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filterPrivacy="1" defaultThemeVersion="124226"/>
  <xr:revisionPtr revIDLastSave="0" documentId="13_ncr:1_{608D775B-41CD-46DA-A987-41F1B171271E}" xr6:coauthVersionLast="47" xr6:coauthVersionMax="47" xr10:uidLastSave="{00000000-0000-0000-0000-000000000000}"/>
  <bookViews>
    <workbookView xWindow="-120" yWindow="-120" windowWidth="29040" windowHeight="15840" tabRatio="920" activeTab="5" xr2:uid="{00000000-000D-0000-FFFF-FFFF00000000}"/>
  </bookViews>
  <sheets>
    <sheet name="materiales" sheetId="29" r:id="rId1"/>
    <sheet name="talleres-equipos-personal" sheetId="13" r:id="rId2"/>
    <sheet name="Prest hasta 2 SMMLV " sheetId="21" r:id="rId3"/>
    <sheet name="Obra" sheetId="44" r:id="rId4"/>
    <sheet name="AIU" sheetId="35" r:id="rId5"/>
    <sheet name="personal de la A" sheetId="45" r:id="rId6"/>
    <sheet name="Actividad 1.1.1" sheetId="49" r:id="rId7"/>
    <sheet name="APU 1.1.1.1" sheetId="5" r:id="rId8"/>
    <sheet name="Actividad 1.1.2" sheetId="46" r:id="rId9"/>
    <sheet name="APU 1.1.2.1" sheetId="6" r:id="rId10"/>
    <sheet name="APU 1.1.2.2" sheetId="7" r:id="rId11"/>
    <sheet name="APU 1.1.2.3" sheetId="8" r:id="rId12"/>
    <sheet name="APU 1.1.2.4" sheetId="27" r:id="rId13"/>
    <sheet name="APU 1.1.2.5" sheetId="28" r:id="rId14"/>
    <sheet name="APU 1.1.2.6" sheetId="26" r:id="rId15"/>
    <sheet name="Actividad 1.1.3" sheetId="48" r:id="rId16"/>
    <sheet name="APU 1.1.3.1" sheetId="15" r:id="rId17"/>
    <sheet name="APU 1.1.3.2" sheetId="17" r:id="rId18"/>
    <sheet name="APU 1.1.3.3" sheetId="18" r:id="rId19"/>
    <sheet name="Actividad 2.1.1" sheetId="50" r:id="rId20"/>
    <sheet name="APU 2.1.1.1" sheetId="11" r:id="rId21"/>
    <sheet name="Actividad 2.1.2" sheetId="51" r:id="rId22"/>
    <sheet name="APU 2.1.2.1" sheetId="12" r:id="rId23"/>
  </sheets>
  <externalReferences>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s>
  <definedNames>
    <definedName name="\b" localSheetId="14">#REF!</definedName>
    <definedName name="\b" localSheetId="22">#REF!</definedName>
    <definedName name="\b">#REF!</definedName>
    <definedName name="\c" localSheetId="14">#REF!</definedName>
    <definedName name="\c" localSheetId="22">#REF!</definedName>
    <definedName name="\c">#REF!</definedName>
    <definedName name="\i" localSheetId="14">#REF!</definedName>
    <definedName name="\i" localSheetId="22">#REF!</definedName>
    <definedName name="\i">#REF!</definedName>
    <definedName name="\m" localSheetId="22">#REF!</definedName>
    <definedName name="\m">#REF!</definedName>
    <definedName name="\o" localSheetId="22">#REF!</definedName>
    <definedName name="\o">#REF!</definedName>
    <definedName name="\t" localSheetId="22">#REF!</definedName>
    <definedName name="\t">#REF!</definedName>
    <definedName name="\x" localSheetId="22">#REF!</definedName>
    <definedName name="\x">#REF!</definedName>
    <definedName name="\z" localSheetId="22">#REF!</definedName>
    <definedName name="\z">#REF!</definedName>
    <definedName name="_____________cua1">'[1]ALCANTARILLADO RAS'!$A$4:$B$14</definedName>
    <definedName name="_____________DMD1" localSheetId="14">#REF!</definedName>
    <definedName name="_____________DMD1" localSheetId="22">#REF!</definedName>
    <definedName name="_____________DMD1">#REF!</definedName>
    <definedName name="_____________VPD1">[2]TARIFAS!$C$582</definedName>
    <definedName name="_____________VPI1">[2]TARIFAS!$C$580</definedName>
    <definedName name="_____________VRA1">[2]TARIFAS!$C$579</definedName>
    <definedName name="____________cua1">'[1]ALCANTARILLADO RAS'!$A$4:$B$14</definedName>
    <definedName name="____________DMD1" localSheetId="14">#REF!</definedName>
    <definedName name="____________DMD1" localSheetId="22">#REF!</definedName>
    <definedName name="____________DMD1">#REF!</definedName>
    <definedName name="____________VPD1">[2]TARIFAS!$C$582</definedName>
    <definedName name="____________VPI1">[2]TARIFAS!$C$580</definedName>
    <definedName name="____________VRA1">[2]TARIFAS!$C$579</definedName>
    <definedName name="___________cua1">'[1]ALCANTARILLADO RAS'!$A$4:$B$14</definedName>
    <definedName name="___________DMD1" localSheetId="14">#REF!</definedName>
    <definedName name="___________DMD1" localSheetId="22">#REF!</definedName>
    <definedName name="___________DMD1">#REF!</definedName>
    <definedName name="___________VPD1">[2]TARIFAS!$C$582</definedName>
    <definedName name="___________VPI1">[2]TARIFAS!$C$580</definedName>
    <definedName name="___________VRA1">[2]TARIFAS!$C$579</definedName>
    <definedName name="__________cua1">'[1]ALCANTARILLADO RAS'!$A$4:$B$14</definedName>
    <definedName name="__________DMD1" localSheetId="14">#REF!</definedName>
    <definedName name="__________DMD1" localSheetId="22">#REF!</definedName>
    <definedName name="__________DMD1">#REF!</definedName>
    <definedName name="__________MA2" localSheetId="14">#REF!</definedName>
    <definedName name="__________MA2" localSheetId="22">#REF!</definedName>
    <definedName name="__________MA2">#REF!</definedName>
    <definedName name="__________Rc" localSheetId="14">#REF!</definedName>
    <definedName name="__________Rc" localSheetId="22">#REF!</definedName>
    <definedName name="__________Rc">#REF!</definedName>
    <definedName name="__________VPD1">[2]TARIFAS!$C$582</definedName>
    <definedName name="__________VPI1">[2]TARIFAS!$C$580</definedName>
    <definedName name="__________VRA1">[2]TARIFAS!$C$579</definedName>
    <definedName name="_________cua1">'[1]ALCANTARILLADO RAS'!$A$4:$B$14</definedName>
    <definedName name="_________DMD1" localSheetId="14">#REF!</definedName>
    <definedName name="_________DMD1" localSheetId="22">#REF!</definedName>
    <definedName name="_________DMD1">#REF!</definedName>
    <definedName name="_________MA2" localSheetId="14">#REF!</definedName>
    <definedName name="_________MA2" localSheetId="22">#REF!</definedName>
    <definedName name="_________MA2">#REF!</definedName>
    <definedName name="_________Rc" localSheetId="14">#REF!</definedName>
    <definedName name="_________Rc" localSheetId="22">#REF!</definedName>
    <definedName name="_________Rc">#REF!</definedName>
    <definedName name="_________VPD1">[2]TARIFAS!$C$582</definedName>
    <definedName name="_________VPI1">[2]TARIFAS!$C$580</definedName>
    <definedName name="_________VRA1">[2]TARIFAS!$C$579</definedName>
    <definedName name="________cua1">'[1]ALCANTARILLADO RAS'!$A$4:$B$14</definedName>
    <definedName name="________DMD1" localSheetId="14">#REF!</definedName>
    <definedName name="________DMD1" localSheetId="22">#REF!</definedName>
    <definedName name="________DMD1">#REF!</definedName>
    <definedName name="________MA2" localSheetId="14">#REF!</definedName>
    <definedName name="________MA2" localSheetId="22">#REF!</definedName>
    <definedName name="________MA2">#REF!</definedName>
    <definedName name="________Rc" localSheetId="14">#REF!</definedName>
    <definedName name="________Rc" localSheetId="22">#REF!</definedName>
    <definedName name="________Rc">#REF!</definedName>
    <definedName name="________VPD1">[2]TARIFAS!$C$582</definedName>
    <definedName name="________VPI1">[2]TARIFAS!$C$580</definedName>
    <definedName name="________VRA1">[2]TARIFAS!$C$579</definedName>
    <definedName name="_______ALL4" localSheetId="14">#REF!</definedName>
    <definedName name="_______ALL4" localSheetId="22">#REF!</definedName>
    <definedName name="_______ALL4">#REF!</definedName>
    <definedName name="_______cua1">'[1]ALCANTARILLADO RAS'!$A$4:$B$14</definedName>
    <definedName name="_______DMD1" localSheetId="14">#REF!</definedName>
    <definedName name="_______DMD1" localSheetId="22">#REF!</definedName>
    <definedName name="_______DMD1">#REF!</definedName>
    <definedName name="_______MA2" localSheetId="14">#REF!</definedName>
    <definedName name="_______MA2" localSheetId="22">#REF!</definedName>
    <definedName name="_______MA2">#REF!</definedName>
    <definedName name="_______mor15" localSheetId="14">#REF!</definedName>
    <definedName name="_______mor15" localSheetId="22">#REF!</definedName>
    <definedName name="_______mor15">#REF!</definedName>
    <definedName name="_______PRE12" localSheetId="22">#REF!</definedName>
    <definedName name="_______PRE12">#REF!</definedName>
    <definedName name="_______Rc" localSheetId="22">#REF!</definedName>
    <definedName name="_______Rc">#REF!</definedName>
    <definedName name="_______VPD1">[2]TARIFAS!$C$582</definedName>
    <definedName name="_______VPI1">[2]TARIFAS!$C$580</definedName>
    <definedName name="_______VRA1">[2]TARIFAS!$C$579</definedName>
    <definedName name="______CAC1">[3]INV!$A$19:$D$22</definedName>
    <definedName name="______CAC5">[3]INV!$K$19:$N$22</definedName>
    <definedName name="______cua1">'[1]ALCANTARILLADO RAS'!$A$4:$B$14</definedName>
    <definedName name="______DMD1" localSheetId="14">#REF!</definedName>
    <definedName name="______DMD1" localSheetId="22">#REF!</definedName>
    <definedName name="______DMD1">#REF!</definedName>
    <definedName name="______INF1" localSheetId="14">#REF!</definedName>
    <definedName name="______INF1" localSheetId="22">#REF!</definedName>
    <definedName name="______INF1">#REF!</definedName>
    <definedName name="______MA2" localSheetId="14">#REF!</definedName>
    <definedName name="______MA2" localSheetId="22">#REF!</definedName>
    <definedName name="______MA2">#REF!</definedName>
    <definedName name="______Rc" localSheetId="22">#REF!</definedName>
    <definedName name="______Rc">#REF!</definedName>
    <definedName name="______SBC5">[3]INV!$K$12:$N$15</definedName>
    <definedName name="______TLL3">#REF!</definedName>
    <definedName name="______TP1">#REF!</definedName>
    <definedName name="______VPD1">[2]TARIFAS!$C$582</definedName>
    <definedName name="______VPI1">[2]TARIFAS!$C$580</definedName>
    <definedName name="______VRA1">[2]TARIFAS!$C$579</definedName>
    <definedName name="_____AFC1">[3]INV!$A$25:$D$28</definedName>
    <definedName name="_____AFC3">[3]INV!$F$25:$I$28</definedName>
    <definedName name="_____AFC5">[3]INV!$K$25:$N$28</definedName>
    <definedName name="_____ALL4" localSheetId="14">#REF!</definedName>
    <definedName name="_____ALL4" localSheetId="22">#REF!</definedName>
    <definedName name="_____ALL4">#REF!</definedName>
    <definedName name="_____BGC1">[3]INV!$A$5:$D$8</definedName>
    <definedName name="_____BGC3">[3]INV!$F$5:$I$8</definedName>
    <definedName name="_____CAC1">[3]INV!$A$19:$D$22</definedName>
    <definedName name="_____CAC3">[3]INV!$F$19:$I$22</definedName>
    <definedName name="_____CAC5">[3]INV!$K$19:$N$22</definedName>
    <definedName name="_____cua1">'[1]ALCANTARILLADO RAS'!$A$4:$B$14</definedName>
    <definedName name="_____DMD1" localSheetId="14">#REF!</definedName>
    <definedName name="_____DMD1" localSheetId="22">#REF!</definedName>
    <definedName name="_____DMD1">#REF!</definedName>
    <definedName name="_____MA2" localSheetId="14">#REF!</definedName>
    <definedName name="_____MA2" localSheetId="22">#REF!</definedName>
    <definedName name="_____MA2">#REF!</definedName>
    <definedName name="_____mor15" localSheetId="14">#REF!</definedName>
    <definedName name="_____mor15" localSheetId="22">#REF!</definedName>
    <definedName name="_____mor15">#REF!</definedName>
    <definedName name="_____PRE12" localSheetId="22">#REF!</definedName>
    <definedName name="_____PRE12">#REF!</definedName>
    <definedName name="_____Rc" localSheetId="22">#REF!</definedName>
    <definedName name="_____Rc">#REF!</definedName>
    <definedName name="_____SBC1">[3]INV!$A$12:$D$15</definedName>
    <definedName name="_____SBC3">[3]INV!$F$12:$I$15</definedName>
    <definedName name="_____SBC5">[3]INV!$K$12:$N$15</definedName>
    <definedName name="_____TLL3">#REF!</definedName>
    <definedName name="_____TP1">#REF!</definedName>
    <definedName name="_____VPD1">[2]TARIFAS!$C$582</definedName>
    <definedName name="_____VPI1">[2]TARIFAS!$C$580</definedName>
    <definedName name="_____VRA1">[2]TARIFAS!$C$579</definedName>
    <definedName name="____AFC1">[3]INV!$A$25:$D$28</definedName>
    <definedName name="____AFC3">[3]INV!$F$25:$I$28</definedName>
    <definedName name="____AFC5">[3]INV!$K$25:$N$28</definedName>
    <definedName name="____BGC1">[3]INV!$A$5:$D$8</definedName>
    <definedName name="____BGC3">[3]INV!$F$5:$I$8</definedName>
    <definedName name="____BGC5">[3]INV!$K$5:$N$8</definedName>
    <definedName name="____CAC1">[3]INV!$A$19:$D$22</definedName>
    <definedName name="____CAC3">[3]INV!$F$19:$I$22</definedName>
    <definedName name="____CAC5">[3]INV!$K$19:$N$22</definedName>
    <definedName name="____cua1">'[1]ALCANTARILLADO RAS'!$A$4:$B$14</definedName>
    <definedName name="____DMD1" localSheetId="14">#REF!</definedName>
    <definedName name="____DMD1" localSheetId="22">#REF!</definedName>
    <definedName name="____DMD1">#REF!</definedName>
    <definedName name="____exc02">[4]datos!$Q$5:$Q$300</definedName>
    <definedName name="____exc24">[4]datos!$R$5:$R$300</definedName>
    <definedName name="____exc40">[4]datos!$S$5:$S$300</definedName>
    <definedName name="____MA2" localSheetId="14">#REF!</definedName>
    <definedName name="____MA2" localSheetId="22">#REF!</definedName>
    <definedName name="____MA2">#REF!</definedName>
    <definedName name="____Rc" localSheetId="14">#REF!</definedName>
    <definedName name="____Rc" localSheetId="22">#REF!</definedName>
    <definedName name="____Rc">#REF!</definedName>
    <definedName name="____SBC1">[3]INV!$A$12:$D$15</definedName>
    <definedName name="____SBC3">[3]INV!$F$12:$I$15</definedName>
    <definedName name="____SBC5">[3]INV!$K$12:$N$15</definedName>
    <definedName name="____TLL3">#REF!</definedName>
    <definedName name="____TP1">#REF!</definedName>
    <definedName name="____Tpt1">#REF!</definedName>
    <definedName name="____Tpt2">#REF!</definedName>
    <definedName name="____VPD1">[2]TARIFAS!$C$582</definedName>
    <definedName name="____VPI1">[2]TARIFAS!$C$580</definedName>
    <definedName name="____VRA1">[2]TARIFAS!$C$579</definedName>
    <definedName name="___AFC1">[3]INV!$A$25:$D$28</definedName>
    <definedName name="___AFC3">[3]INV!$F$25:$I$28</definedName>
    <definedName name="___AFC5">[3]INV!$K$25:$N$28</definedName>
    <definedName name="___ALL4" localSheetId="14">#REF!</definedName>
    <definedName name="___ALL4" localSheetId="22">#REF!</definedName>
    <definedName name="___ALL4">#REF!</definedName>
    <definedName name="___Amm1">#REF!</definedName>
    <definedName name="___Amm2">#REF!</definedName>
    <definedName name="___APU465" localSheetId="22">[5]!absc</definedName>
    <definedName name="___APU465">[5]!absc</definedName>
    <definedName name="___BGC1">[3]INV!$A$5:$D$8</definedName>
    <definedName name="___BGC3">[3]INV!$F$5:$I$8</definedName>
    <definedName name="___BGC5">[3]INV!$K$5:$N$8</definedName>
    <definedName name="___CAC1">[3]INV!$A$19:$D$22</definedName>
    <definedName name="___CAC3">[3]INV!$F$19:$I$22</definedName>
    <definedName name="___CAC5">[3]INV!$K$19:$N$22</definedName>
    <definedName name="___cua1">'[1]ALCANTARILLADO RAS'!$A$4:$B$14</definedName>
    <definedName name="___DAT1">[6]Price!$A$9:$F$15</definedName>
    <definedName name="___DAT2">[6]Price!$A$19:$F$25</definedName>
    <definedName name="___DAT3">[6]Price!$A$29:$F$35</definedName>
    <definedName name="___DAT4">[6]Price!$H$9:$M$15</definedName>
    <definedName name="___DAT5">[6]Price!$H$19:$M$25</definedName>
    <definedName name="___DAT6">[6]Price!$H$29:$M$35</definedName>
    <definedName name="___DAT7">[6]Price!$A$39:$F$45</definedName>
    <definedName name="___DAT8">[6]Price!$H$39:$M$45</definedName>
    <definedName name="___DCF2">#REF!</definedName>
    <definedName name="___DMD1" localSheetId="14">#REF!</definedName>
    <definedName name="___DMD1" localSheetId="22">#REF!</definedName>
    <definedName name="___DMD1">#REF!</definedName>
    <definedName name="___EST1">#REF!</definedName>
    <definedName name="___EST10">#REF!</definedName>
    <definedName name="___EST11">#REF!</definedName>
    <definedName name="___EST12" localSheetId="14">#REF!</definedName>
    <definedName name="___EST12" localSheetId="22">#REF!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02">[4]datos!$Q$5:$Q$300</definedName>
    <definedName name="___EXC1">#REF!</definedName>
    <definedName name="___EXC10">#REF!</definedName>
    <definedName name="___EXC11">#REF!</definedName>
    <definedName name="___EXC12">#REF!</definedName>
    <definedName name="___EXC2">#REF!</definedName>
    <definedName name="___exc24">[4]datos!$R$5:$R$300</definedName>
    <definedName name="___EXC3">#REF!</definedName>
    <definedName name="___EXC4">#REF!</definedName>
    <definedName name="___exc40">[4]datos!$S$5:$S$300</definedName>
    <definedName name="___EXC5">#REF!</definedName>
    <definedName name="___EXC6">#REF!</definedName>
    <definedName name="___EXC7">#REF!</definedName>
    <definedName name="___EXC8">#REF!</definedName>
    <definedName name="___EXC9">#REF!</definedName>
    <definedName name="___INF1" localSheetId="14">#REF!</definedName>
    <definedName name="___INF1" localSheetId="22">#REF!</definedName>
    <definedName name="___INF1">#REF!</definedName>
    <definedName name="___Kpe1">[7]FattoreK!#REF!</definedName>
    <definedName name="___kpe2">[7]FattoreK!#REF!</definedName>
    <definedName name="___kpe3">[7]FattoreK!#REF!</definedName>
    <definedName name="___kpe4">[7]FattoreK!#REF!</definedName>
    <definedName name="___MA2" localSheetId="14">#REF!</definedName>
    <definedName name="___MA2" localSheetId="22">#REF!</definedName>
    <definedName name="___MA2">#REF!</definedName>
    <definedName name="___mor15" localSheetId="14">#REF!</definedName>
    <definedName name="___mor15" localSheetId="22">#REF!</definedName>
    <definedName name="___mor15">#REF!</definedName>
    <definedName name="___PRE12" localSheetId="22">#REF!</definedName>
    <definedName name="___PRE12">#REF!</definedName>
    <definedName name="___Rc" localSheetId="22">#REF!</definedName>
    <definedName name="___Rc">#REF!</definedName>
    <definedName name="___rig25">#REF!</definedName>
    <definedName name="___SBC1">[3]INV!$A$12:$D$15</definedName>
    <definedName name="___SBC3">[3]INV!$F$12:$I$15</definedName>
    <definedName name="___SBC5">[3]INV!$K$12:$N$15</definedName>
    <definedName name="___sqd1">[7]FattoreK!#REF!</definedName>
    <definedName name="___sqd2">[7]FattoreK!#REF!</definedName>
    <definedName name="___sqd3">[7]FattoreK!#REF!</definedName>
    <definedName name="___sqd4">[7]FattoreK!#REF!</definedName>
    <definedName name="___SYN1">[6]Inputs!$C$20</definedName>
    <definedName name="___SYN2">[6]Inputs!$C$21</definedName>
    <definedName name="___Tab1">#REF!</definedName>
    <definedName name="___Tab2">#REF!</definedName>
    <definedName name="___Tab3">#REF!</definedName>
    <definedName name="___Tab4">#REF!</definedName>
    <definedName name="___Tab5">#REF!</definedName>
    <definedName name="___TLL3">#REF!</definedName>
    <definedName name="___TP1">#REF!</definedName>
    <definedName name="___va1">[7]FattoreK!#REF!</definedName>
    <definedName name="___va2">[7]FattoreK!#REF!</definedName>
    <definedName name="___va3">[7]FattoreK!#REF!</definedName>
    <definedName name="___va4">[7]FattoreK!#REF!</definedName>
    <definedName name="___var1">#REF!</definedName>
    <definedName name="___var3">#REF!</definedName>
    <definedName name="___var4">#REF!,#REF!,#REF!</definedName>
    <definedName name="___VPD1">[2]TARIFAS!$C$582</definedName>
    <definedName name="___VPI1">[2]TARIFAS!$C$580</definedName>
    <definedName name="___VRA1">[2]TARIFAS!$C$579</definedName>
    <definedName name="__123Graph_AMAIN" localSheetId="14" hidden="1">'[8]ETAPA 50 SMMLV'!#REF!</definedName>
    <definedName name="__123Graph_AMAIN" localSheetId="22" hidden="1">'[8]ETAPA 50 SMMLV'!#REF!</definedName>
    <definedName name="__123Graph_AMAIN" hidden="1">'[8]ETAPA 50 SMMLV'!#REF!</definedName>
    <definedName name="__123Graph_BMAIN" localSheetId="14" hidden="1">'[8]ETAPA 50 SMMLV'!#REF!</definedName>
    <definedName name="__123Graph_BMAIN" localSheetId="22" hidden="1">'[8]ETAPA 50 SMMLV'!#REF!</definedName>
    <definedName name="__123Graph_BMAIN" hidden="1">'[8]ETAPA 50 SMMLV'!#REF!</definedName>
    <definedName name="__123Graph_XMAIN" localSheetId="14" hidden="1">'[8]ETAPA 50 SMMLV'!#REF!</definedName>
    <definedName name="__123Graph_XMAIN" localSheetId="22" hidden="1">'[8]ETAPA 50 SMMLV'!#REF!</definedName>
    <definedName name="__123Graph_XMAIN" hidden="1">'[8]ETAPA 50 SMMLV'!#REF!</definedName>
    <definedName name="__AFC1">[3]INV!$A$25:$D$28</definedName>
    <definedName name="__AFC3">[3]INV!$F$25:$I$28</definedName>
    <definedName name="__AFC5">[3]INV!$K$25:$N$28</definedName>
    <definedName name="__aiu2">[9]AIU!$J$105</definedName>
    <definedName name="__ALL4" localSheetId="14">#REF!</definedName>
    <definedName name="__ALL4" localSheetId="22">#REF!</definedName>
    <definedName name="__ALL4">#REF!</definedName>
    <definedName name="__Amm1">#REF!</definedName>
    <definedName name="__Amm2">#REF!</definedName>
    <definedName name="__APU465" localSheetId="22">[5]!absc</definedName>
    <definedName name="__APU465">[5]!absc</definedName>
    <definedName name="__BGC1">[3]INV!$A$5:$D$8</definedName>
    <definedName name="__BGC3">[3]INV!$F$5:$I$8</definedName>
    <definedName name="__BGC5">[3]INV!$K$5:$N$8</definedName>
    <definedName name="__CAC1">[3]INV!$A$19:$D$22</definedName>
    <definedName name="__CAC3">[3]INV!$F$19:$I$22</definedName>
    <definedName name="__CAC5">[3]INV!$K$19:$N$22</definedName>
    <definedName name="__CON2200" localSheetId="14">#REF!</definedName>
    <definedName name="__CON2200" localSheetId="22">#REF!</definedName>
    <definedName name="__CON2200">#REF!</definedName>
    <definedName name="__CON2500" localSheetId="14">#REF!</definedName>
    <definedName name="__CON2500" localSheetId="22">#REF!</definedName>
    <definedName name="__CON2500">#REF!</definedName>
    <definedName name="__con3000" localSheetId="14">#REF!</definedName>
    <definedName name="__con3000" localSheetId="22">#REF!</definedName>
    <definedName name="__con3000">#REF!</definedName>
    <definedName name="__cua1">'[1]ALCANTARILLADO RAS'!$A$4:$B$14</definedName>
    <definedName name="__DAT1">[6]Price!$A$9:$F$15</definedName>
    <definedName name="__DAT2">[6]Price!$A$19:$F$25</definedName>
    <definedName name="__DAT3">[6]Price!$A$29:$F$35</definedName>
    <definedName name="__DAT4">[6]Price!$H$9:$M$15</definedName>
    <definedName name="__DAT5">[6]Price!$H$19:$M$25</definedName>
    <definedName name="__DAT6">[6]Price!$H$29:$M$35</definedName>
    <definedName name="__DAT7">[6]Price!$A$39:$F$45</definedName>
    <definedName name="__DAT8">[6]Price!$H$39:$M$45</definedName>
    <definedName name="__DCF2">#REF!</definedName>
    <definedName name="__DMD1" localSheetId="14">#REF!</definedName>
    <definedName name="__DMD1" localSheetId="22">#REF!</definedName>
    <definedName name="__DMD1">#REF!</definedName>
    <definedName name="__EST1" localSheetId="14">#REF!</definedName>
    <definedName name="__EST1" localSheetId="22">#REF!</definedName>
    <definedName name="__EST1">#REF!</definedName>
    <definedName name="__EST10" localSheetId="14">#REF!</definedName>
    <definedName name="__EST10" localSheetId="22">#REF!</definedName>
    <definedName name="__EST10">#REF!</definedName>
    <definedName name="__EST11" localSheetId="22">#REF!</definedName>
    <definedName name="__EST11">#REF!</definedName>
    <definedName name="__EST12" localSheetId="22">#REF!</definedName>
    <definedName name="__EST12">#REF!</definedName>
    <definedName name="__EST13" localSheetId="22">#REF!</definedName>
    <definedName name="__EST13">#REF!</definedName>
    <definedName name="__EST14" localSheetId="22">#REF!</definedName>
    <definedName name="__EST14">#REF!</definedName>
    <definedName name="__EST15" localSheetId="22">#REF!</definedName>
    <definedName name="__EST15">#REF!</definedName>
    <definedName name="__EST16" localSheetId="22">#REF!</definedName>
    <definedName name="__EST16">#REF!</definedName>
    <definedName name="__EST17" localSheetId="22">#REF!</definedName>
    <definedName name="__EST17">#REF!</definedName>
    <definedName name="__EST18" localSheetId="22">#REF!</definedName>
    <definedName name="__EST18">#REF!</definedName>
    <definedName name="__EST19" localSheetId="22">#REF!</definedName>
    <definedName name="__EST19">#REF!</definedName>
    <definedName name="__EST2" localSheetId="22">#REF!</definedName>
    <definedName name="__EST2">#REF!</definedName>
    <definedName name="__EST23" localSheetId="22">#REF!</definedName>
    <definedName name="__EST23">#REF!</definedName>
    <definedName name="__EST3" localSheetId="22">#REF!</definedName>
    <definedName name="__EST3">#REF!</definedName>
    <definedName name="__EST4" localSheetId="22">#REF!</definedName>
    <definedName name="__EST4">#REF!</definedName>
    <definedName name="__EST5" localSheetId="22">#REF!</definedName>
    <definedName name="__EST5">#REF!</definedName>
    <definedName name="__EST6" localSheetId="22">#REF!</definedName>
    <definedName name="__EST6">#REF!</definedName>
    <definedName name="__EST7" localSheetId="22">#REF!</definedName>
    <definedName name="__EST7">#REF!</definedName>
    <definedName name="__EST8" localSheetId="22">#REF!</definedName>
    <definedName name="__EST8">#REF!</definedName>
    <definedName name="__EST9" localSheetId="22">#REF!</definedName>
    <definedName name="__EST9">#REF!</definedName>
    <definedName name="__exc02">[4]datos!$Q$5:$Q$300</definedName>
    <definedName name="__EXC1" localSheetId="14">#REF!</definedName>
    <definedName name="__EXC1" localSheetId="22">#REF!</definedName>
    <definedName name="__EXC1">#REF!</definedName>
    <definedName name="__EXC10" localSheetId="14">#REF!</definedName>
    <definedName name="__EXC10" localSheetId="22">#REF!</definedName>
    <definedName name="__EXC10">#REF!</definedName>
    <definedName name="__EXC11" localSheetId="14">#REF!</definedName>
    <definedName name="__EXC11" localSheetId="22">#REF!</definedName>
    <definedName name="__EXC11">#REF!</definedName>
    <definedName name="__EXC12" localSheetId="22">#REF!</definedName>
    <definedName name="__EXC12">#REF!</definedName>
    <definedName name="__EXC2" localSheetId="22">#REF!</definedName>
    <definedName name="__EXC2">#REF!</definedName>
    <definedName name="__exc24">[4]datos!$R$5:$R$300</definedName>
    <definedName name="__EXC3" localSheetId="14">#REF!</definedName>
    <definedName name="__EXC3" localSheetId="22">#REF!</definedName>
    <definedName name="__EXC3">#REF!</definedName>
    <definedName name="__EXC4" localSheetId="14">#REF!</definedName>
    <definedName name="__EXC4" localSheetId="22">#REF!</definedName>
    <definedName name="__EXC4">#REF!</definedName>
    <definedName name="__exc40">[4]datos!$S$5:$S$300</definedName>
    <definedName name="__EXC5" localSheetId="14">#REF!</definedName>
    <definedName name="__EXC5" localSheetId="22">#REF!</definedName>
    <definedName name="__EXC5">#REF!</definedName>
    <definedName name="__EXC6" localSheetId="14">#REF!</definedName>
    <definedName name="__EXC6" localSheetId="22">#REF!</definedName>
    <definedName name="__EXC6">#REF!</definedName>
    <definedName name="__EXC7" localSheetId="14">#REF!</definedName>
    <definedName name="__EXC7" localSheetId="22">#REF!</definedName>
    <definedName name="__EXC7">#REF!</definedName>
    <definedName name="__EXC8" localSheetId="22">#REF!</definedName>
    <definedName name="__EXC8">#REF!</definedName>
    <definedName name="__EXC9" localSheetId="22">#REF!</definedName>
    <definedName name="__EXC9">#REF!</definedName>
    <definedName name="__F">'[10]Impegilo Ce'!$A$1:$D$56</definedName>
    <definedName name="__Kpe1">[11]FattoreK!#REF!</definedName>
    <definedName name="__kpe2">[11]FattoreK!#REF!</definedName>
    <definedName name="__kpe3">[11]FattoreK!#REF!</definedName>
    <definedName name="__kpe4">[11]FattoreK!#REF!</definedName>
    <definedName name="__MA2" localSheetId="22">#REF!</definedName>
    <definedName name="__MA2">#REF!</definedName>
    <definedName name="__Mco1">[12]assumptions_investimenti!#REF!</definedName>
    <definedName name="__Mco2">[12]assumptions_investimenti!#REF!</definedName>
    <definedName name="__mor15" localSheetId="22">#REF!</definedName>
    <definedName name="__mor15">#REF!</definedName>
    <definedName name="__Mva1">[12]assumptions_investimenti!#REF!</definedName>
    <definedName name="__Mva2">[12]assumptions_investimenti!#REF!</definedName>
    <definedName name="__PRE12" localSheetId="22">#REF!</definedName>
    <definedName name="__PRE12">#REF!</definedName>
    <definedName name="__Rc" localSheetId="22">#REF!</definedName>
    <definedName name="__Rc">#REF!</definedName>
    <definedName name="__rig25">#REF!</definedName>
    <definedName name="__SBC1">[3]INV!$A$12:$D$15</definedName>
    <definedName name="__SBC3">[3]INV!$F$12:$I$15</definedName>
    <definedName name="__SBC5">[3]INV!$K$12:$N$15</definedName>
    <definedName name="__sqd1">[11]FattoreK!#REF!</definedName>
    <definedName name="__sqd2">[11]FattoreK!#REF!</definedName>
    <definedName name="__sqd3">[11]FattoreK!#REF!</definedName>
    <definedName name="__sqd4">[11]FattoreK!#REF!</definedName>
    <definedName name="__SYN1">[6]Inputs!$C$20</definedName>
    <definedName name="__SYN2">[6]Inputs!$C$21</definedName>
    <definedName name="__Tab1">#REF!</definedName>
    <definedName name="__Tab2">#REF!</definedName>
    <definedName name="__Tab3">#REF!</definedName>
    <definedName name="__Tab4">#REF!</definedName>
    <definedName name="__Tab5">#REF!</definedName>
    <definedName name="__TLL3" localSheetId="14">#REF!</definedName>
    <definedName name="__TLL3" localSheetId="17">#REF!</definedName>
    <definedName name="__TLL3" localSheetId="18">#REF!</definedName>
    <definedName name="__TLL3" localSheetId="22">#REF!</definedName>
    <definedName name="__TLL3">#REF!</definedName>
    <definedName name="__TP1" localSheetId="14">#REF!</definedName>
    <definedName name="__TP1" localSheetId="17">#REF!</definedName>
    <definedName name="__TP1" localSheetId="18">#REF!</definedName>
    <definedName name="__TP1" localSheetId="22">#REF!</definedName>
    <definedName name="__TP1">#REF!</definedName>
    <definedName name="__Tpt1">#REF!</definedName>
    <definedName name="__Tpt2">#REF!</definedName>
    <definedName name="__va1">[11]FattoreK!#REF!</definedName>
    <definedName name="__va2">[11]FattoreK!#REF!</definedName>
    <definedName name="__va3">[11]FattoreK!#REF!</definedName>
    <definedName name="__va4">[11]FattoreK!#REF!</definedName>
    <definedName name="__var1">#REF!</definedName>
    <definedName name="__var3">#REF!</definedName>
    <definedName name="__var4">#REF!,#REF!,#REF!</definedName>
    <definedName name="__VPD1">[2]TARIFAS!$C$582</definedName>
    <definedName name="__VPI1">[2]TARIFAS!$C$580</definedName>
    <definedName name="__VRA1">[2]TARIFAS!$C$579</definedName>
    <definedName name="_01" localSheetId="14">#REF!</definedName>
    <definedName name="_01" localSheetId="17">#REF!</definedName>
    <definedName name="_01" localSheetId="18">#REF!</definedName>
    <definedName name="_01" localSheetId="22">#REF!</definedName>
    <definedName name="_01" localSheetId="2">#REF!</definedName>
    <definedName name="_01">#REF!</definedName>
    <definedName name="_01_11" localSheetId="14">#REF!</definedName>
    <definedName name="_01_11" localSheetId="17">#REF!</definedName>
    <definedName name="_01_11" localSheetId="18">#REF!</definedName>
    <definedName name="_01_11" localSheetId="22">#REF!</definedName>
    <definedName name="_01_11" localSheetId="2">#REF!</definedName>
    <definedName name="_01_11">#REF!</definedName>
    <definedName name="_102Proced._.RICALCOLO">#N/A</definedName>
    <definedName name="_176_0i">[6]DIAMOND!#REF!</definedName>
    <definedName name="_177_0i">[6]DIAMOND!#REF!</definedName>
    <definedName name="_178_0i">[6]DIAMOND!#REF!</definedName>
    <definedName name="_179_0i">[6]DIAMOND!#REF!</definedName>
    <definedName name="_180_0i">[6]DIAMOND!#REF!</definedName>
    <definedName name="_2_0pf1">[6]DIAMOND!#REF!</definedName>
    <definedName name="_4Proced._.CALC_FOGLIO">#N/A</definedName>
    <definedName name="_6Proced._.RICALCOLO">#N/A</definedName>
    <definedName name="_74_0pf1">[6]DIAMOND!#REF!</definedName>
    <definedName name="_75_0pf1">[6]DIAMOND!#REF!</definedName>
    <definedName name="_76_0pf1">[6]DIAMOND!#REF!</definedName>
    <definedName name="_77_0pf1">[6]DIAMOND!#REF!</definedName>
    <definedName name="_78_0pf1">[6]DIAMOND!#REF!</definedName>
    <definedName name="_8_0i">[6]DIAMOND!#REF!</definedName>
    <definedName name="_82Proced._.CALC_FOGLIO">#N/A</definedName>
    <definedName name="_83Proced._.CALC_FOGLIO">#N/A</definedName>
    <definedName name="_87Proced._.CALC_FOGLIO">#N/A</definedName>
    <definedName name="_90Proced._.CALC_FOGLIO">#N/A</definedName>
    <definedName name="_94Proced._.RICALCOLO">#N/A</definedName>
    <definedName name="_95Proced._.RICALCOLO">#N/A</definedName>
    <definedName name="_99Proced._.RICALCOLO">#N/A</definedName>
    <definedName name="_a1" localSheetId="14" hidden="1">{"TAB1",#N/A,TRUE,"GENERAL";"TAB2",#N/A,TRUE,"GENERAL";"TAB3",#N/A,TRUE,"GENERAL";"TAB4",#N/A,TRUE,"GENERAL";"TAB5",#N/A,TRUE,"GENERAL"}</definedName>
    <definedName name="_a1" localSheetId="20" hidden="1">{"TAB1",#N/A,TRUE,"GENERAL";"TAB2",#N/A,TRUE,"GENERAL";"TAB3",#N/A,TRUE,"GENERAL";"TAB4",#N/A,TRUE,"GENERAL";"TAB5",#N/A,TRUE,"GENERAL"}</definedName>
    <definedName name="_a1" localSheetId="22" hidden="1">{"TAB1",#N/A,TRUE,"GENERAL";"TAB2",#N/A,TRUE,"GENERAL";"TAB3",#N/A,TRUE,"GENERAL";"TAB4",#N/A,TRUE,"GENERAL";"TAB5",#N/A,TRUE,"GENERAL"}</definedName>
    <definedName name="_a1" hidden="1">{"TAB1",#N/A,TRUE,"GENERAL";"TAB2",#N/A,TRUE,"GENERAL";"TAB3",#N/A,TRUE,"GENERAL";"TAB4",#N/A,TRUE,"GENERAL";"TAB5",#N/A,TRUE,"GENERAL"}</definedName>
    <definedName name="_a3" localSheetId="14" hidden="1">{"TAB1",#N/A,TRUE,"GENERAL";"TAB2",#N/A,TRUE,"GENERAL";"TAB3",#N/A,TRUE,"GENERAL";"TAB4",#N/A,TRUE,"GENERAL";"TAB5",#N/A,TRUE,"GENERAL"}</definedName>
    <definedName name="_a3" localSheetId="20" hidden="1">{"TAB1",#N/A,TRUE,"GENERAL";"TAB2",#N/A,TRUE,"GENERAL";"TAB3",#N/A,TRUE,"GENERAL";"TAB4",#N/A,TRUE,"GENERAL";"TAB5",#N/A,TRUE,"GENERAL"}</definedName>
    <definedName name="_a3" localSheetId="22" hidden="1">{"TAB1",#N/A,TRUE,"GENERAL";"TAB2",#N/A,TRUE,"GENERAL";"TAB3",#N/A,TRUE,"GENERAL";"TAB4",#N/A,TRUE,"GENERAL";"TAB5",#N/A,TRUE,"GENERAL"}</definedName>
    <definedName name="_a3" hidden="1">{"TAB1",#N/A,TRUE,"GENERAL";"TAB2",#N/A,TRUE,"GENERAL";"TAB3",#N/A,TRUE,"GENERAL";"TAB4",#N/A,TRUE,"GENERAL";"TAB5",#N/A,TRUE,"GENERAL"}</definedName>
    <definedName name="_a4" localSheetId="14" hidden="1">{"via1",#N/A,TRUE,"general";"via2",#N/A,TRUE,"general";"via3",#N/A,TRUE,"general"}</definedName>
    <definedName name="_a4" localSheetId="20" hidden="1">{"via1",#N/A,TRUE,"general";"via2",#N/A,TRUE,"general";"via3",#N/A,TRUE,"general"}</definedName>
    <definedName name="_a4" localSheetId="22" hidden="1">{"via1",#N/A,TRUE,"general";"via2",#N/A,TRUE,"general";"via3",#N/A,TRUE,"general"}</definedName>
    <definedName name="_a4" hidden="1">{"via1",#N/A,TRUE,"general";"via2",#N/A,TRUE,"general";"via3",#N/A,TRUE,"general"}</definedName>
    <definedName name="_a5" localSheetId="14" hidden="1">{"TAB1",#N/A,TRUE,"GENERAL";"TAB2",#N/A,TRUE,"GENERAL";"TAB3",#N/A,TRUE,"GENERAL";"TAB4",#N/A,TRUE,"GENERAL";"TAB5",#N/A,TRUE,"GENERAL"}</definedName>
    <definedName name="_a5" localSheetId="20" hidden="1">{"TAB1",#N/A,TRUE,"GENERAL";"TAB2",#N/A,TRUE,"GENERAL";"TAB3",#N/A,TRUE,"GENERAL";"TAB4",#N/A,TRUE,"GENERAL";"TAB5",#N/A,TRUE,"GENERAL"}</definedName>
    <definedName name="_a5" localSheetId="22" hidden="1">{"TAB1",#N/A,TRUE,"GENERAL";"TAB2",#N/A,TRUE,"GENERAL";"TAB3",#N/A,TRUE,"GENERAL";"TAB4",#N/A,TRUE,"GENERAL";"TAB5",#N/A,TRUE,"GENERAL"}</definedName>
    <definedName name="_a5" hidden="1">{"TAB1",#N/A,TRUE,"GENERAL";"TAB2",#N/A,TRUE,"GENERAL";"TAB3",#N/A,TRUE,"GENERAL";"TAB4",#N/A,TRUE,"GENERAL";"TAB5",#N/A,TRUE,"GENERAL"}</definedName>
    <definedName name="_a6" localSheetId="14" hidden="1">{"TAB1",#N/A,TRUE,"GENERAL";"TAB2",#N/A,TRUE,"GENERAL";"TAB3",#N/A,TRUE,"GENERAL";"TAB4",#N/A,TRUE,"GENERAL";"TAB5",#N/A,TRUE,"GENERAL"}</definedName>
    <definedName name="_a6" localSheetId="20" hidden="1">{"TAB1",#N/A,TRUE,"GENERAL";"TAB2",#N/A,TRUE,"GENERAL";"TAB3",#N/A,TRUE,"GENERAL";"TAB4",#N/A,TRUE,"GENERAL";"TAB5",#N/A,TRUE,"GENERAL"}</definedName>
    <definedName name="_a6" localSheetId="22" hidden="1">{"TAB1",#N/A,TRUE,"GENERAL";"TAB2",#N/A,TRUE,"GENERAL";"TAB3",#N/A,TRUE,"GENERAL";"TAB4",#N/A,TRUE,"GENERAL";"TAB5",#N/A,TRUE,"GENERAL"}</definedName>
    <definedName name="_a6" hidden="1">{"TAB1",#N/A,TRUE,"GENERAL";"TAB2",#N/A,TRUE,"GENERAL";"TAB3",#N/A,TRUE,"GENERAL";"TAB4",#N/A,TRUE,"GENERAL";"TAB5",#N/A,TRUE,"GENERAL"}</definedName>
    <definedName name="_AFC1">[3]INV!$A$25:$D$28</definedName>
    <definedName name="_AFC3">[3]INV!$F$25:$I$28</definedName>
    <definedName name="_AFC5">[3]INV!$K$25:$N$28</definedName>
    <definedName name="_aiu2">[9]AIU!$J$105</definedName>
    <definedName name="_ALL4" localSheetId="14">#REF!</definedName>
    <definedName name="_ALL4" localSheetId="22">#REF!</definedName>
    <definedName name="_ALL4">#REF!</definedName>
    <definedName name="_Amm1">#REF!</definedName>
    <definedName name="_Amm2">#REF!</definedName>
    <definedName name="_APU221" localSheetId="14">#REF!</definedName>
    <definedName name="_APU221" localSheetId="22">#REF!</definedName>
    <definedName name="_APU221">#REF!</definedName>
    <definedName name="_APU465" localSheetId="22">[5]!absc</definedName>
    <definedName name="_APU465">[5]!absc</definedName>
    <definedName name="_b2" localSheetId="14" hidden="1">{"TAB1",#N/A,TRUE,"GENERAL";"TAB2",#N/A,TRUE,"GENERAL";"TAB3",#N/A,TRUE,"GENERAL";"TAB4",#N/A,TRUE,"GENERAL";"TAB5",#N/A,TRUE,"GENERAL"}</definedName>
    <definedName name="_b2" localSheetId="20" hidden="1">{"TAB1",#N/A,TRUE,"GENERAL";"TAB2",#N/A,TRUE,"GENERAL";"TAB3",#N/A,TRUE,"GENERAL";"TAB4",#N/A,TRUE,"GENERAL";"TAB5",#N/A,TRUE,"GENERAL"}</definedName>
    <definedName name="_b2" localSheetId="22" hidden="1">{"TAB1",#N/A,TRUE,"GENERAL";"TAB2",#N/A,TRUE,"GENERAL";"TAB3",#N/A,TRUE,"GENERAL";"TAB4",#N/A,TRUE,"GENERAL";"TAB5",#N/A,TRUE,"GENERAL"}</definedName>
    <definedName name="_b2" hidden="1">{"TAB1",#N/A,TRUE,"GENERAL";"TAB2",#N/A,TRUE,"GENERAL";"TAB3",#N/A,TRUE,"GENERAL";"TAB4",#N/A,TRUE,"GENERAL";"TAB5",#N/A,TRUE,"GENERAL"}</definedName>
    <definedName name="_b3" localSheetId="14" hidden="1">{"TAB1",#N/A,TRUE,"GENERAL";"TAB2",#N/A,TRUE,"GENERAL";"TAB3",#N/A,TRUE,"GENERAL";"TAB4",#N/A,TRUE,"GENERAL";"TAB5",#N/A,TRUE,"GENERAL"}</definedName>
    <definedName name="_b3" localSheetId="20" hidden="1">{"TAB1",#N/A,TRUE,"GENERAL";"TAB2",#N/A,TRUE,"GENERAL";"TAB3",#N/A,TRUE,"GENERAL";"TAB4",#N/A,TRUE,"GENERAL";"TAB5",#N/A,TRUE,"GENERAL"}</definedName>
    <definedName name="_b3" localSheetId="22" hidden="1">{"TAB1",#N/A,TRUE,"GENERAL";"TAB2",#N/A,TRUE,"GENERAL";"TAB3",#N/A,TRUE,"GENERAL";"TAB4",#N/A,TRUE,"GENERAL";"TAB5",#N/A,TRUE,"GENERAL"}</definedName>
    <definedName name="_b3" hidden="1">{"TAB1",#N/A,TRUE,"GENERAL";"TAB2",#N/A,TRUE,"GENERAL";"TAB3",#N/A,TRUE,"GENERAL";"TAB4",#N/A,TRUE,"GENERAL";"TAB5",#N/A,TRUE,"GENERAL"}</definedName>
    <definedName name="_b4" localSheetId="14" hidden="1">{"TAB1",#N/A,TRUE,"GENERAL";"TAB2",#N/A,TRUE,"GENERAL";"TAB3",#N/A,TRUE,"GENERAL";"TAB4",#N/A,TRUE,"GENERAL";"TAB5",#N/A,TRUE,"GENERAL"}</definedName>
    <definedName name="_b4" localSheetId="20" hidden="1">{"TAB1",#N/A,TRUE,"GENERAL";"TAB2",#N/A,TRUE,"GENERAL";"TAB3",#N/A,TRUE,"GENERAL";"TAB4",#N/A,TRUE,"GENERAL";"TAB5",#N/A,TRUE,"GENERAL"}</definedName>
    <definedName name="_b4" localSheetId="22" hidden="1">{"TAB1",#N/A,TRUE,"GENERAL";"TAB2",#N/A,TRUE,"GENERAL";"TAB3",#N/A,TRUE,"GENERAL";"TAB4",#N/A,TRUE,"GENERAL";"TAB5",#N/A,TRUE,"GENERAL"}</definedName>
    <definedName name="_b4" hidden="1">{"TAB1",#N/A,TRUE,"GENERAL";"TAB2",#N/A,TRUE,"GENERAL";"TAB3",#N/A,TRUE,"GENERAL";"TAB4",#N/A,TRUE,"GENERAL";"TAB5",#N/A,TRUE,"GENERAL"}</definedName>
    <definedName name="_b5" localSheetId="14" hidden="1">{"TAB1",#N/A,TRUE,"GENERAL";"TAB2",#N/A,TRUE,"GENERAL";"TAB3",#N/A,TRUE,"GENERAL";"TAB4",#N/A,TRUE,"GENERAL";"TAB5",#N/A,TRUE,"GENERAL"}</definedName>
    <definedName name="_b5" localSheetId="20" hidden="1">{"TAB1",#N/A,TRUE,"GENERAL";"TAB2",#N/A,TRUE,"GENERAL";"TAB3",#N/A,TRUE,"GENERAL";"TAB4",#N/A,TRUE,"GENERAL";"TAB5",#N/A,TRUE,"GENERAL"}</definedName>
    <definedName name="_b5" localSheetId="22" hidden="1">{"TAB1",#N/A,TRUE,"GENERAL";"TAB2",#N/A,TRUE,"GENERAL";"TAB3",#N/A,TRUE,"GENERAL";"TAB4",#N/A,TRUE,"GENERAL";"TAB5",#N/A,TRUE,"GENERAL"}</definedName>
    <definedName name="_b5" hidden="1">{"TAB1",#N/A,TRUE,"GENERAL";"TAB2",#N/A,TRUE,"GENERAL";"TAB3",#N/A,TRUE,"GENERAL";"TAB4",#N/A,TRUE,"GENERAL";"TAB5",#N/A,TRUE,"GENERAL"}</definedName>
    <definedName name="_b6" localSheetId="14" hidden="1">{"TAB1",#N/A,TRUE,"GENERAL";"TAB2",#N/A,TRUE,"GENERAL";"TAB3",#N/A,TRUE,"GENERAL";"TAB4",#N/A,TRUE,"GENERAL";"TAB5",#N/A,TRUE,"GENERAL"}</definedName>
    <definedName name="_b6" localSheetId="20" hidden="1">{"TAB1",#N/A,TRUE,"GENERAL";"TAB2",#N/A,TRUE,"GENERAL";"TAB3",#N/A,TRUE,"GENERAL";"TAB4",#N/A,TRUE,"GENERAL";"TAB5",#N/A,TRUE,"GENERAL"}</definedName>
    <definedName name="_b6" localSheetId="22" hidden="1">{"TAB1",#N/A,TRUE,"GENERAL";"TAB2",#N/A,TRUE,"GENERAL";"TAB3",#N/A,TRUE,"GENERAL";"TAB4",#N/A,TRUE,"GENERAL";"TAB5",#N/A,TRUE,"GENERAL"}</definedName>
    <definedName name="_b6" hidden="1">{"TAB1",#N/A,TRUE,"GENERAL";"TAB2",#N/A,TRUE,"GENERAL";"TAB3",#N/A,TRUE,"GENERAL";"TAB4",#N/A,TRUE,"GENERAL";"TAB5",#N/A,TRUE,"GENERAL"}</definedName>
    <definedName name="_b7" localSheetId="14" hidden="1">{"via1",#N/A,TRUE,"general";"via2",#N/A,TRUE,"general";"via3",#N/A,TRUE,"general"}</definedName>
    <definedName name="_b7" localSheetId="20" hidden="1">{"via1",#N/A,TRUE,"general";"via2",#N/A,TRUE,"general";"via3",#N/A,TRUE,"general"}</definedName>
    <definedName name="_b7" localSheetId="22" hidden="1">{"via1",#N/A,TRUE,"general";"via2",#N/A,TRUE,"general";"via3",#N/A,TRUE,"general"}</definedName>
    <definedName name="_b7" hidden="1">{"via1",#N/A,TRUE,"general";"via2",#N/A,TRUE,"general";"via3",#N/A,TRUE,"general"}</definedName>
    <definedName name="_b8" localSheetId="14" hidden="1">{"via1",#N/A,TRUE,"general";"via2",#N/A,TRUE,"general";"via3",#N/A,TRUE,"general"}</definedName>
    <definedName name="_b8" localSheetId="20" hidden="1">{"via1",#N/A,TRUE,"general";"via2",#N/A,TRUE,"general";"via3",#N/A,TRUE,"general"}</definedName>
    <definedName name="_b8" localSheetId="22" hidden="1">{"via1",#N/A,TRUE,"general";"via2",#N/A,TRUE,"general";"via3",#N/A,TRUE,"general"}</definedName>
    <definedName name="_b8" hidden="1">{"via1",#N/A,TRUE,"general";"via2",#N/A,TRUE,"general";"via3",#N/A,TRUE,"general"}</definedName>
    <definedName name="_bb9" localSheetId="14" hidden="1">{"TAB1",#N/A,TRUE,"GENERAL";"TAB2",#N/A,TRUE,"GENERAL";"TAB3",#N/A,TRUE,"GENERAL";"TAB4",#N/A,TRUE,"GENERAL";"TAB5",#N/A,TRUE,"GENERAL"}</definedName>
    <definedName name="_bb9" localSheetId="20" hidden="1">{"TAB1",#N/A,TRUE,"GENERAL";"TAB2",#N/A,TRUE,"GENERAL";"TAB3",#N/A,TRUE,"GENERAL";"TAB4",#N/A,TRUE,"GENERAL";"TAB5",#N/A,TRUE,"GENERAL"}</definedName>
    <definedName name="_bb9" localSheetId="22" hidden="1">{"TAB1",#N/A,TRUE,"GENERAL";"TAB2",#N/A,TRUE,"GENERAL";"TAB3",#N/A,TRUE,"GENERAL";"TAB4",#N/A,TRUE,"GENERAL";"TAB5",#N/A,TRUE,"GENERAL"}</definedName>
    <definedName name="_bb9" hidden="1">{"TAB1",#N/A,TRUE,"GENERAL";"TAB2",#N/A,TRUE,"GENERAL";"TAB3",#N/A,TRUE,"GENERAL";"TAB4",#N/A,TRUE,"GENERAL";"TAB5",#N/A,TRUE,"GENERAL"}</definedName>
    <definedName name="_bgb5" localSheetId="14" hidden="1">{"TAB1",#N/A,TRUE,"GENERAL";"TAB2",#N/A,TRUE,"GENERAL";"TAB3",#N/A,TRUE,"GENERAL";"TAB4",#N/A,TRUE,"GENERAL";"TAB5",#N/A,TRUE,"GENERAL"}</definedName>
    <definedName name="_bgb5" localSheetId="20" hidden="1">{"TAB1",#N/A,TRUE,"GENERAL";"TAB2",#N/A,TRUE,"GENERAL";"TAB3",#N/A,TRUE,"GENERAL";"TAB4",#N/A,TRUE,"GENERAL";"TAB5",#N/A,TRUE,"GENERAL"}</definedName>
    <definedName name="_bgb5" localSheetId="22" hidden="1">{"TAB1",#N/A,TRUE,"GENERAL";"TAB2",#N/A,TRUE,"GENERAL";"TAB3",#N/A,TRUE,"GENERAL";"TAB4",#N/A,TRUE,"GENERAL";"TAB5",#N/A,TRUE,"GENERAL"}</definedName>
    <definedName name="_bgb5" hidden="1">{"TAB1",#N/A,TRUE,"GENERAL";"TAB2",#N/A,TRUE,"GENERAL";"TAB3",#N/A,TRUE,"GENERAL";"TAB4",#N/A,TRUE,"GENERAL";"TAB5",#N/A,TRUE,"GENERAL"}</definedName>
    <definedName name="_BGC1">[3]INV!$A$5:$D$8</definedName>
    <definedName name="_BGC3">[3]INV!$F$5:$I$8</definedName>
    <definedName name="_BGC5">[3]INV!$K$5:$N$8</definedName>
    <definedName name="_CAC1">[3]INV!$A$19:$D$22</definedName>
    <definedName name="_CAC3">[3]INV!$F$19:$I$22</definedName>
    <definedName name="_CAC5">[3]INV!$K$19:$N$22</definedName>
    <definedName name="_CON2200" localSheetId="14">#REF!</definedName>
    <definedName name="_CON2200" localSheetId="22">#REF!</definedName>
    <definedName name="_CON2200">#REF!</definedName>
    <definedName name="_CON2500" localSheetId="14">#REF!</definedName>
    <definedName name="_CON2500" localSheetId="22">#REF!</definedName>
    <definedName name="_CON2500">#REF!</definedName>
    <definedName name="_con3000" localSheetId="14">#REF!</definedName>
    <definedName name="_con3000" localSheetId="22">#REF!</definedName>
    <definedName name="_con3000">#REF!</definedName>
    <definedName name="_cua1">'[1]ALCANTARILLADO RAS'!$A$4:$B$14</definedName>
    <definedName name="_DAT1">[6]Price!$A$9:$F$15</definedName>
    <definedName name="_DAT2">[6]Price!$A$19:$F$25</definedName>
    <definedName name="_DAT3">[6]Price!$A$29:$F$35</definedName>
    <definedName name="_DAT4">[6]Price!$H$9:$M$15</definedName>
    <definedName name="_DAT5">[6]Price!$H$19:$M$25</definedName>
    <definedName name="_DAT6">[6]Price!$H$29:$M$35</definedName>
    <definedName name="_DAT7">[6]Price!$A$39:$F$45</definedName>
    <definedName name="_DAT8">[6]Price!$H$39:$M$45</definedName>
    <definedName name="_DCF2">#REF!</definedName>
    <definedName name="_DMD1" localSheetId="14">#REF!</definedName>
    <definedName name="_DMD1" localSheetId="22">#REF!</definedName>
    <definedName name="_DMD1">#REF!</definedName>
    <definedName name="_EST1" localSheetId="14">#REF!</definedName>
    <definedName name="_EST1" localSheetId="22">#REF!</definedName>
    <definedName name="_EST1">#REF!</definedName>
    <definedName name="_EST10" localSheetId="14">#REF!</definedName>
    <definedName name="_EST10" localSheetId="22">#REF!</definedName>
    <definedName name="_EST10">#REF!</definedName>
    <definedName name="_EST11" localSheetId="22">#REF!</definedName>
    <definedName name="_EST11">#REF!</definedName>
    <definedName name="_EST12" localSheetId="22">#REF!</definedName>
    <definedName name="_EST12">#REF!</definedName>
    <definedName name="_EST13" localSheetId="22">#REF!</definedName>
    <definedName name="_EST13">#REF!</definedName>
    <definedName name="_EST14" localSheetId="22">#REF!</definedName>
    <definedName name="_EST14">#REF!</definedName>
    <definedName name="_EST15" localSheetId="22">#REF!</definedName>
    <definedName name="_EST15">#REF!</definedName>
    <definedName name="_EST16" localSheetId="22">#REF!</definedName>
    <definedName name="_EST16">#REF!</definedName>
    <definedName name="_EST17" localSheetId="22">#REF!</definedName>
    <definedName name="_EST17">#REF!</definedName>
    <definedName name="_EST18" localSheetId="22">#REF!</definedName>
    <definedName name="_EST18">#REF!</definedName>
    <definedName name="_EST19" localSheetId="22">#REF!</definedName>
    <definedName name="_EST19">#REF!</definedName>
    <definedName name="_EST2" localSheetId="22">#REF!</definedName>
    <definedName name="_EST2">#REF!</definedName>
    <definedName name="_EST23" localSheetId="22">#REF!</definedName>
    <definedName name="_EST23">#REF!</definedName>
    <definedName name="_EST3" localSheetId="22">#REF!</definedName>
    <definedName name="_EST3">#REF!</definedName>
    <definedName name="_EST4" localSheetId="22">#REF!</definedName>
    <definedName name="_EST4">#REF!</definedName>
    <definedName name="_EST5" localSheetId="22">#REF!</definedName>
    <definedName name="_EST5">#REF!</definedName>
    <definedName name="_EST6" localSheetId="22">#REF!</definedName>
    <definedName name="_EST6">#REF!</definedName>
    <definedName name="_EST7" localSheetId="22">#REF!</definedName>
    <definedName name="_EST7">#REF!</definedName>
    <definedName name="_EST8" localSheetId="22">#REF!</definedName>
    <definedName name="_EST8">#REF!</definedName>
    <definedName name="_EST9" localSheetId="22">#REF!</definedName>
    <definedName name="_EST9">#REF!</definedName>
    <definedName name="_exc02">[4]datos!$Q$5:$Q$300</definedName>
    <definedName name="_EXC1" localSheetId="14">#REF!</definedName>
    <definedName name="_EXC1" localSheetId="22">#REF!</definedName>
    <definedName name="_EXC1">#REF!</definedName>
    <definedName name="_EXC10" localSheetId="14">#REF!</definedName>
    <definedName name="_EXC10" localSheetId="22">#REF!</definedName>
    <definedName name="_EXC10">#REF!</definedName>
    <definedName name="_EXC11" localSheetId="14">#REF!</definedName>
    <definedName name="_EXC11" localSheetId="22">#REF!</definedName>
    <definedName name="_EXC11">#REF!</definedName>
    <definedName name="_EXC12" localSheetId="22">#REF!</definedName>
    <definedName name="_EXC12">#REF!</definedName>
    <definedName name="_EXC2" localSheetId="22">#REF!</definedName>
    <definedName name="_EXC2">#REF!</definedName>
    <definedName name="_exc24">[4]datos!$R$5:$R$300</definedName>
    <definedName name="_EXC3" localSheetId="14">#REF!</definedName>
    <definedName name="_EXC3" localSheetId="22">#REF!</definedName>
    <definedName name="_EXC3">#REF!</definedName>
    <definedName name="_EXC4" localSheetId="14">#REF!</definedName>
    <definedName name="_EXC4" localSheetId="22">#REF!</definedName>
    <definedName name="_EXC4">#REF!</definedName>
    <definedName name="_exc40">[4]datos!$S$5:$S$300</definedName>
    <definedName name="_EXC5" localSheetId="14">#REF!</definedName>
    <definedName name="_EXC5" localSheetId="22">#REF!</definedName>
    <definedName name="_EXC5">#REF!</definedName>
    <definedName name="_EXC6" localSheetId="14">#REF!</definedName>
    <definedName name="_EXC6" localSheetId="22">#REF!</definedName>
    <definedName name="_EXC6">#REF!</definedName>
    <definedName name="_EXC7" localSheetId="14">#REF!</definedName>
    <definedName name="_EXC7" localSheetId="22">#REF!</definedName>
    <definedName name="_EXC7">#REF!</definedName>
    <definedName name="_EXC8" localSheetId="22">#REF!</definedName>
    <definedName name="_EXC8">#REF!</definedName>
    <definedName name="_EXC9" localSheetId="22">#REF!</definedName>
    <definedName name="_EXC9">#REF!</definedName>
    <definedName name="_F">'[13]Impegilo Ce'!$A$1:$D$56</definedName>
    <definedName name="_Fill" localSheetId="9" hidden="1">#REF!</definedName>
    <definedName name="_Fill" localSheetId="10" hidden="1">#REF!</definedName>
    <definedName name="_Fill" localSheetId="11" hidden="1">#REF!</definedName>
    <definedName name="_Fill" localSheetId="20" hidden="1">#REF!</definedName>
    <definedName name="_Fill" localSheetId="22" hidden="1">#REF!</definedName>
    <definedName name="_Fill" hidden="1">#REF!</definedName>
    <definedName name="_g2" localSheetId="14" hidden="1">{"TAB1",#N/A,TRUE,"GENERAL";"TAB2",#N/A,TRUE,"GENERAL";"TAB3",#N/A,TRUE,"GENERAL";"TAB4",#N/A,TRUE,"GENERAL";"TAB5",#N/A,TRUE,"GENERAL"}</definedName>
    <definedName name="_g2" localSheetId="20" hidden="1">{"TAB1",#N/A,TRUE,"GENERAL";"TAB2",#N/A,TRUE,"GENERAL";"TAB3",#N/A,TRUE,"GENERAL";"TAB4",#N/A,TRUE,"GENERAL";"TAB5",#N/A,TRUE,"GENERAL"}</definedName>
    <definedName name="_g2" localSheetId="22" hidden="1">{"TAB1",#N/A,TRUE,"GENERAL";"TAB2",#N/A,TRUE,"GENERAL";"TAB3",#N/A,TRUE,"GENERAL";"TAB4",#N/A,TRUE,"GENERAL";"TAB5",#N/A,TRUE,"GENERAL"}</definedName>
    <definedName name="_g2" hidden="1">{"TAB1",#N/A,TRUE,"GENERAL";"TAB2",#N/A,TRUE,"GENERAL";"TAB3",#N/A,TRUE,"GENERAL";"TAB4",#N/A,TRUE,"GENERAL";"TAB5",#N/A,TRUE,"GENERAL"}</definedName>
    <definedName name="_g3" localSheetId="14" hidden="1">{"via1",#N/A,TRUE,"general";"via2",#N/A,TRUE,"general";"via3",#N/A,TRUE,"general"}</definedName>
    <definedName name="_g3" localSheetId="20" hidden="1">{"via1",#N/A,TRUE,"general";"via2",#N/A,TRUE,"general";"via3",#N/A,TRUE,"general"}</definedName>
    <definedName name="_g3" localSheetId="22" hidden="1">{"via1",#N/A,TRUE,"general";"via2",#N/A,TRUE,"general";"via3",#N/A,TRUE,"general"}</definedName>
    <definedName name="_g3" hidden="1">{"via1",#N/A,TRUE,"general";"via2",#N/A,TRUE,"general";"via3",#N/A,TRUE,"general"}</definedName>
    <definedName name="_g4" localSheetId="14" hidden="1">{"via1",#N/A,TRUE,"general";"via2",#N/A,TRUE,"general";"via3",#N/A,TRUE,"general"}</definedName>
    <definedName name="_g4" localSheetId="20" hidden="1">{"via1",#N/A,TRUE,"general";"via2",#N/A,TRUE,"general";"via3",#N/A,TRUE,"general"}</definedName>
    <definedName name="_g4" localSheetId="22" hidden="1">{"via1",#N/A,TRUE,"general";"via2",#N/A,TRUE,"general";"via3",#N/A,TRUE,"general"}</definedName>
    <definedName name="_g4" hidden="1">{"via1",#N/A,TRUE,"general";"via2",#N/A,TRUE,"general";"via3",#N/A,TRUE,"general"}</definedName>
    <definedName name="_g5" localSheetId="14" hidden="1">{"via1",#N/A,TRUE,"general";"via2",#N/A,TRUE,"general";"via3",#N/A,TRUE,"general"}</definedName>
    <definedName name="_g5" localSheetId="20" hidden="1">{"via1",#N/A,TRUE,"general";"via2",#N/A,TRUE,"general";"via3",#N/A,TRUE,"general"}</definedName>
    <definedName name="_g5" localSheetId="22" hidden="1">{"via1",#N/A,TRUE,"general";"via2",#N/A,TRUE,"general";"via3",#N/A,TRUE,"general"}</definedName>
    <definedName name="_g5" hidden="1">{"via1",#N/A,TRUE,"general";"via2",#N/A,TRUE,"general";"via3",#N/A,TRUE,"general"}</definedName>
    <definedName name="_g6" localSheetId="14" hidden="1">{"via1",#N/A,TRUE,"general";"via2",#N/A,TRUE,"general";"via3",#N/A,TRUE,"general"}</definedName>
    <definedName name="_g6" localSheetId="20" hidden="1">{"via1",#N/A,TRUE,"general";"via2",#N/A,TRUE,"general";"via3",#N/A,TRUE,"general"}</definedName>
    <definedName name="_g6" localSheetId="22" hidden="1">{"via1",#N/A,TRUE,"general";"via2",#N/A,TRUE,"general";"via3",#N/A,TRUE,"general"}</definedName>
    <definedName name="_g6" hidden="1">{"via1",#N/A,TRUE,"general";"via2",#N/A,TRUE,"general";"via3",#N/A,TRUE,"general"}</definedName>
    <definedName name="_g7" localSheetId="14" hidden="1">{"TAB1",#N/A,TRUE,"GENERAL";"TAB2",#N/A,TRUE,"GENERAL";"TAB3",#N/A,TRUE,"GENERAL";"TAB4",#N/A,TRUE,"GENERAL";"TAB5",#N/A,TRUE,"GENERAL"}</definedName>
    <definedName name="_g7" localSheetId="20" hidden="1">{"TAB1",#N/A,TRUE,"GENERAL";"TAB2",#N/A,TRUE,"GENERAL";"TAB3",#N/A,TRUE,"GENERAL";"TAB4",#N/A,TRUE,"GENERAL";"TAB5",#N/A,TRUE,"GENERAL"}</definedName>
    <definedName name="_g7" localSheetId="22" hidden="1">{"TAB1",#N/A,TRUE,"GENERAL";"TAB2",#N/A,TRUE,"GENERAL";"TAB3",#N/A,TRUE,"GENERAL";"TAB4",#N/A,TRUE,"GENERAL";"TAB5",#N/A,TRUE,"GENERAL"}</definedName>
    <definedName name="_g7" hidden="1">{"TAB1",#N/A,TRUE,"GENERAL";"TAB2",#N/A,TRUE,"GENERAL";"TAB3",#N/A,TRUE,"GENERAL";"TAB4",#N/A,TRUE,"GENERAL";"TAB5",#N/A,TRUE,"GENERAL"}</definedName>
    <definedName name="_GR1" localSheetId="14" hidden="1">{"TAB1",#N/A,TRUE,"GENERAL";"TAB2",#N/A,TRUE,"GENERAL";"TAB3",#N/A,TRUE,"GENERAL";"TAB4",#N/A,TRUE,"GENERAL";"TAB5",#N/A,TRUE,"GENERAL"}</definedName>
    <definedName name="_GR1" localSheetId="20" hidden="1">{"TAB1",#N/A,TRUE,"GENERAL";"TAB2",#N/A,TRUE,"GENERAL";"TAB3",#N/A,TRUE,"GENERAL";"TAB4",#N/A,TRUE,"GENERAL";"TAB5",#N/A,TRUE,"GENERAL"}</definedName>
    <definedName name="_GR1" localSheetId="22" hidden="1">{"TAB1",#N/A,TRUE,"GENERAL";"TAB2",#N/A,TRUE,"GENERAL";"TAB3",#N/A,TRUE,"GENERAL";"TAB4",#N/A,TRUE,"GENERAL";"TAB5",#N/A,TRUE,"GENERAL"}</definedName>
    <definedName name="_GR1" hidden="1">{"TAB1",#N/A,TRUE,"GENERAL";"TAB2",#N/A,TRUE,"GENERAL";"TAB3",#N/A,TRUE,"GENERAL";"TAB4",#N/A,TRUE,"GENERAL";"TAB5",#N/A,TRUE,"GENERAL"}</definedName>
    <definedName name="_gtr4" localSheetId="14" hidden="1">{"via1",#N/A,TRUE,"general";"via2",#N/A,TRUE,"general";"via3",#N/A,TRUE,"general"}</definedName>
    <definedName name="_gtr4" localSheetId="20" hidden="1">{"via1",#N/A,TRUE,"general";"via2",#N/A,TRUE,"general";"via3",#N/A,TRUE,"general"}</definedName>
    <definedName name="_gtr4" localSheetId="22" hidden="1">{"via1",#N/A,TRUE,"general";"via2",#N/A,TRUE,"general";"via3",#N/A,TRUE,"general"}</definedName>
    <definedName name="_gtr4" hidden="1">{"via1",#N/A,TRUE,"general";"via2",#N/A,TRUE,"general";"via3",#N/A,TRUE,"general"}</definedName>
    <definedName name="_h2" localSheetId="14" hidden="1">{"via1",#N/A,TRUE,"general";"via2",#N/A,TRUE,"general";"via3",#N/A,TRUE,"general"}</definedName>
    <definedName name="_h2" localSheetId="20" hidden="1">{"via1",#N/A,TRUE,"general";"via2",#N/A,TRUE,"general";"via3",#N/A,TRUE,"general"}</definedName>
    <definedName name="_h2" localSheetId="22" hidden="1">{"via1",#N/A,TRUE,"general";"via2",#N/A,TRUE,"general";"via3",#N/A,TRUE,"general"}</definedName>
    <definedName name="_h2" hidden="1">{"via1",#N/A,TRUE,"general";"via2",#N/A,TRUE,"general";"via3",#N/A,TRUE,"general"}</definedName>
    <definedName name="_h3" localSheetId="14" hidden="1">{"via1",#N/A,TRUE,"general";"via2",#N/A,TRUE,"general";"via3",#N/A,TRUE,"general"}</definedName>
    <definedName name="_h3" localSheetId="20" hidden="1">{"via1",#N/A,TRUE,"general";"via2",#N/A,TRUE,"general";"via3",#N/A,TRUE,"general"}</definedName>
    <definedName name="_h3" localSheetId="22" hidden="1">{"via1",#N/A,TRUE,"general";"via2",#N/A,TRUE,"general";"via3",#N/A,TRUE,"general"}</definedName>
    <definedName name="_h3" hidden="1">{"via1",#N/A,TRUE,"general";"via2",#N/A,TRUE,"general";"via3",#N/A,TRUE,"general"}</definedName>
    <definedName name="_h4" localSheetId="14" hidden="1">{"TAB1",#N/A,TRUE,"GENERAL";"TAB2",#N/A,TRUE,"GENERAL";"TAB3",#N/A,TRUE,"GENERAL";"TAB4",#N/A,TRUE,"GENERAL";"TAB5",#N/A,TRUE,"GENERAL"}</definedName>
    <definedName name="_h4" localSheetId="20" hidden="1">{"TAB1",#N/A,TRUE,"GENERAL";"TAB2",#N/A,TRUE,"GENERAL";"TAB3",#N/A,TRUE,"GENERAL";"TAB4",#N/A,TRUE,"GENERAL";"TAB5",#N/A,TRUE,"GENERAL"}</definedName>
    <definedName name="_h4" localSheetId="22" hidden="1">{"TAB1",#N/A,TRUE,"GENERAL";"TAB2",#N/A,TRUE,"GENERAL";"TAB3",#N/A,TRUE,"GENERAL";"TAB4",#N/A,TRUE,"GENERAL";"TAB5",#N/A,TRUE,"GENERAL"}</definedName>
    <definedName name="_h4" hidden="1">{"TAB1",#N/A,TRUE,"GENERAL";"TAB2",#N/A,TRUE,"GENERAL";"TAB3",#N/A,TRUE,"GENERAL";"TAB4",#N/A,TRUE,"GENERAL";"TAB5",#N/A,TRUE,"GENERAL"}</definedName>
    <definedName name="_h5" localSheetId="14" hidden="1">{"TAB1",#N/A,TRUE,"GENERAL";"TAB2",#N/A,TRUE,"GENERAL";"TAB3",#N/A,TRUE,"GENERAL";"TAB4",#N/A,TRUE,"GENERAL";"TAB5",#N/A,TRUE,"GENERAL"}</definedName>
    <definedName name="_h5" localSheetId="20" hidden="1">{"TAB1",#N/A,TRUE,"GENERAL";"TAB2",#N/A,TRUE,"GENERAL";"TAB3",#N/A,TRUE,"GENERAL";"TAB4",#N/A,TRUE,"GENERAL";"TAB5",#N/A,TRUE,"GENERAL"}</definedName>
    <definedName name="_h5" localSheetId="22" hidden="1">{"TAB1",#N/A,TRUE,"GENERAL";"TAB2",#N/A,TRUE,"GENERAL";"TAB3",#N/A,TRUE,"GENERAL";"TAB4",#N/A,TRUE,"GENERAL";"TAB5",#N/A,TRUE,"GENERAL"}</definedName>
    <definedName name="_h5" hidden="1">{"TAB1",#N/A,TRUE,"GENERAL";"TAB2",#N/A,TRUE,"GENERAL";"TAB3",#N/A,TRUE,"GENERAL";"TAB4",#N/A,TRUE,"GENERAL";"TAB5",#N/A,TRUE,"GENERAL"}</definedName>
    <definedName name="_h6" localSheetId="14" hidden="1">{"via1",#N/A,TRUE,"general";"via2",#N/A,TRUE,"general";"via3",#N/A,TRUE,"general"}</definedName>
    <definedName name="_h6" localSheetId="20" hidden="1">{"via1",#N/A,TRUE,"general";"via2",#N/A,TRUE,"general";"via3",#N/A,TRUE,"general"}</definedName>
    <definedName name="_h6" localSheetId="22" hidden="1">{"via1",#N/A,TRUE,"general";"via2",#N/A,TRUE,"general";"via3",#N/A,TRUE,"general"}</definedName>
    <definedName name="_h6" hidden="1">{"via1",#N/A,TRUE,"general";"via2",#N/A,TRUE,"general";"via3",#N/A,TRUE,"general"}</definedName>
    <definedName name="_h7" localSheetId="14" hidden="1">{"TAB1",#N/A,TRUE,"GENERAL";"TAB2",#N/A,TRUE,"GENERAL";"TAB3",#N/A,TRUE,"GENERAL";"TAB4",#N/A,TRUE,"GENERAL";"TAB5",#N/A,TRUE,"GENERAL"}</definedName>
    <definedName name="_h7" localSheetId="20" hidden="1">{"TAB1",#N/A,TRUE,"GENERAL";"TAB2",#N/A,TRUE,"GENERAL";"TAB3",#N/A,TRUE,"GENERAL";"TAB4",#N/A,TRUE,"GENERAL";"TAB5",#N/A,TRUE,"GENERAL"}</definedName>
    <definedName name="_h7" localSheetId="22" hidden="1">{"TAB1",#N/A,TRUE,"GENERAL";"TAB2",#N/A,TRUE,"GENERAL";"TAB3",#N/A,TRUE,"GENERAL";"TAB4",#N/A,TRUE,"GENERAL";"TAB5",#N/A,TRUE,"GENERAL"}</definedName>
    <definedName name="_h7" hidden="1">{"TAB1",#N/A,TRUE,"GENERAL";"TAB2",#N/A,TRUE,"GENERAL";"TAB3",#N/A,TRUE,"GENERAL";"TAB4",#N/A,TRUE,"GENERAL";"TAB5",#N/A,TRUE,"GENERAL"}</definedName>
    <definedName name="_h8" localSheetId="14" hidden="1">{"via1",#N/A,TRUE,"general";"via2",#N/A,TRUE,"general";"via3",#N/A,TRUE,"general"}</definedName>
    <definedName name="_h8" localSheetId="20" hidden="1">{"via1",#N/A,TRUE,"general";"via2",#N/A,TRUE,"general";"via3",#N/A,TRUE,"general"}</definedName>
    <definedName name="_h8" localSheetId="22" hidden="1">{"via1",#N/A,TRUE,"general";"via2",#N/A,TRUE,"general";"via3",#N/A,TRUE,"general"}</definedName>
    <definedName name="_h8" hidden="1">{"via1",#N/A,TRUE,"general";"via2",#N/A,TRUE,"general";"via3",#N/A,TRUE,"general"}</definedName>
    <definedName name="_hfh7" localSheetId="14" hidden="1">{"via1",#N/A,TRUE,"general";"via2",#N/A,TRUE,"general";"via3",#N/A,TRUE,"general"}</definedName>
    <definedName name="_hfh7" localSheetId="20" hidden="1">{"via1",#N/A,TRUE,"general";"via2",#N/A,TRUE,"general";"via3",#N/A,TRUE,"general"}</definedName>
    <definedName name="_hfh7" localSheetId="22" hidden="1">{"via1",#N/A,TRUE,"general";"via2",#N/A,TRUE,"general";"via3",#N/A,TRUE,"general"}</definedName>
    <definedName name="_hfh7" hidden="1">{"via1",#N/A,TRUE,"general";"via2",#N/A,TRUE,"general";"via3",#N/A,TRUE,"general"}</definedName>
    <definedName name="_i4" localSheetId="14" hidden="1">{"via1",#N/A,TRUE,"general";"via2",#N/A,TRUE,"general";"via3",#N/A,TRUE,"general"}</definedName>
    <definedName name="_i4" localSheetId="20" hidden="1">{"via1",#N/A,TRUE,"general";"via2",#N/A,TRUE,"general";"via3",#N/A,TRUE,"general"}</definedName>
    <definedName name="_i4" localSheetId="22" hidden="1">{"via1",#N/A,TRUE,"general";"via2",#N/A,TRUE,"general";"via3",#N/A,TRUE,"general"}</definedName>
    <definedName name="_i4" hidden="1">{"via1",#N/A,TRUE,"general";"via2",#N/A,TRUE,"general";"via3",#N/A,TRUE,"general"}</definedName>
    <definedName name="_i5" localSheetId="14" hidden="1">{"TAB1",#N/A,TRUE,"GENERAL";"TAB2",#N/A,TRUE,"GENERAL";"TAB3",#N/A,TRUE,"GENERAL";"TAB4",#N/A,TRUE,"GENERAL";"TAB5",#N/A,TRUE,"GENERAL"}</definedName>
    <definedName name="_i5" localSheetId="20" hidden="1">{"TAB1",#N/A,TRUE,"GENERAL";"TAB2",#N/A,TRUE,"GENERAL";"TAB3",#N/A,TRUE,"GENERAL";"TAB4",#N/A,TRUE,"GENERAL";"TAB5",#N/A,TRUE,"GENERAL"}</definedName>
    <definedName name="_i5" localSheetId="22" hidden="1">{"TAB1",#N/A,TRUE,"GENERAL";"TAB2",#N/A,TRUE,"GENERAL";"TAB3",#N/A,TRUE,"GENERAL";"TAB4",#N/A,TRUE,"GENERAL";"TAB5",#N/A,TRUE,"GENERAL"}</definedName>
    <definedName name="_i5" hidden="1">{"TAB1",#N/A,TRUE,"GENERAL";"TAB2",#N/A,TRUE,"GENERAL";"TAB3",#N/A,TRUE,"GENERAL";"TAB4",#N/A,TRUE,"GENERAL";"TAB5",#N/A,TRUE,"GENERAL"}</definedName>
    <definedName name="_i6" localSheetId="14" hidden="1">{"TAB1",#N/A,TRUE,"GENERAL";"TAB2",#N/A,TRUE,"GENERAL";"TAB3",#N/A,TRUE,"GENERAL";"TAB4",#N/A,TRUE,"GENERAL";"TAB5",#N/A,TRUE,"GENERAL"}</definedName>
    <definedName name="_i6" localSheetId="20" hidden="1">{"TAB1",#N/A,TRUE,"GENERAL";"TAB2",#N/A,TRUE,"GENERAL";"TAB3",#N/A,TRUE,"GENERAL";"TAB4",#N/A,TRUE,"GENERAL";"TAB5",#N/A,TRUE,"GENERAL"}</definedName>
    <definedName name="_i6" localSheetId="22" hidden="1">{"TAB1",#N/A,TRUE,"GENERAL";"TAB2",#N/A,TRUE,"GENERAL";"TAB3",#N/A,TRUE,"GENERAL";"TAB4",#N/A,TRUE,"GENERAL";"TAB5",#N/A,TRUE,"GENERAL"}</definedName>
    <definedName name="_i6" hidden="1">{"TAB1",#N/A,TRUE,"GENERAL";"TAB2",#N/A,TRUE,"GENERAL";"TAB3",#N/A,TRUE,"GENERAL";"TAB4",#N/A,TRUE,"GENERAL";"TAB5",#N/A,TRUE,"GENERAL"}</definedName>
    <definedName name="_i7" localSheetId="14" hidden="1">{"via1",#N/A,TRUE,"general";"via2",#N/A,TRUE,"general";"via3",#N/A,TRUE,"general"}</definedName>
    <definedName name="_i7" localSheetId="20" hidden="1">{"via1",#N/A,TRUE,"general";"via2",#N/A,TRUE,"general";"via3",#N/A,TRUE,"general"}</definedName>
    <definedName name="_i7" localSheetId="22" hidden="1">{"via1",#N/A,TRUE,"general";"via2",#N/A,TRUE,"general";"via3",#N/A,TRUE,"general"}</definedName>
    <definedName name="_i7" hidden="1">{"via1",#N/A,TRUE,"general";"via2",#N/A,TRUE,"general";"via3",#N/A,TRUE,"general"}</definedName>
    <definedName name="_i77" localSheetId="14" hidden="1">{"TAB1",#N/A,TRUE,"GENERAL";"TAB2",#N/A,TRUE,"GENERAL";"TAB3",#N/A,TRUE,"GENERAL";"TAB4",#N/A,TRUE,"GENERAL";"TAB5",#N/A,TRUE,"GENERAL"}</definedName>
    <definedName name="_i77" localSheetId="20" hidden="1">{"TAB1",#N/A,TRUE,"GENERAL";"TAB2",#N/A,TRUE,"GENERAL";"TAB3",#N/A,TRUE,"GENERAL";"TAB4",#N/A,TRUE,"GENERAL";"TAB5",#N/A,TRUE,"GENERAL"}</definedName>
    <definedName name="_i77" localSheetId="22" hidden="1">{"TAB1",#N/A,TRUE,"GENERAL";"TAB2",#N/A,TRUE,"GENERAL";"TAB3",#N/A,TRUE,"GENERAL";"TAB4",#N/A,TRUE,"GENERAL";"TAB5",#N/A,TRUE,"GENERAL"}</definedName>
    <definedName name="_i77" hidden="1">{"TAB1",#N/A,TRUE,"GENERAL";"TAB2",#N/A,TRUE,"GENERAL";"TAB3",#N/A,TRUE,"GENERAL";"TAB4",#N/A,TRUE,"GENERAL";"TAB5",#N/A,TRUE,"GENERAL"}</definedName>
    <definedName name="_i8" localSheetId="14" hidden="1">{"via1",#N/A,TRUE,"general";"via2",#N/A,TRUE,"general";"via3",#N/A,TRUE,"general"}</definedName>
    <definedName name="_i8" localSheetId="20" hidden="1">{"via1",#N/A,TRUE,"general";"via2",#N/A,TRUE,"general";"via3",#N/A,TRUE,"general"}</definedName>
    <definedName name="_i8" localSheetId="22" hidden="1">{"via1",#N/A,TRUE,"general";"via2",#N/A,TRUE,"general";"via3",#N/A,TRUE,"general"}</definedName>
    <definedName name="_i8" hidden="1">{"via1",#N/A,TRUE,"general";"via2",#N/A,TRUE,"general";"via3",#N/A,TRUE,"general"}</definedName>
    <definedName name="_i9" localSheetId="14" hidden="1">{"TAB1",#N/A,TRUE,"GENERAL";"TAB2",#N/A,TRUE,"GENERAL";"TAB3",#N/A,TRUE,"GENERAL";"TAB4",#N/A,TRUE,"GENERAL";"TAB5",#N/A,TRUE,"GENERAL"}</definedName>
    <definedName name="_i9" localSheetId="20" hidden="1">{"TAB1",#N/A,TRUE,"GENERAL";"TAB2",#N/A,TRUE,"GENERAL";"TAB3",#N/A,TRUE,"GENERAL";"TAB4",#N/A,TRUE,"GENERAL";"TAB5",#N/A,TRUE,"GENERAL"}</definedName>
    <definedName name="_i9" localSheetId="22" hidden="1">{"TAB1",#N/A,TRUE,"GENERAL";"TAB2",#N/A,TRUE,"GENERAL";"TAB3",#N/A,TRUE,"GENERAL";"TAB4",#N/A,TRUE,"GENERAL";"TAB5",#N/A,TRUE,"GENERAL"}</definedName>
    <definedName name="_i9" hidden="1">{"TAB1",#N/A,TRUE,"GENERAL";"TAB2",#N/A,TRUE,"GENERAL";"TAB3",#N/A,TRUE,"GENERAL";"TAB4",#N/A,TRUE,"GENERAL";"TAB5",#N/A,TRUE,"GENERAL"}</definedName>
    <definedName name="_INF1" localSheetId="14">#REF!</definedName>
    <definedName name="_INF1" localSheetId="22">#REF!</definedName>
    <definedName name="_INF1">#REF!</definedName>
    <definedName name="_IPC2002" localSheetId="14">#REF!</definedName>
    <definedName name="_IPC2002" localSheetId="22">#REF!</definedName>
    <definedName name="_IPC2002">#REF!</definedName>
    <definedName name="_k3" localSheetId="14" hidden="1">{"TAB1",#N/A,TRUE,"GENERAL";"TAB2",#N/A,TRUE,"GENERAL";"TAB3",#N/A,TRUE,"GENERAL";"TAB4",#N/A,TRUE,"GENERAL";"TAB5",#N/A,TRUE,"GENERAL"}</definedName>
    <definedName name="_k3" localSheetId="20" hidden="1">{"TAB1",#N/A,TRUE,"GENERAL";"TAB2",#N/A,TRUE,"GENERAL";"TAB3",#N/A,TRUE,"GENERAL";"TAB4",#N/A,TRUE,"GENERAL";"TAB5",#N/A,TRUE,"GENERAL"}</definedName>
    <definedName name="_k3" localSheetId="22" hidden="1">{"TAB1",#N/A,TRUE,"GENERAL";"TAB2",#N/A,TRUE,"GENERAL";"TAB3",#N/A,TRUE,"GENERAL";"TAB4",#N/A,TRUE,"GENERAL";"TAB5",#N/A,TRUE,"GENERAL"}</definedName>
    <definedName name="_k3" hidden="1">{"TAB1",#N/A,TRUE,"GENERAL";"TAB2",#N/A,TRUE,"GENERAL";"TAB3",#N/A,TRUE,"GENERAL";"TAB4",#N/A,TRUE,"GENERAL";"TAB5",#N/A,TRUE,"GENERAL"}</definedName>
    <definedName name="_k4" localSheetId="14" hidden="1">{"via1",#N/A,TRUE,"general";"via2",#N/A,TRUE,"general";"via3",#N/A,TRUE,"general"}</definedName>
    <definedName name="_k4" localSheetId="20" hidden="1">{"via1",#N/A,TRUE,"general";"via2",#N/A,TRUE,"general";"via3",#N/A,TRUE,"general"}</definedName>
    <definedName name="_k4" localSheetId="22" hidden="1">{"via1",#N/A,TRUE,"general";"via2",#N/A,TRUE,"general";"via3",#N/A,TRUE,"general"}</definedName>
    <definedName name="_k4" hidden="1">{"via1",#N/A,TRUE,"general";"via2",#N/A,TRUE,"general";"via3",#N/A,TRUE,"general"}</definedName>
    <definedName name="_k5" localSheetId="14" hidden="1">{"via1",#N/A,TRUE,"general";"via2",#N/A,TRUE,"general";"via3",#N/A,TRUE,"general"}</definedName>
    <definedName name="_k5" localSheetId="20" hidden="1">{"via1",#N/A,TRUE,"general";"via2",#N/A,TRUE,"general";"via3",#N/A,TRUE,"general"}</definedName>
    <definedName name="_k5" localSheetId="22" hidden="1">{"via1",#N/A,TRUE,"general";"via2",#N/A,TRUE,"general";"via3",#N/A,TRUE,"general"}</definedName>
    <definedName name="_k5" hidden="1">{"via1",#N/A,TRUE,"general";"via2",#N/A,TRUE,"general";"via3",#N/A,TRUE,"general"}</definedName>
    <definedName name="_k6" localSheetId="14" hidden="1">{"TAB1",#N/A,TRUE,"GENERAL";"TAB2",#N/A,TRUE,"GENERAL";"TAB3",#N/A,TRUE,"GENERAL";"TAB4",#N/A,TRUE,"GENERAL";"TAB5",#N/A,TRUE,"GENERAL"}</definedName>
    <definedName name="_k6" localSheetId="20" hidden="1">{"TAB1",#N/A,TRUE,"GENERAL";"TAB2",#N/A,TRUE,"GENERAL";"TAB3",#N/A,TRUE,"GENERAL";"TAB4",#N/A,TRUE,"GENERAL";"TAB5",#N/A,TRUE,"GENERAL"}</definedName>
    <definedName name="_k6" localSheetId="22" hidden="1">{"TAB1",#N/A,TRUE,"GENERAL";"TAB2",#N/A,TRUE,"GENERAL";"TAB3",#N/A,TRUE,"GENERAL";"TAB4",#N/A,TRUE,"GENERAL";"TAB5",#N/A,TRUE,"GENERAL"}</definedName>
    <definedName name="_k6" hidden="1">{"TAB1",#N/A,TRUE,"GENERAL";"TAB2",#N/A,TRUE,"GENERAL";"TAB3",#N/A,TRUE,"GENERAL";"TAB4",#N/A,TRUE,"GENERAL";"TAB5",#N/A,TRUE,"GENERAL"}</definedName>
    <definedName name="_k7" localSheetId="14" hidden="1">{"via1",#N/A,TRUE,"general";"via2",#N/A,TRUE,"general";"via3",#N/A,TRUE,"general"}</definedName>
    <definedName name="_k7" localSheetId="20" hidden="1">{"via1",#N/A,TRUE,"general";"via2",#N/A,TRUE,"general";"via3",#N/A,TRUE,"general"}</definedName>
    <definedName name="_k7" localSheetId="22" hidden="1">{"via1",#N/A,TRUE,"general";"via2",#N/A,TRUE,"general";"via3",#N/A,TRUE,"general"}</definedName>
    <definedName name="_k7" hidden="1">{"via1",#N/A,TRUE,"general";"via2",#N/A,TRUE,"general";"via3",#N/A,TRUE,"general"}</definedName>
    <definedName name="_k8" localSheetId="14" hidden="1">{"via1",#N/A,TRUE,"general";"via2",#N/A,TRUE,"general";"via3",#N/A,TRUE,"general"}</definedName>
    <definedName name="_k8" localSheetId="20" hidden="1">{"via1",#N/A,TRUE,"general";"via2",#N/A,TRUE,"general";"via3",#N/A,TRUE,"general"}</definedName>
    <definedName name="_k8" localSheetId="22" hidden="1">{"via1",#N/A,TRUE,"general";"via2",#N/A,TRUE,"general";"via3",#N/A,TRUE,"general"}</definedName>
    <definedName name="_k8" hidden="1">{"via1",#N/A,TRUE,"general";"via2",#N/A,TRUE,"general";"via3",#N/A,TRUE,"general"}</definedName>
    <definedName name="_k9" localSheetId="14" hidden="1">{"TAB1",#N/A,TRUE,"GENERAL";"TAB2",#N/A,TRUE,"GENERAL";"TAB3",#N/A,TRUE,"GENERAL";"TAB4",#N/A,TRUE,"GENERAL";"TAB5",#N/A,TRUE,"GENERAL"}</definedName>
    <definedName name="_k9" localSheetId="20" hidden="1">{"TAB1",#N/A,TRUE,"GENERAL";"TAB2",#N/A,TRUE,"GENERAL";"TAB3",#N/A,TRUE,"GENERAL";"TAB4",#N/A,TRUE,"GENERAL";"TAB5",#N/A,TRUE,"GENERAL"}</definedName>
    <definedName name="_k9" localSheetId="22" hidden="1">{"TAB1",#N/A,TRUE,"GENERAL";"TAB2",#N/A,TRUE,"GENERAL";"TAB3",#N/A,TRUE,"GENERAL";"TAB4",#N/A,TRUE,"GENERAL";"TAB5",#N/A,TRUE,"GENERAL"}</definedName>
    <definedName name="_k9" hidden="1">{"TAB1",#N/A,TRUE,"GENERAL";"TAB2",#N/A,TRUE,"GENERAL";"TAB3",#N/A,TRUE,"GENERAL";"TAB4",#N/A,TRUE,"GENERAL";"TAB5",#N/A,TRUE,"GENERAL"}</definedName>
    <definedName name="_Key1" localSheetId="9" hidden="1">#REF!</definedName>
    <definedName name="_Key1" localSheetId="10" hidden="1">#REF!</definedName>
    <definedName name="_Key1" localSheetId="11" hidden="1">#REF!</definedName>
    <definedName name="_Key1" localSheetId="14" hidden="1">#REF!</definedName>
    <definedName name="_Key1" localSheetId="20" hidden="1">#REF!</definedName>
    <definedName name="_Key1" localSheetId="22" hidden="1">#REF!</definedName>
    <definedName name="_Key1" hidden="1">#REF!</definedName>
    <definedName name="_key2" localSheetId="9" hidden="1">#REF!</definedName>
    <definedName name="_key2" localSheetId="10" hidden="1">#REF!</definedName>
    <definedName name="_key2" localSheetId="11" hidden="1">#REF!</definedName>
    <definedName name="_key2" localSheetId="14" hidden="1">#REF!</definedName>
    <definedName name="_key2" localSheetId="20" hidden="1">#REF!</definedName>
    <definedName name="_key2" localSheetId="22" hidden="1">#REF!</definedName>
    <definedName name="_key2" hidden="1">#REF!</definedName>
    <definedName name="_kjk6" localSheetId="14" hidden="1">{"TAB1",#N/A,TRUE,"GENERAL";"TAB2",#N/A,TRUE,"GENERAL";"TAB3",#N/A,TRUE,"GENERAL";"TAB4",#N/A,TRUE,"GENERAL";"TAB5",#N/A,TRUE,"GENERAL"}</definedName>
    <definedName name="_kjk6" localSheetId="20" hidden="1">{"TAB1",#N/A,TRUE,"GENERAL";"TAB2",#N/A,TRUE,"GENERAL";"TAB3",#N/A,TRUE,"GENERAL";"TAB4",#N/A,TRUE,"GENERAL";"TAB5",#N/A,TRUE,"GENERAL"}</definedName>
    <definedName name="_kjk6" localSheetId="22" hidden="1">{"TAB1",#N/A,TRUE,"GENERAL";"TAB2",#N/A,TRUE,"GENERAL";"TAB3",#N/A,TRUE,"GENERAL";"TAB4",#N/A,TRUE,"GENERAL";"TAB5",#N/A,TRUE,"GENERAL"}</definedName>
    <definedName name="_kjk6" hidden="1">{"TAB1",#N/A,TRUE,"GENERAL";"TAB2",#N/A,TRUE,"GENERAL";"TAB3",#N/A,TRUE,"GENERAL";"TAB4",#N/A,TRUE,"GENERAL";"TAB5",#N/A,TRUE,"GENERAL"}</definedName>
    <definedName name="_Kpe1">[11]FattoreK!#REF!</definedName>
    <definedName name="_kpe2">[11]FattoreK!#REF!</definedName>
    <definedName name="_kpe3">[11]FattoreK!#REF!</definedName>
    <definedName name="_kpe4">[11]FattoreK!#REF!</definedName>
    <definedName name="_m3" localSheetId="14" hidden="1">{"via1",#N/A,TRUE,"general";"via2",#N/A,TRUE,"general";"via3",#N/A,TRUE,"general"}</definedName>
    <definedName name="_m3" localSheetId="20" hidden="1">{"via1",#N/A,TRUE,"general";"via2",#N/A,TRUE,"general";"via3",#N/A,TRUE,"general"}</definedName>
    <definedName name="_m3" localSheetId="22" hidden="1">{"via1",#N/A,TRUE,"general";"via2",#N/A,TRUE,"general";"via3",#N/A,TRUE,"general"}</definedName>
    <definedName name="_m3" hidden="1">{"via1",#N/A,TRUE,"general";"via2",#N/A,TRUE,"general";"via3",#N/A,TRUE,"general"}</definedName>
    <definedName name="_m4" localSheetId="14" hidden="1">{"TAB1",#N/A,TRUE,"GENERAL";"TAB2",#N/A,TRUE,"GENERAL";"TAB3",#N/A,TRUE,"GENERAL";"TAB4",#N/A,TRUE,"GENERAL";"TAB5",#N/A,TRUE,"GENERAL"}</definedName>
    <definedName name="_m4" localSheetId="20" hidden="1">{"TAB1",#N/A,TRUE,"GENERAL";"TAB2",#N/A,TRUE,"GENERAL";"TAB3",#N/A,TRUE,"GENERAL";"TAB4",#N/A,TRUE,"GENERAL";"TAB5",#N/A,TRUE,"GENERAL"}</definedName>
    <definedName name="_m4" localSheetId="22" hidden="1">{"TAB1",#N/A,TRUE,"GENERAL";"TAB2",#N/A,TRUE,"GENERAL";"TAB3",#N/A,TRUE,"GENERAL";"TAB4",#N/A,TRUE,"GENERAL";"TAB5",#N/A,TRUE,"GENERAL"}</definedName>
    <definedName name="_m4" hidden="1">{"TAB1",#N/A,TRUE,"GENERAL";"TAB2",#N/A,TRUE,"GENERAL";"TAB3",#N/A,TRUE,"GENERAL";"TAB4",#N/A,TRUE,"GENERAL";"TAB5",#N/A,TRUE,"GENERAL"}</definedName>
    <definedName name="_m5" localSheetId="14" hidden="1">{"via1",#N/A,TRUE,"general";"via2",#N/A,TRUE,"general";"via3",#N/A,TRUE,"general"}</definedName>
    <definedName name="_m5" localSheetId="20" hidden="1">{"via1",#N/A,TRUE,"general";"via2",#N/A,TRUE,"general";"via3",#N/A,TRUE,"general"}</definedName>
    <definedName name="_m5" localSheetId="22" hidden="1">{"via1",#N/A,TRUE,"general";"via2",#N/A,TRUE,"general";"via3",#N/A,TRUE,"general"}</definedName>
    <definedName name="_m5" hidden="1">{"via1",#N/A,TRUE,"general";"via2",#N/A,TRUE,"general";"via3",#N/A,TRUE,"general"}</definedName>
    <definedName name="_m6" localSheetId="14" hidden="1">{"TAB1",#N/A,TRUE,"GENERAL";"TAB2",#N/A,TRUE,"GENERAL";"TAB3",#N/A,TRUE,"GENERAL";"TAB4",#N/A,TRUE,"GENERAL";"TAB5",#N/A,TRUE,"GENERAL"}</definedName>
    <definedName name="_m6" localSheetId="20" hidden="1">{"TAB1",#N/A,TRUE,"GENERAL";"TAB2",#N/A,TRUE,"GENERAL";"TAB3",#N/A,TRUE,"GENERAL";"TAB4",#N/A,TRUE,"GENERAL";"TAB5",#N/A,TRUE,"GENERAL"}</definedName>
    <definedName name="_m6" localSheetId="22" hidden="1">{"TAB1",#N/A,TRUE,"GENERAL";"TAB2",#N/A,TRUE,"GENERAL";"TAB3",#N/A,TRUE,"GENERAL";"TAB4",#N/A,TRUE,"GENERAL";"TAB5",#N/A,TRUE,"GENERAL"}</definedName>
    <definedName name="_m6" hidden="1">{"TAB1",#N/A,TRUE,"GENERAL";"TAB2",#N/A,TRUE,"GENERAL";"TAB3",#N/A,TRUE,"GENERAL";"TAB4",#N/A,TRUE,"GENERAL";"TAB5",#N/A,TRUE,"GENERAL"}</definedName>
    <definedName name="_m7" localSheetId="14" hidden="1">{"TAB1",#N/A,TRUE,"GENERAL";"TAB2",#N/A,TRUE,"GENERAL";"TAB3",#N/A,TRUE,"GENERAL";"TAB4",#N/A,TRUE,"GENERAL";"TAB5",#N/A,TRUE,"GENERAL"}</definedName>
    <definedName name="_m7" localSheetId="20" hidden="1">{"TAB1",#N/A,TRUE,"GENERAL";"TAB2",#N/A,TRUE,"GENERAL";"TAB3",#N/A,TRUE,"GENERAL";"TAB4",#N/A,TRUE,"GENERAL";"TAB5",#N/A,TRUE,"GENERAL"}</definedName>
    <definedName name="_m7" localSheetId="22" hidden="1">{"TAB1",#N/A,TRUE,"GENERAL";"TAB2",#N/A,TRUE,"GENERAL";"TAB3",#N/A,TRUE,"GENERAL";"TAB4",#N/A,TRUE,"GENERAL";"TAB5",#N/A,TRUE,"GENERAL"}</definedName>
    <definedName name="_m7" hidden="1">{"TAB1",#N/A,TRUE,"GENERAL";"TAB2",#N/A,TRUE,"GENERAL";"TAB3",#N/A,TRUE,"GENERAL";"TAB4",#N/A,TRUE,"GENERAL";"TAB5",#N/A,TRUE,"GENERAL"}</definedName>
    <definedName name="_m8" localSheetId="14" hidden="1">{"via1",#N/A,TRUE,"general";"via2",#N/A,TRUE,"general";"via3",#N/A,TRUE,"general"}</definedName>
    <definedName name="_m8" localSheetId="20" hidden="1">{"via1",#N/A,TRUE,"general";"via2",#N/A,TRUE,"general";"via3",#N/A,TRUE,"general"}</definedName>
    <definedName name="_m8" localSheetId="22" hidden="1">{"via1",#N/A,TRUE,"general";"via2",#N/A,TRUE,"general";"via3",#N/A,TRUE,"general"}</definedName>
    <definedName name="_m8" hidden="1">{"via1",#N/A,TRUE,"general";"via2",#N/A,TRUE,"general";"via3",#N/A,TRUE,"general"}</definedName>
    <definedName name="_m9" localSheetId="14" hidden="1">{"via1",#N/A,TRUE,"general";"via2",#N/A,TRUE,"general";"via3",#N/A,TRUE,"general"}</definedName>
    <definedName name="_m9" localSheetId="20" hidden="1">{"via1",#N/A,TRUE,"general";"via2",#N/A,TRUE,"general";"via3",#N/A,TRUE,"general"}</definedName>
    <definedName name="_m9" localSheetId="22" hidden="1">{"via1",#N/A,TRUE,"general";"via2",#N/A,TRUE,"general";"via3",#N/A,TRUE,"general"}</definedName>
    <definedName name="_m9" hidden="1">{"via1",#N/A,TRUE,"general";"via2",#N/A,TRUE,"general";"via3",#N/A,TRUE,"general"}</definedName>
    <definedName name="_MA2" localSheetId="14">#REF!</definedName>
    <definedName name="_MA2" localSheetId="22">#REF!</definedName>
    <definedName name="_MA2">#REF!</definedName>
    <definedName name="_Mco1">[12]assumptions_investimenti!#REF!</definedName>
    <definedName name="_Mco2">[12]assumptions_investimenti!#REF!</definedName>
    <definedName name="_min2" localSheetId="14">#REF!</definedName>
    <definedName name="_min2" localSheetId="22">#REF!</definedName>
    <definedName name="_min2">#REF!</definedName>
    <definedName name="_mor15" localSheetId="14">#REF!</definedName>
    <definedName name="_mor15" localSheetId="22">#REF!</definedName>
    <definedName name="_mor15">#REF!</definedName>
    <definedName name="_Mva1">[12]assumptions_investimenti!#REF!</definedName>
    <definedName name="_Mva2">[12]assumptions_investimenti!#REF!</definedName>
    <definedName name="_n3" localSheetId="14" hidden="1">{"TAB1",#N/A,TRUE,"GENERAL";"TAB2",#N/A,TRUE,"GENERAL";"TAB3",#N/A,TRUE,"GENERAL";"TAB4",#N/A,TRUE,"GENERAL";"TAB5",#N/A,TRUE,"GENERAL"}</definedName>
    <definedName name="_n3" localSheetId="20" hidden="1">{"TAB1",#N/A,TRUE,"GENERAL";"TAB2",#N/A,TRUE,"GENERAL";"TAB3",#N/A,TRUE,"GENERAL";"TAB4",#N/A,TRUE,"GENERAL";"TAB5",#N/A,TRUE,"GENERAL"}</definedName>
    <definedName name="_n3" localSheetId="22" hidden="1">{"TAB1",#N/A,TRUE,"GENERAL";"TAB2",#N/A,TRUE,"GENERAL";"TAB3",#N/A,TRUE,"GENERAL";"TAB4",#N/A,TRUE,"GENERAL";"TAB5",#N/A,TRUE,"GENERAL"}</definedName>
    <definedName name="_n3" hidden="1">{"TAB1",#N/A,TRUE,"GENERAL";"TAB2",#N/A,TRUE,"GENERAL";"TAB3",#N/A,TRUE,"GENERAL";"TAB4",#N/A,TRUE,"GENERAL";"TAB5",#N/A,TRUE,"GENERAL"}</definedName>
    <definedName name="_n4" localSheetId="14" hidden="1">{"via1",#N/A,TRUE,"general";"via2",#N/A,TRUE,"general";"via3",#N/A,TRUE,"general"}</definedName>
    <definedName name="_n4" localSheetId="20" hidden="1">{"via1",#N/A,TRUE,"general";"via2",#N/A,TRUE,"general";"via3",#N/A,TRUE,"general"}</definedName>
    <definedName name="_n4" localSheetId="22" hidden="1">{"via1",#N/A,TRUE,"general";"via2",#N/A,TRUE,"general";"via3",#N/A,TRUE,"general"}</definedName>
    <definedName name="_n4" hidden="1">{"via1",#N/A,TRUE,"general";"via2",#N/A,TRUE,"general";"via3",#N/A,TRUE,"general"}</definedName>
    <definedName name="_n5" localSheetId="14" hidden="1">{"TAB1",#N/A,TRUE,"GENERAL";"TAB2",#N/A,TRUE,"GENERAL";"TAB3",#N/A,TRUE,"GENERAL";"TAB4",#N/A,TRUE,"GENERAL";"TAB5",#N/A,TRUE,"GENERAL"}</definedName>
    <definedName name="_n5" localSheetId="20" hidden="1">{"TAB1",#N/A,TRUE,"GENERAL";"TAB2",#N/A,TRUE,"GENERAL";"TAB3",#N/A,TRUE,"GENERAL";"TAB4",#N/A,TRUE,"GENERAL";"TAB5",#N/A,TRUE,"GENERAL"}</definedName>
    <definedName name="_n5" localSheetId="22" hidden="1">{"TAB1",#N/A,TRUE,"GENERAL";"TAB2",#N/A,TRUE,"GENERAL";"TAB3",#N/A,TRUE,"GENERAL";"TAB4",#N/A,TRUE,"GENERAL";"TAB5",#N/A,TRUE,"GENERAL"}</definedName>
    <definedName name="_n5" hidden="1">{"TAB1",#N/A,TRUE,"GENERAL";"TAB2",#N/A,TRUE,"GENERAL";"TAB3",#N/A,TRUE,"GENERAL";"TAB4",#N/A,TRUE,"GENERAL";"TAB5",#N/A,TRUE,"GENERAL"}</definedName>
    <definedName name="_nyn7" localSheetId="14" hidden="1">{"via1",#N/A,TRUE,"general";"via2",#N/A,TRUE,"general";"via3",#N/A,TRUE,"general"}</definedName>
    <definedName name="_nyn7" localSheetId="20" hidden="1">{"via1",#N/A,TRUE,"general";"via2",#N/A,TRUE,"general";"via3",#N/A,TRUE,"general"}</definedName>
    <definedName name="_nyn7" localSheetId="22" hidden="1">{"via1",#N/A,TRUE,"general";"via2",#N/A,TRUE,"general";"via3",#N/A,TRUE,"general"}</definedName>
    <definedName name="_nyn7" hidden="1">{"via1",#N/A,TRUE,"general";"via2",#N/A,TRUE,"general";"via3",#N/A,TRUE,"general"}</definedName>
    <definedName name="_o4" localSheetId="14" hidden="1">{"via1",#N/A,TRUE,"general";"via2",#N/A,TRUE,"general";"via3",#N/A,TRUE,"general"}</definedName>
    <definedName name="_o4" localSheetId="20" hidden="1">{"via1",#N/A,TRUE,"general";"via2",#N/A,TRUE,"general";"via3",#N/A,TRUE,"general"}</definedName>
    <definedName name="_o4" localSheetId="22" hidden="1">{"via1",#N/A,TRUE,"general";"via2",#N/A,TRUE,"general";"via3",#N/A,TRUE,"general"}</definedName>
    <definedName name="_o4" hidden="1">{"via1",#N/A,TRUE,"general";"via2",#N/A,TRUE,"general";"via3",#N/A,TRUE,"general"}</definedName>
    <definedName name="_o5" localSheetId="14" hidden="1">{"TAB1",#N/A,TRUE,"GENERAL";"TAB2",#N/A,TRUE,"GENERAL";"TAB3",#N/A,TRUE,"GENERAL";"TAB4",#N/A,TRUE,"GENERAL";"TAB5",#N/A,TRUE,"GENERAL"}</definedName>
    <definedName name="_o5" localSheetId="20" hidden="1">{"TAB1",#N/A,TRUE,"GENERAL";"TAB2",#N/A,TRUE,"GENERAL";"TAB3",#N/A,TRUE,"GENERAL";"TAB4",#N/A,TRUE,"GENERAL";"TAB5",#N/A,TRUE,"GENERAL"}</definedName>
    <definedName name="_o5" localSheetId="22" hidden="1">{"TAB1",#N/A,TRUE,"GENERAL";"TAB2",#N/A,TRUE,"GENERAL";"TAB3",#N/A,TRUE,"GENERAL";"TAB4",#N/A,TRUE,"GENERAL";"TAB5",#N/A,TRUE,"GENERAL"}</definedName>
    <definedName name="_o5" hidden="1">{"TAB1",#N/A,TRUE,"GENERAL";"TAB2",#N/A,TRUE,"GENERAL";"TAB3",#N/A,TRUE,"GENERAL";"TAB4",#N/A,TRUE,"GENERAL";"TAB5",#N/A,TRUE,"GENERAL"}</definedName>
    <definedName name="_o6" localSheetId="14" hidden="1">{"TAB1",#N/A,TRUE,"GENERAL";"TAB2",#N/A,TRUE,"GENERAL";"TAB3",#N/A,TRUE,"GENERAL";"TAB4",#N/A,TRUE,"GENERAL";"TAB5",#N/A,TRUE,"GENERAL"}</definedName>
    <definedName name="_o6" localSheetId="20" hidden="1">{"TAB1",#N/A,TRUE,"GENERAL";"TAB2",#N/A,TRUE,"GENERAL";"TAB3",#N/A,TRUE,"GENERAL";"TAB4",#N/A,TRUE,"GENERAL";"TAB5",#N/A,TRUE,"GENERAL"}</definedName>
    <definedName name="_o6" localSheetId="22" hidden="1">{"TAB1",#N/A,TRUE,"GENERAL";"TAB2",#N/A,TRUE,"GENERAL";"TAB3",#N/A,TRUE,"GENERAL";"TAB4",#N/A,TRUE,"GENERAL";"TAB5",#N/A,TRUE,"GENERAL"}</definedName>
    <definedName name="_o6" hidden="1">{"TAB1",#N/A,TRUE,"GENERAL";"TAB2",#N/A,TRUE,"GENERAL";"TAB3",#N/A,TRUE,"GENERAL";"TAB4",#N/A,TRUE,"GENERAL";"TAB5",#N/A,TRUE,"GENERAL"}</definedName>
    <definedName name="_o7" localSheetId="14" hidden="1">{"TAB1",#N/A,TRUE,"GENERAL";"TAB2",#N/A,TRUE,"GENERAL";"TAB3",#N/A,TRUE,"GENERAL";"TAB4",#N/A,TRUE,"GENERAL";"TAB5",#N/A,TRUE,"GENERAL"}</definedName>
    <definedName name="_o7" localSheetId="20" hidden="1">{"TAB1",#N/A,TRUE,"GENERAL";"TAB2",#N/A,TRUE,"GENERAL";"TAB3",#N/A,TRUE,"GENERAL";"TAB4",#N/A,TRUE,"GENERAL";"TAB5",#N/A,TRUE,"GENERAL"}</definedName>
    <definedName name="_o7" localSheetId="22" hidden="1">{"TAB1",#N/A,TRUE,"GENERAL";"TAB2",#N/A,TRUE,"GENERAL";"TAB3",#N/A,TRUE,"GENERAL";"TAB4",#N/A,TRUE,"GENERAL";"TAB5",#N/A,TRUE,"GENERAL"}</definedName>
    <definedName name="_o7" hidden="1">{"TAB1",#N/A,TRUE,"GENERAL";"TAB2",#N/A,TRUE,"GENERAL";"TAB3",#N/A,TRUE,"GENERAL";"TAB4",#N/A,TRUE,"GENERAL";"TAB5",#N/A,TRUE,"GENERAL"}</definedName>
    <definedName name="_o8" localSheetId="14" hidden="1">{"via1",#N/A,TRUE,"general";"via2",#N/A,TRUE,"general";"via3",#N/A,TRUE,"general"}</definedName>
    <definedName name="_o8" localSheetId="20" hidden="1">{"via1",#N/A,TRUE,"general";"via2",#N/A,TRUE,"general";"via3",#N/A,TRUE,"general"}</definedName>
    <definedName name="_o8" localSheetId="22" hidden="1">{"via1",#N/A,TRUE,"general";"via2",#N/A,TRUE,"general";"via3",#N/A,TRUE,"general"}</definedName>
    <definedName name="_o8" hidden="1">{"via1",#N/A,TRUE,"general";"via2",#N/A,TRUE,"general";"via3",#N/A,TRUE,"general"}</definedName>
    <definedName name="_o9" localSheetId="14" hidden="1">{"TAB1",#N/A,TRUE,"GENERAL";"TAB2",#N/A,TRUE,"GENERAL";"TAB3",#N/A,TRUE,"GENERAL";"TAB4",#N/A,TRUE,"GENERAL";"TAB5",#N/A,TRUE,"GENERAL"}</definedName>
    <definedName name="_o9" localSheetId="20" hidden="1">{"TAB1",#N/A,TRUE,"GENERAL";"TAB2",#N/A,TRUE,"GENERAL";"TAB3",#N/A,TRUE,"GENERAL";"TAB4",#N/A,TRUE,"GENERAL";"TAB5",#N/A,TRUE,"GENERAL"}</definedName>
    <definedName name="_o9" localSheetId="22"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255</definedName>
    <definedName name="_p6" localSheetId="14" hidden="1">{"via1",#N/A,TRUE,"general";"via2",#N/A,TRUE,"general";"via3",#N/A,TRUE,"general"}</definedName>
    <definedName name="_p6" localSheetId="20" hidden="1">{"via1",#N/A,TRUE,"general";"via2",#N/A,TRUE,"general";"via3",#N/A,TRUE,"general"}</definedName>
    <definedName name="_p6" localSheetId="22" hidden="1">{"via1",#N/A,TRUE,"general";"via2",#N/A,TRUE,"general";"via3",#N/A,TRUE,"general"}</definedName>
    <definedName name="_p6" hidden="1">{"via1",#N/A,TRUE,"general";"via2",#N/A,TRUE,"general";"via3",#N/A,TRUE,"general"}</definedName>
    <definedName name="_p7" localSheetId="14" hidden="1">{"via1",#N/A,TRUE,"general";"via2",#N/A,TRUE,"general";"via3",#N/A,TRUE,"general"}</definedName>
    <definedName name="_p7" localSheetId="20" hidden="1">{"via1",#N/A,TRUE,"general";"via2",#N/A,TRUE,"general";"via3",#N/A,TRUE,"general"}</definedName>
    <definedName name="_p7" localSheetId="22" hidden="1">{"via1",#N/A,TRUE,"general";"via2",#N/A,TRUE,"general";"via3",#N/A,TRUE,"general"}</definedName>
    <definedName name="_p7" hidden="1">{"via1",#N/A,TRUE,"general";"via2",#N/A,TRUE,"general";"via3",#N/A,TRUE,"general"}</definedName>
    <definedName name="_p8" localSheetId="14" hidden="1">{"TAB1",#N/A,TRUE,"GENERAL";"TAB2",#N/A,TRUE,"GENERAL";"TAB3",#N/A,TRUE,"GENERAL";"TAB4",#N/A,TRUE,"GENERAL";"TAB5",#N/A,TRUE,"GENERAL"}</definedName>
    <definedName name="_p8" localSheetId="20" hidden="1">{"TAB1",#N/A,TRUE,"GENERAL";"TAB2",#N/A,TRUE,"GENERAL";"TAB3",#N/A,TRUE,"GENERAL";"TAB4",#N/A,TRUE,"GENERAL";"TAB5",#N/A,TRUE,"GENERAL"}</definedName>
    <definedName name="_p8" localSheetId="22" hidden="1">{"TAB1",#N/A,TRUE,"GENERAL";"TAB2",#N/A,TRUE,"GENERAL";"TAB3",#N/A,TRUE,"GENERAL";"TAB4",#N/A,TRUE,"GENERAL";"TAB5",#N/A,TRUE,"GENERAL"}</definedName>
    <definedName name="_p8" hidden="1">{"TAB1",#N/A,TRUE,"GENERAL";"TAB2",#N/A,TRUE,"GENERAL";"TAB3",#N/A,TRUE,"GENERAL";"TAB4",#N/A,TRUE,"GENERAL";"TAB5",#N/A,TRUE,"GENERAL"}</definedName>
    <definedName name="_PJ50" localSheetId="14">#REF!</definedName>
    <definedName name="_PJ50" localSheetId="22">#REF!</definedName>
    <definedName name="_PJ50">#REF!</definedName>
    <definedName name="_pj51" localSheetId="14">#REF!</definedName>
    <definedName name="_pj51" localSheetId="22">#REF!</definedName>
    <definedName name="_pj51">#REF!</definedName>
    <definedName name="_PRE12" localSheetId="14">#REF!</definedName>
    <definedName name="_PRE12" localSheetId="22">#REF!</definedName>
    <definedName name="_PRE12">#REF!</definedName>
    <definedName name="_r" localSheetId="14" hidden="1">{"TAB1",#N/A,TRUE,"GENERAL";"TAB2",#N/A,TRUE,"GENERAL";"TAB3",#N/A,TRUE,"GENERAL";"TAB4",#N/A,TRUE,"GENERAL";"TAB5",#N/A,TRUE,"GENERAL"}</definedName>
    <definedName name="_r" localSheetId="20" hidden="1">{"TAB1",#N/A,TRUE,"GENERAL";"TAB2",#N/A,TRUE,"GENERAL";"TAB3",#N/A,TRUE,"GENERAL";"TAB4",#N/A,TRUE,"GENERAL";"TAB5",#N/A,TRUE,"GENERAL"}</definedName>
    <definedName name="_r" localSheetId="22" hidden="1">{"TAB1",#N/A,TRUE,"GENERAL";"TAB2",#N/A,TRUE,"GENERAL";"TAB3",#N/A,TRUE,"GENERAL";"TAB4",#N/A,TRUE,"GENERAL";"TAB5",#N/A,TRUE,"GENERAL"}</definedName>
    <definedName name="_r" hidden="1">{"TAB1",#N/A,TRUE,"GENERAL";"TAB2",#N/A,TRUE,"GENERAL";"TAB3",#N/A,TRUE,"GENERAL";"TAB4",#N/A,TRUE,"GENERAL";"TAB5",#N/A,TRUE,"GENERAL"}</definedName>
    <definedName name="_r4r" localSheetId="14" hidden="1">{"via1",#N/A,TRUE,"general";"via2",#N/A,TRUE,"general";"via3",#N/A,TRUE,"general"}</definedName>
    <definedName name="_r4r" localSheetId="20" hidden="1">{"via1",#N/A,TRUE,"general";"via2",#N/A,TRUE,"general";"via3",#N/A,TRUE,"general"}</definedName>
    <definedName name="_r4r" localSheetId="22" hidden="1">{"via1",#N/A,TRUE,"general";"via2",#N/A,TRUE,"general";"via3",#N/A,TRUE,"general"}</definedName>
    <definedName name="_r4r" hidden="1">{"via1",#N/A,TRUE,"general";"via2",#N/A,TRUE,"general";"via3",#N/A,TRUE,"general"}</definedName>
    <definedName name="_Rc" localSheetId="14">#REF!</definedName>
    <definedName name="_Rc" localSheetId="22">#REF!</definedName>
    <definedName name="_Rc">#REF!</definedName>
    <definedName name="_Regression_Out" localSheetId="9" hidden="1">#REF!</definedName>
    <definedName name="_Regression_Out" localSheetId="10" hidden="1">#REF!</definedName>
    <definedName name="_Regression_Out" localSheetId="11" hidden="1">#REF!</definedName>
    <definedName name="_Regression_Out" localSheetId="14" hidden="1">#REF!</definedName>
    <definedName name="_Regression_Out" localSheetId="20" hidden="1">#REF!</definedName>
    <definedName name="_Regression_Out" localSheetId="22" hidden="1">#REF!</definedName>
    <definedName name="_Regression_Out" hidden="1">#REF!</definedName>
    <definedName name="_Regression_X" localSheetId="9" hidden="1">#REF!</definedName>
    <definedName name="_Regression_X" localSheetId="10" hidden="1">#REF!</definedName>
    <definedName name="_Regression_X" localSheetId="11" hidden="1">#REF!</definedName>
    <definedName name="_Regression_X" localSheetId="14" hidden="1">#REF!</definedName>
    <definedName name="_Regression_X" localSheetId="20" hidden="1">#REF!</definedName>
    <definedName name="_Regression_X" localSheetId="22" hidden="1">#REF!</definedName>
    <definedName name="_Regression_X" hidden="1">#REF!</definedName>
    <definedName name="_Regression_Y" localSheetId="9" hidden="1">#REF!</definedName>
    <definedName name="_Regression_Y" localSheetId="10" hidden="1">#REF!</definedName>
    <definedName name="_Regression_Y" localSheetId="11" hidden="1">#REF!</definedName>
    <definedName name="_Regression_Y" localSheetId="20" hidden="1">#REF!</definedName>
    <definedName name="_Regression_Y" localSheetId="22" hidden="1">#REF!</definedName>
    <definedName name="_Regression_Y" hidden="1">#REF!</definedName>
    <definedName name="_rig25">#REF!</definedName>
    <definedName name="_rtu6" localSheetId="14" hidden="1">{"via1",#N/A,TRUE,"general";"via2",#N/A,TRUE,"general";"via3",#N/A,TRUE,"general"}</definedName>
    <definedName name="_rtu6" localSheetId="20" hidden="1">{"via1",#N/A,TRUE,"general";"via2",#N/A,TRUE,"general";"via3",#N/A,TRUE,"general"}</definedName>
    <definedName name="_rtu6" localSheetId="22" hidden="1">{"via1",#N/A,TRUE,"general";"via2",#N/A,TRUE,"general";"via3",#N/A,TRUE,"general"}</definedName>
    <definedName name="_rtu6" hidden="1">{"via1",#N/A,TRUE,"general";"via2",#N/A,TRUE,"general";"via3",#N/A,TRUE,"general"}</definedName>
    <definedName name="_s1" localSheetId="14" hidden="1">{"via1",#N/A,TRUE,"general";"via2",#N/A,TRUE,"general";"via3",#N/A,TRUE,"general"}</definedName>
    <definedName name="_s1" localSheetId="20" hidden="1">{"via1",#N/A,TRUE,"general";"via2",#N/A,TRUE,"general";"via3",#N/A,TRUE,"general"}</definedName>
    <definedName name="_s1" localSheetId="22" hidden="1">{"via1",#N/A,TRUE,"general";"via2",#N/A,TRUE,"general";"via3",#N/A,TRUE,"general"}</definedName>
    <definedName name="_s1" hidden="1">{"via1",#N/A,TRUE,"general";"via2",#N/A,TRUE,"general";"via3",#N/A,TRUE,"general"}</definedName>
    <definedName name="_s2" localSheetId="14" hidden="1">{"TAB1",#N/A,TRUE,"GENERAL";"TAB2",#N/A,TRUE,"GENERAL";"TAB3",#N/A,TRUE,"GENERAL";"TAB4",#N/A,TRUE,"GENERAL";"TAB5",#N/A,TRUE,"GENERAL"}</definedName>
    <definedName name="_s2" localSheetId="20" hidden="1">{"TAB1",#N/A,TRUE,"GENERAL";"TAB2",#N/A,TRUE,"GENERAL";"TAB3",#N/A,TRUE,"GENERAL";"TAB4",#N/A,TRUE,"GENERAL";"TAB5",#N/A,TRUE,"GENERAL"}</definedName>
    <definedName name="_s2" localSheetId="22" hidden="1">{"TAB1",#N/A,TRUE,"GENERAL";"TAB2",#N/A,TRUE,"GENERAL";"TAB3",#N/A,TRUE,"GENERAL";"TAB4",#N/A,TRUE,"GENERAL";"TAB5",#N/A,TRUE,"GENERAL"}</definedName>
    <definedName name="_s2" hidden="1">{"TAB1",#N/A,TRUE,"GENERAL";"TAB2",#N/A,TRUE,"GENERAL";"TAB3",#N/A,TRUE,"GENERAL";"TAB4",#N/A,TRUE,"GENERAL";"TAB5",#N/A,TRUE,"GENERAL"}</definedName>
    <definedName name="_s3" localSheetId="14" hidden="1">{"TAB1",#N/A,TRUE,"GENERAL";"TAB2",#N/A,TRUE,"GENERAL";"TAB3",#N/A,TRUE,"GENERAL";"TAB4",#N/A,TRUE,"GENERAL";"TAB5",#N/A,TRUE,"GENERAL"}</definedName>
    <definedName name="_s3" localSheetId="20" hidden="1">{"TAB1",#N/A,TRUE,"GENERAL";"TAB2",#N/A,TRUE,"GENERAL";"TAB3",#N/A,TRUE,"GENERAL";"TAB4",#N/A,TRUE,"GENERAL";"TAB5",#N/A,TRUE,"GENERAL"}</definedName>
    <definedName name="_s3" localSheetId="22" hidden="1">{"TAB1",#N/A,TRUE,"GENERAL";"TAB2",#N/A,TRUE,"GENERAL";"TAB3",#N/A,TRUE,"GENERAL";"TAB4",#N/A,TRUE,"GENERAL";"TAB5",#N/A,TRUE,"GENERAL"}</definedName>
    <definedName name="_s3" hidden="1">{"TAB1",#N/A,TRUE,"GENERAL";"TAB2",#N/A,TRUE,"GENERAL";"TAB3",#N/A,TRUE,"GENERAL";"TAB4",#N/A,TRUE,"GENERAL";"TAB5",#N/A,TRUE,"GENERAL"}</definedName>
    <definedName name="_s4" localSheetId="14" hidden="1">{"via1",#N/A,TRUE,"general";"via2",#N/A,TRUE,"general";"via3",#N/A,TRUE,"general"}</definedName>
    <definedName name="_s4" localSheetId="20" hidden="1">{"via1",#N/A,TRUE,"general";"via2",#N/A,TRUE,"general";"via3",#N/A,TRUE,"general"}</definedName>
    <definedName name="_s4" localSheetId="22" hidden="1">{"via1",#N/A,TRUE,"general";"via2",#N/A,TRUE,"general";"via3",#N/A,TRUE,"general"}</definedName>
    <definedName name="_s4" hidden="1">{"via1",#N/A,TRUE,"general";"via2",#N/A,TRUE,"general";"via3",#N/A,TRUE,"general"}</definedName>
    <definedName name="_s5" localSheetId="14" hidden="1">{"via1",#N/A,TRUE,"general";"via2",#N/A,TRUE,"general";"via3",#N/A,TRUE,"general"}</definedName>
    <definedName name="_s5" localSheetId="20" hidden="1">{"via1",#N/A,TRUE,"general";"via2",#N/A,TRUE,"general";"via3",#N/A,TRUE,"general"}</definedName>
    <definedName name="_s5" localSheetId="22" hidden="1">{"via1",#N/A,TRUE,"general";"via2",#N/A,TRUE,"general";"via3",#N/A,TRUE,"general"}</definedName>
    <definedName name="_s5" hidden="1">{"via1",#N/A,TRUE,"general";"via2",#N/A,TRUE,"general";"via3",#N/A,TRUE,"general"}</definedName>
    <definedName name="_s6" localSheetId="14" hidden="1">{"TAB1",#N/A,TRUE,"GENERAL";"TAB2",#N/A,TRUE,"GENERAL";"TAB3",#N/A,TRUE,"GENERAL";"TAB4",#N/A,TRUE,"GENERAL";"TAB5",#N/A,TRUE,"GENERAL"}</definedName>
    <definedName name="_s6" localSheetId="20" hidden="1">{"TAB1",#N/A,TRUE,"GENERAL";"TAB2",#N/A,TRUE,"GENERAL";"TAB3",#N/A,TRUE,"GENERAL";"TAB4",#N/A,TRUE,"GENERAL";"TAB5",#N/A,TRUE,"GENERAL"}</definedName>
    <definedName name="_s6" localSheetId="22" hidden="1">{"TAB1",#N/A,TRUE,"GENERAL";"TAB2",#N/A,TRUE,"GENERAL";"TAB3",#N/A,TRUE,"GENERAL";"TAB4",#N/A,TRUE,"GENERAL";"TAB5",#N/A,TRUE,"GENERAL"}</definedName>
    <definedName name="_s6" hidden="1">{"TAB1",#N/A,TRUE,"GENERAL";"TAB2",#N/A,TRUE,"GENERAL";"TAB3",#N/A,TRUE,"GENERAL";"TAB4",#N/A,TRUE,"GENERAL";"TAB5",#N/A,TRUE,"GENERAL"}</definedName>
    <definedName name="_s7" localSheetId="14" hidden="1">{"via1",#N/A,TRUE,"general";"via2",#N/A,TRUE,"general";"via3",#N/A,TRUE,"general"}</definedName>
    <definedName name="_s7" localSheetId="20" hidden="1">{"via1",#N/A,TRUE,"general";"via2",#N/A,TRUE,"general";"via3",#N/A,TRUE,"general"}</definedName>
    <definedName name="_s7" localSheetId="22" hidden="1">{"via1",#N/A,TRUE,"general";"via2",#N/A,TRUE,"general";"via3",#N/A,TRUE,"general"}</definedName>
    <definedName name="_s7" hidden="1">{"via1",#N/A,TRUE,"general";"via2",#N/A,TRUE,"general";"via3",#N/A,TRUE,"general"}</definedName>
    <definedName name="_SBC1">[3]INV!$A$12:$D$15</definedName>
    <definedName name="_SBC3">[3]INV!$F$12:$I$15</definedName>
    <definedName name="_SBC5">[3]INV!$K$12:$N$15</definedName>
    <definedName name="_Sort" localSheetId="9" hidden="1">#REF!</definedName>
    <definedName name="_Sort" localSheetId="10" hidden="1">#REF!</definedName>
    <definedName name="_Sort" localSheetId="11" hidden="1">#REF!</definedName>
    <definedName name="_Sort" localSheetId="14" hidden="1">#REF!</definedName>
    <definedName name="_Sort" localSheetId="20" hidden="1">#REF!</definedName>
    <definedName name="_Sort" localSheetId="22" hidden="1">#REF!</definedName>
    <definedName name="_Sort" hidden="1">#REF!</definedName>
    <definedName name="_sqd1">[11]FattoreK!#REF!</definedName>
    <definedName name="_sqd2">[11]FattoreK!#REF!</definedName>
    <definedName name="_sqd3">[11]FattoreK!#REF!</definedName>
    <definedName name="_sqd4">[11]FattoreK!#REF!</definedName>
    <definedName name="_SYN1">[6]Inputs!$C$20</definedName>
    <definedName name="_SYN2">[6]Inputs!$C$21</definedName>
    <definedName name="_t3" localSheetId="14" hidden="1">{"TAB1",#N/A,TRUE,"GENERAL";"TAB2",#N/A,TRUE,"GENERAL";"TAB3",#N/A,TRUE,"GENERAL";"TAB4",#N/A,TRUE,"GENERAL";"TAB5",#N/A,TRUE,"GENERAL"}</definedName>
    <definedName name="_t3" localSheetId="20" hidden="1">{"TAB1",#N/A,TRUE,"GENERAL";"TAB2",#N/A,TRUE,"GENERAL";"TAB3",#N/A,TRUE,"GENERAL";"TAB4",#N/A,TRUE,"GENERAL";"TAB5",#N/A,TRUE,"GENERAL"}</definedName>
    <definedName name="_t3" localSheetId="22" hidden="1">{"TAB1",#N/A,TRUE,"GENERAL";"TAB2",#N/A,TRUE,"GENERAL";"TAB3",#N/A,TRUE,"GENERAL";"TAB4",#N/A,TRUE,"GENERAL";"TAB5",#N/A,TRUE,"GENERAL"}</definedName>
    <definedName name="_t3" hidden="1">{"TAB1",#N/A,TRUE,"GENERAL";"TAB2",#N/A,TRUE,"GENERAL";"TAB3",#N/A,TRUE,"GENERAL";"TAB4",#N/A,TRUE,"GENERAL";"TAB5",#N/A,TRUE,"GENERAL"}</definedName>
    <definedName name="_t4" localSheetId="14" hidden="1">{"via1",#N/A,TRUE,"general";"via2",#N/A,TRUE,"general";"via3",#N/A,TRUE,"general"}</definedName>
    <definedName name="_t4" localSheetId="20" hidden="1">{"via1",#N/A,TRUE,"general";"via2",#N/A,TRUE,"general";"via3",#N/A,TRUE,"general"}</definedName>
    <definedName name="_t4" localSheetId="22" hidden="1">{"via1",#N/A,TRUE,"general";"via2",#N/A,TRUE,"general";"via3",#N/A,TRUE,"general"}</definedName>
    <definedName name="_t4" hidden="1">{"via1",#N/A,TRUE,"general";"via2",#N/A,TRUE,"general";"via3",#N/A,TRUE,"general"}</definedName>
    <definedName name="_t5" localSheetId="14" hidden="1">{"TAB1",#N/A,TRUE,"GENERAL";"TAB2",#N/A,TRUE,"GENERAL";"TAB3",#N/A,TRUE,"GENERAL";"TAB4",#N/A,TRUE,"GENERAL";"TAB5",#N/A,TRUE,"GENERAL"}</definedName>
    <definedName name="_t5" localSheetId="20" hidden="1">{"TAB1",#N/A,TRUE,"GENERAL";"TAB2",#N/A,TRUE,"GENERAL";"TAB3",#N/A,TRUE,"GENERAL";"TAB4",#N/A,TRUE,"GENERAL";"TAB5",#N/A,TRUE,"GENERAL"}</definedName>
    <definedName name="_t5" localSheetId="22" hidden="1">{"TAB1",#N/A,TRUE,"GENERAL";"TAB2",#N/A,TRUE,"GENERAL";"TAB3",#N/A,TRUE,"GENERAL";"TAB4",#N/A,TRUE,"GENERAL";"TAB5",#N/A,TRUE,"GENERAL"}</definedName>
    <definedName name="_t5" hidden="1">{"TAB1",#N/A,TRUE,"GENERAL";"TAB2",#N/A,TRUE,"GENERAL";"TAB3",#N/A,TRUE,"GENERAL";"TAB4",#N/A,TRUE,"GENERAL";"TAB5",#N/A,TRUE,"GENERAL"}</definedName>
    <definedName name="_t6" localSheetId="14" hidden="1">{"via1",#N/A,TRUE,"general";"via2",#N/A,TRUE,"general";"via3",#N/A,TRUE,"general"}</definedName>
    <definedName name="_t6" localSheetId="20" hidden="1">{"via1",#N/A,TRUE,"general";"via2",#N/A,TRUE,"general";"via3",#N/A,TRUE,"general"}</definedName>
    <definedName name="_t6" localSheetId="22" hidden="1">{"via1",#N/A,TRUE,"general";"via2",#N/A,TRUE,"general";"via3",#N/A,TRUE,"general"}</definedName>
    <definedName name="_t6" hidden="1">{"via1",#N/A,TRUE,"general";"via2",#N/A,TRUE,"general";"via3",#N/A,TRUE,"general"}</definedName>
    <definedName name="_t66" localSheetId="14" hidden="1">{"TAB1",#N/A,TRUE,"GENERAL";"TAB2",#N/A,TRUE,"GENERAL";"TAB3",#N/A,TRUE,"GENERAL";"TAB4",#N/A,TRUE,"GENERAL";"TAB5",#N/A,TRUE,"GENERAL"}</definedName>
    <definedName name="_t66" localSheetId="20" hidden="1">{"TAB1",#N/A,TRUE,"GENERAL";"TAB2",#N/A,TRUE,"GENERAL";"TAB3",#N/A,TRUE,"GENERAL";"TAB4",#N/A,TRUE,"GENERAL";"TAB5",#N/A,TRUE,"GENERAL"}</definedName>
    <definedName name="_t66" localSheetId="22" hidden="1">{"TAB1",#N/A,TRUE,"GENERAL";"TAB2",#N/A,TRUE,"GENERAL";"TAB3",#N/A,TRUE,"GENERAL";"TAB4",#N/A,TRUE,"GENERAL";"TAB5",#N/A,TRUE,"GENERAL"}</definedName>
    <definedName name="_t66" hidden="1">{"TAB1",#N/A,TRUE,"GENERAL";"TAB2",#N/A,TRUE,"GENERAL";"TAB3",#N/A,TRUE,"GENERAL";"TAB4",#N/A,TRUE,"GENERAL";"TAB5",#N/A,TRUE,"GENERAL"}</definedName>
    <definedName name="_t7" localSheetId="14" hidden="1">{"via1",#N/A,TRUE,"general";"via2",#N/A,TRUE,"general";"via3",#N/A,TRUE,"general"}</definedName>
    <definedName name="_t7" localSheetId="20" hidden="1">{"via1",#N/A,TRUE,"general";"via2",#N/A,TRUE,"general";"via3",#N/A,TRUE,"general"}</definedName>
    <definedName name="_t7" localSheetId="22" hidden="1">{"via1",#N/A,TRUE,"general";"via2",#N/A,TRUE,"general";"via3",#N/A,TRUE,"general"}</definedName>
    <definedName name="_t7" hidden="1">{"via1",#N/A,TRUE,"general";"via2",#N/A,TRUE,"general";"via3",#N/A,TRUE,"general"}</definedName>
    <definedName name="_t77" localSheetId="14" hidden="1">{"TAB1",#N/A,TRUE,"GENERAL";"TAB2",#N/A,TRUE,"GENERAL";"TAB3",#N/A,TRUE,"GENERAL";"TAB4",#N/A,TRUE,"GENERAL";"TAB5",#N/A,TRUE,"GENERAL"}</definedName>
    <definedName name="_t77" localSheetId="20" hidden="1">{"TAB1",#N/A,TRUE,"GENERAL";"TAB2",#N/A,TRUE,"GENERAL";"TAB3",#N/A,TRUE,"GENERAL";"TAB4",#N/A,TRUE,"GENERAL";"TAB5",#N/A,TRUE,"GENERAL"}</definedName>
    <definedName name="_t77" localSheetId="22" hidden="1">{"TAB1",#N/A,TRUE,"GENERAL";"TAB2",#N/A,TRUE,"GENERAL";"TAB3",#N/A,TRUE,"GENERAL";"TAB4",#N/A,TRUE,"GENERAL";"TAB5",#N/A,TRUE,"GENERAL"}</definedName>
    <definedName name="_t77" hidden="1">{"TAB1",#N/A,TRUE,"GENERAL";"TAB2",#N/A,TRUE,"GENERAL";"TAB3",#N/A,TRUE,"GENERAL";"TAB4",#N/A,TRUE,"GENERAL";"TAB5",#N/A,TRUE,"GENERAL"}</definedName>
    <definedName name="_t8" localSheetId="14" hidden="1">{"TAB1",#N/A,TRUE,"GENERAL";"TAB2",#N/A,TRUE,"GENERAL";"TAB3",#N/A,TRUE,"GENERAL";"TAB4",#N/A,TRUE,"GENERAL";"TAB5",#N/A,TRUE,"GENERAL"}</definedName>
    <definedName name="_t8" localSheetId="20" hidden="1">{"TAB1",#N/A,TRUE,"GENERAL";"TAB2",#N/A,TRUE,"GENERAL";"TAB3",#N/A,TRUE,"GENERAL";"TAB4",#N/A,TRUE,"GENERAL";"TAB5",#N/A,TRUE,"GENERAL"}</definedName>
    <definedName name="_t8" localSheetId="22" hidden="1">{"TAB1",#N/A,TRUE,"GENERAL";"TAB2",#N/A,TRUE,"GENERAL";"TAB3",#N/A,TRUE,"GENERAL";"TAB4",#N/A,TRUE,"GENERAL";"TAB5",#N/A,TRUE,"GENERAL"}</definedName>
    <definedName name="_t8" hidden="1">{"TAB1",#N/A,TRUE,"GENERAL";"TAB2",#N/A,TRUE,"GENERAL";"TAB3",#N/A,TRUE,"GENERAL";"TAB4",#N/A,TRUE,"GENERAL";"TAB5",#N/A,TRUE,"GENERAL"}</definedName>
    <definedName name="_t88" localSheetId="14" hidden="1">{"via1",#N/A,TRUE,"general";"via2",#N/A,TRUE,"general";"via3",#N/A,TRUE,"general"}</definedName>
    <definedName name="_t88" localSheetId="20" hidden="1">{"via1",#N/A,TRUE,"general";"via2",#N/A,TRUE,"general";"via3",#N/A,TRUE,"general"}</definedName>
    <definedName name="_t88" localSheetId="22" hidden="1">{"via1",#N/A,TRUE,"general";"via2",#N/A,TRUE,"general";"via3",#N/A,TRUE,"general"}</definedName>
    <definedName name="_t88" hidden="1">{"via1",#N/A,TRUE,"general";"via2",#N/A,TRUE,"general";"via3",#N/A,TRUE,"general"}</definedName>
    <definedName name="_t9" localSheetId="14" hidden="1">{"TAB1",#N/A,TRUE,"GENERAL";"TAB2",#N/A,TRUE,"GENERAL";"TAB3",#N/A,TRUE,"GENERAL";"TAB4",#N/A,TRUE,"GENERAL";"TAB5",#N/A,TRUE,"GENERAL"}</definedName>
    <definedName name="_t9" localSheetId="20" hidden="1">{"TAB1",#N/A,TRUE,"GENERAL";"TAB2",#N/A,TRUE,"GENERAL";"TAB3",#N/A,TRUE,"GENERAL";"TAB4",#N/A,TRUE,"GENERAL";"TAB5",#N/A,TRUE,"GENERAL"}</definedName>
    <definedName name="_t9" localSheetId="22" hidden="1">{"TAB1",#N/A,TRUE,"GENERAL";"TAB2",#N/A,TRUE,"GENERAL";"TAB3",#N/A,TRUE,"GENERAL";"TAB4",#N/A,TRUE,"GENERAL";"TAB5",#N/A,TRUE,"GENERAL"}</definedName>
    <definedName name="_t9" hidden="1">{"TAB1",#N/A,TRUE,"GENERAL";"TAB2",#N/A,TRUE,"GENERAL";"TAB3",#N/A,TRUE,"GENERAL";"TAB4",#N/A,TRUE,"GENERAL";"TAB5",#N/A,TRUE,"GENERAL"}</definedName>
    <definedName name="_t99" localSheetId="14" hidden="1">{"via1",#N/A,TRUE,"general";"via2",#N/A,TRUE,"general";"via3",#N/A,TRUE,"general"}</definedName>
    <definedName name="_t99" localSheetId="20" hidden="1">{"via1",#N/A,TRUE,"general";"via2",#N/A,TRUE,"general";"via3",#N/A,TRUE,"general"}</definedName>
    <definedName name="_t99" localSheetId="22"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ab5">#REF!</definedName>
    <definedName name="_Table2_Out" localSheetId="9" hidden="1">#REF!</definedName>
    <definedName name="_Table2_Out" localSheetId="10" hidden="1">#REF!</definedName>
    <definedName name="_Table2_Out" localSheetId="11" hidden="1">#REF!</definedName>
    <definedName name="_Table2_Out" localSheetId="14" hidden="1">#REF!</definedName>
    <definedName name="_Table2_Out" localSheetId="20" hidden="1">#REF!</definedName>
    <definedName name="_Table2_Out" localSheetId="22" hidden="1">#REF!</definedName>
    <definedName name="_Table2_Out" hidden="1">#REF!</definedName>
    <definedName name="_TLL3" localSheetId="14">#REF!</definedName>
    <definedName name="_TLL3" localSheetId="17">#REF!</definedName>
    <definedName name="_TLL3" localSheetId="18">#REF!</definedName>
    <definedName name="_TLL3" localSheetId="22">#REF!</definedName>
    <definedName name="_TLL3">#REF!</definedName>
    <definedName name="_Toc331080305">#REF!</definedName>
    <definedName name="_TP1" localSheetId="14">#REF!</definedName>
    <definedName name="_TP1" localSheetId="17">#REF!</definedName>
    <definedName name="_TP1" localSheetId="18">#REF!</definedName>
    <definedName name="_TP1" localSheetId="22">#REF!</definedName>
    <definedName name="_TP1">#REF!</definedName>
    <definedName name="_Tpt1">#REF!</definedName>
    <definedName name="_Tpt2">#REF!</definedName>
    <definedName name="_u4" localSheetId="14" hidden="1">{"TAB1",#N/A,TRUE,"GENERAL";"TAB2",#N/A,TRUE,"GENERAL";"TAB3",#N/A,TRUE,"GENERAL";"TAB4",#N/A,TRUE,"GENERAL";"TAB5",#N/A,TRUE,"GENERAL"}</definedName>
    <definedName name="_u4" localSheetId="20" hidden="1">{"TAB1",#N/A,TRUE,"GENERAL";"TAB2",#N/A,TRUE,"GENERAL";"TAB3",#N/A,TRUE,"GENERAL";"TAB4",#N/A,TRUE,"GENERAL";"TAB5",#N/A,TRUE,"GENERAL"}</definedName>
    <definedName name="_u4" localSheetId="22" hidden="1">{"TAB1",#N/A,TRUE,"GENERAL";"TAB2",#N/A,TRUE,"GENERAL";"TAB3",#N/A,TRUE,"GENERAL";"TAB4",#N/A,TRUE,"GENERAL";"TAB5",#N/A,TRUE,"GENERAL"}</definedName>
    <definedName name="_u4" hidden="1">{"TAB1",#N/A,TRUE,"GENERAL";"TAB2",#N/A,TRUE,"GENERAL";"TAB3",#N/A,TRUE,"GENERAL";"TAB4",#N/A,TRUE,"GENERAL";"TAB5",#N/A,TRUE,"GENERAL"}</definedName>
    <definedName name="_u5" localSheetId="14" hidden="1">{"TAB1",#N/A,TRUE,"GENERAL";"TAB2",#N/A,TRUE,"GENERAL";"TAB3",#N/A,TRUE,"GENERAL";"TAB4",#N/A,TRUE,"GENERAL";"TAB5",#N/A,TRUE,"GENERAL"}</definedName>
    <definedName name="_u5" localSheetId="20" hidden="1">{"TAB1",#N/A,TRUE,"GENERAL";"TAB2",#N/A,TRUE,"GENERAL";"TAB3",#N/A,TRUE,"GENERAL";"TAB4",#N/A,TRUE,"GENERAL";"TAB5",#N/A,TRUE,"GENERAL"}</definedName>
    <definedName name="_u5" localSheetId="22" hidden="1">{"TAB1",#N/A,TRUE,"GENERAL";"TAB2",#N/A,TRUE,"GENERAL";"TAB3",#N/A,TRUE,"GENERAL";"TAB4",#N/A,TRUE,"GENERAL";"TAB5",#N/A,TRUE,"GENERAL"}</definedName>
    <definedName name="_u5" hidden="1">{"TAB1",#N/A,TRUE,"GENERAL";"TAB2",#N/A,TRUE,"GENERAL";"TAB3",#N/A,TRUE,"GENERAL";"TAB4",#N/A,TRUE,"GENERAL";"TAB5",#N/A,TRUE,"GENERAL"}</definedName>
    <definedName name="_u6" localSheetId="14" hidden="1">{"TAB1",#N/A,TRUE,"GENERAL";"TAB2",#N/A,TRUE,"GENERAL";"TAB3",#N/A,TRUE,"GENERAL";"TAB4",#N/A,TRUE,"GENERAL";"TAB5",#N/A,TRUE,"GENERAL"}</definedName>
    <definedName name="_u6" localSheetId="20" hidden="1">{"TAB1",#N/A,TRUE,"GENERAL";"TAB2",#N/A,TRUE,"GENERAL";"TAB3",#N/A,TRUE,"GENERAL";"TAB4",#N/A,TRUE,"GENERAL";"TAB5",#N/A,TRUE,"GENERAL"}</definedName>
    <definedName name="_u6" localSheetId="22" hidden="1">{"TAB1",#N/A,TRUE,"GENERAL";"TAB2",#N/A,TRUE,"GENERAL";"TAB3",#N/A,TRUE,"GENERAL";"TAB4",#N/A,TRUE,"GENERAL";"TAB5",#N/A,TRUE,"GENERAL"}</definedName>
    <definedName name="_u6" hidden="1">{"TAB1",#N/A,TRUE,"GENERAL";"TAB2",#N/A,TRUE,"GENERAL";"TAB3",#N/A,TRUE,"GENERAL";"TAB4",#N/A,TRUE,"GENERAL";"TAB5",#N/A,TRUE,"GENERAL"}</definedName>
    <definedName name="_u7" localSheetId="14" hidden="1">{"via1",#N/A,TRUE,"general";"via2",#N/A,TRUE,"general";"via3",#N/A,TRUE,"general"}</definedName>
    <definedName name="_u7" localSheetId="20" hidden="1">{"via1",#N/A,TRUE,"general";"via2",#N/A,TRUE,"general";"via3",#N/A,TRUE,"general"}</definedName>
    <definedName name="_u7" localSheetId="22" hidden="1">{"via1",#N/A,TRUE,"general";"via2",#N/A,TRUE,"general";"via3",#N/A,TRUE,"general"}</definedName>
    <definedName name="_u7" hidden="1">{"via1",#N/A,TRUE,"general";"via2",#N/A,TRUE,"general";"via3",#N/A,TRUE,"general"}</definedName>
    <definedName name="_u8" localSheetId="14" hidden="1">{"TAB1",#N/A,TRUE,"GENERAL";"TAB2",#N/A,TRUE,"GENERAL";"TAB3",#N/A,TRUE,"GENERAL";"TAB4",#N/A,TRUE,"GENERAL";"TAB5",#N/A,TRUE,"GENERAL"}</definedName>
    <definedName name="_u8" localSheetId="20" hidden="1">{"TAB1",#N/A,TRUE,"GENERAL";"TAB2",#N/A,TRUE,"GENERAL";"TAB3",#N/A,TRUE,"GENERAL";"TAB4",#N/A,TRUE,"GENERAL";"TAB5",#N/A,TRUE,"GENERAL"}</definedName>
    <definedName name="_u8" localSheetId="22" hidden="1">{"TAB1",#N/A,TRUE,"GENERAL";"TAB2",#N/A,TRUE,"GENERAL";"TAB3",#N/A,TRUE,"GENERAL";"TAB4",#N/A,TRUE,"GENERAL";"TAB5",#N/A,TRUE,"GENERAL"}</definedName>
    <definedName name="_u8" hidden="1">{"TAB1",#N/A,TRUE,"GENERAL";"TAB2",#N/A,TRUE,"GENERAL";"TAB3",#N/A,TRUE,"GENERAL";"TAB4",#N/A,TRUE,"GENERAL";"TAB5",#N/A,TRUE,"GENERAL"}</definedName>
    <definedName name="_u9" localSheetId="14" hidden="1">{"TAB1",#N/A,TRUE,"GENERAL";"TAB2",#N/A,TRUE,"GENERAL";"TAB3",#N/A,TRUE,"GENERAL";"TAB4",#N/A,TRUE,"GENERAL";"TAB5",#N/A,TRUE,"GENERAL"}</definedName>
    <definedName name="_u9" localSheetId="20" hidden="1">{"TAB1",#N/A,TRUE,"GENERAL";"TAB2",#N/A,TRUE,"GENERAL";"TAB3",#N/A,TRUE,"GENERAL";"TAB4",#N/A,TRUE,"GENERAL";"TAB5",#N/A,TRUE,"GENERAL"}</definedName>
    <definedName name="_u9" localSheetId="22" hidden="1">{"TAB1",#N/A,TRUE,"GENERAL";"TAB2",#N/A,TRUE,"GENERAL";"TAB3",#N/A,TRUE,"GENERAL";"TAB4",#N/A,TRUE,"GENERAL";"TAB5",#N/A,TRUE,"GENERAL"}</definedName>
    <definedName name="_u9" hidden="1">{"TAB1",#N/A,TRUE,"GENERAL";"TAB2",#N/A,TRUE,"GENERAL";"TAB3",#N/A,TRUE,"GENERAL";"TAB4",#N/A,TRUE,"GENERAL";"TAB5",#N/A,TRUE,"GENERAL"}</definedName>
    <definedName name="_ur7" localSheetId="14" hidden="1">{"TAB1",#N/A,TRUE,"GENERAL";"TAB2",#N/A,TRUE,"GENERAL";"TAB3",#N/A,TRUE,"GENERAL";"TAB4",#N/A,TRUE,"GENERAL";"TAB5",#N/A,TRUE,"GENERAL"}</definedName>
    <definedName name="_ur7" localSheetId="20" hidden="1">{"TAB1",#N/A,TRUE,"GENERAL";"TAB2",#N/A,TRUE,"GENERAL";"TAB3",#N/A,TRUE,"GENERAL";"TAB4",#N/A,TRUE,"GENERAL";"TAB5",#N/A,TRUE,"GENERAL"}</definedName>
    <definedName name="_ur7" localSheetId="22" hidden="1">{"TAB1",#N/A,TRUE,"GENERAL";"TAB2",#N/A,TRUE,"GENERAL";"TAB3",#N/A,TRUE,"GENERAL";"TAB4",#N/A,TRUE,"GENERAL";"TAB5",#N/A,TRUE,"GENERAL"}</definedName>
    <definedName name="_ur7" hidden="1">{"TAB1",#N/A,TRUE,"GENERAL";"TAB2",#N/A,TRUE,"GENERAL";"TAB3",#N/A,TRUE,"GENERAL";"TAB4",#N/A,TRUE,"GENERAL";"TAB5",#N/A,TRUE,"GENERAL"}</definedName>
    <definedName name="_v2" localSheetId="14" hidden="1">{"via1",#N/A,TRUE,"general";"via2",#N/A,TRUE,"general";"via3",#N/A,TRUE,"general"}</definedName>
    <definedName name="_v2" localSheetId="20" hidden="1">{"via1",#N/A,TRUE,"general";"via2",#N/A,TRUE,"general";"via3",#N/A,TRUE,"general"}</definedName>
    <definedName name="_v2" localSheetId="22" hidden="1">{"via1",#N/A,TRUE,"general";"via2",#N/A,TRUE,"general";"via3",#N/A,TRUE,"general"}</definedName>
    <definedName name="_v2" hidden="1">{"via1",#N/A,TRUE,"general";"via2",#N/A,TRUE,"general";"via3",#N/A,TRUE,"general"}</definedName>
    <definedName name="_v3" localSheetId="14" hidden="1">{"TAB1",#N/A,TRUE,"GENERAL";"TAB2",#N/A,TRUE,"GENERAL";"TAB3",#N/A,TRUE,"GENERAL";"TAB4",#N/A,TRUE,"GENERAL";"TAB5",#N/A,TRUE,"GENERAL"}</definedName>
    <definedName name="_v3" localSheetId="20" hidden="1">{"TAB1",#N/A,TRUE,"GENERAL";"TAB2",#N/A,TRUE,"GENERAL";"TAB3",#N/A,TRUE,"GENERAL";"TAB4",#N/A,TRUE,"GENERAL";"TAB5",#N/A,TRUE,"GENERAL"}</definedName>
    <definedName name="_v3" localSheetId="22" hidden="1">{"TAB1",#N/A,TRUE,"GENERAL";"TAB2",#N/A,TRUE,"GENERAL";"TAB3",#N/A,TRUE,"GENERAL";"TAB4",#N/A,TRUE,"GENERAL";"TAB5",#N/A,TRUE,"GENERAL"}</definedName>
    <definedName name="_v3" hidden="1">{"TAB1",#N/A,TRUE,"GENERAL";"TAB2",#N/A,TRUE,"GENERAL";"TAB3",#N/A,TRUE,"GENERAL";"TAB4",#N/A,TRUE,"GENERAL";"TAB5",#N/A,TRUE,"GENERAL"}</definedName>
    <definedName name="_v4" localSheetId="14" hidden="1">{"TAB1",#N/A,TRUE,"GENERAL";"TAB2",#N/A,TRUE,"GENERAL";"TAB3",#N/A,TRUE,"GENERAL";"TAB4",#N/A,TRUE,"GENERAL";"TAB5",#N/A,TRUE,"GENERAL"}</definedName>
    <definedName name="_v4" localSheetId="20" hidden="1">{"TAB1",#N/A,TRUE,"GENERAL";"TAB2",#N/A,TRUE,"GENERAL";"TAB3",#N/A,TRUE,"GENERAL";"TAB4",#N/A,TRUE,"GENERAL";"TAB5",#N/A,TRUE,"GENERAL"}</definedName>
    <definedName name="_v4" localSheetId="22" hidden="1">{"TAB1",#N/A,TRUE,"GENERAL";"TAB2",#N/A,TRUE,"GENERAL";"TAB3",#N/A,TRUE,"GENERAL";"TAB4",#N/A,TRUE,"GENERAL";"TAB5",#N/A,TRUE,"GENERAL"}</definedName>
    <definedName name="_v4" hidden="1">{"TAB1",#N/A,TRUE,"GENERAL";"TAB2",#N/A,TRUE,"GENERAL";"TAB3",#N/A,TRUE,"GENERAL";"TAB4",#N/A,TRUE,"GENERAL";"TAB5",#N/A,TRUE,"GENERAL"}</definedName>
    <definedName name="_v5" localSheetId="14" hidden="1">{"TAB1",#N/A,TRUE,"GENERAL";"TAB2",#N/A,TRUE,"GENERAL";"TAB3",#N/A,TRUE,"GENERAL";"TAB4",#N/A,TRUE,"GENERAL";"TAB5",#N/A,TRUE,"GENERAL"}</definedName>
    <definedName name="_v5" localSheetId="20" hidden="1">{"TAB1",#N/A,TRUE,"GENERAL";"TAB2",#N/A,TRUE,"GENERAL";"TAB3",#N/A,TRUE,"GENERAL";"TAB4",#N/A,TRUE,"GENERAL";"TAB5",#N/A,TRUE,"GENERAL"}</definedName>
    <definedName name="_v5" localSheetId="22" hidden="1">{"TAB1",#N/A,TRUE,"GENERAL";"TAB2",#N/A,TRUE,"GENERAL";"TAB3",#N/A,TRUE,"GENERAL";"TAB4",#N/A,TRUE,"GENERAL";"TAB5",#N/A,TRUE,"GENERAL"}</definedName>
    <definedName name="_v5" hidden="1">{"TAB1",#N/A,TRUE,"GENERAL";"TAB2",#N/A,TRUE,"GENERAL";"TAB3",#N/A,TRUE,"GENERAL";"TAB4",#N/A,TRUE,"GENERAL";"TAB5",#N/A,TRUE,"GENERAL"}</definedName>
    <definedName name="_v6" localSheetId="14" hidden="1">{"TAB1",#N/A,TRUE,"GENERAL";"TAB2",#N/A,TRUE,"GENERAL";"TAB3",#N/A,TRUE,"GENERAL";"TAB4",#N/A,TRUE,"GENERAL";"TAB5",#N/A,TRUE,"GENERAL"}</definedName>
    <definedName name="_v6" localSheetId="20" hidden="1">{"TAB1",#N/A,TRUE,"GENERAL";"TAB2",#N/A,TRUE,"GENERAL";"TAB3",#N/A,TRUE,"GENERAL";"TAB4",#N/A,TRUE,"GENERAL";"TAB5",#N/A,TRUE,"GENERAL"}</definedName>
    <definedName name="_v6" localSheetId="22" hidden="1">{"TAB1",#N/A,TRUE,"GENERAL";"TAB2",#N/A,TRUE,"GENERAL";"TAB3",#N/A,TRUE,"GENERAL";"TAB4",#N/A,TRUE,"GENERAL";"TAB5",#N/A,TRUE,"GENERAL"}</definedName>
    <definedName name="_v6" hidden="1">{"TAB1",#N/A,TRUE,"GENERAL";"TAB2",#N/A,TRUE,"GENERAL";"TAB3",#N/A,TRUE,"GENERAL";"TAB4",#N/A,TRUE,"GENERAL";"TAB5",#N/A,TRUE,"GENERAL"}</definedName>
    <definedName name="_v7" localSheetId="14" hidden="1">{"via1",#N/A,TRUE,"general";"via2",#N/A,TRUE,"general";"via3",#N/A,TRUE,"general"}</definedName>
    <definedName name="_v7" localSheetId="20" hidden="1">{"via1",#N/A,TRUE,"general";"via2",#N/A,TRUE,"general";"via3",#N/A,TRUE,"general"}</definedName>
    <definedName name="_v7" localSheetId="22" hidden="1">{"via1",#N/A,TRUE,"general";"via2",#N/A,TRUE,"general";"via3",#N/A,TRUE,"general"}</definedName>
    <definedName name="_v7" hidden="1">{"via1",#N/A,TRUE,"general";"via2",#N/A,TRUE,"general";"via3",#N/A,TRUE,"general"}</definedName>
    <definedName name="_v8" localSheetId="14" hidden="1">{"TAB1",#N/A,TRUE,"GENERAL";"TAB2",#N/A,TRUE,"GENERAL";"TAB3",#N/A,TRUE,"GENERAL";"TAB4",#N/A,TRUE,"GENERAL";"TAB5",#N/A,TRUE,"GENERAL"}</definedName>
    <definedName name="_v8" localSheetId="20" hidden="1">{"TAB1",#N/A,TRUE,"GENERAL";"TAB2",#N/A,TRUE,"GENERAL";"TAB3",#N/A,TRUE,"GENERAL";"TAB4",#N/A,TRUE,"GENERAL";"TAB5",#N/A,TRUE,"GENERAL"}</definedName>
    <definedName name="_v8" localSheetId="22" hidden="1">{"TAB1",#N/A,TRUE,"GENERAL";"TAB2",#N/A,TRUE,"GENERAL";"TAB3",#N/A,TRUE,"GENERAL";"TAB4",#N/A,TRUE,"GENERAL";"TAB5",#N/A,TRUE,"GENERAL"}</definedName>
    <definedName name="_v8" hidden="1">{"TAB1",#N/A,TRUE,"GENERAL";"TAB2",#N/A,TRUE,"GENERAL";"TAB3",#N/A,TRUE,"GENERAL";"TAB4",#N/A,TRUE,"GENERAL";"TAB5",#N/A,TRUE,"GENERAL"}</definedName>
    <definedName name="_v9" localSheetId="14" hidden="1">{"TAB1",#N/A,TRUE,"GENERAL";"TAB2",#N/A,TRUE,"GENERAL";"TAB3",#N/A,TRUE,"GENERAL";"TAB4",#N/A,TRUE,"GENERAL";"TAB5",#N/A,TRUE,"GENERAL"}</definedName>
    <definedName name="_v9" localSheetId="20" hidden="1">{"TAB1",#N/A,TRUE,"GENERAL";"TAB2",#N/A,TRUE,"GENERAL";"TAB3",#N/A,TRUE,"GENERAL";"TAB4",#N/A,TRUE,"GENERAL";"TAB5",#N/A,TRUE,"GENERAL"}</definedName>
    <definedName name="_v9" localSheetId="22" hidden="1">{"TAB1",#N/A,TRUE,"GENERAL";"TAB2",#N/A,TRUE,"GENERAL";"TAB3",#N/A,TRUE,"GENERAL";"TAB4",#N/A,TRUE,"GENERAL";"TAB5",#N/A,TRUE,"GENERAL"}</definedName>
    <definedName name="_v9" hidden="1">{"TAB1",#N/A,TRUE,"GENERAL";"TAB2",#N/A,TRUE,"GENERAL";"TAB3",#N/A,TRUE,"GENERAL";"TAB4",#N/A,TRUE,"GENERAL";"TAB5",#N/A,TRUE,"GENERAL"}</definedName>
    <definedName name="_va1">[11]FattoreK!#REF!</definedName>
    <definedName name="_va2">[11]FattoreK!#REF!</definedName>
    <definedName name="_va3">[11]FattoreK!#REF!</definedName>
    <definedName name="_va4">[11]FattoreK!#REF!</definedName>
    <definedName name="_var1">#REF!</definedName>
    <definedName name="_var3">#REF!</definedName>
    <definedName name="_var4">#REF!,#REF!,#REF!</definedName>
    <definedName name="_vfv4" localSheetId="14" hidden="1">{"via1",#N/A,TRUE,"general";"via2",#N/A,TRUE,"general";"via3",#N/A,TRUE,"general"}</definedName>
    <definedName name="_vfv4" localSheetId="20" hidden="1">{"via1",#N/A,TRUE,"general";"via2",#N/A,TRUE,"general";"via3",#N/A,TRUE,"general"}</definedName>
    <definedName name="_vfv4" localSheetId="22" hidden="1">{"via1",#N/A,TRUE,"general";"via2",#N/A,TRUE,"general";"via3",#N/A,TRUE,"general"}</definedName>
    <definedName name="_vfv4" hidden="1">{"via1",#N/A,TRUE,"general";"via2",#N/A,TRUE,"general";"via3",#N/A,TRUE,"general"}</definedName>
    <definedName name="_VPD1">[2]TARIFAS!$C$582</definedName>
    <definedName name="_VPI1">[2]TARIFAS!$C$580</definedName>
    <definedName name="_VRA1">[2]TARIFAS!$C$579</definedName>
    <definedName name="_x1" localSheetId="14" hidden="1">{"TAB1",#N/A,TRUE,"GENERAL";"TAB2",#N/A,TRUE,"GENERAL";"TAB3",#N/A,TRUE,"GENERAL";"TAB4",#N/A,TRUE,"GENERAL";"TAB5",#N/A,TRUE,"GENERAL"}</definedName>
    <definedName name="_x1" localSheetId="20" hidden="1">{"TAB1",#N/A,TRUE,"GENERAL";"TAB2",#N/A,TRUE,"GENERAL";"TAB3",#N/A,TRUE,"GENERAL";"TAB4",#N/A,TRUE,"GENERAL";"TAB5",#N/A,TRUE,"GENERAL"}</definedName>
    <definedName name="_x1" localSheetId="22" hidden="1">{"TAB1",#N/A,TRUE,"GENERAL";"TAB2",#N/A,TRUE,"GENERAL";"TAB3",#N/A,TRUE,"GENERAL";"TAB4",#N/A,TRUE,"GENERAL";"TAB5",#N/A,TRUE,"GENERAL"}</definedName>
    <definedName name="_x1" hidden="1">{"TAB1",#N/A,TRUE,"GENERAL";"TAB2",#N/A,TRUE,"GENERAL";"TAB3",#N/A,TRUE,"GENERAL";"TAB4",#N/A,TRUE,"GENERAL";"TAB5",#N/A,TRUE,"GENERAL"}</definedName>
    <definedName name="_x2" localSheetId="14" hidden="1">{"via1",#N/A,TRUE,"general";"via2",#N/A,TRUE,"general";"via3",#N/A,TRUE,"general"}</definedName>
    <definedName name="_x2" localSheetId="20" hidden="1">{"via1",#N/A,TRUE,"general";"via2",#N/A,TRUE,"general";"via3",#N/A,TRUE,"general"}</definedName>
    <definedName name="_x2" localSheetId="22" hidden="1">{"via1",#N/A,TRUE,"general";"via2",#N/A,TRUE,"general";"via3",#N/A,TRUE,"general"}</definedName>
    <definedName name="_x2" hidden="1">{"via1",#N/A,TRUE,"general";"via2",#N/A,TRUE,"general";"via3",#N/A,TRUE,"general"}</definedName>
    <definedName name="_x3" localSheetId="14" hidden="1">{"via1",#N/A,TRUE,"general";"via2",#N/A,TRUE,"general";"via3",#N/A,TRUE,"general"}</definedName>
    <definedName name="_x3" localSheetId="20" hidden="1">{"via1",#N/A,TRUE,"general";"via2",#N/A,TRUE,"general";"via3",#N/A,TRUE,"general"}</definedName>
    <definedName name="_x3" localSheetId="22" hidden="1">{"via1",#N/A,TRUE,"general";"via2",#N/A,TRUE,"general";"via3",#N/A,TRUE,"general"}</definedName>
    <definedName name="_x3" hidden="1">{"via1",#N/A,TRUE,"general";"via2",#N/A,TRUE,"general";"via3",#N/A,TRUE,"general"}</definedName>
    <definedName name="_x4" localSheetId="14" hidden="1">{"via1",#N/A,TRUE,"general";"via2",#N/A,TRUE,"general";"via3",#N/A,TRUE,"general"}</definedName>
    <definedName name="_x4" localSheetId="20" hidden="1">{"via1",#N/A,TRUE,"general";"via2",#N/A,TRUE,"general";"via3",#N/A,TRUE,"general"}</definedName>
    <definedName name="_x4" localSheetId="22" hidden="1">{"via1",#N/A,TRUE,"general";"via2",#N/A,TRUE,"general";"via3",#N/A,TRUE,"general"}</definedName>
    <definedName name="_x4" hidden="1">{"via1",#N/A,TRUE,"general";"via2",#N/A,TRUE,"general";"via3",#N/A,TRUE,"general"}</definedName>
    <definedName name="_x5" localSheetId="14" hidden="1">{"TAB1",#N/A,TRUE,"GENERAL";"TAB2",#N/A,TRUE,"GENERAL";"TAB3",#N/A,TRUE,"GENERAL";"TAB4",#N/A,TRUE,"GENERAL";"TAB5",#N/A,TRUE,"GENERAL"}</definedName>
    <definedName name="_x5" localSheetId="20" hidden="1">{"TAB1",#N/A,TRUE,"GENERAL";"TAB2",#N/A,TRUE,"GENERAL";"TAB3",#N/A,TRUE,"GENERAL";"TAB4",#N/A,TRUE,"GENERAL";"TAB5",#N/A,TRUE,"GENERAL"}</definedName>
    <definedName name="_x5" localSheetId="22" hidden="1">{"TAB1",#N/A,TRUE,"GENERAL";"TAB2",#N/A,TRUE,"GENERAL";"TAB3",#N/A,TRUE,"GENERAL";"TAB4",#N/A,TRUE,"GENERAL";"TAB5",#N/A,TRUE,"GENERAL"}</definedName>
    <definedName name="_x5" hidden="1">{"TAB1",#N/A,TRUE,"GENERAL";"TAB2",#N/A,TRUE,"GENERAL";"TAB3",#N/A,TRUE,"GENERAL";"TAB4",#N/A,TRUE,"GENERAL";"TAB5",#N/A,TRUE,"GENERAL"}</definedName>
    <definedName name="_x6" localSheetId="14" hidden="1">{"TAB1",#N/A,TRUE,"GENERAL";"TAB2",#N/A,TRUE,"GENERAL";"TAB3",#N/A,TRUE,"GENERAL";"TAB4",#N/A,TRUE,"GENERAL";"TAB5",#N/A,TRUE,"GENERAL"}</definedName>
    <definedName name="_x6" localSheetId="20" hidden="1">{"TAB1",#N/A,TRUE,"GENERAL";"TAB2",#N/A,TRUE,"GENERAL";"TAB3",#N/A,TRUE,"GENERAL";"TAB4",#N/A,TRUE,"GENERAL";"TAB5",#N/A,TRUE,"GENERAL"}</definedName>
    <definedName name="_x6" localSheetId="22" hidden="1">{"TAB1",#N/A,TRUE,"GENERAL";"TAB2",#N/A,TRUE,"GENERAL";"TAB3",#N/A,TRUE,"GENERAL";"TAB4",#N/A,TRUE,"GENERAL";"TAB5",#N/A,TRUE,"GENERAL"}</definedName>
    <definedName name="_x6" hidden="1">{"TAB1",#N/A,TRUE,"GENERAL";"TAB2",#N/A,TRUE,"GENERAL";"TAB3",#N/A,TRUE,"GENERAL";"TAB4",#N/A,TRUE,"GENERAL";"TAB5",#N/A,TRUE,"GENERAL"}</definedName>
    <definedName name="_x7" localSheetId="14" hidden="1">{"TAB1",#N/A,TRUE,"GENERAL";"TAB2",#N/A,TRUE,"GENERAL";"TAB3",#N/A,TRUE,"GENERAL";"TAB4",#N/A,TRUE,"GENERAL";"TAB5",#N/A,TRUE,"GENERAL"}</definedName>
    <definedName name="_x7" localSheetId="20" hidden="1">{"TAB1",#N/A,TRUE,"GENERAL";"TAB2",#N/A,TRUE,"GENERAL";"TAB3",#N/A,TRUE,"GENERAL";"TAB4",#N/A,TRUE,"GENERAL";"TAB5",#N/A,TRUE,"GENERAL"}</definedName>
    <definedName name="_x7" localSheetId="22" hidden="1">{"TAB1",#N/A,TRUE,"GENERAL";"TAB2",#N/A,TRUE,"GENERAL";"TAB3",#N/A,TRUE,"GENERAL";"TAB4",#N/A,TRUE,"GENERAL";"TAB5",#N/A,TRUE,"GENERAL"}</definedName>
    <definedName name="_x7" hidden="1">{"TAB1",#N/A,TRUE,"GENERAL";"TAB2",#N/A,TRUE,"GENERAL";"TAB3",#N/A,TRUE,"GENERAL";"TAB4",#N/A,TRUE,"GENERAL";"TAB5",#N/A,TRUE,"GENERAL"}</definedName>
    <definedName name="_x8" localSheetId="14" hidden="1">{"via1",#N/A,TRUE,"general";"via2",#N/A,TRUE,"general";"via3",#N/A,TRUE,"general"}</definedName>
    <definedName name="_x8" localSheetId="20" hidden="1">{"via1",#N/A,TRUE,"general";"via2",#N/A,TRUE,"general";"via3",#N/A,TRUE,"general"}</definedName>
    <definedName name="_x8" localSheetId="22" hidden="1">{"via1",#N/A,TRUE,"general";"via2",#N/A,TRUE,"general";"via3",#N/A,TRUE,"general"}</definedName>
    <definedName name="_x8" hidden="1">{"via1",#N/A,TRUE,"general";"via2",#N/A,TRUE,"general";"via3",#N/A,TRUE,"general"}</definedName>
    <definedName name="_x9" localSheetId="14" hidden="1">{"TAB1",#N/A,TRUE,"GENERAL";"TAB2",#N/A,TRUE,"GENERAL";"TAB3",#N/A,TRUE,"GENERAL";"TAB4",#N/A,TRUE,"GENERAL";"TAB5",#N/A,TRUE,"GENERAL"}</definedName>
    <definedName name="_x9" localSheetId="20" hidden="1">{"TAB1",#N/A,TRUE,"GENERAL";"TAB2",#N/A,TRUE,"GENERAL";"TAB3",#N/A,TRUE,"GENERAL";"TAB4",#N/A,TRUE,"GENERAL";"TAB5",#N/A,TRUE,"GENERAL"}</definedName>
    <definedName name="_x9" localSheetId="22" hidden="1">{"TAB1",#N/A,TRUE,"GENERAL";"TAB2",#N/A,TRUE,"GENERAL";"TAB3",#N/A,TRUE,"GENERAL";"TAB4",#N/A,TRUE,"GENERAL";"TAB5",#N/A,TRUE,"GENERAL"}</definedName>
    <definedName name="_x9" hidden="1">{"TAB1",#N/A,TRUE,"GENERAL";"TAB2",#N/A,TRUE,"GENERAL";"TAB3",#N/A,TRUE,"GENERAL";"TAB4",#N/A,TRUE,"GENERAL";"TAB5",#N/A,TRUE,"GENERAL"}</definedName>
    <definedName name="_y2" localSheetId="14" hidden="1">{"TAB1",#N/A,TRUE,"GENERAL";"TAB2",#N/A,TRUE,"GENERAL";"TAB3",#N/A,TRUE,"GENERAL";"TAB4",#N/A,TRUE,"GENERAL";"TAB5",#N/A,TRUE,"GENERAL"}</definedName>
    <definedName name="_y2" localSheetId="20" hidden="1">{"TAB1",#N/A,TRUE,"GENERAL";"TAB2",#N/A,TRUE,"GENERAL";"TAB3",#N/A,TRUE,"GENERAL";"TAB4",#N/A,TRUE,"GENERAL";"TAB5",#N/A,TRUE,"GENERAL"}</definedName>
    <definedName name="_y2" localSheetId="22" hidden="1">{"TAB1",#N/A,TRUE,"GENERAL";"TAB2",#N/A,TRUE,"GENERAL";"TAB3",#N/A,TRUE,"GENERAL";"TAB4",#N/A,TRUE,"GENERAL";"TAB5",#N/A,TRUE,"GENERAL"}</definedName>
    <definedName name="_y2" hidden="1">{"TAB1",#N/A,TRUE,"GENERAL";"TAB2",#N/A,TRUE,"GENERAL";"TAB3",#N/A,TRUE,"GENERAL";"TAB4",#N/A,TRUE,"GENERAL";"TAB5",#N/A,TRUE,"GENERAL"}</definedName>
    <definedName name="_y3" localSheetId="14" hidden="1">{"via1",#N/A,TRUE,"general";"via2",#N/A,TRUE,"general";"via3",#N/A,TRUE,"general"}</definedName>
    <definedName name="_y3" localSheetId="20" hidden="1">{"via1",#N/A,TRUE,"general";"via2",#N/A,TRUE,"general";"via3",#N/A,TRUE,"general"}</definedName>
    <definedName name="_y3" localSheetId="22" hidden="1">{"via1",#N/A,TRUE,"general";"via2",#N/A,TRUE,"general";"via3",#N/A,TRUE,"general"}</definedName>
    <definedName name="_y3" hidden="1">{"via1",#N/A,TRUE,"general";"via2",#N/A,TRUE,"general";"via3",#N/A,TRUE,"general"}</definedName>
    <definedName name="_y4" localSheetId="14" hidden="1">{"via1",#N/A,TRUE,"general";"via2",#N/A,TRUE,"general";"via3",#N/A,TRUE,"general"}</definedName>
    <definedName name="_y4" localSheetId="20" hidden="1">{"via1",#N/A,TRUE,"general";"via2",#N/A,TRUE,"general";"via3",#N/A,TRUE,"general"}</definedName>
    <definedName name="_y4" localSheetId="22" hidden="1">{"via1",#N/A,TRUE,"general";"via2",#N/A,TRUE,"general";"via3",#N/A,TRUE,"general"}</definedName>
    <definedName name="_y4" hidden="1">{"via1",#N/A,TRUE,"general";"via2",#N/A,TRUE,"general";"via3",#N/A,TRUE,"general"}</definedName>
    <definedName name="_y5" localSheetId="14" hidden="1">{"TAB1",#N/A,TRUE,"GENERAL";"TAB2",#N/A,TRUE,"GENERAL";"TAB3",#N/A,TRUE,"GENERAL";"TAB4",#N/A,TRUE,"GENERAL";"TAB5",#N/A,TRUE,"GENERAL"}</definedName>
    <definedName name="_y5" localSheetId="20" hidden="1">{"TAB1",#N/A,TRUE,"GENERAL";"TAB2",#N/A,TRUE,"GENERAL";"TAB3",#N/A,TRUE,"GENERAL";"TAB4",#N/A,TRUE,"GENERAL";"TAB5",#N/A,TRUE,"GENERAL"}</definedName>
    <definedName name="_y5" localSheetId="22" hidden="1">{"TAB1",#N/A,TRUE,"GENERAL";"TAB2",#N/A,TRUE,"GENERAL";"TAB3",#N/A,TRUE,"GENERAL";"TAB4",#N/A,TRUE,"GENERAL";"TAB5",#N/A,TRUE,"GENERAL"}</definedName>
    <definedName name="_y5" hidden="1">{"TAB1",#N/A,TRUE,"GENERAL";"TAB2",#N/A,TRUE,"GENERAL";"TAB3",#N/A,TRUE,"GENERAL";"TAB4",#N/A,TRUE,"GENERAL";"TAB5",#N/A,TRUE,"GENERAL"}</definedName>
    <definedName name="_y6" localSheetId="14" hidden="1">{"via1",#N/A,TRUE,"general";"via2",#N/A,TRUE,"general";"via3",#N/A,TRUE,"general"}</definedName>
    <definedName name="_y6" localSheetId="20" hidden="1">{"via1",#N/A,TRUE,"general";"via2",#N/A,TRUE,"general";"via3",#N/A,TRUE,"general"}</definedName>
    <definedName name="_y6" localSheetId="22" hidden="1">{"via1",#N/A,TRUE,"general";"via2",#N/A,TRUE,"general";"via3",#N/A,TRUE,"general"}</definedName>
    <definedName name="_y6" hidden="1">{"via1",#N/A,TRUE,"general";"via2",#N/A,TRUE,"general";"via3",#N/A,TRUE,"general"}</definedName>
    <definedName name="_y7" localSheetId="14" hidden="1">{"via1",#N/A,TRUE,"general";"via2",#N/A,TRUE,"general";"via3",#N/A,TRUE,"general"}</definedName>
    <definedName name="_y7" localSheetId="20" hidden="1">{"via1",#N/A,TRUE,"general";"via2",#N/A,TRUE,"general";"via3",#N/A,TRUE,"general"}</definedName>
    <definedName name="_y7" localSheetId="22" hidden="1">{"via1",#N/A,TRUE,"general";"via2",#N/A,TRUE,"general";"via3",#N/A,TRUE,"general"}</definedName>
    <definedName name="_y7" hidden="1">{"via1",#N/A,TRUE,"general";"via2",#N/A,TRUE,"general";"via3",#N/A,TRUE,"general"}</definedName>
    <definedName name="_y8" localSheetId="14" hidden="1">{"via1",#N/A,TRUE,"general";"via2",#N/A,TRUE,"general";"via3",#N/A,TRUE,"general"}</definedName>
    <definedName name="_y8" localSheetId="20" hidden="1">{"via1",#N/A,TRUE,"general";"via2",#N/A,TRUE,"general";"via3",#N/A,TRUE,"general"}</definedName>
    <definedName name="_y8" localSheetId="22" hidden="1">{"via1",#N/A,TRUE,"general";"via2",#N/A,TRUE,"general";"via3",#N/A,TRUE,"general"}</definedName>
    <definedName name="_y8" hidden="1">{"via1",#N/A,TRUE,"general";"via2",#N/A,TRUE,"general";"via3",#N/A,TRUE,"general"}</definedName>
    <definedName name="_y9" localSheetId="14" hidden="1">{"TAB1",#N/A,TRUE,"GENERAL";"TAB2",#N/A,TRUE,"GENERAL";"TAB3",#N/A,TRUE,"GENERAL";"TAB4",#N/A,TRUE,"GENERAL";"TAB5",#N/A,TRUE,"GENERAL"}</definedName>
    <definedName name="_y9" localSheetId="20" hidden="1">{"TAB1",#N/A,TRUE,"GENERAL";"TAB2",#N/A,TRUE,"GENERAL";"TAB3",#N/A,TRUE,"GENERAL";"TAB4",#N/A,TRUE,"GENERAL";"TAB5",#N/A,TRUE,"GENERAL"}</definedName>
    <definedName name="_y9" localSheetId="22" hidden="1">{"TAB1",#N/A,TRUE,"GENERAL";"TAB2",#N/A,TRUE,"GENERAL";"TAB3",#N/A,TRUE,"GENERAL";"TAB4",#N/A,TRUE,"GENERAL";"TAB5",#N/A,TRUE,"GENERAL"}</definedName>
    <definedName name="_y9" hidden="1">{"TAB1",#N/A,TRUE,"GENERAL";"TAB2",#N/A,TRUE,"GENERAL";"TAB3",#N/A,TRUE,"GENERAL";"TAB4",#N/A,TRUE,"GENERAL";"TAB5",#N/A,TRUE,"GENERAL"}</definedName>
    <definedName name="_z1" localSheetId="14" hidden="1">{"TAB1",#N/A,TRUE,"GENERAL";"TAB2",#N/A,TRUE,"GENERAL";"TAB3",#N/A,TRUE,"GENERAL";"TAB4",#N/A,TRUE,"GENERAL";"TAB5",#N/A,TRUE,"GENERAL"}</definedName>
    <definedName name="_z1" localSheetId="20" hidden="1">{"TAB1",#N/A,TRUE,"GENERAL";"TAB2",#N/A,TRUE,"GENERAL";"TAB3",#N/A,TRUE,"GENERAL";"TAB4",#N/A,TRUE,"GENERAL";"TAB5",#N/A,TRUE,"GENERAL"}</definedName>
    <definedName name="_z1" localSheetId="22" hidden="1">{"TAB1",#N/A,TRUE,"GENERAL";"TAB2",#N/A,TRUE,"GENERAL";"TAB3",#N/A,TRUE,"GENERAL";"TAB4",#N/A,TRUE,"GENERAL";"TAB5",#N/A,TRUE,"GENERAL"}</definedName>
    <definedName name="_z1" hidden="1">{"TAB1",#N/A,TRUE,"GENERAL";"TAB2",#N/A,TRUE,"GENERAL";"TAB3",#N/A,TRUE,"GENERAL";"TAB4",#N/A,TRUE,"GENERAL";"TAB5",#N/A,TRUE,"GENERAL"}</definedName>
    <definedName name="_z2" localSheetId="14" hidden="1">{"via1",#N/A,TRUE,"general";"via2",#N/A,TRUE,"general";"via3",#N/A,TRUE,"general"}</definedName>
    <definedName name="_z2" localSheetId="20" hidden="1">{"via1",#N/A,TRUE,"general";"via2",#N/A,TRUE,"general";"via3",#N/A,TRUE,"general"}</definedName>
    <definedName name="_z2" localSheetId="22" hidden="1">{"via1",#N/A,TRUE,"general";"via2",#N/A,TRUE,"general";"via3",#N/A,TRUE,"general"}</definedName>
    <definedName name="_z2" hidden="1">{"via1",#N/A,TRUE,"general";"via2",#N/A,TRUE,"general";"via3",#N/A,TRUE,"general"}</definedName>
    <definedName name="_z3" localSheetId="14" hidden="1">{"via1",#N/A,TRUE,"general";"via2",#N/A,TRUE,"general";"via3",#N/A,TRUE,"general"}</definedName>
    <definedName name="_z3" localSheetId="20" hidden="1">{"via1",#N/A,TRUE,"general";"via2",#N/A,TRUE,"general";"via3",#N/A,TRUE,"general"}</definedName>
    <definedName name="_z3" localSheetId="22" hidden="1">{"via1",#N/A,TRUE,"general";"via2",#N/A,TRUE,"general";"via3",#N/A,TRUE,"general"}</definedName>
    <definedName name="_z3" hidden="1">{"via1",#N/A,TRUE,"general";"via2",#N/A,TRUE,"general";"via3",#N/A,TRUE,"general"}</definedName>
    <definedName name="_z4" localSheetId="14" hidden="1">{"TAB1",#N/A,TRUE,"GENERAL";"TAB2",#N/A,TRUE,"GENERAL";"TAB3",#N/A,TRUE,"GENERAL";"TAB4",#N/A,TRUE,"GENERAL";"TAB5",#N/A,TRUE,"GENERAL"}</definedName>
    <definedName name="_z4" localSheetId="20" hidden="1">{"TAB1",#N/A,TRUE,"GENERAL";"TAB2",#N/A,TRUE,"GENERAL";"TAB3",#N/A,TRUE,"GENERAL";"TAB4",#N/A,TRUE,"GENERAL";"TAB5",#N/A,TRUE,"GENERAL"}</definedName>
    <definedName name="_z4" localSheetId="22" hidden="1">{"TAB1",#N/A,TRUE,"GENERAL";"TAB2",#N/A,TRUE,"GENERAL";"TAB3",#N/A,TRUE,"GENERAL";"TAB4",#N/A,TRUE,"GENERAL";"TAB5",#N/A,TRUE,"GENERAL"}</definedName>
    <definedName name="_z4" hidden="1">{"TAB1",#N/A,TRUE,"GENERAL";"TAB2",#N/A,TRUE,"GENERAL";"TAB3",#N/A,TRUE,"GENERAL";"TAB4",#N/A,TRUE,"GENERAL";"TAB5",#N/A,TRUE,"GENERAL"}</definedName>
    <definedName name="_z5" localSheetId="14" hidden="1">{"via1",#N/A,TRUE,"general";"via2",#N/A,TRUE,"general";"via3",#N/A,TRUE,"general"}</definedName>
    <definedName name="_z5" localSheetId="20" hidden="1">{"via1",#N/A,TRUE,"general";"via2",#N/A,TRUE,"general";"via3",#N/A,TRUE,"general"}</definedName>
    <definedName name="_z5" localSheetId="22" hidden="1">{"via1",#N/A,TRUE,"general";"via2",#N/A,TRUE,"general";"via3",#N/A,TRUE,"general"}</definedName>
    <definedName name="_z5" hidden="1">{"via1",#N/A,TRUE,"general";"via2",#N/A,TRUE,"general";"via3",#N/A,TRUE,"general"}</definedName>
    <definedName name="_z6" localSheetId="14" hidden="1">{"TAB1",#N/A,TRUE,"GENERAL";"TAB2",#N/A,TRUE,"GENERAL";"TAB3",#N/A,TRUE,"GENERAL";"TAB4",#N/A,TRUE,"GENERAL";"TAB5",#N/A,TRUE,"GENERAL"}</definedName>
    <definedName name="_z6" localSheetId="20" hidden="1">{"TAB1",#N/A,TRUE,"GENERAL";"TAB2",#N/A,TRUE,"GENERAL";"TAB3",#N/A,TRUE,"GENERAL";"TAB4",#N/A,TRUE,"GENERAL";"TAB5",#N/A,TRUE,"GENERAL"}</definedName>
    <definedName name="_z6" localSheetId="22" hidden="1">{"TAB1",#N/A,TRUE,"GENERAL";"TAB2",#N/A,TRUE,"GENERAL";"TAB3",#N/A,TRUE,"GENERAL";"TAB4",#N/A,TRUE,"GENERAL";"TAB5",#N/A,TRUE,"GENERAL"}</definedName>
    <definedName name="_z6" hidden="1">{"TAB1",#N/A,TRUE,"GENERAL";"TAB2",#N/A,TRUE,"GENERAL";"TAB3",#N/A,TRUE,"GENERAL";"TAB4",#N/A,TRUE,"GENERAL";"TAB5",#N/A,TRUE,"GENERAL"}</definedName>
    <definedName name="a" localSheetId="14">#REF!</definedName>
    <definedName name="a" localSheetId="22">#REF!</definedName>
    <definedName name="a">#REF!</definedName>
    <definedName name="a.estructuracion">[14]SOPORTE!$A$2:$A$14</definedName>
    <definedName name="A_IMPRESIÓN_IM" localSheetId="14">#REF!</definedName>
    <definedName name="A_IMPRESIÓN_IM" localSheetId="22">#REF!</definedName>
    <definedName name="A_IMPRESIÓN_IM">#REF!</definedName>
    <definedName name="A0" localSheetId="14">#REF!</definedName>
    <definedName name="A0" localSheetId="22">#REF!</definedName>
    <definedName name="A0">#REF!</definedName>
    <definedName name="a2a" localSheetId="14" hidden="1">{"TAB1",#N/A,TRUE,"GENERAL";"TAB2",#N/A,TRUE,"GENERAL";"TAB3",#N/A,TRUE,"GENERAL";"TAB4",#N/A,TRUE,"GENERAL";"TAB5",#N/A,TRUE,"GENERAL"}</definedName>
    <definedName name="a2a" localSheetId="20" hidden="1">{"TAB1",#N/A,TRUE,"GENERAL";"TAB2",#N/A,TRUE,"GENERAL";"TAB3",#N/A,TRUE,"GENERAL";"TAB4",#N/A,TRUE,"GENERAL";"TAB5",#N/A,TRUE,"GENERAL"}</definedName>
    <definedName name="a2a" localSheetId="22" hidden="1">{"TAB1",#N/A,TRUE,"GENERAL";"TAB2",#N/A,TRUE,"GENERAL";"TAB3",#N/A,TRUE,"GENERAL";"TAB4",#N/A,TRUE,"GENERAL";"TAB5",#N/A,TRUE,"GENERAL"}</definedName>
    <definedName name="a2a" hidden="1">{"TAB1",#N/A,TRUE,"GENERAL";"TAB2",#N/A,TRUE,"GENERAL";"TAB3",#N/A,TRUE,"GENERAL";"TAB4",#N/A,TRUE,"GENERAL";"TAB5",#N/A,TRUE,"GENERAL"}</definedName>
    <definedName name="AA" localSheetId="14" hidden="1">{#N/A,#N/A,TRUE,"INGENIERIA";#N/A,#N/A,TRUE,"COMPRAS";#N/A,#N/A,TRUE,"DIRECCION";#N/A,#N/A,TRUE,"RESUMEN"}</definedName>
    <definedName name="AA" localSheetId="17">#REF!</definedName>
    <definedName name="AA" localSheetId="18">#REF!</definedName>
    <definedName name="AA" localSheetId="20" hidden="1">{#N/A,#N/A,TRUE,"INGENIERIA";#N/A,#N/A,TRUE,"COMPRAS";#N/A,#N/A,TRUE,"DIRECCION";#N/A,#N/A,TRUE,"RESUMEN"}</definedName>
    <definedName name="AA" localSheetId="22" hidden="1">{#N/A,#N/A,TRUE,"INGENIERIA";#N/A,#N/A,TRUE,"COMPRAS";#N/A,#N/A,TRUE,"DIRECCION";#N/A,#N/A,TRUE,"RESUMEN"}</definedName>
    <definedName name="AA" localSheetId="2">#REF!</definedName>
    <definedName name="AA" hidden="1">{#N/A,#N/A,TRUE,"INGENIERIA";#N/A,#N/A,TRUE,"COMPRAS";#N/A,#N/A,TRUE,"DIRECCION";#N/A,#N/A,TRUE,"RESUMEN"}</definedName>
    <definedName name="AA_11" localSheetId="14">#REF!</definedName>
    <definedName name="AA_11" localSheetId="17">#REF!</definedName>
    <definedName name="AA_11" localSheetId="18">#REF!</definedName>
    <definedName name="AA_11" localSheetId="22">#REF!</definedName>
    <definedName name="AA_11" localSheetId="2">#REF!</definedName>
    <definedName name="AA_11">#REF!</definedName>
    <definedName name="AAA" localSheetId="14">'[15]PU (2)'!#REF!</definedName>
    <definedName name="AAA" localSheetId="22">'[15]PU (2)'!#REF!</definedName>
    <definedName name="AAA">'[15]PU (2)'!#REF!</definedName>
    <definedName name="AAA_DOCTOPS" hidden="1">"AAA_SET"</definedName>
    <definedName name="AAA_duser" hidden="1">"OFF"</definedName>
    <definedName name="AAAA">'[15]PU (2)'!$F$10</definedName>
    <definedName name="aaaaaaaa" localSheetId="14" hidden="1">{#N/A,#N/A,FALSE,"c_finanz";#N/A,#N/A,FALSE,"c_eco";#N/A,#N/A,FALSE,"investimenti";#N/A,#N/A,FALSE,"tir"}</definedName>
    <definedName name="aaaaaaaa" localSheetId="20" hidden="1">{#N/A,#N/A,FALSE,"c_finanz";#N/A,#N/A,FALSE,"c_eco";#N/A,#N/A,FALSE,"investimenti";#N/A,#N/A,FALSE,"tir"}</definedName>
    <definedName name="aaaaaaaa" localSheetId="22" hidden="1">{#N/A,#N/A,FALSE,"c_finanz";#N/A,#N/A,FALSE,"c_eco";#N/A,#N/A,FALSE,"investimenti";#N/A,#N/A,FALSE,"tir"}</definedName>
    <definedName name="aaaaaaaa" hidden="1">{#N/A,#N/A,FALSE,"c_finanz";#N/A,#N/A,FALSE,"c_eco";#N/A,#N/A,FALSE,"investimenti";#N/A,#N/A,FALSE,"tir"}</definedName>
    <definedName name="aaaaas" localSheetId="14" hidden="1">{"TAB1",#N/A,TRUE,"GENERAL";"TAB2",#N/A,TRUE,"GENERAL";"TAB3",#N/A,TRUE,"GENERAL";"TAB4",#N/A,TRUE,"GENERAL";"TAB5",#N/A,TRUE,"GENERAL"}</definedName>
    <definedName name="aaaaas" localSheetId="20" hidden="1">{"TAB1",#N/A,TRUE,"GENERAL";"TAB2",#N/A,TRUE,"GENERAL";"TAB3",#N/A,TRUE,"GENERAL";"TAB4",#N/A,TRUE,"GENERAL";"TAB5",#N/A,TRUE,"GENERAL"}</definedName>
    <definedName name="aaaaas" localSheetId="22" hidden="1">{"TAB1",#N/A,TRUE,"GENERAL";"TAB2",#N/A,TRUE,"GENERAL";"TAB3",#N/A,TRUE,"GENERAL";"TAB4",#N/A,TRUE,"GENERAL";"TAB5",#N/A,TRUE,"GENERAL"}</definedName>
    <definedName name="aaaaas" hidden="1">{"TAB1",#N/A,TRUE,"GENERAL";"TAB2",#N/A,TRUE,"GENERAL";"TAB3",#N/A,TRUE,"GENERAL";"TAB4",#N/A,TRUE,"GENERAL";"TAB5",#N/A,TRUE,"GENERAL"}</definedName>
    <definedName name="AAB_Addin5" hidden="1">"AAB_Description for addin 5,Description for addin 5,Description for addin 5,Description for addin 5,Description for addin 5,Description for addin 5"</definedName>
    <definedName name="AAC">[3]AASHTO!$A$14:$F$17</definedName>
    <definedName name="aas" localSheetId="14" hidden="1">{"TAB1",#N/A,TRUE,"GENERAL";"TAB2",#N/A,TRUE,"GENERAL";"TAB3",#N/A,TRUE,"GENERAL";"TAB4",#N/A,TRUE,"GENERAL";"TAB5",#N/A,TRUE,"GENERAL"}</definedName>
    <definedName name="aas" localSheetId="20" hidden="1">{"TAB1",#N/A,TRUE,"GENERAL";"TAB2",#N/A,TRUE,"GENERAL";"TAB3",#N/A,TRUE,"GENERAL";"TAB4",#N/A,TRUE,"GENERAL";"TAB5",#N/A,TRUE,"GENERAL"}</definedName>
    <definedName name="aas" localSheetId="22" hidden="1">{"TAB1",#N/A,TRUE,"GENERAL";"TAB2",#N/A,TRUE,"GENERAL";"TAB3",#N/A,TRUE,"GENERAL";"TAB4",#N/A,TRUE,"GENERAL";"TAB5",#N/A,TRUE,"GENERAL"}</definedName>
    <definedName name="aas" hidden="1">{"TAB1",#N/A,TRUE,"GENERAL";"TAB2",#N/A,TRUE,"GENERAL";"TAB3",#N/A,TRUE,"GENERAL";"TAB4",#N/A,TRUE,"GENERAL";"TAB5",#N/A,TRUE,"GENERAL"}</definedName>
    <definedName name="AB" localSheetId="14" hidden="1">{#N/A,#N/A,TRUE,"INGENIERIA";#N/A,#N/A,TRUE,"COMPRAS";#N/A,#N/A,TRUE,"DIRECCION";#N/A,#N/A,TRUE,"RESUMEN"}</definedName>
    <definedName name="AB" hidden="1">{#N/A,#N/A,TRUE,"INGENIERIA";#N/A,#N/A,TRUE,"COMPRAS";#N/A,#N/A,TRUE,"DIRECCION";#N/A,#N/A,TRUE,"RESUMEN"}</definedName>
    <definedName name="ABG">[3]AASHTO!$A$2:$F$5</definedName>
    <definedName name="absc" localSheetId="22">[16]!absc</definedName>
    <definedName name="absc">[16]!absc</definedName>
    <definedName name="AC" localSheetId="14" hidden="1">{#N/A,#N/A,TRUE,"INGENIERIA";#N/A,#N/A,TRUE,"COMPRAS";#N/A,#N/A,TRUE,"DIRECCION";#N/A,#N/A,TRUE,"RESUMEN"}</definedName>
    <definedName name="AC" hidden="1">{#N/A,#N/A,TRUE,"INGENIERIA";#N/A,#N/A,TRUE,"COMPRAS";#N/A,#N/A,TRUE,"DIRECCION";#N/A,#N/A,TRUE,"RESUMEN"}</definedName>
    <definedName name="acarreos">[17]transportes!$1:$1048576</definedName>
    <definedName name="acc_fdo_rinnovo">[12]assumptions_investimenti!#REF!</definedName>
    <definedName name="Accantonamenti">#REF!</definedName>
    <definedName name="ACCE2" localSheetId="14">#REF!</definedName>
    <definedName name="ACCE2" localSheetId="22">#REF!</definedName>
    <definedName name="ACCE2">#REF!</definedName>
    <definedName name="ACCE4" localSheetId="14">#REF!</definedName>
    <definedName name="ACCE4" localSheetId="22">#REF!</definedName>
    <definedName name="ACCE4">#REF!</definedName>
    <definedName name="ACCE6" localSheetId="14">#REF!</definedName>
    <definedName name="ACCE6" localSheetId="22">#REF!</definedName>
    <definedName name="ACCE6">#REF!</definedName>
    <definedName name="AccessDatabase" hidden="1">"C:\C-314\VOLUMENES\volfin4.mdb"</definedName>
    <definedName name="acconti">[18]Assumption!$D$38</definedName>
    <definedName name="ACCRETE">#REF!</definedName>
    <definedName name="Accsesorios_gabinete" localSheetId="14">#REF!</definedName>
    <definedName name="Accsesorios_gabinete" localSheetId="17">#REF!</definedName>
    <definedName name="Accsesorios_gabinete" localSheetId="18">#REF!</definedName>
    <definedName name="Accsesorios_gabinete" localSheetId="22">#REF!</definedName>
    <definedName name="Accsesorios_gabinete" localSheetId="2">#REF!</definedName>
    <definedName name="Accsesorios_gabinete">#REF!</definedName>
    <definedName name="Accsesorios_gabinete_11" localSheetId="14">#REF!</definedName>
    <definedName name="Accsesorios_gabinete_11" localSheetId="17">#REF!</definedName>
    <definedName name="Accsesorios_gabinete_11" localSheetId="18">#REF!</definedName>
    <definedName name="Accsesorios_gabinete_11" localSheetId="22">#REF!</definedName>
    <definedName name="Accsesorios_gabinete_11" localSheetId="2">#REF!</definedName>
    <definedName name="Accsesorios_gabinete_11">#REF!</definedName>
    <definedName name="acero" localSheetId="14">#REF!</definedName>
    <definedName name="ACERO" localSheetId="17">#REF!</definedName>
    <definedName name="ACERO" localSheetId="18">#REF!</definedName>
    <definedName name="acero" localSheetId="22">#REF!</definedName>
    <definedName name="ACERO" localSheetId="2">#REF!</definedName>
    <definedName name="acero">#REF!</definedName>
    <definedName name="ACERO_11" localSheetId="17">#REF!</definedName>
    <definedName name="ACERO_11" localSheetId="18">#REF!</definedName>
    <definedName name="ACERO_11" localSheetId="22">#REF!</definedName>
    <definedName name="ACERO_11" localSheetId="2">#REF!</definedName>
    <definedName name="ACERO_11">#REF!</definedName>
    <definedName name="Acero_de_40_000_psi" localSheetId="17">#REF!</definedName>
    <definedName name="Acero_de_40_000_psi" localSheetId="18">#REF!</definedName>
    <definedName name="Acero_de_40_000_psi" localSheetId="22">#REF!</definedName>
    <definedName name="Acero_de_40_000_psi" localSheetId="2">#REF!</definedName>
    <definedName name="Acero_de_40_000_psi">#REF!</definedName>
    <definedName name="Acero_de_40_000_psi_11" localSheetId="17">#REF!</definedName>
    <definedName name="Acero_de_40_000_psi_11" localSheetId="18">#REF!</definedName>
    <definedName name="Acero_de_40_000_psi_11" localSheetId="22">#REF!</definedName>
    <definedName name="Acero_de_40_000_psi_11" localSheetId="2">#REF!</definedName>
    <definedName name="Acero_de_40_000_psi_11">#REF!</definedName>
    <definedName name="Acero_de_60_000_psi" localSheetId="17">#REF!</definedName>
    <definedName name="Acero_de_60_000_psi" localSheetId="18">#REF!</definedName>
    <definedName name="Acero_de_60_000_psi" localSheetId="22">#REF!</definedName>
    <definedName name="Acero_de_60_000_psi" localSheetId="2">#REF!</definedName>
    <definedName name="Acero_de_60_000_psi">#REF!</definedName>
    <definedName name="Acero_de_60_000_psi_11" localSheetId="17">#REF!</definedName>
    <definedName name="Acero_de_60_000_psi_11" localSheetId="18">#REF!</definedName>
    <definedName name="Acero_de_60_000_psi_11" localSheetId="22">#REF!</definedName>
    <definedName name="Acero_de_60_000_psi_11" localSheetId="2">#REF!</definedName>
    <definedName name="Acero_de_60_000_psi_11">#REF!</definedName>
    <definedName name="Acero_pdr60">'[19]LISTADO '!$F$7</definedName>
    <definedName name="ACERO2" localSheetId="14">#REF!</definedName>
    <definedName name="ACERO2" localSheetId="17">#REF!</definedName>
    <definedName name="ACERO2" localSheetId="18">#REF!</definedName>
    <definedName name="ACERO2" localSheetId="22">#REF!</definedName>
    <definedName name="ACERO2" localSheetId="2">#REF!</definedName>
    <definedName name="ACERO2">#REF!</definedName>
    <definedName name="ACERO2_11" localSheetId="14">#REF!</definedName>
    <definedName name="ACERO2_11" localSheetId="17">#REF!</definedName>
    <definedName name="ACERO2_11" localSheetId="18">#REF!</definedName>
    <definedName name="ACERO2_11" localSheetId="22">#REF!</definedName>
    <definedName name="ACERO2_11" localSheetId="2">#REF!</definedName>
    <definedName name="ACERO2_11">#REF!</definedName>
    <definedName name="ACERO37" localSheetId="14">#REF!</definedName>
    <definedName name="ACERO37" localSheetId="17">#REF!</definedName>
    <definedName name="ACERO37" localSheetId="18">#REF!</definedName>
    <definedName name="ACERO37" localSheetId="22">#REF!</definedName>
    <definedName name="ACERO37" localSheetId="2">#REF!</definedName>
    <definedName name="ACERO37">#REF!</definedName>
    <definedName name="ACERO37_11" localSheetId="17">#REF!</definedName>
    <definedName name="ACERO37_11" localSheetId="18">#REF!</definedName>
    <definedName name="ACERO37_11" localSheetId="22">#REF!</definedName>
    <definedName name="ACERO37_11" localSheetId="2">#REF!</definedName>
    <definedName name="ACERO37_11">#REF!</definedName>
    <definedName name="ACERO40" localSheetId="14">[20]PRECIOS!$B$52</definedName>
    <definedName name="ACERO40">[20]PRECIOS!$B$52</definedName>
    <definedName name="ACERO6" localSheetId="14">#REF!</definedName>
    <definedName name="ACERO6" localSheetId="17">#REF!</definedName>
    <definedName name="ACERO6" localSheetId="18">#REF!</definedName>
    <definedName name="ACERO6" localSheetId="22">#REF!</definedName>
    <definedName name="ACERO6" localSheetId="2">#REF!</definedName>
    <definedName name="ACERO6">#REF!</definedName>
    <definedName name="ACERO6_11" localSheetId="14">#REF!</definedName>
    <definedName name="ACERO6_11" localSheetId="17">#REF!</definedName>
    <definedName name="ACERO6_11" localSheetId="18">#REF!</definedName>
    <definedName name="ACERO6_11" localSheetId="22">#REF!</definedName>
    <definedName name="ACERO6_11" localSheetId="2">#REF!</definedName>
    <definedName name="ACERO6_11">#REF!</definedName>
    <definedName name="ACERO60" localSheetId="14">#REF!</definedName>
    <definedName name="ACERO60" localSheetId="22">#REF!</definedName>
    <definedName name="ACERO60">#REF!</definedName>
    <definedName name="acomet">'[21]A.P.U AULA CANO PESCAO'!$G$1041</definedName>
    <definedName name="acondicionamientopozo" localSheetId="14">#REF!</definedName>
    <definedName name="acondicionamientopozo" localSheetId="22">#REF!</definedName>
    <definedName name="acondicionamientopozo">#REF!</definedName>
    <definedName name="AcqLFY">[6]Acquirer!$D$11</definedName>
    <definedName name="ACRONAL">'[22]MATERIALES '!$E$72</definedName>
    <definedName name="ACRS">#REF!</definedName>
    <definedName name="Actaparcial" localSheetId="14">'[2]CALCULO POI'!#REF!</definedName>
    <definedName name="Actaparcial" localSheetId="22">'[2]CALCULO POI'!#REF!</definedName>
    <definedName name="Actaparcial">'[2]CALCULO POI'!#REF!</definedName>
    <definedName name="AD" localSheetId="14" hidden="1">{#N/A,#N/A,TRUE,"INGENIERIA";#N/A,#N/A,TRUE,"COMPRAS";#N/A,#N/A,TRUE,"DIRECCION";#N/A,#N/A,TRUE,"RESUMEN"}</definedName>
    <definedName name="AD" hidden="1">{#N/A,#N/A,TRUE,"INGENIERIA";#N/A,#N/A,TRUE,"COMPRAS";#N/A,#N/A,TRUE,"DIRECCION";#N/A,#N/A,TRUE,"RESUMEN"}</definedName>
    <definedName name="Adaptador_3_4__PVC" localSheetId="14">#REF!</definedName>
    <definedName name="Adaptador_3_4__PVC" localSheetId="17">#REF!</definedName>
    <definedName name="Adaptador_3_4__PVC" localSheetId="18">#REF!</definedName>
    <definedName name="Adaptador_3_4__PVC" localSheetId="22">#REF!</definedName>
    <definedName name="Adaptador_3_4__PVC" localSheetId="2">#REF!</definedName>
    <definedName name="Adaptador_3_4__PVC">#REF!</definedName>
    <definedName name="Adaptador_3_4__PVC_11" localSheetId="14">#REF!</definedName>
    <definedName name="Adaptador_3_4__PVC_11" localSheetId="17">#REF!</definedName>
    <definedName name="Adaptador_3_4__PVC_11" localSheetId="18">#REF!</definedName>
    <definedName name="Adaptador_3_4__PVC_11" localSheetId="22">#REF!</definedName>
    <definedName name="Adaptador_3_4__PVC_11" localSheetId="2">#REF!</definedName>
    <definedName name="Adaptador_3_4__PVC_11">#REF!</definedName>
    <definedName name="ADAPTADOR_HEMBRA_P.V.C_1_2" localSheetId="14">#REF!</definedName>
    <definedName name="ADAPTADOR_HEMBRA_P.V.C_1_2" localSheetId="22">#REF!</definedName>
    <definedName name="ADAPTADOR_HEMBRA_P.V.C_1_2">#REF!</definedName>
    <definedName name="ADAPTADOR_MACHO_P.V.C_1_2" localSheetId="22">#REF!</definedName>
    <definedName name="ADAPTADOR_MACHO_P.V.C_1_2">#REF!</definedName>
    <definedName name="Adaptador_Pres._1" localSheetId="17">#REF!</definedName>
    <definedName name="Adaptador_Pres._1" localSheetId="18">#REF!</definedName>
    <definedName name="Adaptador_Pres._1" localSheetId="22">#REF!</definedName>
    <definedName name="Adaptador_Pres._1" localSheetId="2">#REF!</definedName>
    <definedName name="Adaptador_Pres._1">#REF!</definedName>
    <definedName name="Adaptador_Pres._1_11" localSheetId="17">#REF!</definedName>
    <definedName name="Adaptador_Pres._1_11" localSheetId="18">#REF!</definedName>
    <definedName name="Adaptador_Pres._1_11" localSheetId="22">#REF!</definedName>
    <definedName name="Adaptador_Pres._1_11" localSheetId="2">#REF!</definedName>
    <definedName name="Adaptador_Pres._1_11">#REF!</definedName>
    <definedName name="Adaptador_Pres._1_2" localSheetId="17">#REF!</definedName>
    <definedName name="Adaptador_Pres._1_2" localSheetId="18">#REF!</definedName>
    <definedName name="Adaptador_Pres._1_2" localSheetId="22">#REF!</definedName>
    <definedName name="Adaptador_Pres._1_2" localSheetId="2">#REF!</definedName>
    <definedName name="Adaptador_Pres._1_2">#REF!</definedName>
    <definedName name="Adaptador_Pres._1_2_11" localSheetId="17">#REF!</definedName>
    <definedName name="Adaptador_Pres._1_2_11" localSheetId="18">#REF!</definedName>
    <definedName name="Adaptador_Pres._1_2_11" localSheetId="22">#REF!</definedName>
    <definedName name="Adaptador_Pres._1_2_11" localSheetId="2">#REF!</definedName>
    <definedName name="Adaptador_Pres._1_2_11">#REF!</definedName>
    <definedName name="Adaptador_Pres._3_4" localSheetId="17">#REF!</definedName>
    <definedName name="Adaptador_Pres._3_4" localSheetId="18">#REF!</definedName>
    <definedName name="Adaptador_Pres._3_4" localSheetId="22">#REF!</definedName>
    <definedName name="Adaptador_Pres._3_4" localSheetId="2">#REF!</definedName>
    <definedName name="Adaptador_Pres._3_4">#REF!</definedName>
    <definedName name="Adaptador_Pres._3_4_11" localSheetId="17">#REF!</definedName>
    <definedName name="Adaptador_Pres._3_4_11" localSheetId="18">#REF!</definedName>
    <definedName name="Adaptador_Pres._3_4_11" localSheetId="22">#REF!</definedName>
    <definedName name="Adaptador_Pres._3_4_11" localSheetId="2">#REF!</definedName>
    <definedName name="Adaptador_Pres._3_4_11">#REF!</definedName>
    <definedName name="Adaptador_pvc_1">'[23]LISTADO '!$F$56</definedName>
    <definedName name="Adaptador_pvc_1_2">'[23]LISTADO '!$F$54</definedName>
    <definedName name="Adaptador_pvc_2">'[23]LISTADO '!$F$49</definedName>
    <definedName name="Adaptadores__PVC_1_2" localSheetId="14">#REF!</definedName>
    <definedName name="Adaptadores__PVC_1_2" localSheetId="17">#REF!</definedName>
    <definedName name="Adaptadores__PVC_1_2" localSheetId="18">#REF!</definedName>
    <definedName name="Adaptadores__PVC_1_2" localSheetId="22">#REF!</definedName>
    <definedName name="Adaptadores__PVC_1_2" localSheetId="2">#REF!</definedName>
    <definedName name="Adaptadores__PVC_1_2">#REF!</definedName>
    <definedName name="Adaptadores__PVC_1_2_11" localSheetId="14">#REF!</definedName>
    <definedName name="Adaptadores__PVC_1_2_11" localSheetId="17">#REF!</definedName>
    <definedName name="Adaptadores__PVC_1_2_11" localSheetId="18">#REF!</definedName>
    <definedName name="Adaptadores__PVC_1_2_11" localSheetId="22">#REF!</definedName>
    <definedName name="Adaptadores__PVC_1_2_11" localSheetId="2">#REF!</definedName>
    <definedName name="Adaptadores__PVC_1_2_11">#REF!</definedName>
    <definedName name="adaptconduit">[24]MATERIALES!$D$28</definedName>
    <definedName name="adeguamento_inflattivo">#REF!</definedName>
    <definedName name="ADFGSDB" localSheetId="14" hidden="1">{"via1",#N/A,TRUE,"general";"via2",#N/A,TRUE,"general";"via3",#N/A,TRUE,"general"}</definedName>
    <definedName name="ADFGSDB" localSheetId="20" hidden="1">{"via1",#N/A,TRUE,"general";"via2",#N/A,TRUE,"general";"via3",#N/A,TRUE,"general"}</definedName>
    <definedName name="ADFGSDB" localSheetId="22" hidden="1">{"via1",#N/A,TRUE,"general";"via2",#N/A,TRUE,"general";"via3",#N/A,TRUE,"general"}</definedName>
    <definedName name="ADFGSDB" hidden="1">{"via1",#N/A,TRUE,"general";"via2",#N/A,TRUE,"general";"via3",#N/A,TRUE,"general"}</definedName>
    <definedName name="Adm" localSheetId="14">#REF!</definedName>
    <definedName name="Adm" localSheetId="22">#REF!</definedName>
    <definedName name="Adm">#REF!</definedName>
    <definedName name="ADMINISTRADOR">[25]CUMPLIMIENTO!$C$5</definedName>
    <definedName name="ADMINISTRADOR_VIAL__ARMANDO_SANCHEZ_SANCHEZ">[26]INDICMICROEMP!$A$20</definedName>
    <definedName name="ADMON">10%</definedName>
    <definedName name="admon1">[27]DATOS!$B$16</definedName>
    <definedName name="adoq" localSheetId="22">[5]!absc</definedName>
    <definedName name="adoq">[5]!absc</definedName>
    <definedName name="ADSAD" localSheetId="14" hidden="1">{"TAB1",#N/A,TRUE,"GENERAL";"TAB2",#N/A,TRUE,"GENERAL";"TAB3",#N/A,TRUE,"GENERAL";"TAB4",#N/A,TRUE,"GENERAL";"TAB5",#N/A,TRUE,"GENERAL"}</definedName>
    <definedName name="ADSAD" localSheetId="20" hidden="1">{"TAB1",#N/A,TRUE,"GENERAL";"TAB2",#N/A,TRUE,"GENERAL";"TAB3",#N/A,TRUE,"GENERAL";"TAB4",#N/A,TRUE,"GENERAL";"TAB5",#N/A,TRUE,"GENERAL"}</definedName>
    <definedName name="ADSAD" localSheetId="22" hidden="1">{"TAB1",#N/A,TRUE,"GENERAL";"TAB2",#N/A,TRUE,"GENERAL";"TAB3",#N/A,TRUE,"GENERAL";"TAB4",#N/A,TRUE,"GENERAL";"TAB5",#N/A,TRUE,"GENERAL"}</definedName>
    <definedName name="ADSAD" hidden="1">{"TAB1",#N/A,TRUE,"GENERAL";"TAB2",#N/A,TRUE,"GENERAL";"TAB3",#N/A,TRUE,"GENERAL";"TAB4",#N/A,TRUE,"GENERAL";"TAB5",#N/A,TRUE,"GENERAL"}</definedName>
    <definedName name="adscrminimo">[18]Assumption!$D$121</definedName>
    <definedName name="adscrminimo1">[18]Assumption!$D$122</definedName>
    <definedName name="AE" localSheetId="14">#REF!</definedName>
    <definedName name="AE" localSheetId="22">#REF!</definedName>
    <definedName name="AE">#REF!</definedName>
    <definedName name="aefa" localSheetId="14" hidden="1">{"via1",#N/A,TRUE,"general";"via2",#N/A,TRUE,"general";"via3",#N/A,TRUE,"general"}</definedName>
    <definedName name="aefa" localSheetId="20" hidden="1">{"via1",#N/A,TRUE,"general";"via2",#N/A,TRUE,"general";"via3",#N/A,TRUE,"general"}</definedName>
    <definedName name="aefa" localSheetId="22" hidden="1">{"via1",#N/A,TRUE,"general";"via2",#N/A,TRUE,"general";"via3",#N/A,TRUE,"general"}</definedName>
    <definedName name="aefa" hidden="1">{"via1",#N/A,TRUE,"general";"via2",#N/A,TRUE,"general";"via3",#N/A,TRUE,"general"}</definedName>
    <definedName name="AERTRRTT" localSheetId="9" hidden="1">#REF!</definedName>
    <definedName name="AERTRRTT" localSheetId="10" hidden="1">#REF!</definedName>
    <definedName name="AERTRRTT" localSheetId="11" hidden="1">#REF!</definedName>
    <definedName name="AERTRRTT" localSheetId="14" hidden="1">#REF!</definedName>
    <definedName name="AERTRRTT" localSheetId="20" hidden="1">#REF!</definedName>
    <definedName name="AERTRRTT" localSheetId="22" hidden="1">#REF!</definedName>
    <definedName name="AERTRRTT" hidden="1">#REF!</definedName>
    <definedName name="AF" localSheetId="14" hidden="1">{#N/A,#N/A,TRUE,"INGENIERIA";#N/A,#N/A,TRUE,"COMPRAS";#N/A,#N/A,TRUE,"DIRECCION";#N/A,#N/A,TRUE,"RESUMEN"}</definedName>
    <definedName name="AF" hidden="1">{#N/A,#N/A,TRUE,"INGENIERIA";#N/A,#N/A,TRUE,"COMPRAS";#N/A,#N/A,TRUE,"DIRECCION";#N/A,#N/A,TRUE,"RESUMEN"}</definedName>
    <definedName name="afdsw" localSheetId="14" hidden="1">{"TAB1",#N/A,TRUE,"GENERAL";"TAB2",#N/A,TRUE,"GENERAL";"TAB3",#N/A,TRUE,"GENERAL";"TAB4",#N/A,TRUE,"GENERAL";"TAB5",#N/A,TRUE,"GENERAL"}</definedName>
    <definedName name="afdsw" localSheetId="20" hidden="1">{"TAB1",#N/A,TRUE,"GENERAL";"TAB2",#N/A,TRUE,"GENERAL";"TAB3",#N/A,TRUE,"GENERAL";"TAB4",#N/A,TRUE,"GENERAL";"TAB5",#N/A,TRUE,"GENERAL"}</definedName>
    <definedName name="afdsw" localSheetId="22" hidden="1">{"TAB1",#N/A,TRUE,"GENERAL";"TAB2",#N/A,TRUE,"GENERAL";"TAB3",#N/A,TRUE,"GENERAL";"TAB4",#N/A,TRUE,"GENERAL";"TAB5",#N/A,TRUE,"GENERAL"}</definedName>
    <definedName name="afdsw" hidden="1">{"TAB1",#N/A,TRUE,"GENERAL";"TAB2",#N/A,TRUE,"GENERAL";"TAB3",#N/A,TRUE,"GENERAL";"TAB4",#N/A,TRUE,"GENERAL";"TAB5",#N/A,TRUE,"GENERAL"}</definedName>
    <definedName name="AFEE">#REF!</definedName>
    <definedName name="AFINADOCUBIERTA" localSheetId="14">#REF!</definedName>
    <definedName name="AFINADOCUBIERTA" localSheetId="17">#REF!</definedName>
    <definedName name="AFINADOCUBIERTA" localSheetId="18">#REF!</definedName>
    <definedName name="AFINADOCUBIERTA" localSheetId="22">#REF!</definedName>
    <definedName name="AFINADOCUBIERTA" localSheetId="2">#REF!</definedName>
    <definedName name="AFINADOCUBIERTA">#REF!</definedName>
    <definedName name="AFINADOCUBIERTA_11" localSheetId="14">#REF!</definedName>
    <definedName name="AFINADOCUBIERTA_11" localSheetId="17">#REF!</definedName>
    <definedName name="AFINADOCUBIERTA_11" localSheetId="18">#REF!</definedName>
    <definedName name="AFINADOCUBIERTA_11" localSheetId="22">#REF!</definedName>
    <definedName name="AFINADOCUBIERTA_11" localSheetId="2">#REF!</definedName>
    <definedName name="AFINADOCUBIERTA_11">#REF!</definedName>
    <definedName name="afirm">[4]datos!$AA$5:$AA$300</definedName>
    <definedName name="AG" localSheetId="1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localSheetId="14" hidden="1">{"via1",#N/A,TRUE,"general";"via2",#N/A,TRUE,"general";"via3",#N/A,TRUE,"general"}</definedName>
    <definedName name="agdsgg" localSheetId="20" hidden="1">{"via1",#N/A,TRUE,"general";"via2",#N/A,TRUE,"general";"via3",#N/A,TRUE,"general"}</definedName>
    <definedName name="agdsgg" localSheetId="22" hidden="1">{"via1",#N/A,TRUE,"general";"via2",#N/A,TRUE,"general";"via3",#N/A,TRUE,"general"}</definedName>
    <definedName name="agdsgg" hidden="1">{"via1",#N/A,TRUE,"general";"via2",#N/A,TRUE,"general";"via3",#N/A,TRUE,"general"}</definedName>
    <definedName name="agency">[18]Assumption!$D$110</definedName>
    <definedName name="Agregado_grueso">'[19]LISTADO '!$F$6</definedName>
    <definedName name="AGUA" localSheetId="14">'[28]LISTA DE PRECIO'!$E$91</definedName>
    <definedName name="Agua" localSheetId="17">#REF!</definedName>
    <definedName name="Agua" localSheetId="18">#REF!</definedName>
    <definedName name="Agua" localSheetId="2">#REF!</definedName>
    <definedName name="AGUA">'[28]LISTA DE PRECIO'!$E$91</definedName>
    <definedName name="Agua_11" localSheetId="14">#REF!</definedName>
    <definedName name="Agua_11" localSheetId="17">#REF!</definedName>
    <definedName name="Agua_11" localSheetId="18">#REF!</definedName>
    <definedName name="Agua_11" localSheetId="22">#REF!</definedName>
    <definedName name="Agua_11" localSheetId="2">#REF!</definedName>
    <definedName name="Agua_11">#REF!</definedName>
    <definedName name="AH" localSheetId="14" hidden="1">{#N/A,#N/A,TRUE,"INGENIERIA";#N/A,#N/A,TRUE,"COMPRAS";#N/A,#N/A,TRUE,"DIRECCION";#N/A,#N/A,TRUE,"RESUMEN"}</definedName>
    <definedName name="AH" hidden="1">{#N/A,#N/A,TRUE,"INGENIERIA";#N/A,#N/A,TRUE,"COMPRAS";#N/A,#N/A,TRUE,"DIRECCION";#N/A,#N/A,TRUE,"RESUMEN"}</definedName>
    <definedName name="Ai" localSheetId="14">#REF!</definedName>
    <definedName name="Ai" localSheetId="22">#REF!</definedName>
    <definedName name="Ai">#REF!</definedName>
    <definedName name="Aisladores" localSheetId="14">#REF!</definedName>
    <definedName name="Aisladores" localSheetId="17">#REF!</definedName>
    <definedName name="Aisladores" localSheetId="18">#REF!</definedName>
    <definedName name="Aisladores" localSheetId="22">#REF!</definedName>
    <definedName name="Aisladores" localSheetId="2">#REF!</definedName>
    <definedName name="Aisladores">#REF!</definedName>
    <definedName name="Aisladores_11" localSheetId="14">#REF!</definedName>
    <definedName name="Aisladores_11" localSheetId="17">#REF!</definedName>
    <definedName name="Aisladores_11" localSheetId="18">#REF!</definedName>
    <definedName name="Aisladores_11" localSheetId="22">#REF!</definedName>
    <definedName name="Aisladores_11" localSheetId="2">#REF!</definedName>
    <definedName name="Aisladores_11">#REF!</definedName>
    <definedName name="aiu" localSheetId="22">#REF!</definedName>
    <definedName name="aiu">#REF!</definedName>
    <definedName name="AjustDelAIU" localSheetId="22">#REF!</definedName>
    <definedName name="AjustDelAIU">#REF!</definedName>
    <definedName name="Ak" localSheetId="22">#REF!</definedName>
    <definedName name="Ak">#REF!</definedName>
    <definedName name="ALAMBRE" localSheetId="22">#REF!</definedName>
    <definedName name="ALAMBRE">#REF!</definedName>
    <definedName name="ALAMBRE_" localSheetId="22">#REF!</definedName>
    <definedName name="ALAMBRE_">#REF!</definedName>
    <definedName name="Alambre_de_cobre_N__10_AWG" localSheetId="17">#REF!</definedName>
    <definedName name="Alambre_de_cobre_N__10_AWG" localSheetId="18">#REF!</definedName>
    <definedName name="Alambre_de_cobre_N__10_AWG" localSheetId="22">#REF!</definedName>
    <definedName name="Alambre_de_cobre_N__10_AWG" localSheetId="2">#REF!</definedName>
    <definedName name="Alambre_de_cobre_N__10_AWG">#REF!</definedName>
    <definedName name="Alambre_de_cobre_N__10_AWG_11" localSheetId="17">#REF!</definedName>
    <definedName name="Alambre_de_cobre_N__10_AWG_11" localSheetId="18">#REF!</definedName>
    <definedName name="Alambre_de_cobre_N__10_AWG_11" localSheetId="22">#REF!</definedName>
    <definedName name="Alambre_de_cobre_N__10_AWG_11" localSheetId="2">#REF!</definedName>
    <definedName name="Alambre_de_cobre_N__10_AWG_11">#REF!</definedName>
    <definedName name="Alambre_de_cobre_N__12_AWG" localSheetId="17">#REF!</definedName>
    <definedName name="Alambre_de_cobre_N__12_AWG" localSheetId="18">#REF!</definedName>
    <definedName name="Alambre_de_cobre_N__12_AWG" localSheetId="22">#REF!</definedName>
    <definedName name="Alambre_de_cobre_N__12_AWG" localSheetId="2">#REF!</definedName>
    <definedName name="Alambre_de_cobre_N__12_AWG">#REF!</definedName>
    <definedName name="Alambre_de_cobre_N__12_AWG_11" localSheetId="17">#REF!</definedName>
    <definedName name="Alambre_de_cobre_N__12_AWG_11" localSheetId="18">#REF!</definedName>
    <definedName name="Alambre_de_cobre_N__12_AWG_11" localSheetId="22">#REF!</definedName>
    <definedName name="Alambre_de_cobre_N__12_AWG_11" localSheetId="2">#REF!</definedName>
    <definedName name="Alambre_de_cobre_N__12_AWG_11">#REF!</definedName>
    <definedName name="Alambre_de_cobre_N__14_AWG" localSheetId="17">#REF!</definedName>
    <definedName name="Alambre_de_cobre_N__14_AWG" localSheetId="18">#REF!</definedName>
    <definedName name="Alambre_de_cobre_N__14_AWG" localSheetId="22">#REF!</definedName>
    <definedName name="Alambre_de_cobre_N__14_AWG" localSheetId="2">#REF!</definedName>
    <definedName name="Alambre_de_cobre_N__14_AWG">#REF!</definedName>
    <definedName name="Alambre_de_cobre_N__14_AWG_11" localSheetId="17">#REF!</definedName>
    <definedName name="Alambre_de_cobre_N__14_AWG_11" localSheetId="18">#REF!</definedName>
    <definedName name="Alambre_de_cobre_N__14_AWG_11" localSheetId="22">#REF!</definedName>
    <definedName name="Alambre_de_cobre_N__14_AWG_11" localSheetId="2">#REF!</definedName>
    <definedName name="Alambre_de_cobre_N__14_AWG_11">#REF!</definedName>
    <definedName name="Alambre_de_timbre_2x22_AWG" localSheetId="17">#REF!</definedName>
    <definedName name="Alambre_de_timbre_2x22_AWG" localSheetId="18">#REF!</definedName>
    <definedName name="Alambre_de_timbre_2x22_AWG" localSheetId="22">#REF!</definedName>
    <definedName name="Alambre_de_timbre_2x22_AWG" localSheetId="2">#REF!</definedName>
    <definedName name="Alambre_de_timbre_2x22_AWG">#REF!</definedName>
    <definedName name="Alambre_de_timbre_2x22_AWG_11" localSheetId="17">#REF!</definedName>
    <definedName name="Alambre_de_timbre_2x22_AWG_11" localSheetId="18">#REF!</definedName>
    <definedName name="Alambre_de_timbre_2x22_AWG_11" localSheetId="22">#REF!</definedName>
    <definedName name="Alambre_de_timbre_2x22_AWG_11" localSheetId="2">#REF!</definedName>
    <definedName name="Alambre_de_timbre_2x22_AWG_11">#REF!</definedName>
    <definedName name="Alambre_N_12">'[23]LISTADO '!$F$61</definedName>
    <definedName name="Alambre_N_14">'[23]LISTADO '!$F$62</definedName>
    <definedName name="Alambre_negro" localSheetId="14">#REF!</definedName>
    <definedName name="Alambre_negro" localSheetId="17">#REF!</definedName>
    <definedName name="Alambre_negro" localSheetId="18">#REF!</definedName>
    <definedName name="Alambre_negro" localSheetId="22">#REF!</definedName>
    <definedName name="Alambre_negro" localSheetId="2">#REF!</definedName>
    <definedName name="Alambre_negro">#REF!</definedName>
    <definedName name="Alambre_negro_11" localSheetId="14">#REF!</definedName>
    <definedName name="Alambre_negro_11" localSheetId="17">#REF!</definedName>
    <definedName name="Alambre_negro_11" localSheetId="18">#REF!</definedName>
    <definedName name="Alambre_negro_11" localSheetId="22">#REF!</definedName>
    <definedName name="Alambre_negro_11" localSheetId="2">#REF!</definedName>
    <definedName name="Alambre_negro_11">#REF!</definedName>
    <definedName name="ALANPUA" localSheetId="14">'[28]LISTA DE PRECIO'!$E$12</definedName>
    <definedName name="ALANPUA">'[28]LISTA DE PRECIO'!$E$12</definedName>
    <definedName name="ALANR" localSheetId="14">'[28]LISTA DE PRECIO'!$E$11</definedName>
    <definedName name="ALANR">'[28]LISTA DE PRECIO'!$E$11</definedName>
    <definedName name="ALBAÑIL_U_OFICIAL">[29]PRECIOS!$B$15</definedName>
    <definedName name="alfagia">'[21]A.P.U AULA CANO PESCAO'!$G$568</definedName>
    <definedName name="ALFAGIAS" localSheetId="14">#REF!</definedName>
    <definedName name="ALFAGIAS" localSheetId="17">#REF!</definedName>
    <definedName name="ALFAGIAS" localSheetId="18">#REF!</definedName>
    <definedName name="ALFAGIAS" localSheetId="22">#REF!</definedName>
    <definedName name="ALFAGIAS" localSheetId="2">#REF!</definedName>
    <definedName name="ALFAGIAS">#REF!</definedName>
    <definedName name="ALFAGIAS_11" localSheetId="14">#REF!</definedName>
    <definedName name="ALFAGIAS_11" localSheetId="17">#REF!</definedName>
    <definedName name="ALFAGIAS_11" localSheetId="18">#REF!</definedName>
    <definedName name="ALFAGIAS_11" localSheetId="22">#REF!</definedName>
    <definedName name="ALFAGIAS_11" localSheetId="2">#REF!</definedName>
    <definedName name="ALFAGIAS_11">#REF!</definedName>
    <definedName name="All_00_PS">#REF!</definedName>
    <definedName name="All_00_Rev">#REF!</definedName>
    <definedName name="All_97_PS">#REF!</definedName>
    <definedName name="All_97_Rev">#REF!</definedName>
    <definedName name="All_98_PS">#REF!</definedName>
    <definedName name="All_98_Rev">#REF!</definedName>
    <definedName name="All_99_PS">#REF!</definedName>
    <definedName name="All_99_Rev">#REF!</definedName>
    <definedName name="All_EPS_00">#REF!</definedName>
    <definedName name="All_EPS_98">#REF!</definedName>
    <definedName name="All_EPS_99">#REF!</definedName>
    <definedName name="All_Mkt_Cap">#REF!</definedName>
    <definedName name="All_Off_High">#REF!</definedName>
    <definedName name="All_Stocks">#REF!</definedName>
    <definedName name="ALNEGRO" localSheetId="14">#REF!</definedName>
    <definedName name="ALNEGRO" localSheetId="17">#REF!</definedName>
    <definedName name="ALNEGRO" localSheetId="18">#REF!</definedName>
    <definedName name="ALNEGRO" localSheetId="22">#REF!</definedName>
    <definedName name="ALNEGRO" localSheetId="2">#REF!</definedName>
    <definedName name="ALNEGRO">#REF!</definedName>
    <definedName name="ALNEGRO_11" localSheetId="17">#REF!</definedName>
    <definedName name="ALNEGRO_11" localSheetId="18">#REF!</definedName>
    <definedName name="ALNEGRO_11" localSheetId="22">#REF!</definedName>
    <definedName name="ALNEGRO_11" localSheetId="2">#REF!</definedName>
    <definedName name="ALNEGRO_11">#REF!</definedName>
    <definedName name="ALTO" localSheetId="22">#REF!</definedName>
    <definedName name="ALTO">#REF!</definedName>
    <definedName name="altosutro" localSheetId="22">#REF!</definedName>
    <definedName name="altosutro">#REF!</definedName>
    <definedName name="altri_costi_amm">#REF!</definedName>
    <definedName name="ALTURA" localSheetId="22">#REF!</definedName>
    <definedName name="ALTURA">#REF!</definedName>
    <definedName name="alturaarena" localSheetId="22">#REF!</definedName>
    <definedName name="alturaarena">#REF!</definedName>
    <definedName name="ALTURAPLACAS" localSheetId="22">#REF!</definedName>
    <definedName name="ALTURAPLACAS">#REF!</definedName>
    <definedName name="Alumino_ventanas" localSheetId="17">#REF!</definedName>
    <definedName name="Alumino_ventanas" localSheetId="18">#REF!</definedName>
    <definedName name="Alumino_ventanas" localSheetId="22">#REF!</definedName>
    <definedName name="Alumino_ventanas" localSheetId="2">#REF!</definedName>
    <definedName name="Alumino_ventanas">#REF!</definedName>
    <definedName name="Alumino_ventanas_11" localSheetId="17">#REF!</definedName>
    <definedName name="Alumino_ventanas_11" localSheetId="18">#REF!</definedName>
    <definedName name="Alumino_ventanas_11" localSheetId="22">#REF!</definedName>
    <definedName name="Alumino_ventanas_11" localSheetId="2">#REF!</definedName>
    <definedName name="Alumino_ventanas_11">#REF!</definedName>
    <definedName name="ALUMTE" localSheetId="22">#REF!</definedName>
    <definedName name="ALUMTE">#REF!</definedName>
    <definedName name="Am" localSheetId="22">#REF!</definedName>
    <definedName name="Am">#REF!</definedName>
    <definedName name="Amm.Finanziario">#REF!</definedName>
    <definedName name="amm_opere_in_esercizio">'[30]Dati Generali'!$D$39</definedName>
    <definedName name="amm_pregr">'[30]Dati Generali'!$D$40</definedName>
    <definedName name="ammortamento">'[30]Dati Generali'!$D$38</definedName>
    <definedName name="amort">#REF!</definedName>
    <definedName name="Amperimetro_0_500_5A" localSheetId="17">#REF!</definedName>
    <definedName name="Amperimetro_0_500_5A" localSheetId="18">#REF!</definedName>
    <definedName name="Amperimetro_0_500_5A" localSheetId="22">#REF!</definedName>
    <definedName name="Amperimetro_0_500_5A" localSheetId="2">#REF!</definedName>
    <definedName name="Amperimetro_0_500_5A">#REF!</definedName>
    <definedName name="Amperimetro_0_500_5A_11" localSheetId="17">#REF!</definedName>
    <definedName name="Amperimetro_0_500_5A_11" localSheetId="18">#REF!</definedName>
    <definedName name="Amperimetro_0_500_5A_11" localSheetId="22">#REF!</definedName>
    <definedName name="Amperimetro_0_500_5A_11" localSheetId="2">#REF!</definedName>
    <definedName name="Amperimetro_0_500_5A_11">#REF!</definedName>
    <definedName name="An" localSheetId="22">#REF!</definedName>
    <definedName name="An">#REF!</definedName>
    <definedName name="ANABANCO">'[31]ANALISIS RESUMIDOS'!$A$2:$D$2609</definedName>
    <definedName name="ANALISIS" localSheetId="14">#REF!</definedName>
    <definedName name="ANALISIS" localSheetId="22">#REF!</definedName>
    <definedName name="ANALISIS">#REF!</definedName>
    <definedName name="ancho" localSheetId="14">#REF!</definedName>
    <definedName name="ancho" localSheetId="22">#REF!</definedName>
    <definedName name="ancho">#REF!</definedName>
    <definedName name="anchodesarenador" localSheetId="14">#REF!</definedName>
    <definedName name="anchodesarenador" localSheetId="22">#REF!</definedName>
    <definedName name="anchodesarenador">#REF!</definedName>
    <definedName name="ANCHOPLACAS" localSheetId="22">#REF!</definedName>
    <definedName name="ANCHOPLACAS">#REF!</definedName>
    <definedName name="anchosutro" localSheetId="22">#REF!</definedName>
    <definedName name="anchosutro">#REF!</definedName>
    <definedName name="Andamios">'[19]LISTADO '!$L$7</definedName>
    <definedName name="ANDEN" localSheetId="14">#REF!</definedName>
    <definedName name="ANDEN" localSheetId="17">#REF!</definedName>
    <definedName name="ANDEN" localSheetId="18">#REF!</definedName>
    <definedName name="ANDEN" localSheetId="22">#REF!</definedName>
    <definedName name="ANDEN" localSheetId="2">#REF!</definedName>
    <definedName name="ANDEN">#REF!</definedName>
    <definedName name="ANDEN_11" localSheetId="14">#REF!</definedName>
    <definedName name="ANDEN_11" localSheetId="17">#REF!</definedName>
    <definedName name="ANDEN_11" localSheetId="18">#REF!</definedName>
    <definedName name="ANDEN_11" localSheetId="22">#REF!</definedName>
    <definedName name="ANDEN_11" localSheetId="2">#REF!</definedName>
    <definedName name="ANDEN_11">#REF!</definedName>
    <definedName name="andenes" localSheetId="14">#REF!</definedName>
    <definedName name="andenes" localSheetId="22">#REF!</definedName>
    <definedName name="andenes">#REF!</definedName>
    <definedName name="angel" localSheetId="22">#REF!</definedName>
    <definedName name="angel">#REF!</definedName>
    <definedName name="Angulo_de_platina__1_x1_x1_8" localSheetId="22">'[32]L. MAT.'!#REF!</definedName>
    <definedName name="Angulo_de_platina__1_x1_x1_8">'[32]L. MAT.'!#REF!</definedName>
    <definedName name="angulo3116">[33]MATERIA!$D$20</definedName>
    <definedName name="Anni">'[34]Flussi annui 2013-2057'!#REF!</definedName>
    <definedName name="anno_base">'[30]Dati Generali'!$C$2</definedName>
    <definedName name="anscount" hidden="1">1</definedName>
    <definedName name="ANTIC" localSheetId="14">'[35]1'!#REF!</definedName>
    <definedName name="ANTIC" localSheetId="22">'[35]1'!#REF!</definedName>
    <definedName name="ANTIC">'[35]1'!#REF!</definedName>
    <definedName name="ANTICIPO">[36]BASES!$B$33</definedName>
    <definedName name="Anticorrosivo">'[23]LISTADO '!$F$96</definedName>
    <definedName name="ANTONIA" localSheetId="14">IF('APU 1.1.2.6'!FABIAN,[0]!Header_Row+'APU 1.1.2.6'!Number_of_Payments,[0]!Header_Row)</definedName>
    <definedName name="ANTONIA" localSheetId="22">IF('APU 2.1.2.1'!FABIAN,'APU 2.1.2.1'!Header_Row+'APU 2.1.2.1'!Number_of_Payments,'APU 2.1.2.1'!Header_Row)</definedName>
    <definedName name="ANTONIA">IF([0]!FABIAN,[0]!Header_Row+[0]!Number_of_Payments,[0]!Header_Row)</definedName>
    <definedName name="Añ" localSheetId="14">#REF!</definedName>
    <definedName name="Añ" localSheetId="22">#REF!</definedName>
    <definedName name="Añ">#REF!</definedName>
    <definedName name="AÑOWUIE">'[37]Res-Accide-10'!$R$2:$R$7</definedName>
    <definedName name="Ao" localSheetId="14">#REF!</definedName>
    <definedName name="Ao" localSheetId="22">#REF!</definedName>
    <definedName name="Ao">#REF!</definedName>
    <definedName name="Ap" localSheetId="14">#REF!</definedName>
    <definedName name="Ap" localSheetId="22">#REF!</definedName>
    <definedName name="Ap">#REF!</definedName>
    <definedName name="APU" localSheetId="22">[5]!absc</definedName>
    <definedName name="APU">[5]!absc</definedName>
    <definedName name="Apu_Acued_Herr_1.1" localSheetId="14">#REF!</definedName>
    <definedName name="Apu_Acued_Herr_1.1" localSheetId="22">#REF!</definedName>
    <definedName name="Apu_Acued_Herr_1.1">#REF!</definedName>
    <definedName name="Apu_Acued_Herr_1.2" localSheetId="14">#REF!</definedName>
    <definedName name="Apu_Acued_Herr_1.2" localSheetId="22">#REF!</definedName>
    <definedName name="Apu_Acued_Herr_1.2">#REF!</definedName>
    <definedName name="Apu_Acued_Herr_1.3" localSheetId="14">#REF!</definedName>
    <definedName name="Apu_Acued_Herr_1.3" localSheetId="22">#REF!</definedName>
    <definedName name="Apu_Acued_Herr_1.3">#REF!</definedName>
    <definedName name="Apu_Acued_Herr_1.4" localSheetId="22">#REF!</definedName>
    <definedName name="Apu_Acued_Herr_1.4">#REF!</definedName>
    <definedName name="Apu_Acued_Mat_1.1" localSheetId="22">#REF!</definedName>
    <definedName name="Apu_Acued_Mat_1.1">#REF!</definedName>
    <definedName name="Apu_Acued_Mat_1.2" localSheetId="22">#REF!</definedName>
    <definedName name="Apu_Acued_Mat_1.2">#REF!</definedName>
    <definedName name="Apu_Acued_Mat_1.3" localSheetId="22">#REF!</definedName>
    <definedName name="Apu_Acued_Mat_1.3">#REF!</definedName>
    <definedName name="Apu_Acued_Mat_1.4" localSheetId="22">#REF!</definedName>
    <definedName name="Apu_Acued_Mat_1.4">#REF!</definedName>
    <definedName name="Apu_Acued_Mo_1.1" localSheetId="22">#REF!</definedName>
    <definedName name="Apu_Acued_Mo_1.1">#REF!</definedName>
    <definedName name="Apu_Acued_Mo_1.2" localSheetId="22">#REF!</definedName>
    <definedName name="Apu_Acued_Mo_1.2">#REF!</definedName>
    <definedName name="Apu_Acued_Mo_1.3" localSheetId="22">#REF!</definedName>
    <definedName name="Apu_Acued_Mo_1.3">#REF!</definedName>
    <definedName name="Apu_Acued_Mo_1.4" localSheetId="22">#REF!</definedName>
    <definedName name="Apu_Acued_Mo_1.4">#REF!</definedName>
    <definedName name="APU221.1" localSheetId="22">#REF!</definedName>
    <definedName name="APU221.1">#REF!</definedName>
    <definedName name="APU221.2" localSheetId="22">#REF!</definedName>
    <definedName name="APU221.2">#REF!</definedName>
    <definedName name="Aq" localSheetId="22">#REF!</definedName>
    <definedName name="Aq">#REF!</definedName>
    <definedName name="aqaq" localSheetId="14" hidden="1">{"TAB1",#N/A,TRUE,"GENERAL";"TAB2",#N/A,TRUE,"GENERAL";"TAB3",#N/A,TRUE,"GENERAL";"TAB4",#N/A,TRUE,"GENERAL";"TAB5",#N/A,TRUE,"GENERAL"}</definedName>
    <definedName name="aqaq" localSheetId="20" hidden="1">{"TAB1",#N/A,TRUE,"GENERAL";"TAB2",#N/A,TRUE,"GENERAL";"TAB3",#N/A,TRUE,"GENERAL";"TAB4",#N/A,TRUE,"GENERAL";"TAB5",#N/A,TRUE,"GENERAL"}</definedName>
    <definedName name="aqaq" localSheetId="22" hidden="1">{"TAB1",#N/A,TRUE,"GENERAL";"TAB2",#N/A,TRUE,"GENERAL";"TAB3",#N/A,TRUE,"GENERAL";"TAB4",#N/A,TRUE,"GENERAL";"TAB5",#N/A,TRUE,"GENERAL"}</definedName>
    <definedName name="aqaq" hidden="1">{"TAB1",#N/A,TRUE,"GENERAL";"TAB2",#N/A,TRUE,"GENERAL";"TAB3",#N/A,TRUE,"GENERAL";"TAB4",#N/A,TRUE,"GENERAL";"TAB5",#N/A,TRUE,"GENERAL"}</definedName>
    <definedName name="Ar" localSheetId="14">#REF!</definedName>
    <definedName name="Ar" localSheetId="22">#REF!</definedName>
    <definedName name="Ar">#REF!</definedName>
    <definedName name="ARANA" localSheetId="14">'[28]LISTA DE PRECIO'!$E$66</definedName>
    <definedName name="ARANA">'[28]LISTA DE PRECIO'!$E$66</definedName>
    <definedName name="AREA">[38]FattoreK!#REF!</definedName>
    <definedName name="_xlnm.Consolidate_Area">#N/A</definedName>
    <definedName name="_xlnm.Extract" localSheetId="14">#REF!</definedName>
    <definedName name="_xlnm.Extract" localSheetId="22">#REF!</definedName>
    <definedName name="_xlnm.Extract">#REF!</definedName>
    <definedName name="_xlnm.Print_Area" localSheetId="6">'Actividad 1.1.1'!$B$1:$G$10</definedName>
    <definedName name="_xlnm.Print_Area" localSheetId="8">'Actividad 1.1.2'!$B$2:$G$20</definedName>
    <definedName name="_xlnm.Print_Area" localSheetId="15">'Actividad 1.1.3'!$B$1:$G$12</definedName>
    <definedName name="_xlnm.Print_Area" localSheetId="19">'Actividad 2.1.1'!$B$1:$G$10</definedName>
    <definedName name="_xlnm.Print_Area" localSheetId="21">'Actividad 2.1.2'!$B$1:$G$10</definedName>
    <definedName name="_xlnm.Print_Area" localSheetId="4">AIU!$B$2:$E$40</definedName>
    <definedName name="_xlnm.Print_Area" localSheetId="7">'APU 1.1.1.1'!$A$1:$F$38</definedName>
    <definedName name="_xlnm.Print_Area" localSheetId="9">'APU 1.1.2.1'!$A$1:$F$36</definedName>
    <definedName name="_xlnm.Print_Area" localSheetId="10">'APU 1.1.2.2'!$A$1:$F$38</definedName>
    <definedName name="_xlnm.Print_Area" localSheetId="11">'APU 1.1.2.3'!$A$1:$F$35</definedName>
    <definedName name="_xlnm.Print_Area" localSheetId="12">'APU 1.1.2.4'!$A$1:$F$36</definedName>
    <definedName name="_xlnm.Print_Area" localSheetId="13">'APU 1.1.2.5'!$A$1:$F$33</definedName>
    <definedName name="_xlnm.Print_Area" localSheetId="14">'APU 1.1.2.6'!$A$1:$F$34</definedName>
    <definedName name="_xlnm.Print_Area" localSheetId="16">'APU 1.1.3.1'!$A$1:$H$38</definedName>
    <definedName name="_xlnm.Print_Area" localSheetId="17">'APU 1.1.3.2'!$A$1:$G$38</definedName>
    <definedName name="_xlnm.Print_Area" localSheetId="18">'APU 1.1.3.3'!$A$1:$G$38</definedName>
    <definedName name="_xlnm.Print_Area" localSheetId="20">'APU 2.1.1.1'!$A$1:$F$32</definedName>
    <definedName name="_xlnm.Print_Area" localSheetId="22">'APU 2.1.2.1'!$A$1:$F$32</definedName>
    <definedName name="_xlnm.Print_Area" localSheetId="0">materiales!$A$1:$L$28</definedName>
    <definedName name="_xlnm.Print_Area" localSheetId="3">Obra!$B$2:$G$32</definedName>
    <definedName name="_xlnm.Print_Area" localSheetId="5">'personal de la A'!$B$2:$X$15</definedName>
    <definedName name="_xlnm.Print_Area" localSheetId="2">'Prest hasta 2 SMMLV '!$A$1:$C$23</definedName>
    <definedName name="_xlnm.Print_Area" localSheetId="1">'talleres-equipos-personal'!$A$1:$K$43</definedName>
    <definedName name="_xlnm.Print_Area">#REF!</definedName>
    <definedName name="area_stampa_risultati">[11]FattoreK!#REF!</definedName>
    <definedName name="AREA_TOTAL" localSheetId="14">#REF!</definedName>
    <definedName name="AREA_TOTAL" localSheetId="22">#REF!</definedName>
    <definedName name="AREA_TOTAL">#REF!</definedName>
    <definedName name="Area_Transaction_Assumptions">#REF!</definedName>
    <definedName name="Area_Valuation">#REF!</definedName>
    <definedName name="Arena" localSheetId="17">#REF!</definedName>
    <definedName name="Arena" localSheetId="18">#REF!</definedName>
    <definedName name="Arena" localSheetId="2">#REF!</definedName>
    <definedName name="ARENA">'[22]MATERIALES '!$E$5</definedName>
    <definedName name="Arena_11" localSheetId="14">#REF!</definedName>
    <definedName name="Arena_11" localSheetId="17">#REF!</definedName>
    <definedName name="Arena_11" localSheetId="18">#REF!</definedName>
    <definedName name="Arena_11" localSheetId="22">#REF!</definedName>
    <definedName name="Arena_11" localSheetId="2">#REF!</definedName>
    <definedName name="Arena_11">#REF!</definedName>
    <definedName name="arial" localSheetId="14">#REF!</definedName>
    <definedName name="arial" localSheetId="22">#REF!</definedName>
    <definedName name="arial">#REF!</definedName>
    <definedName name="ARMENIA">[39]CONTROL!$E$19</definedName>
    <definedName name="As" localSheetId="14">#REF!</definedName>
    <definedName name="As" localSheetId="22">#REF!</definedName>
    <definedName name="As">#REF!</definedName>
    <definedName name="ASB">[3]AASHTO!$A$8:$F$11</definedName>
    <definedName name="ASD" localSheetId="14" hidden="1">{"via1",#N/A,TRUE,"general";"via2",#N/A,TRUE,"general";"via3",#N/A,TRUE,"general"}</definedName>
    <definedName name="ASD" localSheetId="20" hidden="1">{"via1",#N/A,TRUE,"general";"via2",#N/A,TRUE,"general";"via3",#N/A,TRUE,"general"}</definedName>
    <definedName name="ASD" localSheetId="22" hidden="1">{"via1",#N/A,TRUE,"general";"via2",#N/A,TRUE,"general";"via3",#N/A,TRUE,"general"}</definedName>
    <definedName name="ASD" hidden="1">{"via1",#N/A,TRUE,"general";"via2",#N/A,TRUE,"general";"via3",#N/A,TRUE,"general"}</definedName>
    <definedName name="ASDA" localSheetId="14" hidden="1">{"via1",#N/A,TRUE,"general";"via2",#N/A,TRUE,"general";"via3",#N/A,TRUE,"general"}</definedName>
    <definedName name="ASDA" localSheetId="20" hidden="1">{"via1",#N/A,TRUE,"general";"via2",#N/A,TRUE,"general";"via3",#N/A,TRUE,"general"}</definedName>
    <definedName name="ASDA" localSheetId="22" hidden="1">{"via1",#N/A,TRUE,"general";"via2",#N/A,TRUE,"general";"via3",#N/A,TRUE,"general"}</definedName>
    <definedName name="ASDA" hidden="1">{"via1",#N/A,TRUE,"general";"via2",#N/A,TRUE,"general";"via3",#N/A,TRUE,"general"}</definedName>
    <definedName name="asdasd" localSheetId="14" hidden="1">{"TAB1",#N/A,TRUE,"GENERAL";"TAB2",#N/A,TRUE,"GENERAL";"TAB3",#N/A,TRUE,"GENERAL";"TAB4",#N/A,TRUE,"GENERAL";"TAB5",#N/A,TRUE,"GENERAL"}</definedName>
    <definedName name="asdasd" localSheetId="20" hidden="1">{"TAB1",#N/A,TRUE,"GENERAL";"TAB2",#N/A,TRUE,"GENERAL";"TAB3",#N/A,TRUE,"GENERAL";"TAB4",#N/A,TRUE,"GENERAL";"TAB5",#N/A,TRUE,"GENERAL"}</definedName>
    <definedName name="asdasd" localSheetId="22" hidden="1">{"TAB1",#N/A,TRUE,"GENERAL";"TAB2",#N/A,TRUE,"GENERAL";"TAB3",#N/A,TRUE,"GENERAL";"TAB4",#N/A,TRUE,"GENERAL";"TAB5",#N/A,TRUE,"GENERAL"}</definedName>
    <definedName name="asdasd" hidden="1">{"TAB1",#N/A,TRUE,"GENERAL";"TAB2",#N/A,TRUE,"GENERAL";"TAB3",#N/A,TRUE,"GENERAL";"TAB4",#N/A,TRUE,"GENERAL";"TAB5",#N/A,TRUE,"GENERAL"}</definedName>
    <definedName name="asdf" localSheetId="14" hidden="1">{"via1",#N/A,TRUE,"general";"via2",#N/A,TRUE,"general";"via3",#N/A,TRUE,"general"}</definedName>
    <definedName name="asdf" localSheetId="20" hidden="1">{"via1",#N/A,TRUE,"general";"via2",#N/A,TRUE,"general";"via3",#N/A,TRUE,"general"}</definedName>
    <definedName name="asdf" localSheetId="22" hidden="1">{"via1",#N/A,TRUE,"general";"via2",#N/A,TRUE,"general";"via3",#N/A,TRUE,"general"}</definedName>
    <definedName name="asdf" hidden="1">{"via1",#N/A,TRUE,"general";"via2",#N/A,TRUE,"general";"via3",#N/A,TRUE,"general"}</definedName>
    <definedName name="asdfa" localSheetId="14" hidden="1">{"via1",#N/A,TRUE,"general";"via2",#N/A,TRUE,"general";"via3",#N/A,TRUE,"general"}</definedName>
    <definedName name="asdfa" localSheetId="20" hidden="1">{"via1",#N/A,TRUE,"general";"via2",#N/A,TRUE,"general";"via3",#N/A,TRUE,"general"}</definedName>
    <definedName name="asdfa" localSheetId="22" hidden="1">{"via1",#N/A,TRUE,"general";"via2",#N/A,TRUE,"general";"via3",#N/A,TRUE,"general"}</definedName>
    <definedName name="asdfa" hidden="1">{"via1",#N/A,TRUE,"general";"via2",#N/A,TRUE,"general";"via3",#N/A,TRUE,"general"}</definedName>
    <definedName name="asfasd" localSheetId="14" hidden="1">{"via1",#N/A,TRUE,"general";"via2",#N/A,TRUE,"general";"via3",#N/A,TRUE,"general"}</definedName>
    <definedName name="asfasd" localSheetId="20" hidden="1">{"via1",#N/A,TRUE,"general";"via2",#N/A,TRUE,"general";"via3",#N/A,TRUE,"general"}</definedName>
    <definedName name="asfasd" localSheetId="22" hidden="1">{"via1",#N/A,TRUE,"general";"via2",#N/A,TRUE,"general";"via3",#N/A,TRUE,"general"}</definedName>
    <definedName name="asfasd" hidden="1">{"via1",#N/A,TRUE,"general";"via2",#N/A,TRUE,"general";"via3",#N/A,TRUE,"general"}</definedName>
    <definedName name="asfasdl" localSheetId="14" hidden="1">{"via1",#N/A,TRUE,"general";"via2",#N/A,TRUE,"general";"via3",#N/A,TRUE,"general"}</definedName>
    <definedName name="asfasdl" localSheetId="20" hidden="1">{"via1",#N/A,TRUE,"general";"via2",#N/A,TRUE,"general";"via3",#N/A,TRUE,"general"}</definedName>
    <definedName name="asfasdl" localSheetId="22" hidden="1">{"via1",#N/A,TRUE,"general";"via2",#N/A,TRUE,"general";"via3",#N/A,TRUE,"general"}</definedName>
    <definedName name="asfasdl" hidden="1">{"via1",#N/A,TRUE,"general";"via2",#N/A,TRUE,"general";"via3",#N/A,TRUE,"general"}</definedName>
    <definedName name="asff" localSheetId="14" hidden="1">{"TAB1",#N/A,TRUE,"GENERAL";"TAB2",#N/A,TRUE,"GENERAL";"TAB3",#N/A,TRUE,"GENERAL";"TAB4",#N/A,TRUE,"GENERAL";"TAB5",#N/A,TRUE,"GENERAL"}</definedName>
    <definedName name="asff" localSheetId="20" hidden="1">{"TAB1",#N/A,TRUE,"GENERAL";"TAB2",#N/A,TRUE,"GENERAL";"TAB3",#N/A,TRUE,"GENERAL";"TAB4",#N/A,TRUE,"GENERAL";"TAB5",#N/A,TRUE,"GENERAL"}</definedName>
    <definedName name="asff" localSheetId="22" hidden="1">{"TAB1",#N/A,TRUE,"GENERAL";"TAB2",#N/A,TRUE,"GENERAL";"TAB3",#N/A,TRUE,"GENERAL";"TAB4",#N/A,TRUE,"GENERAL";"TAB5",#N/A,TRUE,"GENERAL"}</definedName>
    <definedName name="asff" hidden="1">{"TAB1",#N/A,TRUE,"GENERAL";"TAB2",#N/A,TRUE,"GENERAL";"TAB3",#N/A,TRUE,"GENERAL";"TAB4",#N/A,TRUE,"GENERAL";"TAB5",#N/A,TRUE,"GENERAL"}</definedName>
    <definedName name="asfghjoi" localSheetId="14" hidden="1">{"via1",#N/A,TRUE,"general";"via2",#N/A,TRUE,"general";"via3",#N/A,TRUE,"general"}</definedName>
    <definedName name="asfghjoi" localSheetId="20" hidden="1">{"via1",#N/A,TRUE,"general";"via2",#N/A,TRUE,"general";"via3",#N/A,TRUE,"general"}</definedName>
    <definedName name="asfghjoi" localSheetId="22" hidden="1">{"via1",#N/A,TRUE,"general";"via2",#N/A,TRUE,"general";"via3",#N/A,TRUE,"general"}</definedName>
    <definedName name="asfghjoi" hidden="1">{"via1",#N/A,TRUE,"general";"via2",#N/A,TRUE,"general";"via3",#N/A,TRUE,"general"}</definedName>
    <definedName name="asojkdr" localSheetId="14" hidden="1">{"TAB1",#N/A,TRUE,"GENERAL";"TAB2",#N/A,TRUE,"GENERAL";"TAB3",#N/A,TRUE,"GENERAL";"TAB4",#N/A,TRUE,"GENERAL";"TAB5",#N/A,TRUE,"GENERAL"}</definedName>
    <definedName name="asojkdr" localSheetId="20" hidden="1">{"TAB1",#N/A,TRUE,"GENERAL";"TAB2",#N/A,TRUE,"GENERAL";"TAB3",#N/A,TRUE,"GENERAL";"TAB4",#N/A,TRUE,"GENERAL";"TAB5",#N/A,TRUE,"GENERAL"}</definedName>
    <definedName name="asojkdr" localSheetId="22" hidden="1">{"TAB1",#N/A,TRUE,"GENERAL";"TAB2",#N/A,TRUE,"GENERAL";"TAB3",#N/A,TRUE,"GENERAL";"TAB4",#N/A,TRUE,"GENERAL";"TAB5",#N/A,TRUE,"GENERAL"}</definedName>
    <definedName name="asojkdr" hidden="1">{"TAB1",#N/A,TRUE,"GENERAL";"TAB2",#N/A,TRUE,"GENERAL";"TAB3",#N/A,TRUE,"GENERAL";"TAB4",#N/A,TRUE,"GENERAL";"TAB5",#N/A,TRUE,"GENERAL"}</definedName>
    <definedName name="ASS">#REF!</definedName>
    <definedName name="ASSUNZIONI_CE">'[40]Conto economico'!$W$13:$AL$57</definedName>
    <definedName name="ASSUNZIONISP">'[40]Conto economico'!$W$75:$AL$114</definedName>
    <definedName name="At" localSheetId="14">#REF!</definedName>
    <definedName name="At" localSheetId="22">#REF!</definedName>
    <definedName name="At">#REF!</definedName>
    <definedName name="ATECOL">'[22]MATERIALES '!$E$74</definedName>
    <definedName name="Attivo">[40]Baan!#REF!</definedName>
    <definedName name="Au" localSheetId="14">#REF!</definedName>
    <definedName name="Au" localSheetId="22">#REF!</definedName>
    <definedName name="Au">#REF!</definedName>
    <definedName name="AUI" localSheetId="14">#REF!</definedName>
    <definedName name="AUI" localSheetId="22">#REF!</definedName>
    <definedName name="AUI">#REF!</definedName>
    <definedName name="aumentocosti">[41]Assumption_invest.!#REF!</definedName>
    <definedName name="auto1" localSheetId="14">#REF!</definedName>
    <definedName name="auto1" localSheetId="22">#REF!</definedName>
    <definedName name="auto1">#REF!</definedName>
    <definedName name="auto2" localSheetId="22">#REF!</definedName>
    <definedName name="auto2">#REF!</definedName>
    <definedName name="avcashf">#REF!</definedName>
    <definedName name="avcashv">#REF!</definedName>
    <definedName name="avvatrecf">#REF!</definedName>
    <definedName name="avvatrecv">#REF!</definedName>
    <definedName name="avvatrevf">#REF!</definedName>
    <definedName name="Ax" localSheetId="22">#REF!</definedName>
    <definedName name="Ax">#REF!</definedName>
    <definedName name="Ay" localSheetId="22">#REF!</definedName>
    <definedName name="Ay">#REF!</definedName>
    <definedName name="AYUDANTE" localSheetId="9">#REF!</definedName>
    <definedName name="AYUDANTE" localSheetId="10">#REF!</definedName>
    <definedName name="AYUDANTE" localSheetId="11">#REF!</definedName>
    <definedName name="AYUDANTE" localSheetId="20">#REF!</definedName>
    <definedName name="AYUDANTE" localSheetId="22">#REF!</definedName>
    <definedName name="AYUDANTE">#REF!</definedName>
    <definedName name="azaz" localSheetId="14" hidden="1">{"TAB1",#N/A,TRUE,"GENERAL";"TAB2",#N/A,TRUE,"GENERAL";"TAB3",#N/A,TRUE,"GENERAL";"TAB4",#N/A,TRUE,"GENERAL";"TAB5",#N/A,TRUE,"GENERAL"}</definedName>
    <definedName name="azaz" localSheetId="20" hidden="1">{"TAB1",#N/A,TRUE,"GENERAL";"TAB2",#N/A,TRUE,"GENERAL";"TAB3",#N/A,TRUE,"GENERAL";"TAB4",#N/A,TRUE,"GENERAL";"TAB5",#N/A,TRUE,"GENERAL"}</definedName>
    <definedName name="azaz" localSheetId="22" hidden="1">{"TAB1",#N/A,TRUE,"GENERAL";"TAB2",#N/A,TRUE,"GENERAL";"TAB3",#N/A,TRUE,"GENERAL";"TAB4",#N/A,TRUE,"GENERAL";"TAB5",#N/A,TRUE,"GENERAL"}</definedName>
    <definedName name="azaz" hidden="1">{"TAB1",#N/A,TRUE,"GENERAL";"TAB2",#N/A,TRUE,"GENERAL";"TAB3",#N/A,TRUE,"GENERAL";"TAB4",#N/A,TRUE,"GENERAL";"TAB5",#N/A,TRUE,"GENERAL"}</definedName>
    <definedName name="Azimut" localSheetId="14">#REF!</definedName>
    <definedName name="Azimut" localSheetId="22">#REF!</definedName>
    <definedName name="Azimut">#REF!</definedName>
    <definedName name="b" localSheetId="14">#REF!</definedName>
    <definedName name="b" localSheetId="22">#REF!</definedName>
    <definedName name="b">#REF!</definedName>
    <definedName name="B.DATOS">[2]BS.DATOS!$B$5:$N$30</definedName>
    <definedName name="Ba" localSheetId="14">#REF!</definedName>
    <definedName name="Ba" localSheetId="22">#REF!</definedName>
    <definedName name="Ba">#REF!</definedName>
    <definedName name="BACK_A">[6]AcqIS:AcqBSCF!$A$54:$L$55</definedName>
    <definedName name="backup">#REF!</definedName>
    <definedName name="balan" localSheetId="14" hidden="1">'[8]ETAPA 50 SMMLV'!#REF!</definedName>
    <definedName name="balan" localSheetId="22" hidden="1">'[8]ETAPA 50 SMMLV'!#REF!</definedName>
    <definedName name="balan" hidden="1">'[8]ETAPA 50 SMMLV'!#REF!</definedName>
    <definedName name="BALASTO" localSheetId="14">#REF!</definedName>
    <definedName name="Balasto" localSheetId="17">#REF!</definedName>
    <definedName name="Balasto" localSheetId="18">#REF!</definedName>
    <definedName name="BALASTO" localSheetId="22">#REF!</definedName>
    <definedName name="Balasto" localSheetId="2">#REF!</definedName>
    <definedName name="BALASTO">#REF!</definedName>
    <definedName name="Balasto_11" localSheetId="14">#REF!</definedName>
    <definedName name="Balasto_11" localSheetId="17">#REF!</definedName>
    <definedName name="Balasto_11" localSheetId="18">#REF!</definedName>
    <definedName name="Balasto_11" localSheetId="22">#REF!</definedName>
    <definedName name="Balasto_11" localSheetId="2">#REF!</definedName>
    <definedName name="Balasto_11">#REF!</definedName>
    <definedName name="Baldocin_0_205x0_205" localSheetId="14">#REF!</definedName>
    <definedName name="Baldocin_0_205x0_205" localSheetId="17">#REF!</definedName>
    <definedName name="Baldocin_0_205x0_205" localSheetId="18">#REF!</definedName>
    <definedName name="Baldocin_0_205x0_205" localSheetId="22">#REF!</definedName>
    <definedName name="Baldocin_0_205x0_205" localSheetId="2">#REF!</definedName>
    <definedName name="Baldocin_0_205x0_205">#REF!</definedName>
    <definedName name="Baldocin_0_205x0_205_11" localSheetId="17">#REF!</definedName>
    <definedName name="Baldocin_0_205x0_205_11" localSheetId="18">#REF!</definedName>
    <definedName name="Baldocin_0_205x0_205_11" localSheetId="22">#REF!</definedName>
    <definedName name="Baldocin_0_205x0_205_11" localSheetId="2">#REF!</definedName>
    <definedName name="Baldocin_0_205x0_205_11">#REF!</definedName>
    <definedName name="Baldosa_de_granito_0_3x0_3" localSheetId="17">#REF!</definedName>
    <definedName name="Baldosa_de_granito_0_3x0_3" localSheetId="18">#REF!</definedName>
    <definedName name="Baldosa_de_granito_0_3x0_3" localSheetId="22">#REF!</definedName>
    <definedName name="Baldosa_de_granito_0_3x0_3" localSheetId="2">#REF!</definedName>
    <definedName name="Baldosa_de_granito_0_3x0_3">#REF!</definedName>
    <definedName name="Baldosa_de_granito_0_3x0_3_11" localSheetId="17">#REF!</definedName>
    <definedName name="Baldosa_de_granito_0_3x0_3_11" localSheetId="18">#REF!</definedName>
    <definedName name="Baldosa_de_granito_0_3x0_3_11" localSheetId="22">#REF!</definedName>
    <definedName name="Baldosa_de_granito_0_3x0_3_11" localSheetId="2">#REF!</definedName>
    <definedName name="Baldosa_de_granito_0_3x0_3_11">#REF!</definedName>
    <definedName name="BALDOSIN" localSheetId="22">#REF!</definedName>
    <definedName name="BALDOSIN">#REF!</definedName>
    <definedName name="BARNIZTOT" localSheetId="17">#REF!</definedName>
    <definedName name="BARNIZTOT" localSheetId="18">#REF!</definedName>
    <definedName name="BARNIZTOT" localSheetId="22">#REF!</definedName>
    <definedName name="BARNIZTOT" localSheetId="2">#REF!</definedName>
    <definedName name="BARNIZTOT">#REF!</definedName>
    <definedName name="BARNIZTOT_11" localSheetId="17">#REF!</definedName>
    <definedName name="BARNIZTOT_11" localSheetId="18">#REF!</definedName>
    <definedName name="BARNIZTOT_11" localSheetId="22">#REF!</definedName>
    <definedName name="BARNIZTOT_11" localSheetId="2">#REF!</definedName>
    <definedName name="BARNIZTOT_11">#REF!</definedName>
    <definedName name="Barraje_de_cobre_150_A_3_2_M" localSheetId="17">#REF!</definedName>
    <definedName name="Barraje_de_cobre_150_A_3_2_M" localSheetId="18">#REF!</definedName>
    <definedName name="Barraje_de_cobre_150_A_3_2_M" localSheetId="22">#REF!</definedName>
    <definedName name="Barraje_de_cobre_150_A_3_2_M" localSheetId="2">#REF!</definedName>
    <definedName name="Barraje_de_cobre_150_A_3_2_M">#REF!</definedName>
    <definedName name="Barraje_de_cobre_150_A_3_2_M_11" localSheetId="17">#REF!</definedName>
    <definedName name="Barraje_de_cobre_150_A_3_2_M_11" localSheetId="18">#REF!</definedName>
    <definedName name="Barraje_de_cobre_150_A_3_2_M_11" localSheetId="22">#REF!</definedName>
    <definedName name="Barraje_de_cobre_150_A_3_2_M_11" localSheetId="2">#REF!</definedName>
    <definedName name="Barraje_de_cobre_150_A_3_2_M_11">#REF!</definedName>
    <definedName name="Barraje_de_neutros" localSheetId="17">#REF!</definedName>
    <definedName name="Barraje_de_neutros" localSheetId="18">#REF!</definedName>
    <definedName name="Barraje_de_neutros" localSheetId="22">#REF!</definedName>
    <definedName name="Barraje_de_neutros" localSheetId="2">#REF!</definedName>
    <definedName name="Barraje_de_neutros">#REF!</definedName>
    <definedName name="Barraje_de_neutros_11" localSheetId="17">#REF!</definedName>
    <definedName name="Barraje_de_neutros_11" localSheetId="18">#REF!</definedName>
    <definedName name="Barraje_de_neutros_11" localSheetId="22">#REF!</definedName>
    <definedName name="Barraje_de_neutros_11" localSheetId="2">#REF!</definedName>
    <definedName name="Barraje_de_neutros_11">#REF!</definedName>
    <definedName name="Barraje_puesta_tierra_de_seguridad" localSheetId="17">#REF!</definedName>
    <definedName name="Barraje_puesta_tierra_de_seguridad" localSheetId="18">#REF!</definedName>
    <definedName name="Barraje_puesta_tierra_de_seguridad" localSheetId="22">#REF!</definedName>
    <definedName name="Barraje_puesta_tierra_de_seguridad" localSheetId="2">#REF!</definedName>
    <definedName name="Barraje_puesta_tierra_de_seguridad">#REF!</definedName>
    <definedName name="Barraje_puesta_tierra_de_seguridad_11" localSheetId="17">#REF!</definedName>
    <definedName name="Barraje_puesta_tierra_de_seguridad_11" localSheetId="18">#REF!</definedName>
    <definedName name="Barraje_puesta_tierra_de_seguridad_11" localSheetId="22">#REF!</definedName>
    <definedName name="Barraje_puesta_tierra_de_seguridad_11" localSheetId="2">#REF!</definedName>
    <definedName name="Barraje_puesta_tierra_de_seguridad_11">#REF!</definedName>
    <definedName name="BARRANQUILLA">#REF!</definedName>
    <definedName name="BASE" localSheetId="22">#REF!</definedName>
    <definedName name="BASE">#REF!</definedName>
    <definedName name="Base_datos_IM" localSheetId="22">#REF!</definedName>
    <definedName name="Base_datos_IM">#REF!</definedName>
    <definedName name="BASE_ESPEZANTE">'[22]MATERIALES '!$E$73</definedName>
    <definedName name="_xlnm.Database" localSheetId="14">#REF!</definedName>
    <definedName name="_xlnm.Database" localSheetId="22">#REF!</definedName>
    <definedName name="_xlnm.Database">#REF!</definedName>
    <definedName name="BaseYear">#REF!</definedName>
    <definedName name="Bb" localSheetId="14">#REF!</definedName>
    <definedName name="Bb" localSheetId="22">#REF!</definedName>
    <definedName name="Bb">#REF!</definedName>
    <definedName name="bbbbbb" localSheetId="14" hidden="1">{"via1",#N/A,TRUE,"general";"via2",#N/A,TRUE,"general";"via3",#N/A,TRUE,"general"}</definedName>
    <definedName name="bbbbbb" localSheetId="20" hidden="1">{"via1",#N/A,TRUE,"general";"via2",#N/A,TRUE,"general";"via3",#N/A,TRUE,"general"}</definedName>
    <definedName name="bbbbbb" localSheetId="22" hidden="1">{"via1",#N/A,TRUE,"general";"via2",#N/A,TRUE,"general";"via3",#N/A,TRUE,"general"}</definedName>
    <definedName name="bbbbbb" hidden="1">{"via1",#N/A,TRUE,"general";"via2",#N/A,TRUE,"general";"via3",#N/A,TRUE,"general"}</definedName>
    <definedName name="bbbbbh" localSheetId="14" hidden="1">{"TAB1",#N/A,TRUE,"GENERAL";"TAB2",#N/A,TRUE,"GENERAL";"TAB3",#N/A,TRUE,"GENERAL";"TAB4",#N/A,TRUE,"GENERAL";"TAB5",#N/A,TRUE,"GENERAL"}</definedName>
    <definedName name="bbbbbh" localSheetId="20" hidden="1">{"TAB1",#N/A,TRUE,"GENERAL";"TAB2",#N/A,TRUE,"GENERAL";"TAB3",#N/A,TRUE,"GENERAL";"TAB4",#N/A,TRUE,"GENERAL";"TAB5",#N/A,TRUE,"GENERAL"}</definedName>
    <definedName name="bbbbbh" localSheetId="22" hidden="1">{"TAB1",#N/A,TRUE,"GENERAL";"TAB2",#N/A,TRUE,"GENERAL";"TAB3",#N/A,TRUE,"GENERAL";"TAB4",#N/A,TRUE,"GENERAL";"TAB5",#N/A,TRUE,"GENERAL"}</definedName>
    <definedName name="bbbbbh" hidden="1">{"TAB1",#N/A,TRUE,"GENERAL";"TAB2",#N/A,TRUE,"GENERAL";"TAB3",#N/A,TRUE,"GENERAL";"TAB4",#N/A,TRUE,"GENERAL";"TAB5",#N/A,TRUE,"GENERAL"}</definedName>
    <definedName name="bbd" localSheetId="14" hidden="1">{"TAB1",#N/A,TRUE,"GENERAL";"TAB2",#N/A,TRUE,"GENERAL";"TAB3",#N/A,TRUE,"GENERAL";"TAB4",#N/A,TRUE,"GENERAL";"TAB5",#N/A,TRUE,"GENERAL"}</definedName>
    <definedName name="bbd" localSheetId="20" hidden="1">{"TAB1",#N/A,TRUE,"GENERAL";"TAB2",#N/A,TRUE,"GENERAL";"TAB3",#N/A,TRUE,"GENERAL";"TAB4",#N/A,TRUE,"GENERAL";"TAB5",#N/A,TRUE,"GENERAL"}</definedName>
    <definedName name="bbd" localSheetId="22" hidden="1">{"TAB1",#N/A,TRUE,"GENERAL";"TAB2",#N/A,TRUE,"GENERAL";"TAB3",#N/A,TRUE,"GENERAL";"TAB4",#N/A,TRUE,"GENERAL";"TAB5",#N/A,TRUE,"GENERAL"}</definedName>
    <definedName name="bbd" hidden="1">{"TAB1",#N/A,TRUE,"GENERAL";"TAB2",#N/A,TRUE,"GENERAL";"TAB3",#N/A,TRUE,"GENERAL";"TAB4",#N/A,TRUE,"GENERAL";"TAB5",#N/A,TRUE,"GENERAL"}</definedName>
    <definedName name="Bc" localSheetId="14">#REF!</definedName>
    <definedName name="Bc" localSheetId="22">#REF!</definedName>
    <definedName name="Bc">#REF!</definedName>
    <definedName name="BCXBDFG" localSheetId="14" hidden="1">{"TAB1",#N/A,TRUE,"GENERAL";"TAB2",#N/A,TRUE,"GENERAL";"TAB3",#N/A,TRUE,"GENERAL";"TAB4",#N/A,TRUE,"GENERAL";"TAB5",#N/A,TRUE,"GENERAL"}</definedName>
    <definedName name="BCXBDFG" localSheetId="20" hidden="1">{"TAB1",#N/A,TRUE,"GENERAL";"TAB2",#N/A,TRUE,"GENERAL";"TAB3",#N/A,TRUE,"GENERAL";"TAB4",#N/A,TRUE,"GENERAL";"TAB5",#N/A,TRUE,"GENERAL"}</definedName>
    <definedName name="BCXBDFG" localSheetId="22" hidden="1">{"TAB1",#N/A,TRUE,"GENERAL";"TAB2",#N/A,TRUE,"GENERAL";"TAB3",#N/A,TRUE,"GENERAL";"TAB4",#N/A,TRUE,"GENERAL";"TAB5",#N/A,TRUE,"GENERAL"}</definedName>
    <definedName name="BCXBDFG" hidden="1">{"TAB1",#N/A,TRUE,"GENERAL";"TAB2",#N/A,TRUE,"GENERAL";"TAB3",#N/A,TRUE,"GENERAL";"TAB4",#N/A,TRUE,"GENERAL";"TAB5",#N/A,TRUE,"GENERAL"}</definedName>
    <definedName name="BD" localSheetId="14">#REF!</definedName>
    <definedName name="BD" localSheetId="22">#REF!</definedName>
    <definedName name="BD">#REF!</definedName>
    <definedName name="BDD" localSheetId="14">#REF!</definedName>
    <definedName name="BDD" localSheetId="22">#REF!</definedName>
    <definedName name="BDD">#REF!</definedName>
    <definedName name="bdep">#REF!</definedName>
    <definedName name="BDFB" localSheetId="14" hidden="1">{"via1",#N/A,TRUE,"general";"via2",#N/A,TRUE,"general";"via3",#N/A,TRUE,"general"}</definedName>
    <definedName name="BDFB" localSheetId="20" hidden="1">{"via1",#N/A,TRUE,"general";"via2",#N/A,TRUE,"general";"via3",#N/A,TRUE,"general"}</definedName>
    <definedName name="BDFB" localSheetId="22" hidden="1">{"via1",#N/A,TRUE,"general";"via2",#N/A,TRUE,"general";"via3",#N/A,TRUE,"general"}</definedName>
    <definedName name="BDFB" hidden="1">{"via1",#N/A,TRUE,"general";"via2",#N/A,TRUE,"general";"via3",#N/A,TRUE,"general"}</definedName>
    <definedName name="BDFGDG" localSheetId="14" hidden="1">{"TAB1",#N/A,TRUE,"GENERAL";"TAB2",#N/A,TRUE,"GENERAL";"TAB3",#N/A,TRUE,"GENERAL";"TAB4",#N/A,TRUE,"GENERAL";"TAB5",#N/A,TRUE,"GENERAL"}</definedName>
    <definedName name="BDFGDG" localSheetId="20" hidden="1">{"TAB1",#N/A,TRUE,"GENERAL";"TAB2",#N/A,TRUE,"GENERAL";"TAB3",#N/A,TRUE,"GENERAL";"TAB4",#N/A,TRUE,"GENERAL";"TAB5",#N/A,TRUE,"GENERAL"}</definedName>
    <definedName name="BDFGDG" localSheetId="22" hidden="1">{"TAB1",#N/A,TRUE,"GENERAL";"TAB2",#N/A,TRUE,"GENERAL";"TAB3",#N/A,TRUE,"GENERAL";"TAB4",#N/A,TRUE,"GENERAL";"TAB5",#N/A,TRUE,"GENERAL"}</definedName>
    <definedName name="BDFGDG" hidden="1">{"TAB1",#N/A,TRUE,"GENERAL";"TAB2",#N/A,TRUE,"GENERAL";"TAB3",#N/A,TRUE,"GENERAL";"TAB4",#N/A,TRUE,"GENERAL";"TAB5",#N/A,TRUE,"GENERAL"}</definedName>
    <definedName name="Be" localSheetId="14">#REF!</definedName>
    <definedName name="Be" localSheetId="22">#REF!</definedName>
    <definedName name="Be">#REF!</definedName>
    <definedName name="Beg_Bal">#REF!</definedName>
    <definedName name="bench">#REF!</definedName>
    <definedName name="Beni_non_reversibili">#REF!</definedName>
    <definedName name="Bf" localSheetId="14">#REF!</definedName>
    <definedName name="Bf" localSheetId="22">#REF!</definedName>
    <definedName name="Bf">#REF!</definedName>
    <definedName name="bfnfv" localSheetId="14" hidden="1">{"TAB1",#N/A,TRUE,"GENERAL";"TAB2",#N/A,TRUE,"GENERAL";"TAB3",#N/A,TRUE,"GENERAL";"TAB4",#N/A,TRUE,"GENERAL";"TAB5",#N/A,TRUE,"GENERAL"}</definedName>
    <definedName name="bfnfv" localSheetId="20" hidden="1">{"TAB1",#N/A,TRUE,"GENERAL";"TAB2",#N/A,TRUE,"GENERAL";"TAB3",#N/A,TRUE,"GENERAL";"TAB4",#N/A,TRUE,"GENERAL";"TAB5",#N/A,TRUE,"GENERAL"}</definedName>
    <definedName name="bfnfv" localSheetId="22" hidden="1">{"TAB1",#N/A,TRUE,"GENERAL";"TAB2",#N/A,TRUE,"GENERAL";"TAB3",#N/A,TRUE,"GENERAL";"TAB4",#N/A,TRUE,"GENERAL";"TAB5",#N/A,TRUE,"GENERAL"}</definedName>
    <definedName name="bfnfv" hidden="1">{"TAB1",#N/A,TRUE,"GENERAL";"TAB2",#N/A,TRUE,"GENERAL";"TAB3",#N/A,TRUE,"GENERAL";"TAB4",#N/A,TRUE,"GENERAL";"TAB5",#N/A,TRUE,"GENERAL"}</definedName>
    <definedName name="Bg" localSheetId="14">#REF!</definedName>
    <definedName name="Bg" localSheetId="22">#REF!</definedName>
    <definedName name="Bg">#REF!</definedName>
    <definedName name="bgb" localSheetId="14" hidden="1">{"TAB1",#N/A,TRUE,"GENERAL";"TAB2",#N/A,TRUE,"GENERAL";"TAB3",#N/A,TRUE,"GENERAL";"TAB4",#N/A,TRUE,"GENERAL";"TAB5",#N/A,TRUE,"GENERAL"}</definedName>
    <definedName name="bgb" localSheetId="20" hidden="1">{"TAB1",#N/A,TRUE,"GENERAL";"TAB2",#N/A,TRUE,"GENERAL";"TAB3",#N/A,TRUE,"GENERAL";"TAB4",#N/A,TRUE,"GENERAL";"TAB5",#N/A,TRUE,"GENERAL"}</definedName>
    <definedName name="bgb" localSheetId="22" hidden="1">{"TAB1",#N/A,TRUE,"GENERAL";"TAB2",#N/A,TRUE,"GENERAL";"TAB3",#N/A,TRUE,"GENERAL";"TAB4",#N/A,TRUE,"GENERAL";"TAB5",#N/A,TRUE,"GENERAL"}</definedName>
    <definedName name="bgb" hidden="1">{"TAB1",#N/A,TRUE,"GENERAL";"TAB2",#N/A,TRUE,"GENERAL";"TAB3",#N/A,TRUE,"GENERAL";"TAB4",#N/A,TRUE,"GENERAL";"TAB5",#N/A,TRUE,"GENERAL"}</definedName>
    <definedName name="BGDGFRT" localSheetId="14" hidden="1">{"via1",#N/A,TRUE,"general";"via2",#N/A,TRUE,"general";"via3",#N/A,TRUE,"general"}</definedName>
    <definedName name="BGDGFRT" localSheetId="20" hidden="1">{"via1",#N/A,TRUE,"general";"via2",#N/A,TRUE,"general";"via3",#N/A,TRUE,"general"}</definedName>
    <definedName name="BGDGFRT" localSheetId="22" hidden="1">{"via1",#N/A,TRUE,"general";"via2",#N/A,TRUE,"general";"via3",#N/A,TRUE,"general"}</definedName>
    <definedName name="BGDGFRT" hidden="1">{"via1",#N/A,TRUE,"general";"via2",#N/A,TRUE,"general";"via3",#N/A,TRUE,"general"}</definedName>
    <definedName name="BGFBFH" localSheetId="14" hidden="1">{"via1",#N/A,TRUE,"general";"via2",#N/A,TRUE,"general";"via3",#N/A,TRUE,"general"}</definedName>
    <definedName name="BGFBFH" localSheetId="20" hidden="1">{"via1",#N/A,TRUE,"general";"via2",#N/A,TRUE,"general";"via3",#N/A,TRUE,"general"}</definedName>
    <definedName name="BGFBFH" localSheetId="22" hidden="1">{"via1",#N/A,TRUE,"general";"via2",#N/A,TRUE,"general";"via3",#N/A,TRUE,"general"}</definedName>
    <definedName name="BGFBFH" hidden="1">{"via1",#N/A,TRUE,"general";"via2",#N/A,TRUE,"general";"via3",#N/A,TRUE,"general"}</definedName>
    <definedName name="bgvfcdx" localSheetId="14" hidden="1">{"via1",#N/A,TRUE,"general";"via2",#N/A,TRUE,"general";"via3",#N/A,TRUE,"general"}</definedName>
    <definedName name="bgvfcdx" localSheetId="20" hidden="1">{"via1",#N/A,TRUE,"general";"via2",#N/A,TRUE,"general";"via3",#N/A,TRUE,"general"}</definedName>
    <definedName name="bgvfcdx" localSheetId="22" hidden="1">{"via1",#N/A,TRUE,"general";"via2",#N/A,TRUE,"general";"via3",#N/A,TRUE,"general"}</definedName>
    <definedName name="bgvfcdx" hidden="1">{"via1",#N/A,TRUE,"general";"via2",#N/A,TRUE,"general";"via3",#N/A,TRUE,"general"}</definedName>
    <definedName name="Bh" localSheetId="14">#REF!</definedName>
    <definedName name="Bh" localSheetId="22">#REF!</definedName>
    <definedName name="Bh">#REF!</definedName>
    <definedName name="Bi" localSheetId="14">#REF!</definedName>
    <definedName name="Bi" localSheetId="22">#REF!</definedName>
    <definedName name="Bi">#REF!</definedName>
    <definedName name="Bid_Price">#REF!</definedName>
    <definedName name="bimestre">'[42]ESTADO RED'!$E$8</definedName>
    <definedName name="Bisagra_de_piso_pivotante" localSheetId="14">#REF!</definedName>
    <definedName name="Bisagra_de_piso_pivotante" localSheetId="17">#REF!</definedName>
    <definedName name="Bisagra_de_piso_pivotante" localSheetId="18">#REF!</definedName>
    <definedName name="Bisagra_de_piso_pivotante" localSheetId="22">#REF!</definedName>
    <definedName name="Bisagra_de_piso_pivotante" localSheetId="2">#REF!</definedName>
    <definedName name="Bisagra_de_piso_pivotante">#REF!</definedName>
    <definedName name="Bisagra_de_piso_pivotante_11" localSheetId="14">#REF!</definedName>
    <definedName name="Bisagra_de_piso_pivotante_11" localSheetId="17">#REF!</definedName>
    <definedName name="Bisagra_de_piso_pivotante_11" localSheetId="18">#REF!</definedName>
    <definedName name="Bisagra_de_piso_pivotante_11" localSheetId="22">#REF!</definedName>
    <definedName name="Bisagra_de_piso_pivotante_11" localSheetId="2">#REF!</definedName>
    <definedName name="Bisagra_de_piso_pivotante_11">#REF!</definedName>
    <definedName name="BJHVVHGH" localSheetId="14">DATE(YEAR([0]!Loan_Start),MONTH([0]!Loan_Start)+Payment_Number,DAY([0]!Loan_Start))</definedName>
    <definedName name="BJHVVHGH" localSheetId="22">DATE(YEAR([0]!Loan_Start),MONTH([0]!Loan_Start)+Payment_Number,DAY([0]!Loan_Start))</definedName>
    <definedName name="BJHVVHGH">DATE(YEAR([0]!Loan_Start),MONTH([0]!Loan_Start)+Payment_Number,DAY([0]!Loan_Start))</definedName>
    <definedName name="Bk" localSheetId="14">#REF!</definedName>
    <definedName name="Bk" localSheetId="22">#REF!</definedName>
    <definedName name="Bk">#REF!</definedName>
    <definedName name="BLDGCOST">#REF!</definedName>
    <definedName name="BLOQCEMEN" localSheetId="14">#REF!</definedName>
    <definedName name="BLOQCEMEN" localSheetId="17">#REF!</definedName>
    <definedName name="BLOQCEMEN" localSheetId="18">#REF!</definedName>
    <definedName name="BLOQCEMEN" localSheetId="22">#REF!</definedName>
    <definedName name="BLOQCEMEN" localSheetId="2">#REF!</definedName>
    <definedName name="BLOQCEMEN">#REF!</definedName>
    <definedName name="BLOQCEMEN_11" localSheetId="14">#REF!</definedName>
    <definedName name="BLOQCEMEN_11" localSheetId="17">#REF!</definedName>
    <definedName name="BLOQCEMEN_11" localSheetId="18">#REF!</definedName>
    <definedName name="BLOQCEMEN_11" localSheetId="22">#REF!</definedName>
    <definedName name="BLOQCEMEN_11" localSheetId="2">#REF!</definedName>
    <definedName name="BLOQCEMEN_11">#REF!</definedName>
    <definedName name="BLOQUE" localSheetId="22">#REF!</definedName>
    <definedName name="BLOQUE">#REF!</definedName>
    <definedName name="Bloque_abusardado">'[19]LISTADO '!$F$25</definedName>
    <definedName name="Bloque_de_concreto_0_10" localSheetId="14">#REF!</definedName>
    <definedName name="Bloque_de_concreto_0_10" localSheetId="17">#REF!</definedName>
    <definedName name="Bloque_de_concreto_0_10" localSheetId="18">#REF!</definedName>
    <definedName name="Bloque_de_concreto_0_10" localSheetId="22">#REF!</definedName>
    <definedName name="Bloque_de_concreto_0_10" localSheetId="2">#REF!</definedName>
    <definedName name="Bloque_de_concreto_0_10">#REF!</definedName>
    <definedName name="Bloque_de_concreto_0_10_11" localSheetId="14">#REF!</definedName>
    <definedName name="Bloque_de_concreto_0_10_11" localSheetId="17">#REF!</definedName>
    <definedName name="Bloque_de_concreto_0_10_11" localSheetId="18">#REF!</definedName>
    <definedName name="Bloque_de_concreto_0_10_11" localSheetId="22">#REF!</definedName>
    <definedName name="Bloque_de_concreto_0_10_11" localSheetId="2">#REF!</definedName>
    <definedName name="Bloque_de_concreto_0_10_11">#REF!</definedName>
    <definedName name="Bloque_de_concreto_0_20" localSheetId="14">#REF!</definedName>
    <definedName name="Bloque_de_concreto_0_20" localSheetId="17">#REF!</definedName>
    <definedName name="Bloque_de_concreto_0_20" localSheetId="18">#REF!</definedName>
    <definedName name="Bloque_de_concreto_0_20" localSheetId="22">#REF!</definedName>
    <definedName name="Bloque_de_concreto_0_20" localSheetId="2">#REF!</definedName>
    <definedName name="Bloque_de_concreto_0_20">#REF!</definedName>
    <definedName name="Bloque_de_concreto_0_20_11" localSheetId="17">#REF!</definedName>
    <definedName name="Bloque_de_concreto_0_20_11" localSheetId="18">#REF!</definedName>
    <definedName name="Bloque_de_concreto_0_20_11" localSheetId="22">#REF!</definedName>
    <definedName name="Bloque_de_concreto_0_20_11" localSheetId="2">#REF!</definedName>
    <definedName name="Bloque_de_concreto_0_20_11">#REF!</definedName>
    <definedName name="BLOQUE_N_4">'[19]LISTADO '!$F$20</definedName>
    <definedName name="Bloque_N4">'[23]LISTADO '!$F$10</definedName>
    <definedName name="BLPH1" localSheetId="9" hidden="1">#REF!</definedName>
    <definedName name="BLPH1" localSheetId="10" hidden="1">#REF!</definedName>
    <definedName name="BLPH1" localSheetId="11" hidden="1">#REF!</definedName>
    <definedName name="BLPH1" localSheetId="14" hidden="1">#REF!</definedName>
    <definedName name="BLPH1" localSheetId="20" hidden="1">#REF!</definedName>
    <definedName name="BLPH1" localSheetId="22" hidden="1">#REF!</definedName>
    <definedName name="BLPH1" hidden="1">#REF!</definedName>
    <definedName name="BLPH10" hidden="1">[43]Teknion!$F$7</definedName>
    <definedName name="BLPH11" hidden="1">'[43]Samas Groep'!$A$7</definedName>
    <definedName name="BLPH12" hidden="1">'[43]Samas Groep'!$F$7</definedName>
    <definedName name="BLPH2" localSheetId="9" hidden="1">#REF!</definedName>
    <definedName name="BLPH2" localSheetId="10" hidden="1">#REF!</definedName>
    <definedName name="BLPH2" localSheetId="11" hidden="1">#REF!</definedName>
    <definedName name="BLPH2" localSheetId="14" hidden="1">#REF!</definedName>
    <definedName name="BLPH2" localSheetId="20" hidden="1">#REF!</definedName>
    <definedName name="BLPH2" localSheetId="22" hidden="1">#REF!</definedName>
    <definedName name="BLPH2" hidden="1">#REF!</definedName>
    <definedName name="BLPH3" localSheetId="9" hidden="1">#REF!</definedName>
    <definedName name="BLPH3" localSheetId="10" hidden="1">#REF!</definedName>
    <definedName name="BLPH3" localSheetId="11" hidden="1">#REF!</definedName>
    <definedName name="BLPH3" localSheetId="14" hidden="1">#REF!</definedName>
    <definedName name="BLPH3" localSheetId="20" hidden="1">#REF!</definedName>
    <definedName name="BLPH3" localSheetId="22" hidden="1">#REF!</definedName>
    <definedName name="BLPH3" hidden="1">#REF!</definedName>
    <definedName name="BLPH4" localSheetId="9" hidden="1">#REF!</definedName>
    <definedName name="BLPH4" localSheetId="10" hidden="1">#REF!</definedName>
    <definedName name="BLPH4" localSheetId="11" hidden="1">#REF!</definedName>
    <definedName name="BLPH4" localSheetId="14" hidden="1">#REF!</definedName>
    <definedName name="BLPH4" localSheetId="20" hidden="1">#REF!</definedName>
    <definedName name="BLPH4" localSheetId="22" hidden="1">#REF!</definedName>
    <definedName name="BLPH4" hidden="1">#REF!</definedName>
    <definedName name="BLPH5" hidden="1">'[43]Hon Industries'!$A$7</definedName>
    <definedName name="BLPH6" hidden="1">'[43]Hon Industries'!$F$7</definedName>
    <definedName name="BLPH7" hidden="1">'[43]Herman Miller'!$A$7</definedName>
    <definedName name="BLPH8" hidden="1">'[43]Herman Miller'!$F$7</definedName>
    <definedName name="BLPH9" hidden="1">[43]Teknion!$A$7</definedName>
    <definedName name="Bm" localSheetId="14">#REF!</definedName>
    <definedName name="Bm" localSheetId="22">#REF!</definedName>
    <definedName name="Bm">#REF!</definedName>
    <definedName name="Bn" localSheetId="14">#REF!</definedName>
    <definedName name="Bn" localSheetId="22">#REF!</definedName>
    <definedName name="Bn">#REF!</definedName>
    <definedName name="BOMBASTABLA2.2" localSheetId="14">#REF!</definedName>
    <definedName name="BOMBASTABLA2.2" localSheetId="22">#REF!</definedName>
    <definedName name="BOMBASTABLA2.2">#REF!</definedName>
    <definedName name="BOMBEOALCANTARILLADOTABLA1.9">'[2]INFORMACIÓN REFERENCIA'!$B$415:$N$426</definedName>
    <definedName name="Bombilla_100w" localSheetId="14">#REF!</definedName>
    <definedName name="Bombilla_100w" localSheetId="17">#REF!</definedName>
    <definedName name="Bombilla_100w" localSheetId="18">#REF!</definedName>
    <definedName name="Bombilla_100w" localSheetId="22">#REF!</definedName>
    <definedName name="Bombilla_100w" localSheetId="2">#REF!</definedName>
    <definedName name="Bombilla_100w">#REF!</definedName>
    <definedName name="Bombilla_100w_11" localSheetId="14">#REF!</definedName>
    <definedName name="Bombilla_100w_11" localSheetId="17">#REF!</definedName>
    <definedName name="Bombilla_100w_11" localSheetId="18">#REF!</definedName>
    <definedName name="Bombilla_100w_11" localSheetId="22">#REF!</definedName>
    <definedName name="Bombilla_100w_11" localSheetId="2">#REF!</definedName>
    <definedName name="Bombilla_100w_11">#REF!</definedName>
    <definedName name="BORDE1" localSheetId="14">#REF!</definedName>
    <definedName name="BORDE1" localSheetId="22">#REF!</definedName>
    <definedName name="BORDE1">#REF!</definedName>
    <definedName name="BORDE2" localSheetId="22">#REF!</definedName>
    <definedName name="BORDE2">#REF!</definedName>
    <definedName name="BORDE3" localSheetId="22">#REF!</definedName>
    <definedName name="BORDE3">#REF!</definedName>
    <definedName name="bordillo" localSheetId="22">#REF!</definedName>
    <definedName name="bordillo">#REF!</definedName>
    <definedName name="BORDILLOS" localSheetId="17">#REF!</definedName>
    <definedName name="BORDILLOS" localSheetId="18">#REF!</definedName>
    <definedName name="BORDILLOS" localSheetId="22">#REF!</definedName>
    <definedName name="BORDILLOS" localSheetId="2">#REF!</definedName>
    <definedName name="BORDILLOS">#REF!</definedName>
    <definedName name="BORDILLOS_11" localSheetId="17">#REF!</definedName>
    <definedName name="BORDILLOS_11" localSheetId="18">#REF!</definedName>
    <definedName name="BORDILLOS_11" localSheetId="22">#REF!</definedName>
    <definedName name="BORDILLOS_11" localSheetId="2">#REF!</definedName>
    <definedName name="BORDILLOS_11">#REF!</definedName>
    <definedName name="br" localSheetId="14" hidden="1">{"TAB1",#N/A,TRUE,"GENERAL";"TAB2",#N/A,TRUE,"GENERAL";"TAB3",#N/A,TRUE,"GENERAL";"TAB4",#N/A,TRUE,"GENERAL";"TAB5",#N/A,TRUE,"GENERAL"}</definedName>
    <definedName name="br" localSheetId="20" hidden="1">{"TAB1",#N/A,TRUE,"GENERAL";"TAB2",#N/A,TRUE,"GENERAL";"TAB3",#N/A,TRUE,"GENERAL";"TAB4",#N/A,TRUE,"GENERAL";"TAB5",#N/A,TRUE,"GENERAL"}</definedName>
    <definedName name="br" localSheetId="22" hidden="1">{"TAB1",#N/A,TRUE,"GENERAL";"TAB2",#N/A,TRUE,"GENERAL";"TAB3",#N/A,TRUE,"GENERAL";"TAB4",#N/A,TRUE,"GENERAL";"TAB5",#N/A,TRUE,"GENERAL"}</definedName>
    <definedName name="br" hidden="1">{"TAB1",#N/A,TRUE,"GENERAL";"TAB2",#N/A,TRUE,"GENERAL";"TAB3",#N/A,TRUE,"GENERAL";"TAB4",#N/A,TRUE,"GENERAL";"TAB5",#N/A,TRUE,"GENERAL"}</definedName>
    <definedName name="BREA" localSheetId="14">'[28]LISTA DE PRECIO'!$E$35</definedName>
    <definedName name="BREA" localSheetId="17">#REF!</definedName>
    <definedName name="BREA" localSheetId="18">#REF!</definedName>
    <definedName name="BREA" localSheetId="2">#REF!</definedName>
    <definedName name="BREA">'[28]LISTA DE PRECIO'!$E$35</definedName>
    <definedName name="BREA_11" localSheetId="14">#REF!</definedName>
    <definedName name="BREA_11" localSheetId="17">#REF!</definedName>
    <definedName name="BREA_11" localSheetId="18">#REF!</definedName>
    <definedName name="BREA_11" localSheetId="22">#REF!</definedName>
    <definedName name="BREA_11" localSheetId="2">#REF!</definedName>
    <definedName name="BREA_11">#REF!</definedName>
    <definedName name="Breaker_20_amp">'[23]LISTADO '!$F$67</definedName>
    <definedName name="Breaker_de_1x15_A" localSheetId="14">#REF!</definedName>
    <definedName name="Breaker_de_1x15_A" localSheetId="17">#REF!</definedName>
    <definedName name="Breaker_de_1x15_A" localSheetId="18">#REF!</definedName>
    <definedName name="Breaker_de_1x15_A" localSheetId="22">#REF!</definedName>
    <definedName name="Breaker_de_1x15_A" localSheetId="2">#REF!</definedName>
    <definedName name="Breaker_de_1x15_A">#REF!</definedName>
    <definedName name="Breaker_de_1x15_A_11" localSheetId="14">#REF!</definedName>
    <definedName name="Breaker_de_1x15_A_11" localSheetId="17">#REF!</definedName>
    <definedName name="Breaker_de_1x15_A_11" localSheetId="18">#REF!</definedName>
    <definedName name="Breaker_de_1x15_A_11" localSheetId="22">#REF!</definedName>
    <definedName name="Breaker_de_1x15_A_11" localSheetId="2">#REF!</definedName>
    <definedName name="Breaker_de_1x15_A_11">#REF!</definedName>
    <definedName name="Breaker_de_1x30_A" localSheetId="14">#REF!</definedName>
    <definedName name="Breaker_de_1x30_A" localSheetId="17">#REF!</definedName>
    <definedName name="Breaker_de_1x30_A" localSheetId="18">#REF!</definedName>
    <definedName name="Breaker_de_1x30_A" localSheetId="22">#REF!</definedName>
    <definedName name="Breaker_de_1x30_A" localSheetId="2">#REF!</definedName>
    <definedName name="Breaker_de_1x30_A">#REF!</definedName>
    <definedName name="Breaker_de_1x30_A_11" localSheetId="17">#REF!</definedName>
    <definedName name="Breaker_de_1x30_A_11" localSheetId="18">#REF!</definedName>
    <definedName name="Breaker_de_1x30_A_11" localSheetId="22">#REF!</definedName>
    <definedName name="Breaker_de_1x30_A_11" localSheetId="2">#REF!</definedName>
    <definedName name="Breaker_de_1x30_A_11">#REF!</definedName>
    <definedName name="Breaker_de_2x20_A" localSheetId="17">#REF!</definedName>
    <definedName name="Breaker_de_2x20_A" localSheetId="18">#REF!</definedName>
    <definedName name="Breaker_de_2x20_A" localSheetId="22">#REF!</definedName>
    <definedName name="Breaker_de_2x20_A" localSheetId="2">#REF!</definedName>
    <definedName name="Breaker_de_2x20_A">#REF!</definedName>
    <definedName name="Breaker_de_2x20_A_11" localSheetId="17">#REF!</definedName>
    <definedName name="Breaker_de_2x20_A_11" localSheetId="18">#REF!</definedName>
    <definedName name="Breaker_de_2x20_A_11" localSheetId="22">#REF!</definedName>
    <definedName name="Breaker_de_2x20_A_11" localSheetId="2">#REF!</definedName>
    <definedName name="Breaker_de_2x20_A_11">#REF!</definedName>
    <definedName name="Breaker_de_2x30_A" localSheetId="17">#REF!</definedName>
    <definedName name="Breaker_de_2x30_A" localSheetId="18">#REF!</definedName>
    <definedName name="Breaker_de_2x30_A" localSheetId="22">#REF!</definedName>
    <definedName name="Breaker_de_2x30_A" localSheetId="2">#REF!</definedName>
    <definedName name="Breaker_de_2x30_A">#REF!</definedName>
    <definedName name="Breaker_de_2x30_A_11" localSheetId="17">#REF!</definedName>
    <definedName name="Breaker_de_2x30_A_11" localSheetId="18">#REF!</definedName>
    <definedName name="Breaker_de_2x30_A_11" localSheetId="22">#REF!</definedName>
    <definedName name="Breaker_de_2x30_A_11" localSheetId="2">#REF!</definedName>
    <definedName name="Breaker_de_2x30_A_11">#REF!</definedName>
    <definedName name="Breaker_de_3x100_A" localSheetId="17">#REF!</definedName>
    <definedName name="Breaker_de_3x100_A" localSheetId="18">#REF!</definedName>
    <definedName name="Breaker_de_3x100_A" localSheetId="22">#REF!</definedName>
    <definedName name="Breaker_de_3x100_A" localSheetId="2">#REF!</definedName>
    <definedName name="Breaker_de_3x100_A">#REF!</definedName>
    <definedName name="Breaker_de_3x100_A_11" localSheetId="17">#REF!</definedName>
    <definedName name="Breaker_de_3x100_A_11" localSheetId="18">#REF!</definedName>
    <definedName name="Breaker_de_3x100_A_11" localSheetId="22">#REF!</definedName>
    <definedName name="Breaker_de_3x100_A_11" localSheetId="2">#REF!</definedName>
    <definedName name="Breaker_de_3x100_A_11">#REF!</definedName>
    <definedName name="Breaker_de_3x200_A" localSheetId="17">#REF!</definedName>
    <definedName name="Breaker_de_3x200_A" localSheetId="18">#REF!</definedName>
    <definedName name="Breaker_de_3x200_A" localSheetId="22">#REF!</definedName>
    <definedName name="Breaker_de_3x200_A" localSheetId="2">#REF!</definedName>
    <definedName name="Breaker_de_3x200_A">#REF!</definedName>
    <definedName name="Breaker_de_3x200_A_11" localSheetId="17">#REF!</definedName>
    <definedName name="Breaker_de_3x200_A_11" localSheetId="18">#REF!</definedName>
    <definedName name="Breaker_de_3x200_A_11" localSheetId="22">#REF!</definedName>
    <definedName name="Breaker_de_3x200_A_11" localSheetId="2">#REF!</definedName>
    <definedName name="Breaker_de_3x200_A_11">#REF!</definedName>
    <definedName name="Breaker_de_3x30_A" localSheetId="17">#REF!</definedName>
    <definedName name="Breaker_de_3x30_A" localSheetId="18">#REF!</definedName>
    <definedName name="Breaker_de_3x30_A" localSheetId="22">#REF!</definedName>
    <definedName name="Breaker_de_3x30_A" localSheetId="2">#REF!</definedName>
    <definedName name="Breaker_de_3x30_A">#REF!</definedName>
    <definedName name="Breaker_de_3x30_A_11" localSheetId="17">#REF!</definedName>
    <definedName name="Breaker_de_3x30_A_11" localSheetId="18">#REF!</definedName>
    <definedName name="Breaker_de_3x30_A_11" localSheetId="22">#REF!</definedName>
    <definedName name="Breaker_de_3x30_A_11" localSheetId="2">#REF!</definedName>
    <definedName name="Breaker_de_3x30_A_11">#REF!</definedName>
    <definedName name="Breaker_de_3x350_A" localSheetId="17">#REF!</definedName>
    <definedName name="Breaker_de_3x350_A" localSheetId="18">#REF!</definedName>
    <definedName name="Breaker_de_3x350_A" localSheetId="22">#REF!</definedName>
    <definedName name="Breaker_de_3x350_A" localSheetId="2">#REF!</definedName>
    <definedName name="Breaker_de_3x350_A">#REF!</definedName>
    <definedName name="Breaker_de_3x350_A_11" localSheetId="17">#REF!</definedName>
    <definedName name="Breaker_de_3x350_A_11" localSheetId="18">#REF!</definedName>
    <definedName name="Breaker_de_3x350_A_11" localSheetId="22">#REF!</definedName>
    <definedName name="Breaker_de_3x350_A_11" localSheetId="2">#REF!</definedName>
    <definedName name="Breaker_de_3x350_A_11">#REF!</definedName>
    <definedName name="Breaker_de_3x50_A" localSheetId="17">#REF!</definedName>
    <definedName name="Breaker_de_3x50_A" localSheetId="18">#REF!</definedName>
    <definedName name="Breaker_de_3x50_A" localSheetId="22">#REF!</definedName>
    <definedName name="Breaker_de_3x50_A" localSheetId="2">#REF!</definedName>
    <definedName name="Breaker_de_3x50_A">#REF!</definedName>
    <definedName name="Breaker_de_3x50_A_11" localSheetId="17">#REF!</definedName>
    <definedName name="Breaker_de_3x50_A_11" localSheetId="18">#REF!</definedName>
    <definedName name="Breaker_de_3x50_A_11" localSheetId="22">#REF!</definedName>
    <definedName name="Breaker_de_3x50_A_11" localSheetId="2">#REF!</definedName>
    <definedName name="Breaker_de_3x50_A_11">#REF!</definedName>
    <definedName name="Breaker_de_3x500_A" localSheetId="17">#REF!</definedName>
    <definedName name="Breaker_de_3x500_A" localSheetId="18">#REF!</definedName>
    <definedName name="Breaker_de_3x500_A" localSheetId="22">#REF!</definedName>
    <definedName name="Breaker_de_3x500_A" localSheetId="2">#REF!</definedName>
    <definedName name="Breaker_de_3x500_A">#REF!</definedName>
    <definedName name="Breaker_de_3x500_A_11" localSheetId="17">#REF!</definedName>
    <definedName name="Breaker_de_3x500_A_11" localSheetId="18">#REF!</definedName>
    <definedName name="Breaker_de_3x500_A_11" localSheetId="22">#REF!</definedName>
    <definedName name="Breaker_de_3x500_A_11" localSheetId="2">#REF!</definedName>
    <definedName name="Breaker_de_3x500_A_11">#REF!</definedName>
    <definedName name="Breaker_de_3x70_A" localSheetId="17">#REF!</definedName>
    <definedName name="Breaker_de_3x70_A" localSheetId="18">#REF!</definedName>
    <definedName name="Breaker_de_3x70_A" localSheetId="22">#REF!</definedName>
    <definedName name="Breaker_de_3x70_A" localSheetId="2">#REF!</definedName>
    <definedName name="Breaker_de_3x70_A">#REF!</definedName>
    <definedName name="Breaker_de_3x70_A_11" localSheetId="17">#REF!</definedName>
    <definedName name="Breaker_de_3x70_A_11" localSheetId="18">#REF!</definedName>
    <definedName name="Breaker_de_3x70_A_11" localSheetId="22">#REF!</definedName>
    <definedName name="Breaker_de_3x70_A_11" localSheetId="2">#REF!</definedName>
    <definedName name="Breaker_de_3x70_A_11">#REF!</definedName>
    <definedName name="Breaker_Indus.Merlin_G.3x150A" localSheetId="22">'[32]L. MAT.'!#REF!</definedName>
    <definedName name="Breaker_Indus.Merlin_G.3x150A">'[32]L. MAT.'!#REF!</definedName>
    <definedName name="Brilladora" localSheetId="22">'[32]L. MAT.'!#REF!</definedName>
    <definedName name="Brilladora">'[32]L. MAT.'!#REF!</definedName>
    <definedName name="BS">#REF!</definedName>
    <definedName name="bsb" localSheetId="14" hidden="1">{"via1",#N/A,TRUE,"general";"via2",#N/A,TRUE,"general";"via3",#N/A,TRUE,"general"}</definedName>
    <definedName name="bsb" localSheetId="20" hidden="1">{"via1",#N/A,TRUE,"general";"via2",#N/A,TRUE,"general";"via3",#N/A,TRUE,"general"}</definedName>
    <definedName name="bsb" localSheetId="22" hidden="1">{"via1",#N/A,TRUE,"general";"via2",#N/A,TRUE,"general";"via3",#N/A,TRUE,"general"}</definedName>
    <definedName name="bsb" hidden="1">{"via1",#N/A,TRUE,"general";"via2",#N/A,TRUE,"general";"via3",#N/A,TRUE,"general"}</definedName>
    <definedName name="bscheck">#REF!</definedName>
    <definedName name="bspoi" localSheetId="14" hidden="1">{"TAB1",#N/A,TRUE,"GENERAL";"TAB2",#N/A,TRUE,"GENERAL";"TAB3",#N/A,TRUE,"GENERAL";"TAB4",#N/A,TRUE,"GENERAL";"TAB5",#N/A,TRUE,"GENERAL"}</definedName>
    <definedName name="bspoi" localSheetId="20" hidden="1">{"TAB1",#N/A,TRUE,"GENERAL";"TAB2",#N/A,TRUE,"GENERAL";"TAB3",#N/A,TRUE,"GENERAL";"TAB4",#N/A,TRUE,"GENERAL";"TAB5",#N/A,TRUE,"GENERAL"}</definedName>
    <definedName name="bspoi" localSheetId="22" hidden="1">{"TAB1",#N/A,TRUE,"GENERAL";"TAB2",#N/A,TRUE,"GENERAL";"TAB3",#N/A,TRUE,"GENERAL";"TAB4",#N/A,TRUE,"GENERAL";"TAB5",#N/A,TRUE,"GENERAL"}</definedName>
    <definedName name="bspoi" hidden="1">{"TAB1",#N/A,TRUE,"GENERAL";"TAB2",#N/A,TRUE,"GENERAL";"TAB3",#N/A,TRUE,"GENERAL";"TAB4",#N/A,TRUE,"GENERAL";"TAB5",#N/A,TRUE,"GENERAL"}</definedName>
    <definedName name="bt" localSheetId="14" hidden="1">{"via1",#N/A,TRUE,"general";"via2",#N/A,TRUE,"general";"via3",#N/A,TRUE,"general"}</definedName>
    <definedName name="bt" localSheetId="20" hidden="1">{"via1",#N/A,TRUE,"general";"via2",#N/A,TRUE,"general";"via3",#N/A,TRUE,"general"}</definedName>
    <definedName name="bt" localSheetId="22" hidden="1">{"via1",#N/A,TRUE,"general";"via2",#N/A,TRUE,"general";"via3",#N/A,TRUE,"general"}</definedName>
    <definedName name="bt" hidden="1">{"via1",#N/A,TRUE,"general";"via2",#N/A,TRUE,"general";"via3",#N/A,TRUE,"general"}</definedName>
    <definedName name="BTYJHTR" localSheetId="14" hidden="1">{"TAB1",#N/A,TRUE,"GENERAL";"TAB2",#N/A,TRUE,"GENERAL";"TAB3",#N/A,TRUE,"GENERAL";"TAB4",#N/A,TRUE,"GENERAL";"TAB5",#N/A,TRUE,"GENERAL"}</definedName>
    <definedName name="BTYJHTR" localSheetId="20" hidden="1">{"TAB1",#N/A,TRUE,"GENERAL";"TAB2",#N/A,TRUE,"GENERAL";"TAB3",#N/A,TRUE,"GENERAL";"TAB4",#N/A,TRUE,"GENERAL";"TAB5",#N/A,TRUE,"GENERAL"}</definedName>
    <definedName name="BTYJHTR" localSheetId="22" hidden="1">{"TAB1",#N/A,TRUE,"GENERAL";"TAB2",#N/A,TRUE,"GENERAL";"TAB3",#N/A,TRUE,"GENERAL";"TAB4",#N/A,TRUE,"GENERAL";"TAB5",#N/A,TRUE,"GENERAL"}</definedName>
    <definedName name="BTYJHTR" hidden="1">{"TAB1",#N/A,TRUE,"GENERAL";"TAB2",#N/A,TRUE,"GENERAL";"TAB3",#N/A,TRUE,"GENERAL";"TAB4",#N/A,TRUE,"GENERAL";"TAB5",#N/A,TRUE,"GENERAL"}</definedName>
    <definedName name="BUCARAMANGA">#REF!</definedName>
    <definedName name="bueno" localSheetId="14">#REF!</definedName>
    <definedName name="bueno" localSheetId="22">#REF!</definedName>
    <definedName name="bueno">#REF!</definedName>
    <definedName name="BuiltIn_Print_Area">'[44]PTAR ANDES'!$A$4:$H$272</definedName>
    <definedName name="BuiltIn_Print_Area___0" localSheetId="14">#REF!</definedName>
    <definedName name="BuiltIn_Print_Area___0" localSheetId="22">#REF!</definedName>
    <definedName name="BuiltIn_Print_Area___0">#REF!</definedName>
    <definedName name="BuiltIn_Print_Titles">#N/A</definedName>
    <definedName name="Buje_sanit__4_x2" localSheetId="14">#REF!</definedName>
    <definedName name="Buje_sanit__4_x2" localSheetId="17">#REF!</definedName>
    <definedName name="Buje_sanit__4_x2" localSheetId="18">#REF!</definedName>
    <definedName name="Buje_sanit__4_x2" localSheetId="22">#REF!</definedName>
    <definedName name="Buje_sanit__4_x2" localSheetId="2">#REF!</definedName>
    <definedName name="Buje_sanit__4_x2">#REF!</definedName>
    <definedName name="Buje_sanit__4_x2_11" localSheetId="14">#REF!</definedName>
    <definedName name="Buje_sanit__4_x2_11" localSheetId="17">#REF!</definedName>
    <definedName name="Buje_sanit__4_x2_11" localSheetId="18">#REF!</definedName>
    <definedName name="Buje_sanit__4_x2_11" localSheetId="22">#REF!</definedName>
    <definedName name="Buje_sanit__4_x2_11" localSheetId="2">#REF!</definedName>
    <definedName name="Buje_sanit__4_x2_11">#REF!</definedName>
    <definedName name="Buje_sanit__4_x3" localSheetId="14">#REF!</definedName>
    <definedName name="Buje_sanit__4_x3" localSheetId="17">#REF!</definedName>
    <definedName name="Buje_sanit__4_x3" localSheetId="18">#REF!</definedName>
    <definedName name="Buje_sanit__4_x3" localSheetId="22">#REF!</definedName>
    <definedName name="Buje_sanit__4_x3" localSheetId="2">#REF!</definedName>
    <definedName name="Buje_sanit__4_x3">#REF!</definedName>
    <definedName name="Buje_sanit__4_x3_11" localSheetId="17">#REF!</definedName>
    <definedName name="Buje_sanit__4_x3_11" localSheetId="18">#REF!</definedName>
    <definedName name="Buje_sanit__4_x3_11" localSheetId="22">#REF!</definedName>
    <definedName name="Buje_sanit__4_x3_11" localSheetId="2">#REF!</definedName>
    <definedName name="Buje_sanit__4_x3_11">#REF!</definedName>
    <definedName name="BULLDOZER" localSheetId="9">#REF!</definedName>
    <definedName name="BULLDOZER" localSheetId="10">#REF!</definedName>
    <definedName name="BULLDOZER" localSheetId="11">#REF!</definedName>
    <definedName name="BULLDOZER" localSheetId="20">#REF!</definedName>
    <definedName name="BULLDOZER" localSheetId="22">#REF!</definedName>
    <definedName name="BULLDOZER">#REF!</definedName>
    <definedName name="Bulldozer_Komatzu_D50A_15" localSheetId="17">#REF!</definedName>
    <definedName name="Bulldozer_Komatzu_D50A_15" localSheetId="18">#REF!</definedName>
    <definedName name="Bulldozer_Komatzu_D50A_15" localSheetId="22">#REF!</definedName>
    <definedName name="Bulldozer_Komatzu_D50A_15" localSheetId="2">#REF!</definedName>
    <definedName name="Bulldozer_Komatzu_D50A_15">#REF!</definedName>
    <definedName name="Bulldozer_Komatzu_D50A_15_11" localSheetId="17">#REF!</definedName>
    <definedName name="Bulldozer_Komatzu_D50A_15_11" localSheetId="18">#REF!</definedName>
    <definedName name="Bulldozer_Komatzu_D50A_15_11" localSheetId="22">#REF!</definedName>
    <definedName name="Bulldozer_Komatzu_D50A_15_11" localSheetId="2">#REF!</definedName>
    <definedName name="Bulldozer_Komatzu_D50A_15_11">#REF!</definedName>
    <definedName name="Bulldozer_Komatzu_D53A_16" localSheetId="17">#REF!</definedName>
    <definedName name="Bulldozer_Komatzu_D53A_16" localSheetId="18">#REF!</definedName>
    <definedName name="Bulldozer_Komatzu_D53A_16" localSheetId="22">#REF!</definedName>
    <definedName name="Bulldozer_Komatzu_D53A_16" localSheetId="2">#REF!</definedName>
    <definedName name="Bulldozer_Komatzu_D53A_16">#REF!</definedName>
    <definedName name="Bulldozer_Komatzu_D53A_16_11" localSheetId="17">#REF!</definedName>
    <definedName name="Bulldozer_Komatzu_D53A_16_11" localSheetId="18">#REF!</definedName>
    <definedName name="Bulldozer_Komatzu_D53A_16_11" localSheetId="22">#REF!</definedName>
    <definedName name="Bulldozer_Komatzu_D53A_16_11" localSheetId="2">#REF!</definedName>
    <definedName name="Bulldozer_Komatzu_D53A_16_11">#REF!</definedName>
    <definedName name="bvbc" localSheetId="14" hidden="1">{"TAB1",#N/A,TRUE,"GENERAL";"TAB2",#N/A,TRUE,"GENERAL";"TAB3",#N/A,TRUE,"GENERAL";"TAB4",#N/A,TRUE,"GENERAL";"TAB5",#N/A,TRUE,"GENERAL"}</definedName>
    <definedName name="bvbc" localSheetId="20" hidden="1">{"TAB1",#N/A,TRUE,"GENERAL";"TAB2",#N/A,TRUE,"GENERAL";"TAB3",#N/A,TRUE,"GENERAL";"TAB4",#N/A,TRUE,"GENERAL";"TAB5",#N/A,TRUE,"GENERAL"}</definedName>
    <definedName name="bvbc" localSheetId="22" hidden="1">{"TAB1",#N/A,TRUE,"GENERAL";"TAB2",#N/A,TRUE,"GENERAL";"TAB3",#N/A,TRUE,"GENERAL";"TAB4",#N/A,TRUE,"GENERAL";"TAB5",#N/A,TRUE,"GENERAL"}</definedName>
    <definedName name="bvbc" hidden="1">{"TAB1",#N/A,TRUE,"GENERAL";"TAB2",#N/A,TRUE,"GENERAL";"TAB3",#N/A,TRUE,"GENERAL";"TAB4",#N/A,TRUE,"GENERAL";"TAB5",#N/A,TRUE,"GENERAL"}</definedName>
    <definedName name="bvcb" localSheetId="14" hidden="1">{"via1",#N/A,TRUE,"general";"via2",#N/A,TRUE,"general";"via3",#N/A,TRUE,"general"}</definedName>
    <definedName name="bvcb" localSheetId="20" hidden="1">{"via1",#N/A,TRUE,"general";"via2",#N/A,TRUE,"general";"via3",#N/A,TRUE,"general"}</definedName>
    <definedName name="bvcb" localSheetId="22" hidden="1">{"via1",#N/A,TRUE,"general";"via2",#N/A,TRUE,"general";"via3",#N/A,TRUE,"general"}</definedName>
    <definedName name="bvcb" hidden="1">{"via1",#N/A,TRUE,"general";"via2",#N/A,TRUE,"general";"via3",#N/A,TRUE,"general"}</definedName>
    <definedName name="bvn" localSheetId="14" hidden="1">{"via1",#N/A,TRUE,"general";"via2",#N/A,TRUE,"general";"via3",#N/A,TRUE,"general"}</definedName>
    <definedName name="bvn" localSheetId="20" hidden="1">{"via1",#N/A,TRUE,"general";"via2",#N/A,TRUE,"general";"via3",#N/A,TRUE,"general"}</definedName>
    <definedName name="bvn" localSheetId="22" hidden="1">{"via1",#N/A,TRUE,"general";"via2",#N/A,TRUE,"general";"via3",#N/A,TRUE,"general"}</definedName>
    <definedName name="bvn" hidden="1">{"via1",#N/A,TRUE,"general";"via2",#N/A,TRUE,"general";"via3",#N/A,TRUE,"general"}</definedName>
    <definedName name="by" localSheetId="14" hidden="1">{"via1",#N/A,TRUE,"general";"via2",#N/A,TRUE,"general";"via3",#N/A,TRUE,"general"}</definedName>
    <definedName name="by" localSheetId="20" hidden="1">{"via1",#N/A,TRUE,"general";"via2",#N/A,TRUE,"general";"via3",#N/A,TRUE,"general"}</definedName>
    <definedName name="by" localSheetId="22" hidden="1">{"via1",#N/A,TRUE,"general";"via2",#N/A,TRUE,"general";"via3",#N/A,TRUE,"general"}</definedName>
    <definedName name="by" hidden="1">{"via1",#N/A,TRUE,"general";"via2",#N/A,TRUE,"general";"via3",#N/A,TRUE,"general"}</definedName>
    <definedName name="C.1" localSheetId="14">#REF!</definedName>
    <definedName name="C.1" localSheetId="22">#REF!</definedName>
    <definedName name="C.1">#REF!</definedName>
    <definedName name="C.10" localSheetId="14">#REF!</definedName>
    <definedName name="C.10" localSheetId="22">#REF!</definedName>
    <definedName name="C.10">#REF!</definedName>
    <definedName name="C.11" localSheetId="14">#REF!</definedName>
    <definedName name="C.11" localSheetId="22">#REF!</definedName>
    <definedName name="C.11">#REF!</definedName>
    <definedName name="C.2" localSheetId="22">#REF!</definedName>
    <definedName name="C.2">#REF!</definedName>
    <definedName name="C.3" localSheetId="22">#REF!</definedName>
    <definedName name="C.3">#REF!</definedName>
    <definedName name="C.4" localSheetId="22">#REF!</definedName>
    <definedName name="C.4">#REF!</definedName>
    <definedName name="C.5" localSheetId="22">#REF!</definedName>
    <definedName name="C.5">#REF!</definedName>
    <definedName name="C.6" localSheetId="22">#REF!</definedName>
    <definedName name="C.6">#REF!</definedName>
    <definedName name="C.7" localSheetId="22">#REF!</definedName>
    <definedName name="C.7">#REF!</definedName>
    <definedName name="C.8" localSheetId="22">#REF!</definedName>
    <definedName name="C.8">#REF!</definedName>
    <definedName name="C.9" localSheetId="22">#REF!</definedName>
    <definedName name="C.9">#REF!</definedName>
    <definedName name="C.C.N.">#REF!</definedName>
    <definedName name="C_" localSheetId="22">#REF!</definedName>
    <definedName name="C_">#REF!</definedName>
    <definedName name="Ca" localSheetId="22">#REF!</definedName>
    <definedName name="Ca">#REF!</definedName>
    <definedName name="CABALLETE" localSheetId="17">#REF!</definedName>
    <definedName name="CABALLETE" localSheetId="18">#REF!</definedName>
    <definedName name="CABALLETE" localSheetId="22">#REF!</definedName>
    <definedName name="CABALLETE" localSheetId="2">#REF!</definedName>
    <definedName name="CABALLETE">#REF!</definedName>
    <definedName name="CABALLETE_11" localSheetId="17">#REF!</definedName>
    <definedName name="CABALLETE_11" localSheetId="18">#REF!</definedName>
    <definedName name="CABALLETE_11" localSheetId="22">#REF!</definedName>
    <definedName name="CABALLETE_11" localSheetId="2">#REF!</definedName>
    <definedName name="CABALLETE_11">#REF!</definedName>
    <definedName name="Caballete_asbt_cemt" localSheetId="17">#REF!</definedName>
    <definedName name="Caballete_asbt_cemt" localSheetId="18">#REF!</definedName>
    <definedName name="Caballete_asbt_cemt" localSheetId="22">#REF!</definedName>
    <definedName name="Caballete_asbt_cemt" localSheetId="2">#REF!</definedName>
    <definedName name="Caballete_asbt_cemt">#REF!</definedName>
    <definedName name="Caballete_asbt_cemt_11" localSheetId="17">#REF!</definedName>
    <definedName name="Caballete_asbt_cemt_11" localSheetId="18">#REF!</definedName>
    <definedName name="Caballete_asbt_cemt_11" localSheetId="22">#REF!</definedName>
    <definedName name="Caballete_asbt_cemt_11" localSheetId="2">#REF!</definedName>
    <definedName name="Caballete_asbt_cemt_11">#REF!</definedName>
    <definedName name="CABALLETETOTAL" localSheetId="17">#REF!</definedName>
    <definedName name="CABALLETETOTAL" localSheetId="18">#REF!</definedName>
    <definedName name="CABALLETETOTAL" localSheetId="22">#REF!</definedName>
    <definedName name="CABALLETETOTAL" localSheetId="2">#REF!</definedName>
    <definedName name="CABALLETETOTAL">#REF!</definedName>
    <definedName name="CABALLETETOTAL_11" localSheetId="17">#REF!</definedName>
    <definedName name="CABALLETETOTAL_11" localSheetId="18">#REF!</definedName>
    <definedName name="CABALLETETOTAL_11" localSheetId="22">#REF!</definedName>
    <definedName name="CABALLETETOTAL_11" localSheetId="2">#REF!</definedName>
    <definedName name="CABALLETETOTAL_11">#REF!</definedName>
    <definedName name="Cable_cobre_N_2_thwn">'[23]LISTADO '!$F$57</definedName>
    <definedName name="Cable_cobre_N_6">'[23]LISTADO '!$F$59</definedName>
    <definedName name="Cable_N__6_AWG_CU" localSheetId="14">#REF!</definedName>
    <definedName name="Cable_N__6_AWG_CU" localSheetId="17">#REF!</definedName>
    <definedName name="Cable_N__6_AWG_CU" localSheetId="18">#REF!</definedName>
    <definedName name="Cable_N__6_AWG_CU" localSheetId="22">#REF!</definedName>
    <definedName name="Cable_N__6_AWG_CU" localSheetId="2">#REF!</definedName>
    <definedName name="Cable_N__6_AWG_CU">#REF!</definedName>
    <definedName name="Cable_N__6_AWG_CU_11" localSheetId="14">#REF!</definedName>
    <definedName name="Cable_N__6_AWG_CU_11" localSheetId="17">#REF!</definedName>
    <definedName name="Cable_N__6_AWG_CU_11" localSheetId="18">#REF!</definedName>
    <definedName name="Cable_N__6_AWG_CU_11" localSheetId="22">#REF!</definedName>
    <definedName name="Cable_N__6_AWG_CU_11" localSheetId="2">#REF!</definedName>
    <definedName name="Cable_N__6_AWG_CU_11">#REF!</definedName>
    <definedName name="Cable_N_2_desnudo">'[23]LISTADO '!$F$41</definedName>
    <definedName name="Cable_n_8">'[23]LISTADO '!$F$109</definedName>
    <definedName name="CADENERO" localSheetId="14">[20]PRECIOS!$B$14</definedName>
    <definedName name="CADENERO">[20]PRECIOS!$B$14</definedName>
    <definedName name="CADENERO1" localSheetId="9">#REF!</definedName>
    <definedName name="CADENERO1" localSheetId="10">#REF!</definedName>
    <definedName name="CADENERO1" localSheetId="11">#REF!</definedName>
    <definedName name="CADENERO1" localSheetId="14">#REF!</definedName>
    <definedName name="CADENERO1" localSheetId="20">#REF!</definedName>
    <definedName name="CADENERO1" localSheetId="22">#REF!</definedName>
    <definedName name="CADENERO1">#REF!</definedName>
    <definedName name="CADENERO2" localSheetId="9">#REF!</definedName>
    <definedName name="CADENERO2" localSheetId="10">#REF!</definedName>
    <definedName name="CADENERO2" localSheetId="11">#REF!</definedName>
    <definedName name="CADENERO2" localSheetId="14">#REF!</definedName>
    <definedName name="CADENERO2" localSheetId="20">#REF!</definedName>
    <definedName name="CADENERO2" localSheetId="22">#REF!</definedName>
    <definedName name="CADENERO2">#REF!</definedName>
    <definedName name="caja" localSheetId="14">#REF!</definedName>
    <definedName name="caja" localSheetId="22">#REF!</definedName>
    <definedName name="caja">#REF!</definedName>
    <definedName name="Caja_2x4_PVC" localSheetId="17">#REF!</definedName>
    <definedName name="Caja_2x4_PVC" localSheetId="18">#REF!</definedName>
    <definedName name="Caja_2x4_PVC" localSheetId="22">#REF!</definedName>
    <definedName name="Caja_2x4_PVC" localSheetId="2">#REF!</definedName>
    <definedName name="Caja_2x4_PVC">#REF!</definedName>
    <definedName name="Caja_2x4_PVC_11" localSheetId="17">#REF!</definedName>
    <definedName name="Caja_2x4_PVC_11" localSheetId="18">#REF!</definedName>
    <definedName name="Caja_2x4_PVC_11" localSheetId="22">#REF!</definedName>
    <definedName name="Caja_2x4_PVC_11" localSheetId="2">#REF!</definedName>
    <definedName name="Caja_2x4_PVC_11">#REF!</definedName>
    <definedName name="Caja_galvanizada" localSheetId="17">#REF!</definedName>
    <definedName name="Caja_galvanizada" localSheetId="18">#REF!</definedName>
    <definedName name="Caja_galvanizada" localSheetId="22">#REF!</definedName>
    <definedName name="Caja_galvanizada" localSheetId="2">#REF!</definedName>
    <definedName name="Caja_galvanizada">#REF!</definedName>
    <definedName name="Caja_galvanizada_11" localSheetId="17">#REF!</definedName>
    <definedName name="Caja_galvanizada_11" localSheetId="18">#REF!</definedName>
    <definedName name="Caja_galvanizada_11" localSheetId="22">#REF!</definedName>
    <definedName name="Caja_galvanizada_11" localSheetId="2">#REF!</definedName>
    <definedName name="Caja_galvanizada_11">#REF!</definedName>
    <definedName name="Caja_octogonal_PVC" localSheetId="17">#REF!</definedName>
    <definedName name="Caja_octogonal_PVC" localSheetId="18">#REF!</definedName>
    <definedName name="Caja_octogonal_PVC" localSheetId="22">#REF!</definedName>
    <definedName name="Caja_octogonal_PVC" localSheetId="2">#REF!</definedName>
    <definedName name="Caja_octogonal_PVC">#REF!</definedName>
    <definedName name="Caja_octogonal_PVC_11" localSheetId="17">#REF!</definedName>
    <definedName name="Caja_octogonal_PVC_11" localSheetId="18">#REF!</definedName>
    <definedName name="Caja_octogonal_PVC_11" localSheetId="22">#REF!</definedName>
    <definedName name="Caja_octogonal_PVC_11" localSheetId="2">#REF!</definedName>
    <definedName name="Caja_octogonal_PVC_11">#REF!</definedName>
    <definedName name="caja2.4">[24]MATERIALES!$H$30</definedName>
    <definedName name="CAJADESARE" localSheetId="14">#REF!</definedName>
    <definedName name="CAJADESARE" localSheetId="17">#REF!</definedName>
    <definedName name="CAJADESARE" localSheetId="18">#REF!</definedName>
    <definedName name="CAJADESARE" localSheetId="22">#REF!</definedName>
    <definedName name="CAJADESARE" localSheetId="2">#REF!</definedName>
    <definedName name="CAJADESARE">#REF!</definedName>
    <definedName name="CAJADESARE_11" localSheetId="14">#REF!</definedName>
    <definedName name="CAJADESARE_11" localSheetId="17">#REF!</definedName>
    <definedName name="CAJADESARE_11" localSheetId="18">#REF!</definedName>
    <definedName name="CAJADESARE_11" localSheetId="22">#REF!</definedName>
    <definedName name="CAJADESARE_11" localSheetId="2">#REF!</definedName>
    <definedName name="CAJADESARE_11">#REF!</definedName>
    <definedName name="Cajas_2_4">'[23]LISTADO '!$F$79</definedName>
    <definedName name="Cajas_octogonales">'[23]LISTADO '!$F$78</definedName>
    <definedName name="CAJAS60" localSheetId="14">#REF!</definedName>
    <definedName name="CAJAS60" localSheetId="17">#REF!</definedName>
    <definedName name="CAJAS60" localSheetId="18">#REF!</definedName>
    <definedName name="CAJAS60" localSheetId="22">#REF!</definedName>
    <definedName name="CAJAS60" localSheetId="2">#REF!</definedName>
    <definedName name="CAJAS60">#REF!</definedName>
    <definedName name="CAJAS60_11" localSheetId="14">#REF!</definedName>
    <definedName name="CAJAS60_11" localSheetId="17">#REF!</definedName>
    <definedName name="CAJAS60_11" localSheetId="18">#REF!</definedName>
    <definedName name="CAJAS60_11" localSheetId="22">#REF!</definedName>
    <definedName name="CAJAS60_11" localSheetId="2">#REF!</definedName>
    <definedName name="CAJAS60_11">#REF!</definedName>
    <definedName name="CALC_FOGLIO">#N/A</definedName>
    <definedName name="CALCULO" localSheetId="14">'[2]CALCULO POI'!#REF!</definedName>
    <definedName name="CALCULO" localSheetId="22">'[2]CALCULO POI'!#REF!</definedName>
    <definedName name="CALCULO">'[2]CALCULO POI'!#REF!</definedName>
    <definedName name="calculopozo1" localSheetId="14">'[2]CALCULO POI'!#REF!</definedName>
    <definedName name="calculopozo1" localSheetId="22">'[2]CALCULO POI'!#REF!</definedName>
    <definedName name="calculopozo1">'[2]CALCULO POI'!#REF!</definedName>
    <definedName name="CALCULOPOZOS" localSheetId="14">'[2]CALCULO POI'!#REF!</definedName>
    <definedName name="CALCULOPOZOS" localSheetId="22">'[2]CALCULO POI'!#REF!</definedName>
    <definedName name="CALCULOPOZOS">'[2]CALCULO POI'!#REF!</definedName>
    <definedName name="calculopozos1">'[2]CALCULO POI'!$B$120:$C$154</definedName>
    <definedName name="CALCULOS">'[2]CALCULO POI'!$B$118:$CV$154</definedName>
    <definedName name="CALCULOSALCANTARILLADO">'[2]CALCULO POI'!$B$324:$BP$360</definedName>
    <definedName name="CalP" localSheetId="14">'[2]CALCULO POI'!#REF!</definedName>
    <definedName name="CalP" localSheetId="22">'[2]CALCULO POI'!#REF!</definedName>
    <definedName name="CalP">'[2]CALCULO POI'!#REF!</definedName>
    <definedName name="cama">[4]datos!$U$5:$U$300</definedName>
    <definedName name="Camion" localSheetId="14">#REF!</definedName>
    <definedName name="Camion" localSheetId="17">#REF!</definedName>
    <definedName name="Camion" localSheetId="18">#REF!</definedName>
    <definedName name="Camion" localSheetId="22">#REF!</definedName>
    <definedName name="Camion" localSheetId="2">#REF!</definedName>
    <definedName name="Camion">#REF!</definedName>
    <definedName name="Camion_11" localSheetId="14">#REF!</definedName>
    <definedName name="Camion_11" localSheetId="17">#REF!</definedName>
    <definedName name="Camion_11" localSheetId="18">#REF!</definedName>
    <definedName name="Camion_11" localSheetId="22">#REF!</definedName>
    <definedName name="Camion_11" localSheetId="2">#REF!</definedName>
    <definedName name="Camion_11">#REF!</definedName>
    <definedName name="CANAL_SUPER">'[22]MATERIALES '!$E$85</definedName>
    <definedName name="CANT" localSheetId="14">#REF!</definedName>
    <definedName name="Cant" localSheetId="17">#REF!</definedName>
    <definedName name="Cant" localSheetId="18">#REF!</definedName>
    <definedName name="CANT" localSheetId="22">#REF!</definedName>
    <definedName name="Cant" localSheetId="2">#REF!</definedName>
    <definedName name="CANT">#REF!</definedName>
    <definedName name="cant." localSheetId="14">#REF!</definedName>
    <definedName name="cant." localSheetId="22">#REF!</definedName>
    <definedName name="cant.">#REF!</definedName>
    <definedName name="Cant_Descapote" localSheetId="14">#REF!</definedName>
    <definedName name="Cant_Descapote" localSheetId="22">#REF!</definedName>
    <definedName name="Cant_Descapote">#REF!</definedName>
    <definedName name="Cant_Llenos" localSheetId="22">#REF!</definedName>
    <definedName name="Cant_Llenos">#REF!</definedName>
    <definedName name="Cant_Pavimento" localSheetId="22">#REF!</definedName>
    <definedName name="Cant_Pavimento">#REF!</definedName>
    <definedName name="Cant_Perimetro" localSheetId="22">#REF!</definedName>
    <definedName name="Cant_Perimetro">#REF!</definedName>
    <definedName name="Cant_Replanteo" localSheetId="22">#REF!</definedName>
    <definedName name="Cant_Replanteo">#REF!</definedName>
    <definedName name="cantid" localSheetId="22">#REF!</definedName>
    <definedName name="cantid">#REF!</definedName>
    <definedName name="Cantidades" localSheetId="22">#REF!</definedName>
    <definedName name="Cantidades">#REF!</definedName>
    <definedName name="CANTIDADESDEOBRA">'[2]CALCULO POI'!$B$161:$R$196</definedName>
    <definedName name="CAOLIN" localSheetId="14">#REF!</definedName>
    <definedName name="CAOLIN" localSheetId="22">#REF!</definedName>
    <definedName name="CAOLIN">#REF!</definedName>
    <definedName name="Capacete_2">'[23]LISTADO '!$F$80</definedName>
    <definedName name="Capex">#REF!</definedName>
    <definedName name="Capitale_circolante">'[40]Conto economico'!#REF!</definedName>
    <definedName name="capnumber">#REF!</definedName>
    <definedName name="CAPRATE">#REF!</definedName>
    <definedName name="capx">#REF!</definedName>
    <definedName name="CARBONATO">'[22]MATERIALES '!$E$71</definedName>
    <definedName name="CARBUROTOT" localSheetId="14">#REF!</definedName>
    <definedName name="CARBUROTOT" localSheetId="17">#REF!</definedName>
    <definedName name="CARBUROTOT" localSheetId="18">#REF!</definedName>
    <definedName name="CARBUROTOT" localSheetId="22">#REF!</definedName>
    <definedName name="CARBUROTOT" localSheetId="2">#REF!</definedName>
    <definedName name="CARBUROTOT">#REF!</definedName>
    <definedName name="CARBUROTOT_11" localSheetId="14">#REF!</definedName>
    <definedName name="CARBUROTOT_11" localSheetId="17">#REF!</definedName>
    <definedName name="CARBUROTOT_11" localSheetId="18">#REF!</definedName>
    <definedName name="CARBUROTOT_11" localSheetId="22">#REF!</definedName>
    <definedName name="CARBUROTOT_11" localSheetId="2">#REF!</definedName>
    <definedName name="CARBUROTOT_11">#REF!</definedName>
    <definedName name="CARGADOR" localSheetId="9">#REF!</definedName>
    <definedName name="CARGADOR" localSheetId="10">#REF!</definedName>
    <definedName name="CARGADOR" localSheetId="11">#REF!</definedName>
    <definedName name="CARGADOR" localSheetId="14">#REF!</definedName>
    <definedName name="CARGADOR" localSheetId="20">#REF!</definedName>
    <definedName name="CARGADOR" localSheetId="22">#REF!</definedName>
    <definedName name="CARGADOR">#REF!</definedName>
    <definedName name="Cargador_Dresser_515B" localSheetId="17">#REF!</definedName>
    <definedName name="Cargador_Dresser_515B" localSheetId="18">#REF!</definedName>
    <definedName name="Cargador_Dresser_515B" localSheetId="22">#REF!</definedName>
    <definedName name="Cargador_Dresser_515B" localSheetId="2">#REF!</definedName>
    <definedName name="Cargador_Dresser_515B">#REF!</definedName>
    <definedName name="Cargador_Dresser_515B_11" localSheetId="17">#REF!</definedName>
    <definedName name="Cargador_Dresser_515B_11" localSheetId="18">#REF!</definedName>
    <definedName name="Cargador_Dresser_515B_11" localSheetId="22">#REF!</definedName>
    <definedName name="Cargador_Dresser_515B_11" localSheetId="2">#REF!</definedName>
    <definedName name="Cargador_Dresser_515B_11">#REF!</definedName>
    <definedName name="cargos" localSheetId="4">#REF!</definedName>
    <definedName name="cargos">[45]Salarios!$A$24:$A$37</definedName>
    <definedName name="CARLOS" localSheetId="14">DATE(YEAR([0]!Loan_Start),MONTH([0]!Loan_Start)+Payment_Number,DAY([0]!Loan_Start))</definedName>
    <definedName name="CARLOS" localSheetId="22">DATE(YEAR([0]!Loan_Start),MONTH([0]!Loan_Start)+Payment_Number,DAY([0]!Loan_Start))</definedName>
    <definedName name="CARLOS">DATE(YEAR([0]!Loan_Start),MONTH([0]!Loan_Start)+Payment_Number,DAY([0]!Loan_Start))</definedName>
    <definedName name="CAROL">'[27]precios-básicos2002'!$C$12:$C$56</definedName>
    <definedName name="carol1">'[27]precios-básicos2002'!$C$12:$C$56</definedName>
    <definedName name="CARRETERAS">[27]DATOS!$A$9</definedName>
    <definedName name="CARRTA" localSheetId="14">'[28]LISTA DE PRECIO'!$E$54</definedName>
    <definedName name="CARRTA">'[28]LISTA DE PRECIO'!$E$54</definedName>
    <definedName name="CARTAGENA">#REF!</definedName>
    <definedName name="CARTAGO">[46]CONTROL!$E$21</definedName>
    <definedName name="case">#REF!</definedName>
    <definedName name="CASE2">#REF!</definedName>
    <definedName name="casenumber">#REF!</definedName>
    <definedName name="CASETONES" localSheetId="14">#REF!</definedName>
    <definedName name="CASETONES" localSheetId="17">#REF!</definedName>
    <definedName name="CASETONES" localSheetId="18">#REF!</definedName>
    <definedName name="CASETONES" localSheetId="22">#REF!</definedName>
    <definedName name="CASETONES" localSheetId="2">#REF!</definedName>
    <definedName name="CASETONES">#REF!</definedName>
    <definedName name="CASETONES_11" localSheetId="14">#REF!</definedName>
    <definedName name="CASETONES_11" localSheetId="17">#REF!</definedName>
    <definedName name="CASETONES_11" localSheetId="18">#REF!</definedName>
    <definedName name="CASETONES_11" localSheetId="22">#REF!</definedName>
    <definedName name="CASETONES_11" localSheetId="2">#REF!</definedName>
    <definedName name="CASETONES_11">#REF!</definedName>
    <definedName name="Cashband1copy">#REF!</definedName>
    <definedName name="Cashband1paste">#REF!</definedName>
    <definedName name="Cashband2copy">#REF!</definedName>
    <definedName name="Cashband2paste">#REF!</definedName>
    <definedName name="CassaFormula">[47]FinancingActivity!#REF!</definedName>
    <definedName name="cau" localSheetId="14">#REF!</definedName>
    <definedName name="cau" localSheetId="22">#REF!</definedName>
    <definedName name="cau">#REF!</definedName>
    <definedName name="CB" localSheetId="22">#REF!</definedName>
    <definedName name="CB">#REF!</definedName>
    <definedName name="CBS">#REF!</definedName>
    <definedName name="Cc" localSheetId="22">#REF!</definedName>
    <definedName name="Cc">#REF!</definedName>
    <definedName name="ccase">#REF!</definedName>
    <definedName name="cccc">'[48]UNITARIO AULAS'!$G$586</definedName>
    <definedName name="ccccc" localSheetId="14" hidden="1">{"TAB1",#N/A,TRUE,"GENERAL";"TAB2",#N/A,TRUE,"GENERAL";"TAB3",#N/A,TRUE,"GENERAL";"TAB4",#N/A,TRUE,"GENERAL";"TAB5",#N/A,TRUE,"GENERAL"}</definedName>
    <definedName name="ccccc" localSheetId="20" hidden="1">{"TAB1",#N/A,TRUE,"GENERAL";"TAB2",#N/A,TRUE,"GENERAL";"TAB3",#N/A,TRUE,"GENERAL";"TAB4",#N/A,TRUE,"GENERAL";"TAB5",#N/A,TRUE,"GENERAL"}</definedName>
    <definedName name="ccccc" localSheetId="22" hidden="1">{"TAB1",#N/A,TRUE,"GENERAL";"TAB2",#N/A,TRUE,"GENERAL";"TAB3",#N/A,TRUE,"GENERAL";"TAB4",#N/A,TRUE,"GENERAL";"TAB5",#N/A,TRUE,"GENERAL"}</definedName>
    <definedName name="ccccc" hidden="1">{"TAB1",#N/A,TRUE,"GENERAL";"TAB2",#N/A,TRUE,"GENERAL";"TAB3",#N/A,TRUE,"GENERAL";"TAB4",#N/A,TRUE,"GENERAL";"TAB5",#N/A,TRUE,"GENERAL"}</definedName>
    <definedName name="CCCCCC" localSheetId="22">'[49]A. P. U.'!#REF!</definedName>
    <definedName name="CCCCCC">'[49]A. P. U.'!#REF!</definedName>
    <definedName name="ccto210" localSheetId="14">#REF!</definedName>
    <definedName name="ccto210" localSheetId="22">#REF!</definedName>
    <definedName name="ccto210">#REF!</definedName>
    <definedName name="Cd" localSheetId="14">#REF!</definedName>
    <definedName name="Cd" localSheetId="22">#REF!</definedName>
    <definedName name="Cd">#REF!</definedName>
    <definedName name="CD_Aseo_ON" localSheetId="14">#REF!</definedName>
    <definedName name="CD_Aseo_ON" localSheetId="22">#REF!</definedName>
    <definedName name="CD_Aseo_ON">#REF!</definedName>
    <definedName name="CD_Caja_Med.Gas" localSheetId="22">#REF!</definedName>
    <definedName name="CD_Caja_Med.Gas">#REF!</definedName>
    <definedName name="CD_Esmalte" localSheetId="22">#REF!</definedName>
    <definedName name="CD_Esmalte">#REF!</definedName>
    <definedName name="CD_Marmolina" localSheetId="22">#REF!</definedName>
    <definedName name="CD_Marmolina">#REF!</definedName>
    <definedName name="CD_Resanes" localSheetId="22">#REF!</definedName>
    <definedName name="CD_Resanes">#REF!</definedName>
    <definedName name="CD_Retiro_Esc." localSheetId="22">#REF!</definedName>
    <definedName name="CD_Retiro_Esc.">#REF!</definedName>
    <definedName name="CD_Silcoplast" localSheetId="22">#REF!</definedName>
    <definedName name="CD_Silcoplast">#REF!</definedName>
    <definedName name="CD_Tierra_Negra" localSheetId="22">#REF!</definedName>
    <definedName name="CD_Tierra_Negra">#REF!</definedName>
    <definedName name="CD_Vinilo" localSheetId="22">#REF!</definedName>
    <definedName name="CD_Vinilo">#REF!</definedName>
    <definedName name="cdcdc" localSheetId="14" hidden="1">{"via1",#N/A,TRUE,"general";"via2",#N/A,TRUE,"general";"via3",#N/A,TRUE,"general"}</definedName>
    <definedName name="cdcdc" localSheetId="20" hidden="1">{"via1",#N/A,TRUE,"general";"via2",#N/A,TRUE,"general";"via3",#N/A,TRUE,"general"}</definedName>
    <definedName name="cdcdc" localSheetId="22" hidden="1">{"via1",#N/A,TRUE,"general";"via2",#N/A,TRUE,"general";"via3",#N/A,TRUE,"general"}</definedName>
    <definedName name="cdcdc" hidden="1">{"via1",#N/A,TRUE,"general";"via2",#N/A,TRUE,"general";"via3",#N/A,TRUE,"general"}</definedName>
    <definedName name="CDctrl">[50]CDItem!$G$8</definedName>
    <definedName name="Ce" localSheetId="14">#REF!</definedName>
    <definedName name="Ce" localSheetId="22">#REF!</definedName>
    <definedName name="Ce">#REF!</definedName>
    <definedName name="CEBLANCO" localSheetId="14">#REF!</definedName>
    <definedName name="CEBLANCO" localSheetId="22">#REF!</definedName>
    <definedName name="CEBLANCO">#REF!</definedName>
    <definedName name="ceerf" localSheetId="14" hidden="1">{"TAB1",#N/A,TRUE,"GENERAL";"TAB2",#N/A,TRUE,"GENERAL";"TAB3",#N/A,TRUE,"GENERAL";"TAB4",#N/A,TRUE,"GENERAL";"TAB5",#N/A,TRUE,"GENERAL"}</definedName>
    <definedName name="ceerf" localSheetId="20" hidden="1">{"TAB1",#N/A,TRUE,"GENERAL";"TAB2",#N/A,TRUE,"GENERAL";"TAB3",#N/A,TRUE,"GENERAL";"TAB4",#N/A,TRUE,"GENERAL";"TAB5",#N/A,TRUE,"GENERAL"}</definedName>
    <definedName name="ceerf" localSheetId="22" hidden="1">{"TAB1",#N/A,TRUE,"GENERAL";"TAB2",#N/A,TRUE,"GENERAL";"TAB3",#N/A,TRUE,"GENERAL";"TAB4",#N/A,TRUE,"GENERAL";"TAB5",#N/A,TRUE,"GENERAL"}</definedName>
    <definedName name="ceerf" hidden="1">{"TAB1",#N/A,TRUE,"GENERAL";"TAB2",#N/A,TRUE,"GENERAL";"TAB3",#N/A,TRUE,"GENERAL";"TAB4",#N/A,TRUE,"GENERAL";"TAB5",#N/A,TRUE,"GENERAL"}</definedName>
    <definedName name="CEMENTBLAN." localSheetId="14">#REF!</definedName>
    <definedName name="CEMENTBLAN." localSheetId="17">#REF!</definedName>
    <definedName name="CEMENTBLAN." localSheetId="18">#REF!</definedName>
    <definedName name="CEMENTBLAN." localSheetId="22">#REF!</definedName>
    <definedName name="CEMENTBLAN." localSheetId="2">#REF!</definedName>
    <definedName name="CEMENTBLAN.">#REF!</definedName>
    <definedName name="CEMENTBLAN._11" localSheetId="14">#REF!</definedName>
    <definedName name="CEMENTBLAN._11" localSheetId="17">#REF!</definedName>
    <definedName name="CEMENTBLAN._11" localSheetId="18">#REF!</definedName>
    <definedName name="CEMENTBLAN._11" localSheetId="22">#REF!</definedName>
    <definedName name="CEMENTBLAN._11" localSheetId="2">#REF!</definedName>
    <definedName name="CEMENTBLAN._11">#REF!</definedName>
    <definedName name="Cemento" localSheetId="17">#REF!</definedName>
    <definedName name="Cemento" localSheetId="18">#REF!</definedName>
    <definedName name="Cemento" localSheetId="2">#REF!</definedName>
    <definedName name="CEMENTO">[51]Insum!$A$3:$H$63</definedName>
    <definedName name="Cemento_11" localSheetId="14">#REF!</definedName>
    <definedName name="Cemento_11" localSheetId="17">#REF!</definedName>
    <definedName name="Cemento_11" localSheetId="18">#REF!</definedName>
    <definedName name="Cemento_11" localSheetId="22">#REF!</definedName>
    <definedName name="Cemento_11" localSheetId="2">#REF!</definedName>
    <definedName name="Cemento_11">#REF!</definedName>
    <definedName name="Cemento_Blanco" localSheetId="14">#REF!</definedName>
    <definedName name="Cemento_Blanco" localSheetId="17">#REF!</definedName>
    <definedName name="Cemento_Blanco" localSheetId="18">#REF!</definedName>
    <definedName name="Cemento_Blanco" localSheetId="22">#REF!</definedName>
    <definedName name="Cemento_Blanco" localSheetId="2">#REF!</definedName>
    <definedName name="Cemento_Blanco">#REF!</definedName>
    <definedName name="Cemento_Blanco_11" localSheetId="14">#REF!</definedName>
    <definedName name="Cemento_Blanco_11" localSheetId="17">#REF!</definedName>
    <definedName name="Cemento_Blanco_11" localSheetId="18">#REF!</definedName>
    <definedName name="Cemento_Blanco_11" localSheetId="22">#REF!</definedName>
    <definedName name="Cemento_Blanco_11" localSheetId="2">#REF!</definedName>
    <definedName name="Cemento_Blanco_11">#REF!</definedName>
    <definedName name="CENEFAMALLA" localSheetId="17">#REF!</definedName>
    <definedName name="CENEFAMALLA" localSheetId="18">#REF!</definedName>
    <definedName name="CENEFAMALLA" localSheetId="22">#REF!</definedName>
    <definedName name="CENEFAMALLA" localSheetId="2">#REF!</definedName>
    <definedName name="CENEFAMALLA">#REF!</definedName>
    <definedName name="CENEFAMALLA_11" localSheetId="17">#REF!</definedName>
    <definedName name="CENEFAMALLA_11" localSheetId="18">#REF!</definedName>
    <definedName name="CENEFAMALLA_11" localSheetId="22">#REF!</definedName>
    <definedName name="CENEFAMALLA_11" localSheetId="2">#REF!</definedName>
    <definedName name="CENEFAMALLA_11">#REF!</definedName>
    <definedName name="Cera_para_pisos" localSheetId="22">'[32]L. MAT.'!#REF!</definedName>
    <definedName name="Cera_para_pisos">'[32]L. MAT.'!#REF!</definedName>
    <definedName name="Cerradura_de_perilla" localSheetId="14">#REF!</definedName>
    <definedName name="Cerradura_de_perilla" localSheetId="17">#REF!</definedName>
    <definedName name="Cerradura_de_perilla" localSheetId="18">#REF!</definedName>
    <definedName name="Cerradura_de_perilla" localSheetId="22">#REF!</definedName>
    <definedName name="Cerradura_de_perilla" localSheetId="2">#REF!</definedName>
    <definedName name="Cerradura_de_perilla">#REF!</definedName>
    <definedName name="Cerradura_de_perilla_11" localSheetId="14">#REF!</definedName>
    <definedName name="Cerradura_de_perilla_11" localSheetId="17">#REF!</definedName>
    <definedName name="Cerradura_de_perilla_11" localSheetId="18">#REF!</definedName>
    <definedName name="Cerradura_de_perilla_11" localSheetId="22">#REF!</definedName>
    <definedName name="Cerradura_de_perilla_11" localSheetId="2">#REF!</definedName>
    <definedName name="Cerradura_de_perilla_11">#REF!</definedName>
    <definedName name="Cf" localSheetId="14">#REF!</definedName>
    <definedName name="Cf" localSheetId="22">#REF!</definedName>
    <definedName name="Cf">#REF!</definedName>
    <definedName name="Cg" localSheetId="22">#REF!</definedName>
    <definedName name="Cg">#REF!</definedName>
    <definedName name="Ch" localSheetId="22">#REF!</definedName>
    <definedName name="Ch">#REF!</definedName>
    <definedName name="check">#REF!</definedName>
    <definedName name="checkiter">[11]FattoreK!#REF!</definedName>
    <definedName name="CHEQUE3_4" localSheetId="17">#REF!</definedName>
    <definedName name="CHEQUE3_4" localSheetId="18">#REF!</definedName>
    <definedName name="CHEQUE3_4" localSheetId="22">#REF!</definedName>
    <definedName name="CHEQUE3_4" localSheetId="2">#REF!</definedName>
    <definedName name="CHEQUE3_4">#REF!</definedName>
    <definedName name="CHEQUE3_4_11" localSheetId="17">#REF!</definedName>
    <definedName name="CHEQUE3_4_11" localSheetId="18">#REF!</definedName>
    <definedName name="CHEQUE3_4_11" localSheetId="22">#REF!</definedName>
    <definedName name="CHEQUE3_4_11" localSheetId="2">#REF!</definedName>
    <definedName name="CHEQUE3_4_11">#REF!</definedName>
    <definedName name="China" localSheetId="17">#REF!</definedName>
    <definedName name="China" localSheetId="18">#REF!</definedName>
    <definedName name="CHINA" localSheetId="22">#REF!</definedName>
    <definedName name="China" localSheetId="2">#REF!</definedName>
    <definedName name="CHINA">#REF!</definedName>
    <definedName name="China_11" localSheetId="17">#REF!</definedName>
    <definedName name="China_11" localSheetId="18">#REF!</definedName>
    <definedName name="China_11" localSheetId="22">#REF!</definedName>
    <definedName name="China_11" localSheetId="2">#REF!</definedName>
    <definedName name="China_11">#REF!</definedName>
    <definedName name="Ci" localSheetId="22">#REF!</definedName>
    <definedName name="Ci">#REF!</definedName>
    <definedName name="ciccio">[52]Tdb!$B$1</definedName>
    <definedName name="CIELORASOTOT" localSheetId="17">#REF!</definedName>
    <definedName name="CIELORASOTOT" localSheetId="18">#REF!</definedName>
    <definedName name="CIELORASOTOT" localSheetId="22">#REF!</definedName>
    <definedName name="CIELORASOTOT" localSheetId="2">#REF!</definedName>
    <definedName name="CIELORASOTOT">#REF!</definedName>
    <definedName name="CIELORASOTOT_11" localSheetId="17">#REF!</definedName>
    <definedName name="CIELORASOTOT_11" localSheetId="18">#REF!</definedName>
    <definedName name="CIELORASOTOT_11" localSheetId="22">#REF!</definedName>
    <definedName name="CIELORASOTOT_11" localSheetId="2">#REF!</definedName>
    <definedName name="CIELORASOTOT_11">#REF!</definedName>
    <definedName name="Cinta_Schotch_super_33">'[23]LISTADO '!$F$64</definedName>
    <definedName name="Cinta_scotch_23">'[23]LISTADO '!$F$65</definedName>
    <definedName name="CINTA_V_15" localSheetId="14">#REF!</definedName>
    <definedName name="CINTA_V_15" localSheetId="22">#REF!</definedName>
    <definedName name="CINTA_V_15">#REF!</definedName>
    <definedName name="CIPE">[53]Input!$B$287</definedName>
    <definedName name="CIUDAD">[54]PREC!$B$1</definedName>
    <definedName name="Cj" localSheetId="14">#REF!</definedName>
    <definedName name="Cj" localSheetId="22">#REF!</definedName>
    <definedName name="Cj">#REF!</definedName>
    <definedName name="Ck" localSheetId="14">#REF!</definedName>
    <definedName name="Ck" localSheetId="22">#REF!</definedName>
    <definedName name="Ck">#REF!</definedName>
    <definedName name="Cll" localSheetId="14">#REF!</definedName>
    <definedName name="Cll" localSheetId="22">#REF!</definedName>
    <definedName name="Cll">#REF!</definedName>
    <definedName name="Cll_4N__15_AE_40_San_Eduardo_II_Etapa._Tel_750372._Cúcuta_Colombia.">#REF!</definedName>
    <definedName name="CLOSBS">#REF!</definedName>
    <definedName name="CLOSETTOT" localSheetId="17">#REF!</definedName>
    <definedName name="CLOSETTOT" localSheetId="18">#REF!</definedName>
    <definedName name="CLOSETTOT" localSheetId="22">#REF!</definedName>
    <definedName name="CLOSETTOT" localSheetId="2">#REF!</definedName>
    <definedName name="CLOSETTOT">#REF!</definedName>
    <definedName name="CLOSETTOT_11" localSheetId="17">#REF!</definedName>
    <definedName name="CLOSETTOT_11" localSheetId="18">#REF!</definedName>
    <definedName name="CLOSETTOT_11" localSheetId="22">#REF!</definedName>
    <definedName name="CLOSETTOT_11" localSheetId="2">#REF!</definedName>
    <definedName name="CLOSETTOT_11">#REF!</definedName>
    <definedName name="Cm" localSheetId="22">#REF!</definedName>
    <definedName name="Cm">#REF!</definedName>
    <definedName name="CM2D" localSheetId="22">#REF!</definedName>
    <definedName name="CM2D">#REF!</definedName>
    <definedName name="CMMO" localSheetId="14">'[28]LISTA DE PRECIO'!$E$42</definedName>
    <definedName name="CMMO">'[28]LISTA DE PRECIO'!$E$42</definedName>
    <definedName name="Cn" localSheetId="14">#REF!</definedName>
    <definedName name="Cn" localSheetId="22">#REF!</definedName>
    <definedName name="Cn">#REF!</definedName>
    <definedName name="Cñ" localSheetId="14">#REF!</definedName>
    <definedName name="Cñ" localSheetId="22">#REF!</definedName>
    <definedName name="Cñ">#REF!</definedName>
    <definedName name="Co" localSheetId="14">#REF!</definedName>
    <definedName name="Co" localSheetId="22">#REF!</definedName>
    <definedName name="Co">#REF!</definedName>
    <definedName name="CO_3000" localSheetId="14">[28]BASICOS!$C$56</definedName>
    <definedName name="CO_3000">[28]BASICOS!$C$56</definedName>
    <definedName name="COBERTURA">[55]devdics!$A$83:$BV$164</definedName>
    <definedName name="COBERTURA_2">[55]devdics!$A$83:$BV$164</definedName>
    <definedName name="CODIGO">[56]CODCONST!$A$11:$C$11</definedName>
    <definedName name="CODMAT">#REF!</definedName>
    <definedName name="CODO_45___3__GRAN_RADIO_C_x_E" localSheetId="14">#REF!</definedName>
    <definedName name="CODO_45___3__GRAN_RADIO_C_x_E" localSheetId="22">#REF!</definedName>
    <definedName name="CODO_45___3__GRAN_RADIO_C_x_E">#REF!</definedName>
    <definedName name="CODO_45___3__P.V.C" localSheetId="14">#REF!</definedName>
    <definedName name="CODO_45___3__P.V.C" localSheetId="22">#REF!</definedName>
    <definedName name="CODO_45___3__P.V.C">#REF!</definedName>
    <definedName name="CODO_45__2__P.V.C" localSheetId="14">#REF!</definedName>
    <definedName name="CODO_45__2__P.V.C" localSheetId="22">#REF!</definedName>
    <definedName name="CODO_45__2__P.V.C">#REF!</definedName>
    <definedName name="CODO_90___3__GRAN_RADIO_C_x_E" localSheetId="22">#REF!</definedName>
    <definedName name="CODO_90___3__GRAN_RADIO_C_x_E">#REF!</definedName>
    <definedName name="CODO_90___3__P.V.C" localSheetId="22">#REF!</definedName>
    <definedName name="CODO_90___3__P.V.C">#REF!</definedName>
    <definedName name="CODO_90_x_3__B_x_B" localSheetId="22">#REF!</definedName>
    <definedName name="CODO_90_x_3__B_x_B">#REF!</definedName>
    <definedName name="CODO_90_x_3__B_x_EL" localSheetId="22">#REF!</definedName>
    <definedName name="CODO_90_x_3__B_x_EL">#REF!</definedName>
    <definedName name="CODO_P.V.C_90___1_2" localSheetId="22">#REF!</definedName>
    <definedName name="CODO_P.V.C_90___1_2">#REF!</definedName>
    <definedName name="Codo_Pres.._1" localSheetId="17">#REF!</definedName>
    <definedName name="Codo_Pres.._1" localSheetId="18">#REF!</definedName>
    <definedName name="Codo_Pres.._1" localSheetId="22">#REF!</definedName>
    <definedName name="Codo_Pres.._1" localSheetId="2">#REF!</definedName>
    <definedName name="Codo_Pres.._1">#REF!</definedName>
    <definedName name="Codo_Pres.._1_11" localSheetId="17">#REF!</definedName>
    <definedName name="Codo_Pres.._1_11" localSheetId="18">#REF!</definedName>
    <definedName name="Codo_Pres.._1_11" localSheetId="22">#REF!</definedName>
    <definedName name="Codo_Pres.._1_11" localSheetId="2">#REF!</definedName>
    <definedName name="Codo_Pres.._1_11">#REF!</definedName>
    <definedName name="Codo_Pres._1_2" localSheetId="17">#REF!</definedName>
    <definedName name="Codo_Pres._1_2" localSheetId="18">#REF!</definedName>
    <definedName name="Codo_Pres._1_2" localSheetId="22">#REF!</definedName>
    <definedName name="Codo_Pres._1_2" localSheetId="2">#REF!</definedName>
    <definedName name="Codo_Pres._1_2">#REF!</definedName>
    <definedName name="Codo_Pres._1_2_11" localSheetId="17">#REF!</definedName>
    <definedName name="Codo_Pres._1_2_11" localSheetId="18">#REF!</definedName>
    <definedName name="Codo_Pres._1_2_11" localSheetId="22">#REF!</definedName>
    <definedName name="Codo_Pres._1_2_11" localSheetId="2">#REF!</definedName>
    <definedName name="Codo_Pres._1_2_11">#REF!</definedName>
    <definedName name="Codo_Pres._3_4" localSheetId="17">#REF!</definedName>
    <definedName name="Codo_Pres._3_4" localSheetId="18">#REF!</definedName>
    <definedName name="Codo_Pres._3_4" localSheetId="22">#REF!</definedName>
    <definedName name="Codo_Pres._3_4" localSheetId="2">#REF!</definedName>
    <definedName name="Codo_Pres._3_4">#REF!</definedName>
    <definedName name="Codo_Pres._3_4_11" localSheetId="17">#REF!</definedName>
    <definedName name="Codo_Pres._3_4_11" localSheetId="18">#REF!</definedName>
    <definedName name="Codo_Pres._3_4_11" localSheetId="22">#REF!</definedName>
    <definedName name="Codo_Pres._3_4_11" localSheetId="2">#REF!</definedName>
    <definedName name="Codo_Pres._3_4_11">#REF!</definedName>
    <definedName name="Codo_Sanit._2" localSheetId="17">#REF!</definedName>
    <definedName name="Codo_Sanit._2" localSheetId="18">#REF!</definedName>
    <definedName name="Codo_Sanit._2" localSheetId="22">#REF!</definedName>
    <definedName name="Codo_Sanit._2" localSheetId="2">#REF!</definedName>
    <definedName name="Codo_Sanit._2">#REF!</definedName>
    <definedName name="Codo_Sanit._2_11" localSheetId="17">#REF!</definedName>
    <definedName name="Codo_Sanit._2_11" localSheetId="18">#REF!</definedName>
    <definedName name="Codo_Sanit._2_11" localSheetId="22">#REF!</definedName>
    <definedName name="Codo_Sanit._2_11" localSheetId="2">#REF!</definedName>
    <definedName name="Codo_Sanit._2_11">#REF!</definedName>
    <definedName name="Codo_Sanit._3" localSheetId="17">#REF!</definedName>
    <definedName name="Codo_Sanit._3" localSheetId="18">#REF!</definedName>
    <definedName name="Codo_Sanit._3" localSheetId="22">#REF!</definedName>
    <definedName name="Codo_Sanit._3" localSheetId="2">#REF!</definedName>
    <definedName name="Codo_Sanit._3">#REF!</definedName>
    <definedName name="Codo_Sanit._3_11" localSheetId="17">#REF!</definedName>
    <definedName name="Codo_Sanit._3_11" localSheetId="18">#REF!</definedName>
    <definedName name="Codo_Sanit._3_11" localSheetId="22">#REF!</definedName>
    <definedName name="Codo_Sanit._3_11" localSheetId="2">#REF!</definedName>
    <definedName name="Codo_Sanit._3_11">#REF!</definedName>
    <definedName name="Codo_Sanit._4" localSheetId="17">#REF!</definedName>
    <definedName name="Codo_Sanit._4" localSheetId="18">#REF!</definedName>
    <definedName name="Codo_Sanit._4" localSheetId="22">#REF!</definedName>
    <definedName name="Codo_Sanit._4" localSheetId="2">#REF!</definedName>
    <definedName name="Codo_Sanit._4">#REF!</definedName>
    <definedName name="Codo_Sanit._4_11" localSheetId="17">#REF!</definedName>
    <definedName name="Codo_Sanit._4_11" localSheetId="18">#REF!</definedName>
    <definedName name="Codo_Sanit._4_11" localSheetId="22">#REF!</definedName>
    <definedName name="Codo_Sanit._4_11" localSheetId="2">#REF!</definedName>
    <definedName name="Codo_Sanit._4_11">#REF!</definedName>
    <definedName name="Codos_PVC_3" localSheetId="22">'[32]L. MAT.'!#REF!</definedName>
    <definedName name="Codos_PVC_3">'[32]L. MAT.'!#REF!</definedName>
    <definedName name="coe" localSheetId="14">#REF!</definedName>
    <definedName name="coe" localSheetId="22">#REF!</definedName>
    <definedName name="coe">#REF!</definedName>
    <definedName name="Coef.erradas" localSheetId="14">#REF!</definedName>
    <definedName name="Coef.erradas" localSheetId="22">#REF!</definedName>
    <definedName name="Coef.erradas">#REF!</definedName>
    <definedName name="COEF.INFILT" localSheetId="14">#REF!</definedName>
    <definedName name="COEF.INFILT" localSheetId="22">#REF!</definedName>
    <definedName name="COEF.INFILT">#REF!</definedName>
    <definedName name="coef.retorno" localSheetId="22">#REF!</definedName>
    <definedName name="coef.retorno">#REF!</definedName>
    <definedName name="coeff_1">'[57]Introiti Tangenziale'!#REF!</definedName>
    <definedName name="coeff_2">'[57]Introiti Tangenziale'!#REF!</definedName>
    <definedName name="coeff_3">'[57]Introiti Tangenziale'!#REF!</definedName>
    <definedName name="coeff_4">'[57]Introiti Tangenziale'!#REF!</definedName>
    <definedName name="coeff_5">'[57]Introiti Tangenziale'!#REF!</definedName>
    <definedName name="coeficienterugosidad">'[2]INFORMACIÓN REFERENCIA'!$B$90:$C$101</definedName>
    <definedName name="cogs">#REF!</definedName>
    <definedName name="col_dos" localSheetId="14">#REF!</definedName>
    <definedName name="col_dos" localSheetId="22">#REF!</definedName>
    <definedName name="col_dos">#REF!</definedName>
    <definedName name="col10x20">'[21]A.P.U AULA CANO PESCAO'!$G$491</definedName>
    <definedName name="COLAMARRE2" localSheetId="14">#REF!</definedName>
    <definedName name="COLAMARRE2" localSheetId="17">#REF!</definedName>
    <definedName name="COLAMARRE2" localSheetId="18">#REF!</definedName>
    <definedName name="COLAMARRE2" localSheetId="22">#REF!</definedName>
    <definedName name="COLAMARRE2" localSheetId="2">#REF!</definedName>
    <definedName name="COLAMARRE2">#REF!</definedName>
    <definedName name="COLAMARRE2_11" localSheetId="14">#REF!</definedName>
    <definedName name="COLAMARRE2_11" localSheetId="17">#REF!</definedName>
    <definedName name="COLAMARRE2_11" localSheetId="18">#REF!</definedName>
    <definedName name="COLAMARRE2_11" localSheetId="22">#REF!</definedName>
    <definedName name="COLAMARRE2_11" localSheetId="2">#REF!</definedName>
    <definedName name="COLAMARRE2_11">#REF!</definedName>
    <definedName name="COLLAR_DE_DERIVACION_2____1_2" localSheetId="14">#REF!</definedName>
    <definedName name="COLLAR_DE_DERIVACION_2____1_2" localSheetId="22">#REF!</definedName>
    <definedName name="COLLAR_DE_DERIVACION_2____1_2">#REF!</definedName>
    <definedName name="COLLAR_DE_DERIVACION_3____1_2" localSheetId="22">#REF!</definedName>
    <definedName name="COLLAR_DE_DERIVACION_3____1_2">#REF!</definedName>
    <definedName name="COLLAR_DE_DERIVACION_DE_HF_DE_3____1_2__PARA_INSTALACION_DE_VENTOSA_EN_TUBERIA_DE_P.V.C" localSheetId="22">#REF!</definedName>
    <definedName name="COLLAR_DE_DERIVACION_DE_HF_DE_3____1_2__PARA_INSTALACION_DE_VENTOSA_EN_TUBERIA_DE_P.V.C">#REF!</definedName>
    <definedName name="COLUMNA20X20" localSheetId="17">#REF!</definedName>
    <definedName name="COLUMNA20X20" localSheetId="18">#REF!</definedName>
    <definedName name="COLUMNA20X20" localSheetId="22">#REF!</definedName>
    <definedName name="COLUMNA20X20" localSheetId="2">#REF!</definedName>
    <definedName name="COLUMNA20X20">#REF!</definedName>
    <definedName name="COLUMNA20X20_11" localSheetId="17">#REF!</definedName>
    <definedName name="COLUMNA20X20_11" localSheetId="18">#REF!</definedName>
    <definedName name="COLUMNA20X20_11" localSheetId="22">#REF!</definedName>
    <definedName name="COLUMNA20X20_11" localSheetId="2">#REF!</definedName>
    <definedName name="COLUMNA20X20_11">#REF!</definedName>
    <definedName name="COLUMNAS20X30" localSheetId="17">#REF!</definedName>
    <definedName name="COLUMNAS20X30" localSheetId="18">#REF!</definedName>
    <definedName name="COLUMNAS20X30" localSheetId="22">#REF!</definedName>
    <definedName name="COLUMNAS20X30" localSheetId="2">#REF!</definedName>
    <definedName name="COLUMNAS20X30">#REF!</definedName>
    <definedName name="COLUMNAS20X30_11" localSheetId="17">#REF!</definedName>
    <definedName name="COLUMNAS20X30_11" localSheetId="18">#REF!</definedName>
    <definedName name="COLUMNAS20X30_11" localSheetId="22">#REF!</definedName>
    <definedName name="COLUMNAS20X30_11" localSheetId="2">#REF!</definedName>
    <definedName name="COLUMNAS20X30_11">#REF!</definedName>
    <definedName name="Comfee">#REF!</definedName>
    <definedName name="comfee2">#REF!</definedName>
    <definedName name="compactacion" localSheetId="22">#REF!</definedName>
    <definedName name="compactacion">#REF!</definedName>
    <definedName name="Compactador_Bomag_15_ton." localSheetId="17">#REF!</definedName>
    <definedName name="Compactador_Bomag_15_ton." localSheetId="18">#REF!</definedName>
    <definedName name="Compactador_Bomag_15_ton." localSheetId="22">#REF!</definedName>
    <definedName name="Compactador_Bomag_15_ton." localSheetId="2">#REF!</definedName>
    <definedName name="Compactador_Bomag_15_ton.">#REF!</definedName>
    <definedName name="Compactador_Bomag_15_ton._11" localSheetId="17">#REF!</definedName>
    <definedName name="Compactador_Bomag_15_ton._11" localSheetId="18">#REF!</definedName>
    <definedName name="Compactador_Bomag_15_ton._11" localSheetId="22">#REF!</definedName>
    <definedName name="Compactador_Bomag_15_ton._11" localSheetId="2">#REF!</definedName>
    <definedName name="Compactador_Bomag_15_ton._11">#REF!</definedName>
    <definedName name="Compactador_Patecabra" localSheetId="17">#REF!</definedName>
    <definedName name="Compactador_Patecabra" localSheetId="18">#REF!</definedName>
    <definedName name="Compactador_Patecabra" localSheetId="22">#REF!</definedName>
    <definedName name="Compactador_Patecabra" localSheetId="2">#REF!</definedName>
    <definedName name="Compactador_Patecabra">#REF!</definedName>
    <definedName name="Compactador_Patecabra_11" localSheetId="17">#REF!</definedName>
    <definedName name="Compactador_Patecabra_11" localSheetId="18">#REF!</definedName>
    <definedName name="Compactador_Patecabra_11" localSheetId="22">#REF!</definedName>
    <definedName name="Compactador_Patecabra_11" localSheetId="2">#REF!</definedName>
    <definedName name="Compactador_Patecabra_11">#REF!</definedName>
    <definedName name="CompanyName">#REF!</definedName>
    <definedName name="COMPR" localSheetId="14">'[28]LISTA DE PRECIO'!$E$39</definedName>
    <definedName name="COMPR">'[28]LISTA DE PRECIO'!$E$39</definedName>
    <definedName name="COMPRESOR.185">[58]Precios!$A$18</definedName>
    <definedName name="CON_3000" localSheetId="14">#REF!</definedName>
    <definedName name="CON_3000" localSheetId="22">#REF!</definedName>
    <definedName name="CON_3000">#REF!</definedName>
    <definedName name="CONC_2200" localSheetId="14">[28]BASICOS!$C$24</definedName>
    <definedName name="CONC_2200">[28]BASICOS!$C$24</definedName>
    <definedName name="CONCRE123" localSheetId="14">#REF!</definedName>
    <definedName name="CONCRE123" localSheetId="22">#REF!</definedName>
    <definedName name="CONCRE123">#REF!</definedName>
    <definedName name="CONCRE124" localSheetId="14">#REF!</definedName>
    <definedName name="CONCRE124" localSheetId="17">#REF!</definedName>
    <definedName name="CONCRE124" localSheetId="18">#REF!</definedName>
    <definedName name="CONCRE124" localSheetId="22">#REF!</definedName>
    <definedName name="CONCRE124" localSheetId="2">#REF!</definedName>
    <definedName name="CONCRE124">#REF!</definedName>
    <definedName name="CONCRE124_11" localSheetId="14">#REF!</definedName>
    <definedName name="CONCRE124_11" localSheetId="17">#REF!</definedName>
    <definedName name="CONCRE124_11" localSheetId="18">#REF!</definedName>
    <definedName name="CONCRE124_11" localSheetId="22">#REF!</definedName>
    <definedName name="CONCRE124_11" localSheetId="2">#REF!</definedName>
    <definedName name="CONCRE124_11">#REF!</definedName>
    <definedName name="concre15" localSheetId="22">#REF!</definedName>
    <definedName name="concre15">#REF!</definedName>
    <definedName name="CONCRE25" localSheetId="22">#REF!</definedName>
    <definedName name="CONCRE25">#REF!</definedName>
    <definedName name="CONCRE3" localSheetId="17">#REF!</definedName>
    <definedName name="CONCRE3" localSheetId="18">#REF!</definedName>
    <definedName name="CONCRE3" localSheetId="22">#REF!</definedName>
    <definedName name="CONCRE3" localSheetId="2">#REF!</definedName>
    <definedName name="CONCRE3">#REF!</definedName>
    <definedName name="CONCRE3_11" localSheetId="17">#REF!</definedName>
    <definedName name="CONCRE3_11" localSheetId="18">#REF!</definedName>
    <definedName name="CONCRE3_11" localSheetId="22">#REF!</definedName>
    <definedName name="CONCRE3_11" localSheetId="2">#REF!</definedName>
    <definedName name="CONCRE3_11">#REF!</definedName>
    <definedName name="concre3000" localSheetId="22">#REF!</definedName>
    <definedName name="concre3000">#REF!</definedName>
    <definedName name="concre35" localSheetId="22">#REF!</definedName>
    <definedName name="concre35">#REF!</definedName>
    <definedName name="CONCRETO_1_2_3" localSheetId="17">#REF!</definedName>
    <definedName name="CONCRETO_1_2_3" localSheetId="18">#REF!</definedName>
    <definedName name="CONCRETO_1_2_3" localSheetId="22">#REF!</definedName>
    <definedName name="CONCRETO_1_2_3" localSheetId="2">#REF!</definedName>
    <definedName name="CONCRETO_1_2_3">#REF!</definedName>
    <definedName name="CONCRETO_1_2_3_11" localSheetId="17">#REF!</definedName>
    <definedName name="CONCRETO_1_2_3_11" localSheetId="18">#REF!</definedName>
    <definedName name="CONCRETO_1_2_3_11" localSheetId="22">#REF!</definedName>
    <definedName name="CONCRETO_1_2_3_11" localSheetId="2">#REF!</definedName>
    <definedName name="CONCRETO_1_2_3_11">#REF!</definedName>
    <definedName name="CONCRETO_1_2_4" localSheetId="17">#REF!</definedName>
    <definedName name="CONCRETO_1_2_4" localSheetId="18">#REF!</definedName>
    <definedName name="CONCRETO_1_2_4" localSheetId="22">#REF!</definedName>
    <definedName name="CONCRETO_1_2_4" localSheetId="2">#REF!</definedName>
    <definedName name="CONCRETO_1_2_4">#REF!</definedName>
    <definedName name="CONCRETO_1_2_4_11" localSheetId="17">#REF!</definedName>
    <definedName name="CONCRETO_1_2_4_11" localSheetId="18">#REF!</definedName>
    <definedName name="CONCRETO_1_2_4_11" localSheetId="22">#REF!</definedName>
    <definedName name="CONCRETO_1_2_4_11" localSheetId="2">#REF!</definedName>
    <definedName name="CONCRETO_1_2_4_11">#REF!</definedName>
    <definedName name="CONCRETO_1_3_5" localSheetId="17">#REF!</definedName>
    <definedName name="CONCRETO_1_3_5" localSheetId="18">#REF!</definedName>
    <definedName name="CONCRETO_1_3_5" localSheetId="22">#REF!</definedName>
    <definedName name="CONCRETO_1_3_5" localSheetId="2">#REF!</definedName>
    <definedName name="CONCRETO_1_3_5">#REF!</definedName>
    <definedName name="CONCRETO_1_3_5_11" localSheetId="17">#REF!</definedName>
    <definedName name="CONCRETO_1_3_5_11" localSheetId="18">#REF!</definedName>
    <definedName name="CONCRETO_1_3_5_11" localSheetId="22">#REF!</definedName>
    <definedName name="CONCRETO_1_3_5_11" localSheetId="2">#REF!</definedName>
    <definedName name="CONCRETO_1_3_5_11">#REF!</definedName>
    <definedName name="CONCRETO_1_4_8" localSheetId="17">#REF!</definedName>
    <definedName name="CONCRETO_1_4_8" localSheetId="18">#REF!</definedName>
    <definedName name="CONCRETO_1_4_8" localSheetId="22">#REF!</definedName>
    <definedName name="CONCRETO_1_4_8" localSheetId="2">#REF!</definedName>
    <definedName name="CONCRETO_1_4_8">#REF!</definedName>
    <definedName name="CONCRETO_1_4_8_11" localSheetId="17">#REF!</definedName>
    <definedName name="CONCRETO_1_4_8_11" localSheetId="18">#REF!</definedName>
    <definedName name="CONCRETO_1_4_8_11" localSheetId="22">#REF!</definedName>
    <definedName name="CONCRETO_1_4_8_11" localSheetId="2">#REF!</definedName>
    <definedName name="CONCRETO_1_4_8_11">#REF!</definedName>
    <definedName name="CONCRETO_CICLOPEO" localSheetId="17">#REF!</definedName>
    <definedName name="CONCRETO_CICLOPEO" localSheetId="18">#REF!</definedName>
    <definedName name="CONCRETO_CICLOPEO" localSheetId="22">#REF!</definedName>
    <definedName name="CONCRETO_CICLOPEO" localSheetId="2">#REF!</definedName>
    <definedName name="CONCRETO_CICLOPEO">#REF!</definedName>
    <definedName name="CONCRETO_CICLOPEO_11" localSheetId="17">#REF!</definedName>
    <definedName name="CONCRETO_CICLOPEO_11" localSheetId="18">#REF!</definedName>
    <definedName name="CONCRETO_CICLOPEO_11" localSheetId="22">#REF!</definedName>
    <definedName name="CONCRETO_CICLOPEO_11" localSheetId="2">#REF!</definedName>
    <definedName name="CONCRETO_CICLOPEO_11">#REF!</definedName>
    <definedName name="CONCRETO0_05" localSheetId="17">#REF!</definedName>
    <definedName name="CONCRETO0_05" localSheetId="18">#REF!</definedName>
    <definedName name="CONCRETO0_05" localSheetId="22">#REF!</definedName>
    <definedName name="CONCRETO0_05" localSheetId="2">#REF!</definedName>
    <definedName name="CONCRETO0_05">#REF!</definedName>
    <definedName name="CONCRETO0_05_11" localSheetId="17">#REF!</definedName>
    <definedName name="CONCRETO0_05_11" localSheetId="18">#REF!</definedName>
    <definedName name="CONCRETO0_05_11" localSheetId="22">#REF!</definedName>
    <definedName name="CONCRETO0_05_11" localSheetId="2">#REF!</definedName>
    <definedName name="CONCRETO0_05_11">#REF!</definedName>
    <definedName name="concreto14" localSheetId="22">#REF!</definedName>
    <definedName name="concreto14">#REF!</definedName>
    <definedName name="CONCRETO20" localSheetId="22">#REF!</definedName>
    <definedName name="CONCRETO20">#REF!</definedName>
    <definedName name="concreto25" localSheetId="22">#REF!</definedName>
    <definedName name="concreto25">#REF!</definedName>
    <definedName name="CONCRETO30" localSheetId="22">#REF!</definedName>
    <definedName name="CONCRETO30">#REF!</definedName>
    <definedName name="concreto35" localSheetId="22">#REF!</definedName>
    <definedName name="concreto35">#REF!</definedName>
    <definedName name="concretoplaca" localSheetId="22">#REF!</definedName>
    <definedName name="concretoplaca">#REF!</definedName>
    <definedName name="CONDUCCION331">'[2]INFORMACIÓN REFERENCIA'!$B$122:$E$133</definedName>
    <definedName name="CONDUCCIONTABLA3.3.1">'[2]INFORMACIÓN REFERENCIA'!$B$122:$D$133</definedName>
    <definedName name="conduit1.2">[24]MATERIALES!$H$34</definedName>
    <definedName name="conexiondomiciliaria" localSheetId="14">#REF!</definedName>
    <definedName name="conexiondomiciliaria" localSheetId="22">#REF!</definedName>
    <definedName name="conexiondomiciliaria">#REF!</definedName>
    <definedName name="CONSORCIO">[59]DATOS!$B$2</definedName>
    <definedName name="constr">[4]datos!$K$5:$K$200</definedName>
    <definedName name="ConstrnMargin">[60]Res!#REF!</definedName>
    <definedName name="consumo" localSheetId="14">#REF!</definedName>
    <definedName name="consumo" localSheetId="22">#REF!</definedName>
    <definedName name="consumo">#REF!</definedName>
    <definedName name="Conto_Econ.In_dollari">[40]Menù!#REF!</definedName>
    <definedName name="CONTRIBU">[61]IPM!$A$1:$V$8</definedName>
    <definedName name="Contributi">#REF!</definedName>
    <definedName name="Contributo">[18]Assumption!$D$54</definedName>
    <definedName name="contributoIstralcio">#REF!</definedName>
    <definedName name="COP">#REF!</definedName>
    <definedName name="copia" localSheetId="14">#REF!</definedName>
    <definedName name="copia" localSheetId="22">#REF!</definedName>
    <definedName name="copia">#REF!</definedName>
    <definedName name="correa">'[21]A.P.U AULA CANO PESCAO'!$G$687</definedName>
    <definedName name="corte" localSheetId="14">#REF!</definedName>
    <definedName name="corte" localSheetId="22">#REF!</definedName>
    <definedName name="corte">#REF!</definedName>
    <definedName name="corterocoso" localSheetId="14">#REF!</definedName>
    <definedName name="corterocoso" localSheetId="22">#REF!</definedName>
    <definedName name="corterocoso">#REF!</definedName>
    <definedName name="costi">[41]Assumption_invest.!#REF!</definedName>
    <definedName name="costi_amm_est">#REF!</definedName>
    <definedName name="Costi_Capitalizzati">#REF!</definedName>
    <definedName name="Costi_Operativi">#REF!</definedName>
    <definedName name="costiA1">[34]Input!#REF!</definedName>
    <definedName name="Costidiretti">#REF!</definedName>
    <definedName name="Costo_Indctos" localSheetId="14">#REF!</definedName>
    <definedName name="Costo_Indctos" localSheetId="22">#REF!</definedName>
    <definedName name="Costo_Indctos">#REF!</definedName>
    <definedName name="costocajadistrib">'[62]Fibra Óptica'!#REF!</definedName>
    <definedName name="costoempalme">'[62]Fibra Óptica'!#REF!</definedName>
    <definedName name="costoempalmeducto">'[62]Fibra Óptica'!#REF!</definedName>
    <definedName name="costoinstalmicro">'[62]Fibra Óptica'!#REF!</definedName>
    <definedName name="costomicroducto">'[62]Fibra Óptica'!#REF!</definedName>
    <definedName name="COSTOPERSONALTABLA1.5.3">'[2]INFORMACIÓN REFERENCIA'!$B$542:$F$545</definedName>
    <definedName name="COSTOPERSONALTABLA1.5.4">'[2]INFORMACIÓN REFERENCIA'!$B$549:$G$560</definedName>
    <definedName name="COSTOPERSONALTABLA1.5.5">'[2]INFORMACIÓN REFERENCIA'!$B$564:$G$621</definedName>
    <definedName name="COSTOREDESALCTABLA7.4" localSheetId="14">#REF!</definedName>
    <definedName name="COSTOREDESALCTABLA7.4" localSheetId="22">#REF!</definedName>
    <definedName name="COSTOREDESALCTABLA7.4">#REF!</definedName>
    <definedName name="COSTOREDESTABLA7.3" localSheetId="14">#REF!</definedName>
    <definedName name="COSTOREDESTABLA7.3" localSheetId="22">#REF!</definedName>
    <definedName name="COSTOREDESTABLA7.3">#REF!</definedName>
    <definedName name="COSTOSCONDUCCIONACU">'[2]BD COSTOS UNIDAD CONSTRUCTIVA'!$B$34:$J$49</definedName>
    <definedName name="costruzione">[41]Assumption_invest.!#REF!</definedName>
    <definedName name="cotas" localSheetId="14">[63]cotas!$B$2:$C$257</definedName>
    <definedName name="cotas">[63]cotas!$B$2:$C$257</definedName>
    <definedName name="cov">#REF!</definedName>
    <definedName name="Cov_00_PS">#REF!</definedName>
    <definedName name="Cov_00_Rev">#REF!</definedName>
    <definedName name="Cov_97_PS">#REF!</definedName>
    <definedName name="Cov_97_Rev">#REF!</definedName>
    <definedName name="Cov_98_PS">#REF!</definedName>
    <definedName name="Cov_98_Rev">#REF!</definedName>
    <definedName name="Cov_99_PS">#REF!</definedName>
    <definedName name="Cov_99_Rev">#REF!</definedName>
    <definedName name="Cov_EPS_00">#REF!</definedName>
    <definedName name="Cov_EPS_98">#REF!</definedName>
    <definedName name="Cov_EPS_99">#REF!</definedName>
    <definedName name="Cov_Mkt_Cap">#REF!</definedName>
    <definedName name="Cov_Off_High">#REF!</definedName>
    <definedName name="Cov_Perf_97">#REF!</definedName>
    <definedName name="Cov_Perf_98">#REF!</definedName>
    <definedName name="Cov_Perf_99">#REF!</definedName>
    <definedName name="cov_perf_99b">'[6]#REF'!$Q$162</definedName>
    <definedName name="Cov_Univ_Avg">#REF!</definedName>
    <definedName name="Cov_Univ_Total">#REF!</definedName>
    <definedName name="CP">#REF!</definedName>
    <definedName name="Cq" localSheetId="14">#REF!</definedName>
    <definedName name="Cq" localSheetId="22">#REF!</definedName>
    <definedName name="Cq">#REF!</definedName>
    <definedName name="Cr" localSheetId="14">#REF!</definedName>
    <definedName name="Cr" localSheetId="22">#REF!</definedName>
    <definedName name="Cr">#REF!</definedName>
    <definedName name="CRITERIO" localSheetId="14">#REF!</definedName>
    <definedName name="CRITERIO" localSheetId="22">#REF!</definedName>
    <definedName name="CRITERIO">#REF!</definedName>
    <definedName name="_xlnm.Criteria" localSheetId="22">#REF!</definedName>
    <definedName name="_xlnm.Criteria">#REF!</definedName>
    <definedName name="CRP" localSheetId="22">#REF!</definedName>
    <definedName name="CRP">#REF!</definedName>
    <definedName name="crrc" localSheetId="22">#REF!</definedName>
    <definedName name="crrc">#REF!</definedName>
    <definedName name="crrd" localSheetId="22">#REF!</definedName>
    <definedName name="crrd">#REF!</definedName>
    <definedName name="CRUCE_200_CANAL_S1" localSheetId="22">#REF!</definedName>
    <definedName name="CRUCE_200_CANAL_S1">#REF!</definedName>
    <definedName name="CRUCE_200_CANAL_S2" localSheetId="22">#REF!</definedName>
    <definedName name="CRUCE_200_CANAL_S2">#REF!</definedName>
    <definedName name="CRUCE_200_CANAL_S3" localSheetId="22">#REF!</definedName>
    <definedName name="CRUCE_200_CANAL_S3">#REF!</definedName>
    <definedName name="CRUCE_200_CANAL_S4" localSheetId="22">#REF!</definedName>
    <definedName name="CRUCE_200_CANAL_S4">#REF!</definedName>
    <definedName name="CRUCE_200_CANAL_S5" localSheetId="22">#REF!</definedName>
    <definedName name="CRUCE_200_CANAL_S5">#REF!</definedName>
    <definedName name="CRUCE_200_CANAL_S6" localSheetId="22">#REF!</definedName>
    <definedName name="CRUCE_200_CANAL_S6">#REF!</definedName>
    <definedName name="CRUCE_8__A_S1" localSheetId="22">#REF!</definedName>
    <definedName name="CRUCE_8__A_S1">#REF!</definedName>
    <definedName name="CRUCE_8__A_S2" localSheetId="22">#REF!</definedName>
    <definedName name="CRUCE_8__A_S2">#REF!</definedName>
    <definedName name="CRUCE_8__A_S3" localSheetId="22">#REF!</definedName>
    <definedName name="CRUCE_8__A_S3">#REF!</definedName>
    <definedName name="CRUCE_8__A_S4" localSheetId="22">#REF!</definedName>
    <definedName name="CRUCE_8__A_S4">#REF!</definedName>
    <definedName name="CRUCE_8__A_S5" localSheetId="22">#REF!</definedName>
    <definedName name="CRUCE_8__A_S5">#REF!</definedName>
    <definedName name="CRUCE_8__A_S6" localSheetId="22">#REF!</definedName>
    <definedName name="CRUCE_8__A_S6">#REF!</definedName>
    <definedName name="CRUCE12__A_S1" localSheetId="22">#REF!</definedName>
    <definedName name="CRUCE12__A_S1">#REF!</definedName>
    <definedName name="CRUCE12__A_S2" localSheetId="22">#REF!</definedName>
    <definedName name="CRUCE12__A_S2">#REF!</definedName>
    <definedName name="CRUCE12__A_S3" localSheetId="22">#REF!</definedName>
    <definedName name="CRUCE12__A_S3">#REF!</definedName>
    <definedName name="CRUCE12__A_S4" localSheetId="22">#REF!</definedName>
    <definedName name="CRUCE12__A_S4">#REF!</definedName>
    <definedName name="CRUCE12__A_S5" localSheetId="22">#REF!</definedName>
    <definedName name="CRUCE12__A_S5">#REF!</definedName>
    <definedName name="CRUCE12__A_S6" localSheetId="22">#REF!</definedName>
    <definedName name="CRUCE12__A_S6">#REF!</definedName>
    <definedName name="CRUCE12_B_S1" localSheetId="22">#REF!</definedName>
    <definedName name="CRUCE12_B_S1">#REF!</definedName>
    <definedName name="CRUCE12_B_S2" localSheetId="22">#REF!</definedName>
    <definedName name="CRUCE12_B_S2">#REF!</definedName>
    <definedName name="CRUCE12_B_S3" localSheetId="22">#REF!</definedName>
    <definedName name="CRUCE12_B_S3">#REF!</definedName>
    <definedName name="CRUCE12_B_S4" localSheetId="22">#REF!</definedName>
    <definedName name="CRUCE12_B_S4">#REF!</definedName>
    <definedName name="CRUCE12_B_S5" localSheetId="22">#REF!</definedName>
    <definedName name="CRUCE12_B_S5">#REF!</definedName>
    <definedName name="CRUCE12_B_S6" localSheetId="22">#REF!</definedName>
    <definedName name="CRUCE12_B_S6">#REF!</definedName>
    <definedName name="CRUCE160_CANAL_S1" localSheetId="22">#REF!</definedName>
    <definedName name="CRUCE160_CANAL_S1">#REF!</definedName>
    <definedName name="CRUCE160_CANAL_S2" localSheetId="22">#REF!</definedName>
    <definedName name="CRUCE160_CANAL_S2">#REF!</definedName>
    <definedName name="CRUCE160_CANAL_S3" localSheetId="22">#REF!</definedName>
    <definedName name="CRUCE160_CANAL_S3">#REF!</definedName>
    <definedName name="CRUCE160_CANAL_S4" localSheetId="22">#REF!</definedName>
    <definedName name="CRUCE160_CANAL_S4">#REF!</definedName>
    <definedName name="CRUCE160_CANAL_S5" localSheetId="22">#REF!</definedName>
    <definedName name="CRUCE160_CANAL_S5">#REF!</definedName>
    <definedName name="CRUCE160_CANAL_S6" localSheetId="22">#REF!</definedName>
    <definedName name="CRUCE160_CANAL_S6">#REF!</definedName>
    <definedName name="CRUCE90_CANAL_S1" localSheetId="22">#REF!</definedName>
    <definedName name="CRUCE90_CANAL_S1">#REF!</definedName>
    <definedName name="CRUCE90_CANAL_S2" localSheetId="22">#REF!</definedName>
    <definedName name="CRUCE90_CANAL_S2">#REF!</definedName>
    <definedName name="CRUCE90_CANAL_S3" localSheetId="22">#REF!</definedName>
    <definedName name="CRUCE90_CANAL_S3">#REF!</definedName>
    <definedName name="CRUCE90_CANAL_S4" localSheetId="22">#REF!</definedName>
    <definedName name="CRUCE90_CANAL_S4">#REF!</definedName>
    <definedName name="CRUCE90_CANAL_S5" localSheetId="22">#REF!</definedName>
    <definedName name="CRUCE90_CANAL_S5">#REF!</definedName>
    <definedName name="CRUCE90_CANAL_S6" localSheetId="22">#REF!</definedName>
    <definedName name="CRUCE90_CANAL_S6">#REF!</definedName>
    <definedName name="CRUCE90_S1" localSheetId="22">#REF!</definedName>
    <definedName name="CRUCE90_S1">#REF!</definedName>
    <definedName name="CRUCE90_S2" localSheetId="22">#REF!</definedName>
    <definedName name="CRUCE90_S2">#REF!</definedName>
    <definedName name="CRUCE90_S3" localSheetId="22">#REF!</definedName>
    <definedName name="CRUCE90_S3">#REF!</definedName>
    <definedName name="CRUCE90_S4" localSheetId="22">#REF!</definedName>
    <definedName name="CRUCE90_S4">#REF!</definedName>
    <definedName name="CRUCE90_S5" localSheetId="22">#REF!</definedName>
    <definedName name="CRUCE90_S5">#REF!</definedName>
    <definedName name="CRUCE90_S6" localSheetId="22">#REF!</definedName>
    <definedName name="CRUCE90_S6">#REF!</definedName>
    <definedName name="Cruceta_metálica_en_ángulo_de__2m_x_2_5__x_2_5__x_1_4_.">"Prueba1"</definedName>
    <definedName name="Cs" localSheetId="14">#REF!</definedName>
    <definedName name="Cs" localSheetId="22">#REF!</definedName>
    <definedName name="Cs">#REF!</definedName>
    <definedName name="Ct" localSheetId="14">#REF!</definedName>
    <definedName name="Ct" localSheetId="22">#REF!</definedName>
    <definedName name="Ct">#REF!</definedName>
    <definedName name="Cu" localSheetId="14">#REF!</definedName>
    <definedName name="Cu" localSheetId="22">#REF!</definedName>
    <definedName name="Cu">#REF!</definedName>
    <definedName name="CU_AA" localSheetId="14">'[28]FACTOR_PREST Y CUADRILLAS'!$E$66</definedName>
    <definedName name="CU_AA">'[28]FACTOR_PREST Y CUADRILLAS'!$E$66</definedName>
    <definedName name="CU_BB" localSheetId="14">'[28]FACTOR_PREST Y CUADRILLAS'!$E$75</definedName>
    <definedName name="CU_BB">'[28]FACTOR_PREST Y CUADRILLAS'!$E$75</definedName>
    <definedName name="CU_VV" localSheetId="14">'[28]FACTOR_PREST Y CUADRILLAS'!$E$122</definedName>
    <definedName name="CU_VV">'[28]FACTOR_PREST Y CUADRILLAS'!$E$122</definedName>
    <definedName name="CUAALB" localSheetId="14">[64]CUADRILLAS!$D$73</definedName>
    <definedName name="CUAALB">[64]CUADRILLAS!$D$73</definedName>
    <definedName name="CUACON" localSheetId="14">[64]CUADRILLAS!$D$62</definedName>
    <definedName name="CUACON">[64]CUADRILLAS!$D$62</definedName>
    <definedName name="CUADRI1" localSheetId="14">#REF!</definedName>
    <definedName name="CUADRI1" localSheetId="17">#REF!</definedName>
    <definedName name="CUADRI1" localSheetId="18">#REF!</definedName>
    <definedName name="CUADRI1" localSheetId="22">#REF!</definedName>
    <definedName name="CUADRI1" localSheetId="2">#REF!</definedName>
    <definedName name="CUADRI1">#REF!</definedName>
    <definedName name="CUADRI1_11" localSheetId="14">#REF!</definedName>
    <definedName name="CUADRI1_11" localSheetId="17">#REF!</definedName>
    <definedName name="CUADRI1_11" localSheetId="18">#REF!</definedName>
    <definedName name="CUADRI1_11" localSheetId="22">#REF!</definedName>
    <definedName name="CUADRI1_11" localSheetId="2">#REF!</definedName>
    <definedName name="CUADRI1_11">#REF!</definedName>
    <definedName name="CUADRI2" localSheetId="14">#REF!</definedName>
    <definedName name="CUADRI2" localSheetId="17">#REF!</definedName>
    <definedName name="CUADRI2" localSheetId="18">#REF!</definedName>
    <definedName name="CUADRI2" localSheetId="22">#REF!</definedName>
    <definedName name="CUADRI2" localSheetId="2">#REF!</definedName>
    <definedName name="CUADRI2">#REF!</definedName>
    <definedName name="CUADRI2_11" localSheetId="17">#REF!</definedName>
    <definedName name="CUADRI2_11" localSheetId="18">#REF!</definedName>
    <definedName name="CUADRI2_11" localSheetId="22">#REF!</definedName>
    <definedName name="CUADRI2_11" localSheetId="2">#REF!</definedName>
    <definedName name="CUADRI2_11">#REF!</definedName>
    <definedName name="CUADRI3" localSheetId="17">#REF!</definedName>
    <definedName name="CUADRI3" localSheetId="18">#REF!</definedName>
    <definedName name="CUADRI3" localSheetId="22">#REF!</definedName>
    <definedName name="CUADRI3" localSheetId="2">#REF!</definedName>
    <definedName name="CUADRI3">#REF!</definedName>
    <definedName name="CUADRI3_11" localSheetId="17">#REF!</definedName>
    <definedName name="CUADRI3_11" localSheetId="18">#REF!</definedName>
    <definedName name="CUADRI3_11" localSheetId="22">#REF!</definedName>
    <definedName name="CUADRI3_11" localSheetId="2">#REF!</definedName>
    <definedName name="CUADRI3_11">#REF!</definedName>
    <definedName name="CUADRI4" localSheetId="17">#REF!</definedName>
    <definedName name="CUADRI4" localSheetId="18">#REF!</definedName>
    <definedName name="CUADRI4" localSheetId="22">#REF!</definedName>
    <definedName name="CUADRI4" localSheetId="2">#REF!</definedName>
    <definedName name="CUADRI4">#REF!</definedName>
    <definedName name="CUADRI4_11" localSheetId="17">#REF!</definedName>
    <definedName name="CUADRI4_11" localSheetId="18">#REF!</definedName>
    <definedName name="CUADRI4_11" localSheetId="22">#REF!</definedName>
    <definedName name="CUADRI4_11" localSheetId="2">#REF!</definedName>
    <definedName name="CUADRI4_11">#REF!</definedName>
    <definedName name="CUADRI5" localSheetId="17">#REF!</definedName>
    <definedName name="CUADRI5" localSheetId="18">#REF!</definedName>
    <definedName name="CUADRI5" localSheetId="22">#REF!</definedName>
    <definedName name="CUADRI5" localSheetId="2">#REF!</definedName>
    <definedName name="CUADRI5">#REF!</definedName>
    <definedName name="CUADRI5_11" localSheetId="17">#REF!</definedName>
    <definedName name="CUADRI5_11" localSheetId="18">#REF!</definedName>
    <definedName name="CUADRI5_11" localSheetId="22">#REF!</definedName>
    <definedName name="CUADRI5_11" localSheetId="2">#REF!</definedName>
    <definedName name="CUADRI5_11">#REF!</definedName>
    <definedName name="CUADRI6" localSheetId="17">#REF!</definedName>
    <definedName name="CUADRI6" localSheetId="18">#REF!</definedName>
    <definedName name="CUADRI6" localSheetId="22">#REF!</definedName>
    <definedName name="CUADRI6" localSheetId="2">#REF!</definedName>
    <definedName name="CUADRI6">#REF!</definedName>
    <definedName name="CUADRI6_11" localSheetId="17">#REF!</definedName>
    <definedName name="CUADRI6_11" localSheetId="18">#REF!</definedName>
    <definedName name="CUADRI6_11" localSheetId="22">#REF!</definedName>
    <definedName name="CUADRI6_11" localSheetId="2">#REF!</definedName>
    <definedName name="CUADRI6_11">#REF!</definedName>
    <definedName name="CUADRI7" localSheetId="17">#REF!</definedName>
    <definedName name="CUADRI7" localSheetId="18">#REF!</definedName>
    <definedName name="CUADRI7" localSheetId="22">#REF!</definedName>
    <definedName name="CUADRI7" localSheetId="2">#REF!</definedName>
    <definedName name="CUADRI7">#REF!</definedName>
    <definedName name="CUADRI7_11" localSheetId="17">#REF!</definedName>
    <definedName name="CUADRI7_11" localSheetId="18">#REF!</definedName>
    <definedName name="CUADRI7_11" localSheetId="22">#REF!</definedName>
    <definedName name="CUADRI7_11" localSheetId="2">#REF!</definedName>
    <definedName name="CUADRI7_11">#REF!</definedName>
    <definedName name="CUADRI9" localSheetId="17">#REF!</definedName>
    <definedName name="CUADRI9" localSheetId="18">#REF!</definedName>
    <definedName name="CUADRI9" localSheetId="22">#REF!</definedName>
    <definedName name="CUADRI9" localSheetId="2">#REF!</definedName>
    <definedName name="CUADRI9">#REF!</definedName>
    <definedName name="CUADRI9_11" localSheetId="17">#REF!</definedName>
    <definedName name="CUADRI9_11" localSheetId="18">#REF!</definedName>
    <definedName name="CUADRI9_11" localSheetId="22">#REF!</definedName>
    <definedName name="CUADRI9_11" localSheetId="2">#REF!</definedName>
    <definedName name="CUADRI9_11">#REF!</definedName>
    <definedName name="CUADRILLA" localSheetId="14">[65]CUADRILLA!$B$3:$B$14</definedName>
    <definedName name="CUADRILLA">[65]CUADRILLA!$B$3:$B$14</definedName>
    <definedName name="CUADRILLA.A">[66]CUAD!$D$17</definedName>
    <definedName name="Cuadrilla_A" localSheetId="14">#REF!</definedName>
    <definedName name="Cuadrilla_A" localSheetId="17">#REF!</definedName>
    <definedName name="Cuadrilla_A" localSheetId="18">#REF!</definedName>
    <definedName name="Cuadrilla_A" localSheetId="22">#REF!</definedName>
    <definedName name="Cuadrilla_A" localSheetId="2">#REF!</definedName>
    <definedName name="Cuadrilla_A">#REF!</definedName>
    <definedName name="Cuadrilla_A_11" localSheetId="14">#REF!</definedName>
    <definedName name="Cuadrilla_A_11" localSheetId="17">#REF!</definedName>
    <definedName name="Cuadrilla_A_11" localSheetId="18">#REF!</definedName>
    <definedName name="Cuadrilla_A_11" localSheetId="22">#REF!</definedName>
    <definedName name="Cuadrilla_A_11" localSheetId="2">#REF!</definedName>
    <definedName name="Cuadrilla_A_11">#REF!</definedName>
    <definedName name="Cuadrilla_B" localSheetId="14">#REF!</definedName>
    <definedName name="Cuadrilla_B" localSheetId="17">#REF!</definedName>
    <definedName name="Cuadrilla_B" localSheetId="18">#REF!</definedName>
    <definedName name="Cuadrilla_B" localSheetId="22">#REF!</definedName>
    <definedName name="Cuadrilla_B" localSheetId="2">#REF!</definedName>
    <definedName name="Cuadrilla_B">#REF!</definedName>
    <definedName name="Cuadrilla_B_11" localSheetId="17">#REF!</definedName>
    <definedName name="Cuadrilla_B_11" localSheetId="18">#REF!</definedName>
    <definedName name="Cuadrilla_B_11" localSheetId="22">#REF!</definedName>
    <definedName name="Cuadrilla_B_11" localSheetId="2">#REF!</definedName>
    <definedName name="Cuadrilla_B_11">#REF!</definedName>
    <definedName name="Cuadrilla_C" localSheetId="17">#REF!</definedName>
    <definedName name="Cuadrilla_C" localSheetId="18">#REF!</definedName>
    <definedName name="Cuadrilla_C" localSheetId="22">#REF!</definedName>
    <definedName name="Cuadrilla_C" localSheetId="2">#REF!</definedName>
    <definedName name="Cuadrilla_C">#REF!</definedName>
    <definedName name="Cuadrilla_C_11" localSheetId="17">#REF!</definedName>
    <definedName name="Cuadrilla_C_11" localSheetId="18">#REF!</definedName>
    <definedName name="Cuadrilla_C_11" localSheetId="22">#REF!</definedName>
    <definedName name="Cuadrilla_C_11" localSheetId="2">#REF!</definedName>
    <definedName name="Cuadrilla_C_11">#REF!</definedName>
    <definedName name="Cuadrilla_D" localSheetId="17">#REF!</definedName>
    <definedName name="Cuadrilla_D" localSheetId="18">#REF!</definedName>
    <definedName name="Cuadrilla_D" localSheetId="22">#REF!</definedName>
    <definedName name="Cuadrilla_D" localSheetId="2">#REF!</definedName>
    <definedName name="Cuadrilla_D">#REF!</definedName>
    <definedName name="Cuadrilla_D_11" localSheetId="17">#REF!</definedName>
    <definedName name="Cuadrilla_D_11" localSheetId="18">#REF!</definedName>
    <definedName name="Cuadrilla_D_11" localSheetId="22">#REF!</definedName>
    <definedName name="Cuadrilla_D_11" localSheetId="2">#REF!</definedName>
    <definedName name="Cuadrilla_D_11">#REF!</definedName>
    <definedName name="Cuadrilla_E" localSheetId="17">#REF!</definedName>
    <definedName name="Cuadrilla_E" localSheetId="18">#REF!</definedName>
    <definedName name="Cuadrilla_E" localSheetId="22">#REF!</definedName>
    <definedName name="Cuadrilla_E" localSheetId="2">#REF!</definedName>
    <definedName name="Cuadrilla_E">#REF!</definedName>
    <definedName name="Cuadrilla_E_11" localSheetId="17">#REF!</definedName>
    <definedName name="Cuadrilla_E_11" localSheetId="18">#REF!</definedName>
    <definedName name="Cuadrilla_E_11" localSheetId="22">#REF!</definedName>
    <definedName name="Cuadrilla_E_11" localSheetId="2">#REF!</definedName>
    <definedName name="Cuadrilla_E_11">#REF!</definedName>
    <definedName name="Cuadrilla_G" localSheetId="17">#REF!</definedName>
    <definedName name="Cuadrilla_G" localSheetId="18">#REF!</definedName>
    <definedName name="Cuadrilla_G" localSheetId="22">#REF!</definedName>
    <definedName name="Cuadrilla_G" localSheetId="2">#REF!</definedName>
    <definedName name="Cuadrilla_G">#REF!</definedName>
    <definedName name="Cuadrilla_G_11" localSheetId="17">#REF!</definedName>
    <definedName name="Cuadrilla_G_11" localSheetId="18">#REF!</definedName>
    <definedName name="Cuadrilla_G_11" localSheetId="22">#REF!</definedName>
    <definedName name="Cuadrilla_G_11" localSheetId="2">#REF!</definedName>
    <definedName name="Cuadrilla_G_11">#REF!</definedName>
    <definedName name="Cuadrilla_P" localSheetId="17">#REF!</definedName>
    <definedName name="Cuadrilla_P" localSheetId="18">#REF!</definedName>
    <definedName name="Cuadrilla_P" localSheetId="22">#REF!</definedName>
    <definedName name="Cuadrilla_P" localSheetId="2">#REF!</definedName>
    <definedName name="Cuadrilla_P">#REF!</definedName>
    <definedName name="Cuadrilla_P_11" localSheetId="17">#REF!</definedName>
    <definedName name="Cuadrilla_P_11" localSheetId="18">#REF!</definedName>
    <definedName name="Cuadrilla_P_11" localSheetId="22">#REF!</definedName>
    <definedName name="Cuadrilla_P_11" localSheetId="2">#REF!</definedName>
    <definedName name="Cuadrilla_P_11">#REF!</definedName>
    <definedName name="Cuadrilla_T" localSheetId="17">#REF!</definedName>
    <definedName name="Cuadrilla_T" localSheetId="18">#REF!</definedName>
    <definedName name="Cuadrilla_T" localSheetId="22">#REF!</definedName>
    <definedName name="Cuadrilla_T" localSheetId="2">#REF!</definedName>
    <definedName name="Cuadrilla_T">#REF!</definedName>
    <definedName name="Cuadrilla_T_11" localSheetId="17">#REF!</definedName>
    <definedName name="Cuadrilla_T_11" localSheetId="18">#REF!</definedName>
    <definedName name="Cuadrilla_T_11" localSheetId="22">#REF!</definedName>
    <definedName name="Cuadrilla_T_11" localSheetId="2">#REF!</definedName>
    <definedName name="Cuadrilla_T_11">#REF!</definedName>
    <definedName name="Cuadrillas" localSheetId="14">[67]Cuadrillas!$A$11:$I$73</definedName>
    <definedName name="Cuadrillas">[67]Cuadrillas!$A$11:$I$73</definedName>
    <definedName name="CUADRO">#N/A</definedName>
    <definedName name="CUADRO10">[68]Hoja1!$B$2:$Z$70</definedName>
    <definedName name="CUADRO11">[68]Hoja1!$B$2:$G$42</definedName>
    <definedName name="CUADRO12">[68]Hoja1!$B$2:$S$104</definedName>
    <definedName name="CUADRO13">[68]Hoja1!$B$2:$K$98</definedName>
    <definedName name="CUADRO14">[68]Hoja1!$B$2:$H$67</definedName>
    <definedName name="CUADRO15">[68]Hoja1!$B$2:$H$112</definedName>
    <definedName name="CUADRO16">[68]Hoja1!$B$2:$J$114</definedName>
    <definedName name="CUADRO17">[68]Hoja1!$B$2:$I$108</definedName>
    <definedName name="CUADRO18">[68]Hoja1!$B$2:$H$159</definedName>
    <definedName name="CUADRO19">[68]Hoja1!$B$2:$K$30</definedName>
    <definedName name="CUADRO20">[68]Hoja1!$B$2:$F$113</definedName>
    <definedName name="CUADRO8">[68]Hoja1!$B$2:$E$66</definedName>
    <definedName name="CUADRO9">[68]Hoja1!$B$2:$O$95</definedName>
    <definedName name="CUAEXC" localSheetId="14">[64]CUADRILLAS!$D$49</definedName>
    <definedName name="CUAEXC">[64]CUADRILLAS!$D$49</definedName>
    <definedName name="cuaII3A">[69]A!$B$3:$J$101</definedName>
    <definedName name="cuaII3B">[69]A!$B$110:$I$208</definedName>
    <definedName name="cuaII3C">[69]A!$B$217:$I$316</definedName>
    <definedName name="cuaII4A">[69]A!$N$3:$T$104</definedName>
    <definedName name="cuaII4B">[69]A!$N$110:$T$211</definedName>
    <definedName name="cuaII4C">[69]A!$N$217:$T$318</definedName>
    <definedName name="cuaII5A">[69]A!$X$3:$AE$103</definedName>
    <definedName name="cuaII5B">[69]A!$X$110:$AD$210</definedName>
    <definedName name="cuaII5C">[69]A!$X$217:$AD$317</definedName>
    <definedName name="CUAPLO" localSheetId="14">#REF!</definedName>
    <definedName name="CUAPLO" localSheetId="22">#REF!</definedName>
    <definedName name="CUAPLO">#REF!</definedName>
    <definedName name="CUATOP" localSheetId="14">#REF!</definedName>
    <definedName name="CUATOP" localSheetId="22">#REF!</definedName>
    <definedName name="CUATOP">#REF!</definedName>
    <definedName name="cubierta">'[21]A.P.U AULA CANO PESCAO'!$G$725</definedName>
    <definedName name="Cubierta_Angulo_1_x1_x1_8" localSheetId="14">#REF!</definedName>
    <definedName name="Cubierta_Angulo_1_x1_x1_8" localSheetId="17">#REF!</definedName>
    <definedName name="Cubierta_Angulo_1_x1_x1_8" localSheetId="18">#REF!</definedName>
    <definedName name="Cubierta_Angulo_1_x1_x1_8" localSheetId="22">#REF!</definedName>
    <definedName name="Cubierta_Angulo_1_x1_x1_8" localSheetId="2">#REF!</definedName>
    <definedName name="Cubierta_Angulo_1_x1_x1_8">#REF!</definedName>
    <definedName name="Cubierta_Angulo_1_x1_x1_8_11" localSheetId="14">#REF!</definedName>
    <definedName name="Cubierta_Angulo_1_x1_x1_8_11" localSheetId="17">#REF!</definedName>
    <definedName name="Cubierta_Angulo_1_x1_x1_8_11" localSheetId="18">#REF!</definedName>
    <definedName name="Cubierta_Angulo_1_x1_x1_8_11" localSheetId="22">#REF!</definedName>
    <definedName name="Cubierta_Angulo_1_x1_x1_8_11" localSheetId="2">#REF!</definedName>
    <definedName name="Cubierta_Angulo_1_x1_x1_8_11">#REF!</definedName>
    <definedName name="Cubierta_Angulo_1_x1_x3_16" localSheetId="14">#REF!</definedName>
    <definedName name="Cubierta_Angulo_1_x1_x3_16" localSheetId="17">#REF!</definedName>
    <definedName name="Cubierta_Angulo_1_x1_x3_16" localSheetId="18">#REF!</definedName>
    <definedName name="Cubierta_Angulo_1_x1_x3_16" localSheetId="22">#REF!</definedName>
    <definedName name="Cubierta_Angulo_1_x1_x3_16" localSheetId="2">#REF!</definedName>
    <definedName name="Cubierta_Angulo_1_x1_x3_16">#REF!</definedName>
    <definedName name="Cubierta_Angulo_1_x1_x3_16_11" localSheetId="17">#REF!</definedName>
    <definedName name="Cubierta_Angulo_1_x1_x3_16_11" localSheetId="18">#REF!</definedName>
    <definedName name="Cubierta_Angulo_1_x1_x3_16_11" localSheetId="22">#REF!</definedName>
    <definedName name="Cubierta_Angulo_1_x1_x3_16_11" localSheetId="2">#REF!</definedName>
    <definedName name="Cubierta_Angulo_1_x1_x3_16_11">#REF!</definedName>
    <definedName name="Cubierta_Angulo_11_2_x11_2_x1_4" localSheetId="17">#REF!</definedName>
    <definedName name="Cubierta_Angulo_11_2_x11_2_x1_4" localSheetId="18">#REF!</definedName>
    <definedName name="Cubierta_Angulo_11_2_x11_2_x1_4" localSheetId="22">#REF!</definedName>
    <definedName name="Cubierta_Angulo_11_2_x11_2_x1_4" localSheetId="2">#REF!</definedName>
    <definedName name="Cubierta_Angulo_11_2_x11_2_x1_4">#REF!</definedName>
    <definedName name="Cubierta_Angulo_11_2_x11_2_x1_4_11" localSheetId="17">#REF!</definedName>
    <definedName name="Cubierta_Angulo_11_2_x11_2_x1_4_11" localSheetId="18">#REF!</definedName>
    <definedName name="Cubierta_Angulo_11_2_x11_2_x1_4_11" localSheetId="22">#REF!</definedName>
    <definedName name="Cubierta_Angulo_11_2_x11_2_x1_4_11" localSheetId="2">#REF!</definedName>
    <definedName name="Cubierta_Angulo_11_2_x11_2_x1_4_11">#REF!</definedName>
    <definedName name="Cubierta_Angulo_11_2_x11_2_x3_16" localSheetId="17">#REF!</definedName>
    <definedName name="Cubierta_Angulo_11_2_x11_2_x3_16" localSheetId="18">#REF!</definedName>
    <definedName name="Cubierta_Angulo_11_2_x11_2_x3_16" localSheetId="22">#REF!</definedName>
    <definedName name="Cubierta_Angulo_11_2_x11_2_x3_16" localSheetId="2">#REF!</definedName>
    <definedName name="Cubierta_Angulo_11_2_x11_2_x3_16">#REF!</definedName>
    <definedName name="Cubierta_Angulo_11_2_x11_2_x3_16_11" localSheetId="17">#REF!</definedName>
    <definedName name="Cubierta_Angulo_11_2_x11_2_x3_16_11" localSheetId="18">#REF!</definedName>
    <definedName name="Cubierta_Angulo_11_2_x11_2_x3_16_11" localSheetId="22">#REF!</definedName>
    <definedName name="Cubierta_Angulo_11_2_x11_2_x3_16_11" localSheetId="2">#REF!</definedName>
    <definedName name="Cubierta_Angulo_11_2_x11_2_x3_16_11">#REF!</definedName>
    <definedName name="Cubierta_Platina_21_2x21_2x1_8" localSheetId="17">#REF!</definedName>
    <definedName name="Cubierta_Platina_21_2x21_2x1_8" localSheetId="18">#REF!</definedName>
    <definedName name="Cubierta_Platina_21_2x21_2x1_8" localSheetId="22">#REF!</definedName>
    <definedName name="Cubierta_Platina_21_2x21_2x1_8" localSheetId="2">#REF!</definedName>
    <definedName name="Cubierta_Platina_21_2x21_2x1_8">#REF!</definedName>
    <definedName name="Cubierta_Platina_21_2x21_2x1_8_11" localSheetId="17">#REF!</definedName>
    <definedName name="Cubierta_Platina_21_2x21_2x1_8_11" localSheetId="18">#REF!</definedName>
    <definedName name="Cubierta_Platina_21_2x21_2x1_8_11" localSheetId="22">#REF!</definedName>
    <definedName name="Cubierta_Platina_21_2x21_2x1_8_11" localSheetId="2">#REF!</definedName>
    <definedName name="Cubierta_Platina_21_2x21_2x1_8_11">#REF!</definedName>
    <definedName name="Cubierta_Platina_250mmx250mmx3_8" localSheetId="17">#REF!</definedName>
    <definedName name="Cubierta_Platina_250mmx250mmx3_8" localSheetId="18">#REF!</definedName>
    <definedName name="Cubierta_Platina_250mmx250mmx3_8" localSheetId="22">#REF!</definedName>
    <definedName name="Cubierta_Platina_250mmx250mmx3_8" localSheetId="2">#REF!</definedName>
    <definedName name="Cubierta_Platina_250mmx250mmx3_8">#REF!</definedName>
    <definedName name="Cubierta_Platina_250mmx250mmx3_8_11" localSheetId="17">#REF!</definedName>
    <definedName name="Cubierta_Platina_250mmx250mmx3_8_11" localSheetId="18">#REF!</definedName>
    <definedName name="Cubierta_Platina_250mmx250mmx3_8_11" localSheetId="22">#REF!</definedName>
    <definedName name="Cubierta_Platina_250mmx250mmx3_8_11" localSheetId="2">#REF!</definedName>
    <definedName name="Cubierta_Platina_250mmx250mmx3_8_11">#REF!</definedName>
    <definedName name="Cubierta_Platina_380mmx200mmx3_8" localSheetId="17">#REF!</definedName>
    <definedName name="Cubierta_Platina_380mmx200mmx3_8" localSheetId="18">#REF!</definedName>
    <definedName name="Cubierta_Platina_380mmx200mmx3_8" localSheetId="22">#REF!</definedName>
    <definedName name="Cubierta_Platina_380mmx200mmx3_8" localSheetId="2">#REF!</definedName>
    <definedName name="Cubierta_Platina_380mmx200mmx3_8">#REF!</definedName>
    <definedName name="Cubierta_Platina_380mmx200mmx3_8_11" localSheetId="17">#REF!</definedName>
    <definedName name="Cubierta_Platina_380mmx200mmx3_8_11" localSheetId="18">#REF!</definedName>
    <definedName name="Cubierta_Platina_380mmx200mmx3_8_11" localSheetId="22">#REF!</definedName>
    <definedName name="Cubierta_Platina_380mmx200mmx3_8_11" localSheetId="2">#REF!</definedName>
    <definedName name="Cubierta_Platina_380mmx200mmx3_8_11">#REF!</definedName>
    <definedName name="Cubierta_Soldadura" localSheetId="17">#REF!</definedName>
    <definedName name="Cubierta_Soldadura" localSheetId="18">#REF!</definedName>
    <definedName name="Cubierta_Soldadura" localSheetId="22">#REF!</definedName>
    <definedName name="Cubierta_Soldadura" localSheetId="2">#REF!</definedName>
    <definedName name="Cubierta_Soldadura">#REF!</definedName>
    <definedName name="Cubierta_Soldadura_11" localSheetId="17">#REF!</definedName>
    <definedName name="Cubierta_Soldadura_11" localSheetId="18">#REF!</definedName>
    <definedName name="Cubierta_Soldadura_11" localSheetId="22">#REF!</definedName>
    <definedName name="Cubierta_Soldadura_11" localSheetId="2">#REF!</definedName>
    <definedName name="Cubierta_Soldadura_11">#REF!</definedName>
    <definedName name="CUBIERTATOTAL" localSheetId="17">#REF!</definedName>
    <definedName name="CUBIERTATOTAL" localSheetId="18">#REF!</definedName>
    <definedName name="CUBIERTATOTAL" localSheetId="22">#REF!</definedName>
    <definedName name="CUBIERTATOTAL" localSheetId="2">#REF!</definedName>
    <definedName name="CUBIERTATOTAL">#REF!</definedName>
    <definedName name="CUBIERTATOTAL_11" localSheetId="17">#REF!</definedName>
    <definedName name="CUBIERTATOTAL_11" localSheetId="18">#REF!</definedName>
    <definedName name="CUBIERTATOTAL_11" localSheetId="22">#REF!</definedName>
    <definedName name="CUBIERTATOTAL_11" localSheetId="2">#REF!</definedName>
    <definedName name="CUBIERTATOTAL_11">#REF!</definedName>
    <definedName name="CUBS">[70]Hoja1!$A:$IV</definedName>
    <definedName name="CUCON" localSheetId="14">#REF!</definedName>
    <definedName name="CUCON" localSheetId="22">#REF!</definedName>
    <definedName name="CUCON">#REF!</definedName>
    <definedName name="CUEXC" localSheetId="14">#REF!</definedName>
    <definedName name="CUEXC" localSheetId="22">#REF!</definedName>
    <definedName name="CUEXC">#REF!</definedName>
    <definedName name="CUNET" localSheetId="14" hidden="1">{"via1",#N/A,TRUE,"general";"via2",#N/A,TRUE,"general";"via3",#N/A,TRUE,"general"}</definedName>
    <definedName name="CUNET" localSheetId="20" hidden="1">{"via1",#N/A,TRUE,"general";"via2",#N/A,TRUE,"general";"via3",#N/A,TRUE,"general"}</definedName>
    <definedName name="CUNET" localSheetId="22" hidden="1">{"via1",#N/A,TRUE,"general";"via2",#N/A,TRUE,"general";"via3",#N/A,TRUE,"general"}</definedName>
    <definedName name="CUNET" hidden="1">{"via1",#N/A,TRUE,"general";"via2",#N/A,TRUE,"general";"via3",#N/A,TRUE,"general"}</definedName>
    <definedName name="cuneta" localSheetId="14">#REF!</definedName>
    <definedName name="cuneta" localSheetId="22">#REF!</definedName>
    <definedName name="cuneta">#REF!</definedName>
    <definedName name="Cunete_pintura">'[19]LISTADO '!$F$26</definedName>
    <definedName name="CUPLOM" localSheetId="14">#REF!</definedName>
    <definedName name="CUPLOM" localSheetId="22">#REF!</definedName>
    <definedName name="CUPLOM">#REF!</definedName>
    <definedName name="currency">[6]Inputs!$C$23</definedName>
    <definedName name="CurrencyHomeCell">#REF!</definedName>
    <definedName name="Curva_PVC_1" localSheetId="14">#REF!</definedName>
    <definedName name="Curva_PVC_1" localSheetId="17">#REF!</definedName>
    <definedName name="Curva_PVC_1" localSheetId="18">#REF!</definedName>
    <definedName name="Curva_PVC_1" localSheetId="22">#REF!</definedName>
    <definedName name="Curva_PVC_1" localSheetId="2">#REF!</definedName>
    <definedName name="Curva_PVC_1">#REF!</definedName>
    <definedName name="Curva_PVC_1_11" localSheetId="14">#REF!</definedName>
    <definedName name="Curva_PVC_1_11" localSheetId="17">#REF!</definedName>
    <definedName name="Curva_PVC_1_11" localSheetId="18">#REF!</definedName>
    <definedName name="Curva_PVC_1_11" localSheetId="22">#REF!</definedName>
    <definedName name="Curva_PVC_1_11" localSheetId="2">#REF!</definedName>
    <definedName name="Curva_PVC_1_11">#REF!</definedName>
    <definedName name="Curva_PVC_1_2" localSheetId="17">#REF!</definedName>
    <definedName name="Curva_PVC_1_2" localSheetId="18">#REF!</definedName>
    <definedName name="Curva_PVC_1_2" localSheetId="22">#REF!</definedName>
    <definedName name="Curva_PVC_1_2" localSheetId="2">#REF!</definedName>
    <definedName name="Curva_PVC_1_2">#REF!</definedName>
    <definedName name="Curva_PVC_1_2_11" localSheetId="17">#REF!</definedName>
    <definedName name="Curva_PVC_1_2_11" localSheetId="18">#REF!</definedName>
    <definedName name="Curva_PVC_1_2_11" localSheetId="22">#REF!</definedName>
    <definedName name="Curva_PVC_1_2_11" localSheetId="2">#REF!</definedName>
    <definedName name="Curva_PVC_1_2_11">#REF!</definedName>
    <definedName name="Curva_PVC_3_4" localSheetId="17">#REF!</definedName>
    <definedName name="Curva_PVC_3_4" localSheetId="18">#REF!</definedName>
    <definedName name="Curva_PVC_3_4" localSheetId="22">#REF!</definedName>
    <definedName name="Curva_PVC_3_4" localSheetId="2">#REF!</definedName>
    <definedName name="Curva_PVC_3_4">#REF!</definedName>
    <definedName name="Curva_PVC_3_4_11" localSheetId="17">#REF!</definedName>
    <definedName name="Curva_PVC_3_4_11" localSheetId="18">#REF!</definedName>
    <definedName name="Curva_PVC_3_4_11" localSheetId="22">#REF!</definedName>
    <definedName name="Curva_PVC_3_4_11" localSheetId="2">#REF!</definedName>
    <definedName name="Curva_PVC_3_4_11">#REF!</definedName>
    <definedName name="curvaconduit">[24]MATERIALES!$H$33</definedName>
    <definedName name="Curvas_1_2">'[23]LISTADO '!$F$88</definedName>
    <definedName name="Curvas_2">'[23]LISTADO '!$F$91</definedName>
    <definedName name="CUTOP" localSheetId="14">#REF!</definedName>
    <definedName name="CUTOP" localSheetId="22">#REF!</definedName>
    <definedName name="CUTOP">#REF!</definedName>
    <definedName name="Cv" localSheetId="14">#REF!</definedName>
    <definedName name="Cv" localSheetId="22">#REF!</definedName>
    <definedName name="Cv">#REF!</definedName>
    <definedName name="cvfvd" localSheetId="14" hidden="1">{"via1",#N/A,TRUE,"general";"via2",#N/A,TRUE,"general";"via3",#N/A,TRUE,"general"}</definedName>
    <definedName name="cvfvd" localSheetId="20" hidden="1">{"via1",#N/A,TRUE,"general";"via2",#N/A,TRUE,"general";"via3",#N/A,TRUE,"general"}</definedName>
    <definedName name="cvfvd" localSheetId="22" hidden="1">{"via1",#N/A,TRUE,"general";"via2",#N/A,TRUE,"general";"via3",#N/A,TRUE,"general"}</definedName>
    <definedName name="cvfvd" hidden="1">{"via1",#N/A,TRUE,"general";"via2",#N/A,TRUE,"general";"via3",#N/A,TRUE,"general"}</definedName>
    <definedName name="cvn" localSheetId="14" hidden="1">{"TAB1",#N/A,TRUE,"GENERAL";"TAB2",#N/A,TRUE,"GENERAL";"TAB3",#N/A,TRUE,"GENERAL";"TAB4",#N/A,TRUE,"GENERAL";"TAB5",#N/A,TRUE,"GENERAL"}</definedName>
    <definedName name="cvn" localSheetId="20" hidden="1">{"TAB1",#N/A,TRUE,"GENERAL";"TAB2",#N/A,TRUE,"GENERAL";"TAB3",#N/A,TRUE,"GENERAL";"TAB4",#N/A,TRUE,"GENERAL";"TAB5",#N/A,TRUE,"GENERAL"}</definedName>
    <definedName name="cvn" localSheetId="22" hidden="1">{"TAB1",#N/A,TRUE,"GENERAL";"TAB2",#N/A,TRUE,"GENERAL";"TAB3",#N/A,TRUE,"GENERAL";"TAB4",#N/A,TRUE,"GENERAL";"TAB5",#N/A,TRUE,"GENERAL"}</definedName>
    <definedName name="cvn" hidden="1">{"TAB1",#N/A,TRUE,"GENERAL";"TAB2",#N/A,TRUE,"GENERAL";"TAB3",#N/A,TRUE,"GENERAL";"TAB4",#N/A,TRUE,"GENERAL";"TAB5",#N/A,TRUE,"GENERAL"}</definedName>
    <definedName name="CVS">[59]DATOS!$B$1</definedName>
    <definedName name="CVXC" localSheetId="14" hidden="1">{"via1",#N/A,TRUE,"general";"via2",#N/A,TRUE,"general";"via3",#N/A,TRUE,"general"}</definedName>
    <definedName name="CVXC" localSheetId="20" hidden="1">{"via1",#N/A,TRUE,"general";"via2",#N/A,TRUE,"general";"via3",#N/A,TRUE,"general"}</definedName>
    <definedName name="CVXC" localSheetId="22" hidden="1">{"via1",#N/A,TRUE,"general";"via2",#N/A,TRUE,"general";"via3",#N/A,TRUE,"general"}</definedName>
    <definedName name="CVXC" hidden="1">{"via1",#N/A,TRUE,"general";"via2",#N/A,TRUE,"general";"via3",#N/A,TRUE,"general"}</definedName>
    <definedName name="Cw" localSheetId="14">#REF!</definedName>
    <definedName name="Cw" localSheetId="22">#REF!</definedName>
    <definedName name="Cw">#REF!</definedName>
    <definedName name="Cwvu.GREY_ALL." localSheetId="9" hidden="1">#REF!</definedName>
    <definedName name="Cwvu.GREY_ALL." localSheetId="10" hidden="1">#REF!</definedName>
    <definedName name="Cwvu.GREY_ALL." localSheetId="11" hidden="1">#REF!</definedName>
    <definedName name="Cwvu.GREY_ALL." localSheetId="14" hidden="1">#REF!</definedName>
    <definedName name="Cwvu.GREY_ALL." localSheetId="20" hidden="1">#REF!</definedName>
    <definedName name="Cwvu.GREY_ALL." localSheetId="22" hidden="1">#REF!</definedName>
    <definedName name="Cwvu.GREY_ALL." hidden="1">#REF!</definedName>
    <definedName name="Cx" localSheetId="14">#REF!</definedName>
    <definedName name="Cx" localSheetId="22">#REF!</definedName>
    <definedName name="Cx">#REF!</definedName>
    <definedName name="Cy" localSheetId="22">#REF!</definedName>
    <definedName name="Cy">#REF!</definedName>
    <definedName name="d" localSheetId="14" hidden="1">{"test2",#N/A,TRUE,"Prices"}</definedName>
    <definedName name="d" localSheetId="20" hidden="1">{"test2",#N/A,TRUE,"Prices"}</definedName>
    <definedName name="d" localSheetId="22" hidden="1">{"test2",#N/A,TRUE,"Prices"}</definedName>
    <definedName name="d" hidden="1">{"test2",#N/A,TRUE,"Prices"}</definedName>
    <definedName name="D_m">[4]bases!$A$2:$K$43</definedName>
    <definedName name="d_percápita" localSheetId="14">#REF!</definedName>
    <definedName name="d_percápita" localSheetId="22">#REF!</definedName>
    <definedName name="d_percápita">#REF!</definedName>
    <definedName name="DANI">[27]ITEMS!$B$6:$B$176</definedName>
    <definedName name="DARIPAVA_SOFTWARE_INC">#REF!</definedName>
    <definedName name="DAS">'[62]Fibra Óptica'!#REF!</definedName>
    <definedName name="DASD" localSheetId="14" hidden="1">{"TAB1",#N/A,TRUE,"GENERAL";"TAB2",#N/A,TRUE,"GENERAL";"TAB3",#N/A,TRUE,"GENERAL";"TAB4",#N/A,TRUE,"GENERAL";"TAB5",#N/A,TRUE,"GENERAL"}</definedName>
    <definedName name="DASD" localSheetId="20" hidden="1">{"TAB1",#N/A,TRUE,"GENERAL";"TAB2",#N/A,TRUE,"GENERAL";"TAB3",#N/A,TRUE,"GENERAL";"TAB4",#N/A,TRUE,"GENERAL";"TAB5",#N/A,TRUE,"GENERAL"}</definedName>
    <definedName name="DASD" localSheetId="2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'[71]Dati prestito'!$F$13</definedName>
    <definedName name="data2">'[71]Dati prestito'!$F$16</definedName>
    <definedName name="data3">#REF!</definedName>
    <definedName name="data4">'[71]Dati prestito'!$F$17</definedName>
    <definedName name="data6">'[71]Dati prestito'!$I$18</definedName>
    <definedName name="Database" localSheetId="14">#REF!</definedName>
    <definedName name="Database" localSheetId="22">#REF!</definedName>
    <definedName name="Database">#REF!</definedName>
    <definedName name="dataxf">[72]Tax!#REF!</definedName>
    <definedName name="dataxv">[72]Tax!#REF!</definedName>
    <definedName name="date">#REF!</definedName>
    <definedName name="DATOS">[73]DATOS!$A$21:$D$190</definedName>
    <definedName name="days_per_annum">[72]NTBAss!#REF!</definedName>
    <definedName name="dbfdfbi" localSheetId="14" hidden="1">{"TAB1",#N/A,TRUE,"GENERAL";"TAB2",#N/A,TRUE,"GENERAL";"TAB3",#N/A,TRUE,"GENERAL";"TAB4",#N/A,TRUE,"GENERAL";"TAB5",#N/A,TRUE,"GENERAL"}</definedName>
    <definedName name="dbfdfbi" localSheetId="20" hidden="1">{"TAB1",#N/A,TRUE,"GENERAL";"TAB2",#N/A,TRUE,"GENERAL";"TAB3",#N/A,TRUE,"GENERAL";"TAB4",#N/A,TRUE,"GENERAL";"TAB5",#N/A,TRUE,"GENERAL"}</definedName>
    <definedName name="dbfdfbi" localSheetId="22"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acm">#REF!</definedName>
    <definedName name="DCF">#REF!</definedName>
    <definedName name="DCSDCTV" localSheetId="14" hidden="1">{"via1",#N/A,TRUE,"general";"via2",#N/A,TRUE,"general";"via3",#N/A,TRUE,"general"}</definedName>
    <definedName name="DCSDCTV" localSheetId="20" hidden="1">{"via1",#N/A,TRUE,"general";"via2",#N/A,TRUE,"general";"via3",#N/A,TRUE,"general"}</definedName>
    <definedName name="DCSDCTV" localSheetId="22" hidden="1">{"via1",#N/A,TRUE,"general";"via2",#N/A,TRUE,"general";"via3",#N/A,TRUE,"general"}</definedName>
    <definedName name="DCSDCTV" hidden="1">{"via1",#N/A,TRUE,"general";"via2",#N/A,TRUE,"general";"via3",#N/A,TRUE,"general"}</definedName>
    <definedName name="DD" localSheetId="14">#REF!</definedName>
    <definedName name="DD" localSheetId="22">#REF!</definedName>
    <definedName name="DD">#REF!</definedName>
    <definedName name="ddd" localSheetId="14" hidden="1">{"via1",#N/A,TRUE,"general";"via2",#N/A,TRUE,"general";"via3",#N/A,TRUE,"general"}</definedName>
    <definedName name="ddd" localSheetId="20" hidden="1">{"via1",#N/A,TRUE,"general";"via2",#N/A,TRUE,"general";"via3",#N/A,TRUE,"general"}</definedName>
    <definedName name="ddd" localSheetId="22" hidden="1">{"via1",#N/A,TRUE,"general";"via2",#N/A,TRUE,"general";"via3",#N/A,TRUE,"general"}</definedName>
    <definedName name="ddd" hidden="1">{"via1",#N/A,TRUE,"general";"via2",#N/A,TRUE,"general";"via3",#N/A,TRUE,"general"}</definedName>
    <definedName name="DDDD" localSheetId="14">IF('APU 1.1.2.6'!Values_Entered,[0]!Header_Row+'APU 1.1.2.6'!Number_of_Payments,[0]!Header_Row)</definedName>
    <definedName name="DDDD" localSheetId="22">IF('APU 2.1.2.1'!Values_Entered,'APU 2.1.2.1'!Header_Row+'APU 2.1.2.1'!Number_of_Payments,'APU 2.1.2.1'!Header_Row)</definedName>
    <definedName name="DDDD">IF([0]!Values_Entered,[0]!Header_Row+[0]!Number_of_Payments,[0]!Header_Row)</definedName>
    <definedName name="ddddt" localSheetId="14" hidden="1">{"via1",#N/A,TRUE,"general";"via2",#N/A,TRUE,"general";"via3",#N/A,TRUE,"general"}</definedName>
    <definedName name="ddddt" localSheetId="20" hidden="1">{"via1",#N/A,TRUE,"general";"via2",#N/A,TRUE,"general";"via3",#N/A,TRUE,"general"}</definedName>
    <definedName name="ddddt" localSheetId="22" hidden="1">{"via1",#N/A,TRUE,"general";"via2",#N/A,TRUE,"general";"via3",#N/A,TRUE,"general"}</definedName>
    <definedName name="ddddt" hidden="1">{"via1",#N/A,TRUE,"general";"via2",#N/A,TRUE,"general";"via3",#N/A,TRUE,"general"}</definedName>
    <definedName name="ddewdw" localSheetId="14" hidden="1">{"TAB1",#N/A,TRUE,"GENERAL";"TAB2",#N/A,TRUE,"GENERAL";"TAB3",#N/A,TRUE,"GENERAL";"TAB4",#N/A,TRUE,"GENERAL";"TAB5",#N/A,TRUE,"GENERAL"}</definedName>
    <definedName name="ddewdw" localSheetId="20" hidden="1">{"TAB1",#N/A,TRUE,"GENERAL";"TAB2",#N/A,TRUE,"GENERAL";"TAB3",#N/A,TRUE,"GENERAL";"TAB4",#N/A,TRUE,"GENERAL";"TAB5",#N/A,TRUE,"GENERAL"}</definedName>
    <definedName name="ddewdw" localSheetId="22" hidden="1">{"TAB1",#N/A,TRUE,"GENERAL";"TAB2",#N/A,TRUE,"GENERAL";"TAB3",#N/A,TRUE,"GENERAL";"TAB4",#N/A,TRUE,"GENERAL";"TAB5",#N/A,TRUE,"GENERAL"}</definedName>
    <definedName name="ddewdw" hidden="1">{"TAB1",#N/A,TRUE,"GENERAL";"TAB2",#N/A,TRUE,"GENERAL";"TAB3",#N/A,TRUE,"GENERAL";"TAB4",#N/A,TRUE,"GENERAL";"TAB5",#N/A,TRUE,"GENERAL"}</definedName>
    <definedName name="ddfdh" localSheetId="14" hidden="1">{"TAB1",#N/A,TRUE,"GENERAL";"TAB2",#N/A,TRUE,"GENERAL";"TAB3",#N/A,TRUE,"GENERAL";"TAB4",#N/A,TRUE,"GENERAL";"TAB5",#N/A,TRUE,"GENERAL"}</definedName>
    <definedName name="ddfdh" localSheetId="20" hidden="1">{"TAB1",#N/A,TRUE,"GENERAL";"TAB2",#N/A,TRUE,"GENERAL";"TAB3",#N/A,TRUE,"GENERAL";"TAB4",#N/A,TRUE,"GENERAL";"TAB5",#N/A,TRUE,"GENERAL"}</definedName>
    <definedName name="ddfdh" localSheetId="22" hidden="1">{"TAB1",#N/A,TRUE,"GENERAL";"TAB2",#N/A,TRUE,"GENERAL";"TAB3",#N/A,TRUE,"GENERAL";"TAB4",#N/A,TRUE,"GENERAL";"TAB5",#N/A,TRUE,"GENERAL"}</definedName>
    <definedName name="ddfdh" hidden="1">{"TAB1",#N/A,TRUE,"GENERAL";"TAB2",#N/A,TRUE,"GENERAL";"TAB3",#N/A,TRUE,"GENERAL";"TAB4",#N/A,TRUE,"GENERAL";"TAB5",#N/A,TRUE,"GENERAL"}</definedName>
    <definedName name="DDGSDP" localSheetId="14" hidden="1">{"TAB1",#N/A,TRUE,"GENERAL";"TAB2",#N/A,TRUE,"GENERAL";"TAB3",#N/A,TRUE,"GENERAL";"TAB4",#N/A,TRUE,"GENERAL";"TAB5",#N/A,TRUE,"GENERAL"}</definedName>
    <definedName name="DDGSDP" localSheetId="20" hidden="1">{"TAB1",#N/A,TRUE,"GENERAL";"TAB2",#N/A,TRUE,"GENERAL";"TAB3",#N/A,TRUE,"GENERAL";"TAB4",#N/A,TRUE,"GENERAL";"TAB5",#N/A,TRUE,"GENERAL"}</definedName>
    <definedName name="DDGSDP" localSheetId="22" hidden="1">{"TAB1",#N/A,TRUE,"GENERAL";"TAB2",#N/A,TRUE,"GENERAL";"TAB3",#N/A,TRUE,"GENERAL";"TAB4",#N/A,TRUE,"GENERAL";"TAB5",#N/A,TRUE,"GENERAL"}</definedName>
    <definedName name="DDGSDP" hidden="1">{"TAB1",#N/A,TRUE,"GENERAL";"TAB2",#N/A,TRUE,"GENERAL";"TAB3",#N/A,TRUE,"GENERAL";"TAB4",#N/A,TRUE,"GENERAL";"TAB5",#N/A,TRUE,"GENERAL"}</definedName>
    <definedName name="debt">#REF!</definedName>
    <definedName name="Debt_5..........................................................................................................................">#REF!</definedName>
    <definedName name="Debt_Space">#REF!</definedName>
    <definedName name="debtamort">#REF!</definedName>
    <definedName name="debtrig">#REF!</definedName>
    <definedName name="decrasing">[40]Assumptions!#REF!</definedName>
    <definedName name="deded" localSheetId="14" hidden="1">{"TAB1",#N/A,TRUE,"GENERAL";"TAB2",#N/A,TRUE,"GENERAL";"TAB3",#N/A,TRUE,"GENERAL";"TAB4",#N/A,TRUE,"GENERAL";"TAB5",#N/A,TRUE,"GENERAL"}</definedName>
    <definedName name="deded" localSheetId="20" hidden="1">{"TAB1",#N/A,TRUE,"GENERAL";"TAB2",#N/A,TRUE,"GENERAL";"TAB3",#N/A,TRUE,"GENERAL";"TAB4",#N/A,TRUE,"GENERAL";"TAB5",#N/A,TRUE,"GENERAL"}</definedName>
    <definedName name="deded" localSheetId="22" hidden="1">{"TAB1",#N/A,TRUE,"GENERAL";"TAB2",#N/A,TRUE,"GENERAL";"TAB3",#N/A,TRUE,"GENERAL";"TAB4",#N/A,TRUE,"GENERAL";"TAB5",#N/A,TRUE,"GENERAL"}</definedName>
    <definedName name="deded" hidden="1">{"TAB1",#N/A,TRUE,"GENERAL";"TAB2",#N/A,TRUE,"GENERAL";"TAB3",#N/A,TRUE,"GENERAL";"TAB4",#N/A,TRUE,"GENERAL";"TAB5",#N/A,TRUE,"GENERAL"}</definedName>
    <definedName name="defd" localSheetId="14" hidden="1">{"via1",#N/A,TRUE,"general";"via2",#N/A,TRUE,"general";"via3",#N/A,TRUE,"general"}</definedName>
    <definedName name="defd" localSheetId="20" hidden="1">{"via1",#N/A,TRUE,"general";"via2",#N/A,TRUE,"general";"via3",#N/A,TRUE,"general"}</definedName>
    <definedName name="defd" localSheetId="22" hidden="1">{"via1",#N/A,TRUE,"general";"via2",#N/A,TRUE,"general";"via3",#N/A,TRUE,"general"}</definedName>
    <definedName name="defd" hidden="1">{"via1",#N/A,TRUE,"general";"via2",#N/A,TRUE,"general";"via3",#N/A,TRUE,"general"}</definedName>
    <definedName name="Deflexión">'[74]Coficiente de Pérdidas'!$A$2:$B$10</definedName>
    <definedName name="DEMANDA" localSheetId="14">#REF!</definedName>
    <definedName name="DEMANDA" localSheetId="22">#REF!</definedName>
    <definedName name="DEMANDA">#REF!</definedName>
    <definedName name="demolicion" localSheetId="14">#REF!</definedName>
    <definedName name="demolicion" localSheetId="22">#REF!</definedName>
    <definedName name="demolicion">#REF!</definedName>
    <definedName name="demolicioncuneta" localSheetId="14">#REF!</definedName>
    <definedName name="demolicioncuneta" localSheetId="22">#REF!</definedName>
    <definedName name="demolicioncuneta">#REF!</definedName>
    <definedName name="DEP">#REF!</definedName>
    <definedName name="depr">#REF!</definedName>
    <definedName name="depr._override">#REF!</definedName>
    <definedName name="descapote">'[21]A.P.U AULA CANO PESCAO'!$G$42</definedName>
    <definedName name="DESCAPOTOT" localSheetId="14">#REF!</definedName>
    <definedName name="DESCAPOTOT" localSheetId="17">#REF!</definedName>
    <definedName name="DESCAPOTOT" localSheetId="18">#REF!</definedName>
    <definedName name="DESCAPOTOT" localSheetId="22">#REF!</definedName>
    <definedName name="DESCAPOTOT" localSheetId="2">#REF!</definedName>
    <definedName name="DESCAPOTOT">#REF!</definedName>
    <definedName name="DESCAPOTOT_11" localSheetId="14">#REF!</definedName>
    <definedName name="DESCAPOTOT_11" localSheetId="17">#REF!</definedName>
    <definedName name="DESCAPOTOT_11" localSheetId="18">#REF!</definedName>
    <definedName name="DESCAPOTOT_11" localSheetId="22">#REF!</definedName>
    <definedName name="DESCAPOTOT_11" localSheetId="2">#REF!</definedName>
    <definedName name="DESCAPOTOT_11">#REF!</definedName>
    <definedName name="Descrip_cuadrillas" localSheetId="14">#REF!</definedName>
    <definedName name="Descrip_cuadrillas" localSheetId="22">#REF!</definedName>
    <definedName name="Descrip_cuadrillas">#REF!</definedName>
    <definedName name="Descrip_equipos" localSheetId="22">#REF!</definedName>
    <definedName name="Descrip_equipos">#REF!</definedName>
    <definedName name="Descrip_transporte" localSheetId="22">#REF!</definedName>
    <definedName name="Descrip_transporte">#REF!</definedName>
    <definedName name="Descripción">[75]Mat!$A$12:$A$630</definedName>
    <definedName name="DETENCION" localSheetId="14">#REF!</definedName>
    <definedName name="DETENCION" localSheetId="22">#REF!</definedName>
    <definedName name="DETENCION">#REF!</definedName>
    <definedName name="deuda" localSheetId="14">[76]deuda!$A:$IV</definedName>
    <definedName name="deuda">[76]deuda!$A:$IV</definedName>
    <definedName name="deuda2" localSheetId="14">[77]deuda!$A:$IV</definedName>
    <definedName name="deuda2">[77]deuda!$A:$IV</definedName>
    <definedName name="DEX" localSheetId="14">#REF!</definedName>
    <definedName name="DEX" localSheetId="22">#REF!</definedName>
    <definedName name="DEX">#REF!</definedName>
    <definedName name="df" localSheetId="14"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df" localSheetId="20"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df" localSheetId="22"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df"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dfa" localSheetId="14" hidden="1">{"TAB1",#N/A,TRUE,"GENERAL";"TAB2",#N/A,TRUE,"GENERAL";"TAB3",#N/A,TRUE,"GENERAL";"TAB4",#N/A,TRUE,"GENERAL";"TAB5",#N/A,TRUE,"GENERAL"}</definedName>
    <definedName name="dfa" localSheetId="20" hidden="1">{"TAB1",#N/A,TRUE,"GENERAL";"TAB2",#N/A,TRUE,"GENERAL";"TAB3",#N/A,TRUE,"GENERAL";"TAB4",#N/A,TRUE,"GENERAL";"TAB5",#N/A,TRUE,"GENERAL"}</definedName>
    <definedName name="dfa" localSheetId="22" hidden="1">{"TAB1",#N/A,TRUE,"GENERAL";"TAB2",#N/A,TRUE,"GENERAL";"TAB3",#N/A,TRUE,"GENERAL";"TAB4",#N/A,TRUE,"GENERAL";"TAB5",#N/A,TRUE,"GENERAL"}</definedName>
    <definedName name="dfa" hidden="1">{"TAB1",#N/A,TRUE,"GENERAL";"TAB2",#N/A,TRUE,"GENERAL";"TAB3",#N/A,TRUE,"GENERAL";"TAB4",#N/A,TRUE,"GENERAL";"TAB5",#N/A,TRUE,"GENERAL"}</definedName>
    <definedName name="dfasd" localSheetId="14" hidden="1">{"TAB1",#N/A,TRUE,"GENERAL";"TAB2",#N/A,TRUE,"GENERAL";"TAB3",#N/A,TRUE,"GENERAL";"TAB4",#N/A,TRUE,"GENERAL";"TAB5",#N/A,TRUE,"GENERAL"}</definedName>
    <definedName name="dfasd" localSheetId="20" hidden="1">{"TAB1",#N/A,TRUE,"GENERAL";"TAB2",#N/A,TRUE,"GENERAL";"TAB3",#N/A,TRUE,"GENERAL";"TAB4",#N/A,TRUE,"GENERAL";"TAB5",#N/A,TRUE,"GENERAL"}</definedName>
    <definedName name="dfasd" localSheetId="22" hidden="1">{"TAB1",#N/A,TRUE,"GENERAL";"TAB2",#N/A,TRUE,"GENERAL";"TAB3",#N/A,TRUE,"GENERAL";"TAB4",#N/A,TRUE,"GENERAL";"TAB5",#N/A,TRUE,"GENERAL"}</definedName>
    <definedName name="dfasd" hidden="1">{"TAB1",#N/A,TRUE,"GENERAL";"TAB2",#N/A,TRUE,"GENERAL";"TAB3",#N/A,TRUE,"GENERAL";"TAB4",#N/A,TRUE,"GENERAL";"TAB5",#N/A,TRUE,"GENERAL"}</definedName>
    <definedName name="DFBNJ" localSheetId="14" hidden="1">{"via1",#N/A,TRUE,"general";"via2",#N/A,TRUE,"general";"via3",#N/A,TRUE,"general"}</definedName>
    <definedName name="DFBNJ" localSheetId="20" hidden="1">{"via1",#N/A,TRUE,"general";"via2",#N/A,TRUE,"general";"via3",#N/A,TRUE,"general"}</definedName>
    <definedName name="DFBNJ" localSheetId="22" hidden="1">{"via1",#N/A,TRUE,"general";"via2",#N/A,TRUE,"general";"via3",#N/A,TRUE,"general"}</definedName>
    <definedName name="DFBNJ" hidden="1">{"via1",#N/A,TRUE,"general";"via2",#N/A,TRUE,"general";"via3",#N/A,TRUE,"general"}</definedName>
    <definedName name="dfds" localSheetId="14" hidden="1">{"TAB1",#N/A,TRUE,"GENERAL";"TAB2",#N/A,TRUE,"GENERAL";"TAB3",#N/A,TRUE,"GENERAL";"TAB4",#N/A,TRUE,"GENERAL";"TAB5",#N/A,TRUE,"GENERAL"}</definedName>
    <definedName name="dfds" localSheetId="20" hidden="1">{"TAB1",#N/A,TRUE,"GENERAL";"TAB2",#N/A,TRUE,"GENERAL";"TAB3",#N/A,TRUE,"GENERAL";"TAB4",#N/A,TRUE,"GENERAL";"TAB5",#N/A,TRUE,"GENERAL"}</definedName>
    <definedName name="dfds" localSheetId="22" hidden="1">{"TAB1",#N/A,TRUE,"GENERAL";"TAB2",#N/A,TRUE,"GENERAL";"TAB3",#N/A,TRUE,"GENERAL";"TAB4",#N/A,TRUE,"GENERAL";"TAB5",#N/A,TRUE,"GENERAL"}</definedName>
    <definedName name="dfds" hidden="1">{"TAB1",#N/A,TRUE,"GENERAL";"TAB2",#N/A,TRUE,"GENERAL";"TAB3",#N/A,TRUE,"GENERAL";"TAB4",#N/A,TRUE,"GENERAL";"TAB5",#N/A,TRUE,"GENERAL"}</definedName>
    <definedName name="dfdsfi" localSheetId="14" hidden="1">{"via1",#N/A,TRUE,"general";"via2",#N/A,TRUE,"general";"via3",#N/A,TRUE,"general"}</definedName>
    <definedName name="dfdsfi" localSheetId="20" hidden="1">{"via1",#N/A,TRUE,"general";"via2",#N/A,TRUE,"general";"via3",#N/A,TRUE,"general"}</definedName>
    <definedName name="dfdsfi" localSheetId="22" hidden="1">{"via1",#N/A,TRUE,"general";"via2",#N/A,TRUE,"general";"via3",#N/A,TRUE,"general"}</definedName>
    <definedName name="dfdsfi" hidden="1">{"via1",#N/A,TRUE,"general";"via2",#N/A,TRUE,"general";"via3",#N/A,TRUE,"general"}</definedName>
    <definedName name="dffffe" localSheetId="14" hidden="1">{"TAB1",#N/A,TRUE,"GENERAL";"TAB2",#N/A,TRUE,"GENERAL";"TAB3",#N/A,TRUE,"GENERAL";"TAB4",#N/A,TRUE,"GENERAL";"TAB5",#N/A,TRUE,"GENERAL"}</definedName>
    <definedName name="dffffe" localSheetId="20" hidden="1">{"TAB1",#N/A,TRUE,"GENERAL";"TAB2",#N/A,TRUE,"GENERAL";"TAB3",#N/A,TRUE,"GENERAL";"TAB4",#N/A,TRUE,"GENERAL";"TAB5",#N/A,TRUE,"GENERAL"}</definedName>
    <definedName name="dffffe" localSheetId="22" hidden="1">{"TAB1",#N/A,TRUE,"GENERAL";"TAB2",#N/A,TRUE,"GENERAL";"TAB3",#N/A,TRUE,"GENERAL";"TAB4",#N/A,TRUE,"GENERAL";"TAB5",#N/A,TRUE,"GENERAL"}</definedName>
    <definedName name="dffffe" hidden="1">{"TAB1",#N/A,TRUE,"GENERAL";"TAB2",#N/A,TRUE,"GENERAL";"TAB3",#N/A,TRUE,"GENERAL";"TAB4",#N/A,TRUE,"GENERAL";"TAB5",#N/A,TRUE,"GENERAL"}</definedName>
    <definedName name="DFG" localSheetId="14" hidden="1">{"via1",#N/A,TRUE,"general";"via2",#N/A,TRUE,"general";"via3",#N/A,TRUE,"general"}</definedName>
    <definedName name="DFG" localSheetId="20" hidden="1">{"via1",#N/A,TRUE,"general";"via2",#N/A,TRUE,"general";"via3",#N/A,TRUE,"general"}</definedName>
    <definedName name="DFG" localSheetId="22" hidden="1">{"via1",#N/A,TRUE,"general";"via2",#N/A,TRUE,"general";"via3",#N/A,TRUE,"general"}</definedName>
    <definedName name="DFG" hidden="1">{"via1",#N/A,TRUE,"general";"via2",#N/A,TRUE,"general";"via3",#N/A,TRUE,"general"}</definedName>
    <definedName name="DFGBHJ" localSheetId="14" hidden="1">{"via1",#N/A,TRUE,"general";"via2",#N/A,TRUE,"general";"via3",#N/A,TRUE,"general"}</definedName>
    <definedName name="DFGBHJ" localSheetId="20" hidden="1">{"via1",#N/A,TRUE,"general";"via2",#N/A,TRUE,"general";"via3",#N/A,TRUE,"general"}</definedName>
    <definedName name="DFGBHJ" localSheetId="22" hidden="1">{"via1",#N/A,TRUE,"general";"via2",#N/A,TRUE,"general";"via3",#N/A,TRUE,"general"}</definedName>
    <definedName name="DFGBHJ" hidden="1">{"via1",#N/A,TRUE,"general";"via2",#N/A,TRUE,"general";"via3",#N/A,TRUE,"general"}</definedName>
    <definedName name="DFGDFG" localSheetId="14" hidden="1">{"via1",#N/A,TRUE,"general";"via2",#N/A,TRUE,"general";"via3",#N/A,TRUE,"general"}</definedName>
    <definedName name="DFGDFG" localSheetId="20" hidden="1">{"via1",#N/A,TRUE,"general";"via2",#N/A,TRUE,"general";"via3",#N/A,TRUE,"general"}</definedName>
    <definedName name="DFGDFG" localSheetId="22" hidden="1">{"via1",#N/A,TRUE,"general";"via2",#N/A,TRUE,"general";"via3",#N/A,TRUE,"general"}</definedName>
    <definedName name="DFGDFG" hidden="1">{"via1",#N/A,TRUE,"general";"via2",#N/A,TRUE,"general";"via3",#N/A,TRUE,"general"}</definedName>
    <definedName name="DFGDYYB" localSheetId="14" hidden="1">{"TAB1",#N/A,TRUE,"GENERAL";"TAB2",#N/A,TRUE,"GENERAL";"TAB3",#N/A,TRUE,"GENERAL";"TAB4",#N/A,TRUE,"GENERAL";"TAB5",#N/A,TRUE,"GENERAL"}</definedName>
    <definedName name="DFGDYYB" localSheetId="20" hidden="1">{"TAB1",#N/A,TRUE,"GENERAL";"TAB2",#N/A,TRUE,"GENERAL";"TAB3",#N/A,TRUE,"GENERAL";"TAB4",#N/A,TRUE,"GENERAL";"TAB5",#N/A,TRUE,"GENERAL"}</definedName>
    <definedName name="DFGDYYB" localSheetId="22" hidden="1">{"TAB1",#N/A,TRUE,"GENERAL";"TAB2",#N/A,TRUE,"GENERAL";"TAB3",#N/A,TRUE,"GENERAL";"TAB4",#N/A,TRUE,"GENERAL";"TAB5",#N/A,TRUE,"GENERAL"}</definedName>
    <definedName name="DFGDYYB" hidden="1">{"TAB1",#N/A,TRUE,"GENERAL";"TAB2",#N/A,TRUE,"GENERAL";"TAB3",#N/A,TRUE,"GENERAL";"TAB4",#N/A,TRUE,"GENERAL";"TAB5",#N/A,TRUE,"GENERAL"}</definedName>
    <definedName name="dfgf" localSheetId="14" hidden="1">{"via1",#N/A,TRUE,"general";"via2",#N/A,TRUE,"general";"via3",#N/A,TRUE,"general"}</definedName>
    <definedName name="dfgf" localSheetId="20" hidden="1">{"via1",#N/A,TRUE,"general";"via2",#N/A,TRUE,"general";"via3",#N/A,TRUE,"general"}</definedName>
    <definedName name="dfgf" localSheetId="22" hidden="1">{"via1",#N/A,TRUE,"general";"via2",#N/A,TRUE,"general";"via3",#N/A,TRUE,"general"}</definedName>
    <definedName name="dfgf" hidden="1">{"via1",#N/A,TRUE,"general";"via2",#N/A,TRUE,"general";"via3",#N/A,TRUE,"general"}</definedName>
    <definedName name="DFGFBOP" localSheetId="14" hidden="1">{"TAB1",#N/A,TRUE,"GENERAL";"TAB2",#N/A,TRUE,"GENERAL";"TAB3",#N/A,TRUE,"GENERAL";"TAB4",#N/A,TRUE,"GENERAL";"TAB5",#N/A,TRUE,"GENERAL"}</definedName>
    <definedName name="DFGFBOP" localSheetId="20" hidden="1">{"TAB1",#N/A,TRUE,"GENERAL";"TAB2",#N/A,TRUE,"GENERAL";"TAB3",#N/A,TRUE,"GENERAL";"TAB4",#N/A,TRUE,"GENERAL";"TAB5",#N/A,TRUE,"GENERAL"}</definedName>
    <definedName name="DFGFBOP" localSheetId="22" hidden="1">{"TAB1",#N/A,TRUE,"GENERAL";"TAB2",#N/A,TRUE,"GENERAL";"TAB3",#N/A,TRUE,"GENERAL";"TAB4",#N/A,TRUE,"GENERAL";"TAB5",#N/A,TRUE,"GENERAL"}</definedName>
    <definedName name="DFGFBOP" hidden="1">{"TAB1",#N/A,TRUE,"GENERAL";"TAB2",#N/A,TRUE,"GENERAL";"TAB3",#N/A,TRUE,"GENERAL";"TAB4",#N/A,TRUE,"GENERAL";"TAB5",#N/A,TRUE,"GENERAL"}</definedName>
    <definedName name="DFGFDG" localSheetId="14" hidden="1">{"TAB1",#N/A,TRUE,"GENERAL";"TAB2",#N/A,TRUE,"GENERAL";"TAB3",#N/A,TRUE,"GENERAL";"TAB4",#N/A,TRUE,"GENERAL";"TAB5",#N/A,TRUE,"GENERAL"}</definedName>
    <definedName name="DFGFDG" localSheetId="20" hidden="1">{"TAB1",#N/A,TRUE,"GENERAL";"TAB2",#N/A,TRUE,"GENERAL";"TAB3",#N/A,TRUE,"GENERAL";"TAB4",#N/A,TRUE,"GENERAL";"TAB5",#N/A,TRUE,"GENERAL"}</definedName>
    <definedName name="DFGFDG" localSheetId="22" hidden="1">{"TAB1",#N/A,TRUE,"GENERAL";"TAB2",#N/A,TRUE,"GENERAL";"TAB3",#N/A,TRUE,"GENERAL";"TAB4",#N/A,TRUE,"GENERAL";"TAB5",#N/A,TRUE,"GENERAL"}</definedName>
    <definedName name="DFGFDG" hidden="1">{"TAB1",#N/A,TRUE,"GENERAL";"TAB2",#N/A,TRUE,"GENERAL";"TAB3",#N/A,TRUE,"GENERAL";"TAB4",#N/A,TRUE,"GENERAL";"TAB5",#N/A,TRUE,"GENERAL"}</definedName>
    <definedName name="dfggg">'[48]UNITARIO AULAS'!$G$311</definedName>
    <definedName name="DFGV" localSheetId="14" hidden="1">{"TAB1",#N/A,TRUE,"GENERAL";"TAB2",#N/A,TRUE,"GENERAL";"TAB3",#N/A,TRUE,"GENERAL";"TAB4",#N/A,TRUE,"GENERAL";"TAB5",#N/A,TRUE,"GENERAL"}</definedName>
    <definedName name="DFGV" localSheetId="20" hidden="1">{"TAB1",#N/A,TRUE,"GENERAL";"TAB2",#N/A,TRUE,"GENERAL";"TAB3",#N/A,TRUE,"GENERAL";"TAB4",#N/A,TRUE,"GENERAL";"TAB5",#N/A,TRUE,"GENERAL"}</definedName>
    <definedName name="DFGV" localSheetId="22" hidden="1">{"TAB1",#N/A,TRUE,"GENERAL";"TAB2",#N/A,TRUE,"GENERAL";"TAB3",#N/A,TRUE,"GENERAL";"TAB4",#N/A,TRUE,"GENERAL";"TAB5",#N/A,TRUE,"GENERAL"}</definedName>
    <definedName name="DFGV" hidden="1">{"TAB1",#N/A,TRUE,"GENERAL";"TAB2",#N/A,TRUE,"GENERAL";"TAB3",#N/A,TRUE,"GENERAL";"TAB4",#N/A,TRUE,"GENERAL";"TAB5",#N/A,TRUE,"GENERAL"}</definedName>
    <definedName name="dfgypuj" localSheetId="14" hidden="1">{"TAB1",#N/A,TRUE,"GENERAL";"TAB2",#N/A,TRUE,"GENERAL";"TAB3",#N/A,TRUE,"GENERAL";"TAB4",#N/A,TRUE,"GENERAL";"TAB5",#N/A,TRUE,"GENERAL"}</definedName>
    <definedName name="dfgypuj" localSheetId="20" hidden="1">{"TAB1",#N/A,TRUE,"GENERAL";"TAB2",#N/A,TRUE,"GENERAL";"TAB3",#N/A,TRUE,"GENERAL";"TAB4",#N/A,TRUE,"GENERAL";"TAB5",#N/A,TRUE,"GENERAL"}</definedName>
    <definedName name="dfgypuj" localSheetId="22" hidden="1">{"TAB1",#N/A,TRUE,"GENERAL";"TAB2",#N/A,TRUE,"GENERAL";"TAB3",#N/A,TRUE,"GENERAL";"TAB4",#N/A,TRUE,"GENERAL";"TAB5",#N/A,TRUE,"GENERAL"}</definedName>
    <definedName name="dfgypuj" hidden="1">{"TAB1",#N/A,TRUE,"GENERAL";"TAB2",#N/A,TRUE,"GENERAL";"TAB3",#N/A,TRUE,"GENERAL";"TAB4",#N/A,TRUE,"GENERAL";"TAB5",#N/A,TRUE,"GENERAL"}</definedName>
    <definedName name="dfh" localSheetId="14" hidden="1">{"TAB1",#N/A,TRUE,"GENERAL";"TAB2",#N/A,TRUE,"GENERAL";"TAB3",#N/A,TRUE,"GENERAL";"TAB4",#N/A,TRUE,"GENERAL";"TAB5",#N/A,TRUE,"GENERAL"}</definedName>
    <definedName name="dfh" localSheetId="20" hidden="1">{"TAB1",#N/A,TRUE,"GENERAL";"TAB2",#N/A,TRUE,"GENERAL";"TAB3",#N/A,TRUE,"GENERAL";"TAB4",#N/A,TRUE,"GENERAL";"TAB5",#N/A,TRUE,"GENERAL"}</definedName>
    <definedName name="dfh" localSheetId="22" hidden="1">{"TAB1",#N/A,TRUE,"GENERAL";"TAB2",#N/A,TRUE,"GENERAL";"TAB3",#N/A,TRUE,"GENERAL";"TAB4",#N/A,TRUE,"GENERAL";"TAB5",#N/A,TRUE,"GENERAL"}</definedName>
    <definedName name="dfh" hidden="1">{"TAB1",#N/A,TRUE,"GENERAL";"TAB2",#N/A,TRUE,"GENERAL";"TAB3",#N/A,TRUE,"GENERAL";"TAB4",#N/A,TRUE,"GENERAL";"TAB5",#N/A,TRUE,"GENERAL"}</definedName>
    <definedName name="dfhdr" localSheetId="14" hidden="1">{"via1",#N/A,TRUE,"general";"via2",#N/A,TRUE,"general";"via3",#N/A,TRUE,"general"}</definedName>
    <definedName name="dfhdr" localSheetId="20" hidden="1">{"via1",#N/A,TRUE,"general";"via2",#N/A,TRUE,"general";"via3",#N/A,TRUE,"general"}</definedName>
    <definedName name="dfhdr" localSheetId="22" hidden="1">{"via1",#N/A,TRUE,"general";"via2",#N/A,TRUE,"general";"via3",#N/A,TRUE,"general"}</definedName>
    <definedName name="dfhdr" hidden="1">{"via1",#N/A,TRUE,"general";"via2",#N/A,TRUE,"general";"via3",#N/A,TRUE,"general"}</definedName>
    <definedName name="dfhgh" localSheetId="14" hidden="1">{"via1",#N/A,TRUE,"general";"via2",#N/A,TRUE,"general";"via3",#N/A,TRUE,"general"}</definedName>
    <definedName name="dfhgh" localSheetId="20" hidden="1">{"via1",#N/A,TRUE,"general";"via2",#N/A,TRUE,"general";"via3",#N/A,TRUE,"general"}</definedName>
    <definedName name="dfhgh" localSheetId="22" hidden="1">{"via1",#N/A,TRUE,"general";"via2",#N/A,TRUE,"general";"via3",#N/A,TRUE,"general"}</definedName>
    <definedName name="dfhgh" hidden="1">{"via1",#N/A,TRUE,"general";"via2",#N/A,TRUE,"general";"via3",#N/A,TRUE,"general"}</definedName>
    <definedName name="dfj" localSheetId="14" hidden="1">{"via1",#N/A,TRUE,"general";"via2",#N/A,TRUE,"general";"via3",#N/A,TRUE,"general"}</definedName>
    <definedName name="dfj" localSheetId="20" hidden="1">{"via1",#N/A,TRUE,"general";"via2",#N/A,TRUE,"general";"via3",#N/A,TRUE,"general"}</definedName>
    <definedName name="dfj" localSheetId="22" hidden="1">{"via1",#N/A,TRUE,"general";"via2",#N/A,TRUE,"general";"via3",#N/A,TRUE,"general"}</definedName>
    <definedName name="dfj" hidden="1">{"via1",#N/A,TRUE,"general";"via2",#N/A,TRUE,"general";"via3",#N/A,TRUE,"general"}</definedName>
    <definedName name="dflt1">[71]Personalizza!$G$21</definedName>
    <definedName name="DFRFRF" localSheetId="14" hidden="1">{"via1",#N/A,TRUE,"general";"via2",#N/A,TRUE,"general";"via3",#N/A,TRUE,"general"}</definedName>
    <definedName name="DFRFRF" localSheetId="20" hidden="1">{"via1",#N/A,TRUE,"general";"via2",#N/A,TRUE,"general";"via3",#N/A,TRUE,"general"}</definedName>
    <definedName name="DFRFRF" localSheetId="22" hidden="1">{"via1",#N/A,TRUE,"general";"via2",#N/A,TRUE,"general";"via3",#N/A,TRUE,"general"}</definedName>
    <definedName name="DFRFRF" hidden="1">{"via1",#N/A,TRUE,"general";"via2",#N/A,TRUE,"general";"via3",#N/A,TRUE,"general"}</definedName>
    <definedName name="DFVUI" localSheetId="14" hidden="1">{"via1",#N/A,TRUE,"general";"via2",#N/A,TRUE,"general";"via3",#N/A,TRUE,"general"}</definedName>
    <definedName name="DFVUI" localSheetId="20" hidden="1">{"via1",#N/A,TRUE,"general";"via2",#N/A,TRUE,"general";"via3",#N/A,TRUE,"general"}</definedName>
    <definedName name="DFVUI" localSheetId="22" hidden="1">{"via1",#N/A,TRUE,"general";"via2",#N/A,TRUE,"general";"via3",#N/A,TRUE,"general"}</definedName>
    <definedName name="DFVUI" hidden="1">{"via1",#N/A,TRUE,"general";"via2",#N/A,TRUE,"general";"via3",#N/A,TRUE,"general"}</definedName>
    <definedName name="dg" localSheetId="14" hidden="1">{"via1",#N/A,TRUE,"general";"via2",#N/A,TRUE,"general";"via3",#N/A,TRUE,"general"}</definedName>
    <definedName name="dg" localSheetId="20" hidden="1">{"via1",#N/A,TRUE,"general";"via2",#N/A,TRUE,"general";"via3",#N/A,TRUE,"general"}</definedName>
    <definedName name="dg" localSheetId="22" hidden="1">{"via1",#N/A,TRUE,"general";"via2",#N/A,TRUE,"general";"via3",#N/A,TRUE,"general"}</definedName>
    <definedName name="dg" hidden="1">{"via1",#N/A,TRUE,"general";"via2",#N/A,TRUE,"general";"via3",#N/A,TRUE,"general"}</definedName>
    <definedName name="dgdgr" localSheetId="14" hidden="1">{"via1",#N/A,TRUE,"general";"via2",#N/A,TRUE,"general";"via3",#N/A,TRUE,"general"}</definedName>
    <definedName name="dgdgr" localSheetId="20" hidden="1">{"via1",#N/A,TRUE,"general";"via2",#N/A,TRUE,"general";"via3",#N/A,TRUE,"general"}</definedName>
    <definedName name="dgdgr" localSheetId="22" hidden="1">{"via1",#N/A,TRUE,"general";"via2",#N/A,TRUE,"general";"via3",#N/A,TRUE,"general"}</definedName>
    <definedName name="dgdgr" hidden="1">{"via1",#N/A,TRUE,"general";"via2",#N/A,TRUE,"general";"via3",#N/A,TRUE,"general"}</definedName>
    <definedName name="dgfd" localSheetId="14" hidden="1">{"TAB1",#N/A,TRUE,"GENERAL";"TAB2",#N/A,TRUE,"GENERAL";"TAB3",#N/A,TRUE,"GENERAL";"TAB4",#N/A,TRUE,"GENERAL";"TAB5",#N/A,TRUE,"GENERAL"}</definedName>
    <definedName name="dgfd" localSheetId="20" hidden="1">{"TAB1",#N/A,TRUE,"GENERAL";"TAB2",#N/A,TRUE,"GENERAL";"TAB3",#N/A,TRUE,"GENERAL";"TAB4",#N/A,TRUE,"GENERAL";"TAB5",#N/A,TRUE,"GENERAL"}</definedName>
    <definedName name="dgfd" localSheetId="22" hidden="1">{"TAB1",#N/A,TRUE,"GENERAL";"TAB2",#N/A,TRUE,"GENERAL";"TAB3",#N/A,TRUE,"GENERAL";"TAB4",#N/A,TRUE,"GENERAL";"TAB5",#N/A,TRUE,"GENERAL"}</definedName>
    <definedName name="dgfd" hidden="1">{"TAB1",#N/A,TRUE,"GENERAL";"TAB2",#N/A,TRUE,"GENERAL";"TAB3",#N/A,TRUE,"GENERAL";"TAB4",#N/A,TRUE,"GENERAL";"TAB5",#N/A,TRUE,"GENERAL"}</definedName>
    <definedName name="DGFDFVSDF" localSheetId="14" hidden="1">{"via1",#N/A,TRUE,"general";"via2",#N/A,TRUE,"general";"via3",#N/A,TRUE,"general"}</definedName>
    <definedName name="DGFDFVSDF" localSheetId="20" hidden="1">{"via1",#N/A,TRUE,"general";"via2",#N/A,TRUE,"general";"via3",#N/A,TRUE,"general"}</definedName>
    <definedName name="DGFDFVSDF" localSheetId="22" hidden="1">{"via1",#N/A,TRUE,"general";"via2",#N/A,TRUE,"general";"via3",#N/A,TRUE,"general"}</definedName>
    <definedName name="DGFDFVSDF" hidden="1">{"via1",#N/A,TRUE,"general";"via2",#N/A,TRUE,"general";"via3",#N/A,TRUE,"general"}</definedName>
    <definedName name="dgfdg" localSheetId="14" hidden="1">{"via1",#N/A,TRUE,"general";"via2",#N/A,TRUE,"general";"via3",#N/A,TRUE,"general"}</definedName>
    <definedName name="dgfdg" localSheetId="20" hidden="1">{"via1",#N/A,TRUE,"general";"via2",#N/A,TRUE,"general";"via3",#N/A,TRUE,"general"}</definedName>
    <definedName name="dgfdg" localSheetId="22" hidden="1">{"via1",#N/A,TRUE,"general";"via2",#N/A,TRUE,"general";"via3",#N/A,TRUE,"general"}</definedName>
    <definedName name="dgfdg" hidden="1">{"via1",#N/A,TRUE,"general";"via2",#N/A,TRUE,"general";"via3",#N/A,TRUE,"general"}</definedName>
    <definedName name="DGFG" localSheetId="14" hidden="1">{"via1",#N/A,TRUE,"general";"via2",#N/A,TRUE,"general";"via3",#N/A,TRUE,"general"}</definedName>
    <definedName name="DGFG" localSheetId="20" hidden="1">{"via1",#N/A,TRUE,"general";"via2",#N/A,TRUE,"general";"via3",#N/A,TRUE,"general"}</definedName>
    <definedName name="DGFG" localSheetId="22" hidden="1">{"via1",#N/A,TRUE,"general";"via2",#N/A,TRUE,"general";"via3",#N/A,TRUE,"general"}</definedName>
    <definedName name="DGFG" hidden="1">{"via1",#N/A,TRUE,"general";"via2",#N/A,TRUE,"general";"via3",#N/A,TRUE,"general"}</definedName>
    <definedName name="dgfsado" localSheetId="14" hidden="1">{"TAB1",#N/A,TRUE,"GENERAL";"TAB2",#N/A,TRUE,"GENERAL";"TAB3",#N/A,TRUE,"GENERAL";"TAB4",#N/A,TRUE,"GENERAL";"TAB5",#N/A,TRUE,"GENERAL"}</definedName>
    <definedName name="dgfsado" localSheetId="20" hidden="1">{"TAB1",#N/A,TRUE,"GENERAL";"TAB2",#N/A,TRUE,"GENERAL";"TAB3",#N/A,TRUE,"GENERAL";"TAB4",#N/A,TRUE,"GENERAL";"TAB5",#N/A,TRUE,"GENERAL"}</definedName>
    <definedName name="dgfsado" localSheetId="22" hidden="1">{"TAB1",#N/A,TRUE,"GENERAL";"TAB2",#N/A,TRUE,"GENERAL";"TAB3",#N/A,TRUE,"GENERAL";"TAB4",#N/A,TRUE,"GENERAL";"TAB5",#N/A,TRUE,"GENERAL"}</definedName>
    <definedName name="dgfsado" hidden="1">{"TAB1",#N/A,TRUE,"GENERAL";"TAB2",#N/A,TRUE,"GENERAL";"TAB3",#N/A,TRUE,"GENERAL";"TAB4",#N/A,TRUE,"GENERAL";"TAB5",#N/A,TRUE,"GENERAL"}</definedName>
    <definedName name="dgrdeb" localSheetId="14" hidden="1">{"TAB1",#N/A,TRUE,"GENERAL";"TAB2",#N/A,TRUE,"GENERAL";"TAB3",#N/A,TRUE,"GENERAL";"TAB4",#N/A,TRUE,"GENERAL";"TAB5",#N/A,TRUE,"GENERAL"}</definedName>
    <definedName name="dgrdeb" localSheetId="20" hidden="1">{"TAB1",#N/A,TRUE,"GENERAL";"TAB2",#N/A,TRUE,"GENERAL";"TAB3",#N/A,TRUE,"GENERAL";"TAB4",#N/A,TRUE,"GENERAL";"TAB5",#N/A,TRUE,"GENERAL"}</definedName>
    <definedName name="dgrdeb" localSheetId="22" hidden="1">{"TAB1",#N/A,TRUE,"GENERAL";"TAB2",#N/A,TRUE,"GENERAL";"TAB3",#N/A,TRUE,"GENERAL";"TAB4",#N/A,TRUE,"GENERAL";"TAB5",#N/A,TRUE,"GENERAL"}</definedName>
    <definedName name="dgrdeb" hidden="1">{"TAB1",#N/A,TRUE,"GENERAL";"TAB2",#N/A,TRUE,"GENERAL";"TAB3",#N/A,TRUE,"GENERAL";"TAB4",#N/A,TRUE,"GENERAL";"TAB5",#N/A,TRUE,"GENERAL"}</definedName>
    <definedName name="dgreg" localSheetId="14" hidden="1">{"via1",#N/A,TRUE,"general";"via2",#N/A,TRUE,"general";"via3",#N/A,TRUE,"general"}</definedName>
    <definedName name="dgreg" localSheetId="20" hidden="1">{"via1",#N/A,TRUE,"general";"via2",#N/A,TRUE,"general";"via3",#N/A,TRUE,"general"}</definedName>
    <definedName name="dgreg" localSheetId="22" hidden="1">{"via1",#N/A,TRUE,"general";"via2",#N/A,TRUE,"general";"via3",#N/A,TRUE,"general"}</definedName>
    <definedName name="dgreg" hidden="1">{"via1",#N/A,TRUE,"general";"via2",#N/A,TRUE,"general";"via3",#N/A,TRUE,"general"}</definedName>
    <definedName name="DH" localSheetId="14" hidden="1">{"via1",#N/A,TRUE,"general";"via2",#N/A,TRUE,"general";"via3",#N/A,TRUE,"general"}</definedName>
    <definedName name="DH" localSheetId="20" hidden="1">{"via1",#N/A,TRUE,"general";"via2",#N/A,TRUE,"general";"via3",#N/A,TRUE,"general"}</definedName>
    <definedName name="DH" localSheetId="22" hidden="1">{"via1",#N/A,TRUE,"general";"via2",#N/A,TRUE,"general";"via3",#N/A,TRUE,"general"}</definedName>
    <definedName name="DH" hidden="1">{"via1",#N/A,TRUE,"general";"via2",#N/A,TRUE,"general";"via3",#N/A,TRUE,"general"}</definedName>
    <definedName name="dhdth" localSheetId="14" hidden="1">{"TAB1",#N/A,TRUE,"GENERAL";"TAB2",#N/A,TRUE,"GENERAL";"TAB3",#N/A,TRUE,"GENERAL";"TAB4",#N/A,TRUE,"GENERAL";"TAB5",#N/A,TRUE,"GENERAL"}</definedName>
    <definedName name="dhdth" localSheetId="20" hidden="1">{"TAB1",#N/A,TRUE,"GENERAL";"TAB2",#N/A,TRUE,"GENERAL";"TAB3",#N/A,TRUE,"GENERAL";"TAB4",#N/A,TRUE,"GENERAL";"TAB5",#N/A,TRUE,"GENERAL"}</definedName>
    <definedName name="dhdth" localSheetId="22" hidden="1">{"TAB1",#N/A,TRUE,"GENERAL";"TAB2",#N/A,TRUE,"GENERAL";"TAB3",#N/A,TRUE,"GENERAL";"TAB4",#N/A,TRUE,"GENERAL";"TAB5",#N/A,TRUE,"GENERAL"}</definedName>
    <definedName name="dhdth" hidden="1">{"TAB1",#N/A,TRUE,"GENERAL";"TAB2",#N/A,TRUE,"GENERAL";"TAB3",#N/A,TRUE,"GENERAL";"TAB4",#N/A,TRUE,"GENERAL";"TAB5",#N/A,TRUE,"GENERAL"}</definedName>
    <definedName name="dhgh" localSheetId="14" hidden="1">{"via1",#N/A,TRUE,"general";"via2",#N/A,TRUE,"general";"via3",#N/A,TRUE,"general"}</definedName>
    <definedName name="dhgh" localSheetId="20" hidden="1">{"via1",#N/A,TRUE,"general";"via2",#N/A,TRUE,"general";"via3",#N/A,TRUE,"general"}</definedName>
    <definedName name="dhgh" localSheetId="22" hidden="1">{"via1",#N/A,TRUE,"general";"via2",#N/A,TRUE,"general";"via3",#N/A,TRUE,"general"}</definedName>
    <definedName name="dhgh" hidden="1">{"via1",#N/A,TRUE,"general";"via2",#N/A,TRUE,"general";"via3",#N/A,TRUE,"general"}</definedName>
    <definedName name="Diametros" localSheetId="14">#REF!</definedName>
    <definedName name="Diametros" localSheetId="22">#REF!</definedName>
    <definedName name="Diametros">#REF!</definedName>
    <definedName name="diamm">[4]datos!$D$5:$D$300</definedName>
    <definedName name="diasacumulacion" localSheetId="14">#REF!</definedName>
    <definedName name="diasacumulacion" localSheetId="22">#REF!</definedName>
    <definedName name="diasacumulacion">#REF!</definedName>
    <definedName name="DIASROTACION" localSheetId="14">#REF!</definedName>
    <definedName name="DIASROTACION" localSheetId="22">#REF!</definedName>
    <definedName name="DIASROTACION">#REF!</definedName>
    <definedName name="Dif.Este" localSheetId="14">#REF!</definedName>
    <definedName name="Dif.Este" localSheetId="22">#REF!</definedName>
    <definedName name="Dif.Este">#REF!</definedName>
    <definedName name="Dif.Norte" localSheetId="22">#REF!</definedName>
    <definedName name="Dif.Norte">#REF!</definedName>
    <definedName name="DIFERENCIAL" localSheetId="14">'[28]LISTA DE PRECIO'!$E$41</definedName>
    <definedName name="DIFERENCIAL">'[28]LISTA DE PRECIO'!$E$41</definedName>
    <definedName name="Dilataciones_en_bronce" localSheetId="14">#REF!</definedName>
    <definedName name="Dilataciones_en_bronce" localSheetId="17">#REF!</definedName>
    <definedName name="Dilataciones_en_bronce" localSheetId="18">#REF!</definedName>
    <definedName name="Dilataciones_en_bronce" localSheetId="22">#REF!</definedName>
    <definedName name="Dilataciones_en_bronce" localSheetId="2">#REF!</definedName>
    <definedName name="Dilataciones_en_bronce">#REF!</definedName>
    <definedName name="Dilataciones_en_bronce_11" localSheetId="14">#REF!</definedName>
    <definedName name="Dilataciones_en_bronce_11" localSheetId="17">#REF!</definedName>
    <definedName name="Dilataciones_en_bronce_11" localSheetId="18">#REF!</definedName>
    <definedName name="Dilataciones_en_bronce_11" localSheetId="22">#REF!</definedName>
    <definedName name="Dilataciones_en_bronce_11" localSheetId="2">#REF!</definedName>
    <definedName name="Dilataciones_en_bronce_11">#REF!</definedName>
    <definedName name="dina" localSheetId="14">#REF!</definedName>
    <definedName name="dina" localSheetId="22">#REF!</definedName>
    <definedName name="dina">#REF!</definedName>
    <definedName name="DINTELES" localSheetId="17">#REF!</definedName>
    <definedName name="DINTELES" localSheetId="18">#REF!</definedName>
    <definedName name="DINTELES" localSheetId="22">#REF!</definedName>
    <definedName name="DINTELES" localSheetId="2">#REF!</definedName>
    <definedName name="DINTELES">#REF!</definedName>
    <definedName name="DINTELES_11" localSheetId="17">#REF!</definedName>
    <definedName name="DINTELES_11" localSheetId="18">#REF!</definedName>
    <definedName name="DINTELES_11" localSheetId="22">#REF!</definedName>
    <definedName name="DINTELES_11" localSheetId="2">#REF!</definedName>
    <definedName name="DINTELES_11">#REF!</definedName>
    <definedName name="Director_Administrativo" localSheetId="22">#REF!</definedName>
    <definedName name="Director_Administrativo">#REF!</definedName>
    <definedName name="Dispo_value">#REF!</definedName>
    <definedName name="disposal">#REF!</definedName>
    <definedName name="Distancia" localSheetId="22">#REF!</definedName>
    <definedName name="Distancia">#REF!</definedName>
    <definedName name="DistanciasPRS7801">[78]Hoja1!$K$3:$L$55</definedName>
    <definedName name="DistanciasPRS9003">[78]Hoja1!$A$3:$B$52</definedName>
    <definedName name="DistanciasPRS9004">[78]Hoja1!$F$3:$G$33</definedName>
    <definedName name="Division_acrilica_para_ducha" localSheetId="14">#REF!</definedName>
    <definedName name="Division_acrilica_para_ducha" localSheetId="17">#REF!</definedName>
    <definedName name="Division_acrilica_para_ducha" localSheetId="18">#REF!</definedName>
    <definedName name="Division_acrilica_para_ducha" localSheetId="22">#REF!</definedName>
    <definedName name="Division_acrilica_para_ducha" localSheetId="2">#REF!</definedName>
    <definedName name="Division_acrilica_para_ducha">#REF!</definedName>
    <definedName name="Division_acrilica_para_ducha_11" localSheetId="14">#REF!</definedName>
    <definedName name="Division_acrilica_para_ducha_11" localSheetId="17">#REF!</definedName>
    <definedName name="Division_acrilica_para_ducha_11" localSheetId="18">#REF!</definedName>
    <definedName name="Division_acrilica_para_ducha_11" localSheetId="22">#REF!</definedName>
    <definedName name="Division_acrilica_para_ducha_11" localSheetId="2">#REF!</definedName>
    <definedName name="Division_acrilica_para_ducha_11">#REF!</definedName>
    <definedName name="djdytj" localSheetId="14" hidden="1">{"TAB1",#N/A,TRUE,"GENERAL";"TAB2",#N/A,TRUE,"GENERAL";"TAB3",#N/A,TRUE,"GENERAL";"TAB4",#N/A,TRUE,"GENERAL";"TAB5",#N/A,TRUE,"GENERAL"}</definedName>
    <definedName name="djdytj" localSheetId="20" hidden="1">{"TAB1",#N/A,TRUE,"GENERAL";"TAB2",#N/A,TRUE,"GENERAL";"TAB3",#N/A,TRUE,"GENERAL";"TAB4",#N/A,TRUE,"GENERAL";"TAB5",#N/A,TRUE,"GENERAL"}</definedName>
    <definedName name="djdytj" localSheetId="22" hidden="1">{"TAB1",#N/A,TRUE,"GENERAL";"TAB2",#N/A,TRUE,"GENERAL";"TAB3",#N/A,TRUE,"GENERAL";"TAB4",#N/A,TRUE,"GENERAL";"TAB5",#N/A,TRUE,"GENERAL"}</definedName>
    <definedName name="djdytj" hidden="1">{"TAB1",#N/A,TRUE,"GENERAL";"TAB2",#N/A,TRUE,"GENERAL";"TAB3",#N/A,TRUE,"GENERAL";"TAB4",#N/A,TRUE,"GENERAL";"TAB5",#N/A,TRUE,"GENERAL"}</definedName>
    <definedName name="dklfh">[40]Assumptions!#REF!</definedName>
    <definedName name="DM" localSheetId="14">#REF!</definedName>
    <definedName name="DM" localSheetId="22">#REF!</definedName>
    <definedName name="DM">#REF!</definedName>
    <definedName name="DMD" localSheetId="14">#REF!</definedName>
    <definedName name="DMD" localSheetId="22">#REF!</definedName>
    <definedName name="DMD">#REF!</definedName>
    <definedName name="DOM160X20_S1" localSheetId="14">#REF!</definedName>
    <definedName name="DOM160X20_S1" localSheetId="22">#REF!</definedName>
    <definedName name="DOM160X20_S1">#REF!</definedName>
    <definedName name="DOM160X20_S2" localSheetId="22">#REF!</definedName>
    <definedName name="DOM160X20_S2">#REF!</definedName>
    <definedName name="DOM160X20_S3" localSheetId="22">#REF!</definedName>
    <definedName name="DOM160X20_S3">#REF!</definedName>
    <definedName name="DOM160X20_S4" localSheetId="22">#REF!</definedName>
    <definedName name="DOM160X20_S4">#REF!</definedName>
    <definedName name="DOM160X20_S5" localSheetId="22">#REF!</definedName>
    <definedName name="DOM160X20_S5">#REF!</definedName>
    <definedName name="DOM160X20_S6" localSheetId="22">#REF!</definedName>
    <definedName name="DOM160X20_S6">#REF!</definedName>
    <definedName name="DOM160X32_S1" localSheetId="22">#REF!</definedName>
    <definedName name="DOM160X32_S1">#REF!</definedName>
    <definedName name="DOM160X32_S2" localSheetId="22">#REF!</definedName>
    <definedName name="DOM160X32_S2">#REF!</definedName>
    <definedName name="DOM160X32_S3" localSheetId="22">#REF!</definedName>
    <definedName name="DOM160X32_S3">#REF!</definedName>
    <definedName name="DOM160X32_S4" localSheetId="22">#REF!</definedName>
    <definedName name="DOM160X32_S4">#REF!</definedName>
    <definedName name="DOM160X32_S5" localSheetId="22">#REF!</definedName>
    <definedName name="DOM160X32_S5">#REF!</definedName>
    <definedName name="DOM160X32_S6" localSheetId="22">#REF!</definedName>
    <definedName name="DOM160X32_S6">#REF!</definedName>
    <definedName name="DOM200X20_S1" localSheetId="22">#REF!</definedName>
    <definedName name="DOM200X20_S1">#REF!</definedName>
    <definedName name="DOM200X20_S2" localSheetId="22">#REF!</definedName>
    <definedName name="DOM200X20_S2">#REF!</definedName>
    <definedName name="DOM200X20_S3" localSheetId="22">#REF!</definedName>
    <definedName name="DOM200X20_S3">#REF!</definedName>
    <definedName name="DOM200X20_S4" localSheetId="22">#REF!</definedName>
    <definedName name="DOM200X20_S4">#REF!</definedName>
    <definedName name="DOM200X20_S5" localSheetId="22">#REF!</definedName>
    <definedName name="DOM200X20_S5">#REF!</definedName>
    <definedName name="DOM200X20_S6" localSheetId="22">#REF!</definedName>
    <definedName name="DOM200X20_S6">#REF!</definedName>
    <definedName name="DOM200X32_S1" localSheetId="22">#REF!</definedName>
    <definedName name="DOM200X32_S1">#REF!</definedName>
    <definedName name="DOM200X32_S2" localSheetId="22">#REF!</definedName>
    <definedName name="DOM200X32_S2">#REF!</definedName>
    <definedName name="DOM200X32_S3" localSheetId="22">#REF!</definedName>
    <definedName name="DOM200X32_S3">#REF!</definedName>
    <definedName name="DOM200X32_S4" localSheetId="22">#REF!</definedName>
    <definedName name="DOM200X32_S4">#REF!</definedName>
    <definedName name="DOM200X32_S5" localSheetId="22">#REF!</definedName>
    <definedName name="DOM200X32_S5">#REF!</definedName>
    <definedName name="DOM200X32_S6" localSheetId="22">#REF!</definedName>
    <definedName name="DOM200X32_S6">#REF!</definedName>
    <definedName name="DOM90X20_S1" localSheetId="22">#REF!</definedName>
    <definedName name="DOM90X20_S1">#REF!</definedName>
    <definedName name="DOM90X20_S2" localSheetId="22">#REF!</definedName>
    <definedName name="DOM90X20_S2">#REF!</definedName>
    <definedName name="DOM90X20_S3" localSheetId="22">#REF!</definedName>
    <definedName name="DOM90X20_S3">#REF!</definedName>
    <definedName name="DOM90X20_S4" localSheetId="22">#REF!</definedName>
    <definedName name="DOM90X20_S4">#REF!</definedName>
    <definedName name="DOM90X20_S5" localSheetId="22">#REF!</definedName>
    <definedName name="DOM90X20_S5">#REF!</definedName>
    <definedName name="DOM90X20_S6" localSheetId="22">#REF!</definedName>
    <definedName name="DOM90X20_S6">#REF!</definedName>
    <definedName name="DOM90X32_S1" localSheetId="22">#REF!</definedName>
    <definedName name="DOM90X32_S1">#REF!</definedName>
    <definedName name="DOM90X32_S2" localSheetId="22">#REF!</definedName>
    <definedName name="DOM90X32_S2">#REF!</definedName>
    <definedName name="DOM90X32_S3" localSheetId="22">#REF!</definedName>
    <definedName name="DOM90X32_S3">#REF!</definedName>
    <definedName name="DOM90X32_S4" localSheetId="22">#REF!</definedName>
    <definedName name="DOM90X32_S4">#REF!</definedName>
    <definedName name="DOM90X32_S5" localSheetId="22">#REF!</definedName>
    <definedName name="DOM90X32_S5">#REF!</definedName>
    <definedName name="DOM90X32_S6" localSheetId="22">#REF!</definedName>
    <definedName name="DOM90X32_S6">#REF!</definedName>
    <definedName name="DOMESP90X63_S1" localSheetId="22">#REF!</definedName>
    <definedName name="DOMESP90X63_S1">#REF!</definedName>
    <definedName name="DOMESP90X63_S2" localSheetId="22">#REF!</definedName>
    <definedName name="DOMESP90X63_S2">#REF!</definedName>
    <definedName name="DOMESP90X63_S3" localSheetId="22">#REF!</definedName>
    <definedName name="DOMESP90X63_S3">#REF!</definedName>
    <definedName name="DOMESP90X63_S4" localSheetId="22">#REF!</definedName>
    <definedName name="DOMESP90X63_S4">#REF!</definedName>
    <definedName name="DOMESP90X63_S5" localSheetId="22">#REF!</definedName>
    <definedName name="DOMESP90X63_S5">#REF!</definedName>
    <definedName name="DOMESP90X63_S6" localSheetId="22">#REF!</definedName>
    <definedName name="DOMESP90X63_S6">#REF!</definedName>
    <definedName name="Domo_Acrilico_0_90_x_0_90" localSheetId="17">#REF!</definedName>
    <definedName name="Domo_Acrilico_0_90_x_0_90" localSheetId="18">#REF!</definedName>
    <definedName name="Domo_Acrilico_0_90_x_0_90" localSheetId="22">#REF!</definedName>
    <definedName name="Domo_Acrilico_0_90_x_0_90" localSheetId="2">#REF!</definedName>
    <definedName name="Domo_Acrilico_0_90_x_0_90">#REF!</definedName>
    <definedName name="Domo_Acrilico_0_90_x_0_90_11" localSheetId="17">#REF!</definedName>
    <definedName name="Domo_Acrilico_0_90_x_0_90_11" localSheetId="18">#REF!</definedName>
    <definedName name="Domo_Acrilico_0_90_x_0_90_11" localSheetId="22">#REF!</definedName>
    <definedName name="Domo_Acrilico_0_90_x_0_90_11" localSheetId="2">#REF!</definedName>
    <definedName name="Domo_Acrilico_0_90_x_0_90_11">#REF!</definedName>
    <definedName name="DotA" localSheetId="22">#REF!</definedName>
    <definedName name="DotA">#REF!</definedName>
    <definedName name="Dp" localSheetId="22">#REF!</definedName>
    <definedName name="Dp">#REF!</definedName>
    <definedName name="dry" localSheetId="14" hidden="1">{"via1",#N/A,TRUE,"general";"via2",#N/A,TRUE,"general";"via3",#N/A,TRUE,"general"}</definedName>
    <definedName name="dry" localSheetId="20" hidden="1">{"via1",#N/A,TRUE,"general";"via2",#N/A,TRUE,"general";"via3",#N/A,TRUE,"general"}</definedName>
    <definedName name="dry" localSheetId="22" hidden="1">{"via1",#N/A,TRUE,"general";"via2",#N/A,TRUE,"general";"via3",#N/A,TRUE,"general"}</definedName>
    <definedName name="dry" hidden="1">{"via1",#N/A,TRUE,"general";"via2",#N/A,TRUE,"general";"via3",#N/A,TRUE,"general"}</definedName>
    <definedName name="ds">#REF!</definedName>
    <definedName name="DSAD" localSheetId="14" hidden="1">{"via1",#N/A,TRUE,"general";"via2",#N/A,TRUE,"general";"via3",#N/A,TRUE,"general"}</definedName>
    <definedName name="DSAD" localSheetId="20" hidden="1">{"via1",#N/A,TRUE,"general";"via2",#N/A,TRUE,"general";"via3",#N/A,TRUE,"general"}</definedName>
    <definedName name="DSAD" localSheetId="22" hidden="1">{"via1",#N/A,TRUE,"general";"via2",#N/A,TRUE,"general";"via3",#N/A,TRUE,"general"}</definedName>
    <definedName name="DSAD" hidden="1">{"via1",#N/A,TRUE,"general";"via2",#N/A,TRUE,"general";"via3",#N/A,TRUE,"general"}</definedName>
    <definedName name="dsadfp" localSheetId="14" hidden="1">{"TAB1",#N/A,TRUE,"GENERAL";"TAB2",#N/A,TRUE,"GENERAL";"TAB3",#N/A,TRUE,"GENERAL";"TAB4",#N/A,TRUE,"GENERAL";"TAB5",#N/A,TRUE,"GENERAL"}</definedName>
    <definedName name="dsadfp" localSheetId="20" hidden="1">{"TAB1",#N/A,TRUE,"GENERAL";"TAB2",#N/A,TRUE,"GENERAL";"TAB3",#N/A,TRUE,"GENERAL";"TAB4",#N/A,TRUE,"GENERAL";"TAB5",#N/A,TRUE,"GENERAL"}</definedName>
    <definedName name="dsadfp" localSheetId="22"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ched">#REF!</definedName>
    <definedName name="dscr">#REF!</definedName>
    <definedName name="dscr1">#REF!</definedName>
    <definedName name="dscr2">#REF!</definedName>
    <definedName name="DSD" localSheetId="14" hidden="1">{"via1",#N/A,TRUE,"general";"via2",#N/A,TRUE,"general";"via3",#N/A,TRUE,"general"}</definedName>
    <definedName name="DSD" localSheetId="20" hidden="1">{"via1",#N/A,TRUE,"general";"via2",#N/A,TRUE,"general";"via3",#N/A,TRUE,"general"}</definedName>
    <definedName name="DSD" localSheetId="22" hidden="1">{"via1",#N/A,TRUE,"general";"via2",#N/A,TRUE,"general";"via3",#N/A,TRUE,"general"}</definedName>
    <definedName name="DSD" hidden="1">{"via1",#N/A,TRUE,"general";"via2",#N/A,TRUE,"general";"via3",#N/A,TRUE,"general"}</definedName>
    <definedName name="dsdads4" localSheetId="14" hidden="1">{"TAB1",#N/A,TRUE,"GENERAL";"TAB2",#N/A,TRUE,"GENERAL";"TAB3",#N/A,TRUE,"GENERAL";"TAB4",#N/A,TRUE,"GENERAL";"TAB5",#N/A,TRUE,"GENERAL"}</definedName>
    <definedName name="dsdads4" localSheetId="20" hidden="1">{"TAB1",#N/A,TRUE,"GENERAL";"TAB2",#N/A,TRUE,"GENERAL";"TAB3",#N/A,TRUE,"GENERAL";"TAB4",#N/A,TRUE,"GENERAL";"TAB5",#N/A,TRUE,"GENERAL"}</definedName>
    <definedName name="dsdads4" localSheetId="22" hidden="1">{"TAB1",#N/A,TRUE,"GENERAL";"TAB2",#N/A,TRUE,"GENERAL";"TAB3",#N/A,TRUE,"GENERAL";"TAB4",#N/A,TRUE,"GENERAL";"TAB5",#N/A,TRUE,"GENERAL"}</definedName>
    <definedName name="dsdads4" hidden="1">{"TAB1",#N/A,TRUE,"GENERAL";"TAB2",#N/A,TRUE,"GENERAL";"TAB3",#N/A,TRUE,"GENERAL";"TAB4",#N/A,TRUE,"GENERAL";"TAB5",#N/A,TRUE,"GENERAL"}</definedName>
    <definedName name="DSF" localSheetId="14" hidden="1">{"via1",#N/A,TRUE,"general";"via2",#N/A,TRUE,"general";"via3",#N/A,TRUE,"general"}</definedName>
    <definedName name="DSF" localSheetId="20" hidden="1">{"via1",#N/A,TRUE,"general";"via2",#N/A,TRUE,"general";"via3",#N/A,TRUE,"general"}</definedName>
    <definedName name="DSF" localSheetId="22" hidden="1">{"via1",#N/A,TRUE,"general";"via2",#N/A,TRUE,"general";"via3",#N/A,TRUE,"general"}</definedName>
    <definedName name="DSF" hidden="1">{"via1",#N/A,TRUE,"general";"via2",#N/A,TRUE,"general";"via3",#N/A,TRUE,"general"}</definedName>
    <definedName name="DSFCVTY" localSheetId="14" hidden="1">{"TAB1",#N/A,TRUE,"GENERAL";"TAB2",#N/A,TRUE,"GENERAL";"TAB3",#N/A,TRUE,"GENERAL";"TAB4",#N/A,TRUE,"GENERAL";"TAB5",#N/A,TRUE,"GENERAL"}</definedName>
    <definedName name="DSFCVTY" localSheetId="20" hidden="1">{"TAB1",#N/A,TRUE,"GENERAL";"TAB2",#N/A,TRUE,"GENERAL";"TAB3",#N/A,TRUE,"GENERAL";"TAB4",#N/A,TRUE,"GENERAL";"TAB5",#N/A,TRUE,"GENERAL"}</definedName>
    <definedName name="DSFCVTY" localSheetId="22" hidden="1">{"TAB1",#N/A,TRUE,"GENERAL";"TAB2",#N/A,TRUE,"GENERAL";"TAB3",#N/A,TRUE,"GENERAL";"TAB4",#N/A,TRUE,"GENERAL";"TAB5",#N/A,TRUE,"GENERAL"}</definedName>
    <definedName name="DSFCVTY" hidden="1">{"TAB1",#N/A,TRUE,"GENERAL";"TAB2",#N/A,TRUE,"GENERAL";"TAB3",#N/A,TRUE,"GENERAL";"TAB4",#N/A,TRUE,"GENERAL";"TAB5",#N/A,TRUE,"GENERAL"}</definedName>
    <definedName name="DSFFASDF" localSheetId="14">#REF!</definedName>
    <definedName name="DSFFASDF" localSheetId="22">#REF!</definedName>
    <definedName name="DSFFASDF">#REF!</definedName>
    <definedName name="dsfg" localSheetId="14" hidden="1">{"via1",#N/A,TRUE,"general";"via2",#N/A,TRUE,"general";"via3",#N/A,TRUE,"general"}</definedName>
    <definedName name="dsfg" localSheetId="20" hidden="1">{"via1",#N/A,TRUE,"general";"via2",#N/A,TRUE,"general";"via3",#N/A,TRUE,"general"}</definedName>
    <definedName name="dsfg" localSheetId="22" hidden="1">{"via1",#N/A,TRUE,"general";"via2",#N/A,TRUE,"general";"via3",#N/A,TRUE,"general"}</definedName>
    <definedName name="dsfg" hidden="1">{"via1",#N/A,TRUE,"general";"via2",#N/A,TRUE,"general";"via3",#N/A,TRUE,"general"}</definedName>
    <definedName name="dsfhgfdh" localSheetId="14" hidden="1">{"TAB1",#N/A,TRUE,"GENERAL";"TAB2",#N/A,TRUE,"GENERAL";"TAB3",#N/A,TRUE,"GENERAL";"TAB4",#N/A,TRUE,"GENERAL";"TAB5",#N/A,TRUE,"GENERAL"}</definedName>
    <definedName name="dsfhgfdh" localSheetId="20" hidden="1">{"TAB1",#N/A,TRUE,"GENERAL";"TAB2",#N/A,TRUE,"GENERAL";"TAB3",#N/A,TRUE,"GENERAL";"TAB4",#N/A,TRUE,"GENERAL";"TAB5",#N/A,TRUE,"GENERAL"}</definedName>
    <definedName name="dsfhgfdh" localSheetId="22" hidden="1">{"TAB1",#N/A,TRUE,"GENERAL";"TAB2",#N/A,TRUE,"GENERAL";"TAB3",#N/A,TRUE,"GENERAL";"TAB4",#N/A,TRUE,"GENERAL";"TAB5",#N/A,TRUE,"GENERAL"}</definedName>
    <definedName name="dsfhgfdh" hidden="1">{"TAB1",#N/A,TRUE,"GENERAL";"TAB2",#N/A,TRUE,"GENERAL";"TAB3",#N/A,TRUE,"GENERAL";"TAB4",#N/A,TRUE,"GENERAL";"TAB5",#N/A,TRUE,"GENERAL"}</definedName>
    <definedName name="dsfsdf" localSheetId="14" hidden="1">{"via1",#N/A,TRUE,"general";"via2",#N/A,TRUE,"general";"via3",#N/A,TRUE,"general"}</definedName>
    <definedName name="dsfsdf" localSheetId="20" hidden="1">{"via1",#N/A,TRUE,"general";"via2",#N/A,TRUE,"general";"via3",#N/A,TRUE,"general"}</definedName>
    <definedName name="dsfsdf" localSheetId="22" hidden="1">{"via1",#N/A,TRUE,"general";"via2",#N/A,TRUE,"general";"via3",#N/A,TRUE,"general"}</definedName>
    <definedName name="dsfsdf" hidden="1">{"via1",#N/A,TRUE,"general";"via2",#N/A,TRUE,"general";"via3",#N/A,TRUE,"general"}</definedName>
    <definedName name="DSFSDFCXV" localSheetId="14" hidden="1">{"TAB1",#N/A,TRUE,"GENERAL";"TAB2",#N/A,TRUE,"GENERAL";"TAB3",#N/A,TRUE,"GENERAL";"TAB4",#N/A,TRUE,"GENERAL";"TAB5",#N/A,TRUE,"GENERAL"}</definedName>
    <definedName name="DSFSDFCXV" localSheetId="20" hidden="1">{"TAB1",#N/A,TRUE,"GENERAL";"TAB2",#N/A,TRUE,"GENERAL";"TAB3",#N/A,TRUE,"GENERAL";"TAB4",#N/A,TRUE,"GENERAL";"TAB5",#N/A,TRUE,"GENERAL"}</definedName>
    <definedName name="DSFSDFCXV" localSheetId="22" hidden="1">{"TAB1",#N/A,TRUE,"GENERAL";"TAB2",#N/A,TRUE,"GENERAL";"TAB3",#N/A,TRUE,"GENERAL";"TAB4",#N/A,TRUE,"GENERAL";"TAB5",#N/A,TRUE,"GENERAL"}</definedName>
    <definedName name="DSFSDFCXV" hidden="1">{"TAB1",#N/A,TRUE,"GENERAL";"TAB2",#N/A,TRUE,"GENERAL";"TAB3",#N/A,TRUE,"GENERAL";"TAB4",#N/A,TRUE,"GENERAL";"TAB5",#N/A,TRUE,"GENERAL"}</definedName>
    <definedName name="dsfsvm" localSheetId="14" hidden="1">{"TAB1",#N/A,TRUE,"GENERAL";"TAB2",#N/A,TRUE,"GENERAL";"TAB3",#N/A,TRUE,"GENERAL";"TAB4",#N/A,TRUE,"GENERAL";"TAB5",#N/A,TRUE,"GENERAL"}</definedName>
    <definedName name="dsfsvm" localSheetId="20" hidden="1">{"TAB1",#N/A,TRUE,"GENERAL";"TAB2",#N/A,TRUE,"GENERAL";"TAB3",#N/A,TRUE,"GENERAL";"TAB4",#N/A,TRUE,"GENERAL";"TAB5",#N/A,TRUE,"GENERAL"}</definedName>
    <definedName name="dsfsvm" localSheetId="22" hidden="1">{"TAB1",#N/A,TRUE,"GENERAL";"TAB2",#N/A,TRUE,"GENERAL";"TAB3",#N/A,TRUE,"GENERAL";"TAB4",#N/A,TRUE,"GENERAL";"TAB5",#N/A,TRUE,"GENERAL"}</definedName>
    <definedName name="dsfsvm" hidden="1">{"TAB1",#N/A,TRUE,"GENERAL";"TAB2",#N/A,TRUE,"GENERAL";"TAB3",#N/A,TRUE,"GENERAL";"TAB4",#N/A,TRUE,"GENERAL";"TAB5",#N/A,TRUE,"GENERAL"}</definedName>
    <definedName name="dsftbv" localSheetId="14" hidden="1">{"via1",#N/A,TRUE,"general";"via2",#N/A,TRUE,"general";"via3",#N/A,TRUE,"general"}</definedName>
    <definedName name="dsftbv" localSheetId="20" hidden="1">{"via1",#N/A,TRUE,"general";"via2",#N/A,TRUE,"general";"via3",#N/A,TRUE,"general"}</definedName>
    <definedName name="dsftbv" localSheetId="22" hidden="1">{"via1",#N/A,TRUE,"general";"via2",#N/A,TRUE,"general";"via3",#N/A,TRUE,"general"}</definedName>
    <definedName name="dsftbv" hidden="1">{"via1",#N/A,TRUE,"general";"via2",#N/A,TRUE,"general";"via3",#N/A,TRUE,"general"}</definedName>
    <definedName name="DSRAamount_copy">#REF!</definedName>
    <definedName name="DSRAamount_paste">#REF!</definedName>
    <definedName name="DSRAF">#REF!</definedName>
    <definedName name="DSRAfunded">#REF!</definedName>
    <definedName name="DSRAmargincopy">#REF!</definedName>
    <definedName name="DSRAmarginpaste">#REF!</definedName>
    <definedName name="DSRAV">#REF!</definedName>
    <definedName name="dt_i_m">'[79]Datos µ'!$C$2:$C$5235,'[79]Datos µ'!$C$2:$D$5235</definedName>
    <definedName name="dtf" localSheetId="14">#REF!</definedName>
    <definedName name="dtf" localSheetId="22">#REF!</definedName>
    <definedName name="dtf">#REF!</definedName>
    <definedName name="dtrhj" localSheetId="14" hidden="1">{"via1",#N/A,TRUE,"general";"via2",#N/A,TRUE,"general";"via3",#N/A,TRUE,"general"}</definedName>
    <definedName name="dtrhj" localSheetId="20" hidden="1">{"via1",#N/A,TRUE,"general";"via2",#N/A,TRUE,"general";"via3",#N/A,TRUE,"general"}</definedName>
    <definedName name="dtrhj" localSheetId="22" hidden="1">{"via1",#N/A,TRUE,"general";"via2",#N/A,TRUE,"general";"via3",#N/A,TRUE,"general"}</definedName>
    <definedName name="dtrhj" hidden="1">{"via1",#N/A,TRUE,"general";"via2",#N/A,TRUE,"general";"via3",#N/A,TRUE,"general"}</definedName>
    <definedName name="Ducha_Tayrona" localSheetId="14">#REF!</definedName>
    <definedName name="Ducha_Tayrona" localSheetId="17">#REF!</definedName>
    <definedName name="Ducha_Tayrona" localSheetId="18">#REF!</definedName>
    <definedName name="Ducha_Tayrona" localSheetId="22">#REF!</definedName>
    <definedName name="Ducha_Tayrona" localSheetId="2">#REF!</definedName>
    <definedName name="Ducha_Tayrona">#REF!</definedName>
    <definedName name="Ducha_Tayrona_11" localSheetId="14">#REF!</definedName>
    <definedName name="Ducha_Tayrona_11" localSheetId="17">#REF!</definedName>
    <definedName name="Ducha_Tayrona_11" localSheetId="18">#REF!</definedName>
    <definedName name="Ducha_Tayrona_11" localSheetId="22">#REF!</definedName>
    <definedName name="Ducha_Tayrona_11" localSheetId="2">#REF!</definedName>
    <definedName name="Ducha_Tayrona_11">#REF!</definedName>
    <definedName name="DUCHATAYRONATOT" localSheetId="14">#REF!</definedName>
    <definedName name="DUCHATAYRONATOT" localSheetId="17">#REF!</definedName>
    <definedName name="DUCHATAYRONATOT" localSheetId="18">#REF!</definedName>
    <definedName name="DUCHATAYRONATOT" localSheetId="22">#REF!</definedName>
    <definedName name="DUCHATAYRONATOT" localSheetId="2">#REF!</definedName>
    <definedName name="DUCHATAYRONATOT">#REF!</definedName>
    <definedName name="DUCHATAYRONATOT_11" localSheetId="17">#REF!</definedName>
    <definedName name="DUCHATAYRONATOT_11" localSheetId="18">#REF!</definedName>
    <definedName name="DUCHATAYRONATOT_11" localSheetId="22">#REF!</definedName>
    <definedName name="DUCHATAYRONATOT_11" localSheetId="2">#REF!</definedName>
    <definedName name="DUCHATAYRONATOT_11">#REF!</definedName>
    <definedName name="Durata_in_anni">#REF!</definedName>
    <definedName name="durata_piano">[18]Assumption!$D$11</definedName>
    <definedName name="durataconcessione">[12]assumptions_investimenti!#REF!</definedName>
    <definedName name="duratapiano">[12]assumptions_investimenti!#REF!</definedName>
    <definedName name="Dv" localSheetId="22">#REF!</definedName>
    <definedName name="Dv">#REF!</definedName>
    <definedName name="dxfgg" localSheetId="14" hidden="1">{"via1",#N/A,TRUE,"general";"via2",#N/A,TRUE,"general";"via3",#N/A,TRUE,"general"}</definedName>
    <definedName name="dxfgg" localSheetId="20" hidden="1">{"via1",#N/A,TRUE,"general";"via2",#N/A,TRUE,"general";"via3",#N/A,TRUE,"general"}</definedName>
    <definedName name="dxfgg" localSheetId="22" hidden="1">{"via1",#N/A,TRUE,"general";"via2",#N/A,TRUE,"general";"via3",#N/A,TRUE,"general"}</definedName>
    <definedName name="dxfgg" hidden="1">{"via1",#N/A,TRUE,"general";"via2",#N/A,TRUE,"general";"via3",#N/A,TRUE,"general"}</definedName>
    <definedName name="e" localSheetId="14">#REF!</definedName>
    <definedName name="e" localSheetId="22">#REF!</definedName>
    <definedName name="e">#REF!</definedName>
    <definedName name="e3e33" localSheetId="14" hidden="1">{"via1",#N/A,TRUE,"general";"via2",#N/A,TRUE,"general";"via3",#N/A,TRUE,"general"}</definedName>
    <definedName name="e3e33" localSheetId="20" hidden="1">{"via1",#N/A,TRUE,"general";"via2",#N/A,TRUE,"general";"via3",#N/A,TRUE,"general"}</definedName>
    <definedName name="e3e33" localSheetId="22" hidden="1">{"via1",#N/A,TRUE,"general";"via2",#N/A,TRUE,"general";"via3",#N/A,TRUE,"general"}</definedName>
    <definedName name="e3e33" hidden="1">{"via1",#N/A,TRUE,"general";"via2",#N/A,TRUE,"general";"via3",#N/A,TRUE,"general"}</definedName>
    <definedName name="ebdait">#REF!</definedName>
    <definedName name="EBIT95">#REF!</definedName>
    <definedName name="EBITSENS">#REF!</definedName>
    <definedName name="ED" localSheetId="14">#REF!</definedName>
    <definedName name="ED" localSheetId="22">#REF!</definedName>
    <definedName name="ED">#REF!</definedName>
    <definedName name="EDEDWSWQA" localSheetId="14" hidden="1">{"TAB1",#N/A,TRUE,"GENERAL";"TAB2",#N/A,TRUE,"GENERAL";"TAB3",#N/A,TRUE,"GENERAL";"TAB4",#N/A,TRUE,"GENERAL";"TAB5",#N/A,TRUE,"GENERAL"}</definedName>
    <definedName name="EDEDWSWQA" localSheetId="20" hidden="1">{"TAB1",#N/A,TRUE,"GENERAL";"TAB2",#N/A,TRUE,"GENERAL";"TAB3",#N/A,TRUE,"GENERAL";"TAB4",#N/A,TRUE,"GENERAL";"TAB5",#N/A,TRUE,"GENERAL"}</definedName>
    <definedName name="EDEDWSWQA" localSheetId="22" hidden="1">{"TAB1",#N/A,TRUE,"GENERAL";"TAB2",#N/A,TRUE,"GENERAL";"TAB3",#N/A,TRUE,"GENERAL";"TAB4",#N/A,TRUE,"GENERAL";"TAB5",#N/A,TRUE,"GENERAL"}</definedName>
    <definedName name="EDEDWSWQA" hidden="1">{"TAB1",#N/A,TRUE,"GENERAL";"TAB2",#N/A,TRUE,"GENERAL";"TAB3",#N/A,TRUE,"GENERAL";"TAB4",#N/A,TRUE,"GENERAL";"TAB5",#N/A,TRUE,"GENERAL"}</definedName>
    <definedName name="edgfhmn" localSheetId="14" hidden="1">{"via1",#N/A,TRUE,"general";"via2",#N/A,TRUE,"general";"via3",#N/A,TRUE,"general"}</definedName>
    <definedName name="edgfhmn" localSheetId="20" hidden="1">{"via1",#N/A,TRUE,"general";"via2",#N/A,TRUE,"general";"via3",#N/A,TRUE,"general"}</definedName>
    <definedName name="edgfhmn" localSheetId="22" hidden="1">{"via1",#N/A,TRUE,"general";"via2",#N/A,TRUE,"general";"via3",#N/A,TRUE,"general"}</definedName>
    <definedName name="edgfhmn" hidden="1">{"via1",#N/A,TRUE,"general";"via2",#N/A,TRUE,"general";"via3",#N/A,TRUE,"general"}</definedName>
    <definedName name="EDWIN" localSheetId="14">#REF!</definedName>
    <definedName name="EDWIN" localSheetId="22">#REF!</definedName>
    <definedName name="EDWIN">#REF!</definedName>
    <definedName name="eeedfr" localSheetId="14" hidden="1">{"TAB1",#N/A,TRUE,"GENERAL";"TAB2",#N/A,TRUE,"GENERAL";"TAB3",#N/A,TRUE,"GENERAL";"TAB4",#N/A,TRUE,"GENERAL";"TAB5",#N/A,TRUE,"GENERAL"}</definedName>
    <definedName name="eeedfr" localSheetId="20" hidden="1">{"TAB1",#N/A,TRUE,"GENERAL";"TAB2",#N/A,TRUE,"GENERAL";"TAB3",#N/A,TRUE,"GENERAL";"TAB4",#N/A,TRUE,"GENERAL";"TAB5",#N/A,TRUE,"GENERAL"}</definedName>
    <definedName name="eeedfr" localSheetId="22" hidden="1">{"TAB1",#N/A,TRUE,"GENERAL";"TAB2",#N/A,TRUE,"GENERAL";"TAB3",#N/A,TRUE,"GENERAL";"TAB4",#N/A,TRUE,"GENERAL";"TAB5",#N/A,TRUE,"GENERAL"}</definedName>
    <definedName name="eeedfr" hidden="1">{"TAB1",#N/A,TRUE,"GENERAL";"TAB2",#N/A,TRUE,"GENERAL";"TAB3",#N/A,TRUE,"GENERAL";"TAB4",#N/A,TRUE,"GENERAL";"TAB5",#N/A,TRUE,"GENERAL"}</definedName>
    <definedName name="eeeeer" localSheetId="14" hidden="1">{"TAB1",#N/A,TRUE,"GENERAL";"TAB2",#N/A,TRUE,"GENERAL";"TAB3",#N/A,TRUE,"GENERAL";"TAB4",#N/A,TRUE,"GENERAL";"TAB5",#N/A,TRUE,"GENERAL"}</definedName>
    <definedName name="eeeeer" localSheetId="20" hidden="1">{"TAB1",#N/A,TRUE,"GENERAL";"TAB2",#N/A,TRUE,"GENERAL";"TAB3",#N/A,TRUE,"GENERAL";"TAB4",#N/A,TRUE,"GENERAL";"TAB5",#N/A,TRUE,"GENERAL"}</definedName>
    <definedName name="eeeeer" localSheetId="22" hidden="1">{"TAB1",#N/A,TRUE,"GENERAL";"TAB2",#N/A,TRUE,"GENERAL";"TAB3",#N/A,TRUE,"GENERAL";"TAB4",#N/A,TRUE,"GENERAL";"TAB5",#N/A,TRUE,"GENERAL"}</definedName>
    <definedName name="eeeeer" hidden="1">{"TAB1",#N/A,TRUE,"GENERAL";"TAB2",#N/A,TRUE,"GENERAL";"TAB3",#N/A,TRUE,"GENERAL";"TAB4",#N/A,TRUE,"GENERAL";"TAB5",#N/A,TRUE,"GENERAL"}</definedName>
    <definedName name="eeerfd" localSheetId="14" hidden="1">{"via1",#N/A,TRUE,"general";"via2",#N/A,TRUE,"general";"via3",#N/A,TRUE,"general"}</definedName>
    <definedName name="eeerfd" localSheetId="20" hidden="1">{"via1",#N/A,TRUE,"general";"via2",#N/A,TRUE,"general";"via3",#N/A,TRUE,"general"}</definedName>
    <definedName name="eeerfd" localSheetId="22" hidden="1">{"via1",#N/A,TRUE,"general";"via2",#N/A,TRUE,"general";"via3",#N/A,TRUE,"general"}</definedName>
    <definedName name="eeerfd" hidden="1">{"via1",#N/A,TRUE,"general";"via2",#N/A,TRUE,"general";"via3",#N/A,TRUE,"general"}</definedName>
    <definedName name="efef" localSheetId="14" hidden="1">{"TAB1",#N/A,TRUE,"GENERAL";"TAB2",#N/A,TRUE,"GENERAL";"TAB3",#N/A,TRUE,"GENERAL";"TAB4",#N/A,TRUE,"GENERAL";"TAB5",#N/A,TRUE,"GENERAL"}</definedName>
    <definedName name="efef" localSheetId="20" hidden="1">{"TAB1",#N/A,TRUE,"GENERAL";"TAB2",#N/A,TRUE,"GENERAL";"TAB3",#N/A,TRUE,"GENERAL";"TAB4",#N/A,TRUE,"GENERAL";"TAB5",#N/A,TRUE,"GENERAL"}</definedName>
    <definedName name="efef" localSheetId="22" hidden="1">{"TAB1",#N/A,TRUE,"GENERAL";"TAB2",#N/A,TRUE,"GENERAL";"TAB3",#N/A,TRUE,"GENERAL";"TAB4",#N/A,TRUE,"GENERAL";"TAB5",#N/A,TRUE,"GENERAL"}</definedName>
    <definedName name="efef" hidden="1">{"TAB1",#N/A,TRUE,"GENERAL";"TAB2",#N/A,TRUE,"GENERAL";"TAB3",#N/A,TRUE,"GENERAL";"TAB4",#N/A,TRUE,"GENERAL";"TAB5",#N/A,TRUE,"GENERAL"}</definedName>
    <definedName name="efer" localSheetId="14" hidden="1">{"via1",#N/A,TRUE,"general";"via2",#N/A,TRUE,"general";"via3",#N/A,TRUE,"general"}</definedName>
    <definedName name="efer" localSheetId="20" hidden="1">{"via1",#N/A,TRUE,"general";"via2",#N/A,TRUE,"general";"via3",#N/A,TRUE,"general"}</definedName>
    <definedName name="efer" localSheetId="22" hidden="1">{"via1",#N/A,TRUE,"general";"via2",#N/A,TRUE,"general";"via3",#N/A,TRUE,"general"}</definedName>
    <definedName name="efer" hidden="1">{"via1",#N/A,TRUE,"general";"via2",#N/A,TRUE,"general";"via3",#N/A,TRUE,"general"}</definedName>
    <definedName name="egeg" localSheetId="14" hidden="1">{"TAB1",#N/A,TRUE,"GENERAL";"TAB2",#N/A,TRUE,"GENERAL";"TAB3",#N/A,TRUE,"GENERAL";"TAB4",#N/A,TRUE,"GENERAL";"TAB5",#N/A,TRUE,"GENERAL"}</definedName>
    <definedName name="egeg" localSheetId="20" hidden="1">{"TAB1",#N/A,TRUE,"GENERAL";"TAB2",#N/A,TRUE,"GENERAL";"TAB3",#N/A,TRUE,"GENERAL";"TAB4",#N/A,TRUE,"GENERAL";"TAB5",#N/A,TRUE,"GENERAL"}</definedName>
    <definedName name="egeg" localSheetId="22" hidden="1">{"TAB1",#N/A,TRUE,"GENERAL";"TAB2",#N/A,TRUE,"GENERAL";"TAB3",#N/A,TRUE,"GENERAL";"TAB4",#N/A,TRUE,"GENERAL";"TAB5",#N/A,TRUE,"GENERAL"}</definedName>
    <definedName name="egeg" hidden="1">{"TAB1",#N/A,TRUE,"GENERAL";"TAB2",#N/A,TRUE,"GENERAL";"TAB3",#N/A,TRUE,"GENERAL";"TAB4",#N/A,TRUE,"GENERAL";"TAB5",#N/A,TRUE,"GENERAL"}</definedName>
    <definedName name="egtrgthrt" localSheetId="14" hidden="1">{"TAB1",#N/A,TRUE,"GENERAL";"TAB2",#N/A,TRUE,"GENERAL";"TAB3",#N/A,TRUE,"GENERAL";"TAB4",#N/A,TRUE,"GENERAL";"TAB5",#N/A,TRUE,"GENERAL"}</definedName>
    <definedName name="egtrgthrt" localSheetId="20" hidden="1">{"TAB1",#N/A,TRUE,"GENERAL";"TAB2",#N/A,TRUE,"GENERAL";"TAB3",#N/A,TRUE,"GENERAL";"TAB4",#N/A,TRUE,"GENERAL";"TAB5",#N/A,TRUE,"GENERAL"}</definedName>
    <definedName name="egtrgthrt" localSheetId="22" hidden="1">{"TAB1",#N/A,TRUE,"GENERAL";"TAB2",#N/A,TRUE,"GENERAL";"TAB3",#N/A,TRUE,"GENERAL";"TAB4",#N/A,TRUE,"GENERAL";"TAB5",#N/A,TRUE,"GENERAL"}</definedName>
    <definedName name="egtrgthrt" hidden="1">{"TAB1",#N/A,TRUE,"GENERAL";"TAB2",#N/A,TRUE,"GENERAL";"TAB3",#N/A,TRUE,"GENERAL";"TAB4",#N/A,TRUE,"GENERAL";"TAB5",#N/A,TRUE,"GENERAL"}</definedName>
    <definedName name="EIM" localSheetId="14">#REF!</definedName>
    <definedName name="EIM" localSheetId="22">#REF!</definedName>
    <definedName name="EIM">#REF!</definedName>
    <definedName name="EINAR" localSheetId="14">#REF!</definedName>
    <definedName name="EINAR" localSheetId="22">#REF!</definedName>
    <definedName name="EINAR">#REF!</definedName>
    <definedName name="ELEMENVERT" localSheetId="14">#REF!</definedName>
    <definedName name="ELEMENVERT" localSheetId="17">#REF!</definedName>
    <definedName name="ELEMENVERT" localSheetId="18">#REF!</definedName>
    <definedName name="ELEMENVERT" localSheetId="22">#REF!</definedName>
    <definedName name="ELEMENVERT" localSheetId="2">#REF!</definedName>
    <definedName name="ELEMENVERT">#REF!</definedName>
    <definedName name="ELEMENVERT_11" localSheetId="17">#REF!</definedName>
    <definedName name="ELEMENVERT_11" localSheetId="18">#REF!</definedName>
    <definedName name="ELEMENVERT_11" localSheetId="22">#REF!</definedName>
    <definedName name="ELEMENVERT_11" localSheetId="2">#REF!</definedName>
    <definedName name="ELEMENVERT_11">#REF!</definedName>
    <definedName name="EMPAQUE" localSheetId="22">#REF!</definedName>
    <definedName name="EMPAQUE">#REF!</definedName>
    <definedName name="empotra">[4]datos!$W$5:$W$300</definedName>
    <definedName name="ENCHAP11" localSheetId="14">#REF!</definedName>
    <definedName name="ENCHAP11" localSheetId="17">#REF!</definedName>
    <definedName name="ENCHAP11" localSheetId="18">#REF!</definedName>
    <definedName name="ENCHAP11" localSheetId="22">#REF!</definedName>
    <definedName name="ENCHAP11" localSheetId="2">#REF!</definedName>
    <definedName name="ENCHAP11">#REF!</definedName>
    <definedName name="ENCHAP11_11" localSheetId="14">#REF!</definedName>
    <definedName name="ENCHAP11_11" localSheetId="17">#REF!</definedName>
    <definedName name="ENCHAP11_11" localSheetId="18">#REF!</definedName>
    <definedName name="ENCHAP11_11" localSheetId="22">#REF!</definedName>
    <definedName name="ENCHAP11_11" localSheetId="2">#REF!</definedName>
    <definedName name="ENCHAP11_11">#REF!</definedName>
    <definedName name="ENCHAP20" localSheetId="14">#REF!</definedName>
    <definedName name="ENCHAP20" localSheetId="17">#REF!</definedName>
    <definedName name="ENCHAP20" localSheetId="18">#REF!</definedName>
    <definedName name="ENCHAP20" localSheetId="22">#REF!</definedName>
    <definedName name="ENCHAP20" localSheetId="2">#REF!</definedName>
    <definedName name="ENCHAP20">#REF!</definedName>
    <definedName name="ENCHAP20_11" localSheetId="17">#REF!</definedName>
    <definedName name="ENCHAP20_11" localSheetId="18">#REF!</definedName>
    <definedName name="ENCHAP20_11" localSheetId="22">#REF!</definedName>
    <definedName name="ENCHAP20_11" localSheetId="2">#REF!</definedName>
    <definedName name="ENCHAP20_11">#REF!</definedName>
    <definedName name="ENCHAPBAÑO" localSheetId="17">#REF!</definedName>
    <definedName name="ENCHAPBAÑO" localSheetId="18">#REF!</definedName>
    <definedName name="ENCHAPBAÑO" localSheetId="22">#REF!</definedName>
    <definedName name="ENCHAPBAÑO" localSheetId="2">#REF!</definedName>
    <definedName name="ENCHAPBAÑO">#REF!</definedName>
    <definedName name="ENCHAPBAÑO_11" localSheetId="17">#REF!</definedName>
    <definedName name="ENCHAPBAÑO_11" localSheetId="18">#REF!</definedName>
    <definedName name="ENCHAPBAÑO_11" localSheetId="22">#REF!</definedName>
    <definedName name="ENCHAPBAÑO_11" localSheetId="2">#REF!</definedName>
    <definedName name="ENCHAPBAÑO_11">#REF!</definedName>
    <definedName name="ENCHAPLABOR" localSheetId="17">#REF!</definedName>
    <definedName name="ENCHAPLABOR" localSheetId="18">#REF!</definedName>
    <definedName name="ENCHAPLABOR" localSheetId="22">#REF!</definedName>
    <definedName name="ENCHAPLABOR" localSheetId="2">#REF!</definedName>
    <definedName name="ENCHAPLABOR">#REF!</definedName>
    <definedName name="ENCHAPLABOR_11" localSheetId="17">#REF!</definedName>
    <definedName name="ENCHAPLABOR_11" localSheetId="18">#REF!</definedName>
    <definedName name="ENCHAPLABOR_11" localSheetId="22">#REF!</definedName>
    <definedName name="ENCHAPLABOR_11" localSheetId="2">#REF!</definedName>
    <definedName name="ENCHAPLABOR_11">#REF!</definedName>
    <definedName name="ENCHAPTABLETA" localSheetId="17">#REF!</definedName>
    <definedName name="ENCHAPTABLETA" localSheetId="18">#REF!</definedName>
    <definedName name="ENCHAPTABLETA" localSheetId="22">#REF!</definedName>
    <definedName name="ENCHAPTABLETA" localSheetId="2">#REF!</definedName>
    <definedName name="ENCHAPTABLETA">#REF!</definedName>
    <definedName name="ENCHAPTABLETA_11" localSheetId="17">#REF!</definedName>
    <definedName name="ENCHAPTABLETA_11" localSheetId="18">#REF!</definedName>
    <definedName name="ENCHAPTABLETA_11" localSheetId="22">#REF!</definedName>
    <definedName name="ENCHAPTABLETA_11" localSheetId="2">#REF!</definedName>
    <definedName name="ENCHAPTABLETA_11">#REF!</definedName>
    <definedName name="End_Bal">#REF!</definedName>
    <definedName name="ENERGIATABLA1.2.4">'[2]CALCULO COSTOS DE OPERACIÓN'!$B$127:$AF$163</definedName>
    <definedName name="entibado">[4]datos!$T$5:$T$300</definedName>
    <definedName name="EQ_COM">#REF!</definedName>
    <definedName name="EQ_EX">#REF!</definedName>
    <definedName name="EQ_JSD">#REF!</definedName>
    <definedName name="EQ_PREF">#REF!</definedName>
    <definedName name="EQ_PRFD">#REF!</definedName>
    <definedName name="EQ_SSN">#REF!</definedName>
    <definedName name="eqb">#REF!</definedName>
    <definedName name="equi">'[27]precios-básicos2002'!$C$12:$C$56</definedName>
    <definedName name="EQUIPO" localSheetId="14">#REF!</definedName>
    <definedName name="EQUIPO" localSheetId="22">#REF!</definedName>
    <definedName name="EQUIPO">#REF!</definedName>
    <definedName name="EQUIPO_1">[80]EQUIPO!$B$2:$D$36</definedName>
    <definedName name="EQUIPO_DE_SOLDADURA">'[19]LISTADO '!$L$10</definedName>
    <definedName name="Equipo_de_topografia" localSheetId="14">#REF!</definedName>
    <definedName name="Equipo_de_topografia" localSheetId="17">#REF!</definedName>
    <definedName name="Equipo_de_topografia" localSheetId="18">#REF!</definedName>
    <definedName name="Equipo_de_topografia" localSheetId="22">#REF!</definedName>
    <definedName name="Equipo_de_topografia" localSheetId="2">#REF!</definedName>
    <definedName name="Equipo_de_topografia">#REF!</definedName>
    <definedName name="Equipo_de_topografia_11" localSheetId="14">#REF!</definedName>
    <definedName name="Equipo_de_topografia_11" localSheetId="17">#REF!</definedName>
    <definedName name="Equipo_de_topografia_11" localSheetId="18">#REF!</definedName>
    <definedName name="Equipo_de_topografia_11" localSheetId="22">#REF!</definedName>
    <definedName name="Equipo_de_topografia_11" localSheetId="2">#REF!</definedName>
    <definedName name="Equipo_de_topografia_11">#REF!</definedName>
    <definedName name="Equipos" localSheetId="14">[67]Equ!$A$12:$G$62</definedName>
    <definedName name="Equipos">[67]Equ!$A$12:$G$62</definedName>
    <definedName name="EQUIPOTOPO" localSheetId="9">#REF!</definedName>
    <definedName name="EQUIPOTOPO" localSheetId="10">#REF!</definedName>
    <definedName name="EQUIPOTOPO" localSheetId="11">#REF!</definedName>
    <definedName name="EQUIPOTOPO" localSheetId="14">#REF!</definedName>
    <definedName name="EQUIPOTOPO" localSheetId="20">#REF!</definedName>
    <definedName name="EQUIPOTOPO" localSheetId="22">#REF!</definedName>
    <definedName name="EQUIPOTOPO">#REF!</definedName>
    <definedName name="equity">[41]Assumption_invest.!#REF!</definedName>
    <definedName name="Equity_Stralcio_1">[81]Asspt.!#REF!</definedName>
    <definedName name="Equity_Stralcio_2">[81]Asspt.!#REF!</definedName>
    <definedName name="eqw" localSheetId="14" hidden="1">{"via1",#N/A,TRUE,"general";"via2",#N/A,TRUE,"general";"via3",#N/A,TRUE,"general"}</definedName>
    <definedName name="eqw" localSheetId="20" hidden="1">{"via1",#N/A,TRUE,"general";"via2",#N/A,TRUE,"general";"via3",#N/A,TRUE,"general"}</definedName>
    <definedName name="eqw" localSheetId="22" hidden="1">{"via1",#N/A,TRUE,"general";"via2",#N/A,TRUE,"general";"via3",#N/A,TRUE,"general"}</definedName>
    <definedName name="eqw" hidden="1">{"via1",#N/A,TRUE,"general";"via2",#N/A,TRUE,"general";"via3",#N/A,TRUE,"general"}</definedName>
    <definedName name="erg" localSheetId="14" hidden="1">{"TAB1",#N/A,TRUE,"GENERAL";"TAB2",#N/A,TRUE,"GENERAL";"TAB3",#N/A,TRUE,"GENERAL";"TAB4",#N/A,TRUE,"GENERAL";"TAB5",#N/A,TRUE,"GENERAL"}</definedName>
    <definedName name="erg" localSheetId="20" hidden="1">{"TAB1",#N/A,TRUE,"GENERAL";"TAB2",#N/A,TRUE,"GENERAL";"TAB3",#N/A,TRUE,"GENERAL";"TAB4",#N/A,TRUE,"GENERAL";"TAB5",#N/A,TRUE,"GENERAL"}</definedName>
    <definedName name="erg" localSheetId="22" hidden="1">{"TAB1",#N/A,TRUE,"GENERAL";"TAB2",#N/A,TRUE,"GENERAL";"TAB3",#N/A,TRUE,"GENERAL";"TAB4",#N/A,TRUE,"GENERAL";"TAB5",#N/A,TRUE,"GENERAL"}</definedName>
    <definedName name="erg" hidden="1">{"TAB1",#N/A,TRUE,"GENERAL";"TAB2",#N/A,TRUE,"GENERAL";"TAB3",#N/A,TRUE,"GENERAL";"TAB4",#N/A,TRUE,"GENERAL";"TAB5",#N/A,TRUE,"GENERAL"}</definedName>
    <definedName name="erger" localSheetId="14" hidden="1">{"via1",#N/A,TRUE,"general";"via2",#N/A,TRUE,"general";"via3",#N/A,TRUE,"general"}</definedName>
    <definedName name="erger" localSheetId="20" hidden="1">{"via1",#N/A,TRUE,"general";"via2",#N/A,TRUE,"general";"via3",#N/A,TRUE,"general"}</definedName>
    <definedName name="erger" localSheetId="22" hidden="1">{"via1",#N/A,TRUE,"general";"via2",#N/A,TRUE,"general";"via3",#N/A,TRUE,"general"}</definedName>
    <definedName name="erger" hidden="1">{"via1",#N/A,TRUE,"general";"via2",#N/A,TRUE,"general";"via3",#N/A,TRUE,"general"}</definedName>
    <definedName name="ergerg" localSheetId="14" hidden="1">{"via1",#N/A,TRUE,"general";"via2",#N/A,TRUE,"general";"via3",#N/A,TRUE,"general"}</definedName>
    <definedName name="ergerg" localSheetId="20" hidden="1">{"via1",#N/A,TRUE,"general";"via2",#N/A,TRUE,"general";"via3",#N/A,TRUE,"general"}</definedName>
    <definedName name="ergerg" localSheetId="22" hidden="1">{"via1",#N/A,TRUE,"general";"via2",#N/A,TRUE,"general";"via3",#N/A,TRUE,"general"}</definedName>
    <definedName name="ergerg" hidden="1">{"via1",#N/A,TRUE,"general";"via2",#N/A,TRUE,"general";"via3",#N/A,TRUE,"general"}</definedName>
    <definedName name="ergfegr" localSheetId="14" hidden="1">{"via1",#N/A,TRUE,"general";"via2",#N/A,TRUE,"general";"via3",#N/A,TRUE,"general"}</definedName>
    <definedName name="ergfegr" localSheetId="20" hidden="1">{"via1",#N/A,TRUE,"general";"via2",#N/A,TRUE,"general";"via3",#N/A,TRUE,"general"}</definedName>
    <definedName name="ergfegr" localSheetId="22" hidden="1">{"via1",#N/A,TRUE,"general";"via2",#N/A,TRUE,"general";"via3",#N/A,TRUE,"general"}</definedName>
    <definedName name="ergfegr" hidden="1">{"via1",#N/A,TRUE,"general";"via2",#N/A,TRUE,"general";"via3",#N/A,TRUE,"general"}</definedName>
    <definedName name="ergge" localSheetId="14" hidden="1">{"TAB1",#N/A,TRUE,"GENERAL";"TAB2",#N/A,TRUE,"GENERAL";"TAB3",#N/A,TRUE,"GENERAL";"TAB4",#N/A,TRUE,"GENERAL";"TAB5",#N/A,TRUE,"GENERAL"}</definedName>
    <definedName name="ergge" localSheetId="20" hidden="1">{"TAB1",#N/A,TRUE,"GENERAL";"TAB2",#N/A,TRUE,"GENERAL";"TAB3",#N/A,TRUE,"GENERAL";"TAB4",#N/A,TRUE,"GENERAL";"TAB5",#N/A,TRUE,"GENERAL"}</definedName>
    <definedName name="ergge" localSheetId="22" hidden="1">{"TAB1",#N/A,TRUE,"GENERAL";"TAB2",#N/A,TRUE,"GENERAL";"TAB3",#N/A,TRUE,"GENERAL";"TAB4",#N/A,TRUE,"GENERAL";"TAB5",#N/A,TRUE,"GENERAL"}</definedName>
    <definedName name="ergge" hidden="1">{"TAB1",#N/A,TRUE,"GENERAL";"TAB2",#N/A,TRUE,"GENERAL";"TAB3",#N/A,TRUE,"GENERAL";"TAB4",#N/A,TRUE,"GENERAL";"TAB5",#N/A,TRUE,"GENERAL"}</definedName>
    <definedName name="erggewg" localSheetId="14" hidden="1">{"via1",#N/A,TRUE,"general";"via2",#N/A,TRUE,"general";"via3",#N/A,TRUE,"general"}</definedName>
    <definedName name="erggewg" localSheetId="20" hidden="1">{"via1",#N/A,TRUE,"general";"via2",#N/A,TRUE,"general";"via3",#N/A,TRUE,"general"}</definedName>
    <definedName name="erggewg" localSheetId="22" hidden="1">{"via1",#N/A,TRUE,"general";"via2",#N/A,TRUE,"general";"via3",#N/A,TRUE,"general"}</definedName>
    <definedName name="erggewg" hidden="1">{"via1",#N/A,TRUE,"general";"via2",#N/A,TRUE,"general";"via3",#N/A,TRUE,"general"}</definedName>
    <definedName name="ergreg" localSheetId="14" hidden="1">{"TAB1",#N/A,TRUE,"GENERAL";"TAB2",#N/A,TRUE,"GENERAL";"TAB3",#N/A,TRUE,"GENERAL";"TAB4",#N/A,TRUE,"GENERAL";"TAB5",#N/A,TRUE,"GENERAL"}</definedName>
    <definedName name="ergreg" localSheetId="20" hidden="1">{"TAB1",#N/A,TRUE,"GENERAL";"TAB2",#N/A,TRUE,"GENERAL";"TAB3",#N/A,TRUE,"GENERAL";"TAB4",#N/A,TRUE,"GENERAL";"TAB5",#N/A,TRUE,"GENERAL"}</definedName>
    <definedName name="ergreg" localSheetId="22" hidden="1">{"TAB1",#N/A,TRUE,"GENERAL";"TAB2",#N/A,TRUE,"GENERAL";"TAB3",#N/A,TRUE,"GENERAL";"TAB4",#N/A,TRUE,"GENERAL";"TAB5",#N/A,TRUE,"GENERAL"}</definedName>
    <definedName name="ergreg" hidden="1">{"TAB1",#N/A,TRUE,"GENERAL";"TAB2",#N/A,TRUE,"GENERAL";"TAB3",#N/A,TRUE,"GENERAL";"TAB4",#N/A,TRUE,"GENERAL";"TAB5",#N/A,TRUE,"GENERAL"}</definedName>
    <definedName name="ergregerg" localSheetId="14" hidden="1">{"via1",#N/A,TRUE,"general";"via2",#N/A,TRUE,"general";"via3",#N/A,TRUE,"general"}</definedName>
    <definedName name="ergregerg" localSheetId="20" hidden="1">{"via1",#N/A,TRUE,"general";"via2",#N/A,TRUE,"general";"via3",#N/A,TRUE,"general"}</definedName>
    <definedName name="ergregerg" localSheetId="22" hidden="1">{"via1",#N/A,TRUE,"general";"via2",#N/A,TRUE,"general";"via3",#N/A,TRUE,"general"}</definedName>
    <definedName name="ergregerg" hidden="1">{"via1",#N/A,TRUE,"general";"via2",#N/A,TRUE,"general";"via3",#N/A,TRUE,"general"}</definedName>
    <definedName name="ergrg" localSheetId="14" hidden="1">{"TAB1",#N/A,TRUE,"GENERAL";"TAB2",#N/A,TRUE,"GENERAL";"TAB3",#N/A,TRUE,"GENERAL";"TAB4",#N/A,TRUE,"GENERAL";"TAB5",#N/A,TRUE,"GENERAL"}</definedName>
    <definedName name="ergrg" localSheetId="20" hidden="1">{"TAB1",#N/A,TRUE,"GENERAL";"TAB2",#N/A,TRUE,"GENERAL";"TAB3",#N/A,TRUE,"GENERAL";"TAB4",#N/A,TRUE,"GENERAL";"TAB5",#N/A,TRUE,"GENERAL"}</definedName>
    <definedName name="ergrg" localSheetId="22" hidden="1">{"TAB1",#N/A,TRUE,"GENERAL";"TAB2",#N/A,TRUE,"GENERAL";"TAB3",#N/A,TRUE,"GENERAL";"TAB4",#N/A,TRUE,"GENERAL";"TAB5",#N/A,TRUE,"GENERAL"}</definedName>
    <definedName name="ergrg" hidden="1">{"TAB1",#N/A,TRUE,"GENERAL";"TAB2",#N/A,TRUE,"GENERAL";"TAB3",#N/A,TRUE,"GENERAL";"TAB4",#N/A,TRUE,"GENERAL";"TAB5",#N/A,TRUE,"GENERAL"}</definedName>
    <definedName name="ergweg" localSheetId="14" hidden="1">{"TAB1",#N/A,TRUE,"GENERAL";"TAB2",#N/A,TRUE,"GENERAL";"TAB3",#N/A,TRUE,"GENERAL";"TAB4",#N/A,TRUE,"GENERAL";"TAB5",#N/A,TRUE,"GENERAL"}</definedName>
    <definedName name="ergweg" localSheetId="20" hidden="1">{"TAB1",#N/A,TRUE,"GENERAL";"TAB2",#N/A,TRUE,"GENERAL";"TAB3",#N/A,TRUE,"GENERAL";"TAB4",#N/A,TRUE,"GENERAL";"TAB5",#N/A,TRUE,"GENERAL"}</definedName>
    <definedName name="ergweg" localSheetId="22" hidden="1">{"TAB1",#N/A,TRUE,"GENERAL";"TAB2",#N/A,TRUE,"GENERAL";"TAB3",#N/A,TRUE,"GENERAL";"TAB4",#N/A,TRUE,"GENERAL";"TAB5",#N/A,TRUE,"GENERAL"}</definedName>
    <definedName name="ergweg" hidden="1">{"TAB1",#N/A,TRUE,"GENERAL";"TAB2",#N/A,TRUE,"GENERAL";"TAB3",#N/A,TRUE,"GENERAL";"TAB4",#N/A,TRUE,"GENERAL";"TAB5",#N/A,TRUE,"GENERAL"}</definedName>
    <definedName name="ergwreg" localSheetId="14" hidden="1">{"via1",#N/A,TRUE,"general";"via2",#N/A,TRUE,"general";"via3",#N/A,TRUE,"general"}</definedName>
    <definedName name="ergwreg" localSheetId="20" hidden="1">{"via1",#N/A,TRUE,"general";"via2",#N/A,TRUE,"general";"via3",#N/A,TRUE,"general"}</definedName>
    <definedName name="ergwreg" localSheetId="22" hidden="1">{"via1",#N/A,TRUE,"general";"via2",#N/A,TRUE,"general";"via3",#N/A,TRUE,"general"}</definedName>
    <definedName name="ergwreg" hidden="1">{"via1",#N/A,TRUE,"general";"via2",#N/A,TRUE,"general";"via3",#N/A,TRUE,"general"}</definedName>
    <definedName name="erheyh" localSheetId="14" hidden="1">{"TAB1",#N/A,TRUE,"GENERAL";"TAB2",#N/A,TRUE,"GENERAL";"TAB3",#N/A,TRUE,"GENERAL";"TAB4",#N/A,TRUE,"GENERAL";"TAB5",#N/A,TRUE,"GENERAL"}</definedName>
    <definedName name="erheyh" localSheetId="20" hidden="1">{"TAB1",#N/A,TRUE,"GENERAL";"TAB2",#N/A,TRUE,"GENERAL";"TAB3",#N/A,TRUE,"GENERAL";"TAB4",#N/A,TRUE,"GENERAL";"TAB5",#N/A,TRUE,"GENERAL"}</definedName>
    <definedName name="erheyh" localSheetId="22" hidden="1">{"TAB1",#N/A,TRUE,"GENERAL";"TAB2",#N/A,TRUE,"GENERAL";"TAB3",#N/A,TRUE,"GENERAL";"TAB4",#N/A,TRUE,"GENERAL";"TAB5",#N/A,TRUE,"GENERAL"}</definedName>
    <definedName name="erheyh" hidden="1">{"TAB1",#N/A,TRUE,"GENERAL";"TAB2",#N/A,TRUE,"GENERAL";"TAB3",#N/A,TRUE,"GENERAL";"TAB4",#N/A,TRUE,"GENERAL";"TAB5",#N/A,TRUE,"GENERAL"}</definedName>
    <definedName name="err" localSheetId="14" hidden="1">{"TAB1",#N/A,TRUE,"GENERAL";"TAB2",#N/A,TRUE,"GENERAL";"TAB3",#N/A,TRUE,"GENERAL";"TAB4",#N/A,TRUE,"GENERAL";"TAB5",#N/A,TRUE,"GENERAL"}</definedName>
    <definedName name="err" localSheetId="20" hidden="1">{"TAB1",#N/A,TRUE,"GENERAL";"TAB2",#N/A,TRUE,"GENERAL";"TAB3",#N/A,TRUE,"GENERAL";"TAB4",#N/A,TRUE,"GENERAL";"TAB5",#N/A,TRUE,"GENERAL"}</definedName>
    <definedName name="err" localSheetId="22" hidden="1">{"TAB1",#N/A,TRUE,"GENERAL";"TAB2",#N/A,TRUE,"GENERAL";"TAB3",#N/A,TRUE,"GENERAL";"TAB4",#N/A,TRUE,"GENERAL";"TAB5",#N/A,TRUE,"GENERAL"}</definedName>
    <definedName name="err" hidden="1">{"TAB1",#N/A,TRUE,"GENERAL";"TAB2",#N/A,TRUE,"GENERAL";"TAB3",#N/A,TRUE,"GENERAL";"TAB4",#N/A,TRUE,"GENERAL";"TAB5",#N/A,TRUE,"GENERAL"}</definedName>
    <definedName name="ert" localSheetId="14" hidden="1">{"via1",#N/A,TRUE,"general";"via2",#N/A,TRUE,"general";"via3",#N/A,TRUE,"general"}</definedName>
    <definedName name="ert" localSheetId="20" hidden="1">{"via1",#N/A,TRUE,"general";"via2",#N/A,TRUE,"general";"via3",#N/A,TRUE,"general"}</definedName>
    <definedName name="ert" localSheetId="22" hidden="1">{"via1",#N/A,TRUE,"general";"via2",#N/A,TRUE,"general";"via3",#N/A,TRUE,"general"}</definedName>
    <definedName name="ert" hidden="1">{"via1",#N/A,TRUE,"general";"via2",#N/A,TRUE,"general";"via3",#N/A,TRUE,"general"}</definedName>
    <definedName name="erte" localSheetId="14" hidden="1">{"via1",#N/A,TRUE,"general";"via2",#N/A,TRUE,"general";"via3",#N/A,TRUE,"general"}</definedName>
    <definedName name="erte" localSheetId="20" hidden="1">{"via1",#N/A,TRUE,"general";"via2",#N/A,TRUE,"general";"via3",#N/A,TRUE,"general"}</definedName>
    <definedName name="erte" localSheetId="22" hidden="1">{"via1",#N/A,TRUE,"general";"via2",#N/A,TRUE,"general";"via3",#N/A,TRUE,"general"}</definedName>
    <definedName name="erte" hidden="1">{"via1",#N/A,TRUE,"general";"via2",#N/A,TRUE,"general";"via3",#N/A,TRUE,"general"}</definedName>
    <definedName name="erter" localSheetId="14" hidden="1">{"TAB1",#N/A,TRUE,"GENERAL";"TAB2",#N/A,TRUE,"GENERAL";"TAB3",#N/A,TRUE,"GENERAL";"TAB4",#N/A,TRUE,"GENERAL";"TAB5",#N/A,TRUE,"GENERAL"}</definedName>
    <definedName name="erter" localSheetId="20" hidden="1">{"TAB1",#N/A,TRUE,"GENERAL";"TAB2",#N/A,TRUE,"GENERAL";"TAB3",#N/A,TRUE,"GENERAL";"TAB4",#N/A,TRUE,"GENERAL";"TAB5",#N/A,TRUE,"GENERAL"}</definedName>
    <definedName name="erter" localSheetId="22" hidden="1">{"TAB1",#N/A,TRUE,"GENERAL";"TAB2",#N/A,TRUE,"GENERAL";"TAB3",#N/A,TRUE,"GENERAL";"TAB4",#N/A,TRUE,"GENERAL";"TAB5",#N/A,TRUE,"GENERAL"}</definedName>
    <definedName name="erter" hidden="1">{"TAB1",#N/A,TRUE,"GENERAL";"TAB2",#N/A,TRUE,"GENERAL";"TAB3",#N/A,TRUE,"GENERAL";"TAB4",#N/A,TRUE,"GENERAL";"TAB5",#N/A,TRUE,"GENERAL"}</definedName>
    <definedName name="ertert" localSheetId="14" hidden="1">{"via1",#N/A,TRUE,"general";"via2",#N/A,TRUE,"general";"via3",#N/A,TRUE,"general"}</definedName>
    <definedName name="ertert" localSheetId="20" hidden="1">{"via1",#N/A,TRUE,"general";"via2",#N/A,TRUE,"general";"via3",#N/A,TRUE,"general"}</definedName>
    <definedName name="ertert" localSheetId="22" hidden="1">{"via1",#N/A,TRUE,"general";"via2",#N/A,TRUE,"general";"via3",#N/A,TRUE,"general"}</definedName>
    <definedName name="ertert" hidden="1">{"via1",#N/A,TRUE,"general";"via2",#N/A,TRUE,"general";"via3",#N/A,TRUE,"general"}</definedName>
    <definedName name="ertgyhik" localSheetId="14" hidden="1">{"TAB1",#N/A,TRUE,"GENERAL";"TAB2",#N/A,TRUE,"GENERAL";"TAB3",#N/A,TRUE,"GENERAL";"TAB4",#N/A,TRUE,"GENERAL";"TAB5",#N/A,TRUE,"GENERAL"}</definedName>
    <definedName name="ertgyhik" localSheetId="20" hidden="1">{"TAB1",#N/A,TRUE,"GENERAL";"TAB2",#N/A,TRUE,"GENERAL";"TAB3",#N/A,TRUE,"GENERAL";"TAB4",#N/A,TRUE,"GENERAL";"TAB5",#N/A,TRUE,"GENERAL"}</definedName>
    <definedName name="ertgyhik" localSheetId="22" hidden="1">{"TAB1",#N/A,TRUE,"GENERAL";"TAB2",#N/A,TRUE,"GENERAL";"TAB3",#N/A,TRUE,"GENERAL";"TAB4",#N/A,TRUE,"GENERAL";"TAB5",#N/A,TRUE,"GENERAL"}</definedName>
    <definedName name="ertgyhik" hidden="1">{"TAB1",#N/A,TRUE,"GENERAL";"TAB2",#N/A,TRUE,"GENERAL";"TAB3",#N/A,TRUE,"GENERAL";"TAB4",#N/A,TRUE,"GENERAL";"TAB5",#N/A,TRUE,"GENERAL"}</definedName>
    <definedName name="ertreb" localSheetId="14" hidden="1">{"via1",#N/A,TRUE,"general";"via2",#N/A,TRUE,"general";"via3",#N/A,TRUE,"general"}</definedName>
    <definedName name="ertreb" localSheetId="20" hidden="1">{"via1",#N/A,TRUE,"general";"via2",#N/A,TRUE,"general";"via3",#N/A,TRUE,"general"}</definedName>
    <definedName name="ertreb" localSheetId="22" hidden="1">{"via1",#N/A,TRUE,"general";"via2",#N/A,TRUE,"general";"via3",#N/A,TRUE,"general"}</definedName>
    <definedName name="ertreb" hidden="1">{"via1",#N/A,TRUE,"general";"via2",#N/A,TRUE,"general";"via3",#N/A,TRUE,"general"}</definedName>
    <definedName name="ertret" localSheetId="14" hidden="1">{"TAB1",#N/A,TRUE,"GENERAL";"TAB2",#N/A,TRUE,"GENERAL";"TAB3",#N/A,TRUE,"GENERAL";"TAB4",#N/A,TRUE,"GENERAL";"TAB5",#N/A,TRUE,"GENERAL"}</definedName>
    <definedName name="ertret" localSheetId="20" hidden="1">{"TAB1",#N/A,TRUE,"GENERAL";"TAB2",#N/A,TRUE,"GENERAL";"TAB3",#N/A,TRUE,"GENERAL";"TAB4",#N/A,TRUE,"GENERAL";"TAB5",#N/A,TRUE,"GENERAL"}</definedName>
    <definedName name="ertret" localSheetId="22" hidden="1">{"TAB1",#N/A,TRUE,"GENERAL";"TAB2",#N/A,TRUE,"GENERAL";"TAB3",#N/A,TRUE,"GENERAL";"TAB4",#N/A,TRUE,"GENERAL";"TAB5",#N/A,TRUE,"GENERAL"}</definedName>
    <definedName name="ertret" hidden="1">{"TAB1",#N/A,TRUE,"GENERAL";"TAB2",#N/A,TRUE,"GENERAL";"TAB3",#N/A,TRUE,"GENERAL";"TAB4",#N/A,TRUE,"GENERAL";"TAB5",#N/A,TRUE,"GENERAL"}</definedName>
    <definedName name="erttret" localSheetId="14" hidden="1">{"via1",#N/A,TRUE,"general";"via2",#N/A,TRUE,"general";"via3",#N/A,TRUE,"general"}</definedName>
    <definedName name="erttret" localSheetId="20" hidden="1">{"via1",#N/A,TRUE,"general";"via2",#N/A,TRUE,"general";"via3",#N/A,TRUE,"general"}</definedName>
    <definedName name="erttret" localSheetId="22" hidden="1">{"via1",#N/A,TRUE,"general";"via2",#N/A,TRUE,"general";"via3",#N/A,TRUE,"general"}</definedName>
    <definedName name="erttret" hidden="1">{"via1",#N/A,TRUE,"general";"via2",#N/A,TRUE,"general";"via3",#N/A,TRUE,"general"}</definedName>
    <definedName name="ertuiy" localSheetId="14" hidden="1">{"via1",#N/A,TRUE,"general";"via2",#N/A,TRUE,"general";"via3",#N/A,TRUE,"general"}</definedName>
    <definedName name="ertuiy" localSheetId="20" hidden="1">{"via1",#N/A,TRUE,"general";"via2",#N/A,TRUE,"general";"via3",#N/A,TRUE,"general"}</definedName>
    <definedName name="ertuiy" localSheetId="22" hidden="1">{"via1",#N/A,TRUE,"general";"via2",#N/A,TRUE,"general";"via3",#N/A,TRUE,"general"}</definedName>
    <definedName name="ertuiy" hidden="1">{"via1",#N/A,TRUE,"general";"via2",#N/A,TRUE,"general";"via3",#N/A,TRUE,"general"}</definedName>
    <definedName name="ertwert" localSheetId="14" hidden="1">{"TAB1",#N/A,TRUE,"GENERAL";"TAB2",#N/A,TRUE,"GENERAL";"TAB3",#N/A,TRUE,"GENERAL";"TAB4",#N/A,TRUE,"GENERAL";"TAB5",#N/A,TRUE,"GENERAL"}</definedName>
    <definedName name="ertwert" localSheetId="20" hidden="1">{"TAB1",#N/A,TRUE,"GENERAL";"TAB2",#N/A,TRUE,"GENERAL";"TAB3",#N/A,TRUE,"GENERAL";"TAB4",#N/A,TRUE,"GENERAL";"TAB5",#N/A,TRUE,"GENERAL"}</definedName>
    <definedName name="ertwert" localSheetId="22" hidden="1">{"TAB1",#N/A,TRUE,"GENERAL";"TAB2",#N/A,TRUE,"GENERAL";"TAB3",#N/A,TRUE,"GENERAL";"TAB4",#N/A,TRUE,"GENERAL";"TAB5",#N/A,TRUE,"GENERAL"}</definedName>
    <definedName name="ertwert" hidden="1">{"TAB1",#N/A,TRUE,"GENERAL";"TAB2",#N/A,TRUE,"GENERAL";"TAB3",#N/A,TRUE,"GENERAL";"TAB4",#N/A,TRUE,"GENERAL";"TAB5",#N/A,TRUE,"GENERAL"}</definedName>
    <definedName name="eru" localSheetId="14" hidden="1">{"TAB1",#N/A,TRUE,"GENERAL";"TAB2",#N/A,TRUE,"GENERAL";"TAB3",#N/A,TRUE,"GENERAL";"TAB4",#N/A,TRUE,"GENERAL";"TAB5",#N/A,TRUE,"GENERAL"}</definedName>
    <definedName name="eru" localSheetId="20" hidden="1">{"TAB1",#N/A,TRUE,"GENERAL";"TAB2",#N/A,TRUE,"GENERAL";"TAB3",#N/A,TRUE,"GENERAL";"TAB4",#N/A,TRUE,"GENERAL";"TAB5",#N/A,TRUE,"GENERAL"}</definedName>
    <definedName name="eru" localSheetId="22" hidden="1">{"TAB1",#N/A,TRUE,"GENERAL";"TAB2",#N/A,TRUE,"GENERAL";"TAB3",#N/A,TRUE,"GENERAL";"TAB4",#N/A,TRUE,"GENERAL";"TAB5",#N/A,TRUE,"GENERAL"}</definedName>
    <definedName name="eru" hidden="1">{"TAB1",#N/A,TRUE,"GENERAL";"TAB2",#N/A,TRUE,"GENERAL";"TAB3",#N/A,TRUE,"GENERAL";"TAB4",#N/A,TRUE,"GENERAL";"TAB5",#N/A,TRUE,"GENERAL"}</definedName>
    <definedName name="ERV" localSheetId="14" hidden="1">{"via1",#N/A,TRUE,"general";"via2",#N/A,TRUE,"general";"via3",#N/A,TRUE,"general"}</definedName>
    <definedName name="ERV" localSheetId="20" hidden="1">{"via1",#N/A,TRUE,"general";"via2",#N/A,TRUE,"general";"via3",#N/A,TRUE,"general"}</definedName>
    <definedName name="ERV" localSheetId="22" hidden="1">{"via1",#N/A,TRUE,"general";"via2",#N/A,TRUE,"general";"via3",#N/A,TRUE,"general"}</definedName>
    <definedName name="ERV" hidden="1">{"via1",#N/A,TRUE,"general";"via2",#N/A,TRUE,"general";"via3",#N/A,TRUE,"general"}</definedName>
    <definedName name="erware" localSheetId="14" hidden="1">{"via1",#N/A,TRUE,"general";"via2",#N/A,TRUE,"general";"via3",#N/A,TRUE,"general"}</definedName>
    <definedName name="erware" localSheetId="20" hidden="1">{"via1",#N/A,TRUE,"general";"via2",#N/A,TRUE,"general";"via3",#N/A,TRUE,"general"}</definedName>
    <definedName name="erware" localSheetId="22" hidden="1">{"via1",#N/A,TRUE,"general";"via2",#N/A,TRUE,"general";"via3",#N/A,TRUE,"general"}</definedName>
    <definedName name="erware" hidden="1">{"via1",#N/A,TRUE,"general";"via2",#N/A,TRUE,"general";"via3",#N/A,TRUE,"general"}</definedName>
    <definedName name="ERWER" localSheetId="14" hidden="1">{"via1",#N/A,TRUE,"general";"via2",#N/A,TRUE,"general";"via3",#N/A,TRUE,"general"}</definedName>
    <definedName name="ERWER" localSheetId="20" hidden="1">{"via1",#N/A,TRUE,"general";"via2",#N/A,TRUE,"general";"via3",#N/A,TRUE,"general"}</definedName>
    <definedName name="ERWER" localSheetId="22" hidden="1">{"via1",#N/A,TRUE,"general";"via2",#N/A,TRUE,"general";"via3",#N/A,TRUE,"general"}</definedName>
    <definedName name="ERWER" hidden="1">{"via1",#N/A,TRUE,"general";"via2",#N/A,TRUE,"general";"via3",#N/A,TRUE,"general"}</definedName>
    <definedName name="erwertd" localSheetId="14" hidden="1">{"TAB1",#N/A,TRUE,"GENERAL";"TAB2",#N/A,TRUE,"GENERAL";"TAB3",#N/A,TRUE,"GENERAL";"TAB4",#N/A,TRUE,"GENERAL";"TAB5",#N/A,TRUE,"GENERAL"}</definedName>
    <definedName name="erwertd" localSheetId="20" hidden="1">{"TAB1",#N/A,TRUE,"GENERAL";"TAB2",#N/A,TRUE,"GENERAL";"TAB3",#N/A,TRUE,"GENERAL";"TAB4",#N/A,TRUE,"GENERAL";"TAB5",#N/A,TRUE,"GENERAL"}</definedName>
    <definedName name="erwertd" localSheetId="22" hidden="1">{"TAB1",#N/A,TRUE,"GENERAL";"TAB2",#N/A,TRUE,"GENERAL";"TAB3",#N/A,TRUE,"GENERAL";"TAB4",#N/A,TRUE,"GENERAL";"TAB5",#N/A,TRUE,"GENERAL"}</definedName>
    <definedName name="erwertd" hidden="1">{"TAB1",#N/A,TRUE,"GENERAL";"TAB2",#N/A,TRUE,"GENERAL";"TAB3",#N/A,TRUE,"GENERAL";"TAB4",#N/A,TRUE,"GENERAL";"TAB5",#N/A,TRUE,"GENERAL"}</definedName>
    <definedName name="erwr" localSheetId="14" hidden="1">{"TAB1",#N/A,TRUE,"GENERAL";"TAB2",#N/A,TRUE,"GENERAL";"TAB3",#N/A,TRUE,"GENERAL";"TAB4",#N/A,TRUE,"GENERAL";"TAB5",#N/A,TRUE,"GENERAL"}</definedName>
    <definedName name="erwr" localSheetId="20" hidden="1">{"TAB1",#N/A,TRUE,"GENERAL";"TAB2",#N/A,TRUE,"GENERAL";"TAB3",#N/A,TRUE,"GENERAL";"TAB4",#N/A,TRUE,"GENERAL";"TAB5",#N/A,TRUE,"GENERAL"}</definedName>
    <definedName name="erwr" localSheetId="22" hidden="1">{"TAB1",#N/A,TRUE,"GENERAL";"TAB2",#N/A,TRUE,"GENERAL";"TAB3",#N/A,TRUE,"GENERAL";"TAB4",#N/A,TRUE,"GENERAL";"TAB5",#N/A,TRUE,"GENERAL"}</definedName>
    <definedName name="erwr" hidden="1">{"TAB1",#N/A,TRUE,"GENERAL";"TAB2",#N/A,TRUE,"GENERAL";"TAB3",#N/A,TRUE,"GENERAL";"TAB4",#N/A,TRUE,"GENERAL";"TAB5",#N/A,TRUE,"GENERAL"}</definedName>
    <definedName name="ERWRL" localSheetId="14" hidden="1">{"via1",#N/A,TRUE,"general";"via2",#N/A,TRUE,"general";"via3",#N/A,TRUE,"general"}</definedName>
    <definedName name="ERWRL" localSheetId="20" hidden="1">{"via1",#N/A,TRUE,"general";"via2",#N/A,TRUE,"general";"via3",#N/A,TRUE,"general"}</definedName>
    <definedName name="ERWRL" localSheetId="22" hidden="1">{"via1",#N/A,TRUE,"general";"via2",#N/A,TRUE,"general";"via3",#N/A,TRUE,"general"}</definedName>
    <definedName name="ERWRL" hidden="1">{"via1",#N/A,TRUE,"general";"via2",#N/A,TRUE,"general";"via3",#N/A,TRUE,"general"}</definedName>
    <definedName name="ery" localSheetId="14" hidden="1">{"via1",#N/A,TRUE,"general";"via2",#N/A,TRUE,"general";"via3",#N/A,TRUE,"general"}</definedName>
    <definedName name="ery" localSheetId="20" hidden="1">{"via1",#N/A,TRUE,"general";"via2",#N/A,TRUE,"general";"via3",#N/A,TRUE,"general"}</definedName>
    <definedName name="ery" localSheetId="22" hidden="1">{"via1",#N/A,TRUE,"general";"via2",#N/A,TRUE,"general";"via3",#N/A,TRUE,"general"}</definedName>
    <definedName name="ery" hidden="1">{"via1",#N/A,TRUE,"general";"via2",#N/A,TRUE,"general";"via3",#N/A,TRUE,"general"}</definedName>
    <definedName name="eryhd" localSheetId="14" hidden="1">{"via1",#N/A,TRUE,"general";"via2",#N/A,TRUE,"general";"via3",#N/A,TRUE,"general"}</definedName>
    <definedName name="eryhd" localSheetId="20" hidden="1">{"via1",#N/A,TRUE,"general";"via2",#N/A,TRUE,"general";"via3",#N/A,TRUE,"general"}</definedName>
    <definedName name="eryhd" localSheetId="22" hidden="1">{"via1",#N/A,TRUE,"general";"via2",#N/A,TRUE,"general";"via3",#N/A,TRUE,"general"}</definedName>
    <definedName name="eryhd" hidden="1">{"via1",#N/A,TRUE,"general";"via2",#N/A,TRUE,"general";"via3",#N/A,TRUE,"general"}</definedName>
    <definedName name="eryhdf" localSheetId="14" hidden="1">{"TAB1",#N/A,TRUE,"GENERAL";"TAB2",#N/A,TRUE,"GENERAL";"TAB3",#N/A,TRUE,"GENERAL";"TAB4",#N/A,TRUE,"GENERAL";"TAB5",#N/A,TRUE,"GENERAL"}</definedName>
    <definedName name="eryhdf" localSheetId="20" hidden="1">{"TAB1",#N/A,TRUE,"GENERAL";"TAB2",#N/A,TRUE,"GENERAL";"TAB3",#N/A,TRUE,"GENERAL";"TAB4",#N/A,TRUE,"GENERAL";"TAB5",#N/A,TRUE,"GENERAL"}</definedName>
    <definedName name="eryhdf" localSheetId="22" hidden="1">{"TAB1",#N/A,TRUE,"GENERAL";"TAB2",#N/A,TRUE,"GENERAL";"TAB3",#N/A,TRUE,"GENERAL";"TAB4",#N/A,TRUE,"GENERAL";"TAB5",#N/A,TRUE,"GENERAL"}</definedName>
    <definedName name="eryhdf" hidden="1">{"TAB1",#N/A,TRUE,"GENERAL";"TAB2",#N/A,TRUE,"GENERAL";"TAB3",#N/A,TRUE,"GENERAL";"TAB4",#N/A,TRUE,"GENERAL";"TAB5",#N/A,TRUE,"GENERAL"}</definedName>
    <definedName name="eryhk" localSheetId="14" hidden="1">{"TAB1",#N/A,TRUE,"GENERAL";"TAB2",#N/A,TRUE,"GENERAL";"TAB3",#N/A,TRUE,"GENERAL";"TAB4",#N/A,TRUE,"GENERAL";"TAB5",#N/A,TRUE,"GENERAL"}</definedName>
    <definedName name="eryhk" localSheetId="20" hidden="1">{"TAB1",#N/A,TRUE,"GENERAL";"TAB2",#N/A,TRUE,"GENERAL";"TAB3",#N/A,TRUE,"GENERAL";"TAB4",#N/A,TRUE,"GENERAL";"TAB5",#N/A,TRUE,"GENERAL"}</definedName>
    <definedName name="eryhk" localSheetId="22" hidden="1">{"TAB1",#N/A,TRUE,"GENERAL";"TAB2",#N/A,TRUE,"GENERAL";"TAB3",#N/A,TRUE,"GENERAL";"TAB4",#N/A,TRUE,"GENERAL";"TAB5",#N/A,TRUE,"GENERAL"}</definedName>
    <definedName name="eryhk" hidden="1">{"TAB1",#N/A,TRUE,"GENERAL";"TAB2",#N/A,TRUE,"GENERAL";"TAB3",#N/A,TRUE,"GENERAL";"TAB4",#N/A,TRUE,"GENERAL";"TAB5",#N/A,TRUE,"GENERAL"}</definedName>
    <definedName name="eryhrf" localSheetId="14" hidden="1">{"TAB1",#N/A,TRUE,"GENERAL";"TAB2",#N/A,TRUE,"GENERAL";"TAB3",#N/A,TRUE,"GENERAL";"TAB4",#N/A,TRUE,"GENERAL";"TAB5",#N/A,TRUE,"GENERAL"}</definedName>
    <definedName name="eryhrf" localSheetId="20" hidden="1">{"TAB1",#N/A,TRUE,"GENERAL";"TAB2",#N/A,TRUE,"GENERAL";"TAB3",#N/A,TRUE,"GENERAL";"TAB4",#N/A,TRUE,"GENERAL";"TAB5",#N/A,TRUE,"GENERAL"}</definedName>
    <definedName name="eryhrf" localSheetId="22" hidden="1">{"TAB1",#N/A,TRUE,"GENERAL";"TAB2",#N/A,TRUE,"GENERAL";"TAB3",#N/A,TRUE,"GENERAL";"TAB4",#N/A,TRUE,"GENERAL";"TAB5",#N/A,TRUE,"GENERAL"}</definedName>
    <definedName name="eryhrf" hidden="1">{"TAB1",#N/A,TRUE,"GENERAL";"TAB2",#N/A,TRUE,"GENERAL";"TAB3",#N/A,TRUE,"GENERAL";"TAB4",#N/A,TRUE,"GENERAL";"TAB5",#N/A,TRUE,"GENERAL"}</definedName>
    <definedName name="eryre" localSheetId="14" hidden="1">{"TAB1",#N/A,TRUE,"GENERAL";"TAB2",#N/A,TRUE,"GENERAL";"TAB3",#N/A,TRUE,"GENERAL";"TAB4",#N/A,TRUE,"GENERAL";"TAB5",#N/A,TRUE,"GENERAL"}</definedName>
    <definedName name="eryre" localSheetId="20" hidden="1">{"TAB1",#N/A,TRUE,"GENERAL";"TAB2",#N/A,TRUE,"GENERAL";"TAB3",#N/A,TRUE,"GENERAL";"TAB4",#N/A,TRUE,"GENERAL";"TAB5",#N/A,TRUE,"GENERAL"}</definedName>
    <definedName name="eryre" localSheetId="22" hidden="1">{"TAB1",#N/A,TRUE,"GENERAL";"TAB2",#N/A,TRUE,"GENERAL";"TAB3",#N/A,TRUE,"GENERAL";"TAB4",#N/A,TRUE,"GENERAL";"TAB5",#N/A,TRUE,"GENERAL"}</definedName>
    <definedName name="eryre" hidden="1">{"TAB1",#N/A,TRUE,"GENERAL";"TAB2",#N/A,TRUE,"GENERAL";"TAB3",#N/A,TRUE,"GENERAL";"TAB4",#N/A,TRUE,"GENERAL";"TAB5",#N/A,TRUE,"GENERAL"}</definedName>
    <definedName name="erytd" localSheetId="14" hidden="1">{"via1",#N/A,TRUE,"general";"via2",#N/A,TRUE,"general";"via3",#N/A,TRUE,"general"}</definedName>
    <definedName name="erytd" localSheetId="20" hidden="1">{"via1",#N/A,TRUE,"general";"via2",#N/A,TRUE,"general";"via3",#N/A,TRUE,"general"}</definedName>
    <definedName name="erytd" localSheetId="22" hidden="1">{"via1",#N/A,TRUE,"general";"via2",#N/A,TRUE,"general";"via3",#N/A,TRUE,"general"}</definedName>
    <definedName name="erytd" hidden="1">{"via1",#N/A,TRUE,"general";"via2",#N/A,TRUE,"general";"via3",#N/A,TRUE,"general"}</definedName>
    <definedName name="eryty" localSheetId="14" hidden="1">{"via1",#N/A,TRUE,"general";"via2",#N/A,TRUE,"general";"via3",#N/A,TRUE,"general"}</definedName>
    <definedName name="eryty" localSheetId="20" hidden="1">{"via1",#N/A,TRUE,"general";"via2",#N/A,TRUE,"general";"via3",#N/A,TRUE,"general"}</definedName>
    <definedName name="eryty" localSheetId="22" hidden="1">{"via1",#N/A,TRUE,"general";"via2",#N/A,TRUE,"general";"via3",#N/A,TRUE,"general"}</definedName>
    <definedName name="eryty" hidden="1">{"via1",#N/A,TRUE,"general";"via2",#N/A,TRUE,"general";"via3",#N/A,TRUE,"general"}</definedName>
    <definedName name="eryy" localSheetId="14" hidden="1">{"via1",#N/A,TRUE,"general";"via2",#N/A,TRUE,"general";"via3",#N/A,TRUE,"general"}</definedName>
    <definedName name="eryy" localSheetId="20" hidden="1">{"via1",#N/A,TRUE,"general";"via2",#N/A,TRUE,"general";"via3",#N/A,TRUE,"general"}</definedName>
    <definedName name="eryy" localSheetId="22" hidden="1">{"via1",#N/A,TRUE,"general";"via2",#N/A,TRUE,"general";"via3",#N/A,TRUE,"general"}</definedName>
    <definedName name="eryy" hidden="1">{"via1",#N/A,TRUE,"general";"via2",#N/A,TRUE,"general";"via3",#N/A,TRUE,"general"}</definedName>
    <definedName name="es" localSheetId="14">#REF!</definedName>
    <definedName name="es" localSheetId="22">#REF!</definedName>
    <definedName name="es">#REF!</definedName>
    <definedName name="ES1_1" localSheetId="14">#REF!</definedName>
    <definedName name="ES1_1" localSheetId="22">#REF!</definedName>
    <definedName name="ES1_1">#REF!</definedName>
    <definedName name="ES1_10" localSheetId="14">#REF!</definedName>
    <definedName name="ES1_10" localSheetId="22">#REF!</definedName>
    <definedName name="ES1_10">#REF!</definedName>
    <definedName name="ES1_11" localSheetId="22">#REF!</definedName>
    <definedName name="ES1_11">#REF!</definedName>
    <definedName name="ES1_12" localSheetId="22">#REF!</definedName>
    <definedName name="ES1_12">#REF!</definedName>
    <definedName name="ES1_13" localSheetId="22">#REF!</definedName>
    <definedName name="ES1_13">#REF!</definedName>
    <definedName name="ES1_14" localSheetId="22">#REF!</definedName>
    <definedName name="ES1_14">#REF!</definedName>
    <definedName name="ES1_15" localSheetId="22">#REF!</definedName>
    <definedName name="ES1_15">#REF!</definedName>
    <definedName name="ES1_16" localSheetId="22">#REF!</definedName>
    <definedName name="ES1_16">#REF!</definedName>
    <definedName name="ES1_17" localSheetId="22">#REF!</definedName>
    <definedName name="ES1_17">#REF!</definedName>
    <definedName name="ES1_18" localSheetId="22">#REF!</definedName>
    <definedName name="ES1_18">#REF!</definedName>
    <definedName name="ES1_19" localSheetId="22">#REF!</definedName>
    <definedName name="ES1_19">#REF!</definedName>
    <definedName name="ES1_2" localSheetId="22">#REF!</definedName>
    <definedName name="ES1_2">#REF!</definedName>
    <definedName name="ES1_20" localSheetId="22">#REF!</definedName>
    <definedName name="ES1_20">#REF!</definedName>
    <definedName name="ES1_21" localSheetId="22">#REF!</definedName>
    <definedName name="ES1_21">#REF!</definedName>
    <definedName name="ES1_22" localSheetId="22">#REF!</definedName>
    <definedName name="ES1_22">#REF!</definedName>
    <definedName name="ES1_23" localSheetId="22">#REF!</definedName>
    <definedName name="ES1_23">#REF!</definedName>
    <definedName name="ES1_24" localSheetId="22">#REF!</definedName>
    <definedName name="ES1_24">#REF!</definedName>
    <definedName name="ES1_25" localSheetId="22">#REF!</definedName>
    <definedName name="ES1_25">#REF!</definedName>
    <definedName name="ES1_26" localSheetId="22">#REF!</definedName>
    <definedName name="ES1_26">#REF!</definedName>
    <definedName name="ES1_27" localSheetId="22">#REF!</definedName>
    <definedName name="ES1_27">#REF!</definedName>
    <definedName name="ES1_28" localSheetId="22">#REF!</definedName>
    <definedName name="ES1_28">#REF!</definedName>
    <definedName name="ES1_29" localSheetId="22">#REF!</definedName>
    <definedName name="ES1_29">#REF!</definedName>
    <definedName name="ES1_3" localSheetId="22">#REF!</definedName>
    <definedName name="ES1_3">#REF!</definedName>
    <definedName name="ES1_30" localSheetId="22">#REF!</definedName>
    <definedName name="ES1_30">#REF!</definedName>
    <definedName name="ES1_31" localSheetId="22">#REF!</definedName>
    <definedName name="ES1_31">#REF!</definedName>
    <definedName name="ES1_32" localSheetId="22">#REF!</definedName>
    <definedName name="ES1_32">#REF!</definedName>
    <definedName name="ES1_33" localSheetId="22">#REF!</definedName>
    <definedName name="ES1_33">#REF!</definedName>
    <definedName name="ES1_34" localSheetId="22">#REF!</definedName>
    <definedName name="ES1_34">#REF!</definedName>
    <definedName name="ES1_35" localSheetId="22">#REF!</definedName>
    <definedName name="ES1_35">#REF!</definedName>
    <definedName name="ES1_36" localSheetId="22">#REF!</definedName>
    <definedName name="ES1_36">#REF!</definedName>
    <definedName name="ES1_37" localSheetId="22">#REF!</definedName>
    <definedName name="ES1_37">#REF!</definedName>
    <definedName name="ES1_38" localSheetId="22">#REF!</definedName>
    <definedName name="ES1_38">#REF!</definedName>
    <definedName name="ES1_39" localSheetId="22">#REF!</definedName>
    <definedName name="ES1_39">#REF!</definedName>
    <definedName name="ES1_4" localSheetId="22">#REF!</definedName>
    <definedName name="ES1_4">#REF!</definedName>
    <definedName name="ES1_40" localSheetId="22">#REF!</definedName>
    <definedName name="ES1_40">#REF!</definedName>
    <definedName name="ES1_41" localSheetId="22">#REF!</definedName>
    <definedName name="ES1_41">#REF!</definedName>
    <definedName name="ES1_42" localSheetId="22">#REF!</definedName>
    <definedName name="ES1_42">#REF!</definedName>
    <definedName name="ES1_43" localSheetId="22">#REF!</definedName>
    <definedName name="ES1_43">#REF!</definedName>
    <definedName name="ES1_5" localSheetId="22">#REF!</definedName>
    <definedName name="ES1_5">#REF!</definedName>
    <definedName name="ES1_6" localSheetId="22">#REF!</definedName>
    <definedName name="ES1_6">#REF!</definedName>
    <definedName name="ES1_7" localSheetId="22">#REF!</definedName>
    <definedName name="ES1_7">#REF!</definedName>
    <definedName name="ES1_8" localSheetId="22">#REF!</definedName>
    <definedName name="ES1_8">#REF!</definedName>
    <definedName name="ES1_9" localSheetId="22">#REF!</definedName>
    <definedName name="ES1_9">#REF!</definedName>
    <definedName name="ES2_1" localSheetId="22">#REF!</definedName>
    <definedName name="ES2_1">#REF!</definedName>
    <definedName name="ES2_10" localSheetId="22">#REF!</definedName>
    <definedName name="ES2_10">#REF!</definedName>
    <definedName name="ES2_11" localSheetId="22">#REF!</definedName>
    <definedName name="ES2_11">#REF!</definedName>
    <definedName name="ES2_12" localSheetId="22">#REF!</definedName>
    <definedName name="ES2_12">#REF!</definedName>
    <definedName name="ES2_13" localSheetId="22">#REF!</definedName>
    <definedName name="ES2_13">#REF!</definedName>
    <definedName name="ES2_14" localSheetId="22">#REF!</definedName>
    <definedName name="ES2_14">#REF!</definedName>
    <definedName name="ES2_15" localSheetId="22">#REF!</definedName>
    <definedName name="ES2_15">#REF!</definedName>
    <definedName name="ES2_16" localSheetId="22">#REF!</definedName>
    <definedName name="ES2_16">#REF!</definedName>
    <definedName name="ES2_17" localSheetId="22">#REF!</definedName>
    <definedName name="ES2_17">#REF!</definedName>
    <definedName name="ES2_18" localSheetId="22">#REF!</definedName>
    <definedName name="ES2_18">#REF!</definedName>
    <definedName name="ES2_19" localSheetId="22">#REF!</definedName>
    <definedName name="ES2_19">#REF!</definedName>
    <definedName name="ES2_2" localSheetId="22">#REF!</definedName>
    <definedName name="ES2_2">#REF!</definedName>
    <definedName name="ES2_20" localSheetId="22">#REF!</definedName>
    <definedName name="ES2_20">#REF!</definedName>
    <definedName name="ES2_21" localSheetId="22">#REF!</definedName>
    <definedName name="ES2_21">#REF!</definedName>
    <definedName name="ES2_22" localSheetId="22">#REF!</definedName>
    <definedName name="ES2_22">#REF!</definedName>
    <definedName name="ES2_23" localSheetId="22">#REF!</definedName>
    <definedName name="ES2_23">#REF!</definedName>
    <definedName name="ES2_24" localSheetId="22">#REF!</definedName>
    <definedName name="ES2_24">#REF!</definedName>
    <definedName name="ES2_25" localSheetId="22">#REF!</definedName>
    <definedName name="ES2_25">#REF!</definedName>
    <definedName name="ES2_26" localSheetId="22">#REF!</definedName>
    <definedName name="ES2_26">#REF!</definedName>
    <definedName name="ES2_27" localSheetId="22">#REF!</definedName>
    <definedName name="ES2_27">#REF!</definedName>
    <definedName name="ES2_28" localSheetId="22">#REF!</definedName>
    <definedName name="ES2_28">#REF!</definedName>
    <definedName name="ES2_29" localSheetId="22">#REF!</definedName>
    <definedName name="ES2_29">#REF!</definedName>
    <definedName name="ES2_3" localSheetId="22">#REF!</definedName>
    <definedName name="ES2_3">#REF!</definedName>
    <definedName name="ES2_30" localSheetId="22">#REF!</definedName>
    <definedName name="ES2_30">#REF!</definedName>
    <definedName name="ES2_31" localSheetId="22">#REF!</definedName>
    <definedName name="ES2_31">#REF!</definedName>
    <definedName name="ES2_32" localSheetId="22">#REF!</definedName>
    <definedName name="ES2_32">#REF!</definedName>
    <definedName name="ES2_33" localSheetId="22">#REF!</definedName>
    <definedName name="ES2_33">#REF!</definedName>
    <definedName name="ES2_34" localSheetId="22">#REF!</definedName>
    <definedName name="ES2_34">#REF!</definedName>
    <definedName name="ES2_35" localSheetId="22">#REF!</definedName>
    <definedName name="ES2_35">#REF!</definedName>
    <definedName name="ES2_36" localSheetId="22">#REF!</definedName>
    <definedName name="ES2_36">#REF!</definedName>
    <definedName name="ES2_37" localSheetId="22">#REF!</definedName>
    <definedName name="ES2_37">#REF!</definedName>
    <definedName name="ES2_38" localSheetId="22">#REF!</definedName>
    <definedName name="ES2_38">#REF!</definedName>
    <definedName name="ES2_39" localSheetId="22">#REF!</definedName>
    <definedName name="ES2_39">#REF!</definedName>
    <definedName name="ES2_4" localSheetId="22">#REF!</definedName>
    <definedName name="ES2_4">#REF!</definedName>
    <definedName name="ES2_40" localSheetId="22">#REF!</definedName>
    <definedName name="ES2_40">#REF!</definedName>
    <definedName name="ES2_41" localSheetId="22">#REF!</definedName>
    <definedName name="ES2_41">#REF!</definedName>
    <definedName name="ES2_42" localSheetId="22">#REF!</definedName>
    <definedName name="ES2_42">#REF!</definedName>
    <definedName name="ES2_43" localSheetId="22">#REF!</definedName>
    <definedName name="ES2_43">#REF!</definedName>
    <definedName name="ES2_5" localSheetId="22">#REF!</definedName>
    <definedName name="ES2_5">#REF!</definedName>
    <definedName name="ES2_6" localSheetId="22">#REF!</definedName>
    <definedName name="ES2_6">#REF!</definedName>
    <definedName name="ES2_7" localSheetId="22">#REF!</definedName>
    <definedName name="ES2_7">#REF!</definedName>
    <definedName name="ES2_8" localSheetId="22">#REF!</definedName>
    <definedName name="ES2_8">#REF!</definedName>
    <definedName name="ES2_9" localSheetId="22">#REF!</definedName>
    <definedName name="ES2_9">#REF!</definedName>
    <definedName name="ES3_1" localSheetId="22">#REF!</definedName>
    <definedName name="ES3_1">#REF!</definedName>
    <definedName name="ES3_10" localSheetId="22">#REF!</definedName>
    <definedName name="ES3_10">#REF!</definedName>
    <definedName name="ES3_11" localSheetId="22">#REF!</definedName>
    <definedName name="ES3_11">#REF!</definedName>
    <definedName name="ES3_12" localSheetId="22">#REF!</definedName>
    <definedName name="ES3_12">#REF!</definedName>
    <definedName name="ES3_13" localSheetId="22">#REF!</definedName>
    <definedName name="ES3_13">#REF!</definedName>
    <definedName name="ES3_14" localSheetId="22">#REF!</definedName>
    <definedName name="ES3_14">#REF!</definedName>
    <definedName name="ES3_15" localSheetId="22">#REF!</definedName>
    <definedName name="ES3_15">#REF!</definedName>
    <definedName name="ES3_16" localSheetId="22">#REF!</definedName>
    <definedName name="ES3_16">#REF!</definedName>
    <definedName name="ES3_17" localSheetId="22">#REF!</definedName>
    <definedName name="ES3_17">#REF!</definedName>
    <definedName name="ES3_18" localSheetId="22">#REF!</definedName>
    <definedName name="ES3_18">#REF!</definedName>
    <definedName name="ES3_19" localSheetId="22">#REF!</definedName>
    <definedName name="ES3_19">#REF!</definedName>
    <definedName name="ES3_2" localSheetId="22">#REF!</definedName>
    <definedName name="ES3_2">#REF!</definedName>
    <definedName name="ES3_20" localSheetId="22">#REF!</definedName>
    <definedName name="ES3_20">#REF!</definedName>
    <definedName name="ES3_21" localSheetId="22">#REF!</definedName>
    <definedName name="ES3_21">#REF!</definedName>
    <definedName name="ES3_22" localSheetId="22">#REF!</definedName>
    <definedName name="ES3_22">#REF!</definedName>
    <definedName name="ES3_23" localSheetId="22">#REF!</definedName>
    <definedName name="ES3_23">#REF!</definedName>
    <definedName name="ES3_24" localSheetId="22">#REF!</definedName>
    <definedName name="ES3_24">#REF!</definedName>
    <definedName name="ES3_25" localSheetId="22">#REF!</definedName>
    <definedName name="ES3_25">#REF!</definedName>
    <definedName name="ES3_26" localSheetId="22">#REF!</definedName>
    <definedName name="ES3_26">#REF!</definedName>
    <definedName name="ES3_27" localSheetId="22">#REF!</definedName>
    <definedName name="ES3_27">#REF!</definedName>
    <definedName name="ES3_28" localSheetId="22">#REF!</definedName>
    <definedName name="ES3_28">#REF!</definedName>
    <definedName name="ES3_29" localSheetId="22">#REF!</definedName>
    <definedName name="ES3_29">#REF!</definedName>
    <definedName name="ES3_3" localSheetId="22">#REF!</definedName>
    <definedName name="ES3_3">#REF!</definedName>
    <definedName name="ES3_30" localSheetId="22">#REF!</definedName>
    <definedName name="ES3_30">#REF!</definedName>
    <definedName name="ES3_31" localSheetId="22">#REF!</definedName>
    <definedName name="ES3_31">#REF!</definedName>
    <definedName name="ES3_32" localSheetId="22">#REF!</definedName>
    <definedName name="ES3_32">#REF!</definedName>
    <definedName name="ES3_33" localSheetId="22">#REF!</definedName>
    <definedName name="ES3_33">#REF!</definedName>
    <definedName name="ES3_34" localSheetId="22">#REF!</definedName>
    <definedName name="ES3_34">#REF!</definedName>
    <definedName name="ES3_35" localSheetId="22">#REF!</definedName>
    <definedName name="ES3_35">#REF!</definedName>
    <definedName name="ES3_36" localSheetId="22">#REF!</definedName>
    <definedName name="ES3_36">#REF!</definedName>
    <definedName name="ES3_37" localSheetId="22">#REF!</definedName>
    <definedName name="ES3_37">#REF!</definedName>
    <definedName name="ES3_38" localSheetId="22">#REF!</definedName>
    <definedName name="ES3_38">#REF!</definedName>
    <definedName name="ES3_39" localSheetId="22">#REF!</definedName>
    <definedName name="ES3_39">#REF!</definedName>
    <definedName name="ES3_4" localSheetId="22">#REF!</definedName>
    <definedName name="ES3_4">#REF!</definedName>
    <definedName name="ES3_40" localSheetId="22">#REF!</definedName>
    <definedName name="ES3_40">#REF!</definedName>
    <definedName name="ES3_41" localSheetId="22">#REF!</definedName>
    <definedName name="ES3_41">#REF!</definedName>
    <definedName name="ES3_42" localSheetId="22">#REF!</definedName>
    <definedName name="ES3_42">#REF!</definedName>
    <definedName name="ES3_43" localSheetId="22">#REF!</definedName>
    <definedName name="ES3_43">#REF!</definedName>
    <definedName name="ES3_5" localSheetId="22">#REF!</definedName>
    <definedName name="ES3_5">#REF!</definedName>
    <definedName name="ES3_6" localSheetId="22">#REF!</definedName>
    <definedName name="ES3_6">#REF!</definedName>
    <definedName name="ES3_7" localSheetId="22">#REF!</definedName>
    <definedName name="ES3_7">#REF!</definedName>
    <definedName name="ES3_8" localSheetId="22">#REF!</definedName>
    <definedName name="ES3_8">#REF!</definedName>
    <definedName name="ES3_9" localSheetId="22">#REF!</definedName>
    <definedName name="ES3_9">#REF!</definedName>
    <definedName name="ES4_1" localSheetId="22">#REF!</definedName>
    <definedName name="ES4_1">#REF!</definedName>
    <definedName name="ES4_10" localSheetId="22">#REF!</definedName>
    <definedName name="ES4_10">#REF!</definedName>
    <definedName name="ES4_11" localSheetId="22">#REF!</definedName>
    <definedName name="ES4_11">#REF!</definedName>
    <definedName name="ES4_12" localSheetId="22">#REF!</definedName>
    <definedName name="ES4_12">#REF!</definedName>
    <definedName name="ES4_13" localSheetId="22">#REF!</definedName>
    <definedName name="ES4_13">#REF!</definedName>
    <definedName name="ES4_14" localSheetId="22">#REF!</definedName>
    <definedName name="ES4_14">#REF!</definedName>
    <definedName name="ES4_15" localSheetId="22">#REF!</definedName>
    <definedName name="ES4_15">#REF!</definedName>
    <definedName name="ES4_16" localSheetId="22">#REF!</definedName>
    <definedName name="ES4_16">#REF!</definedName>
    <definedName name="ES4_17" localSheetId="22">#REF!</definedName>
    <definedName name="ES4_17">#REF!</definedName>
    <definedName name="ES4_18" localSheetId="22">#REF!</definedName>
    <definedName name="ES4_18">#REF!</definedName>
    <definedName name="ES4_19" localSheetId="22">#REF!</definedName>
    <definedName name="ES4_19">#REF!</definedName>
    <definedName name="ES4_2" localSheetId="22">#REF!</definedName>
    <definedName name="ES4_2">#REF!</definedName>
    <definedName name="ES4_20" localSheetId="22">#REF!</definedName>
    <definedName name="ES4_20">#REF!</definedName>
    <definedName name="ES4_21" localSheetId="22">#REF!</definedName>
    <definedName name="ES4_21">#REF!</definedName>
    <definedName name="ES4_22" localSheetId="22">#REF!</definedName>
    <definedName name="ES4_22">#REF!</definedName>
    <definedName name="ES4_23" localSheetId="22">#REF!</definedName>
    <definedName name="ES4_23">#REF!</definedName>
    <definedName name="ES4_24" localSheetId="22">#REF!</definedName>
    <definedName name="ES4_24">#REF!</definedName>
    <definedName name="ES4_25" localSheetId="22">#REF!</definedName>
    <definedName name="ES4_25">#REF!</definedName>
    <definedName name="ES4_26" localSheetId="22">#REF!</definedName>
    <definedName name="ES4_26">#REF!</definedName>
    <definedName name="ES4_27" localSheetId="22">#REF!</definedName>
    <definedName name="ES4_27">#REF!</definedName>
    <definedName name="ES4_28" localSheetId="22">#REF!</definedName>
    <definedName name="ES4_28">#REF!</definedName>
    <definedName name="ES4_29" localSheetId="22">#REF!</definedName>
    <definedName name="ES4_29">#REF!</definedName>
    <definedName name="ES4_3" localSheetId="22">#REF!</definedName>
    <definedName name="ES4_3">#REF!</definedName>
    <definedName name="ES4_30" localSheetId="22">#REF!</definedName>
    <definedName name="ES4_30">#REF!</definedName>
    <definedName name="ES4_31" localSheetId="22">#REF!</definedName>
    <definedName name="ES4_31">#REF!</definedName>
    <definedName name="ES4_32" localSheetId="22">#REF!</definedName>
    <definedName name="ES4_32">#REF!</definedName>
    <definedName name="ES4_33" localSheetId="22">#REF!</definedName>
    <definedName name="ES4_33">#REF!</definedName>
    <definedName name="ES4_34" localSheetId="22">#REF!</definedName>
    <definedName name="ES4_34">#REF!</definedName>
    <definedName name="ES4_35" localSheetId="22">#REF!</definedName>
    <definedName name="ES4_35">#REF!</definedName>
    <definedName name="ES4_36" localSheetId="22">#REF!</definedName>
    <definedName name="ES4_36">#REF!</definedName>
    <definedName name="ES4_37" localSheetId="22">#REF!</definedName>
    <definedName name="ES4_37">#REF!</definedName>
    <definedName name="ES4_38" localSheetId="22">#REF!</definedName>
    <definedName name="ES4_38">#REF!</definedName>
    <definedName name="ES4_39" localSheetId="22">#REF!</definedName>
    <definedName name="ES4_39">#REF!</definedName>
    <definedName name="ES4_4" localSheetId="22">#REF!</definedName>
    <definedName name="ES4_4">#REF!</definedName>
    <definedName name="ES4_40" localSheetId="22">#REF!</definedName>
    <definedName name="ES4_40">#REF!</definedName>
    <definedName name="ES4_41" localSheetId="22">#REF!</definedName>
    <definedName name="ES4_41">#REF!</definedName>
    <definedName name="ES4_42" localSheetId="22">#REF!</definedName>
    <definedName name="ES4_42">#REF!</definedName>
    <definedName name="ES4_43" localSheetId="22">#REF!</definedName>
    <definedName name="ES4_43">#REF!</definedName>
    <definedName name="ES4_5" localSheetId="22">#REF!</definedName>
    <definedName name="ES4_5">#REF!</definedName>
    <definedName name="ES4_6" localSheetId="22">#REF!</definedName>
    <definedName name="ES4_6">#REF!</definedName>
    <definedName name="ES4_7" localSheetId="22">#REF!</definedName>
    <definedName name="ES4_7">#REF!</definedName>
    <definedName name="ES4_8" localSheetId="22">#REF!</definedName>
    <definedName name="ES4_8">#REF!</definedName>
    <definedName name="ES4_9" localSheetId="22">#REF!</definedName>
    <definedName name="ES4_9">#REF!</definedName>
    <definedName name="ES5_1" localSheetId="22">#REF!</definedName>
    <definedName name="ES5_1">#REF!</definedName>
    <definedName name="ES5_10" localSheetId="22">#REF!</definedName>
    <definedName name="ES5_10">#REF!</definedName>
    <definedName name="ES5_11" localSheetId="22">#REF!</definedName>
    <definedName name="ES5_11">#REF!</definedName>
    <definedName name="ES5_12" localSheetId="22">#REF!</definedName>
    <definedName name="ES5_12">#REF!</definedName>
    <definedName name="ES5_13" localSheetId="22">#REF!</definedName>
    <definedName name="ES5_13">#REF!</definedName>
    <definedName name="ES5_14" localSheetId="22">#REF!</definedName>
    <definedName name="ES5_14">#REF!</definedName>
    <definedName name="ES5_15" localSheetId="22">#REF!</definedName>
    <definedName name="ES5_15">#REF!</definedName>
    <definedName name="ES5_16" localSheetId="22">#REF!</definedName>
    <definedName name="ES5_16">#REF!</definedName>
    <definedName name="ES5_17" localSheetId="22">#REF!</definedName>
    <definedName name="ES5_17">#REF!</definedName>
    <definedName name="ES5_18" localSheetId="22">#REF!</definedName>
    <definedName name="ES5_18">#REF!</definedName>
    <definedName name="ES5_19" localSheetId="22">#REF!</definedName>
    <definedName name="ES5_19">#REF!</definedName>
    <definedName name="ES5_2" localSheetId="22">#REF!</definedName>
    <definedName name="ES5_2">#REF!</definedName>
    <definedName name="ES5_20" localSheetId="22">#REF!</definedName>
    <definedName name="ES5_20">#REF!</definedName>
    <definedName name="ES5_21" localSheetId="22">#REF!</definedName>
    <definedName name="ES5_21">#REF!</definedName>
    <definedName name="ES5_22" localSheetId="22">#REF!</definedName>
    <definedName name="ES5_22">#REF!</definedName>
    <definedName name="ES5_23" localSheetId="22">#REF!</definedName>
    <definedName name="ES5_23">#REF!</definedName>
    <definedName name="ES5_24" localSheetId="22">#REF!</definedName>
    <definedName name="ES5_24">#REF!</definedName>
    <definedName name="ES5_25" localSheetId="22">#REF!</definedName>
    <definedName name="ES5_25">#REF!</definedName>
    <definedName name="ES5_26" localSheetId="22">#REF!</definedName>
    <definedName name="ES5_26">#REF!</definedName>
    <definedName name="ES5_27" localSheetId="22">#REF!</definedName>
    <definedName name="ES5_27">#REF!</definedName>
    <definedName name="ES5_28" localSheetId="22">#REF!</definedName>
    <definedName name="ES5_28">#REF!</definedName>
    <definedName name="ES5_29" localSheetId="22">#REF!</definedName>
    <definedName name="ES5_29">#REF!</definedName>
    <definedName name="ES5_3" localSheetId="22">#REF!</definedName>
    <definedName name="ES5_3">#REF!</definedName>
    <definedName name="ES5_30" localSheetId="22">#REF!</definedName>
    <definedName name="ES5_30">#REF!</definedName>
    <definedName name="ES5_31" localSheetId="22">#REF!</definedName>
    <definedName name="ES5_31">#REF!</definedName>
    <definedName name="ES5_32" localSheetId="22">#REF!</definedName>
    <definedName name="ES5_32">#REF!</definedName>
    <definedName name="ES5_33" localSheetId="22">#REF!</definedName>
    <definedName name="ES5_33">#REF!</definedName>
    <definedName name="ES5_34" localSheetId="22">#REF!</definedName>
    <definedName name="ES5_34">#REF!</definedName>
    <definedName name="ES5_35" localSheetId="22">#REF!</definedName>
    <definedName name="ES5_35">#REF!</definedName>
    <definedName name="ES5_36" localSheetId="22">#REF!</definedName>
    <definedName name="ES5_36">#REF!</definedName>
    <definedName name="ES5_37" localSheetId="22">#REF!</definedName>
    <definedName name="ES5_37">#REF!</definedName>
    <definedName name="ES5_38" localSheetId="22">#REF!</definedName>
    <definedName name="ES5_38">#REF!</definedName>
    <definedName name="ES5_39" localSheetId="22">#REF!</definedName>
    <definedName name="ES5_39">#REF!</definedName>
    <definedName name="ES5_4" localSheetId="22">#REF!</definedName>
    <definedName name="ES5_4">#REF!</definedName>
    <definedName name="ES5_40" localSheetId="22">#REF!</definedName>
    <definedName name="ES5_40">#REF!</definedName>
    <definedName name="ES5_41" localSheetId="22">#REF!</definedName>
    <definedName name="ES5_41">#REF!</definedName>
    <definedName name="ES5_42" localSheetId="22">#REF!</definedName>
    <definedName name="ES5_42">#REF!</definedName>
    <definedName name="ES5_43" localSheetId="22">#REF!</definedName>
    <definedName name="ES5_43">#REF!</definedName>
    <definedName name="ES5_5" localSheetId="22">#REF!</definedName>
    <definedName name="ES5_5">#REF!</definedName>
    <definedName name="ES5_6" localSheetId="22">#REF!</definedName>
    <definedName name="ES5_6">#REF!</definedName>
    <definedName name="ES5_7" localSheetId="22">#REF!</definedName>
    <definedName name="ES5_7">#REF!</definedName>
    <definedName name="ES5_8" localSheetId="22">#REF!</definedName>
    <definedName name="ES5_8">#REF!</definedName>
    <definedName name="ES5_9" localSheetId="22">#REF!</definedName>
    <definedName name="ES5_9">#REF!</definedName>
    <definedName name="ES6_1" localSheetId="22">#REF!</definedName>
    <definedName name="ES6_1">#REF!</definedName>
    <definedName name="ES6_10" localSheetId="22">#REF!</definedName>
    <definedName name="ES6_10">#REF!</definedName>
    <definedName name="ES6_11" localSheetId="22">#REF!</definedName>
    <definedName name="ES6_11">#REF!</definedName>
    <definedName name="ES6_12" localSheetId="22">#REF!</definedName>
    <definedName name="ES6_12">#REF!</definedName>
    <definedName name="ES6_13" localSheetId="22">#REF!</definedName>
    <definedName name="ES6_13">#REF!</definedName>
    <definedName name="ES6_14" localSheetId="22">#REF!</definedName>
    <definedName name="ES6_14">#REF!</definedName>
    <definedName name="ES6_15" localSheetId="22">#REF!</definedName>
    <definedName name="ES6_15">#REF!</definedName>
    <definedName name="ES6_16" localSheetId="22">#REF!</definedName>
    <definedName name="ES6_16">#REF!</definedName>
    <definedName name="ES6_17" localSheetId="22">#REF!</definedName>
    <definedName name="ES6_17">#REF!</definedName>
    <definedName name="ES6_18" localSheetId="22">#REF!</definedName>
    <definedName name="ES6_18">#REF!</definedName>
    <definedName name="ES6_19" localSheetId="22">#REF!</definedName>
    <definedName name="ES6_19">#REF!</definedName>
    <definedName name="ES6_2" localSheetId="22">#REF!</definedName>
    <definedName name="ES6_2">#REF!</definedName>
    <definedName name="ES6_20" localSheetId="22">#REF!</definedName>
    <definedName name="ES6_20">#REF!</definedName>
    <definedName name="ES6_21" localSheetId="22">#REF!</definedName>
    <definedName name="ES6_21">#REF!</definedName>
    <definedName name="ES6_22" localSheetId="22">#REF!</definedName>
    <definedName name="ES6_22">#REF!</definedName>
    <definedName name="ES6_23" localSheetId="22">#REF!</definedName>
    <definedName name="ES6_23">#REF!</definedName>
    <definedName name="ES6_24" localSheetId="22">#REF!</definedName>
    <definedName name="ES6_24">#REF!</definedName>
    <definedName name="ES6_25" localSheetId="22">#REF!</definedName>
    <definedName name="ES6_25">#REF!</definedName>
    <definedName name="ES6_26" localSheetId="22">#REF!</definedName>
    <definedName name="ES6_26">#REF!</definedName>
    <definedName name="ES6_27" localSheetId="22">#REF!</definedName>
    <definedName name="ES6_27">#REF!</definedName>
    <definedName name="ES6_28" localSheetId="22">#REF!</definedName>
    <definedName name="ES6_28">#REF!</definedName>
    <definedName name="ES6_29" localSheetId="22">#REF!</definedName>
    <definedName name="ES6_29">#REF!</definedName>
    <definedName name="ES6_3" localSheetId="22">#REF!</definedName>
    <definedName name="ES6_3">#REF!</definedName>
    <definedName name="ES6_30" localSheetId="22">#REF!</definedName>
    <definedName name="ES6_30">#REF!</definedName>
    <definedName name="ES6_31" localSheetId="22">#REF!</definedName>
    <definedName name="ES6_31">#REF!</definedName>
    <definedName name="ES6_32" localSheetId="22">#REF!</definedName>
    <definedName name="ES6_32">#REF!</definedName>
    <definedName name="ES6_33" localSheetId="22">#REF!</definedName>
    <definedName name="ES6_33">#REF!</definedName>
    <definedName name="ES6_34" localSheetId="22">#REF!</definedName>
    <definedName name="ES6_34">#REF!</definedName>
    <definedName name="ES6_35" localSheetId="22">#REF!</definedName>
    <definedName name="ES6_35">#REF!</definedName>
    <definedName name="ES6_36" localSheetId="22">#REF!</definedName>
    <definedName name="ES6_36">#REF!</definedName>
    <definedName name="ES6_37" localSheetId="22">#REF!</definedName>
    <definedName name="ES6_37">#REF!</definedName>
    <definedName name="ES6_38" localSheetId="22">#REF!</definedName>
    <definedName name="ES6_38">#REF!</definedName>
    <definedName name="ES6_39" localSheetId="22">#REF!</definedName>
    <definedName name="ES6_39">#REF!</definedName>
    <definedName name="ES6_4" localSheetId="22">#REF!</definedName>
    <definedName name="ES6_4">#REF!</definedName>
    <definedName name="ES6_40" localSheetId="22">#REF!</definedName>
    <definedName name="ES6_40">#REF!</definedName>
    <definedName name="ES6_41" localSheetId="22">#REF!</definedName>
    <definedName name="ES6_41">#REF!</definedName>
    <definedName name="ES6_42" localSheetId="22">#REF!</definedName>
    <definedName name="ES6_42">#REF!</definedName>
    <definedName name="ES6_43" localSheetId="22">#REF!</definedName>
    <definedName name="ES6_43">#REF!</definedName>
    <definedName name="ES6_5" localSheetId="22">#REF!</definedName>
    <definedName name="ES6_5">#REF!</definedName>
    <definedName name="ES6_6" localSheetId="22">#REF!</definedName>
    <definedName name="ES6_6">#REF!</definedName>
    <definedName name="ES6_7" localSheetId="22">#REF!</definedName>
    <definedName name="ES6_7">#REF!</definedName>
    <definedName name="ES6_8" localSheetId="22">#REF!</definedName>
    <definedName name="ES6_8">#REF!</definedName>
    <definedName name="ES6_9" localSheetId="22">#REF!</definedName>
    <definedName name="ES6_9">#REF!</definedName>
    <definedName name="ESCALERA" localSheetId="17">#REF!</definedName>
    <definedName name="ESCALERA" localSheetId="18">#REF!</definedName>
    <definedName name="ESCALERA" localSheetId="22">#REF!</definedName>
    <definedName name="ESCALERA" localSheetId="2">#REF!</definedName>
    <definedName name="ESCALERA">#REF!</definedName>
    <definedName name="ESCALERA_11" localSheetId="17">#REF!</definedName>
    <definedName name="ESCALERA_11" localSheetId="18">#REF!</definedName>
    <definedName name="ESCALERA_11" localSheetId="22">#REF!</definedName>
    <definedName name="ESCALERA_11" localSheetId="2">#REF!</definedName>
    <definedName name="ESCALERA_11">#REF!</definedName>
    <definedName name="ESMALTE" localSheetId="22">#REF!</definedName>
    <definedName name="ESMALTE">#REF!</definedName>
    <definedName name="ESMALTMADETOT" localSheetId="17">#REF!</definedName>
    <definedName name="ESMALTMADETOT" localSheetId="18">#REF!</definedName>
    <definedName name="ESMALTMADETOT" localSheetId="22">#REF!</definedName>
    <definedName name="ESMALTMADETOT" localSheetId="2">#REF!</definedName>
    <definedName name="ESMALTMADETOT">#REF!</definedName>
    <definedName name="ESMALTMADETOT_11" localSheetId="17">#REF!</definedName>
    <definedName name="ESMALTMADETOT_11" localSheetId="18">#REF!</definedName>
    <definedName name="ESMALTMADETOT_11" localSheetId="22">#REF!</definedName>
    <definedName name="ESMALTMADETOT_11" localSheetId="2">#REF!</definedName>
    <definedName name="ESMALTMADETOT_11">#REF!</definedName>
    <definedName name="ESP201.15">'[82]201.15'!$H$49</definedName>
    <definedName name="ESP201.21">'[82]201.21'!$H$50</definedName>
    <definedName name="ESP201.7">'[82]201.7'!$H$52</definedName>
    <definedName name="ESP201.8">'[82]201.8'!$H$53</definedName>
    <definedName name="ESP210.2.2" localSheetId="14">#REF!</definedName>
    <definedName name="ESP210.2.2" localSheetId="22">#REF!</definedName>
    <definedName name="ESP210.2.2">#REF!</definedName>
    <definedName name="ESP220.1">'[83]220.1'!$H$52</definedName>
    <definedName name="ESP225P" localSheetId="14">#REF!</definedName>
    <definedName name="ESP225P" localSheetId="22">#REF!</definedName>
    <definedName name="ESP225P">#REF!</definedName>
    <definedName name="ESP320.1">'[84]320.1'!$H$52</definedName>
    <definedName name="ESP330.1">'[83]330.1'!$H$52</definedName>
    <definedName name="ESP330.1P">'[82]330.1P (7801)'!$H$50</definedName>
    <definedName name="ESP330.2">'[84]330.2'!$H$52</definedName>
    <definedName name="ESP600.1">'[85]600.1 (2)'!$H$49</definedName>
    <definedName name="ESP610.1">'[85]610.1 (2)'!$H$52</definedName>
    <definedName name="ESP630.6">'[85]630.6 (2)'!$H$51</definedName>
    <definedName name="ESP630.7">'[85]630.7 (2)'!$H$52</definedName>
    <definedName name="ESP632.1P">'[82]632.1P '!$H$57</definedName>
    <definedName name="ESP632.4P">'[82]632.4P'!$H$51</definedName>
    <definedName name="ESP640.1">'[85]640.1 (2)'!$H$49</definedName>
    <definedName name="ESP640.1.2">'[83]640.1.2'!$H$50</definedName>
    <definedName name="ESP673.1">'[83]673.1'!$H$49</definedName>
    <definedName name="ESP673.2">'[83]673.2'!$H$53</definedName>
    <definedName name="ESP700.1">'[84]700.1'!$H$52</definedName>
    <definedName name="ESPECIFICACION" localSheetId="14">#REF!</definedName>
    <definedName name="ESPECIFICACION" localSheetId="22">#REF!</definedName>
    <definedName name="ESPECIFICACION">#REF!</definedName>
    <definedName name="Especificación" localSheetId="14">#REF!</definedName>
    <definedName name="Especificación" localSheetId="22">#REF!</definedName>
    <definedName name="Especificación">#REF!</definedName>
    <definedName name="ESPESORPLACAS" localSheetId="14">#REF!</definedName>
    <definedName name="ESPESORPLACAS" localSheetId="22">#REF!</definedName>
    <definedName name="ESPESORPLACAS">#REF!</definedName>
    <definedName name="ESTACAS" localSheetId="9">#REF!</definedName>
    <definedName name="ESTACAS" localSheetId="10">#REF!</definedName>
    <definedName name="ESTACAS" localSheetId="11">#REF!</definedName>
    <definedName name="ESTACAS" localSheetId="20">#REF!</definedName>
    <definedName name="ESTACAS" localSheetId="22">#REF!</definedName>
    <definedName name="ESTACAS">#REF!</definedName>
    <definedName name="Este" localSheetId="22">#REF!</definedName>
    <definedName name="Este">#REF!</definedName>
    <definedName name="ESTRUCT01" localSheetId="14">'[86]Análisis Unit'!$A$6:$I$10</definedName>
    <definedName name="ESTRUCT01">'[86]Análisis Unit'!$A$6:$I$10</definedName>
    <definedName name="ESTRUCT02" localSheetId="14">'[86]Análisis Unit'!$A$26:$I$30</definedName>
    <definedName name="ESTRUCT02">'[86]Análisis Unit'!$A$26:$I$30</definedName>
    <definedName name="ESTRUCT03" localSheetId="14">'[86]Análisis Unit'!$A$46:$I$52</definedName>
    <definedName name="ESTRUCT03">'[86]Análisis Unit'!$A$46:$I$52</definedName>
    <definedName name="ESTRUCT04" localSheetId="14">'[86]Análisis Unit'!$A$68:$I$72</definedName>
    <definedName name="ESTRUCT04">'[86]Análisis Unit'!$A$68:$I$72</definedName>
    <definedName name="ESTRUCT05" localSheetId="14">'[86]Análisis Unit'!$A$88:$I$95</definedName>
    <definedName name="ESTRUCT05">'[86]Análisis Unit'!$A$88:$I$95</definedName>
    <definedName name="ESTRUCT06" localSheetId="14">'[87]Análisis Unit'!#REF!</definedName>
    <definedName name="ESTRUCT06" localSheetId="22">'[87]Análisis Unit'!#REF!</definedName>
    <definedName name="ESTRUCT06">'[87]Análisis Unit'!#REF!</definedName>
    <definedName name="ESTRUCT07" localSheetId="14">'[87]Análisis Unit'!#REF!</definedName>
    <definedName name="ESTRUCT07" localSheetId="22">'[87]Análisis Unit'!#REF!</definedName>
    <definedName name="ESTRUCT07">'[87]Análisis Unit'!#REF!</definedName>
    <definedName name="ESTRUCT08" localSheetId="14">'[87]Análisis Unit'!#REF!</definedName>
    <definedName name="ESTRUCT08" localSheetId="22">'[87]Análisis Unit'!#REF!</definedName>
    <definedName name="ESTRUCT08">'[87]Análisis Unit'!#REF!</definedName>
    <definedName name="ESTRUCT09" localSheetId="14">'[87]Análisis Unit'!#REF!</definedName>
    <definedName name="ESTRUCT09" localSheetId="22">'[87]Análisis Unit'!#REF!</definedName>
    <definedName name="ESTRUCT09">'[87]Análisis Unit'!#REF!</definedName>
    <definedName name="ESTRUCT10" localSheetId="22">'[87]Análisis Unit'!#REF!</definedName>
    <definedName name="ESTRUCT10">'[87]Análisis Unit'!#REF!</definedName>
    <definedName name="ESTRUCT11" localSheetId="22">'[87]Análisis Unit'!#REF!</definedName>
    <definedName name="ESTRUCT11">'[87]Análisis Unit'!#REF!</definedName>
    <definedName name="ESTRUCT12" localSheetId="22">'[87]Análisis Unit'!#REF!</definedName>
    <definedName name="ESTRUCT12">'[87]Análisis Unit'!#REF!</definedName>
    <definedName name="ESTRUCT13" localSheetId="22">'[87]Análisis Unit'!#REF!</definedName>
    <definedName name="ESTRUCT13">'[87]Análisis Unit'!#REF!</definedName>
    <definedName name="ESTRUCT14" localSheetId="22">'[87]Análisis Unit'!#REF!</definedName>
    <definedName name="ESTRUCT14">'[87]Análisis Unit'!#REF!</definedName>
    <definedName name="ESTRUCT15" localSheetId="22">'[87]Análisis Unit'!#REF!</definedName>
    <definedName name="ESTRUCT15">'[87]Análisis Unit'!#REF!</definedName>
    <definedName name="ESTRUCT16" localSheetId="22">'[87]Análisis Unit'!#REF!</definedName>
    <definedName name="ESTRUCT16">'[87]Análisis Unit'!#REF!</definedName>
    <definedName name="ESTRUCT17" localSheetId="22">'[87]Análisis Unit'!#REF!</definedName>
    <definedName name="ESTRUCT17">'[87]Análisis Unit'!#REF!</definedName>
    <definedName name="ESTRUCT18" localSheetId="22">'[87]Análisis Unit'!#REF!</definedName>
    <definedName name="ESTRUCT18">'[87]Análisis Unit'!#REF!</definedName>
    <definedName name="ESTRUCT19" localSheetId="22">'[87]Análisis Unit'!#REF!</definedName>
    <definedName name="ESTRUCT19">'[87]Análisis Unit'!#REF!</definedName>
    <definedName name="ESTRUCT20" localSheetId="22">'[87]Análisis Unit'!#REF!</definedName>
    <definedName name="ESTRUCT20">'[87]Análisis Unit'!#REF!</definedName>
    <definedName name="ESTRUCT21" localSheetId="22">'[87]Análisis Unit'!#REF!</definedName>
    <definedName name="ESTRUCT21">'[87]Análisis Unit'!#REF!</definedName>
    <definedName name="ESTRUCT22" localSheetId="22">'[87]Análisis Unit'!#REF!</definedName>
    <definedName name="ESTRUCT22">'[87]Análisis Unit'!#REF!</definedName>
    <definedName name="ESTRUCT23" localSheetId="14">'[86]Análisis Unit'!$A$664:$I$676</definedName>
    <definedName name="ESTRUCT23">'[86]Análisis Unit'!$A$664:$I$676</definedName>
    <definedName name="ESTRUCT24" localSheetId="14">'[87]Análisis Unit'!#REF!</definedName>
    <definedName name="ESTRUCT24" localSheetId="22">'[87]Análisis Unit'!#REF!</definedName>
    <definedName name="ESTRUCT24">'[87]Análisis Unit'!#REF!</definedName>
    <definedName name="ESTRUCT25" localSheetId="14">'[87]Análisis Unit'!#REF!</definedName>
    <definedName name="ESTRUCT25" localSheetId="22">'[87]Análisis Unit'!#REF!</definedName>
    <definedName name="ESTRUCT25">'[87]Análisis Unit'!#REF!</definedName>
    <definedName name="ESTRUCT26" localSheetId="14">'[86]Análisis Unit'!$A$756:$I$770</definedName>
    <definedName name="ESTRUCT26">'[86]Análisis Unit'!$A$756:$I$770</definedName>
    <definedName name="ESTRUCT27" localSheetId="14">'[86]Análisis Unit'!$A$786:$I$801</definedName>
    <definedName name="ESTRUCT27">'[86]Análisis Unit'!$A$786:$I$801</definedName>
    <definedName name="ESTRUCT28" localSheetId="14">'[87]Análisis Unit'!#REF!</definedName>
    <definedName name="ESTRUCT28" localSheetId="22">'[87]Análisis Unit'!#REF!</definedName>
    <definedName name="ESTRUCT28">'[87]Análisis Unit'!#REF!</definedName>
    <definedName name="ESTRUCT29" localSheetId="14">'[87]Análisis Unit'!#REF!</definedName>
    <definedName name="ESTRUCT29" localSheetId="22">'[87]Análisis Unit'!#REF!</definedName>
    <definedName name="ESTRUCT29">'[87]Análisis Unit'!#REF!</definedName>
    <definedName name="ESTRUCT30" localSheetId="14">'[86]Análisis Unit'!$A$866:$I$872</definedName>
    <definedName name="ESTRUCT30">'[86]Análisis Unit'!$A$866:$I$872</definedName>
    <definedName name="ESTRUCT31" localSheetId="14">'[87]Análisis Unit'!#REF!</definedName>
    <definedName name="ESTRUCT31" localSheetId="22">'[87]Análisis Unit'!#REF!</definedName>
    <definedName name="ESTRUCT31">'[87]Análisis Unit'!#REF!</definedName>
    <definedName name="ESTRUCT32" localSheetId="14">'[86]Análisis Unit'!$A$911:$I$917</definedName>
    <definedName name="ESTRUCT32">'[86]Análisis Unit'!$A$911:$I$917</definedName>
    <definedName name="ESTRUCT33" localSheetId="14">'[87]Análisis Unit'!#REF!</definedName>
    <definedName name="ESTRUCT33" localSheetId="22">'[87]Análisis Unit'!#REF!</definedName>
    <definedName name="ESTRUCT33">'[87]Análisis Unit'!#REF!</definedName>
    <definedName name="ESTRUCT34" localSheetId="14">'[87]Análisis Unit'!#REF!</definedName>
    <definedName name="ESTRUCT34" localSheetId="22">'[87]Análisis Unit'!#REF!</definedName>
    <definedName name="ESTRUCT34">'[87]Análisis Unit'!#REF!</definedName>
    <definedName name="ESTRUCT35" localSheetId="14">'[86]Análisis Unit'!$A$999:$I$1001</definedName>
    <definedName name="ESTRUCT35">'[86]Análisis Unit'!$A$999:$I$1001</definedName>
    <definedName name="ESTRUCT36" localSheetId="14">'[86]Análisis Unit'!$A$374:$I$386</definedName>
    <definedName name="ESTRUCT36">'[86]Análisis Unit'!$A$374:$I$386</definedName>
    <definedName name="ESTRUCT37" localSheetId="14">'[86]Análisis Unit'!$A$402:$I$414</definedName>
    <definedName name="ESTRUCT37">'[86]Análisis Unit'!$A$402:$I$414</definedName>
    <definedName name="ESTRUCT38" localSheetId="14">'[86]Análisis Unit'!$A$521:$I$534</definedName>
    <definedName name="ESTRUCT38">'[86]Análisis Unit'!$A$521:$I$534</definedName>
    <definedName name="ESTRUCT39" localSheetId="14">'[86]Análisis Unit'!$A$978:$I$983</definedName>
    <definedName name="ESTRUCT39">'[86]Análisis Unit'!$A$978:$I$983</definedName>
    <definedName name="ESTRUCT40" localSheetId="14">'[86]Análisis Unit'!$A$1017:$I$1020</definedName>
    <definedName name="ESTRUCT40">'[86]Análisis Unit'!$A$1017:$I$1020</definedName>
    <definedName name="ESTRUCT41" localSheetId="14">'[86]Análisis Unit'!$A$1036:$I$1038</definedName>
    <definedName name="ESTRUCT41">'[86]Análisis Unit'!$A$1036:$I$1038</definedName>
    <definedName name="ESTRUCT42" localSheetId="14">'[86]Análisis Unit'!$A$1055:$I$1068</definedName>
    <definedName name="ESTRUCT42">'[86]Análisis Unit'!$A$1055:$I$1068</definedName>
    <definedName name="ESTRUCT43" localSheetId="14">'[87]Análisis Unit'!#REF!</definedName>
    <definedName name="ESTRUCT43" localSheetId="22">'[87]Análisis Unit'!#REF!</definedName>
    <definedName name="ESTRUCT43">'[87]Análisis Unit'!#REF!</definedName>
    <definedName name="ESTRUCT44" localSheetId="14">'[86]Análisis Unit'!$A$1111:$I$1122</definedName>
    <definedName name="ESTRUCT44">'[86]Análisis Unit'!$A$1111:$I$1122</definedName>
    <definedName name="ESTRUCT45" localSheetId="14">'[86]Análisis Unit'!$A$1138:$I$1147</definedName>
    <definedName name="ESTRUCT45">'[86]Análisis Unit'!$A$1138:$I$1147</definedName>
    <definedName name="ETERNIT6" localSheetId="14">#REF!</definedName>
    <definedName name="ETERNIT6" localSheetId="22">#REF!</definedName>
    <definedName name="ETERNIT6">#REF!</definedName>
    <definedName name="etertgg" localSheetId="14" hidden="1">{"via1",#N/A,TRUE,"general";"via2",#N/A,TRUE,"general";"via3",#N/A,TRUE,"general"}</definedName>
    <definedName name="etertgg" localSheetId="20" hidden="1">{"via1",#N/A,TRUE,"general";"via2",#N/A,TRUE,"general";"via3",#N/A,TRUE,"general"}</definedName>
    <definedName name="etertgg" localSheetId="22" hidden="1">{"via1",#N/A,TRUE,"general";"via2",#N/A,TRUE,"general";"via3",#N/A,TRUE,"general"}</definedName>
    <definedName name="etertgg" hidden="1">{"via1",#N/A,TRUE,"general";"via2",#N/A,TRUE,"general";"via3",#N/A,TRUE,"general"}</definedName>
    <definedName name="etewt" localSheetId="14" hidden="1">{"TAB1",#N/A,TRUE,"GENERAL";"TAB2",#N/A,TRUE,"GENERAL";"TAB3",#N/A,TRUE,"GENERAL";"TAB4",#N/A,TRUE,"GENERAL";"TAB5",#N/A,TRUE,"GENERAL"}</definedName>
    <definedName name="etewt" localSheetId="20" hidden="1">{"TAB1",#N/A,TRUE,"GENERAL";"TAB2",#N/A,TRUE,"GENERAL";"TAB3",#N/A,TRUE,"GENERAL";"TAB4",#N/A,TRUE,"GENERAL";"TAB5",#N/A,TRUE,"GENERAL"}</definedName>
    <definedName name="etewt" localSheetId="22" hidden="1">{"TAB1",#N/A,TRUE,"GENERAL";"TAB2",#N/A,TRUE,"GENERAL";"TAB3",#N/A,TRUE,"GENERAL";"TAB4",#N/A,TRUE,"GENERAL";"TAB5",#N/A,TRUE,"GENERAL"}</definedName>
    <definedName name="etewt" hidden="1">{"TAB1",#N/A,TRUE,"GENERAL";"TAB2",#N/A,TRUE,"GENERAL";"TAB3",#N/A,TRUE,"GENERAL";"TAB4",#N/A,TRUE,"GENERAL";"TAB5",#N/A,TRUE,"GENERAL"}</definedName>
    <definedName name="etu" localSheetId="14" hidden="1">{"via1",#N/A,TRUE,"general";"via2",#N/A,TRUE,"general";"via3",#N/A,TRUE,"general"}</definedName>
    <definedName name="etu" localSheetId="20" hidden="1">{"via1",#N/A,TRUE,"general";"via2",#N/A,TRUE,"general";"via3",#N/A,TRUE,"general"}</definedName>
    <definedName name="etu" localSheetId="22" hidden="1">{"via1",#N/A,TRUE,"general";"via2",#N/A,TRUE,"general";"via3",#N/A,TRUE,"general"}</definedName>
    <definedName name="etu" hidden="1">{"via1",#N/A,TRUE,"general";"via2",#N/A,TRUE,"general";"via3",#N/A,TRUE,"general"}</definedName>
    <definedName name="etueh" localSheetId="14" hidden="1">{"via1",#N/A,TRUE,"general";"via2",#N/A,TRUE,"general";"via3",#N/A,TRUE,"general"}</definedName>
    <definedName name="etueh" localSheetId="20" hidden="1">{"via1",#N/A,TRUE,"general";"via2",#N/A,TRUE,"general";"via3",#N/A,TRUE,"general"}</definedName>
    <definedName name="etueh" localSheetId="22" hidden="1">{"via1",#N/A,TRUE,"general";"via2",#N/A,TRUE,"general";"via3",#N/A,TRUE,"general"}</definedName>
    <definedName name="etueh" hidden="1">{"via1",#N/A,TRUE,"general";"via2",#N/A,TRUE,"general";"via3",#N/A,TRUE,"general"}</definedName>
    <definedName name="etyty" localSheetId="14" hidden="1">{"via1",#N/A,TRUE,"general";"via2",#N/A,TRUE,"general";"via3",#N/A,TRUE,"general"}</definedName>
    <definedName name="etyty" localSheetId="20" hidden="1">{"via1",#N/A,TRUE,"general";"via2",#N/A,TRUE,"general";"via3",#N/A,TRUE,"general"}</definedName>
    <definedName name="etyty" localSheetId="22" hidden="1">{"via1",#N/A,TRUE,"general";"via2",#N/A,TRUE,"general";"via3",#N/A,TRUE,"general"}</definedName>
    <definedName name="etyty" hidden="1">{"via1",#N/A,TRUE,"general";"via2",#N/A,TRUE,"general";"via3",#N/A,TRUE,"general"}</definedName>
    <definedName name="etyu" localSheetId="14" hidden="1">{"TAB1",#N/A,TRUE,"GENERAL";"TAB2",#N/A,TRUE,"GENERAL";"TAB3",#N/A,TRUE,"GENERAL";"TAB4",#N/A,TRUE,"GENERAL";"TAB5",#N/A,TRUE,"GENERAL"}</definedName>
    <definedName name="etyu" localSheetId="20" hidden="1">{"TAB1",#N/A,TRUE,"GENERAL";"TAB2",#N/A,TRUE,"GENERAL";"TAB3",#N/A,TRUE,"GENERAL";"TAB4",#N/A,TRUE,"GENERAL";"TAB5",#N/A,TRUE,"GENERAL"}</definedName>
    <definedName name="etyu" localSheetId="22" hidden="1">{"TAB1",#N/A,TRUE,"GENERAL";"TAB2",#N/A,TRUE,"GENERAL";"TAB3",#N/A,TRUE,"GENERAL";"TAB4",#N/A,TRUE,"GENERAL";"TAB5",#N/A,TRUE,"GENERAL"}</definedName>
    <definedName name="etyu" hidden="1">{"TAB1",#N/A,TRUE,"GENERAL";"TAB2",#N/A,TRUE,"GENERAL";"TAB3",#N/A,TRUE,"GENERAL";"TAB4",#N/A,TRUE,"GENERAL";"TAB5",#N/A,TRUE,"GENERAL"}</definedName>
    <definedName name="eu" localSheetId="14" hidden="1">{"via1",#N/A,TRUE,"general";"via2",#N/A,TRUE,"general";"via3",#N/A,TRUE,"general"}</definedName>
    <definedName name="eu" localSheetId="20" hidden="1">{"via1",#N/A,TRUE,"general";"via2",#N/A,TRUE,"general";"via3",#N/A,TRUE,"general"}</definedName>
    <definedName name="eu" localSheetId="22" hidden="1">{"via1",#N/A,TRUE,"general";"via2",#N/A,TRUE,"general";"via3",#N/A,TRUE,"general"}</definedName>
    <definedName name="eu" hidden="1">{"via1",#N/A,TRUE,"general";"via2",#N/A,TRUE,"general";"via3",#N/A,TRUE,"general"}</definedName>
    <definedName name="euro">[88]Input!$B$288</definedName>
    <definedName name="eut" localSheetId="14" hidden="1">{"via1",#N/A,TRUE,"general";"via2",#N/A,TRUE,"general";"via3",#N/A,TRUE,"general"}</definedName>
    <definedName name="eut" localSheetId="20" hidden="1">{"via1",#N/A,TRUE,"general";"via2",#N/A,TRUE,"general";"via3",#N/A,TRUE,"general"}</definedName>
    <definedName name="eut" localSheetId="22" hidden="1">{"via1",#N/A,TRUE,"general";"via2",#N/A,TRUE,"general";"via3",#N/A,TRUE,"general"}</definedName>
    <definedName name="eut" hidden="1">{"via1",#N/A,TRUE,"general";"via2",#N/A,TRUE,"general";"via3",#N/A,TRUE,"general"}</definedName>
    <definedName name="euyt" localSheetId="14" hidden="1">{"TAB1",#N/A,TRUE,"GENERAL";"TAB2",#N/A,TRUE,"GENERAL";"TAB3",#N/A,TRUE,"GENERAL";"TAB4",#N/A,TRUE,"GENERAL";"TAB5",#N/A,TRUE,"GENERAL"}</definedName>
    <definedName name="euyt" localSheetId="20" hidden="1">{"TAB1",#N/A,TRUE,"GENERAL";"TAB2",#N/A,TRUE,"GENERAL";"TAB3",#N/A,TRUE,"GENERAL";"TAB4",#N/A,TRUE,"GENERAL";"TAB5",#N/A,TRUE,"GENERAL"}</definedName>
    <definedName name="euyt" localSheetId="22" hidden="1">{"TAB1",#N/A,TRUE,"GENERAL";"TAB2",#N/A,TRUE,"GENERAL";"TAB3",#N/A,TRUE,"GENERAL";"TAB4",#N/A,TRUE,"GENERAL";"TAB5",#N/A,TRUE,"GENERAL"}</definedName>
    <definedName name="euyt" hidden="1">{"TAB1",#N/A,TRUE,"GENERAL";"TAB2",#N/A,TRUE,"GENERAL";"TAB3",#N/A,TRUE,"GENERAL";"TAB4",#N/A,TRUE,"GENERAL";"TAB5",#N/A,TRUE,"GENERAL"}</definedName>
    <definedName name="evergreen_ar">#REF!</definedName>
    <definedName name="evergreen_inv">#REF!</definedName>
    <definedName name="ewegt" localSheetId="14" hidden="1">{"TAB1",#N/A,TRUE,"GENERAL";"TAB2",#N/A,TRUE,"GENERAL";"TAB3",#N/A,TRUE,"GENERAL";"TAB4",#N/A,TRUE,"GENERAL";"TAB5",#N/A,TRUE,"GENERAL"}</definedName>
    <definedName name="ewegt" localSheetId="20" hidden="1">{"TAB1",#N/A,TRUE,"GENERAL";"TAB2",#N/A,TRUE,"GENERAL";"TAB3",#N/A,TRUE,"GENERAL";"TAB4",#N/A,TRUE,"GENERAL";"TAB5",#N/A,TRUE,"GENERAL"}</definedName>
    <definedName name="ewegt" localSheetId="22" hidden="1">{"TAB1",#N/A,TRUE,"GENERAL";"TAB2",#N/A,TRUE,"GENERAL";"TAB3",#N/A,TRUE,"GENERAL";"TAB4",#N/A,TRUE,"GENERAL";"TAB5",#N/A,TRUE,"GENERAL"}</definedName>
    <definedName name="ewegt" hidden="1">{"TAB1",#N/A,TRUE,"GENERAL";"TAB2",#N/A,TRUE,"GENERAL";"TAB3",#N/A,TRUE,"GENERAL";"TAB4",#N/A,TRUE,"GENERAL";"TAB5",#N/A,TRUE,"GENERAL"}</definedName>
    <definedName name="ewfewfg" localSheetId="14" hidden="1">{"TAB1",#N/A,TRUE,"GENERAL";"TAB2",#N/A,TRUE,"GENERAL";"TAB3",#N/A,TRUE,"GENERAL";"TAB4",#N/A,TRUE,"GENERAL";"TAB5",#N/A,TRUE,"GENERAL"}</definedName>
    <definedName name="ewfewfg" localSheetId="20" hidden="1">{"TAB1",#N/A,TRUE,"GENERAL";"TAB2",#N/A,TRUE,"GENERAL";"TAB3",#N/A,TRUE,"GENERAL";"TAB4",#N/A,TRUE,"GENERAL";"TAB5",#N/A,TRUE,"GENERAL"}</definedName>
    <definedName name="ewfewfg" localSheetId="22" hidden="1">{"TAB1",#N/A,TRUE,"GENERAL";"TAB2",#N/A,TRUE,"GENERAL";"TAB3",#N/A,TRUE,"GENERAL";"TAB4",#N/A,TRUE,"GENERAL";"TAB5",#N/A,TRUE,"GENERAL"}</definedName>
    <definedName name="ewfewfg" hidden="1">{"TAB1",#N/A,TRUE,"GENERAL";"TAB2",#N/A,TRUE,"GENERAL";"TAB3",#N/A,TRUE,"GENERAL";"TAB4",#N/A,TRUE,"GENERAL";"TAB5",#N/A,TRUE,"GENERAL"}</definedName>
    <definedName name="ewre" localSheetId="14" hidden="1">{"TAB1",#N/A,TRUE,"GENERAL";"TAB2",#N/A,TRUE,"GENERAL";"TAB3",#N/A,TRUE,"GENERAL";"TAB4",#N/A,TRUE,"GENERAL";"TAB5",#N/A,TRUE,"GENERAL"}</definedName>
    <definedName name="ewre" localSheetId="20" hidden="1">{"TAB1",#N/A,TRUE,"GENERAL";"TAB2",#N/A,TRUE,"GENERAL";"TAB3",#N/A,TRUE,"GENERAL";"TAB4",#N/A,TRUE,"GENERAL";"TAB5",#N/A,TRUE,"GENERAL"}</definedName>
    <definedName name="ewre" localSheetId="22" hidden="1">{"TAB1",#N/A,TRUE,"GENERAL";"TAB2",#N/A,TRUE,"GENERAL";"TAB3",#N/A,TRUE,"GENERAL";"TAB4",#N/A,TRUE,"GENERAL";"TAB5",#N/A,TRUE,"GENERAL"}</definedName>
    <definedName name="ewre" hidden="1">{"TAB1",#N/A,TRUE,"GENERAL";"TAB2",#N/A,TRUE,"GENERAL";"TAB3",#N/A,TRUE,"GENERAL";"TAB4",#N/A,TRUE,"GENERAL";"TAB5",#N/A,TRUE,"GENERAL"}</definedName>
    <definedName name="ewrewf" localSheetId="14" hidden="1">{"TAB1",#N/A,TRUE,"GENERAL";"TAB2",#N/A,TRUE,"GENERAL";"TAB3",#N/A,TRUE,"GENERAL";"TAB4",#N/A,TRUE,"GENERAL";"TAB5",#N/A,TRUE,"GENERAL"}</definedName>
    <definedName name="ewrewf" localSheetId="20" hidden="1">{"TAB1",#N/A,TRUE,"GENERAL";"TAB2",#N/A,TRUE,"GENERAL";"TAB3",#N/A,TRUE,"GENERAL";"TAB4",#N/A,TRUE,"GENERAL";"TAB5",#N/A,TRUE,"GENERAL"}</definedName>
    <definedName name="ewrewf" localSheetId="22" hidden="1">{"TAB1",#N/A,TRUE,"GENERAL";"TAB2",#N/A,TRUE,"GENERAL";"TAB3",#N/A,TRUE,"GENERAL";"TAB4",#N/A,TRUE,"GENERAL";"TAB5",#N/A,TRUE,"GENERAL"}</definedName>
    <definedName name="ewrewf" hidden="1">{"TAB1",#N/A,TRUE,"GENERAL";"TAB2",#N/A,TRUE,"GENERAL";"TAB3",#N/A,TRUE,"GENERAL";"TAB4",#N/A,TRUE,"GENERAL";"TAB5",#N/A,TRUE,"GENERAL"}</definedName>
    <definedName name="ewrr" localSheetId="14" hidden="1">{"TAB1",#N/A,TRUE,"GENERAL";"TAB2",#N/A,TRUE,"GENERAL";"TAB3",#N/A,TRUE,"GENERAL";"TAB4",#N/A,TRUE,"GENERAL";"TAB5",#N/A,TRUE,"GENERAL"}</definedName>
    <definedName name="ewrr" localSheetId="20" hidden="1">{"TAB1",#N/A,TRUE,"GENERAL";"TAB2",#N/A,TRUE,"GENERAL";"TAB3",#N/A,TRUE,"GENERAL";"TAB4",#N/A,TRUE,"GENERAL";"TAB5",#N/A,TRUE,"GENERAL"}</definedName>
    <definedName name="ewrr" localSheetId="22" hidden="1">{"TAB1",#N/A,TRUE,"GENERAL";"TAB2",#N/A,TRUE,"GENERAL";"TAB3",#N/A,TRUE,"GENERAL";"TAB4",#N/A,TRUE,"GENERAL";"TAB5",#N/A,TRUE,"GENERAL"}</definedName>
    <definedName name="ewrr" hidden="1">{"TAB1",#N/A,TRUE,"GENERAL";"TAB2",#N/A,TRUE,"GENERAL";"TAB3",#N/A,TRUE,"GENERAL";"TAB4",#N/A,TRUE,"GENERAL";"TAB5",#N/A,TRUE,"GENERAL"}</definedName>
    <definedName name="ewrt" localSheetId="14" hidden="1">{"TAB1",#N/A,TRUE,"GENERAL";"TAB2",#N/A,TRUE,"GENERAL";"TAB3",#N/A,TRUE,"GENERAL";"TAB4",#N/A,TRUE,"GENERAL";"TAB5",#N/A,TRUE,"GENERAL"}</definedName>
    <definedName name="ewrt" localSheetId="20" hidden="1">{"TAB1",#N/A,TRUE,"GENERAL";"TAB2",#N/A,TRUE,"GENERAL";"TAB3",#N/A,TRUE,"GENERAL";"TAB4",#N/A,TRUE,"GENERAL";"TAB5",#N/A,TRUE,"GENERAL"}</definedName>
    <definedName name="ewrt" localSheetId="22" hidden="1">{"TAB1",#N/A,TRUE,"GENERAL";"TAB2",#N/A,TRUE,"GENERAL";"TAB3",#N/A,TRUE,"GENERAL";"TAB4",#N/A,TRUE,"GENERAL";"TAB5",#N/A,TRUE,"GENERAL"}</definedName>
    <definedName name="ewrt" hidden="1">{"TAB1",#N/A,TRUE,"GENERAL";"TAB2",#N/A,TRUE,"GENERAL";"TAB3",#N/A,TRUE,"GENERAL";"TAB4",#N/A,TRUE,"GENERAL";"TAB5",#N/A,TRUE,"GENERAL"}</definedName>
    <definedName name="ewrwer" localSheetId="14" hidden="1">{"TAB1",#N/A,TRUE,"GENERAL";"TAB2",#N/A,TRUE,"GENERAL";"TAB3",#N/A,TRUE,"GENERAL";"TAB4",#N/A,TRUE,"GENERAL";"TAB5",#N/A,TRUE,"GENERAL"}</definedName>
    <definedName name="ewrwer" localSheetId="20" hidden="1">{"TAB1",#N/A,TRUE,"GENERAL";"TAB2",#N/A,TRUE,"GENERAL";"TAB3",#N/A,TRUE,"GENERAL";"TAB4",#N/A,TRUE,"GENERAL";"TAB5",#N/A,TRUE,"GENERAL"}</definedName>
    <definedName name="ewrwer" localSheetId="22" hidden="1">{"TAB1",#N/A,TRUE,"GENERAL";"TAB2",#N/A,TRUE,"GENERAL";"TAB3",#N/A,TRUE,"GENERAL";"TAB4",#N/A,TRUE,"GENERAL";"TAB5",#N/A,TRUE,"GENERAL"}</definedName>
    <definedName name="ewrwer" hidden="1">{"TAB1",#N/A,TRUE,"GENERAL";"TAB2",#N/A,TRUE,"GENERAL";"TAB3",#N/A,TRUE,"GENERAL";"TAB4",#N/A,TRUE,"GENERAL";"TAB5",#N/A,TRUE,"GENERAL"}</definedName>
    <definedName name="exc02">[4]datos!$Q$5:$Q$300</definedName>
    <definedName name="exc24">[4]datos!$R$5:$R$300</definedName>
    <definedName name="exc40">[4]datos!$S$5:$S$300</definedName>
    <definedName name="excanden">'[21]A.P.U AULA CANO PESCAO'!$G$190</definedName>
    <definedName name="excav">[4]datos!$P$5:$P$300</definedName>
    <definedName name="EXCAVACION" localSheetId="14">#REF!</definedName>
    <definedName name="EXCAVACION" localSheetId="22">#REF!</definedName>
    <definedName name="EXCAVACION">#REF!</definedName>
    <definedName name="Excel_BuiltIn__FilterDatabase">[89]Presupuesto_Via_distribuidora!$A$9:$H$344</definedName>
    <definedName name="Excel_BuiltIn_Print_Area">[89]Presupuesto_Via_distribuidora!$C$1:$H$344</definedName>
    <definedName name="Excel_BuiltIn_Print_Area_1" localSheetId="14">#REF!</definedName>
    <definedName name="Excel_BuiltIn_Print_Area_1" localSheetId="22">#REF!</definedName>
    <definedName name="Excel_BuiltIn_Print_Area_1">#REF!</definedName>
    <definedName name="Excel_BuiltIn_Print_Area_1_1" localSheetId="14">#REF!</definedName>
    <definedName name="Excel_BuiltIn_Print_Area_1_1" localSheetId="22">#REF!</definedName>
    <definedName name="Excel_BuiltIn_Print_Area_1_1">#REF!</definedName>
    <definedName name="Excel_BuiltIn_Print_Area_1_1_1" localSheetId="22">#REF!</definedName>
    <definedName name="Excel_BuiltIn_Print_Area_1_1_1">#REF!</definedName>
    <definedName name="Excel_BuiltIn_Print_Area_1_1_1_1" localSheetId="22">#REF!</definedName>
    <definedName name="Excel_BuiltIn_Print_Area_1_1_1_1">#REF!</definedName>
    <definedName name="Excel_BuiltIn_Print_Area_7" localSheetId="22">#REF!</definedName>
    <definedName name="Excel_BuiltIn_Print_Area_7">#REF!</definedName>
    <definedName name="Excel_BuiltIn_Print_Titles">[89]Presupuesto_Via_distribuidora!$A$2:$IV$8</definedName>
    <definedName name="Excel_BuiltIn_Print_Titles_1" localSheetId="22">#REF!</definedName>
    <definedName name="Excel_BuiltIn_Print_Titles_1">#REF!</definedName>
    <definedName name="Excel_BuiltIn_Print_Titles_1_1" localSheetId="22">#REF!</definedName>
    <definedName name="Excel_BuiltIn_Print_Titles_1_1">#REF!</definedName>
    <definedName name="Excel_BuiltIn_Print_Titles_1_1_1" localSheetId="22">#REF!</definedName>
    <definedName name="Excel_BuiltIn_Print_Titles_1_1_1">#REF!</definedName>
    <definedName name="Excel_BuiltIn_Print_Titles_3" localSheetId="22">'[90]COSTOS OFICINA'!#REF!</definedName>
    <definedName name="Excel_BuiltIn_Print_Titles_3">'[90]COSTOS OFICINA'!#REF!</definedName>
    <definedName name="Excel_BuiltIn_Print_Titles_4" localSheetId="22">'[90]COSTOS CAMPAMENTO'!#REF!</definedName>
    <definedName name="Excel_BuiltIn_Print_Titles_4">'[90]COSTOS CAMPAMENTO'!#REF!</definedName>
    <definedName name="Excel_BuiltIn_Print_Titles_59" localSheetId="14">#REF!</definedName>
    <definedName name="Excel_BuiltIn_Print_Titles_59" localSheetId="17">#REF!</definedName>
    <definedName name="Excel_BuiltIn_Print_Titles_59" localSheetId="18">#REF!</definedName>
    <definedName name="Excel_BuiltIn_Print_Titles_59" localSheetId="22">#REF!</definedName>
    <definedName name="Excel_BuiltIn_Print_Titles_59" localSheetId="2">#REF!</definedName>
    <definedName name="Excel_BuiltIn_Print_Titles_59">#REF!</definedName>
    <definedName name="Excel_BuiltIn_Print_Titles_60" localSheetId="14">#REF!</definedName>
    <definedName name="Excel_BuiltIn_Print_Titles_60" localSheetId="17">#REF!</definedName>
    <definedName name="Excel_BuiltIn_Print_Titles_60" localSheetId="18">#REF!</definedName>
    <definedName name="Excel_BuiltIn_Print_Titles_60" localSheetId="22">#REF!</definedName>
    <definedName name="Excel_BuiltIn_Print_Titles_60" localSheetId="2">#REF!</definedName>
    <definedName name="Excel_BuiltIn_Print_Titles_60">#REF!</definedName>
    <definedName name="Excel_BuiltIn_Print_Titles_61" localSheetId="14">'[91]ACERO 37'!#REF!</definedName>
    <definedName name="Excel_BuiltIn_Print_Titles_61" localSheetId="17">'[92]ACERO 37'!#REF!</definedName>
    <definedName name="Excel_BuiltIn_Print_Titles_61" localSheetId="18">'[92]ACERO 37'!#REF!</definedName>
    <definedName name="Excel_BuiltIn_Print_Titles_61" localSheetId="22">'[91]ACERO 37'!#REF!</definedName>
    <definedName name="Excel_BuiltIn_Print_Titles_61" localSheetId="2">'[91]ACERO 37'!#REF!</definedName>
    <definedName name="Excel_BuiltIn_Print_Titles_61">'[91]ACERO 37'!#REF!</definedName>
    <definedName name="EXCROC">'[93]Análisis de precios'!$H$52</definedName>
    <definedName name="excviga">'[21]A.P.U AULA CANO PESCAO'!$G$153</definedName>
    <definedName name="exczap">'[21]A.P.U AULA CANO PESCAO'!$G$116</definedName>
    <definedName name="EXPP">#REF!</definedName>
    <definedName name="Extra_Pay">#REF!</definedName>
    <definedName name="Extracción_IM" localSheetId="14">#REF!</definedName>
    <definedName name="Extracción_IM" localSheetId="22">#REF!</definedName>
    <definedName name="Extracción_IM">#REF!</definedName>
    <definedName name="Extract" localSheetId="14">#REF!</definedName>
    <definedName name="Extract" localSheetId="22">#REF!</definedName>
    <definedName name="Extract">#REF!</definedName>
    <definedName name="Extractor_120v_de_10" localSheetId="14">#REF!</definedName>
    <definedName name="Extractor_120v_de_10" localSheetId="17">#REF!</definedName>
    <definedName name="Extractor_120v_de_10" localSheetId="18">#REF!</definedName>
    <definedName name="Extractor_120v_de_10" localSheetId="22">#REF!</definedName>
    <definedName name="Extractor_120v_de_10" localSheetId="2">#REF!</definedName>
    <definedName name="Extractor_120v_de_10">#REF!</definedName>
    <definedName name="Extractor_120v_de_10_11" localSheetId="17">#REF!</definedName>
    <definedName name="Extractor_120v_de_10_11" localSheetId="18">#REF!</definedName>
    <definedName name="Extractor_120v_de_10_11" localSheetId="22">#REF!</definedName>
    <definedName name="Extractor_120v_de_10_11" localSheetId="2">#REF!</definedName>
    <definedName name="Extractor_120v_de_10_11">#REF!</definedName>
    <definedName name="F_BARRANQUILLA">#REF!</definedName>
    <definedName name="F_BUCARAMANGA">#REF!</definedName>
    <definedName name="F_CARTAGENA">#REF!</definedName>
    <definedName name="F_ITAGUI">#REF!</definedName>
    <definedName name="F_MEDELLIN">#REF!</definedName>
    <definedName name="F_SANTA_M">#REF!</definedName>
    <definedName name="F_SOCORRO">#REF!</definedName>
    <definedName name="FABIAN" localSheetId="14">IF([0]!Loan_Amount*[0]!Interest_Rate*[0]!Loan_Years*[0]!Loan_Start&gt;0,1,0)</definedName>
    <definedName name="FABIAN" localSheetId="22">IF([0]!Loan_Amount*[0]!Interest_Rate*[0]!Loan_Years*[0]!Loan_Start&gt;0,1,0)</definedName>
    <definedName name="FABIAN">IF([0]!Loan_Amount*[0]!Interest_Rate*[0]!Loan_Years*[0]!Loan_Start&gt;0,1,0)</definedName>
    <definedName name="factor" localSheetId="14">#REF!</definedName>
    <definedName name="factor" localSheetId="22">#REF!</definedName>
    <definedName name="factor">#REF!</definedName>
    <definedName name="factorarena" localSheetId="14">#REF!</definedName>
    <definedName name="factorarena" localSheetId="22">#REF!</definedName>
    <definedName name="factorarena">#REF!</definedName>
    <definedName name="FACTORPRESTACIONAL" localSheetId="14">#REF!</definedName>
    <definedName name="FACTORPRESTACIONAL" localSheetId="22">#REF!</definedName>
    <definedName name="FACTORPRESTACIONAL">#REF!</definedName>
    <definedName name="fase2">[94]Input!#REF!</definedName>
    <definedName name="FATIMA" localSheetId="22">#REF!</definedName>
    <definedName name="FATIMA">#REF!</definedName>
    <definedName name="fattore_inflaz">#REF!</definedName>
    <definedName name="fattore_inflaz1">#REF!</definedName>
    <definedName name="FCA">'[40]Free Cash Flow'!#REF!</definedName>
    <definedName name="FCF">'[40]Conto economico'!#REF!</definedName>
    <definedName name="fd" localSheetId="22">'[49]A. P. U.'!#REF!</definedName>
    <definedName name="fd">'[49]A. P. U.'!#REF!</definedName>
    <definedName name="fda" localSheetId="14" hidden="1">{"TAB1",#N/A,TRUE,"GENERAL";"TAB2",#N/A,TRUE,"GENERAL";"TAB3",#N/A,TRUE,"GENERAL";"TAB4",#N/A,TRUE,"GENERAL";"TAB5",#N/A,TRUE,"GENERAL"}</definedName>
    <definedName name="fda" localSheetId="20" hidden="1">{"TAB1",#N/A,TRUE,"GENERAL";"TAB2",#N/A,TRUE,"GENERAL";"TAB3",#N/A,TRUE,"GENERAL";"TAB4",#N/A,TRUE,"GENERAL";"TAB5",#N/A,TRUE,"GENERAL"}</definedName>
    <definedName name="fda" localSheetId="22" hidden="1">{"TAB1",#N/A,TRUE,"GENERAL";"TAB2",#N/A,TRUE,"GENERAL";"TAB3",#N/A,TRUE,"GENERAL";"TAB4",#N/A,TRUE,"GENERAL";"TAB5",#N/A,TRUE,"GENERAL"}</definedName>
    <definedName name="fda" hidden="1">{"TAB1",#N/A,TRUE,"GENERAL";"TAB2",#N/A,TRUE,"GENERAL";"TAB3",#N/A,TRUE,"GENERAL";"TAB4",#N/A,TRUE,"GENERAL";"TAB5",#N/A,TRUE,"GENERAL"}</definedName>
    <definedName name="fdbjp" localSheetId="14" hidden="1">{"TAB1",#N/A,TRUE,"GENERAL";"TAB2",#N/A,TRUE,"GENERAL";"TAB3",#N/A,TRUE,"GENERAL";"TAB4",#N/A,TRUE,"GENERAL";"TAB5",#N/A,TRUE,"GENERAL"}</definedName>
    <definedName name="fdbjp" localSheetId="20" hidden="1">{"TAB1",#N/A,TRUE,"GENERAL";"TAB2",#N/A,TRUE,"GENERAL";"TAB3",#N/A,TRUE,"GENERAL";"TAB4",#N/A,TRUE,"GENERAL";"TAB5",#N/A,TRUE,"GENERAL"}</definedName>
    <definedName name="fdbjp" localSheetId="22" hidden="1">{"TAB1",#N/A,TRUE,"GENERAL";"TAB2",#N/A,TRUE,"GENERAL";"TAB3",#N/A,TRUE,"GENERAL";"TAB4",#N/A,TRUE,"GENERAL";"TAB5",#N/A,TRUE,"GENERAL"}</definedName>
    <definedName name="fdbjp" hidden="1">{"TAB1",#N/A,TRUE,"GENERAL";"TAB2",#N/A,TRUE,"GENERAL";"TAB3",#N/A,TRUE,"GENERAL";"TAB4",#N/A,TRUE,"GENERAL";"TAB5",#N/A,TRUE,"GENERAL"}</definedName>
    <definedName name="fdf" localSheetId="14" hidden="1">{"TAB1",#N/A,TRUE,"GENERAL";"TAB2",#N/A,TRUE,"GENERAL";"TAB3",#N/A,TRUE,"GENERAL";"TAB4",#N/A,TRUE,"GENERAL";"TAB5",#N/A,TRUE,"GENERAL"}</definedName>
    <definedName name="fdf" localSheetId="20" hidden="1">{"TAB1",#N/A,TRUE,"GENERAL";"TAB2",#N/A,TRUE,"GENERAL";"TAB3",#N/A,TRUE,"GENERAL";"TAB4",#N/A,TRUE,"GENERAL";"TAB5",#N/A,TRUE,"GENERAL"}</definedName>
    <definedName name="fdf" localSheetId="22" hidden="1">{"TAB1",#N/A,TRUE,"GENERAL";"TAB2",#N/A,TRUE,"GENERAL";"TAB3",#N/A,TRUE,"GENERAL";"TAB4",#N/A,TRUE,"GENERAL";"TAB5",#N/A,TRUE,"GENERAL"}</definedName>
    <definedName name="fdf" hidden="1">{"TAB1",#N/A,TRUE,"GENERAL";"TAB2",#N/A,TRUE,"GENERAL";"TAB3",#N/A,TRUE,"GENERAL";"TAB4",#N/A,TRUE,"GENERAL";"TAB5",#N/A,TRUE,"GENERAL"}</definedName>
    <definedName name="fdg" localSheetId="14" hidden="1">{"via1",#N/A,TRUE,"general";"via2",#N/A,TRUE,"general";"via3",#N/A,TRUE,"general"}</definedName>
    <definedName name="fdg" localSheetId="20" hidden="1">{"via1",#N/A,TRUE,"general";"via2",#N/A,TRUE,"general";"via3",#N/A,TRUE,"general"}</definedName>
    <definedName name="fdg" localSheetId="22" hidden="1">{"via1",#N/A,TRUE,"general";"via2",#N/A,TRUE,"general";"via3",#N/A,TRUE,"general"}</definedName>
    <definedName name="fdg" hidden="1">{"via1",#N/A,TRUE,"general";"via2",#N/A,TRUE,"general";"via3",#N/A,TRUE,"general"}</definedName>
    <definedName name="FDGD" localSheetId="14" hidden="1">{"TAB1",#N/A,TRUE,"GENERAL";"TAB2",#N/A,TRUE,"GENERAL";"TAB3",#N/A,TRUE,"GENERAL";"TAB4",#N/A,TRUE,"GENERAL";"TAB5",#N/A,TRUE,"GENERAL"}</definedName>
    <definedName name="FDGD" localSheetId="20" hidden="1">{"TAB1",#N/A,TRUE,"GENERAL";"TAB2",#N/A,TRUE,"GENERAL";"TAB3",#N/A,TRUE,"GENERAL";"TAB4",#N/A,TRUE,"GENERAL";"TAB5",#N/A,TRUE,"GENERAL"}</definedName>
    <definedName name="FDGD" localSheetId="22" hidden="1">{"TAB1",#N/A,TRUE,"GENERAL";"TAB2",#N/A,TRUE,"GENERAL";"TAB3",#N/A,TRUE,"GENERAL";"TAB4",#N/A,TRUE,"GENERAL";"TAB5",#N/A,TRUE,"GENERAL"}</definedName>
    <definedName name="FDGD" hidden="1">{"TAB1",#N/A,TRUE,"GENERAL";"TAB2",#N/A,TRUE,"GENERAL";"TAB3",#N/A,TRUE,"GENERAL";"TAB4",#N/A,TRUE,"GENERAL";"TAB5",#N/A,TRUE,"GENERAL"}</definedName>
    <definedName name="FDGFDBBP" localSheetId="14" hidden="1">{"TAB1",#N/A,TRUE,"GENERAL";"TAB2",#N/A,TRUE,"GENERAL";"TAB3",#N/A,TRUE,"GENERAL";"TAB4",#N/A,TRUE,"GENERAL";"TAB5",#N/A,TRUE,"GENERAL"}</definedName>
    <definedName name="FDGFDBBP" localSheetId="20" hidden="1">{"TAB1",#N/A,TRUE,"GENERAL";"TAB2",#N/A,TRUE,"GENERAL";"TAB3",#N/A,TRUE,"GENERAL";"TAB4",#N/A,TRUE,"GENERAL";"TAB5",#N/A,TRUE,"GENERAL"}</definedName>
    <definedName name="FDGFDBBP" localSheetId="22" hidden="1">{"TAB1",#N/A,TRUE,"GENERAL";"TAB2",#N/A,TRUE,"GENERAL";"TAB3",#N/A,TRUE,"GENERAL";"TAB4",#N/A,TRUE,"GENERAL";"TAB5",#N/A,TRUE,"GENERAL"}</definedName>
    <definedName name="FDGFDBBP" hidden="1">{"TAB1",#N/A,TRUE,"GENERAL";"TAB2",#N/A,TRUE,"GENERAL";"TAB3",#N/A,TRUE,"GENERAL";"TAB4",#N/A,TRUE,"GENERAL";"TAB5",#N/A,TRUE,"GENERAL"}</definedName>
    <definedName name="fdh" localSheetId="14" hidden="1">{"TAB1",#N/A,TRUE,"GENERAL";"TAB2",#N/A,TRUE,"GENERAL";"TAB3",#N/A,TRUE,"GENERAL";"TAB4",#N/A,TRUE,"GENERAL";"TAB5",#N/A,TRUE,"GENERAL"}</definedName>
    <definedName name="fdh" localSheetId="20" hidden="1">{"TAB1",#N/A,TRUE,"GENERAL";"TAB2",#N/A,TRUE,"GENERAL";"TAB3",#N/A,TRUE,"GENERAL";"TAB4",#N/A,TRUE,"GENERAL";"TAB5",#N/A,TRUE,"GENERAL"}</definedName>
    <definedName name="fdh" localSheetId="22" hidden="1">{"TAB1",#N/A,TRUE,"GENERAL";"TAB2",#N/A,TRUE,"GENERAL";"TAB3",#N/A,TRUE,"GENERAL";"TAB4",#N/A,TRUE,"GENERAL";"TAB5",#N/A,TRUE,"GENERAL"}</definedName>
    <definedName name="fdh" hidden="1">{"TAB1",#N/A,TRUE,"GENERAL";"TAB2",#N/A,TRUE,"GENERAL";"TAB3",#N/A,TRUE,"GENERAL";"TAB4",#N/A,TRUE,"GENERAL";"TAB5",#N/A,TRUE,"GENERAL"}</definedName>
    <definedName name="fdsf" localSheetId="14" hidden="1">{"TAB1",#N/A,TRUE,"GENERAL";"TAB2",#N/A,TRUE,"GENERAL";"TAB3",#N/A,TRUE,"GENERAL";"TAB4",#N/A,TRUE,"GENERAL";"TAB5",#N/A,TRUE,"GENERAL"}</definedName>
    <definedName name="fdsf" localSheetId="20" hidden="1">{"TAB1",#N/A,TRUE,"GENERAL";"TAB2",#N/A,TRUE,"GENERAL";"TAB3",#N/A,TRUE,"GENERAL";"TAB4",#N/A,TRUE,"GENERAL";"TAB5",#N/A,TRUE,"GENERAL"}</definedName>
    <definedName name="fdsf" localSheetId="22" hidden="1">{"TAB1",#N/A,TRUE,"GENERAL";"TAB2",#N/A,TRUE,"GENERAL";"TAB3",#N/A,TRUE,"GENERAL";"TAB4",#N/A,TRUE,"GENERAL";"TAB5",#N/A,TRUE,"GENERAL"}</definedName>
    <definedName name="fdsf" hidden="1">{"TAB1",#N/A,TRUE,"GENERAL";"TAB2",#N/A,TRUE,"GENERAL";"TAB3",#N/A,TRUE,"GENERAL";"TAB4",#N/A,TRUE,"GENERAL";"TAB5",#N/A,TRUE,"GENERAL"}</definedName>
    <definedName name="fdsfds" localSheetId="14" hidden="1">{"TAB1",#N/A,TRUE,"GENERAL";"TAB2",#N/A,TRUE,"GENERAL";"TAB3",#N/A,TRUE,"GENERAL";"TAB4",#N/A,TRUE,"GENERAL";"TAB5",#N/A,TRUE,"GENERAL"}</definedName>
    <definedName name="fdsfds" localSheetId="20" hidden="1">{"TAB1",#N/A,TRUE,"GENERAL";"TAB2",#N/A,TRUE,"GENERAL";"TAB3",#N/A,TRUE,"GENERAL";"TAB4",#N/A,TRUE,"GENERAL";"TAB5",#N/A,TRUE,"GENERAL"}</definedName>
    <definedName name="fdsfds" localSheetId="22" hidden="1">{"TAB1",#N/A,TRUE,"GENERAL";"TAB2",#N/A,TRUE,"GENERAL";"TAB3",#N/A,TRUE,"GENERAL";"TAB4",#N/A,TRUE,"GENERAL";"TAB5",#N/A,TRUE,"GENERAL"}</definedName>
    <definedName name="fdsfds" hidden="1">{"TAB1",#N/A,TRUE,"GENERAL";"TAB2",#N/A,TRUE,"GENERAL";"TAB3",#N/A,TRUE,"GENERAL";"TAB4",#N/A,TRUE,"GENERAL";"TAB5",#N/A,TRUE,"GENERAL"}</definedName>
    <definedName name="fdsfdsf" localSheetId="14" hidden="1">{"via1",#N/A,TRUE,"general";"via2",#N/A,TRUE,"general";"via3",#N/A,TRUE,"general"}</definedName>
    <definedName name="fdsfdsf" localSheetId="20" hidden="1">{"via1",#N/A,TRUE,"general";"via2",#N/A,TRUE,"general";"via3",#N/A,TRUE,"general"}</definedName>
    <definedName name="fdsfdsf" localSheetId="22" hidden="1">{"via1",#N/A,TRUE,"general";"via2",#N/A,TRUE,"general";"via3",#N/A,TRUE,"general"}</definedName>
    <definedName name="fdsfdsf" hidden="1">{"via1",#N/A,TRUE,"general";"via2",#N/A,TRUE,"general";"via3",#N/A,TRUE,"general"}</definedName>
    <definedName name="fdsgfds" localSheetId="14" hidden="1">{"via1",#N/A,TRUE,"general";"via2",#N/A,TRUE,"general";"via3",#N/A,TRUE,"general"}</definedName>
    <definedName name="fdsgfds" localSheetId="20" hidden="1">{"via1",#N/A,TRUE,"general";"via2",#N/A,TRUE,"general";"via3",#N/A,TRUE,"general"}</definedName>
    <definedName name="fdsgfds" localSheetId="22" hidden="1">{"via1",#N/A,TRUE,"general";"via2",#N/A,TRUE,"general";"via3",#N/A,TRUE,"general"}</definedName>
    <definedName name="fdsgfds" hidden="1">{"via1",#N/A,TRUE,"general";"via2",#N/A,TRUE,"general";"via3",#N/A,TRUE,"general"}</definedName>
    <definedName name="fdsgsdfu" localSheetId="14" hidden="1">{"TAB1",#N/A,TRUE,"GENERAL";"TAB2",#N/A,TRUE,"GENERAL";"TAB3",#N/A,TRUE,"GENERAL";"TAB4",#N/A,TRUE,"GENERAL";"TAB5",#N/A,TRUE,"GENERAL"}</definedName>
    <definedName name="fdsgsdfu" localSheetId="20" hidden="1">{"TAB1",#N/A,TRUE,"GENERAL";"TAB2",#N/A,TRUE,"GENERAL";"TAB3",#N/A,TRUE,"GENERAL";"TAB4",#N/A,TRUE,"GENERAL";"TAB5",#N/A,TRUE,"GENERAL"}</definedName>
    <definedName name="fdsgsdfu" localSheetId="22" hidden="1">{"TAB1",#N/A,TRUE,"GENERAL";"TAB2",#N/A,TRUE,"GENERAL";"TAB3",#N/A,TRUE,"GENERAL";"TAB4",#N/A,TRUE,"GENERAL";"TAB5",#N/A,TRUE,"GENERAL"}</definedName>
    <definedName name="fdsgsdfu" hidden="1">{"TAB1",#N/A,TRUE,"GENERAL";"TAB2",#N/A,TRUE,"GENERAL";"TAB3",#N/A,TRUE,"GENERAL";"TAB4",#N/A,TRUE,"GENERAL";"TAB5",#N/A,TRUE,"GENERAL"}</definedName>
    <definedName name="FDSIO" localSheetId="14" hidden="1">{"TAB1",#N/A,TRUE,"GENERAL";"TAB2",#N/A,TRUE,"GENERAL";"TAB3",#N/A,TRUE,"GENERAL";"TAB4",#N/A,TRUE,"GENERAL";"TAB5",#N/A,TRUE,"GENERAL"}</definedName>
    <definedName name="FDSIO" localSheetId="20" hidden="1">{"TAB1",#N/A,TRUE,"GENERAL";"TAB2",#N/A,TRUE,"GENERAL";"TAB3",#N/A,TRUE,"GENERAL";"TAB4",#N/A,TRUE,"GENERAL";"TAB5",#N/A,TRUE,"GENERAL"}</definedName>
    <definedName name="FDSIO" localSheetId="22" hidden="1">{"TAB1",#N/A,TRUE,"GENERAL";"TAB2",#N/A,TRUE,"GENERAL";"TAB3",#N/A,TRUE,"GENERAL";"TAB4",#N/A,TRUE,"GENERAL";"TAB5",#N/A,TRUE,"GENERAL"}</definedName>
    <definedName name="FDSIO" hidden="1">{"TAB1",#N/A,TRUE,"GENERAL";"TAB2",#N/A,TRUE,"GENERAL";"TAB3",#N/A,TRUE,"GENERAL";"TAB4",#N/A,TRUE,"GENERAL";"TAB5",#N/A,TRUE,"GENERAL"}</definedName>
    <definedName name="fe" localSheetId="14" hidden="1">{"FCB_ALL",#N/A,FALSE,"FCB"}</definedName>
    <definedName name="fe" localSheetId="20" hidden="1">{"FCB_ALL",#N/A,FALSE,"FCB"}</definedName>
    <definedName name="fe" localSheetId="22" hidden="1">{"FCB_ALL",#N/A,FALSE,"FCB"}</definedName>
    <definedName name="fe" hidden="1">{"FCB_ALL",#N/A,FALSE,"FCB"}</definedName>
    <definedName name="FECHA">#REF!</definedName>
    <definedName name="fedtax">#REF!</definedName>
    <definedName name="FEE">#REF!</definedName>
    <definedName name="FER" localSheetId="22" hidden="1">'[8]ETAPA 50 SMMLV'!#REF!</definedName>
    <definedName name="FER" hidden="1">'[8]ETAPA 50 SMMLV'!#REF!</definedName>
    <definedName name="ferfer" localSheetId="14" hidden="1">{"via1",#N/A,TRUE,"general";"via2",#N/A,TRUE,"general";"via3",#N/A,TRUE,"general"}</definedName>
    <definedName name="ferfer" localSheetId="20" hidden="1">{"via1",#N/A,TRUE,"general";"via2",#N/A,TRUE,"general";"via3",#N/A,TRUE,"general"}</definedName>
    <definedName name="ferfer" localSheetId="22" hidden="1">{"via1",#N/A,TRUE,"general";"via2",#N/A,TRUE,"general";"via3",#N/A,TRUE,"general"}</definedName>
    <definedName name="ferfer" hidden="1">{"via1",#N/A,TRUE,"general";"via2",#N/A,TRUE,"general";"via3",#N/A,TRUE,"general"}</definedName>
    <definedName name="Festivos">'[95]días habiles 2015'!$D$2:$D$21</definedName>
    <definedName name="ff_2">[96]devdics!$A$83:$BV$164</definedName>
    <definedName name="fff" localSheetId="14" hidden="1">{"via1",#N/A,TRUE,"general";"via2",#N/A,TRUE,"general";"via3",#N/A,TRUE,"general"}</definedName>
    <definedName name="fff" localSheetId="20" hidden="1">{"via1",#N/A,TRUE,"general";"via2",#N/A,TRUE,"general";"via3",#N/A,TRUE,"general"}</definedName>
    <definedName name="fff" localSheetId="22" hidden="1">{"via1",#N/A,TRUE,"general";"via2",#N/A,TRUE,"general";"via3",#N/A,TRUE,"general"}</definedName>
    <definedName name="fff" hidden="1">{"via1",#N/A,TRUE,"general";"via2",#N/A,TRUE,"general";"via3",#N/A,TRUE,"general"}</definedName>
    <definedName name="ffffd" localSheetId="14" hidden="1">{"via1",#N/A,TRUE,"general";"via2",#N/A,TRUE,"general";"via3",#N/A,TRUE,"general"}</definedName>
    <definedName name="ffffd" localSheetId="20" hidden="1">{"via1",#N/A,TRUE,"general";"via2",#N/A,TRUE,"general";"via3",#N/A,TRUE,"general"}</definedName>
    <definedName name="ffffd" localSheetId="22" hidden="1">{"via1",#N/A,TRUE,"general";"via2",#N/A,TRUE,"general";"via3",#N/A,TRUE,"general"}</definedName>
    <definedName name="ffffd" hidden="1">{"via1",#N/A,TRUE,"general";"via2",#N/A,TRUE,"general";"via3",#N/A,TRUE,"general"}</definedName>
    <definedName name="fffffft" localSheetId="14" hidden="1">{"TAB1",#N/A,TRUE,"GENERAL";"TAB2",#N/A,TRUE,"GENERAL";"TAB3",#N/A,TRUE,"GENERAL";"TAB4",#N/A,TRUE,"GENERAL";"TAB5",#N/A,TRUE,"GENERAL"}</definedName>
    <definedName name="fffffft" localSheetId="20" hidden="1">{"TAB1",#N/A,TRUE,"GENERAL";"TAB2",#N/A,TRUE,"GENERAL";"TAB3",#N/A,TRUE,"GENERAL";"TAB4",#N/A,TRUE,"GENERAL";"TAB5",#N/A,TRUE,"GENERAL"}</definedName>
    <definedName name="fffffft" localSheetId="22" hidden="1">{"TAB1",#N/A,TRUE,"GENERAL";"TAB2",#N/A,TRUE,"GENERAL";"TAB3",#N/A,TRUE,"GENERAL";"TAB4",#N/A,TRUE,"GENERAL";"TAB5",#N/A,TRUE,"GENERAL"}</definedName>
    <definedName name="fffffft" hidden="1">{"TAB1",#N/A,TRUE,"GENERAL";"TAB2",#N/A,TRUE,"GENERAL";"TAB3",#N/A,TRUE,"GENERAL";"TAB4",#N/A,TRUE,"GENERAL";"TAB5",#N/A,TRUE,"GENERAL"}</definedName>
    <definedName name="fffffik" localSheetId="14" hidden="1">{"TAB1",#N/A,TRUE,"GENERAL";"TAB2",#N/A,TRUE,"GENERAL";"TAB3",#N/A,TRUE,"GENERAL";"TAB4",#N/A,TRUE,"GENERAL";"TAB5",#N/A,TRUE,"GENERAL"}</definedName>
    <definedName name="fffffik" localSheetId="20" hidden="1">{"TAB1",#N/A,TRUE,"GENERAL";"TAB2",#N/A,TRUE,"GENERAL";"TAB3",#N/A,TRUE,"GENERAL";"TAB4",#N/A,TRUE,"GENERAL";"TAB5",#N/A,TRUE,"GENERAL"}</definedName>
    <definedName name="fffffik" localSheetId="22" hidden="1">{"TAB1",#N/A,TRUE,"GENERAL";"TAB2",#N/A,TRUE,"GENERAL";"TAB3",#N/A,TRUE,"GENERAL";"TAB4",#N/A,TRUE,"GENERAL";"TAB5",#N/A,TRUE,"GENERAL"}</definedName>
    <definedName name="fffffik" hidden="1">{"TAB1",#N/A,TRUE,"GENERAL";"TAB2",#N/A,TRUE,"GENERAL";"TAB3",#N/A,TRUE,"GENERAL";"TAB4",#N/A,TRUE,"GENERAL";"TAB5",#N/A,TRUE,"GENERAL"}</definedName>
    <definedName name="fffffj" localSheetId="14" hidden="1">{"TAB1",#N/A,TRUE,"GENERAL";"TAB2",#N/A,TRUE,"GENERAL";"TAB3",#N/A,TRUE,"GENERAL";"TAB4",#N/A,TRUE,"GENERAL";"TAB5",#N/A,TRUE,"GENERAL"}</definedName>
    <definedName name="fffffj" localSheetId="20" hidden="1">{"TAB1",#N/A,TRUE,"GENERAL";"TAB2",#N/A,TRUE,"GENERAL";"TAB3",#N/A,TRUE,"GENERAL";"TAB4",#N/A,TRUE,"GENERAL";"TAB5",#N/A,TRUE,"GENERAL"}</definedName>
    <definedName name="fffffj" localSheetId="22" hidden="1">{"TAB1",#N/A,TRUE,"GENERAL";"TAB2",#N/A,TRUE,"GENERAL";"TAB3",#N/A,TRUE,"GENERAL";"TAB4",#N/A,TRUE,"GENERAL";"TAB5",#N/A,TRUE,"GENERAL"}</definedName>
    <definedName name="fffffj" hidden="1">{"TAB1",#N/A,TRUE,"GENERAL";"TAB2",#N/A,TRUE,"GENERAL";"TAB3",#N/A,TRUE,"GENERAL";"TAB4",#N/A,TRUE,"GENERAL";"TAB5",#N/A,TRUE,"GENERAL"}</definedName>
    <definedName name="ffffrd" localSheetId="14" hidden="1">{"via1",#N/A,TRUE,"general";"via2",#N/A,TRUE,"general";"via3",#N/A,TRUE,"general"}</definedName>
    <definedName name="ffffrd" localSheetId="20" hidden="1">{"via1",#N/A,TRUE,"general";"via2",#N/A,TRUE,"general";"via3",#N/A,TRUE,"general"}</definedName>
    <definedName name="ffffrd" localSheetId="22" hidden="1">{"via1",#N/A,TRUE,"general";"via2",#N/A,TRUE,"general";"via3",#N/A,TRUE,"general"}</definedName>
    <definedName name="ffffrd" hidden="1">{"via1",#N/A,TRUE,"general";"via2",#N/A,TRUE,"general";"via3",#N/A,TRUE,"general"}</definedName>
    <definedName name="ffffy" localSheetId="14" hidden="1">{"TAB1",#N/A,TRUE,"GENERAL";"TAB2",#N/A,TRUE,"GENERAL";"TAB3",#N/A,TRUE,"GENERAL";"TAB4",#N/A,TRUE,"GENERAL";"TAB5",#N/A,TRUE,"GENERAL"}</definedName>
    <definedName name="ffffy" localSheetId="20" hidden="1">{"TAB1",#N/A,TRUE,"GENERAL";"TAB2",#N/A,TRUE,"GENERAL";"TAB3",#N/A,TRUE,"GENERAL";"TAB4",#N/A,TRUE,"GENERAL";"TAB5",#N/A,TRUE,"GENERAL"}</definedName>
    <definedName name="ffffy" localSheetId="22" hidden="1">{"TAB1",#N/A,TRUE,"GENERAL";"TAB2",#N/A,TRUE,"GENERAL";"TAB3",#N/A,TRUE,"GENERAL";"TAB4",#N/A,TRUE,"GENERAL";"TAB5",#N/A,TRUE,"GENERAL"}</definedName>
    <definedName name="ffffy" hidden="1">{"TAB1",#N/A,TRUE,"GENERAL";"TAB2",#N/A,TRUE,"GENERAL";"TAB3",#N/A,TRUE,"GENERAL";"TAB4",#N/A,TRUE,"GENERAL";"TAB5",#N/A,TRUE,"GENERAL"}</definedName>
    <definedName name="fffrfr" localSheetId="14" hidden="1">{"TAB1",#N/A,TRUE,"GENERAL";"TAB2",#N/A,TRUE,"GENERAL";"TAB3",#N/A,TRUE,"GENERAL";"TAB4",#N/A,TRUE,"GENERAL";"TAB5",#N/A,TRUE,"GENERAL"}</definedName>
    <definedName name="fffrfr" localSheetId="20" hidden="1">{"TAB1",#N/A,TRUE,"GENERAL";"TAB2",#N/A,TRUE,"GENERAL";"TAB3",#N/A,TRUE,"GENERAL";"TAB4",#N/A,TRUE,"GENERAL";"TAB5",#N/A,TRUE,"GENERAL"}</definedName>
    <definedName name="fffrfr" localSheetId="22" hidden="1">{"TAB1",#N/A,TRUE,"GENERAL";"TAB2",#N/A,TRUE,"GENERAL";"TAB3",#N/A,TRUE,"GENERAL";"TAB4",#N/A,TRUE,"GENERAL";"TAB5",#N/A,TRUE,"GENERAL"}</definedName>
    <definedName name="fffrfr" hidden="1">{"TAB1",#N/A,TRUE,"GENERAL";"TAB2",#N/A,TRUE,"GENERAL";"TAB3",#N/A,TRUE,"GENERAL";"TAB4",#N/A,TRUE,"GENERAL";"TAB5",#N/A,TRUE,"GENERAL"}</definedName>
    <definedName name="fffs" localSheetId="14" hidden="1">{"TAB1",#N/A,TRUE,"GENERAL";"TAB2",#N/A,TRUE,"GENERAL";"TAB3",#N/A,TRUE,"GENERAL";"TAB4",#N/A,TRUE,"GENERAL";"TAB5",#N/A,TRUE,"GENERAL"}</definedName>
    <definedName name="fffs" localSheetId="20" hidden="1">{"TAB1",#N/A,TRUE,"GENERAL";"TAB2",#N/A,TRUE,"GENERAL";"TAB3",#N/A,TRUE,"GENERAL";"TAB4",#N/A,TRUE,"GENERAL";"TAB5",#N/A,TRUE,"GENERAL"}</definedName>
    <definedName name="fffs" localSheetId="22" hidden="1">{"TAB1",#N/A,TRUE,"GENERAL";"TAB2",#N/A,TRUE,"GENERAL";"TAB3",#N/A,TRUE,"GENERAL";"TAB4",#N/A,TRUE,"GENERAL";"TAB5",#N/A,TRUE,"GENERAL"}</definedName>
    <definedName name="fffs" hidden="1">{"TAB1",#N/A,TRUE,"GENERAL";"TAB2",#N/A,TRUE,"GENERAL";"TAB3",#N/A,TRUE,"GENERAL";"TAB4",#N/A,TRUE,"GENERAL";"TAB5",#N/A,TRUE,"GENERAL"}</definedName>
    <definedName name="fgdfg" localSheetId="14" hidden="1">{"TAB1",#N/A,TRUE,"GENERAL";"TAB2",#N/A,TRUE,"GENERAL";"TAB3",#N/A,TRUE,"GENERAL";"TAB4",#N/A,TRUE,"GENERAL";"TAB5",#N/A,TRUE,"GENERAL"}</definedName>
    <definedName name="fgdfg" localSheetId="20" hidden="1">{"TAB1",#N/A,TRUE,"GENERAL";"TAB2",#N/A,TRUE,"GENERAL";"TAB3",#N/A,TRUE,"GENERAL";"TAB4",#N/A,TRUE,"GENERAL";"TAB5",#N/A,TRUE,"GENERAL"}</definedName>
    <definedName name="fgdfg" localSheetId="22" hidden="1">{"TAB1",#N/A,TRUE,"GENERAL";"TAB2",#N/A,TRUE,"GENERAL";"TAB3",#N/A,TRUE,"GENERAL";"TAB4",#N/A,TRUE,"GENERAL";"TAB5",#N/A,TRUE,"GENERAL"}</definedName>
    <definedName name="fgdfg" hidden="1">{"TAB1",#N/A,TRUE,"GENERAL";"TAB2",#N/A,TRUE,"GENERAL";"TAB3",#N/A,TRUE,"GENERAL";"TAB4",#N/A,TRUE,"GENERAL";"TAB5",#N/A,TRUE,"GENERAL"}</definedName>
    <definedName name="fgdfsgr" localSheetId="14" hidden="1">{"via1",#N/A,TRUE,"general";"via2",#N/A,TRUE,"general";"via3",#N/A,TRUE,"general"}</definedName>
    <definedName name="fgdfsgr" localSheetId="20" hidden="1">{"via1",#N/A,TRUE,"general";"via2",#N/A,TRUE,"general";"via3",#N/A,TRUE,"general"}</definedName>
    <definedName name="fgdfsgr" localSheetId="22" hidden="1">{"via1",#N/A,TRUE,"general";"via2",#N/A,TRUE,"general";"via3",#N/A,TRUE,"general"}</definedName>
    <definedName name="fgdfsgr" hidden="1">{"via1",#N/A,TRUE,"general";"via2",#N/A,TRUE,"general";"via3",#N/A,TRUE,"general"}</definedName>
    <definedName name="fgdsfg" localSheetId="14" hidden="1">{"TAB1",#N/A,TRUE,"GENERAL";"TAB2",#N/A,TRUE,"GENERAL";"TAB3",#N/A,TRUE,"GENERAL";"TAB4",#N/A,TRUE,"GENERAL";"TAB5",#N/A,TRUE,"GENERAL"}</definedName>
    <definedName name="fgdsfg" localSheetId="20" hidden="1">{"TAB1",#N/A,TRUE,"GENERAL";"TAB2",#N/A,TRUE,"GENERAL";"TAB3",#N/A,TRUE,"GENERAL";"TAB4",#N/A,TRUE,"GENERAL";"TAB5",#N/A,TRUE,"GENERAL"}</definedName>
    <definedName name="fgdsfg" localSheetId="22" hidden="1">{"TAB1",#N/A,TRUE,"GENERAL";"TAB2",#N/A,TRUE,"GENERAL";"TAB3",#N/A,TRUE,"GENERAL";"TAB4",#N/A,TRUE,"GENERAL";"TAB5",#N/A,TRUE,"GENERAL"}</definedName>
    <definedName name="fgdsfg" hidden="1">{"TAB1",#N/A,TRUE,"GENERAL";"TAB2",#N/A,TRUE,"GENERAL";"TAB3",#N/A,TRUE,"GENERAL";"TAB4",#N/A,TRUE,"GENERAL";"TAB5",#N/A,TRUE,"GENERAL"}</definedName>
    <definedName name="FGFDH" localSheetId="14" hidden="1">{"via1",#N/A,TRUE,"general";"via2",#N/A,TRUE,"general";"via3",#N/A,TRUE,"general"}</definedName>
    <definedName name="FGFDH" localSheetId="20" hidden="1">{"via1",#N/A,TRUE,"general";"via2",#N/A,TRUE,"general";"via3",#N/A,TRUE,"general"}</definedName>
    <definedName name="FGFDH" localSheetId="22" hidden="1">{"via1",#N/A,TRUE,"general";"via2",#N/A,TRUE,"general";"via3",#N/A,TRUE,"general"}</definedName>
    <definedName name="FGFDH" hidden="1">{"via1",#N/A,TRUE,"general";"via2",#N/A,TRUE,"general";"via3",#N/A,TRUE,"general"}</definedName>
    <definedName name="fgghhj" localSheetId="14" hidden="1">{"via1",#N/A,TRUE,"general";"via2",#N/A,TRUE,"general";"via3",#N/A,TRUE,"general"}</definedName>
    <definedName name="fgghhj" localSheetId="20" hidden="1">{"via1",#N/A,TRUE,"general";"via2",#N/A,TRUE,"general";"via3",#N/A,TRUE,"general"}</definedName>
    <definedName name="fgghhj" localSheetId="22" hidden="1">{"via1",#N/A,TRUE,"general";"via2",#N/A,TRUE,"general";"via3",#N/A,TRUE,"general"}</definedName>
    <definedName name="fgghhj" hidden="1">{"via1",#N/A,TRUE,"general";"via2",#N/A,TRUE,"general";"via3",#N/A,TRUE,"general"}</definedName>
    <definedName name="FGHFBC" localSheetId="14" hidden="1">{"via1",#N/A,TRUE,"general";"via2",#N/A,TRUE,"general";"via3",#N/A,TRUE,"general"}</definedName>
    <definedName name="FGHFBC" localSheetId="20" hidden="1">{"via1",#N/A,TRUE,"general";"via2",#N/A,TRUE,"general";"via3",#N/A,TRUE,"general"}</definedName>
    <definedName name="FGHFBC" localSheetId="22" hidden="1">{"via1",#N/A,TRUE,"general";"via2",#N/A,TRUE,"general";"via3",#N/A,TRUE,"general"}</definedName>
    <definedName name="FGHFBC" hidden="1">{"via1",#N/A,TRUE,"general";"via2",#N/A,TRUE,"general";"via3",#N/A,TRUE,"general"}</definedName>
    <definedName name="fghfg" localSheetId="14" hidden="1">{"TAB1",#N/A,TRUE,"GENERAL";"TAB2",#N/A,TRUE,"GENERAL";"TAB3",#N/A,TRUE,"GENERAL";"TAB4",#N/A,TRUE,"GENERAL";"TAB5",#N/A,TRUE,"GENERAL"}</definedName>
    <definedName name="fghfg" localSheetId="20" hidden="1">{"TAB1",#N/A,TRUE,"GENERAL";"TAB2",#N/A,TRUE,"GENERAL";"TAB3",#N/A,TRUE,"GENERAL";"TAB4",#N/A,TRUE,"GENERAL";"TAB5",#N/A,TRUE,"GENERAL"}</definedName>
    <definedName name="fghfg" localSheetId="22" hidden="1">{"TAB1",#N/A,TRUE,"GENERAL";"TAB2",#N/A,TRUE,"GENERAL";"TAB3",#N/A,TRUE,"GENERAL";"TAB4",#N/A,TRUE,"GENERAL";"TAB5",#N/A,TRUE,"GENERAL"}</definedName>
    <definedName name="fghfg" hidden="1">{"TAB1",#N/A,TRUE,"GENERAL";"TAB2",#N/A,TRUE,"GENERAL";"TAB3",#N/A,TRUE,"GENERAL";"TAB4",#N/A,TRUE,"GENERAL";"TAB5",#N/A,TRUE,"GENERAL"}</definedName>
    <definedName name="fghfgh" localSheetId="14" hidden="1">{"via1",#N/A,TRUE,"general";"via2",#N/A,TRUE,"general";"via3",#N/A,TRUE,"general"}</definedName>
    <definedName name="fghfgh" localSheetId="20" hidden="1">{"via1",#N/A,TRUE,"general";"via2",#N/A,TRUE,"general";"via3",#N/A,TRUE,"general"}</definedName>
    <definedName name="fghfgh" localSheetId="22" hidden="1">{"via1",#N/A,TRUE,"general";"via2",#N/A,TRUE,"general";"via3",#N/A,TRUE,"general"}</definedName>
    <definedName name="fghfgh" hidden="1">{"via1",#N/A,TRUE,"general";"via2",#N/A,TRUE,"general";"via3",#N/A,TRUE,"general"}</definedName>
    <definedName name="FGHFW" localSheetId="14" hidden="1">{"via1",#N/A,TRUE,"general";"via2",#N/A,TRUE,"general";"via3",#N/A,TRUE,"general"}</definedName>
    <definedName name="FGHFW" localSheetId="20" hidden="1">{"via1",#N/A,TRUE,"general";"via2",#N/A,TRUE,"general";"via3",#N/A,TRUE,"general"}</definedName>
    <definedName name="FGHFW" localSheetId="22" hidden="1">{"via1",#N/A,TRUE,"general";"via2",#N/A,TRUE,"general";"via3",#N/A,TRUE,"general"}</definedName>
    <definedName name="FGHFW" hidden="1">{"via1",#N/A,TRUE,"general";"via2",#N/A,TRUE,"general";"via3",#N/A,TRUE,"general"}</definedName>
    <definedName name="fghhh" localSheetId="14" hidden="1">{"TAB1",#N/A,TRUE,"GENERAL";"TAB2",#N/A,TRUE,"GENERAL";"TAB3",#N/A,TRUE,"GENERAL";"TAB4",#N/A,TRUE,"GENERAL";"TAB5",#N/A,TRUE,"GENERAL"}</definedName>
    <definedName name="fghhh" localSheetId="20" hidden="1">{"TAB1",#N/A,TRUE,"GENERAL";"TAB2",#N/A,TRUE,"GENERAL";"TAB3",#N/A,TRUE,"GENERAL";"TAB4",#N/A,TRUE,"GENERAL";"TAB5",#N/A,TRUE,"GENERAL"}</definedName>
    <definedName name="fghhh" localSheetId="22" hidden="1">{"TAB1",#N/A,TRUE,"GENERAL";"TAB2",#N/A,TRUE,"GENERAL";"TAB3",#N/A,TRUE,"GENERAL";"TAB4",#N/A,TRUE,"GENERAL";"TAB5",#N/A,TRUE,"GENERAL"}</definedName>
    <definedName name="fghhh" hidden="1">{"TAB1",#N/A,TRUE,"GENERAL";"TAB2",#N/A,TRUE,"GENERAL";"TAB3",#N/A,TRUE,"GENERAL";"TAB4",#N/A,TRUE,"GENERAL";"TAB5",#N/A,TRUE,"GENERAL"}</definedName>
    <definedName name="fghsfgh" localSheetId="14" hidden="1">{"via1",#N/A,TRUE,"general";"via2",#N/A,TRUE,"general";"via3",#N/A,TRUE,"general"}</definedName>
    <definedName name="fghsfgh" localSheetId="20" hidden="1">{"via1",#N/A,TRUE,"general";"via2",#N/A,TRUE,"general";"via3",#N/A,TRUE,"general"}</definedName>
    <definedName name="fghsfgh" localSheetId="22" hidden="1">{"via1",#N/A,TRUE,"general";"via2",#N/A,TRUE,"general";"via3",#N/A,TRUE,"general"}</definedName>
    <definedName name="fghsfgh" hidden="1">{"via1",#N/A,TRUE,"general";"via2",#N/A,TRUE,"general";"via3",#N/A,TRUE,"general"}</definedName>
    <definedName name="fght" localSheetId="14" hidden="1">{"TAB1",#N/A,TRUE,"GENERAL";"TAB2",#N/A,TRUE,"GENERAL";"TAB3",#N/A,TRUE,"GENERAL";"TAB4",#N/A,TRUE,"GENERAL";"TAB5",#N/A,TRUE,"GENERAL"}</definedName>
    <definedName name="fght" localSheetId="20" hidden="1">{"TAB1",#N/A,TRUE,"GENERAL";"TAB2",#N/A,TRUE,"GENERAL";"TAB3",#N/A,TRUE,"GENERAL";"TAB4",#N/A,TRUE,"GENERAL";"TAB5",#N/A,TRUE,"GENERAL"}</definedName>
    <definedName name="fght" localSheetId="22" hidden="1">{"TAB1",#N/A,TRUE,"GENERAL";"TAB2",#N/A,TRUE,"GENERAL";"TAB3",#N/A,TRUE,"GENERAL";"TAB4",#N/A,TRUE,"GENERAL";"TAB5",#N/A,TRUE,"GENERAL"}</definedName>
    <definedName name="fght" hidden="1">{"TAB1",#N/A,TRUE,"GENERAL";"TAB2",#N/A,TRUE,"GENERAL";"TAB3",#N/A,TRUE,"GENERAL";"TAB4",#N/A,TRUE,"GENERAL";"TAB5",#N/A,TRUE,"GENERAL"}</definedName>
    <definedName name="fgjgryi" localSheetId="14" hidden="1">{"TAB1",#N/A,TRUE,"GENERAL";"TAB2",#N/A,TRUE,"GENERAL";"TAB3",#N/A,TRUE,"GENERAL";"TAB4",#N/A,TRUE,"GENERAL";"TAB5",#N/A,TRUE,"GENERAL"}</definedName>
    <definedName name="fgjgryi" localSheetId="20" hidden="1">{"TAB1",#N/A,TRUE,"GENERAL";"TAB2",#N/A,TRUE,"GENERAL";"TAB3",#N/A,TRUE,"GENERAL";"TAB4",#N/A,TRUE,"GENERAL";"TAB5",#N/A,TRUE,"GENERAL"}</definedName>
    <definedName name="fgjgryi" localSheetId="22" hidden="1">{"TAB1",#N/A,TRUE,"GENERAL";"TAB2",#N/A,TRUE,"GENERAL";"TAB3",#N/A,TRUE,"GENERAL";"TAB4",#N/A,TRUE,"GENERAL";"TAB5",#N/A,TRUE,"GENERAL"}</definedName>
    <definedName name="fgjgryi" hidden="1">{"TAB1",#N/A,TRUE,"GENERAL";"TAB2",#N/A,TRUE,"GENERAL";"TAB3",#N/A,TRUE,"GENERAL";"TAB4",#N/A,TRUE,"GENERAL";"TAB5",#N/A,TRUE,"GENERAL"}</definedName>
    <definedName name="fhfg" localSheetId="14" hidden="1">{"TAB1",#N/A,TRUE,"GENERAL";"TAB2",#N/A,TRUE,"GENERAL";"TAB3",#N/A,TRUE,"GENERAL";"TAB4",#N/A,TRUE,"GENERAL";"TAB5",#N/A,TRUE,"GENERAL"}</definedName>
    <definedName name="fhfg" localSheetId="20" hidden="1">{"TAB1",#N/A,TRUE,"GENERAL";"TAB2",#N/A,TRUE,"GENERAL";"TAB3",#N/A,TRUE,"GENERAL";"TAB4",#N/A,TRUE,"GENERAL";"TAB5",#N/A,TRUE,"GENERAL"}</definedName>
    <definedName name="fhfg" localSheetId="22" hidden="1">{"TAB1",#N/A,TRUE,"GENERAL";"TAB2",#N/A,TRUE,"GENERAL";"TAB3",#N/A,TRUE,"GENERAL";"TAB4",#N/A,TRUE,"GENERAL";"TAB5",#N/A,TRUE,"GENERAL"}</definedName>
    <definedName name="fhfg" hidden="1">{"TAB1",#N/A,TRUE,"GENERAL";"TAB2",#N/A,TRUE,"GENERAL";"TAB3",#N/A,TRUE,"GENERAL";"TAB4",#N/A,TRUE,"GENERAL";"TAB5",#N/A,TRUE,"GENERAL"}</definedName>
    <definedName name="fhfgh" localSheetId="14" hidden="1">{"via1",#N/A,TRUE,"general";"via2",#N/A,TRUE,"general";"via3",#N/A,TRUE,"general"}</definedName>
    <definedName name="fhfgh" localSheetId="20" hidden="1">{"via1",#N/A,TRUE,"general";"via2",#N/A,TRUE,"general";"via3",#N/A,TRUE,"general"}</definedName>
    <definedName name="fhfgh" localSheetId="22" hidden="1">{"via1",#N/A,TRUE,"general";"via2",#N/A,TRUE,"general";"via3",#N/A,TRUE,"general"}</definedName>
    <definedName name="fhfgh" hidden="1">{"via1",#N/A,TRUE,"general";"via2",#N/A,TRUE,"general";"via3",#N/A,TRUE,"general"}</definedName>
    <definedName name="fhgh" localSheetId="14" hidden="1">{"via1",#N/A,TRUE,"general";"via2",#N/A,TRUE,"general";"via3",#N/A,TRUE,"general"}</definedName>
    <definedName name="fhgh" localSheetId="20" hidden="1">{"via1",#N/A,TRUE,"general";"via2",#N/A,TRUE,"general";"via3",#N/A,TRUE,"general"}</definedName>
    <definedName name="fhgh" localSheetId="22" hidden="1">{"via1",#N/A,TRUE,"general";"via2",#N/A,TRUE,"general";"via3",#N/A,TRUE,"general"}</definedName>
    <definedName name="fhgh" hidden="1">{"via1",#N/A,TRUE,"general";"via2",#N/A,TRUE,"general";"via3",#N/A,TRUE,"general"}</definedName>
    <definedName name="fhpltyunh" localSheetId="14" hidden="1">{"via1",#N/A,TRUE,"general";"via2",#N/A,TRUE,"general";"via3",#N/A,TRUE,"general"}</definedName>
    <definedName name="fhpltyunh" localSheetId="20" hidden="1">{"via1",#N/A,TRUE,"general";"via2",#N/A,TRUE,"general";"via3",#N/A,TRUE,"general"}</definedName>
    <definedName name="fhpltyunh" localSheetId="22" hidden="1">{"via1",#N/A,TRUE,"general";"via2",#N/A,TRUE,"general";"via3",#N/A,TRUE,"general"}</definedName>
    <definedName name="fhpltyunh" hidden="1">{"via1",#N/A,TRUE,"general";"via2",#N/A,TRUE,"general";"via3",#N/A,TRUE,"general"}</definedName>
    <definedName name="FIBRA">'[22]MATERIALES '!$E$76</definedName>
    <definedName name="FILL" localSheetId="14" hidden="1">[97]VIGBOLILLOS29!$C$55:$L$55</definedName>
    <definedName name="FILL" hidden="1">[97]VIGBOLILLOS29!$C$55:$L$55</definedName>
    <definedName name="Fin_de_semana">'[95]días habiles 2015'!$M$1:$M$2</definedName>
    <definedName name="Finanziamenti">#REF!</definedName>
    <definedName name="FINANZIAMENTO_BULLET">[18]Assumption!$D$76</definedName>
    <definedName name="FinCloseDate">[60]Res!$C$18</definedName>
    <definedName name="FINE_CONCESSIONE">[18]Assumption!$D$14</definedName>
    <definedName name="fine_costruzione">[12]assumptions_investimenti!#REF!</definedName>
    <definedName name="fine_piano">[18]Assumption!$D$12</definedName>
    <definedName name="FINHIG">[98]PRFMIX!#REF!</definedName>
    <definedName name="FINSTAT">[98]PRFMIX!#REF!</definedName>
    <definedName name="FIRMACONSORCIO">[59]DATOS!$B$4</definedName>
    <definedName name="firmacostruzione">[41]Assumption_invest.!#REF!</definedName>
    <definedName name="firmagestione">[41]Assumption_invest.!#REF!</definedName>
    <definedName name="Fixed">[40]Assumptions!#REF!</definedName>
    <definedName name="FORMACOL" localSheetId="14">#REF!</definedName>
    <definedName name="FORMACOL" localSheetId="17">#REF!</definedName>
    <definedName name="FORMACOL" localSheetId="18">#REF!</definedName>
    <definedName name="FORMACOL" localSheetId="22">#REF!</definedName>
    <definedName name="FORMACOL" localSheetId="2">#REF!</definedName>
    <definedName name="FORMACOL">#REF!</definedName>
    <definedName name="FORMACOL_11" localSheetId="14">#REF!</definedName>
    <definedName name="FORMACOL_11" localSheetId="17">#REF!</definedName>
    <definedName name="FORMACOL_11" localSheetId="18">#REF!</definedName>
    <definedName name="FORMACOL_11" localSheetId="22">#REF!</definedName>
    <definedName name="FORMACOL_11" localSheetId="2">#REF!</definedName>
    <definedName name="FORMACOL_11">#REF!</definedName>
    <definedName name="FORMALETA_M" localSheetId="14">'[28]LISTA DE PRECIO'!$E$60</definedName>
    <definedName name="FORMALETA_M">'[28]LISTA DE PRECIO'!$E$60</definedName>
    <definedName name="FORMALETAM2" localSheetId="14">#REF!</definedName>
    <definedName name="FORMALETAM2" localSheetId="22">#REF!</definedName>
    <definedName name="FORMALETAM2">#REF!</definedName>
    <definedName name="Formaletas">'[19]LISTADO '!$L$5</definedName>
    <definedName name="FORMALOSA" localSheetId="14">#REF!</definedName>
    <definedName name="FORMALOSA" localSheetId="17">#REF!</definedName>
    <definedName name="FORMALOSA" localSheetId="18">#REF!</definedName>
    <definedName name="FORMALOSA" localSheetId="22">#REF!</definedName>
    <definedName name="FORMALOSA" localSheetId="2">#REF!</definedName>
    <definedName name="FORMALOSA">#REF!</definedName>
    <definedName name="FORMALOSA_11" localSheetId="14">#REF!</definedName>
    <definedName name="FORMALOSA_11" localSheetId="17">#REF!</definedName>
    <definedName name="FORMALOSA_11" localSheetId="18">#REF!</definedName>
    <definedName name="FORMALOSA_11" localSheetId="22">#REF!</definedName>
    <definedName name="FORMALOSA_11" localSheetId="2">#REF!</definedName>
    <definedName name="FORMALOSA_11">#REF!</definedName>
    <definedName name="FORMAV" localSheetId="14">#REF!</definedName>
    <definedName name="FORMAV" localSheetId="17">#REF!</definedName>
    <definedName name="FORMAV" localSheetId="18">#REF!</definedName>
    <definedName name="FORMAV" localSheetId="22">#REF!</definedName>
    <definedName name="FORMAV" localSheetId="2">#REF!</definedName>
    <definedName name="FORMAV">#REF!</definedName>
    <definedName name="FORMAV_11" localSheetId="17">#REF!</definedName>
    <definedName name="FORMAV_11" localSheetId="18">#REF!</definedName>
    <definedName name="FORMAV_11" localSheetId="22">#REF!</definedName>
    <definedName name="FORMAV_11" localSheetId="2">#REF!</definedName>
    <definedName name="FORMAV_11">#REF!</definedName>
    <definedName name="FORMAVIGACIMIEN" localSheetId="17">#REF!</definedName>
    <definedName name="FORMAVIGACIMIEN" localSheetId="18">#REF!</definedName>
    <definedName name="FORMAVIGACIMIEN" localSheetId="22">#REF!</definedName>
    <definedName name="FORMAVIGACIMIEN" localSheetId="2">#REF!</definedName>
    <definedName name="FORMAVIGACIMIEN">#REF!</definedName>
    <definedName name="FORMAVIGACIMIEN_11" localSheetId="17">#REF!</definedName>
    <definedName name="FORMAVIGACIMIEN_11" localSheetId="18">#REF!</definedName>
    <definedName name="FORMAVIGACIMIEN_11" localSheetId="22">#REF!</definedName>
    <definedName name="FORMAVIGACIMIEN_11" localSheetId="2">#REF!</definedName>
    <definedName name="FORMAVIGACIMIEN_11">#REF!</definedName>
    <definedName name="FORMAZAPATA" localSheetId="17">#REF!</definedName>
    <definedName name="FORMAZAPATA" localSheetId="18">#REF!</definedName>
    <definedName name="FORMAZAPATA" localSheetId="22">#REF!</definedName>
    <definedName name="FORMAZAPATA" localSheetId="2">#REF!</definedName>
    <definedName name="FORMAZAPATA">#REF!</definedName>
    <definedName name="FORMAZAPATA_11" localSheetId="17">#REF!</definedName>
    <definedName name="FORMAZAPATA_11" localSheetId="18">#REF!</definedName>
    <definedName name="FORMAZAPATA_11" localSheetId="22">#REF!</definedName>
    <definedName name="FORMAZAPATA_11" localSheetId="2">#REF!</definedName>
    <definedName name="FORMAZAPATA_11">#REF!</definedName>
    <definedName name="fr" localSheetId="14" hidden="1">{"FCB_ALL",#N/A,FALSE,"FCB"}</definedName>
    <definedName name="fr" localSheetId="20" hidden="1">{"FCB_ALL",#N/A,FALSE,"FCB"}</definedName>
    <definedName name="fr" localSheetId="22" hidden="1">{"FCB_ALL",#N/A,FALSE,"FCB"}</definedName>
    <definedName name="fr" hidden="1">{"FCB_ALL",#N/A,FALSE,"FCB"}</definedName>
    <definedName name="Frank" localSheetId="14">#REF!</definedName>
    <definedName name="Frank" localSheetId="22">#REF!</definedName>
    <definedName name="Frank">#REF!</definedName>
    <definedName name="frbgsd" localSheetId="14" hidden="1">{"TAB1",#N/A,TRUE,"GENERAL";"TAB2",#N/A,TRUE,"GENERAL";"TAB3",#N/A,TRUE,"GENERAL";"TAB4",#N/A,TRUE,"GENERAL";"TAB5",#N/A,TRUE,"GENERAL"}</definedName>
    <definedName name="frbgsd" localSheetId="20" hidden="1">{"TAB1",#N/A,TRUE,"GENERAL";"TAB2",#N/A,TRUE,"GENERAL";"TAB3",#N/A,TRUE,"GENERAL";"TAB4",#N/A,TRUE,"GENERAL";"TAB5",#N/A,TRUE,"GENERAL"}</definedName>
    <definedName name="frbgsd" localSheetId="22" hidden="1">{"TAB1",#N/A,TRUE,"GENERAL";"TAB2",#N/A,TRUE,"GENERAL";"TAB3",#N/A,TRUE,"GENERAL";"TAB4",#N/A,TRUE,"GENERAL";"TAB5",#N/A,TRUE,"GENERAL"}</definedName>
    <definedName name="frbgsd" hidden="1">{"TAB1",#N/A,TRUE,"GENERAL";"TAB2",#N/A,TRUE,"GENERAL";"TAB3",#N/A,TRUE,"GENERAL";"TAB4",#N/A,TRUE,"GENERAL";"TAB5",#N/A,TRUE,"GENERAL"}</definedName>
    <definedName name="freezegrant">#REF!</definedName>
    <definedName name="frefr" localSheetId="14" hidden="1">{"via1",#N/A,TRUE,"general";"via2",#N/A,TRUE,"general";"via3",#N/A,TRUE,"general"}</definedName>
    <definedName name="frefr" localSheetId="20" hidden="1">{"via1",#N/A,TRUE,"general";"via2",#N/A,TRUE,"general";"via3",#N/A,TRUE,"general"}</definedName>
    <definedName name="frefr" localSheetId="22" hidden="1">{"via1",#N/A,TRUE,"general";"via2",#N/A,TRUE,"general";"via3",#N/A,TRUE,"general"}</definedName>
    <definedName name="frefr" hidden="1">{"via1",#N/A,TRUE,"general";"via2",#N/A,TRUE,"general";"via3",#N/A,TRUE,"general"}</definedName>
    <definedName name="frfa" localSheetId="14" hidden="1">{"via1",#N/A,TRUE,"general";"via2",#N/A,TRUE,"general";"via3",#N/A,TRUE,"general"}</definedName>
    <definedName name="frfa" localSheetId="20" hidden="1">{"via1",#N/A,TRUE,"general";"via2",#N/A,TRUE,"general";"via3",#N/A,TRUE,"general"}</definedName>
    <definedName name="frfa" localSheetId="22" hidden="1">{"via1",#N/A,TRUE,"general";"via2",#N/A,TRUE,"general";"via3",#N/A,TRUE,"general"}</definedName>
    <definedName name="frfa" hidden="1">{"via1",#N/A,TRUE,"general";"via2",#N/A,TRUE,"general";"via3",#N/A,TRUE,"general"}</definedName>
    <definedName name="frfr" localSheetId="14" hidden="1">{"TAB1",#N/A,TRUE,"GENERAL";"TAB2",#N/A,TRUE,"GENERAL";"TAB3",#N/A,TRUE,"GENERAL";"TAB4",#N/A,TRUE,"GENERAL";"TAB5",#N/A,TRUE,"GENERAL"}</definedName>
    <definedName name="frfr" localSheetId="20" hidden="1">{"TAB1",#N/A,TRUE,"GENERAL";"TAB2",#N/A,TRUE,"GENERAL";"TAB3",#N/A,TRUE,"GENERAL";"TAB4",#N/A,TRUE,"GENERAL";"TAB5",#N/A,TRUE,"GENERAL"}</definedName>
    <definedName name="frfr" localSheetId="22" hidden="1">{"TAB1",#N/A,TRUE,"GENERAL";"TAB2",#N/A,TRUE,"GENERAL";"TAB3",#N/A,TRUE,"GENERAL";"TAB4",#N/A,TRUE,"GENERAL";"TAB5",#N/A,TRUE,"GENERAL"}</definedName>
    <definedName name="frfr" hidden="1">{"TAB1",#N/A,TRUE,"GENERAL";"TAB2",#N/A,TRUE,"GENERAL";"TAB3",#N/A,TRUE,"GENERAL";"TAB4",#N/A,TRUE,"GENERAL";"TAB5",#N/A,TRUE,"GENERAL"}</definedName>
    <definedName name="Ft" localSheetId="14">#REF!</definedName>
    <definedName name="Ft" localSheetId="22">#REF!</definedName>
    <definedName name="Ft">#REF!</definedName>
    <definedName name="Full_Print">#REF!</definedName>
    <definedName name="Fundrequcopy">#REF!</definedName>
    <definedName name="Fundrequpaste">#REF!</definedName>
    <definedName name="fwff" localSheetId="14" hidden="1">{"via1",#N/A,TRUE,"general";"via2",#N/A,TRUE,"general";"via3",#N/A,TRUE,"general"}</definedName>
    <definedName name="fwff" localSheetId="20" hidden="1">{"via1",#N/A,TRUE,"general";"via2",#N/A,TRUE,"general";"via3",#N/A,TRUE,"general"}</definedName>
    <definedName name="fwff" localSheetId="22" hidden="1">{"via1",#N/A,TRUE,"general";"via2",#N/A,TRUE,"general";"via3",#N/A,TRUE,"general"}</definedName>
    <definedName name="fwff" hidden="1">{"via1",#N/A,TRUE,"general";"via2",#N/A,TRUE,"general";"via3",#N/A,TRUE,"general"}</definedName>
    <definedName name="fwwe" localSheetId="14" hidden="1">{"via1",#N/A,TRUE,"general";"via2",#N/A,TRUE,"general";"via3",#N/A,TRUE,"general"}</definedName>
    <definedName name="fwwe" localSheetId="20" hidden="1">{"via1",#N/A,TRUE,"general";"via2",#N/A,TRUE,"general";"via3",#N/A,TRUE,"general"}</definedName>
    <definedName name="fwwe" localSheetId="22" hidden="1">{"via1",#N/A,TRUE,"general";"via2",#N/A,TRUE,"general";"via3",#N/A,TRUE,"general"}</definedName>
    <definedName name="fwwe" hidden="1">{"via1",#N/A,TRUE,"general";"via2",#N/A,TRUE,"general";"via3",#N/A,TRUE,"general"}</definedName>
    <definedName name="fye">#REF!</definedName>
    <definedName name="G.Assumptions">#REF!</definedName>
    <definedName name="G.BalanceSheet">#REF!</definedName>
    <definedName name="G.BookDeprec">#REF!</definedName>
    <definedName name="G.CashFlow">#REF!</definedName>
    <definedName name="G.CloseBalSheet">#REF!</definedName>
    <definedName name="G.ControlPanel">#REF!</definedName>
    <definedName name="G.Debt">#REF!</definedName>
    <definedName name="G.DebtTables">#REF!</definedName>
    <definedName name="G.EquitySplit">#REF!</definedName>
    <definedName name="G.IncomeStmt">#REF!</definedName>
    <definedName name="G.Inputs">#REF!</definedName>
    <definedName name="G.IntRates">#REF!</definedName>
    <definedName name="G.TaxDeprec">#REF!</definedName>
    <definedName name="G.Triggers">#REF!</definedName>
    <definedName name="Ga" localSheetId="14">#REF!</definedName>
    <definedName name="Ga" localSheetId="22">#REF!</definedName>
    <definedName name="Ga">#REF!</definedName>
    <definedName name="Gabinete_lam._Galv._Pint._1_8x1_2x_6" localSheetId="14">#REF!</definedName>
    <definedName name="Gabinete_lam._Galv._Pint._1_8x1_2x_6" localSheetId="17">#REF!</definedName>
    <definedName name="Gabinete_lam._Galv._Pint._1_8x1_2x_6" localSheetId="18">#REF!</definedName>
    <definedName name="Gabinete_lam._Galv._Pint._1_8x1_2x_6" localSheetId="22">#REF!</definedName>
    <definedName name="Gabinete_lam._Galv._Pint._1_8x1_2x_6" localSheetId="2">#REF!</definedName>
    <definedName name="Gabinete_lam._Galv._Pint._1_8x1_2x_6">#REF!</definedName>
    <definedName name="Gabinete_lam._Galv._Pint._1_8x1_2x_6_11" localSheetId="14">#REF!</definedName>
    <definedName name="Gabinete_lam._Galv._Pint._1_8x1_2x_6_11" localSheetId="17">#REF!</definedName>
    <definedName name="Gabinete_lam._Galv._Pint._1_8x1_2x_6_11" localSheetId="18">#REF!</definedName>
    <definedName name="Gabinete_lam._Galv._Pint._1_8x1_2x_6_11" localSheetId="22">#REF!</definedName>
    <definedName name="Gabinete_lam._Galv._Pint._1_8x1_2x_6_11" localSheetId="2">#REF!</definedName>
    <definedName name="Gabinete_lam._Galv._Pint._1_8x1_2x_6_11">#REF!</definedName>
    <definedName name="GANCHO" localSheetId="22">#REF!</definedName>
    <definedName name="GANCHO">#REF!</definedName>
    <definedName name="gas">#REF!</definedName>
    <definedName name="GASTOS_GENERALES" localSheetId="22">'[99]Precios E'!#REF!</definedName>
    <definedName name="GASTOS_GENERALES" localSheetId="2">'[99]Precios E'!#REF!</definedName>
    <definedName name="GASTOS_GENERALES">'[99]Precios E'!#REF!</definedName>
    <definedName name="Gb" localSheetId="14">#REF!</definedName>
    <definedName name="Gb" localSheetId="22">#REF!</definedName>
    <definedName name="Gb">#REF!</definedName>
    <definedName name="gbbfghghj" localSheetId="14" hidden="1">{"TAB1",#N/A,TRUE,"GENERAL";"TAB2",#N/A,TRUE,"GENERAL";"TAB3",#N/A,TRUE,"GENERAL";"TAB4",#N/A,TRUE,"GENERAL";"TAB5",#N/A,TRUE,"GENERAL"}</definedName>
    <definedName name="gbbfghghj" localSheetId="20" hidden="1">{"TAB1",#N/A,TRUE,"GENERAL";"TAB2",#N/A,TRUE,"GENERAL";"TAB3",#N/A,TRUE,"GENERAL";"TAB4",#N/A,TRUE,"GENERAL";"TAB5",#N/A,TRUE,"GENERAL"}</definedName>
    <definedName name="gbbfghghj" localSheetId="22" hidden="1">{"TAB1",#N/A,TRUE,"GENERAL";"TAB2",#N/A,TRUE,"GENERAL";"TAB3",#N/A,TRUE,"GENERAL";"TAB4",#N/A,TRUE,"GENERAL";"TAB5",#N/A,TRUE,"GENERAL"}</definedName>
    <definedName name="gbbfghghj" hidden="1">{"TAB1",#N/A,TRUE,"GENERAL";"TAB2",#N/A,TRUE,"GENERAL";"TAB3",#N/A,TRUE,"GENERAL";"TAB4",#N/A,TRUE,"GENERAL";"TAB5",#N/A,TRUE,"GENERAL"}</definedName>
    <definedName name="Gc" localSheetId="14">#REF!</definedName>
    <definedName name="Gc" localSheetId="22">#REF!</definedName>
    <definedName name="Gc">#REF!</definedName>
    <definedName name="Gd" localSheetId="14">#REF!</definedName>
    <definedName name="Gd" localSheetId="22">#REF!</definedName>
    <definedName name="Gd">#REF!</definedName>
    <definedName name="gdt" localSheetId="14" hidden="1">{"TAB1",#N/A,TRUE,"GENERAL";"TAB2",#N/A,TRUE,"GENERAL";"TAB3",#N/A,TRUE,"GENERAL";"TAB4",#N/A,TRUE,"GENERAL";"TAB5",#N/A,TRUE,"GENERAL"}</definedName>
    <definedName name="gdt" localSheetId="20" hidden="1">{"TAB1",#N/A,TRUE,"GENERAL";"TAB2",#N/A,TRUE,"GENERAL";"TAB3",#N/A,TRUE,"GENERAL";"TAB4",#N/A,TRUE,"GENERAL";"TAB5",#N/A,TRUE,"GENERAL"}</definedName>
    <definedName name="gdt" localSheetId="22" hidden="1">{"TAB1",#N/A,TRUE,"GENERAL";"TAB2",#N/A,TRUE,"GENERAL";"TAB3",#N/A,TRUE,"GENERAL";"TAB4",#N/A,TRUE,"GENERAL";"TAB5",#N/A,TRUE,"GENERAL"}</definedName>
    <definedName name="gdt" hidden="1">{"TAB1",#N/A,TRUE,"GENERAL";"TAB2",#N/A,TRUE,"GENERAL";"TAB3",#N/A,TRUE,"GENERAL";"TAB4",#N/A,TRUE,"GENERAL";"TAB5",#N/A,TRUE,"GENERAL"}</definedName>
    <definedName name="Ge" localSheetId="14">#REF!</definedName>
    <definedName name="Ge" localSheetId="22">#REF!</definedName>
    <definedName name="Ge">#REF!</definedName>
    <definedName name="geg" localSheetId="14" hidden="1">{"via1",#N/A,TRUE,"general";"via2",#N/A,TRUE,"general";"via3",#N/A,TRUE,"general"}</definedName>
    <definedName name="geg" localSheetId="20" hidden="1">{"via1",#N/A,TRUE,"general";"via2",#N/A,TRUE,"general";"via3",#N/A,TRUE,"general"}</definedName>
    <definedName name="geg" localSheetId="22" hidden="1">{"via1",#N/A,TRUE,"general";"via2",#N/A,TRUE,"general";"via3",#N/A,TRUE,"general"}</definedName>
    <definedName name="geg" hidden="1">{"via1",#N/A,TRUE,"general";"via2",#N/A,TRUE,"general";"via3",#N/A,TRUE,"general"}</definedName>
    <definedName name="Generación_de_análisis_de_precios_Unitarios.">#REF!</definedName>
    <definedName name="gerg" localSheetId="14" hidden="1">{"TAB1",#N/A,TRUE,"GENERAL";"TAB2",#N/A,TRUE,"GENERAL";"TAB3",#N/A,TRUE,"GENERAL";"TAB4",#N/A,TRUE,"GENERAL";"TAB5",#N/A,TRUE,"GENERAL"}</definedName>
    <definedName name="gerg" localSheetId="20" hidden="1">{"TAB1",#N/A,TRUE,"GENERAL";"TAB2",#N/A,TRUE,"GENERAL";"TAB3",#N/A,TRUE,"GENERAL";"TAB4",#N/A,TRUE,"GENERAL";"TAB5",#N/A,TRUE,"GENERAL"}</definedName>
    <definedName name="gerg" localSheetId="22" hidden="1">{"TAB1",#N/A,TRUE,"GENERAL";"TAB2",#N/A,TRUE,"GENERAL";"TAB3",#N/A,TRUE,"GENERAL";"TAB4",#N/A,TRUE,"GENERAL";"TAB5",#N/A,TRUE,"GENERAL"}</definedName>
    <definedName name="gerg" hidden="1">{"TAB1",#N/A,TRUE,"GENERAL";"TAB2",#N/A,TRUE,"GENERAL";"TAB3",#N/A,TRUE,"GENERAL";"TAB4",#N/A,TRUE,"GENERAL";"TAB5",#N/A,TRUE,"GENERAL"}</definedName>
    <definedName name="gerg54" localSheetId="14" hidden="1">{"via1",#N/A,TRUE,"general";"via2",#N/A,TRUE,"general";"via3",#N/A,TRUE,"general"}</definedName>
    <definedName name="gerg54" localSheetId="20" hidden="1">{"via1",#N/A,TRUE,"general";"via2",#N/A,TRUE,"general";"via3",#N/A,TRUE,"general"}</definedName>
    <definedName name="gerg54" localSheetId="22" hidden="1">{"via1",#N/A,TRUE,"general";"via2",#N/A,TRUE,"general";"via3",#N/A,TRUE,"general"}</definedName>
    <definedName name="gerg54" hidden="1">{"via1",#N/A,TRUE,"general";"via2",#N/A,TRUE,"general";"via3",#N/A,TRUE,"general"}</definedName>
    <definedName name="gergew" localSheetId="14" hidden="1">{"TAB1",#N/A,TRUE,"GENERAL";"TAB2",#N/A,TRUE,"GENERAL";"TAB3",#N/A,TRUE,"GENERAL";"TAB4",#N/A,TRUE,"GENERAL";"TAB5",#N/A,TRUE,"GENERAL"}</definedName>
    <definedName name="gergew" localSheetId="20" hidden="1">{"TAB1",#N/A,TRUE,"GENERAL";"TAB2",#N/A,TRUE,"GENERAL";"TAB3",#N/A,TRUE,"GENERAL";"TAB4",#N/A,TRUE,"GENERAL";"TAB5",#N/A,TRUE,"GENERAL"}</definedName>
    <definedName name="gergew" localSheetId="22" hidden="1">{"TAB1",#N/A,TRUE,"GENERAL";"TAB2",#N/A,TRUE,"GENERAL";"TAB3",#N/A,TRUE,"GENERAL";"TAB4",#N/A,TRUE,"GENERAL";"TAB5",#N/A,TRUE,"GENERAL"}</definedName>
    <definedName name="gergew" hidden="1">{"TAB1",#N/A,TRUE,"GENERAL";"TAB2",#N/A,TRUE,"GENERAL";"TAB3",#N/A,TRUE,"GENERAL";"TAB4",#N/A,TRUE,"GENERAL";"TAB5",#N/A,TRUE,"GENERAL"}</definedName>
    <definedName name="gergw" localSheetId="14" hidden="1">{"TAB1",#N/A,TRUE,"GENERAL";"TAB2",#N/A,TRUE,"GENERAL";"TAB3",#N/A,TRUE,"GENERAL";"TAB4",#N/A,TRUE,"GENERAL";"TAB5",#N/A,TRUE,"GENERAL"}</definedName>
    <definedName name="gergw" localSheetId="20" hidden="1">{"TAB1",#N/A,TRUE,"GENERAL";"TAB2",#N/A,TRUE,"GENERAL";"TAB3",#N/A,TRUE,"GENERAL";"TAB4",#N/A,TRUE,"GENERAL";"TAB5",#N/A,TRUE,"GENERAL"}</definedName>
    <definedName name="gergw" localSheetId="22" hidden="1">{"TAB1",#N/A,TRUE,"GENERAL";"TAB2",#N/A,TRUE,"GENERAL";"TAB3",#N/A,TRUE,"GENERAL";"TAB4",#N/A,TRUE,"GENERAL";"TAB5",#N/A,TRUE,"GENERAL"}</definedName>
    <definedName name="gergw" hidden="1">{"TAB1",#N/A,TRUE,"GENERAL";"TAB2",#N/A,TRUE,"GENERAL";"TAB3",#N/A,TRUE,"GENERAL";"TAB4",#N/A,TRUE,"GENERAL";"TAB5",#N/A,TRUE,"GENERAL"}</definedName>
    <definedName name="GF" localSheetId="14">#REF!</definedName>
    <definedName name="GF" localSheetId="22">#REF!</definedName>
    <definedName name="GF">#REF!</definedName>
    <definedName name="gfd" localSheetId="14" hidden="1">{"TAB1",#N/A,TRUE,"GENERAL";"TAB2",#N/A,TRUE,"GENERAL";"TAB3",#N/A,TRUE,"GENERAL";"TAB4",#N/A,TRUE,"GENERAL";"TAB5",#N/A,TRUE,"GENERAL"}</definedName>
    <definedName name="gfd" localSheetId="20" hidden="1">{"TAB1",#N/A,TRUE,"GENERAL";"TAB2",#N/A,TRUE,"GENERAL";"TAB3",#N/A,TRUE,"GENERAL";"TAB4",#N/A,TRUE,"GENERAL";"TAB5",#N/A,TRUE,"GENERAL"}</definedName>
    <definedName name="gfd" localSheetId="22" hidden="1">{"TAB1",#N/A,TRUE,"GENERAL";"TAB2",#N/A,TRUE,"GENERAL";"TAB3",#N/A,TRUE,"GENERAL";"TAB4",#N/A,TRUE,"GENERAL";"TAB5",#N/A,TRUE,"GENERAL"}</definedName>
    <definedName name="gfd" hidden="1">{"TAB1",#N/A,TRUE,"GENERAL";"TAB2",#N/A,TRUE,"GENERAL";"TAB3",#N/A,TRUE,"GENERAL";"TAB4",#N/A,TRUE,"GENERAL";"TAB5",#N/A,TRUE,"GENERAL"}</definedName>
    <definedName name="gfdg" localSheetId="14" hidden="1">{"via1",#N/A,TRUE,"general";"via2",#N/A,TRUE,"general";"via3",#N/A,TRUE,"general"}</definedName>
    <definedName name="gfdg" localSheetId="20" hidden="1">{"via1",#N/A,TRUE,"general";"via2",#N/A,TRUE,"general";"via3",#N/A,TRUE,"general"}</definedName>
    <definedName name="gfdg" localSheetId="22" hidden="1">{"via1",#N/A,TRUE,"general";"via2",#N/A,TRUE,"general";"via3",#N/A,TRUE,"general"}</definedName>
    <definedName name="gfdg" hidden="1">{"via1",#N/A,TRUE,"general";"via2",#N/A,TRUE,"general";"via3",#N/A,TRUE,"general"}</definedName>
    <definedName name="gfgfgr" localSheetId="14" hidden="1">{"via1",#N/A,TRUE,"general";"via2",#N/A,TRUE,"general";"via3",#N/A,TRUE,"general"}</definedName>
    <definedName name="gfgfgr" localSheetId="20" hidden="1">{"via1",#N/A,TRUE,"general";"via2",#N/A,TRUE,"general";"via3",#N/A,TRUE,"general"}</definedName>
    <definedName name="gfgfgr" localSheetId="22" hidden="1">{"via1",#N/A,TRUE,"general";"via2",#N/A,TRUE,"general";"via3",#N/A,TRUE,"general"}</definedName>
    <definedName name="gfgfgr" hidden="1">{"via1",#N/A,TRUE,"general";"via2",#N/A,TRUE,"general";"via3",#N/A,TRUE,"general"}</definedName>
    <definedName name="gfhf" localSheetId="14" hidden="1">{"via1",#N/A,TRUE,"general";"via2",#N/A,TRUE,"general";"via3",#N/A,TRUE,"general"}</definedName>
    <definedName name="gfhf" localSheetId="20" hidden="1">{"via1",#N/A,TRUE,"general";"via2",#N/A,TRUE,"general";"via3",#N/A,TRUE,"general"}</definedName>
    <definedName name="gfhf" localSheetId="22" hidden="1">{"via1",#N/A,TRUE,"general";"via2",#N/A,TRUE,"general";"via3",#N/A,TRUE,"general"}</definedName>
    <definedName name="gfhf" hidden="1">{"via1",#N/A,TRUE,"general";"via2",#N/A,TRUE,"general";"via3",#N/A,TRUE,"general"}</definedName>
    <definedName name="gfhfdh" localSheetId="14" hidden="1">{"TAB1",#N/A,TRUE,"GENERAL";"TAB2",#N/A,TRUE,"GENERAL";"TAB3",#N/A,TRUE,"GENERAL";"TAB4",#N/A,TRUE,"GENERAL";"TAB5",#N/A,TRUE,"GENERAL"}</definedName>
    <definedName name="gfhfdh" localSheetId="20" hidden="1">{"TAB1",#N/A,TRUE,"GENERAL";"TAB2",#N/A,TRUE,"GENERAL";"TAB3",#N/A,TRUE,"GENERAL";"TAB4",#N/A,TRUE,"GENERAL";"TAB5",#N/A,TRUE,"GENERAL"}</definedName>
    <definedName name="gfhfdh" localSheetId="22" hidden="1">{"TAB1",#N/A,TRUE,"GENERAL";"TAB2",#N/A,TRUE,"GENERAL";"TAB3",#N/A,TRUE,"GENERAL";"TAB4",#N/A,TRUE,"GENERAL";"TAB5",#N/A,TRUE,"GENERAL"}</definedName>
    <definedName name="gfhfdh" hidden="1">{"TAB1",#N/A,TRUE,"GENERAL";"TAB2",#N/A,TRUE,"GENERAL";"TAB3",#N/A,TRUE,"GENERAL";"TAB4",#N/A,TRUE,"GENERAL";"TAB5",#N/A,TRUE,"GENERAL"}</definedName>
    <definedName name="gfhgfh" localSheetId="14" hidden="1">{"TAB1",#N/A,TRUE,"GENERAL";"TAB2",#N/A,TRUE,"GENERAL";"TAB3",#N/A,TRUE,"GENERAL";"TAB4",#N/A,TRUE,"GENERAL";"TAB5",#N/A,TRUE,"GENERAL"}</definedName>
    <definedName name="gfhgfh" localSheetId="20" hidden="1">{"TAB1",#N/A,TRUE,"GENERAL";"TAB2",#N/A,TRUE,"GENERAL";"TAB3",#N/A,TRUE,"GENERAL";"TAB4",#N/A,TRUE,"GENERAL";"TAB5",#N/A,TRUE,"GENERAL"}</definedName>
    <definedName name="gfhgfh" localSheetId="22" hidden="1">{"TAB1",#N/A,TRUE,"GENERAL";"TAB2",#N/A,TRUE,"GENERAL";"TAB3",#N/A,TRUE,"GENERAL";"TAB4",#N/A,TRUE,"GENERAL";"TAB5",#N/A,TRUE,"GENERAL"}</definedName>
    <definedName name="gfhgfh" hidden="1">{"TAB1",#N/A,TRUE,"GENERAL";"TAB2",#N/A,TRUE,"GENERAL";"TAB3",#N/A,TRUE,"GENERAL";"TAB4",#N/A,TRUE,"GENERAL";"TAB5",#N/A,TRUE,"GENERAL"}</definedName>
    <definedName name="GFJHGJ" localSheetId="14" hidden="1">{"TAB1",#N/A,TRUE,"GENERAL";"TAB2",#N/A,TRUE,"GENERAL";"TAB3",#N/A,TRUE,"GENERAL";"TAB4",#N/A,TRUE,"GENERAL";"TAB5",#N/A,TRUE,"GENERAL"}</definedName>
    <definedName name="GFJHGJ" localSheetId="20" hidden="1">{"TAB1",#N/A,TRUE,"GENERAL";"TAB2",#N/A,TRUE,"GENERAL";"TAB3",#N/A,TRUE,"GENERAL";"TAB4",#N/A,TRUE,"GENERAL";"TAB5",#N/A,TRUE,"GENERAL"}</definedName>
    <definedName name="GFJHGJ" localSheetId="22" hidden="1">{"TAB1",#N/A,TRUE,"GENERAL";"TAB2",#N/A,TRUE,"GENERAL";"TAB3",#N/A,TRUE,"GENERAL";"TAB4",#N/A,TRUE,"GENERAL";"TAB5",#N/A,TRUE,"GENERAL"}</definedName>
    <definedName name="GFJHGJ" hidden="1">{"TAB1",#N/A,TRUE,"GENERAL";"TAB2",#N/A,TRUE,"GENERAL";"TAB3",#N/A,TRUE,"GENERAL";"TAB4",#N/A,TRUE,"GENERAL";"TAB5",#N/A,TRUE,"GENERAL"}</definedName>
    <definedName name="gfjjh" localSheetId="14" hidden="1">{"via1",#N/A,TRUE,"general";"via2",#N/A,TRUE,"general";"via3",#N/A,TRUE,"general"}</definedName>
    <definedName name="gfjjh" localSheetId="20" hidden="1">{"via1",#N/A,TRUE,"general";"via2",#N/A,TRUE,"general";"via3",#N/A,TRUE,"general"}</definedName>
    <definedName name="gfjjh" localSheetId="22" hidden="1">{"via1",#N/A,TRUE,"general";"via2",#N/A,TRUE,"general";"via3",#N/A,TRUE,"general"}</definedName>
    <definedName name="gfjjh" hidden="1">{"via1",#N/A,TRUE,"general";"via2",#N/A,TRUE,"general";"via3",#N/A,TRUE,"general"}</definedName>
    <definedName name="gfutyj6" localSheetId="14" hidden="1">{"via1",#N/A,TRUE,"general";"via2",#N/A,TRUE,"general";"via3",#N/A,TRUE,"general"}</definedName>
    <definedName name="gfutyj6" localSheetId="20" hidden="1">{"via1",#N/A,TRUE,"general";"via2",#N/A,TRUE,"general";"via3",#N/A,TRUE,"general"}</definedName>
    <definedName name="gfutyj6" localSheetId="22" hidden="1">{"via1",#N/A,TRUE,"general";"via2",#N/A,TRUE,"general";"via3",#N/A,TRUE,"general"}</definedName>
    <definedName name="gfutyj6" hidden="1">{"via1",#N/A,TRUE,"general";"via2",#N/A,TRUE,"general";"via3",#N/A,TRUE,"general"}</definedName>
    <definedName name="Gg" localSheetId="14">#REF!</definedName>
    <definedName name="Gg" localSheetId="22">#REF!</definedName>
    <definedName name="Gg">#REF!</definedName>
    <definedName name="gg_anno">[100]assumptions!#REF!</definedName>
    <definedName name="ggdr" localSheetId="14" hidden="1">{"via1",#N/A,TRUE,"general";"via2",#N/A,TRUE,"general";"via3",#N/A,TRUE,"general"}</definedName>
    <definedName name="ggdr" localSheetId="20" hidden="1">{"via1",#N/A,TRUE,"general";"via2",#N/A,TRUE,"general";"via3",#N/A,TRUE,"general"}</definedName>
    <definedName name="ggdr" localSheetId="22" hidden="1">{"via1",#N/A,TRUE,"general";"via2",#N/A,TRUE,"general";"via3",#N/A,TRUE,"general"}</definedName>
    <definedName name="ggdr" hidden="1">{"via1",#N/A,TRUE,"general";"via2",#N/A,TRUE,"general";"via3",#N/A,TRUE,"general"}</definedName>
    <definedName name="ggerg" localSheetId="14" hidden="1">{"TAB1",#N/A,TRUE,"GENERAL";"TAB2",#N/A,TRUE,"GENERAL";"TAB3",#N/A,TRUE,"GENERAL";"TAB4",#N/A,TRUE,"GENERAL";"TAB5",#N/A,TRUE,"GENERAL"}</definedName>
    <definedName name="ggerg" localSheetId="20" hidden="1">{"TAB1",#N/A,TRUE,"GENERAL";"TAB2",#N/A,TRUE,"GENERAL";"TAB3",#N/A,TRUE,"GENERAL";"TAB4",#N/A,TRUE,"GENERAL";"TAB5",#N/A,TRUE,"GENERAL"}</definedName>
    <definedName name="ggerg" localSheetId="22" hidden="1">{"TAB1",#N/A,TRUE,"GENERAL";"TAB2",#N/A,TRUE,"GENERAL";"TAB3",#N/A,TRUE,"GENERAL";"TAB4",#N/A,TRUE,"GENERAL";"TAB5",#N/A,TRUE,"GENERAL"}</definedName>
    <definedName name="ggerg" hidden="1">{"TAB1",#N/A,TRUE,"GENERAL";"TAB2",#N/A,TRUE,"GENERAL";"TAB3",#N/A,TRUE,"GENERAL";"TAB4",#N/A,TRUE,"GENERAL";"TAB5",#N/A,TRUE,"GENERAL"}</definedName>
    <definedName name="gggb" localSheetId="14" hidden="1">{"TAB1",#N/A,TRUE,"GENERAL";"TAB2",#N/A,TRUE,"GENERAL";"TAB3",#N/A,TRUE,"GENERAL";"TAB4",#N/A,TRUE,"GENERAL";"TAB5",#N/A,TRUE,"GENERAL"}</definedName>
    <definedName name="gggb" localSheetId="20" hidden="1">{"TAB1",#N/A,TRUE,"GENERAL";"TAB2",#N/A,TRUE,"GENERAL";"TAB3",#N/A,TRUE,"GENERAL";"TAB4",#N/A,TRUE,"GENERAL";"TAB5",#N/A,TRUE,"GENERAL"}</definedName>
    <definedName name="gggb" localSheetId="22" hidden="1">{"TAB1",#N/A,TRUE,"GENERAL";"TAB2",#N/A,TRUE,"GENERAL";"TAB3",#N/A,TRUE,"GENERAL";"TAB4",#N/A,TRUE,"GENERAL";"TAB5",#N/A,TRUE,"GENERAL"}</definedName>
    <definedName name="gggb" hidden="1">{"TAB1",#N/A,TRUE,"GENERAL";"TAB2",#N/A,TRUE,"GENERAL";"TAB3",#N/A,TRUE,"GENERAL";"TAB4",#N/A,TRUE,"GENERAL";"TAB5",#N/A,TRUE,"GENERAL"}</definedName>
    <definedName name="gggg" localSheetId="14" hidden="1">{"via1",#N/A,TRUE,"general";"via2",#N/A,TRUE,"general";"via3",#N/A,TRUE,"general"}</definedName>
    <definedName name="gggg" localSheetId="20" hidden="1">{"via1",#N/A,TRUE,"general";"via2",#N/A,TRUE,"general";"via3",#N/A,TRUE,"general"}</definedName>
    <definedName name="gggg" localSheetId="22" hidden="1">{"via1",#N/A,TRUE,"general";"via2",#N/A,TRUE,"general";"via3",#N/A,TRUE,"general"}</definedName>
    <definedName name="gggg" hidden="1">{"via1",#N/A,TRUE,"general";"via2",#N/A,TRUE,"general";"via3",#N/A,TRUE,"general"}</definedName>
    <definedName name="ggggd" localSheetId="14" hidden="1">{"TAB1",#N/A,TRUE,"GENERAL";"TAB2",#N/A,TRUE,"GENERAL";"TAB3",#N/A,TRUE,"GENERAL";"TAB4",#N/A,TRUE,"GENERAL";"TAB5",#N/A,TRUE,"GENERAL"}</definedName>
    <definedName name="ggggd" localSheetId="20" hidden="1">{"TAB1",#N/A,TRUE,"GENERAL";"TAB2",#N/A,TRUE,"GENERAL";"TAB3",#N/A,TRUE,"GENERAL";"TAB4",#N/A,TRUE,"GENERAL";"TAB5",#N/A,TRUE,"GENERAL"}</definedName>
    <definedName name="ggggd" localSheetId="22" hidden="1">{"TAB1",#N/A,TRUE,"GENERAL";"TAB2",#N/A,TRUE,"GENERAL";"TAB3",#N/A,TRUE,"GENERAL";"TAB4",#N/A,TRUE,"GENERAL";"TAB5",#N/A,TRUE,"GENERAL"}</definedName>
    <definedName name="ggggd" hidden="1">{"TAB1",#N/A,TRUE,"GENERAL";"TAB2",#N/A,TRUE,"GENERAL";"TAB3",#N/A,TRUE,"GENERAL";"TAB4",#N/A,TRUE,"GENERAL";"TAB5",#N/A,TRUE,"GENERAL"}</definedName>
    <definedName name="gggggt" localSheetId="14" hidden="1">{"via1",#N/A,TRUE,"general";"via2",#N/A,TRUE,"general";"via3",#N/A,TRUE,"general"}</definedName>
    <definedName name="gggggt" localSheetId="20" hidden="1">{"via1",#N/A,TRUE,"general";"via2",#N/A,TRUE,"general";"via3",#N/A,TRUE,"general"}</definedName>
    <definedName name="gggggt" localSheetId="22" hidden="1">{"via1",#N/A,TRUE,"general";"via2",#N/A,TRUE,"general";"via3",#N/A,TRUE,"general"}</definedName>
    <definedName name="gggggt" hidden="1">{"via1",#N/A,TRUE,"general";"via2",#N/A,TRUE,"general";"via3",#N/A,TRUE,"general"}</definedName>
    <definedName name="gggghn" localSheetId="14" hidden="1">{"TAB1",#N/A,TRUE,"GENERAL";"TAB2",#N/A,TRUE,"GENERAL";"TAB3",#N/A,TRUE,"GENERAL";"TAB4",#N/A,TRUE,"GENERAL";"TAB5",#N/A,TRUE,"GENERAL"}</definedName>
    <definedName name="gggghn" localSheetId="20" hidden="1">{"TAB1",#N/A,TRUE,"GENERAL";"TAB2",#N/A,TRUE,"GENERAL";"TAB3",#N/A,TRUE,"GENERAL";"TAB4",#N/A,TRUE,"GENERAL";"TAB5",#N/A,TRUE,"GENERAL"}</definedName>
    <definedName name="gggghn" localSheetId="22" hidden="1">{"TAB1",#N/A,TRUE,"GENERAL";"TAB2",#N/A,TRUE,"GENERAL";"TAB3",#N/A,TRUE,"GENERAL";"TAB4",#N/A,TRUE,"GENERAL";"TAB5",#N/A,TRUE,"GENERAL"}</definedName>
    <definedName name="gggghn" hidden="1">{"TAB1",#N/A,TRUE,"GENERAL";"TAB2",#N/A,TRUE,"GENERAL";"TAB3",#N/A,TRUE,"GENERAL";"TAB4",#N/A,TRUE,"GENERAL";"TAB5",#N/A,TRUE,"GENERAL"}</definedName>
    <definedName name="ggggt" localSheetId="14" hidden="1">{"TAB1",#N/A,TRUE,"GENERAL";"TAB2",#N/A,TRUE,"GENERAL";"TAB3",#N/A,TRUE,"GENERAL";"TAB4",#N/A,TRUE,"GENERAL";"TAB5",#N/A,TRUE,"GENERAL"}</definedName>
    <definedName name="ggggt" localSheetId="20" hidden="1">{"TAB1",#N/A,TRUE,"GENERAL";"TAB2",#N/A,TRUE,"GENERAL";"TAB3",#N/A,TRUE,"GENERAL";"TAB4",#N/A,TRUE,"GENERAL";"TAB5",#N/A,TRUE,"GENERAL"}</definedName>
    <definedName name="ggggt" localSheetId="22" hidden="1">{"TAB1",#N/A,TRUE,"GENERAL";"TAB2",#N/A,TRUE,"GENERAL";"TAB3",#N/A,TRUE,"GENERAL";"TAB4",#N/A,TRUE,"GENERAL";"TAB5",#N/A,TRUE,"GENERAL"}</definedName>
    <definedName name="ggggt" hidden="1">{"TAB1",#N/A,TRUE,"GENERAL";"TAB2",#N/A,TRUE,"GENERAL";"TAB3",#N/A,TRUE,"GENERAL";"TAB4",#N/A,TRUE,"GENERAL";"TAB5",#N/A,TRUE,"GENERAL"}</definedName>
    <definedName name="ggggy" localSheetId="14" hidden="1">{"TAB1",#N/A,TRUE,"GENERAL";"TAB2",#N/A,TRUE,"GENERAL";"TAB3",#N/A,TRUE,"GENERAL";"TAB4",#N/A,TRUE,"GENERAL";"TAB5",#N/A,TRUE,"GENERAL"}</definedName>
    <definedName name="ggggy" localSheetId="20" hidden="1">{"TAB1",#N/A,TRUE,"GENERAL";"TAB2",#N/A,TRUE,"GENERAL";"TAB3",#N/A,TRUE,"GENERAL";"TAB4",#N/A,TRUE,"GENERAL";"TAB5",#N/A,TRUE,"GENERAL"}</definedName>
    <definedName name="ggggy" localSheetId="22" hidden="1">{"TAB1",#N/A,TRUE,"GENERAL";"TAB2",#N/A,TRUE,"GENERAL";"TAB3",#N/A,TRUE,"GENERAL";"TAB4",#N/A,TRUE,"GENERAL";"TAB5",#N/A,TRUE,"GENERAL"}</definedName>
    <definedName name="ggggy" hidden="1">{"TAB1",#N/A,TRUE,"GENERAL";"TAB2",#N/A,TRUE,"GENERAL";"TAB3",#N/A,TRUE,"GENERAL";"TAB4",#N/A,TRUE,"GENERAL";"TAB5",#N/A,TRUE,"GENERAL"}</definedName>
    <definedName name="gggtgd" localSheetId="14" hidden="1">{"via1",#N/A,TRUE,"general";"via2",#N/A,TRUE,"general";"via3",#N/A,TRUE,"general"}</definedName>
    <definedName name="gggtgd" localSheetId="20" hidden="1">{"via1",#N/A,TRUE,"general";"via2",#N/A,TRUE,"general";"via3",#N/A,TRUE,"general"}</definedName>
    <definedName name="gggtgd" localSheetId="22" hidden="1">{"via1",#N/A,TRUE,"general";"via2",#N/A,TRUE,"general";"via3",#N/A,TRUE,"general"}</definedName>
    <definedName name="gggtgd" hidden="1">{"via1",#N/A,TRUE,"general";"via2",#N/A,TRUE,"general";"via3",#N/A,TRUE,"general"}</definedName>
    <definedName name="ggtgt" localSheetId="14" hidden="1">{"via1",#N/A,TRUE,"general";"via2",#N/A,TRUE,"general";"via3",#N/A,TRUE,"general"}</definedName>
    <definedName name="ggtgt" localSheetId="20" hidden="1">{"via1",#N/A,TRUE,"general";"via2",#N/A,TRUE,"general";"via3",#N/A,TRUE,"general"}</definedName>
    <definedName name="ggtgt" localSheetId="22" hidden="1">{"via1",#N/A,TRUE,"general";"via2",#N/A,TRUE,"general";"via3",#N/A,TRUE,"general"}</definedName>
    <definedName name="ggtgt" hidden="1">{"via1",#N/A,TRUE,"general";"via2",#N/A,TRUE,"general";"via3",#N/A,TRUE,"general"}</definedName>
    <definedName name="Gh" localSheetId="14">#REF!</definedName>
    <definedName name="Gh" localSheetId="22">#REF!</definedName>
    <definedName name="Gh">#REF!</definedName>
    <definedName name="ghdghuy" localSheetId="14" hidden="1">{"via1",#N/A,TRUE,"general";"via2",#N/A,TRUE,"general";"via3",#N/A,TRUE,"general"}</definedName>
    <definedName name="ghdghuy" localSheetId="20" hidden="1">{"via1",#N/A,TRUE,"general";"via2",#N/A,TRUE,"general";"via3",#N/A,TRUE,"general"}</definedName>
    <definedName name="ghdghuy" localSheetId="22" hidden="1">{"via1",#N/A,TRUE,"general";"via2",#N/A,TRUE,"general";"via3",#N/A,TRUE,"general"}</definedName>
    <definedName name="ghdghuy" hidden="1">{"via1",#N/A,TRUE,"general";"via2",#N/A,TRUE,"general";"via3",#N/A,TRUE,"general"}</definedName>
    <definedName name="GHDP" localSheetId="14" hidden="1">{"via1",#N/A,TRUE,"general";"via2",#N/A,TRUE,"general";"via3",#N/A,TRUE,"general"}</definedName>
    <definedName name="GHDP" localSheetId="20" hidden="1">{"via1",#N/A,TRUE,"general";"via2",#N/A,TRUE,"general";"via3",#N/A,TRUE,"general"}</definedName>
    <definedName name="GHDP" localSheetId="22" hidden="1">{"via1",#N/A,TRUE,"general";"via2",#N/A,TRUE,"general";"via3",#N/A,TRUE,"general"}</definedName>
    <definedName name="GHDP" hidden="1">{"via1",#N/A,TRUE,"general";"via2",#N/A,TRUE,"general";"via3",#N/A,TRUE,"general"}</definedName>
    <definedName name="ghfg" localSheetId="14" hidden="1">{"via1",#N/A,TRUE,"general";"via2",#N/A,TRUE,"general";"via3",#N/A,TRUE,"general"}</definedName>
    <definedName name="ghfg" localSheetId="20" hidden="1">{"via1",#N/A,TRUE,"general";"via2",#N/A,TRUE,"general";"via3",#N/A,TRUE,"general"}</definedName>
    <definedName name="ghfg" localSheetId="22" hidden="1">{"via1",#N/A,TRUE,"general";"via2",#N/A,TRUE,"general";"via3",#N/A,TRUE,"general"}</definedName>
    <definedName name="ghfg" hidden="1">{"via1",#N/A,TRUE,"general";"via2",#N/A,TRUE,"general";"via3",#N/A,TRUE,"general"}</definedName>
    <definedName name="ghjghj" localSheetId="14" hidden="1">{"TAB1",#N/A,TRUE,"GENERAL";"TAB2",#N/A,TRUE,"GENERAL";"TAB3",#N/A,TRUE,"GENERAL";"TAB4",#N/A,TRUE,"GENERAL";"TAB5",#N/A,TRUE,"GENERAL"}</definedName>
    <definedName name="ghjghj" localSheetId="20" hidden="1">{"TAB1",#N/A,TRUE,"GENERAL";"TAB2",#N/A,TRUE,"GENERAL";"TAB3",#N/A,TRUE,"GENERAL";"TAB4",#N/A,TRUE,"GENERAL";"TAB5",#N/A,TRUE,"GENERAL"}</definedName>
    <definedName name="ghjghj" localSheetId="22" hidden="1">{"TAB1",#N/A,TRUE,"GENERAL";"TAB2",#N/A,TRUE,"GENERAL";"TAB3",#N/A,TRUE,"GENERAL";"TAB4",#N/A,TRUE,"GENERAL";"TAB5",#N/A,TRUE,"GENERAL"}</definedName>
    <definedName name="ghjghj" hidden="1">{"TAB1",#N/A,TRUE,"GENERAL";"TAB2",#N/A,TRUE,"GENERAL";"TAB3",#N/A,TRUE,"GENERAL";"TAB4",#N/A,TRUE,"GENERAL";"TAB5",#N/A,TRUE,"GENERAL"}</definedName>
    <definedName name="GHKJHK" localSheetId="14" hidden="1">{"TAB1",#N/A,TRUE,"GENERAL";"TAB2",#N/A,TRUE,"GENERAL";"TAB3",#N/A,TRUE,"GENERAL";"TAB4",#N/A,TRUE,"GENERAL";"TAB5",#N/A,TRUE,"GENERAL"}</definedName>
    <definedName name="GHKJHK" localSheetId="20" hidden="1">{"TAB1",#N/A,TRUE,"GENERAL";"TAB2",#N/A,TRUE,"GENERAL";"TAB3",#N/A,TRUE,"GENERAL";"TAB4",#N/A,TRUE,"GENERAL";"TAB5",#N/A,TRUE,"GENERAL"}</definedName>
    <definedName name="GHKJHK" localSheetId="22" hidden="1">{"TAB1",#N/A,TRUE,"GENERAL";"TAB2",#N/A,TRUE,"GENERAL";"TAB3",#N/A,TRUE,"GENERAL";"TAB4",#N/A,TRUE,"GENERAL";"TAB5",#N/A,TRUE,"GENERAL"}</definedName>
    <definedName name="GHKJHK" hidden="1">{"TAB1",#N/A,TRUE,"GENERAL";"TAB2",#N/A,TRUE,"GENERAL";"TAB3",#N/A,TRUE,"GENERAL";"TAB4",#N/A,TRUE,"GENERAL";"TAB5",#N/A,TRUE,"GENERAL"}</definedName>
    <definedName name="Gi" localSheetId="14">#REF!</definedName>
    <definedName name="Gi" localSheetId="22">#REF!</definedName>
    <definedName name="Gi">#REF!</definedName>
    <definedName name="GJHVCB" localSheetId="14" hidden="1">{"TAB1",#N/A,TRUE,"GENERAL";"TAB2",#N/A,TRUE,"GENERAL";"TAB3",#N/A,TRUE,"GENERAL";"TAB4",#N/A,TRUE,"GENERAL";"TAB5",#N/A,TRUE,"GENERAL"}</definedName>
    <definedName name="GJHVCB" localSheetId="20" hidden="1">{"TAB1",#N/A,TRUE,"GENERAL";"TAB2",#N/A,TRUE,"GENERAL";"TAB3",#N/A,TRUE,"GENERAL";"TAB4",#N/A,TRUE,"GENERAL";"TAB5",#N/A,TRUE,"GENERAL"}</definedName>
    <definedName name="GJHVCB" localSheetId="22" hidden="1">{"TAB1",#N/A,TRUE,"GENERAL";"TAB2",#N/A,TRUE,"GENERAL";"TAB3",#N/A,TRUE,"GENERAL";"TAB4",#N/A,TRUE,"GENERAL";"TAB5",#N/A,TRUE,"GENERAL"}</definedName>
    <definedName name="GJHVCB" hidden="1">{"TAB1",#N/A,TRUE,"GENERAL";"TAB2",#N/A,TRUE,"GENERAL";"TAB3",#N/A,TRUE,"GENERAL";"TAB4",#N/A,TRUE,"GENERAL";"TAB5",#N/A,TRUE,"GENERAL"}</definedName>
    <definedName name="Gk" localSheetId="14">#REF!</definedName>
    <definedName name="Gk" localSheetId="22">#REF!</definedName>
    <definedName name="Gk">#REF!</definedName>
    <definedName name="GKJDGDIJZ">"Imagen 3"</definedName>
    <definedName name="GOTO_Clienti_e_Fornitori">#REF!</definedName>
    <definedName name="GOTO_Conto_Economico">#REF!</definedName>
    <definedName name="GOTO_Control_Panel">#REF!</definedName>
    <definedName name="GOTO_Costi_di_funzionamento">#REF!</definedName>
    <definedName name="GOTO_Costidiretti_WIP_Magazzino">#REF!</definedName>
    <definedName name="GOTO_Interessi_e_Tasse">#REF!</definedName>
    <definedName name="GOTO_Investimenti_Cespiti">#REF!</definedName>
    <definedName name="GOTO_Margini">#REF!</definedName>
    <definedName name="GOTO_Ore_Materiale">#REF!</definedName>
    <definedName name="GOTO_Personale">#REF!</definedName>
    <definedName name="GOTO_Rendiconto_Finanziario">#REF!</definedName>
    <definedName name="GOTO_Stato_Patrimoniale">#REF!</definedName>
    <definedName name="GOTO_Vendite">#REF!</definedName>
    <definedName name="_xlnm.Recorder" localSheetId="14">#REF!</definedName>
    <definedName name="_xlnm.Recorder" localSheetId="22">#REF!</definedName>
    <definedName name="_xlnm.Recorder">#REF!</definedName>
    <definedName name="GRADO1" localSheetId="14">#REF!</definedName>
    <definedName name="GRADO1" localSheetId="22">#REF!</definedName>
    <definedName name="GRADO1">#REF!</definedName>
    <definedName name="GRADO2" localSheetId="14">#REF!</definedName>
    <definedName name="GRADO2" localSheetId="22">#REF!</definedName>
    <definedName name="GRADO2">#REF!</definedName>
    <definedName name="GRADO3" localSheetId="22">#REF!</definedName>
    <definedName name="GRADO3">#REF!</definedName>
    <definedName name="grados" localSheetId="22">#REF!</definedName>
    <definedName name="grados">#REF!</definedName>
    <definedName name="GRAF1ANO" localSheetId="14" hidden="1">{"via1",#N/A,TRUE,"general";"via2",#N/A,TRUE,"general";"via3",#N/A,TRUE,"general"}</definedName>
    <definedName name="GRAF1ANO" localSheetId="20" hidden="1">{"via1",#N/A,TRUE,"general";"via2",#N/A,TRUE,"general";"via3",#N/A,TRUE,"general"}</definedName>
    <definedName name="GRAF1ANO" localSheetId="22" hidden="1">{"via1",#N/A,TRUE,"general";"via2",#N/A,TRUE,"general";"via3",#N/A,TRUE,"general"}</definedName>
    <definedName name="GRAF1ANO" hidden="1">{"via1",#N/A,TRUE,"general";"via2",#N/A,TRUE,"general";"via3",#N/A,TRUE,"general"}</definedName>
    <definedName name="GRAF1AÑO" localSheetId="14" hidden="1">{"TAB1",#N/A,TRUE,"GENERAL";"TAB2",#N/A,TRUE,"GENERAL";"TAB3",#N/A,TRUE,"GENERAL";"TAB4",#N/A,TRUE,"GENERAL";"TAB5",#N/A,TRUE,"GENERAL"}</definedName>
    <definedName name="GRAF1AÑO" localSheetId="20" hidden="1">{"TAB1",#N/A,TRUE,"GENERAL";"TAB2",#N/A,TRUE,"GENERAL";"TAB3",#N/A,TRUE,"GENERAL";"TAB4",#N/A,TRUE,"GENERAL";"TAB5",#N/A,TRUE,"GENERAL"}</definedName>
    <definedName name="GRAF1AÑO" localSheetId="22" hidden="1">{"TAB1",#N/A,TRUE,"GENERAL";"TAB2",#N/A,TRUE,"GENERAL";"TAB3",#N/A,TRUE,"GENERAL";"TAB4",#N/A,TRUE,"GENERAL";"TAB5",#N/A,TRUE,"GENERAL"}</definedName>
    <definedName name="GRAF1AÑO" hidden="1">{"TAB1",#N/A,TRUE,"GENERAL";"TAB2",#N/A,TRUE,"GENERAL";"TAB3",#N/A,TRUE,"GENERAL";"TAB4",#N/A,TRUE,"GENERAL";"TAB5",#N/A,TRUE,"GENERAL"}</definedName>
    <definedName name="GRAF2" localSheetId="14">#REF!</definedName>
    <definedName name="GRAF2" localSheetId="22">#REF!</definedName>
    <definedName name="GRAF2">#REF!</definedName>
    <definedName name="GRAF3" localSheetId="14">#REF!</definedName>
    <definedName name="GRAF3" localSheetId="22">#REF!</definedName>
    <definedName name="GRAF3">#REF!</definedName>
    <definedName name="GRANIPLAST" localSheetId="14">#REF!</definedName>
    <definedName name="Graniplast" localSheetId="17">#REF!</definedName>
    <definedName name="Graniplast" localSheetId="18">#REF!</definedName>
    <definedName name="GRANIPLAST" localSheetId="22">#REF!</definedName>
    <definedName name="Graniplast" localSheetId="2">#REF!</definedName>
    <definedName name="GRANIPLAST">#REF!</definedName>
    <definedName name="Graniplast_11" localSheetId="17">#REF!</definedName>
    <definedName name="Graniplast_11" localSheetId="18">#REF!</definedName>
    <definedName name="Graniplast_11" localSheetId="22">#REF!</definedName>
    <definedName name="Graniplast_11" localSheetId="2">#REF!</definedName>
    <definedName name="Graniplast_11">#REF!</definedName>
    <definedName name="GRANITO" localSheetId="22">#REF!</definedName>
    <definedName name="GRANITO">#REF!</definedName>
    <definedName name="Granito_N_2" localSheetId="17">#REF!</definedName>
    <definedName name="Granito_N_2" localSheetId="18">#REF!</definedName>
    <definedName name="Granito_N_2" localSheetId="22">#REF!</definedName>
    <definedName name="Granito_N_2" localSheetId="2">#REF!</definedName>
    <definedName name="Granito_N_2">#REF!</definedName>
    <definedName name="Granito_N_2_11" localSheetId="17">#REF!</definedName>
    <definedName name="Granito_N_2_11" localSheetId="18">#REF!</definedName>
    <definedName name="Granito_N_2_11" localSheetId="22">#REF!</definedName>
    <definedName name="Granito_N_2_11" localSheetId="2">#REF!</definedName>
    <definedName name="Granito_N_2_11">#REF!</definedName>
    <definedName name="GRANO" localSheetId="22">#REF!</definedName>
    <definedName name="GRANO">#REF!</definedName>
    <definedName name="gravilla">[4]datos!$V$5:$V$300</definedName>
    <definedName name="gregds" localSheetId="14" hidden="1">{"TAB1",#N/A,TRUE,"GENERAL";"TAB2",#N/A,TRUE,"GENERAL";"TAB3",#N/A,TRUE,"GENERAL";"TAB4",#N/A,TRUE,"GENERAL";"TAB5",#N/A,TRUE,"GENERAL"}</definedName>
    <definedName name="gregds" localSheetId="20" hidden="1">{"TAB1",#N/A,TRUE,"GENERAL";"TAB2",#N/A,TRUE,"GENERAL";"TAB3",#N/A,TRUE,"GENERAL";"TAB4",#N/A,TRUE,"GENERAL";"TAB5",#N/A,TRUE,"GENERAL"}</definedName>
    <definedName name="gregds" localSheetId="22" hidden="1">{"TAB1",#N/A,TRUE,"GENERAL";"TAB2",#N/A,TRUE,"GENERAL";"TAB3",#N/A,TRUE,"GENERAL";"TAB4",#N/A,TRUE,"GENERAL";"TAB5",#N/A,TRUE,"GENERAL"}</definedName>
    <definedName name="gregds" hidden="1">{"TAB1",#N/A,TRUE,"GENERAL";"TAB2",#N/A,TRUE,"GENERAL";"TAB3",#N/A,TRUE,"GENERAL";"TAB4",#N/A,TRUE,"GENERAL";"TAB5",#N/A,TRUE,"GENERAL"}</definedName>
    <definedName name="grehrtyh" localSheetId="14" hidden="1">{"TAB1",#N/A,TRUE,"GENERAL";"TAB2",#N/A,TRUE,"GENERAL";"TAB3",#N/A,TRUE,"GENERAL";"TAB4",#N/A,TRUE,"GENERAL";"TAB5",#N/A,TRUE,"GENERAL"}</definedName>
    <definedName name="grehrtyh" localSheetId="20" hidden="1">{"TAB1",#N/A,TRUE,"GENERAL";"TAB2",#N/A,TRUE,"GENERAL";"TAB3",#N/A,TRUE,"GENERAL";"TAB4",#N/A,TRUE,"GENERAL";"TAB5",#N/A,TRUE,"GENERAL"}</definedName>
    <definedName name="grehrtyh" localSheetId="22" hidden="1">{"TAB1",#N/A,TRUE,"GENERAL";"TAB2",#N/A,TRUE,"GENERAL";"TAB3",#N/A,TRUE,"GENERAL";"TAB4",#N/A,TRUE,"GENERAL";"TAB5",#N/A,TRUE,"GENERAL"}</definedName>
    <definedName name="grehrtyh" hidden="1">{"TAB1",#N/A,TRUE,"GENERAL";"TAB2",#N/A,TRUE,"GENERAL";"TAB3",#N/A,TRUE,"GENERAL";"TAB4",#N/A,TRUE,"GENERAL";"TAB5",#N/A,TRUE,"GENERAL"}</definedName>
    <definedName name="grggwero" localSheetId="14" hidden="1">{"via1",#N/A,TRUE,"general";"via2",#N/A,TRUE,"general";"via3",#N/A,TRUE,"general"}</definedName>
    <definedName name="grggwero" localSheetId="20" hidden="1">{"via1",#N/A,TRUE,"general";"via2",#N/A,TRUE,"general";"via3",#N/A,TRUE,"general"}</definedName>
    <definedName name="grggwero" localSheetId="22" hidden="1">{"via1",#N/A,TRUE,"general";"via2",#N/A,TRUE,"general";"via3",#N/A,TRUE,"general"}</definedName>
    <definedName name="grggwero" hidden="1">{"via1",#N/A,TRUE,"general";"via2",#N/A,TRUE,"general";"via3",#N/A,TRUE,"general"}</definedName>
    <definedName name="Grifería_Ducha" localSheetId="14">#REF!</definedName>
    <definedName name="Grifería_Ducha" localSheetId="17">#REF!</definedName>
    <definedName name="Grifería_Ducha" localSheetId="18">#REF!</definedName>
    <definedName name="Grifería_Ducha" localSheetId="22">#REF!</definedName>
    <definedName name="Grifería_Ducha" localSheetId="2">#REF!</definedName>
    <definedName name="Grifería_Ducha">#REF!</definedName>
    <definedName name="Grifería_Ducha_11" localSheetId="14">#REF!</definedName>
    <definedName name="Grifería_Ducha_11" localSheetId="17">#REF!</definedName>
    <definedName name="Grifería_Ducha_11" localSheetId="18">#REF!</definedName>
    <definedName name="Grifería_Ducha_11" localSheetId="22">#REF!</definedName>
    <definedName name="Grifería_Ducha_11" localSheetId="2">#REF!</definedName>
    <definedName name="Grifería_Ducha_11">#REF!</definedName>
    <definedName name="grossp">#REF!</definedName>
    <definedName name="Growth">#REF!</definedName>
    <definedName name="Growth_97">#REF!</definedName>
    <definedName name="Growth_98">#REF!</definedName>
    <definedName name="Growth_99">#REF!</definedName>
    <definedName name="grtyerh" localSheetId="14" hidden="1">{"TAB1",#N/A,TRUE,"GENERAL";"TAB2",#N/A,TRUE,"GENERAL";"TAB3",#N/A,TRUE,"GENERAL";"TAB4",#N/A,TRUE,"GENERAL";"TAB5",#N/A,TRUE,"GENERAL"}</definedName>
    <definedName name="grtyerh" localSheetId="20" hidden="1">{"TAB1",#N/A,TRUE,"GENERAL";"TAB2",#N/A,TRUE,"GENERAL";"TAB3",#N/A,TRUE,"GENERAL";"TAB4",#N/A,TRUE,"GENERAL";"TAB5",#N/A,TRUE,"GENERAL"}</definedName>
    <definedName name="grtyerh" localSheetId="22" hidden="1">{"TAB1",#N/A,TRUE,"GENERAL";"TAB2",#N/A,TRUE,"GENERAL";"TAB3",#N/A,TRUE,"GENERAL";"TAB4",#N/A,TRUE,"GENERAL";"TAB5",#N/A,TRUE,"GENERAL"}</definedName>
    <definedName name="grtyerh" hidden="1">{"TAB1",#N/A,TRUE,"GENERAL";"TAB2",#N/A,TRUE,"GENERAL";"TAB3",#N/A,TRUE,"GENERAL";"TAB4",#N/A,TRUE,"GENERAL";"TAB5",#N/A,TRUE,"GENERAL"}</definedName>
    <definedName name="GRUPO1" localSheetId="14">#REF!</definedName>
    <definedName name="GRUPO1" localSheetId="22">#REF!</definedName>
    <definedName name="GRUPO1">#REF!</definedName>
    <definedName name="GRUPO2" localSheetId="14">#REF!</definedName>
    <definedName name="GRUPO2" localSheetId="22">#REF!</definedName>
    <definedName name="GRUPO2">#REF!</definedName>
    <definedName name="GRUPOS">[101]Hoja3!$A$2:$A$5</definedName>
    <definedName name="GSDG" localSheetId="14" hidden="1">{"TAB1",#N/A,TRUE,"GENERAL";"TAB2",#N/A,TRUE,"GENERAL";"TAB3",#N/A,TRUE,"GENERAL";"TAB4",#N/A,TRUE,"GENERAL";"TAB5",#N/A,TRUE,"GENERAL"}</definedName>
    <definedName name="GSDG" localSheetId="20" hidden="1">{"TAB1",#N/A,TRUE,"GENERAL";"TAB2",#N/A,TRUE,"GENERAL";"TAB3",#N/A,TRUE,"GENERAL";"TAB4",#N/A,TRUE,"GENERAL";"TAB5",#N/A,TRUE,"GENERAL"}</definedName>
    <definedName name="GSDG" localSheetId="22" hidden="1">{"TAB1",#N/A,TRUE,"GENERAL";"TAB2",#N/A,TRUE,"GENERAL";"TAB3",#N/A,TRUE,"GENERAL";"TAB4",#N/A,TRUE,"GENERAL";"TAB5",#N/A,TRUE,"GENERAL"}</definedName>
    <definedName name="GSDG" hidden="1">{"TAB1",#N/A,TRUE,"GENERAL";"TAB2",#N/A,TRUE,"GENERAL";"TAB3",#N/A,TRUE,"GENERAL";"TAB4",#N/A,TRUE,"GENERAL";"TAB5",#N/A,TRUE,"GENERAL"}</definedName>
    <definedName name="gsfsf" localSheetId="14" hidden="1">{"via1",#N/A,TRUE,"general";"via2",#N/A,TRUE,"general";"via3",#N/A,TRUE,"general"}</definedName>
    <definedName name="gsfsf" localSheetId="20" hidden="1">{"via1",#N/A,TRUE,"general";"via2",#N/A,TRUE,"general";"via3",#N/A,TRUE,"general"}</definedName>
    <definedName name="gsfsf" localSheetId="22" hidden="1">{"via1",#N/A,TRUE,"general";"via2",#N/A,TRUE,"general";"via3",#N/A,TRUE,"general"}</definedName>
    <definedName name="gsfsf" hidden="1">{"via1",#N/A,TRUE,"general";"via2",#N/A,TRUE,"general";"via3",#N/A,TRUE,"general"}</definedName>
    <definedName name="gtgt" localSheetId="14" hidden="1">{"via1",#N/A,TRUE,"general";"via2",#N/A,TRUE,"general";"via3",#N/A,TRUE,"general"}</definedName>
    <definedName name="gtgt" localSheetId="20" hidden="1">{"via1",#N/A,TRUE,"general";"via2",#N/A,TRUE,"general";"via3",#N/A,TRUE,"general"}</definedName>
    <definedName name="gtgt" localSheetId="22" hidden="1">{"via1",#N/A,TRUE,"general";"via2",#N/A,TRUE,"general";"via3",#N/A,TRUE,"general"}</definedName>
    <definedName name="gtgt" hidden="1">{"via1",#N/A,TRUE,"general";"via2",#N/A,TRUE,"general";"via3",#N/A,TRUE,"general"}</definedName>
    <definedName name="gtgtg" localSheetId="14" hidden="1">{"via1",#N/A,TRUE,"general";"via2",#N/A,TRUE,"general";"via3",#N/A,TRUE,"general"}</definedName>
    <definedName name="gtgtg" localSheetId="20" hidden="1">{"via1",#N/A,TRUE,"general";"via2",#N/A,TRUE,"general";"via3",#N/A,TRUE,"general"}</definedName>
    <definedName name="gtgtg" localSheetId="22" hidden="1">{"via1",#N/A,TRUE,"general";"via2",#N/A,TRUE,"general";"via3",#N/A,TRUE,"general"}</definedName>
    <definedName name="gtgtg" hidden="1">{"via1",#N/A,TRUE,"general";"via2",#N/A,TRUE,"general";"via3",#N/A,TRUE,"general"}</definedName>
    <definedName name="gtgtgff" localSheetId="14" hidden="1">{"via1",#N/A,TRUE,"general";"via2",#N/A,TRUE,"general";"via3",#N/A,TRUE,"general"}</definedName>
    <definedName name="gtgtgff" localSheetId="20" hidden="1">{"via1",#N/A,TRUE,"general";"via2",#N/A,TRUE,"general";"via3",#N/A,TRUE,"general"}</definedName>
    <definedName name="gtgtgff" localSheetId="22" hidden="1">{"via1",#N/A,TRUE,"general";"via2",#N/A,TRUE,"general";"via3",#N/A,TRUE,"general"}</definedName>
    <definedName name="gtgtgff" hidden="1">{"via1",#N/A,TRUE,"general";"via2",#N/A,TRUE,"general";"via3",#N/A,TRUE,"general"}</definedName>
    <definedName name="gtgtgyh" localSheetId="14" hidden="1">{"TAB1",#N/A,TRUE,"GENERAL";"TAB2",#N/A,TRUE,"GENERAL";"TAB3",#N/A,TRUE,"GENERAL";"TAB4",#N/A,TRUE,"GENERAL";"TAB5",#N/A,TRUE,"GENERAL"}</definedName>
    <definedName name="gtgtgyh" localSheetId="20" hidden="1">{"TAB1",#N/A,TRUE,"GENERAL";"TAB2",#N/A,TRUE,"GENERAL";"TAB3",#N/A,TRUE,"GENERAL";"TAB4",#N/A,TRUE,"GENERAL";"TAB5",#N/A,TRUE,"GENERAL"}</definedName>
    <definedName name="gtgtgyh" localSheetId="22" hidden="1">{"TAB1",#N/A,TRUE,"GENERAL";"TAB2",#N/A,TRUE,"GENERAL";"TAB3",#N/A,TRUE,"GENERAL";"TAB4",#N/A,TRUE,"GENERAL";"TAB5",#N/A,TRUE,"GENERAL"}</definedName>
    <definedName name="gtgtgyh" hidden="1">{"TAB1",#N/A,TRUE,"GENERAL";"TAB2",#N/A,TRUE,"GENERAL";"TAB3",#N/A,TRUE,"GENERAL";"TAB4",#N/A,TRUE,"GENERAL";"TAB5",#N/A,TRUE,"GENERAL"}</definedName>
    <definedName name="gtgth" localSheetId="14" hidden="1">{"TAB1",#N/A,TRUE,"GENERAL";"TAB2",#N/A,TRUE,"GENERAL";"TAB3",#N/A,TRUE,"GENERAL";"TAB4",#N/A,TRUE,"GENERAL";"TAB5",#N/A,TRUE,"GENERAL"}</definedName>
    <definedName name="gtgth" localSheetId="20" hidden="1">{"TAB1",#N/A,TRUE,"GENERAL";"TAB2",#N/A,TRUE,"GENERAL";"TAB3",#N/A,TRUE,"GENERAL";"TAB4",#N/A,TRUE,"GENERAL";"TAB5",#N/A,TRUE,"GENERAL"}</definedName>
    <definedName name="gtgth" localSheetId="22" hidden="1">{"TAB1",#N/A,TRUE,"GENERAL";"TAB2",#N/A,TRUE,"GENERAL";"TAB3",#N/A,TRUE,"GENERAL";"TAB4",#N/A,TRUE,"GENERAL";"TAB5",#N/A,TRUE,"GENERAL"}</definedName>
    <definedName name="gtgth" hidden="1">{"TAB1",#N/A,TRUE,"GENERAL";"TAB2",#N/A,TRUE,"GENERAL";"TAB3",#N/A,TRUE,"GENERAL";"TAB4",#N/A,TRUE,"GENERAL";"TAB5",#N/A,TRUE,"GENERAL"}</definedName>
    <definedName name="Guarda_camilla_en_acero_inox.h_0_9" localSheetId="14">#REF!</definedName>
    <definedName name="Guarda_camilla_en_acero_inox.h_0_9" localSheetId="17">#REF!</definedName>
    <definedName name="Guarda_camilla_en_acero_inox.h_0_9" localSheetId="18">#REF!</definedName>
    <definedName name="Guarda_camilla_en_acero_inox.h_0_9" localSheetId="22">#REF!</definedName>
    <definedName name="Guarda_camilla_en_acero_inox.h_0_9" localSheetId="2">#REF!</definedName>
    <definedName name="Guarda_camilla_en_acero_inox.h_0_9">#REF!</definedName>
    <definedName name="Guarda_camilla_en_acero_inox.h_0_9_11" localSheetId="14">#REF!</definedName>
    <definedName name="Guarda_camilla_en_acero_inox.h_0_9_11" localSheetId="17">#REF!</definedName>
    <definedName name="Guarda_camilla_en_acero_inox.h_0_9_11" localSheetId="18">#REF!</definedName>
    <definedName name="Guarda_camilla_en_acero_inox.h_0_9_11" localSheetId="22">#REF!</definedName>
    <definedName name="Guarda_camilla_en_acero_inox.h_0_9_11" localSheetId="2">#REF!</definedName>
    <definedName name="Guarda_camilla_en_acero_inox.h_0_9_11">#REF!</definedName>
    <definedName name="Guarda_camilla_en_madera_h__0_90_m" localSheetId="14">#REF!</definedName>
    <definedName name="Guarda_camilla_en_madera_h__0_90_m" localSheetId="17">#REF!</definedName>
    <definedName name="Guarda_camilla_en_madera_h__0_90_m" localSheetId="18">#REF!</definedName>
    <definedName name="Guarda_camilla_en_madera_h__0_90_m" localSheetId="22">#REF!</definedName>
    <definedName name="Guarda_camilla_en_madera_h__0_90_m" localSheetId="2">#REF!</definedName>
    <definedName name="Guarda_camilla_en_madera_h__0_90_m">#REF!</definedName>
    <definedName name="Guarda_camilla_en_madera_h__0_90_m_11" localSheetId="17">#REF!</definedName>
    <definedName name="Guarda_camilla_en_madera_h__0_90_m_11" localSheetId="18">#REF!</definedName>
    <definedName name="Guarda_camilla_en_madera_h__0_90_m_11" localSheetId="22">#REF!</definedName>
    <definedName name="Guarda_camilla_en_madera_h__0_90_m_11" localSheetId="2">#REF!</definedName>
    <definedName name="Guarda_camilla_en_madera_h__0_90_m_11">#REF!</definedName>
    <definedName name="Gv" localSheetId="22">#REF!</definedName>
    <definedName name="Gv">#REF!</definedName>
    <definedName name="Gw" localSheetId="22">#REF!</definedName>
    <definedName name="Gw">#REF!</definedName>
    <definedName name="h" localSheetId="14"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h" localSheetId="20"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h" localSheetId="22"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h"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H_1">[40]Menù!#REF!</definedName>
    <definedName name="H_2">[40]Menù!#REF!</definedName>
    <definedName name="H_3">[40]Menù!#REF!</definedName>
    <definedName name="h9h" localSheetId="14" hidden="1">{"via1",#N/A,TRUE,"general";"via2",#N/A,TRUE,"general";"via3",#N/A,TRUE,"general"}</definedName>
    <definedName name="h9h" localSheetId="20" hidden="1">{"via1",#N/A,TRUE,"general";"via2",#N/A,TRUE,"general";"via3",#N/A,TRUE,"general"}</definedName>
    <definedName name="h9h" localSheetId="22" hidden="1">{"via1",#N/A,TRUE,"general";"via2",#N/A,TRUE,"general";"via3",#N/A,TRUE,"general"}</definedName>
    <definedName name="h9h" hidden="1">{"via1",#N/A,TRUE,"general";"via2",#N/A,TRUE,"general";"via3",#N/A,TRUE,"general"}</definedName>
    <definedName name="Ha" localSheetId="14">#REF!</definedName>
    <definedName name="Ha" localSheetId="22">#REF!</definedName>
    <definedName name="Ha">#REF!</definedName>
    <definedName name="Hab.predio" localSheetId="14">#REF!</definedName>
    <definedName name="Hab.predio" localSheetId="22">#REF!</definedName>
    <definedName name="Hab.predio">#REF!</definedName>
    <definedName name="hab___viv" localSheetId="14">#REF!</definedName>
    <definedName name="hab___viv" localSheetId="22">#REF!</definedName>
    <definedName name="hab___viv">#REF!</definedName>
    <definedName name="HARRY" localSheetId="14">'[87]Análisis Unit'!#REF!</definedName>
    <definedName name="HARRY" localSheetId="22">'[87]Análisis Unit'!#REF!</definedName>
    <definedName name="HARRY">'[87]Análisis Unit'!#REF!</definedName>
    <definedName name="hayud" localSheetId="14">#REF!</definedName>
    <definedName name="hayud" localSheetId="22">#REF!</definedName>
    <definedName name="hayud">#REF!</definedName>
    <definedName name="Hb" localSheetId="14">#REF!</definedName>
    <definedName name="Hb" localSheetId="22">#REF!</definedName>
    <definedName name="Hb">#REF!</definedName>
    <definedName name="hbfdhrw" localSheetId="14" hidden="1">{"TAB1",#N/A,TRUE,"GENERAL";"TAB2",#N/A,TRUE,"GENERAL";"TAB3",#N/A,TRUE,"GENERAL";"TAB4",#N/A,TRUE,"GENERAL";"TAB5",#N/A,TRUE,"GENERAL"}</definedName>
    <definedName name="hbfdhrw" localSheetId="20" hidden="1">{"TAB1",#N/A,TRUE,"GENERAL";"TAB2",#N/A,TRUE,"GENERAL";"TAB3",#N/A,TRUE,"GENERAL";"TAB4",#N/A,TRUE,"GENERAL";"TAB5",#N/A,TRUE,"GENERAL"}</definedName>
    <definedName name="hbfdhrw" localSheetId="22" hidden="1">{"TAB1",#N/A,TRUE,"GENERAL";"TAB2",#N/A,TRUE,"GENERAL";"TAB3",#N/A,TRUE,"GENERAL";"TAB4",#N/A,TRUE,"GENERAL";"TAB5",#N/A,TRUE,"GENERAL"}</definedName>
    <definedName name="hbfdhrw" hidden="1">{"TAB1",#N/A,TRUE,"GENERAL";"TAB2",#N/A,TRUE,"GENERAL";"TAB3",#N/A,TRUE,"GENERAL";"TAB4",#N/A,TRUE,"GENERAL";"TAB5",#N/A,TRUE,"GENERAL"}</definedName>
    <definedName name="hcamion" localSheetId="14">#REF!</definedName>
    <definedName name="hcamion" localSheetId="22">#REF!</definedName>
    <definedName name="hcamion">#REF!</definedName>
    <definedName name="hdfh" localSheetId="14" hidden="1">{"via1",#N/A,TRUE,"general";"via2",#N/A,TRUE,"general";"via3",#N/A,TRUE,"general"}</definedName>
    <definedName name="hdfh" localSheetId="20" hidden="1">{"via1",#N/A,TRUE,"general";"via2",#N/A,TRUE,"general";"via3",#N/A,TRUE,"general"}</definedName>
    <definedName name="hdfh" localSheetId="22" hidden="1">{"via1",#N/A,TRUE,"general";"via2",#N/A,TRUE,"general";"via3",#N/A,TRUE,"general"}</definedName>
    <definedName name="hdfh" hidden="1">{"via1",#N/A,TRUE,"general";"via2",#N/A,TRUE,"general";"via3",#N/A,TRUE,"general"}</definedName>
    <definedName name="hdfh4" localSheetId="14" hidden="1">{"TAB1",#N/A,TRUE,"GENERAL";"TAB2",#N/A,TRUE,"GENERAL";"TAB3",#N/A,TRUE,"GENERAL";"TAB4",#N/A,TRUE,"GENERAL";"TAB5",#N/A,TRUE,"GENERAL"}</definedName>
    <definedName name="hdfh4" localSheetId="20" hidden="1">{"TAB1",#N/A,TRUE,"GENERAL";"TAB2",#N/A,TRUE,"GENERAL";"TAB3",#N/A,TRUE,"GENERAL";"TAB4",#N/A,TRUE,"GENERAL";"TAB5",#N/A,TRUE,"GENERAL"}</definedName>
    <definedName name="hdfh4" localSheetId="22" hidden="1">{"TAB1",#N/A,TRUE,"GENERAL";"TAB2",#N/A,TRUE,"GENERAL";"TAB3",#N/A,TRUE,"GENERAL";"TAB4",#N/A,TRUE,"GENERAL";"TAB5",#N/A,TRUE,"GENERAL"}</definedName>
    <definedName name="hdfh4" hidden="1">{"TAB1",#N/A,TRUE,"GENERAL";"TAB2",#N/A,TRUE,"GENERAL";"TAB3",#N/A,TRUE,"GENERAL";"TAB4",#N/A,TRUE,"GENERAL";"TAB5",#N/A,TRUE,"GENERAL"}</definedName>
    <definedName name="hdfhwq" localSheetId="14" hidden="1">{"TAB1",#N/A,TRUE,"GENERAL";"TAB2",#N/A,TRUE,"GENERAL";"TAB3",#N/A,TRUE,"GENERAL";"TAB4",#N/A,TRUE,"GENERAL";"TAB5",#N/A,TRUE,"GENERAL"}</definedName>
    <definedName name="hdfhwq" localSheetId="20" hidden="1">{"TAB1",#N/A,TRUE,"GENERAL";"TAB2",#N/A,TRUE,"GENERAL";"TAB3",#N/A,TRUE,"GENERAL";"TAB4",#N/A,TRUE,"GENERAL";"TAB5",#N/A,TRUE,"GENERAL"}</definedName>
    <definedName name="hdfhwq" localSheetId="22" hidden="1">{"TAB1",#N/A,TRUE,"GENERAL";"TAB2",#N/A,TRUE,"GENERAL";"TAB3",#N/A,TRUE,"GENERAL";"TAB4",#N/A,TRUE,"GENERAL";"TAB5",#N/A,TRUE,"GENERAL"}</definedName>
    <definedName name="hdfhwq" hidden="1">{"TAB1",#N/A,TRUE,"GENERAL";"TAB2",#N/A,TRUE,"GENERAL";"TAB3",#N/A,TRUE,"GENERAL";"TAB4",#N/A,TRUE,"GENERAL";"TAB5",#N/A,TRUE,"GENERAL"}</definedName>
    <definedName name="hdgh" localSheetId="14" hidden="1">{"via1",#N/A,TRUE,"general";"via2",#N/A,TRUE,"general";"via3",#N/A,TRUE,"general"}</definedName>
    <definedName name="hdgh" localSheetId="20" hidden="1">{"via1",#N/A,TRUE,"general";"via2",#N/A,TRUE,"general";"via3",#N/A,TRUE,"general"}</definedName>
    <definedName name="hdgh" localSheetId="22" hidden="1">{"via1",#N/A,TRUE,"general";"via2",#N/A,TRUE,"general";"via3",#N/A,TRUE,"general"}</definedName>
    <definedName name="hdgh" hidden="1">{"via1",#N/A,TRUE,"general";"via2",#N/A,TRUE,"general";"via3",#N/A,TRUE,"general"}</definedName>
    <definedName name="hdhf" localSheetId="14" hidden="1">{"TAB1",#N/A,TRUE,"GENERAL";"TAB2",#N/A,TRUE,"GENERAL";"TAB3",#N/A,TRUE,"GENERAL";"TAB4",#N/A,TRUE,"GENERAL";"TAB5",#N/A,TRUE,"GENERAL"}</definedName>
    <definedName name="hdhf" localSheetId="20" hidden="1">{"TAB1",#N/A,TRUE,"GENERAL";"TAB2",#N/A,TRUE,"GENERAL";"TAB3",#N/A,TRUE,"GENERAL";"TAB4",#N/A,TRUE,"GENERAL";"TAB5",#N/A,TRUE,"GENERAL"}</definedName>
    <definedName name="hdhf" localSheetId="22" hidden="1">{"TAB1",#N/A,TRUE,"GENERAL";"TAB2",#N/A,TRUE,"GENERAL";"TAB3",#N/A,TRUE,"GENERAL";"TAB4",#N/A,TRUE,"GENERAL";"TAB5",#N/A,TRUE,"GENERAL"}</definedName>
    <definedName name="hdhf" hidden="1">{"TAB1",#N/A,TRUE,"GENERAL";"TAB2",#N/A,TRUE,"GENERAL";"TAB3",#N/A,TRUE,"GENERAL";"TAB4",#N/A,TRUE,"GENERAL";"TAB5",#N/A,TRUE,"GENERAL"}</definedName>
    <definedName name="Header_Row" localSheetId="22">ROW(#REF!)</definedName>
    <definedName name="Header_Row">ROW(#REF!)</definedName>
    <definedName name="HELP">[40]Menù!#REF!</definedName>
    <definedName name="HERRA">[66]PREC!$C$49</definedName>
    <definedName name="herramientas" localSheetId="4">'[102]H&amp;E'!$A$2:$A$38</definedName>
    <definedName name="herramientas">'[45]Trans y Herra'!$A$2:$A$34</definedName>
    <definedName name="hfgh" localSheetId="14" hidden="1">{"via1",#N/A,TRUE,"general";"via2",#N/A,TRUE,"general";"via3",#N/A,TRUE,"general"}</definedName>
    <definedName name="hfgh" localSheetId="20" hidden="1">{"via1",#N/A,TRUE,"general";"via2",#N/A,TRUE,"general";"via3",#N/A,TRUE,"general"}</definedName>
    <definedName name="hfgh" localSheetId="22" hidden="1">{"via1",#N/A,TRUE,"general";"via2",#N/A,TRUE,"general";"via3",#N/A,TRUE,"general"}</definedName>
    <definedName name="hfgh" hidden="1">{"via1",#N/A,TRUE,"general";"via2",#N/A,TRUE,"general";"via3",#N/A,TRUE,"general"}</definedName>
    <definedName name="hfh" localSheetId="14" hidden="1">{"TAB1",#N/A,TRUE,"GENERAL";"TAB2",#N/A,TRUE,"GENERAL";"TAB3",#N/A,TRUE,"GENERAL";"TAB4",#N/A,TRUE,"GENERAL";"TAB5",#N/A,TRUE,"GENERAL"}</definedName>
    <definedName name="hfh" localSheetId="20" hidden="1">{"TAB1",#N/A,TRUE,"GENERAL";"TAB2",#N/A,TRUE,"GENERAL";"TAB3",#N/A,TRUE,"GENERAL";"TAB4",#N/A,TRUE,"GENERAL";"TAB5",#N/A,TRUE,"GENERAL"}</definedName>
    <definedName name="hfh" localSheetId="22" hidden="1">{"TAB1",#N/A,TRUE,"GENERAL";"TAB2",#N/A,TRUE,"GENERAL";"TAB3",#N/A,TRUE,"GENERAL";"TAB4",#N/A,TRUE,"GENERAL";"TAB5",#N/A,TRUE,"GENERAL"}</definedName>
    <definedName name="hfh" hidden="1">{"TAB1",#N/A,TRUE,"GENERAL";"TAB2",#N/A,TRUE,"GENERAL";"TAB3",#N/A,TRUE,"GENERAL";"TAB4",#N/A,TRUE,"GENERAL";"TAB5",#N/A,TRUE,"GENERAL"}</definedName>
    <definedName name="hfhg" localSheetId="14" hidden="1">{"TAB1",#N/A,TRUE,"GENERAL";"TAB2",#N/A,TRUE,"GENERAL";"TAB3",#N/A,TRUE,"GENERAL";"TAB4",#N/A,TRUE,"GENERAL";"TAB5",#N/A,TRUE,"GENERAL"}</definedName>
    <definedName name="hfhg" localSheetId="20" hidden="1">{"TAB1",#N/A,TRUE,"GENERAL";"TAB2",#N/A,TRUE,"GENERAL";"TAB3",#N/A,TRUE,"GENERAL";"TAB4",#N/A,TRUE,"GENERAL";"TAB5",#N/A,TRUE,"GENERAL"}</definedName>
    <definedName name="hfhg" localSheetId="22" hidden="1">{"TAB1",#N/A,TRUE,"GENERAL";"TAB2",#N/A,TRUE,"GENERAL";"TAB3",#N/A,TRUE,"GENERAL";"TAB4",#N/A,TRUE,"GENERAL";"TAB5",#N/A,TRUE,"GENERAL"}</definedName>
    <definedName name="hfhg" hidden="1">{"TAB1",#N/A,TRUE,"GENERAL";"TAB2",#N/A,TRUE,"GENERAL";"TAB3",#N/A,TRUE,"GENERAL";"TAB4",#N/A,TRUE,"GENERAL";"TAB5",#N/A,TRUE,"GENERAL"}</definedName>
    <definedName name="hfthr" localSheetId="14" hidden="1">{"via1",#N/A,TRUE,"general";"via2",#N/A,TRUE,"general";"via3",#N/A,TRUE,"general"}</definedName>
    <definedName name="hfthr" localSheetId="20" hidden="1">{"via1",#N/A,TRUE,"general";"via2",#N/A,TRUE,"general";"via3",#N/A,TRUE,"general"}</definedName>
    <definedName name="hfthr" localSheetId="22" hidden="1">{"via1",#N/A,TRUE,"general";"via2",#N/A,TRUE,"general";"via3",#N/A,TRUE,"general"}</definedName>
    <definedName name="hfthr" hidden="1">{"via1",#N/A,TRUE,"general";"via2",#N/A,TRUE,"general";"via3",#N/A,TRUE,"general"}</definedName>
    <definedName name="HG" localSheetId="14">#REF!</definedName>
    <definedName name="HG" localSheetId="22">#REF!</definedName>
    <definedName name="HG">#REF!</definedName>
    <definedName name="HGFH" localSheetId="14" hidden="1">{"via1",#N/A,TRUE,"general";"via2",#N/A,TRUE,"general";"via3",#N/A,TRUE,"general"}</definedName>
    <definedName name="HGFH" localSheetId="20" hidden="1">{"via1",#N/A,TRUE,"general";"via2",#N/A,TRUE,"general";"via3",#N/A,TRUE,"general"}</definedName>
    <definedName name="HGFH" localSheetId="22" hidden="1">{"via1",#N/A,TRUE,"general";"via2",#N/A,TRUE,"general";"via3",#N/A,TRUE,"general"}</definedName>
    <definedName name="HGFH" hidden="1">{"via1",#N/A,TRUE,"general";"via2",#N/A,TRUE,"general";"via3",#N/A,TRUE,"general"}</definedName>
    <definedName name="hgfhty" localSheetId="14" hidden="1">{"via1",#N/A,TRUE,"general";"via2",#N/A,TRUE,"general";"via3",#N/A,TRUE,"general"}</definedName>
    <definedName name="hgfhty" localSheetId="20" hidden="1">{"via1",#N/A,TRUE,"general";"via2",#N/A,TRUE,"general";"via3",#N/A,TRUE,"general"}</definedName>
    <definedName name="hgfhty" localSheetId="22" hidden="1">{"via1",#N/A,TRUE,"general";"via2",#N/A,TRUE,"general";"via3",#N/A,TRUE,"general"}</definedName>
    <definedName name="hgfhty" hidden="1">{"via1",#N/A,TRUE,"general";"via2",#N/A,TRUE,"general";"via3",#N/A,TRUE,"general"}</definedName>
    <definedName name="HGHFH7" localSheetId="14" hidden="1">{"TAB1",#N/A,TRUE,"GENERAL";"TAB2",#N/A,TRUE,"GENERAL";"TAB3",#N/A,TRUE,"GENERAL";"TAB4",#N/A,TRUE,"GENERAL";"TAB5",#N/A,TRUE,"GENERAL"}</definedName>
    <definedName name="HGHFH7" localSheetId="20" hidden="1">{"TAB1",#N/A,TRUE,"GENERAL";"TAB2",#N/A,TRUE,"GENERAL";"TAB3",#N/A,TRUE,"GENERAL";"TAB4",#N/A,TRUE,"GENERAL";"TAB5",#N/A,TRUE,"GENERAL"}</definedName>
    <definedName name="HGHFH7" localSheetId="22" hidden="1">{"TAB1",#N/A,TRUE,"GENERAL";"TAB2",#N/A,TRUE,"GENERAL";"TAB3",#N/A,TRUE,"GENERAL";"TAB4",#N/A,TRUE,"GENERAL";"TAB5",#N/A,TRUE,"GENERAL"}</definedName>
    <definedName name="HGHFH7" hidden="1">{"TAB1",#N/A,TRUE,"GENERAL";"TAB2",#N/A,TRUE,"GENERAL";"TAB3",#N/A,TRUE,"GENERAL";"TAB4",#N/A,TRUE,"GENERAL";"TAB5",#N/A,TRUE,"GENERAL"}</definedName>
    <definedName name="hghhj" localSheetId="14" hidden="1">{"TAB1",#N/A,TRUE,"GENERAL";"TAB2",#N/A,TRUE,"GENERAL";"TAB3",#N/A,TRUE,"GENERAL";"TAB4",#N/A,TRUE,"GENERAL";"TAB5",#N/A,TRUE,"GENERAL"}</definedName>
    <definedName name="hghhj" localSheetId="20" hidden="1">{"TAB1",#N/A,TRUE,"GENERAL";"TAB2",#N/A,TRUE,"GENERAL";"TAB3",#N/A,TRUE,"GENERAL";"TAB4",#N/A,TRUE,"GENERAL";"TAB5",#N/A,TRUE,"GENERAL"}</definedName>
    <definedName name="hghhj" localSheetId="22" hidden="1">{"TAB1",#N/A,TRUE,"GENERAL";"TAB2",#N/A,TRUE,"GENERAL";"TAB3",#N/A,TRUE,"GENERAL";"TAB4",#N/A,TRUE,"GENERAL";"TAB5",#N/A,TRUE,"GENERAL"}</definedName>
    <definedName name="hghhj" hidden="1">{"TAB1",#N/A,TRUE,"GENERAL";"TAB2",#N/A,TRUE,"GENERAL";"TAB3",#N/A,TRUE,"GENERAL";"TAB4",#N/A,TRUE,"GENERAL";"TAB5",#N/A,TRUE,"GENERAL"}</definedName>
    <definedName name="hghydj" localSheetId="14" hidden="1">{"via1",#N/A,TRUE,"general";"via2",#N/A,TRUE,"general";"via3",#N/A,TRUE,"general"}</definedName>
    <definedName name="hghydj" localSheetId="20" hidden="1">{"via1",#N/A,TRUE,"general";"via2",#N/A,TRUE,"general";"via3",#N/A,TRUE,"general"}</definedName>
    <definedName name="hghydj" localSheetId="22" hidden="1">{"via1",#N/A,TRUE,"general";"via2",#N/A,TRUE,"general";"via3",#N/A,TRUE,"general"}</definedName>
    <definedName name="hghydj" hidden="1">{"via1",#N/A,TRUE,"general";"via2",#N/A,TRUE,"general";"via3",#N/A,TRUE,"general"}</definedName>
    <definedName name="hgjfjw" localSheetId="14" hidden="1">{"via1",#N/A,TRUE,"general";"via2",#N/A,TRUE,"general";"via3",#N/A,TRUE,"general"}</definedName>
    <definedName name="hgjfjw" localSheetId="20" hidden="1">{"via1",#N/A,TRUE,"general";"via2",#N/A,TRUE,"general";"via3",#N/A,TRUE,"general"}</definedName>
    <definedName name="hgjfjw" localSheetId="22" hidden="1">{"via1",#N/A,TRUE,"general";"via2",#N/A,TRUE,"general";"via3",#N/A,TRUE,"general"}</definedName>
    <definedName name="hgjfjw" hidden="1">{"via1",#N/A,TRUE,"general";"via2",#N/A,TRUE,"general";"via3",#N/A,TRUE,"general"}</definedName>
    <definedName name="HGJG" localSheetId="14" hidden="1">{"TAB1",#N/A,TRUE,"GENERAL";"TAB2",#N/A,TRUE,"GENERAL";"TAB3",#N/A,TRUE,"GENERAL";"TAB4",#N/A,TRUE,"GENERAL";"TAB5",#N/A,TRUE,"GENERAL"}</definedName>
    <definedName name="HGJG" localSheetId="20" hidden="1">{"TAB1",#N/A,TRUE,"GENERAL";"TAB2",#N/A,TRUE,"GENERAL";"TAB3",#N/A,TRUE,"GENERAL";"TAB4",#N/A,TRUE,"GENERAL";"TAB5",#N/A,TRUE,"GENERAL"}</definedName>
    <definedName name="HGJG" localSheetId="22" hidden="1">{"TAB1",#N/A,TRUE,"GENERAL";"TAB2",#N/A,TRUE,"GENERAL";"TAB3",#N/A,TRUE,"GENERAL";"TAB4",#N/A,TRUE,"GENERAL";"TAB5",#N/A,TRUE,"GENERAL"}</definedName>
    <definedName name="HGJG" hidden="1">{"TAB1",#N/A,TRUE,"GENERAL";"TAB2",#N/A,TRUE,"GENERAL";"TAB3",#N/A,TRUE,"GENERAL";"TAB4",#N/A,TRUE,"GENERAL";"TAB5",#N/A,TRUE,"GENERAL"}</definedName>
    <definedName name="hgrua" localSheetId="14">#REF!</definedName>
    <definedName name="hgrua" localSheetId="22">#REF!</definedName>
    <definedName name="hgrua">#REF!</definedName>
    <definedName name="hhh" localSheetId="14" hidden="1">{"TAB1",#N/A,TRUE,"GENERAL";"TAB2",#N/A,TRUE,"GENERAL";"TAB3",#N/A,TRUE,"GENERAL";"TAB4",#N/A,TRUE,"GENERAL";"TAB5",#N/A,TRUE,"GENERAL"}</definedName>
    <definedName name="hhh" localSheetId="20" hidden="1">{"TAB1",#N/A,TRUE,"GENERAL";"TAB2",#N/A,TRUE,"GENERAL";"TAB3",#N/A,TRUE,"GENERAL";"TAB4",#N/A,TRUE,"GENERAL";"TAB5",#N/A,TRUE,"GENERAL"}</definedName>
    <definedName name="hhh" localSheetId="22" hidden="1">{"TAB1",#N/A,TRUE,"GENERAL";"TAB2",#N/A,TRUE,"GENERAL";"TAB3",#N/A,TRUE,"GENERAL";"TAB4",#N/A,TRUE,"GENERAL";"TAB5",#N/A,TRUE,"GENERAL"}</definedName>
    <definedName name="hhh" hidden="1">{"TAB1",#N/A,TRUE,"GENERAL";"TAB2",#N/A,TRUE,"GENERAL";"TAB3",#N/A,TRUE,"GENERAL";"TAB4",#N/A,TRUE,"GENERAL";"TAB5",#N/A,TRUE,"GENERAL"}</definedName>
    <definedName name="hhhhhh" localSheetId="14" hidden="1">{"via1",#N/A,TRUE,"general";"via2",#N/A,TRUE,"general";"via3",#N/A,TRUE,"general"}</definedName>
    <definedName name="hhhhhh" localSheetId="20" hidden="1">{"via1",#N/A,TRUE,"general";"via2",#N/A,TRUE,"general";"via3",#N/A,TRUE,"general"}</definedName>
    <definedName name="hhhhhh" localSheetId="22" hidden="1">{"via1",#N/A,TRUE,"general";"via2",#N/A,TRUE,"general";"via3",#N/A,TRUE,"general"}</definedName>
    <definedName name="hhhhhh" hidden="1">{"via1",#N/A,TRUE,"general";"via2",#N/A,TRUE,"general";"via3",#N/A,TRUE,"general"}</definedName>
    <definedName name="hhhhhho" localSheetId="14" hidden="1">{"TAB1",#N/A,TRUE,"GENERAL";"TAB2",#N/A,TRUE,"GENERAL";"TAB3",#N/A,TRUE,"GENERAL";"TAB4",#N/A,TRUE,"GENERAL";"TAB5",#N/A,TRUE,"GENERAL"}</definedName>
    <definedName name="hhhhhho" localSheetId="20" hidden="1">{"TAB1",#N/A,TRUE,"GENERAL";"TAB2",#N/A,TRUE,"GENERAL";"TAB3",#N/A,TRUE,"GENERAL";"TAB4",#N/A,TRUE,"GENERAL";"TAB5",#N/A,TRUE,"GENERAL"}</definedName>
    <definedName name="hhhhhho" localSheetId="22" hidden="1">{"TAB1",#N/A,TRUE,"GENERAL";"TAB2",#N/A,TRUE,"GENERAL";"TAB3",#N/A,TRUE,"GENERAL";"TAB4",#N/A,TRUE,"GENERAL";"TAB5",#N/A,TRUE,"GENERAL"}</definedName>
    <definedName name="hhhhhho" hidden="1">{"TAB1",#N/A,TRUE,"GENERAL";"TAB2",#N/A,TRUE,"GENERAL";"TAB3",#N/A,TRUE,"GENERAL";"TAB4",#N/A,TRUE,"GENERAL";"TAB5",#N/A,TRUE,"GENERAL"}</definedName>
    <definedName name="hhhhhpy" localSheetId="14" hidden="1">{"TAB1",#N/A,TRUE,"GENERAL";"TAB2",#N/A,TRUE,"GENERAL";"TAB3",#N/A,TRUE,"GENERAL";"TAB4",#N/A,TRUE,"GENERAL";"TAB5",#N/A,TRUE,"GENERAL"}</definedName>
    <definedName name="hhhhhpy" localSheetId="20" hidden="1">{"TAB1",#N/A,TRUE,"GENERAL";"TAB2",#N/A,TRUE,"GENERAL";"TAB3",#N/A,TRUE,"GENERAL";"TAB4",#N/A,TRUE,"GENERAL";"TAB5",#N/A,TRUE,"GENERAL"}</definedName>
    <definedName name="hhhhhpy" localSheetId="22" hidden="1">{"TAB1",#N/A,TRUE,"GENERAL";"TAB2",#N/A,TRUE,"GENERAL";"TAB3",#N/A,TRUE,"GENERAL";"TAB4",#N/A,TRUE,"GENERAL";"TAB5",#N/A,TRUE,"GENERAL"}</definedName>
    <definedName name="hhhhhpy" hidden="1">{"TAB1",#N/A,TRUE,"GENERAL";"TAB2",#N/A,TRUE,"GENERAL";"TAB3",#N/A,TRUE,"GENERAL";"TAB4",#N/A,TRUE,"GENERAL";"TAB5",#N/A,TRUE,"GENERAL"}</definedName>
    <definedName name="hhhhth" localSheetId="14" hidden="1">{"via1",#N/A,TRUE,"general";"via2",#N/A,TRUE,"general";"via3",#N/A,TRUE,"general"}</definedName>
    <definedName name="hhhhth" localSheetId="20" hidden="1">{"via1",#N/A,TRUE,"general";"via2",#N/A,TRUE,"general";"via3",#N/A,TRUE,"general"}</definedName>
    <definedName name="hhhhth" localSheetId="22" hidden="1">{"via1",#N/A,TRUE,"general";"via2",#N/A,TRUE,"general";"via3",#N/A,TRUE,"general"}</definedName>
    <definedName name="hhhhth" hidden="1">{"via1",#N/A,TRUE,"general";"via2",#N/A,TRUE,"general";"via3",#N/A,TRUE,"general"}</definedName>
    <definedName name="hhhyhyh" localSheetId="14" hidden="1">{"TAB1",#N/A,TRUE,"GENERAL";"TAB2",#N/A,TRUE,"GENERAL";"TAB3",#N/A,TRUE,"GENERAL";"TAB4",#N/A,TRUE,"GENERAL";"TAB5",#N/A,TRUE,"GENERAL"}</definedName>
    <definedName name="hhhyhyh" localSheetId="20" hidden="1">{"TAB1",#N/A,TRUE,"GENERAL";"TAB2",#N/A,TRUE,"GENERAL";"TAB3",#N/A,TRUE,"GENERAL";"TAB4",#N/A,TRUE,"GENERAL";"TAB5",#N/A,TRUE,"GENERAL"}</definedName>
    <definedName name="hhhyhyh" localSheetId="22" hidden="1">{"TAB1",#N/A,TRUE,"GENERAL";"TAB2",#N/A,TRUE,"GENERAL";"TAB3",#N/A,TRUE,"GENERAL";"TAB4",#N/A,TRUE,"GENERAL";"TAB5",#N/A,TRUE,"GENERAL"}</definedName>
    <definedName name="hhhyhyh" hidden="1">{"TAB1",#N/A,TRUE,"GENERAL";"TAB2",#N/A,TRUE,"GENERAL";"TAB3",#N/A,TRUE,"GENERAL";"TAB4",#N/A,TRUE,"GENERAL";"TAB5",#N/A,TRUE,"GENERAL"}</definedName>
    <definedName name="hhtrhreh" localSheetId="14" hidden="1">{"via1",#N/A,TRUE,"general";"via2",#N/A,TRUE,"general";"via3",#N/A,TRUE,"general"}</definedName>
    <definedName name="hhtrhreh" localSheetId="20" hidden="1">{"via1",#N/A,TRUE,"general";"via2",#N/A,TRUE,"general";"via3",#N/A,TRUE,"general"}</definedName>
    <definedName name="hhtrhreh" localSheetId="22" hidden="1">{"via1",#N/A,TRUE,"general";"via2",#N/A,TRUE,"general";"via3",#N/A,TRUE,"general"}</definedName>
    <definedName name="hhtrhreh" hidden="1">{"via1",#N/A,TRUE,"general";"via2",#N/A,TRUE,"general";"via3",#N/A,TRUE,"general"}</definedName>
    <definedName name="HIDR160PE_S1" localSheetId="14">#REF!</definedName>
    <definedName name="HIDR160PE_S1" localSheetId="22">#REF!</definedName>
    <definedName name="HIDR160PE_S1">#REF!</definedName>
    <definedName name="HIDR160PE_S2" localSheetId="14">#REF!</definedName>
    <definedName name="HIDR160PE_S2" localSheetId="22">#REF!</definedName>
    <definedName name="HIDR160PE_S2">#REF!</definedName>
    <definedName name="HIDR160PE_S3" localSheetId="14">#REF!</definedName>
    <definedName name="HIDR160PE_S3" localSheetId="22">#REF!</definedName>
    <definedName name="HIDR160PE_S3">#REF!</definedName>
    <definedName name="HIDR160PE_S4" localSheetId="22">#REF!</definedName>
    <definedName name="HIDR160PE_S4">#REF!</definedName>
    <definedName name="HIDR160PE_S5" localSheetId="22">#REF!</definedName>
    <definedName name="HIDR160PE_S5">#REF!</definedName>
    <definedName name="HIDR160PE_S6" localSheetId="22">#REF!</definedName>
    <definedName name="HIDR160PE_S6">#REF!</definedName>
    <definedName name="HIDR200PE_S1" localSheetId="22">#REF!</definedName>
    <definedName name="HIDR200PE_S1">#REF!</definedName>
    <definedName name="HIDR200PE_S2" localSheetId="22">#REF!</definedName>
    <definedName name="HIDR200PE_S2">#REF!</definedName>
    <definedName name="HIDR200PE_S3" localSheetId="22">#REF!</definedName>
    <definedName name="HIDR200PE_S3">#REF!</definedName>
    <definedName name="HIDR200PE_S4" localSheetId="22">#REF!</definedName>
    <definedName name="HIDR200PE_S4">#REF!</definedName>
    <definedName name="HIDR200PE_S5" localSheetId="22">#REF!</definedName>
    <definedName name="HIDR200PE_S5">#REF!</definedName>
    <definedName name="HIDR200PE_S6" localSheetId="22">#REF!</definedName>
    <definedName name="HIDR200PE_S6">#REF!</definedName>
    <definedName name="hierro" localSheetId="22">#REF!</definedName>
    <definedName name="hierro">#REF!</definedName>
    <definedName name="hierro1" localSheetId="22">#REF!</definedName>
    <definedName name="hierro1">#REF!</definedName>
    <definedName name="HILERAS" localSheetId="22">#REF!</definedName>
    <definedName name="HILERAS">#REF!</definedName>
    <definedName name="hing" localSheetId="22">#REF!</definedName>
    <definedName name="hing">#REF!</definedName>
    <definedName name="HISCOM">[98]PRFMIX!#REF!</definedName>
    <definedName name="HistoricalHomeCell">#REF!</definedName>
    <definedName name="HistoryEnd">#REF!</definedName>
    <definedName name="HistoryStart">#REF!</definedName>
    <definedName name="HJ" localSheetId="22">#REF!</definedName>
    <definedName name="HJ">#REF!</definedName>
    <definedName name="hjfg" localSheetId="14" hidden="1">{"via1",#N/A,TRUE,"general";"via2",#N/A,TRUE,"general";"via3",#N/A,TRUE,"general"}</definedName>
    <definedName name="hjfg" localSheetId="20" hidden="1">{"via1",#N/A,TRUE,"general";"via2",#N/A,TRUE,"general";"via3",#N/A,TRUE,"general"}</definedName>
    <definedName name="hjfg" localSheetId="22" hidden="1">{"via1",#N/A,TRUE,"general";"via2",#N/A,TRUE,"general";"via3",#N/A,TRUE,"general"}</definedName>
    <definedName name="hjfg" hidden="1">{"via1",#N/A,TRUE,"general";"via2",#N/A,TRUE,"general";"via3",#N/A,TRUE,"general"}</definedName>
    <definedName name="hjgh" localSheetId="14" hidden="1">{"TAB1",#N/A,TRUE,"GENERAL";"TAB2",#N/A,TRUE,"GENERAL";"TAB3",#N/A,TRUE,"GENERAL";"TAB4",#N/A,TRUE,"GENERAL";"TAB5",#N/A,TRUE,"GENERAL"}</definedName>
    <definedName name="hjgh" localSheetId="20" hidden="1">{"TAB1",#N/A,TRUE,"GENERAL";"TAB2",#N/A,TRUE,"GENERAL";"TAB3",#N/A,TRUE,"GENERAL";"TAB4",#N/A,TRUE,"GENERAL";"TAB5",#N/A,TRUE,"GENERAL"}</definedName>
    <definedName name="hjgh" localSheetId="22" hidden="1">{"TAB1",#N/A,TRUE,"GENERAL";"TAB2",#N/A,TRUE,"GENERAL";"TAB3",#N/A,TRUE,"GENERAL";"TAB4",#N/A,TRUE,"GENERAL";"TAB5",#N/A,TRUE,"GENERAL"}</definedName>
    <definedName name="hjgh" hidden="1">{"TAB1",#N/A,TRUE,"GENERAL";"TAB2",#N/A,TRUE,"GENERAL";"TAB3",#N/A,TRUE,"GENERAL";"TAB4",#N/A,TRUE,"GENERAL";"TAB5",#N/A,TRUE,"GENERAL"}</definedName>
    <definedName name="hjghj" localSheetId="14" hidden="1">{"TAB1",#N/A,TRUE,"GENERAL";"TAB2",#N/A,TRUE,"GENERAL";"TAB3",#N/A,TRUE,"GENERAL";"TAB4",#N/A,TRUE,"GENERAL";"TAB5",#N/A,TRUE,"GENERAL"}</definedName>
    <definedName name="hjghj" localSheetId="20" hidden="1">{"TAB1",#N/A,TRUE,"GENERAL";"TAB2",#N/A,TRUE,"GENERAL";"TAB3",#N/A,TRUE,"GENERAL";"TAB4",#N/A,TRUE,"GENERAL";"TAB5",#N/A,TRUE,"GENERAL"}</definedName>
    <definedName name="hjghj" localSheetId="22" hidden="1">{"TAB1",#N/A,TRUE,"GENERAL";"TAB2",#N/A,TRUE,"GENERAL";"TAB3",#N/A,TRUE,"GENERAL";"TAB4",#N/A,TRUE,"GENERAL";"TAB5",#N/A,TRUE,"GENERAL"}</definedName>
    <definedName name="hjghj" hidden="1">{"TAB1",#N/A,TRUE,"GENERAL";"TAB2",#N/A,TRUE,"GENERAL";"TAB3",#N/A,TRUE,"GENERAL";"TAB4",#N/A,TRUE,"GENERAL";"TAB5",#N/A,TRUE,"GENERAL"}</definedName>
    <definedName name="hjhjhg" localSheetId="14" hidden="1">{"TAB1",#N/A,TRUE,"GENERAL";"TAB2",#N/A,TRUE,"GENERAL";"TAB3",#N/A,TRUE,"GENERAL";"TAB4",#N/A,TRUE,"GENERAL";"TAB5",#N/A,TRUE,"GENERAL"}</definedName>
    <definedName name="hjhjhg" localSheetId="20" hidden="1">{"TAB1",#N/A,TRUE,"GENERAL";"TAB2",#N/A,TRUE,"GENERAL";"TAB3",#N/A,TRUE,"GENERAL";"TAB4",#N/A,TRUE,"GENERAL";"TAB5",#N/A,TRUE,"GENERAL"}</definedName>
    <definedName name="hjhjhg" localSheetId="22" hidden="1">{"TAB1",#N/A,TRUE,"GENERAL";"TAB2",#N/A,TRUE,"GENERAL";"TAB3",#N/A,TRUE,"GENERAL";"TAB4",#N/A,TRUE,"GENERAL";"TAB5",#N/A,TRUE,"GENERAL"}</definedName>
    <definedName name="hjhjhg" hidden="1">{"TAB1",#N/A,TRUE,"GENERAL";"TAB2",#N/A,TRUE,"GENERAL";"TAB3",#N/A,TRUE,"GENERAL";"TAB4",#N/A,TRUE,"GENERAL";"TAB5",#N/A,TRUE,"GENERAL"}</definedName>
    <definedName name="HJKH" localSheetId="14" hidden="1">{"via1",#N/A,TRUE,"general";"via2",#N/A,TRUE,"general";"via3",#N/A,TRUE,"general"}</definedName>
    <definedName name="HJKH" localSheetId="20" hidden="1">{"via1",#N/A,TRUE,"general";"via2",#N/A,TRUE,"general";"via3",#N/A,TRUE,"general"}</definedName>
    <definedName name="HJKH" localSheetId="22" hidden="1">{"via1",#N/A,TRUE,"general";"via2",#N/A,TRUE,"general";"via3",#N/A,TRUE,"general"}</definedName>
    <definedName name="HJKH" hidden="1">{"via1",#N/A,TRUE,"general";"via2",#N/A,TRUE,"general";"via3",#N/A,TRUE,"general"}</definedName>
    <definedName name="hjkjk" localSheetId="14" hidden="1">{"via1",#N/A,TRUE,"general";"via2",#N/A,TRUE,"general";"via3",#N/A,TRUE,"general"}</definedName>
    <definedName name="hjkjk" localSheetId="20" hidden="1">{"via1",#N/A,TRUE,"general";"via2",#N/A,TRUE,"general";"via3",#N/A,TRUE,"general"}</definedName>
    <definedName name="hjkjk" localSheetId="22" hidden="1">{"via1",#N/A,TRUE,"general";"via2",#N/A,TRUE,"general";"via3",#N/A,TRUE,"general"}</definedName>
    <definedName name="hjkjk" hidden="1">{"via1",#N/A,TRUE,"general";"via2",#N/A,TRUE,"general";"via3",#N/A,TRUE,"general"}</definedName>
    <definedName name="hmont" localSheetId="14">#REF!</definedName>
    <definedName name="hmont" localSheetId="22">#REF!</definedName>
    <definedName name="hmont">#REF!</definedName>
    <definedName name="hn" localSheetId="14" hidden="1">{"TAB1",#N/A,TRUE,"GENERAL";"TAB2",#N/A,TRUE,"GENERAL";"TAB3",#N/A,TRUE,"GENERAL";"TAB4",#N/A,TRUE,"GENERAL";"TAB5",#N/A,TRUE,"GENERAL"}</definedName>
    <definedName name="hn" localSheetId="20" hidden="1">{"TAB1",#N/A,TRUE,"GENERAL";"TAB2",#N/A,TRUE,"GENERAL";"TAB3",#N/A,TRUE,"GENERAL";"TAB4",#N/A,TRUE,"GENERAL";"TAB5",#N/A,TRUE,"GENERAL"}</definedName>
    <definedName name="hn" localSheetId="22" hidden="1">{"TAB1",#N/A,TRUE,"GENERAL";"TAB2",#N/A,TRUE,"GENERAL";"TAB3",#N/A,TRUE,"GENERAL";"TAB4",#N/A,TRUE,"GENERAL";"TAB5",#N/A,TRUE,"GENERAL"}</definedName>
    <definedName name="hn" hidden="1">{"TAB1",#N/A,TRUE,"GENERAL";"TAB2",#N/A,TRUE,"GENERAL";"TAB3",#N/A,TRUE,"GENERAL";"TAB4",#N/A,TRUE,"GENERAL";"TAB5",#N/A,TRUE,"GENERAL"}</definedName>
    <definedName name="HOJA" localSheetId="14">DATE(YEAR([0]!Loan_Start),MONTH([0]!Loan_Start)+Payment_Number,DAY([0]!Loan_Start))</definedName>
    <definedName name="HOJA" localSheetId="22">DATE(YEAR([0]!Loan_Start),MONTH([0]!Loan_Start)+Payment_Number,DAY([0]!Loan_Start))</definedName>
    <definedName name="HOJA">DATE(YEAR([0]!Loan_Start),MONTH([0]!Loan_Start)+Payment_Number,DAY([0]!Loan_Start))</definedName>
    <definedName name="HOJA1" localSheetId="14">#REF!</definedName>
    <definedName name="HOJA1" localSheetId="22">#REF!</definedName>
    <definedName name="HOJA1">#REF!</definedName>
    <definedName name="HOJA444" localSheetId="14">DATE(YEAR([0]!Loan_Start),MONTH([0]!Loan_Start)+Payment_Number,DAY([0]!Loan_Start))</definedName>
    <definedName name="HOJA444" localSheetId="22">DATE(YEAR([0]!Loan_Start),MONTH([0]!Loan_Start)+Payment_Number,DAY([0]!Loan_Start))</definedName>
    <definedName name="HOJA444">DATE(YEAR([0]!Loan_Start),MONTH([0]!Loan_Start)+Payment_Number,DAY([0]!Loan_Start))</definedName>
    <definedName name="HORAA" localSheetId="14">#REF!</definedName>
    <definedName name="HORAA" localSheetId="22">#REF!</definedName>
    <definedName name="HORAA">#REF!</definedName>
    <definedName name="horat" localSheetId="14">'[103]Itemes Renovación'!#REF!</definedName>
    <definedName name="horat" localSheetId="22">'[103]Itemes Renovación'!#REF!</definedName>
    <definedName name="horat">'[103]Itemes Renovación'!#REF!</definedName>
    <definedName name="hoy" localSheetId="9" hidden="1">#REF!</definedName>
    <definedName name="hoy" localSheetId="10" hidden="1">#REF!</definedName>
    <definedName name="hoy" localSheetId="11" hidden="1">#REF!</definedName>
    <definedName name="hoy" localSheetId="14" hidden="1">#REF!</definedName>
    <definedName name="hoy" localSheetId="20" hidden="1">#REF!</definedName>
    <definedName name="hoy" localSheetId="22" hidden="1">#REF!</definedName>
    <definedName name="hoy" hidden="1">#REF!</definedName>
    <definedName name="hqmaxsutro" localSheetId="14">#REF!</definedName>
    <definedName name="hqmaxsutro" localSheetId="22">#REF!</definedName>
    <definedName name="hqmaxsutro">#REF!</definedName>
    <definedName name="hQminsutro" localSheetId="14">#REF!</definedName>
    <definedName name="hQminsutro" localSheetId="22">#REF!</definedName>
    <definedName name="hQminsutro">#REF!</definedName>
    <definedName name="hreer" localSheetId="14" hidden="1">{"TAB1",#N/A,TRUE,"GENERAL";"TAB2",#N/A,TRUE,"GENERAL";"TAB3",#N/A,TRUE,"GENERAL";"TAB4",#N/A,TRUE,"GENERAL";"TAB5",#N/A,TRUE,"GENERAL"}</definedName>
    <definedName name="hreer" localSheetId="20" hidden="1">{"TAB1",#N/A,TRUE,"GENERAL";"TAB2",#N/A,TRUE,"GENERAL";"TAB3",#N/A,TRUE,"GENERAL";"TAB4",#N/A,TRUE,"GENERAL";"TAB5",#N/A,TRUE,"GENERAL"}</definedName>
    <definedName name="hreer" localSheetId="22" hidden="1">{"TAB1",#N/A,TRUE,"GENERAL";"TAB2",#N/A,TRUE,"GENERAL";"TAB3",#N/A,TRUE,"GENERAL";"TAB4",#N/A,TRUE,"GENERAL";"TAB5",#N/A,TRUE,"GENERAL"}</definedName>
    <definedName name="hreer" hidden="1">{"TAB1",#N/A,TRUE,"GENERAL";"TAB2",#N/A,TRUE,"GENERAL";"TAB3",#N/A,TRUE,"GENERAL";"TAB4",#N/A,TRUE,"GENERAL";"TAB5",#N/A,TRUE,"GENERAL"}</definedName>
    <definedName name="hrhth" localSheetId="14" hidden="1">{"TAB1",#N/A,TRUE,"GENERAL";"TAB2",#N/A,TRUE,"GENERAL";"TAB3",#N/A,TRUE,"GENERAL";"TAB4",#N/A,TRUE,"GENERAL";"TAB5",#N/A,TRUE,"GENERAL"}</definedName>
    <definedName name="hrhth" localSheetId="20" hidden="1">{"TAB1",#N/A,TRUE,"GENERAL";"TAB2",#N/A,TRUE,"GENERAL";"TAB3",#N/A,TRUE,"GENERAL";"TAB4",#N/A,TRUE,"GENERAL";"TAB5",#N/A,TRUE,"GENERAL"}</definedName>
    <definedName name="hrhth" localSheetId="22" hidden="1">{"TAB1",#N/A,TRUE,"GENERAL";"TAB2",#N/A,TRUE,"GENERAL";"TAB3",#N/A,TRUE,"GENERAL";"TAB4",#N/A,TRUE,"GENERAL";"TAB5",#N/A,TRUE,"GENERAL"}</definedName>
    <definedName name="hrhth" hidden="1">{"TAB1",#N/A,TRUE,"GENERAL";"TAB2",#N/A,TRUE,"GENERAL";"TAB3",#N/A,TRUE,"GENERAL";"TAB4",#N/A,TRUE,"GENERAL";"TAB5",#N/A,TRUE,"GENERAL"}</definedName>
    <definedName name="hrthtrh" localSheetId="14" hidden="1">{"TAB1",#N/A,TRUE,"GENERAL";"TAB2",#N/A,TRUE,"GENERAL";"TAB3",#N/A,TRUE,"GENERAL";"TAB4",#N/A,TRUE,"GENERAL";"TAB5",#N/A,TRUE,"GENERAL"}</definedName>
    <definedName name="hrthtrh" localSheetId="20" hidden="1">{"TAB1",#N/A,TRUE,"GENERAL";"TAB2",#N/A,TRUE,"GENERAL";"TAB3",#N/A,TRUE,"GENERAL";"TAB4",#N/A,TRUE,"GENERAL";"TAB5",#N/A,TRUE,"GENERAL"}</definedName>
    <definedName name="hrthtrh" localSheetId="22" hidden="1">{"TAB1",#N/A,TRUE,"GENERAL";"TAB2",#N/A,TRUE,"GENERAL";"TAB3",#N/A,TRUE,"GENERAL";"TAB4",#N/A,TRUE,"GENERAL";"TAB5",#N/A,TRUE,"GENERAL"}</definedName>
    <definedName name="hrthtrh" hidden="1">{"TAB1",#N/A,TRUE,"GENERAL";"TAB2",#N/A,TRUE,"GENERAL";"TAB3",#N/A,TRUE,"GENERAL";"TAB4",#N/A,TRUE,"GENERAL";"TAB5",#N/A,TRUE,"GENERAL"}</definedName>
    <definedName name="hsfg" localSheetId="14" hidden="1">{"via1",#N/A,TRUE,"general";"via2",#N/A,TRUE,"general";"via3",#N/A,TRUE,"general"}</definedName>
    <definedName name="hsfg" localSheetId="20" hidden="1">{"via1",#N/A,TRUE,"general";"via2",#N/A,TRUE,"general";"via3",#N/A,TRUE,"general"}</definedName>
    <definedName name="hsfg" localSheetId="22" hidden="1">{"via1",#N/A,TRUE,"general";"via2",#N/A,TRUE,"general";"via3",#N/A,TRUE,"general"}</definedName>
    <definedName name="hsfg" hidden="1">{"via1",#N/A,TRUE,"general";"via2",#N/A,TRUE,"general";"via3",#N/A,TRUE,"general"}</definedName>
    <definedName name="hsup" localSheetId="14">#REF!</definedName>
    <definedName name="hsup" localSheetId="22">#REF!</definedName>
    <definedName name="hsup">#REF!</definedName>
    <definedName name="htecn" localSheetId="14">#REF!</definedName>
    <definedName name="htecn" localSheetId="22">#REF!</definedName>
    <definedName name="htecn">#REF!</definedName>
    <definedName name="hthdrf" localSheetId="14" hidden="1">{"TAB1",#N/A,TRUE,"GENERAL";"TAB2",#N/A,TRUE,"GENERAL";"TAB3",#N/A,TRUE,"GENERAL";"TAB4",#N/A,TRUE,"GENERAL";"TAB5",#N/A,TRUE,"GENERAL"}</definedName>
    <definedName name="hthdrf" localSheetId="20" hidden="1">{"TAB1",#N/A,TRUE,"GENERAL";"TAB2",#N/A,TRUE,"GENERAL";"TAB3",#N/A,TRUE,"GENERAL";"TAB4",#N/A,TRUE,"GENERAL";"TAB5",#N/A,TRUE,"GENERAL"}</definedName>
    <definedName name="hthdrf" localSheetId="22"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localSheetId="14" hidden="1">{"'Sheet1'!$A$1:$H$145"}</definedName>
    <definedName name="HTML_Control" localSheetId="20" hidden="1">{"'Sheet1'!$A$1:$H$145"}</definedName>
    <definedName name="HTML_Control" localSheetId="22" hidden="1">{"'Sheet1'!$A$1:$H$145"}</definedName>
    <definedName name="HTML_Control" hidden="1">{"'Sheet1'!$A$1:$H$145"}</definedName>
    <definedName name="HTML_Description" hidden="1">""</definedName>
    <definedName name="HTML_Email" hidden="1">""</definedName>
    <definedName name="HTML_Header" hidden="1">"Country Risk Premiums"</definedName>
    <definedName name="HTML_LastUpdate" hidden="1">"2/19/99"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Mac" hidden="1">"Macintosh HD:HomePageStuff:New_Home_Page:datafile:ctryprem.html"</definedName>
    <definedName name="HTML_Title" hidden="1">"Country Risk Premiums"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ryrt7" localSheetId="14" hidden="1">{"via1",#N/A,TRUE,"general";"via2",#N/A,TRUE,"general";"via3",#N/A,TRUE,"general"}</definedName>
    <definedName name="htryrt7" localSheetId="20" hidden="1">{"via1",#N/A,TRUE,"general";"via2",#N/A,TRUE,"general";"via3",#N/A,TRUE,"general"}</definedName>
    <definedName name="htryrt7" localSheetId="22" hidden="1">{"via1",#N/A,TRUE,"general";"via2",#N/A,TRUE,"general";"via3",#N/A,TRUE,"general"}</definedName>
    <definedName name="htryrt7" hidden="1">{"via1",#N/A,TRUE,"general";"via2",#N/A,TRUE,"general";"via3",#N/A,TRUE,"general"}</definedName>
    <definedName name="hu" localSheetId="14" hidden="1">{"coverall",#N/A,FALSE,"Definitions";"cover1",#N/A,FALSE,"Definitions";"cover2",#N/A,FALSE,"Definitions";"cover3",#N/A,FALSE,"Definitions";"cover4",#N/A,FALSE,"Definitions";"cover5",#N/A,FALSE,"Definitions";"blank",#N/A,FALSE,"Definitions"}</definedName>
    <definedName name="hu" localSheetId="20" hidden="1">{"coverall",#N/A,FALSE,"Definitions";"cover1",#N/A,FALSE,"Definitions";"cover2",#N/A,FALSE,"Definitions";"cover3",#N/A,FALSE,"Definitions";"cover4",#N/A,FALSE,"Definitions";"cover5",#N/A,FALSE,"Definitions";"blank",#N/A,FALSE,"Definitions"}</definedName>
    <definedName name="hu" localSheetId="22" hidden="1">{"coverall",#N/A,FALSE,"Definitions";"cover1",#N/A,FALSE,"Definitions";"cover2",#N/A,FALSE,"Definitions";"cover3",#N/A,FALSE,"Definitions";"cover4",#N/A,FALSE,"Definitions";"cover5",#N/A,FALSE,"Definitions";"blank",#N/A,FALSE,"Definitions"}</definedName>
    <definedName name="hu" hidden="1">{"coverall",#N/A,FALSE,"Definitions";"cover1",#N/A,FALSE,"Definitions";"cover2",#N/A,FALSE,"Definitions";"cover3",#N/A,FALSE,"Definitions";"cover4",#N/A,FALSE,"Definitions";"cover5",#N/A,FALSE,"Definitions";"blank",#N/A,FALSE,"Definitions"}</definedName>
    <definedName name="hvehiculo" localSheetId="14">#REF!</definedName>
    <definedName name="hvehiculo" localSheetId="22">#REF!</definedName>
    <definedName name="hvehiculo">#REF!</definedName>
    <definedName name="HY" localSheetId="14">#REF!</definedName>
    <definedName name="HY" localSheetId="22">#REF!</definedName>
    <definedName name="HY">#REF!</definedName>
    <definedName name="hyhjop" localSheetId="14" hidden="1">{"TAB1",#N/A,TRUE,"GENERAL";"TAB2",#N/A,TRUE,"GENERAL";"TAB3",#N/A,TRUE,"GENERAL";"TAB4",#N/A,TRUE,"GENERAL";"TAB5",#N/A,TRUE,"GENERAL"}</definedName>
    <definedName name="hyhjop" localSheetId="20" hidden="1">{"TAB1",#N/A,TRUE,"GENERAL";"TAB2",#N/A,TRUE,"GENERAL";"TAB3",#N/A,TRUE,"GENERAL";"TAB4",#N/A,TRUE,"GENERAL";"TAB5",#N/A,TRUE,"GENERAL"}</definedName>
    <definedName name="hyhjop" localSheetId="22" hidden="1">{"TAB1",#N/A,TRUE,"GENERAL";"TAB2",#N/A,TRUE,"GENERAL";"TAB3",#N/A,TRUE,"GENERAL";"TAB4",#N/A,TRUE,"GENERAL";"TAB5",#N/A,TRUE,"GENERAL"}</definedName>
    <definedName name="hyhjop" hidden="1">{"TAB1",#N/A,TRUE,"GENERAL";"TAB2",#N/A,TRUE,"GENERAL";"TAB3",#N/A,TRUE,"GENERAL";"TAB4",#N/A,TRUE,"GENERAL";"TAB5",#N/A,TRUE,"GENERAL"}</definedName>
    <definedName name="hyhyh" localSheetId="14" hidden="1">{"TAB1",#N/A,TRUE,"GENERAL";"TAB2",#N/A,TRUE,"GENERAL";"TAB3",#N/A,TRUE,"GENERAL";"TAB4",#N/A,TRUE,"GENERAL";"TAB5",#N/A,TRUE,"GENERAL"}</definedName>
    <definedName name="hyhyh" localSheetId="20" hidden="1">{"TAB1",#N/A,TRUE,"GENERAL";"TAB2",#N/A,TRUE,"GENERAL";"TAB3",#N/A,TRUE,"GENERAL";"TAB4",#N/A,TRUE,"GENERAL";"TAB5",#N/A,TRUE,"GENERAL"}</definedName>
    <definedName name="hyhyh" localSheetId="22" hidden="1">{"TAB1",#N/A,TRUE,"GENERAL";"TAB2",#N/A,TRUE,"GENERAL";"TAB3",#N/A,TRUE,"GENERAL";"TAB4",#N/A,TRUE,"GENERAL";"TAB5",#N/A,TRUE,"GENERAL"}</definedName>
    <definedName name="hyhyh" hidden="1">{"TAB1",#N/A,TRUE,"GENERAL";"TAB2",#N/A,TRUE,"GENERAL";"TAB3",#N/A,TRUE,"GENERAL";"TAB4",#N/A,TRUE,"GENERAL";"TAB5",#N/A,TRUE,"GENERAL"}</definedName>
    <definedName name="hytirs" localSheetId="14" hidden="1">{"via1",#N/A,TRUE,"general";"via2",#N/A,TRUE,"general";"via3",#N/A,TRUE,"general"}</definedName>
    <definedName name="hytirs" localSheetId="20" hidden="1">{"via1",#N/A,TRUE,"general";"via2",#N/A,TRUE,"general";"via3",#N/A,TRUE,"general"}</definedName>
    <definedName name="hytirs" localSheetId="22" hidden="1">{"via1",#N/A,TRUE,"general";"via2",#N/A,TRUE,"general";"via3",#N/A,TRUE,"general"}</definedName>
    <definedName name="hytirs" hidden="1">{"via1",#N/A,TRUE,"general";"via2",#N/A,TRUE,"general";"via3",#N/A,TRUE,"general"}</definedName>
    <definedName name="i" localSheetId="14" hidden="1">{#N/A,#N/A,TRUE,"Stato Patrimoniale Civilistico";#N/A,#N/A,TRUE,"Conto Economico Civilistico";#N/A,#N/A,TRUE,"Riclassifica SP";#N/A,#N/A,TRUE,"Riclassifica CE";#N/A,#N/A,TRUE,"Indici di Bilancio";#N/A,#N/A,TRUE,"Composizione SP";#N/A,#N/A,TRUE,"Liquidità";#N/A,#N/A,TRUE,"Solidità";#N/A,#N/A,TRUE,"Redditività";#N/A,#N/A,TRUE,"Sviluppo"}</definedName>
    <definedName name="i" localSheetId="20" hidden="1">{#N/A,#N/A,TRUE,"Stato Patrimoniale Civilistico";#N/A,#N/A,TRUE,"Conto Economico Civilistico";#N/A,#N/A,TRUE,"Riclassifica SP";#N/A,#N/A,TRUE,"Riclassifica CE";#N/A,#N/A,TRUE,"Indici di Bilancio";#N/A,#N/A,TRUE,"Composizione SP";#N/A,#N/A,TRUE,"Liquidità";#N/A,#N/A,TRUE,"Solidità";#N/A,#N/A,TRUE,"Redditività";#N/A,#N/A,TRUE,"Sviluppo"}</definedName>
    <definedName name="i" localSheetId="22" hidden="1">{#N/A,#N/A,TRUE,"Stato Patrimoniale Civilistico";#N/A,#N/A,TRUE,"Conto Economico Civilistico";#N/A,#N/A,TRUE,"Riclassifica SP";#N/A,#N/A,TRUE,"Riclassifica CE";#N/A,#N/A,TRUE,"Indici di Bilancio";#N/A,#N/A,TRUE,"Composizione SP";#N/A,#N/A,TRUE,"Liquidità";#N/A,#N/A,TRUE,"Solidità";#N/A,#N/A,TRUE,"Redditività";#N/A,#N/A,TRUE,"Sviluppo"}</definedName>
    <definedName name="i" hidden="1">{#N/A,#N/A,TRUE,"Stato Patrimoniale Civilistico";#N/A,#N/A,TRUE,"Conto Economico Civilistico";#N/A,#N/A,TRUE,"Riclassifica SP";#N/A,#N/A,TRUE,"Riclassifica CE";#N/A,#N/A,TRUE,"Indici di Bilancio";#N/A,#N/A,TRUE,"Composizione SP";#N/A,#N/A,TRUE,"Liquidità";#N/A,#N/A,TRUE,"Solidità";#N/A,#N/A,TRUE,"Redditività";#N/A,#N/A,TRUE,"Sviluppo"}</definedName>
    <definedName name="i1277." localSheetId="14">#REF!</definedName>
    <definedName name="i1277." localSheetId="22">#REF!</definedName>
    <definedName name="i1277.">#REF!</definedName>
    <definedName name="i8i" localSheetId="14" hidden="1">{"TAB1",#N/A,TRUE,"GENERAL";"TAB2",#N/A,TRUE,"GENERAL";"TAB3",#N/A,TRUE,"GENERAL";"TAB4",#N/A,TRUE,"GENERAL";"TAB5",#N/A,TRUE,"GENERAL"}</definedName>
    <definedName name="i8i" localSheetId="20" hidden="1">{"TAB1",#N/A,TRUE,"GENERAL";"TAB2",#N/A,TRUE,"GENERAL";"TAB3",#N/A,TRUE,"GENERAL";"TAB4",#N/A,TRUE,"GENERAL";"TAB5",#N/A,TRUE,"GENERAL"}</definedName>
    <definedName name="i8i" localSheetId="22" hidden="1">{"TAB1",#N/A,TRUE,"GENERAL";"TAB2",#N/A,TRUE,"GENERAL";"TAB3",#N/A,TRUE,"GENERAL";"TAB4",#N/A,TRUE,"GENERAL";"TAB5",#N/A,TRUE,"GENERAL"}</definedName>
    <definedName name="i8i" hidden="1">{"TAB1",#N/A,TRUE,"GENERAL";"TAB2",#N/A,TRUE,"GENERAL";"TAB3",#N/A,TRUE,"GENERAL";"TAB4",#N/A,TRUE,"GENERAL";"TAB5",#N/A,TRUE,"GENERAL"}</definedName>
    <definedName name="IANC">[2]INPUTS!$D$20</definedName>
    <definedName name="IBLOR_fee">#REF!</definedName>
    <definedName name="IF" localSheetId="14">'[104]A. P. U.'!#REF!</definedName>
    <definedName name="IF" localSheetId="22">'[104]A. P. U.'!#REF!</definedName>
    <definedName name="IF">'[104]A. P. U.'!#REF!</definedName>
    <definedName name="ii" localSheetId="14" hidden="1">{"TAB1",#N/A,TRUE,"GENERAL";"TAB2",#N/A,TRUE,"GENERAL";"TAB3",#N/A,TRUE,"GENERAL";"TAB4",#N/A,TRUE,"GENERAL";"TAB5",#N/A,TRUE,"GENERAL"}</definedName>
    <definedName name="ii" localSheetId="20" hidden="1">{"TAB1",#N/A,TRUE,"GENERAL";"TAB2",#N/A,TRUE,"GENERAL";"TAB3",#N/A,TRUE,"GENERAL";"TAB4",#N/A,TRUE,"GENERAL";"TAB5",#N/A,TRUE,"GENERAL"}</definedName>
    <definedName name="ii" localSheetId="22" hidden="1">{"TAB1",#N/A,TRUE,"GENERAL";"TAB2",#N/A,TRUE,"GENERAL";"TAB3",#N/A,TRUE,"GENERAL";"TAB4",#N/A,TRUE,"GENERAL";"TAB5",#N/A,TRUE,"GENERAL"}</definedName>
    <definedName name="ii" hidden="1">{"TAB1",#N/A,TRUE,"GENERAL";"TAB2",#N/A,TRUE,"GENERAL";"TAB3",#N/A,TRUE,"GENERAL";"TAB4",#N/A,TRUE,"GENERAL";"TAB5",#N/A,TRUE,"GENERAL"}</definedName>
    <definedName name="iii" localSheetId="14" hidden="1">{"via1",#N/A,TRUE,"general";"via2",#N/A,TRUE,"general";"via3",#N/A,TRUE,"general"}</definedName>
    <definedName name="iii" localSheetId="20" hidden="1">{"via1",#N/A,TRUE,"general";"via2",#N/A,TRUE,"general";"via3",#N/A,TRUE,"general"}</definedName>
    <definedName name="iii" localSheetId="22" hidden="1">{"via1",#N/A,TRUE,"general";"via2",#N/A,TRUE,"general";"via3",#N/A,TRUE,"general"}</definedName>
    <definedName name="iii" hidden="1">{"via1",#N/A,TRUE,"general";"via2",#N/A,TRUE,"general";"via3",#N/A,TRUE,"general"}</definedName>
    <definedName name="iiii" localSheetId="14" hidden="1">{"via1",#N/A,TRUE,"general";"via2",#N/A,TRUE,"general";"via3",#N/A,TRUE,"general"}</definedName>
    <definedName name="iiii" localSheetId="20" hidden="1">{"via1",#N/A,TRUE,"general";"via2",#N/A,TRUE,"general";"via3",#N/A,TRUE,"general"}</definedName>
    <definedName name="iiii" localSheetId="22" hidden="1">{"via1",#N/A,TRUE,"general";"via2",#N/A,TRUE,"general";"via3",#N/A,TRUE,"general"}</definedName>
    <definedName name="iiii" hidden="1">{"via1",#N/A,TRUE,"general";"via2",#N/A,TRUE,"general";"via3",#N/A,TRUE,"general"}</definedName>
    <definedName name="iiiiiiik" localSheetId="14" hidden="1">{"via1",#N/A,TRUE,"general";"via2",#N/A,TRUE,"general";"via3",#N/A,TRUE,"general"}</definedName>
    <definedName name="iiiiiiik" localSheetId="20" hidden="1">{"via1",#N/A,TRUE,"general";"via2",#N/A,TRUE,"general";"via3",#N/A,TRUE,"general"}</definedName>
    <definedName name="iiiiiiik" localSheetId="22" hidden="1">{"via1",#N/A,TRUE,"general";"via2",#N/A,TRUE,"general";"via3",#N/A,TRUE,"general"}</definedName>
    <definedName name="iiiiiiik" hidden="1">{"via1",#N/A,TRUE,"general";"via2",#N/A,TRUE,"general";"via3",#N/A,TRUE,"general"}</definedName>
    <definedName name="iiiiuh" localSheetId="14" hidden="1">{"TAB1",#N/A,TRUE,"GENERAL";"TAB2",#N/A,TRUE,"GENERAL";"TAB3",#N/A,TRUE,"GENERAL";"TAB4",#N/A,TRUE,"GENERAL";"TAB5",#N/A,TRUE,"GENERAL"}</definedName>
    <definedName name="iiiiuh" localSheetId="20" hidden="1">{"TAB1",#N/A,TRUE,"GENERAL";"TAB2",#N/A,TRUE,"GENERAL";"TAB3",#N/A,TRUE,"GENERAL";"TAB4",#N/A,TRUE,"GENERAL";"TAB5",#N/A,TRUE,"GENERAL"}</definedName>
    <definedName name="iiiiuh" localSheetId="22" hidden="1">{"TAB1",#N/A,TRUE,"GENERAL";"TAB2",#N/A,TRUE,"GENERAL";"TAB3",#N/A,TRUE,"GENERAL";"TAB4",#N/A,TRUE,"GENERAL";"TAB5",#N/A,TRUE,"GENERAL"}</definedName>
    <definedName name="iiiiuh" hidden="1">{"TAB1",#N/A,TRUE,"GENERAL";"TAB2",#N/A,TRUE,"GENERAL";"TAB3",#N/A,TRUE,"GENERAL";"TAB4",#N/A,TRUE,"GENERAL";"TAB5",#N/A,TRUE,"GENERAL"}</definedName>
    <definedName name="iktgvfmu" localSheetId="14" hidden="1">{"TAB1",#N/A,TRUE,"GENERAL";"TAB2",#N/A,TRUE,"GENERAL";"TAB3",#N/A,TRUE,"GENERAL";"TAB4",#N/A,TRUE,"GENERAL";"TAB5",#N/A,TRUE,"GENERAL"}</definedName>
    <definedName name="iktgvfmu" localSheetId="20" hidden="1">{"TAB1",#N/A,TRUE,"GENERAL";"TAB2",#N/A,TRUE,"GENERAL";"TAB3",#N/A,TRUE,"GENERAL";"TAB4",#N/A,TRUE,"GENERAL";"TAB5",#N/A,TRUE,"GENERAL"}</definedName>
    <definedName name="iktgvfmu" localSheetId="22" hidden="1">{"TAB1",#N/A,TRUE,"GENERAL";"TAB2",#N/A,TRUE,"GENERAL";"TAB3",#N/A,TRUE,"GENERAL";"TAB4",#N/A,TRUE,"GENERAL";"TAB5",#N/A,TRUE,"GENERAL"}</definedName>
    <definedName name="iktgvfmu" hidden="1">{"TAB1",#N/A,TRUE,"GENERAL";"TAB2",#N/A,TRUE,"GENERAL";"TAB3",#N/A,TRUE,"GENERAL";"TAB4",#N/A,TRUE,"GENERAL";"TAB5",#N/A,TRUE,"GENERAL"}</definedName>
    <definedName name="Imm.Finanziarie">#REF!</definedName>
    <definedName name="Imm.Immateriali">#REF!</definedName>
    <definedName name="Imp" localSheetId="14">#REF!</definedName>
    <definedName name="Imp" localSheetId="22">#REF!</definedName>
    <definedName name="Imp">#REF!</definedName>
    <definedName name="IMPER" localSheetId="14">#REF!</definedName>
    <definedName name="IMPER" localSheetId="17">#REF!</definedName>
    <definedName name="IMPER" localSheetId="18">#REF!</definedName>
    <definedName name="IMPER" localSheetId="22">#REF!</definedName>
    <definedName name="IMPER" localSheetId="2">#REF!</definedName>
    <definedName name="IMPER">#REF!</definedName>
    <definedName name="IMPER_11" localSheetId="14">#REF!</definedName>
    <definedName name="IMPER_11" localSheetId="17">#REF!</definedName>
    <definedName name="IMPER_11" localSheetId="18">#REF!</definedName>
    <definedName name="IMPER_11" localSheetId="22">#REF!</definedName>
    <definedName name="IMPER_11" localSheetId="2">#REF!</definedName>
    <definedName name="IMPER_11">#REF!</definedName>
    <definedName name="Imposte">#REF!</definedName>
    <definedName name="IMPRE">2%</definedName>
    <definedName name="Imprevistos" localSheetId="14">#REF!</definedName>
    <definedName name="Imprevistos" localSheetId="22">#REF!</definedName>
    <definedName name="Imprevistos">#REF!</definedName>
    <definedName name="IMPULSIONALCANTARILLADOTABLA1.10">'[2]INFORMACIÓN REFERENCIA'!$B$441:$F$452</definedName>
    <definedName name="In_dollari">[40]Menù!#REF!</definedName>
    <definedName name="incassoaltriricavi">[18]Assumption!$D$130</definedName>
    <definedName name="incassopedaggi">[18]Assumption!$D$129</definedName>
    <definedName name="INCOME">#REF!</definedName>
    <definedName name="INCRNOVATOT" localSheetId="14">#REF!</definedName>
    <definedName name="INCRNOVATOT" localSheetId="17">#REF!</definedName>
    <definedName name="INCRNOVATOT" localSheetId="18">#REF!</definedName>
    <definedName name="INCRNOVATOT" localSheetId="22">#REF!</definedName>
    <definedName name="INCRNOVATOT" localSheetId="2">#REF!</definedName>
    <definedName name="INCRNOVATOT">#REF!</definedName>
    <definedName name="INCRNOVATOT_11" localSheetId="14">#REF!</definedName>
    <definedName name="INCRNOVATOT_11" localSheetId="17">#REF!</definedName>
    <definedName name="INCRNOVATOT_11" localSheetId="18">#REF!</definedName>
    <definedName name="INCRNOVATOT_11" localSheetId="22">#REF!</definedName>
    <definedName name="INCRNOVATOT_11" localSheetId="2">#REF!</definedName>
    <definedName name="INCRNOVATOT_11">#REF!</definedName>
    <definedName name="IND">[105]items!$C$4:$J$247</definedName>
    <definedName name="IND_GEN_EQUIP">[59]DATOS!$L$3</definedName>
    <definedName name="IND_GEN_M.O.">[59]DATOS!$L$4</definedName>
    <definedName name="IND_GEN_MAT">[59]DATOS!$L$2</definedName>
    <definedName name="INDICATORI____Tassi_di_sviluppo">'[40]Conto economico'!$A$312</definedName>
    <definedName name="INDICATORI_DI_REDDITIVITA">'[40]Conto economico'!$A$225</definedName>
    <definedName name="INDICATORI_ECONOMICI">'[40]Conto economico'!$A$282</definedName>
    <definedName name="INDICEPRECIOSCONSUMIDOR">[2]REFERENCIAS!$A$28:$E$112</definedName>
    <definedName name="inf" localSheetId="14">#REF!</definedName>
    <definedName name="inf" localSheetId="22">#REF!</definedName>
    <definedName name="inf">#REF!</definedName>
    <definedName name="infla">#REF!</definedName>
    <definedName name="inflationrate">[60]Res!$D$33</definedName>
    <definedName name="inflaz_progr">[12]assumptions_investimenti!#REF!</definedName>
    <definedName name="inflazione1">[88]Tariffa!$B$45:$AG$74</definedName>
    <definedName name="Inicio">[50]BASES!$E$26</definedName>
    <definedName name="inizio_fase2">[94]Input!#REF!</definedName>
    <definedName name="inizio_oper1">[88]Input!$B$42</definedName>
    <definedName name="inizio_operatività">[94]Input!$B$9</definedName>
    <definedName name="inizioattività">[41]Assumption_invest.!#REF!</definedName>
    <definedName name="iniziooperatività">[18]Assumption!$D$10</definedName>
    <definedName name="INS" localSheetId="14">[106]INSUMOS!$B$4:$B$331</definedName>
    <definedName name="INS">[106]INSUMOS!$B$4:$B$331</definedName>
    <definedName name="Instalación_TM_incluye15Breake" localSheetId="14">'[32]L. MAT.'!#REF!</definedName>
    <definedName name="Instalación_TM_incluye15Breake" localSheetId="22">'[32]L. MAT.'!#REF!</definedName>
    <definedName name="Instalación_TM_incluye15Breake">'[32]L. MAT.'!#REF!</definedName>
    <definedName name="instalaciontuberia3" localSheetId="14">#REF!</definedName>
    <definedName name="instalaciontuberia3" localSheetId="22">#REF!</definedName>
    <definedName name="instalaciontuberia3">#REF!</definedName>
    <definedName name="instalador_hidrosanitario" localSheetId="14">[107]M.O.!$F$19</definedName>
    <definedName name="instalador_hidrosanitario">[107]M.O.!$F$19</definedName>
    <definedName name="INSUBANCO">[31]INSUMOS!$A$2:$D$6979</definedName>
    <definedName name="INSUMO">"$B$4:$B$2082"</definedName>
    <definedName name="Insumos">[108]Insumos!$A$6:$D$90</definedName>
    <definedName name="Insumos2">[109]Insumos!$A$1:$D$65536</definedName>
    <definedName name="INT">#REF!</definedName>
    <definedName name="int.switch">#REF!</definedName>
    <definedName name="Interest_Rate">#REF!</definedName>
    <definedName name="Interruptor_sencillo">'[23]LISTADO '!$F$81</definedName>
    <definedName name="Interruptor_sencillo_Levinton_Decor" localSheetId="14">#REF!</definedName>
    <definedName name="Interruptor_sencillo_Levinton_Decor" localSheetId="17">#REF!</definedName>
    <definedName name="Interruptor_sencillo_Levinton_Decor" localSheetId="18">#REF!</definedName>
    <definedName name="Interruptor_sencillo_Levinton_Decor" localSheetId="22">#REF!</definedName>
    <definedName name="Interruptor_sencillo_Levinton_Decor" localSheetId="2">#REF!</definedName>
    <definedName name="Interruptor_sencillo_Levinton_Decor">#REF!</definedName>
    <definedName name="Interruptor_sencillo_Levinton_Decor_11" localSheetId="14">#REF!</definedName>
    <definedName name="Interruptor_sencillo_Levinton_Decor_11" localSheetId="17">#REF!</definedName>
    <definedName name="Interruptor_sencillo_Levinton_Decor_11" localSheetId="18">#REF!</definedName>
    <definedName name="Interruptor_sencillo_Levinton_Decor_11" localSheetId="22">#REF!</definedName>
    <definedName name="Interruptor_sencillo_Levinton_Decor_11" localSheetId="2">#REF!</definedName>
    <definedName name="Interruptor_sencillo_Levinton_Decor_11">#REF!</definedName>
    <definedName name="intmval">[11]FattoreK!#REF!</definedName>
    <definedName name="INV_11">'[110]PR 1'!$A$2:$N$655</definedName>
    <definedName name="IPC">[2]REFERENCIAS!$A$27:$E$112</definedName>
    <definedName name="irap">[18]Assumption!$D$36</definedName>
    <definedName name="irass">#REF!</definedName>
    <definedName name="irpeg">[18]Assumption!$D$37</definedName>
    <definedName name="irrtarget">[11]FattoreK!#REF!</definedName>
    <definedName name="is">#REF!</definedName>
    <definedName name="IT" localSheetId="14">#REF!</definedName>
    <definedName name="IT" localSheetId="22">#REF!</definedName>
    <definedName name="IT">#REF!</definedName>
    <definedName name="ITAGUI">#REF!</definedName>
    <definedName name="ITEM" localSheetId="14">#REF!</definedName>
    <definedName name="ITEM" localSheetId="22">#REF!</definedName>
    <definedName name="ITEM">#REF!</definedName>
    <definedName name="ITEM___1.0" localSheetId="14">#REF!</definedName>
    <definedName name="ITEM___1.0" localSheetId="22">#REF!</definedName>
    <definedName name="ITEM___1.0">#REF!</definedName>
    <definedName name="ITEM_1.1" localSheetId="22">#REF!</definedName>
    <definedName name="ITEM_1.1">#REF!</definedName>
    <definedName name="ITEM_1.1.1" localSheetId="22">#REF!</definedName>
    <definedName name="ITEM_1.1.1">#REF!</definedName>
    <definedName name="ITEM_1.1.2" localSheetId="22">#REF!</definedName>
    <definedName name="ITEM_1.1.2">#REF!</definedName>
    <definedName name="ITEM_1.2.1" localSheetId="22">#REF!</definedName>
    <definedName name="ITEM_1.2.1">#REF!</definedName>
    <definedName name="ITEM_1.3.1" localSheetId="22">#REF!</definedName>
    <definedName name="ITEM_1.3.1">#REF!</definedName>
    <definedName name="ITEM_1.3.2" localSheetId="22">#REF!</definedName>
    <definedName name="ITEM_1.3.2">#REF!</definedName>
    <definedName name="ITEM_1.3.3" localSheetId="22">#REF!</definedName>
    <definedName name="ITEM_1.3.3">#REF!</definedName>
    <definedName name="ITEM_1.3.4" localSheetId="22">#REF!</definedName>
    <definedName name="ITEM_1.3.4">#REF!</definedName>
    <definedName name="ITEM_1.4" localSheetId="22">#REF!</definedName>
    <definedName name="ITEM_1.4">#REF!</definedName>
    <definedName name="ITEM_1.4.1" localSheetId="22">#REF!</definedName>
    <definedName name="ITEM_1.4.1">#REF!</definedName>
    <definedName name="ITEM_1.4.2" localSheetId="22">#REF!</definedName>
    <definedName name="ITEM_1.4.2">#REF!</definedName>
    <definedName name="ITEM_1.4.3" localSheetId="22">#REF!</definedName>
    <definedName name="ITEM_1.4.3">#REF!</definedName>
    <definedName name="ITEM_1.4.4" localSheetId="22">#REF!</definedName>
    <definedName name="ITEM_1.4.4">#REF!</definedName>
    <definedName name="ITEM_1.5" localSheetId="22">#REF!</definedName>
    <definedName name="ITEM_1.5">#REF!</definedName>
    <definedName name="ITEM_1.6.1" localSheetId="22">#REF!</definedName>
    <definedName name="ITEM_1.6.1">#REF!</definedName>
    <definedName name="ITEM_1.6.2" localSheetId="22">#REF!</definedName>
    <definedName name="ITEM_1.6.2">#REF!</definedName>
    <definedName name="ITEM_1.7.1" localSheetId="22">#REF!</definedName>
    <definedName name="ITEM_1.7.1">#REF!</definedName>
    <definedName name="ITEM_1.7.2" localSheetId="22">#REF!</definedName>
    <definedName name="ITEM_1.7.2">#REF!</definedName>
    <definedName name="ITEM_1.8" localSheetId="22">#REF!</definedName>
    <definedName name="ITEM_1.8">#REF!</definedName>
    <definedName name="ITEM_1_FILTRO" localSheetId="22">#REF!</definedName>
    <definedName name="ITEM_1_FILTRO">#REF!</definedName>
    <definedName name="ITEM_2" localSheetId="22">#REF!</definedName>
    <definedName name="ITEM_2">#REF!</definedName>
    <definedName name="ITEM_2.11" localSheetId="22">#REF!</definedName>
    <definedName name="ITEM_2.11">#REF!</definedName>
    <definedName name="ITEM_2.7" localSheetId="22">#REF!</definedName>
    <definedName name="ITEM_2.7">#REF!</definedName>
    <definedName name="ITEM_3.1" localSheetId="22">#REF!</definedName>
    <definedName name="ITEM_3.1">#REF!</definedName>
    <definedName name="ITEM_3.11" localSheetId="22">#REF!</definedName>
    <definedName name="ITEM_3.11">#REF!</definedName>
    <definedName name="ITEM_3.12" localSheetId="22">#REF!</definedName>
    <definedName name="ITEM_3.12">#REF!</definedName>
    <definedName name="ITEM_3.13" localSheetId="22">#REF!</definedName>
    <definedName name="ITEM_3.13">#REF!</definedName>
    <definedName name="ITEM_3.14" localSheetId="22">#REF!</definedName>
    <definedName name="ITEM_3.14">#REF!</definedName>
    <definedName name="ITEM_3.15" localSheetId="22">#REF!</definedName>
    <definedName name="ITEM_3.15">#REF!</definedName>
    <definedName name="ITEM_3_FILTRO" localSheetId="22">#REF!</definedName>
    <definedName name="ITEM_3_FILTRO">#REF!</definedName>
    <definedName name="ITEM_4" localSheetId="22">#REF!</definedName>
    <definedName name="ITEM_4">#REF!</definedName>
    <definedName name="ITEM_4_FILTRO" localSheetId="22">#REF!</definedName>
    <definedName name="ITEM_4_FILTRO">#REF!</definedName>
    <definedName name="ITEM_5" localSheetId="22">#REF!</definedName>
    <definedName name="ITEM_5">#REF!</definedName>
    <definedName name="ITEM_5_FILTRO" localSheetId="22">#REF!</definedName>
    <definedName name="ITEM_5_FILTRO">#REF!</definedName>
    <definedName name="ITEM_6.2" localSheetId="22">#REF!</definedName>
    <definedName name="ITEM_6.2">#REF!</definedName>
    <definedName name="ITEM_6.3" localSheetId="22">#REF!</definedName>
    <definedName name="ITEM_6.3">#REF!</definedName>
    <definedName name="ITEM_6.4" localSheetId="22">#REF!</definedName>
    <definedName name="ITEM_6.4">#REF!</definedName>
    <definedName name="ITEM_6.5" localSheetId="22">#REF!</definedName>
    <definedName name="ITEM_6.5">#REF!</definedName>
    <definedName name="ITEM_6.6" localSheetId="22">#REF!</definedName>
    <definedName name="ITEM_6.6">#REF!</definedName>
    <definedName name="ITEM_6.7" localSheetId="22">#REF!</definedName>
    <definedName name="ITEM_6.7">#REF!</definedName>
    <definedName name="ITEM_6.8" localSheetId="22">#REF!</definedName>
    <definedName name="ITEM_6.8">#REF!</definedName>
    <definedName name="ITEM_6.9" localSheetId="22">#REF!</definedName>
    <definedName name="ITEM_6.9">#REF!</definedName>
    <definedName name="ITEM_6_FILTRO" localSheetId="22">#REF!</definedName>
    <definedName name="ITEM_6_FILTRO">#REF!</definedName>
    <definedName name="ITEM_7" localSheetId="22">#REF!</definedName>
    <definedName name="ITEM_7">#REF!</definedName>
    <definedName name="ITEM_8" localSheetId="22">#REF!</definedName>
    <definedName name="ITEM_8">#REF!</definedName>
    <definedName name="ITEM_9" localSheetId="22">#REF!</definedName>
    <definedName name="ITEM_9">#REF!</definedName>
    <definedName name="ITEM_COD45" localSheetId="22">#REF!</definedName>
    <definedName name="ITEM_COD45">#REF!</definedName>
    <definedName name="item_exccon" localSheetId="22">#REF!</definedName>
    <definedName name="item_exccon">#REF!</definedName>
    <definedName name="ITEM_INST_2" localSheetId="22">#REF!</definedName>
    <definedName name="ITEM_INST_2">#REF!</definedName>
    <definedName name="ITEM_INST_3" localSheetId="22">#REF!</definedName>
    <definedName name="ITEM_INST_3">#REF!</definedName>
    <definedName name="ITEM_MEDID" localSheetId="22">#REF!</definedName>
    <definedName name="ITEM_MEDID">#REF!</definedName>
    <definedName name="ITEM_REDU" localSheetId="22">#REF!</definedName>
    <definedName name="ITEM_REDU">#REF!</definedName>
    <definedName name="ITEM_SIFON" localSheetId="22">#REF!</definedName>
    <definedName name="ITEM_SIFON">#REF!</definedName>
    <definedName name="ITEM_TEE_3_2" localSheetId="22">#REF!</definedName>
    <definedName name="ITEM_TEE_3_2">#REF!</definedName>
    <definedName name="ITEM_TEE_4X4" localSheetId="22">#REF!</definedName>
    <definedName name="ITEM_TEE_4X4">#REF!</definedName>
    <definedName name="ITEM_TEFLON" localSheetId="22">#REF!</definedName>
    <definedName name="ITEM_TEFLON">#REF!</definedName>
    <definedName name="ITEM_VENTO" localSheetId="22">#REF!</definedName>
    <definedName name="ITEM_VENTO">#REF!</definedName>
    <definedName name="ITEM1" localSheetId="22">#REF!</definedName>
    <definedName name="ITEM1">#REF!</definedName>
    <definedName name="ITEM1.1" localSheetId="9">'APU 1.1.2.1'!#REF!</definedName>
    <definedName name="ITEM1.1" localSheetId="10">'APU 1.1.2.2'!#REF!</definedName>
    <definedName name="ITEM1.1" localSheetId="11">'APU 1.1.2.3'!#REF!</definedName>
    <definedName name="ITEM1.1" localSheetId="14">#REF!</definedName>
    <definedName name="ITEM1.1" localSheetId="20">'APU 2.1.1.1'!#REF!</definedName>
    <definedName name="ITEM1.1" localSheetId="22">'APU 2.1.2.1'!#REF!</definedName>
    <definedName name="ITEM1.1">'[111]APU ITEM 1.1'!$I$35</definedName>
    <definedName name="ITEM1.101">[54]UNIT!$G$341</definedName>
    <definedName name="ITEM1.103">[54]UNIT!$G$368</definedName>
    <definedName name="ITEM1.105">[54]UNIT!$G$398</definedName>
    <definedName name="ITEM2" localSheetId="14">#REF!</definedName>
    <definedName name="ITEM2" localSheetId="22">#REF!</definedName>
    <definedName name="ITEM2">#REF!</definedName>
    <definedName name="ITEM2.1" localSheetId="9">'APU 1.1.2.1'!$F$30</definedName>
    <definedName name="ITEM2.1" localSheetId="10">'APU 1.1.2.2'!#REF!</definedName>
    <definedName name="ITEM2.1" localSheetId="11">'APU 1.1.2.3'!#REF!</definedName>
    <definedName name="ITEM2.1" localSheetId="14">#REF!</definedName>
    <definedName name="ITEM2.1" localSheetId="20">'APU 2.1.1.1'!#REF!</definedName>
    <definedName name="ITEM2.1" localSheetId="22">'APU 2.1.2.1'!#REF!</definedName>
    <definedName name="ITEM2.1">'[111]APU ITEM 1.1'!#REF!</definedName>
    <definedName name="ITEM2.2" localSheetId="9">'APU 1.1.2.1'!#REF!</definedName>
    <definedName name="ITEM2.2" localSheetId="10">'APU 1.1.2.2'!$F$32</definedName>
    <definedName name="ITEM2.2" localSheetId="11">'APU 1.1.2.3'!#REF!</definedName>
    <definedName name="ITEM2.2" localSheetId="14">#REF!</definedName>
    <definedName name="ITEM2.2" localSheetId="20">'APU 2.1.1.1'!#REF!</definedName>
    <definedName name="ITEM2.2" localSheetId="22">'APU 2.1.2.1'!#REF!</definedName>
    <definedName name="ITEM2.2">'[111]APU ITEM 1.1'!#REF!</definedName>
    <definedName name="ITEM2.201">[54]UNIT!$G$426</definedName>
    <definedName name="ITEM2.202">[54]UNIT!$G$455</definedName>
    <definedName name="ITEM2.203">[54]UNIT!$G$484</definedName>
    <definedName name="ITEM2.3" localSheetId="9">'APU 1.1.2.1'!#REF!</definedName>
    <definedName name="ITEM2.3" localSheetId="10">'APU 1.1.2.2'!#REF!</definedName>
    <definedName name="ITEM2.3" localSheetId="11">'APU 1.1.2.3'!#REF!</definedName>
    <definedName name="ITEM2.3" localSheetId="14">#REF!</definedName>
    <definedName name="ITEM2.3" localSheetId="20">'APU 2.1.1.1'!#REF!</definedName>
    <definedName name="ITEM2.3" localSheetId="22">'APU 2.1.2.1'!#REF!</definedName>
    <definedName name="ITEM2.3">'[111]APU ITEM 1.1'!#REF!</definedName>
    <definedName name="ITEM2.4" localSheetId="9">'APU 1.1.2.1'!#REF!</definedName>
    <definedName name="ITEM2.4" localSheetId="10">'APU 1.1.2.2'!#REF!</definedName>
    <definedName name="ITEM2.4" localSheetId="11">'APU 1.1.2.3'!#REF!</definedName>
    <definedName name="ITEM2.4" localSheetId="14">#REF!</definedName>
    <definedName name="ITEM2.4" localSheetId="20">'APU 2.1.1.1'!#REF!</definedName>
    <definedName name="ITEM2.4" localSheetId="22">'APU 2.1.2.1'!#REF!</definedName>
    <definedName name="ITEM2.4">'[111]APU ITEM 1.1'!#REF!</definedName>
    <definedName name="ITEM2.401">[54]UNIT!$G$511</definedName>
    <definedName name="ITEM201.1" localSheetId="14">#REF!</definedName>
    <definedName name="ITEM201.1" localSheetId="22">#REF!</definedName>
    <definedName name="ITEM201.1">#REF!</definedName>
    <definedName name="ITEM201.2" localSheetId="14">#REF!</definedName>
    <definedName name="ITEM201.2" localSheetId="22">#REF!</definedName>
    <definedName name="ITEM201.2">#REF!</definedName>
    <definedName name="ITEM201.3" localSheetId="14">#REF!</definedName>
    <definedName name="ITEM201.3" localSheetId="22">#REF!</definedName>
    <definedName name="ITEM201.3">#REF!</definedName>
    <definedName name="ITEM20404">'[54]UNIT-ADICIONALES'!$G$534</definedName>
    <definedName name="ITEM210.2" localSheetId="14">#REF!</definedName>
    <definedName name="ITEM210.2" localSheetId="22">#REF!</definedName>
    <definedName name="ITEM210.2">#REF!</definedName>
    <definedName name="ITEM210.3" localSheetId="14">#REF!</definedName>
    <definedName name="ITEM210.3" localSheetId="22">#REF!</definedName>
    <definedName name="ITEM210.3">#REF!</definedName>
    <definedName name="ITEM211.1" localSheetId="14">#REF!</definedName>
    <definedName name="ITEM211.1" localSheetId="22">#REF!</definedName>
    <definedName name="ITEM211.1">#REF!</definedName>
    <definedName name="ITEM220.1" localSheetId="22">#REF!</definedName>
    <definedName name="ITEM220.1">#REF!</definedName>
    <definedName name="ITEM222" localSheetId="22">'[35]1'!#REF!</definedName>
    <definedName name="ITEM222">'[35]1'!#REF!</definedName>
    <definedName name="ITEM230" localSheetId="14">#REF!</definedName>
    <definedName name="ITEM230" localSheetId="22">#REF!</definedName>
    <definedName name="ITEM230">#REF!</definedName>
    <definedName name="item230.1">#REF!</definedName>
    <definedName name="ITEM3" localSheetId="14">#REF!</definedName>
    <definedName name="ITEM3" localSheetId="22">#REF!</definedName>
    <definedName name="ITEM3">#REF!</definedName>
    <definedName name="item3.1">'[112]3.1'!$F$35</definedName>
    <definedName name="ITEM3.1.3" localSheetId="9">'APU 1.1.2.1'!#REF!</definedName>
    <definedName name="ITEM3.1.3" localSheetId="10">'APU 1.1.2.2'!#REF!</definedName>
    <definedName name="ITEM3.1.3" localSheetId="11">'APU 1.1.2.3'!#REF!</definedName>
    <definedName name="ITEM3.1.3" localSheetId="14">#REF!</definedName>
    <definedName name="ITEM3.1.3" localSheetId="20">'[113]APU capitulos 1 y 2'!#REF!</definedName>
    <definedName name="ITEM3.1.3" localSheetId="22">'[113]APU capitulos 1 y 2'!#REF!</definedName>
    <definedName name="ITEM3.1.3">'[111]APU ITEM 1.1'!#REF!</definedName>
    <definedName name="ITEM3.2">'[112]3.2'!$F$35</definedName>
    <definedName name="ITEM3.3">'[112]3,3'!$F$33</definedName>
    <definedName name="ITEM3.4">'[112]3,4'!$F$33</definedName>
    <definedName name="item310">#REF!</definedName>
    <definedName name="item320" localSheetId="14">#REF!</definedName>
    <definedName name="item320" localSheetId="22">#REF!</definedName>
    <definedName name="item320">#REF!</definedName>
    <definedName name="item320.2">#REF!</definedName>
    <definedName name="ITEM330" localSheetId="22">#REF!</definedName>
    <definedName name="ITEM330">#REF!</definedName>
    <definedName name="item330.1">#REF!</definedName>
    <definedName name="ITEM35">'[112]3,5'!$F$35</definedName>
    <definedName name="ITEM4.1" localSheetId="9">'APU 1.1.2.1'!#REF!</definedName>
    <definedName name="ITEM4.1" localSheetId="10">'APU 1.1.2.2'!#REF!</definedName>
    <definedName name="ITEM4.1" localSheetId="11">'APU 1.1.2.3'!#REF!</definedName>
    <definedName name="ITEM4.1" localSheetId="14">#REF!</definedName>
    <definedName name="ITEM4.1" localSheetId="20">'APU 2.1.1.1'!#REF!</definedName>
    <definedName name="ITEM4.1" localSheetId="22">'APU 2.1.2.1'!#REF!</definedName>
    <definedName name="ITEM4.1">'[111]APU ITEM 1.1'!#REF!</definedName>
    <definedName name="ITEM410" localSheetId="14">#REF!</definedName>
    <definedName name="ITEM410" localSheetId="22">#REF!</definedName>
    <definedName name="ITEM410">#REF!</definedName>
    <definedName name="ITEM420" localSheetId="14">#REF!</definedName>
    <definedName name="ITEM420" localSheetId="22">#REF!</definedName>
    <definedName name="ITEM420">#REF!</definedName>
    <definedName name="ITEM450" localSheetId="22">#REF!</definedName>
    <definedName name="ITEM450">#REF!</definedName>
    <definedName name="item450.2P">#REF!</definedName>
    <definedName name="ITEM5.1" localSheetId="9">'APU 1.1.2.1'!#REF!</definedName>
    <definedName name="ITEM5.1" localSheetId="10">'APU 1.1.2.2'!#REF!</definedName>
    <definedName name="ITEM5.1" localSheetId="11">'APU 1.1.2.3'!#REF!</definedName>
    <definedName name="ITEM5.1" localSheetId="14">#REF!</definedName>
    <definedName name="ITEM5.1" localSheetId="20">'APU 2.1.1.1'!#REF!</definedName>
    <definedName name="ITEM5.1" localSheetId="22">'APU 2.1.2.1'!#REF!</definedName>
    <definedName name="ITEM5.1">'[111]APU ITEM 1.1'!#REF!</definedName>
    <definedName name="ITEM6.1" localSheetId="14">#REF!</definedName>
    <definedName name="ITEM6.1" localSheetId="22">#REF!</definedName>
    <definedName name="ITEM6.1">#REF!</definedName>
    <definedName name="item600.1">#REF!</definedName>
    <definedName name="ITEM610" localSheetId="14">#REF!</definedName>
    <definedName name="ITEM610" localSheetId="22">#REF!</definedName>
    <definedName name="ITEM610">#REF!</definedName>
    <definedName name="item610.1">#REF!</definedName>
    <definedName name="item610.2">#REF!</definedName>
    <definedName name="ITEM630.4" localSheetId="22">#REF!</definedName>
    <definedName name="ITEM630.4">#REF!</definedName>
    <definedName name="ITEM630.5" localSheetId="22">#REF!</definedName>
    <definedName name="ITEM630.5">#REF!</definedName>
    <definedName name="ITEM630.6" localSheetId="22">#REF!</definedName>
    <definedName name="ITEM630.6">#REF!</definedName>
    <definedName name="ITEM630.7" localSheetId="22">#REF!</definedName>
    <definedName name="ITEM630.7">#REF!</definedName>
    <definedName name="ITEM630.8" localSheetId="22">#REF!</definedName>
    <definedName name="ITEM630.8">#REF!</definedName>
    <definedName name="ITEM632" localSheetId="22">#REF!</definedName>
    <definedName name="ITEM632">#REF!</definedName>
    <definedName name="ITEM640" localSheetId="22">#REF!</definedName>
    <definedName name="ITEM640">#REF!</definedName>
    <definedName name="item640.3">#REF!</definedName>
    <definedName name="ITEM661" localSheetId="22">#REF!</definedName>
    <definedName name="ITEM661">#REF!</definedName>
    <definedName name="ITEM671" localSheetId="22">#REF!</definedName>
    <definedName name="ITEM671">#REF!</definedName>
    <definedName name="item673.1">#REF!</definedName>
    <definedName name="item673.3">#REF!</definedName>
    <definedName name="ITEM681" localSheetId="22">#REF!</definedName>
    <definedName name="ITEM681">#REF!</definedName>
    <definedName name="ITEM7.1" localSheetId="22">#REF!</definedName>
    <definedName name="ITEM7.1">#REF!</definedName>
    <definedName name="ITEM7.2" localSheetId="22">#REF!</definedName>
    <definedName name="ITEM7.2">#REF!</definedName>
    <definedName name="ITEM7.3" localSheetId="22">#REF!</definedName>
    <definedName name="ITEM7.3">#REF!</definedName>
    <definedName name="ITEM7.5" localSheetId="22">#REF!</definedName>
    <definedName name="ITEM7.5">#REF!</definedName>
    <definedName name="item700.1">#REF!</definedName>
    <definedName name="ITEM704" localSheetId="22">#REF!</definedName>
    <definedName name="ITEM704">#REF!</definedName>
    <definedName name="item710.1">#REF!</definedName>
    <definedName name="item710.2">#REF!</definedName>
    <definedName name="ITEM720" localSheetId="22">#REF!</definedName>
    <definedName name="ITEM720">#REF!</definedName>
    <definedName name="item730.1">#REF!</definedName>
    <definedName name="item730.2">#REF!</definedName>
    <definedName name="item730.2.4">#REF!</definedName>
    <definedName name="ITEM900" localSheetId="22">#REF!</definedName>
    <definedName name="ITEM900">#REF!</definedName>
    <definedName name="item900.2">#REF!</definedName>
    <definedName name="ITEMCOD90" localSheetId="22">#REF!</definedName>
    <definedName name="ITEMCOD90">#REF!</definedName>
    <definedName name="items">[27]ITEMS!$B$6:$B$176</definedName>
    <definedName name="ITEN_2_FILTRO" localSheetId="14">#REF!</definedName>
    <definedName name="ITEN_2_FILTRO" localSheetId="22">#REF!</definedName>
    <definedName name="ITEN_2_FILTRO">#REF!</definedName>
    <definedName name="ITEN320" localSheetId="14">#REF!</definedName>
    <definedName name="ITEN320" localSheetId="22">#REF!</definedName>
    <definedName name="ITEN320">#REF!</definedName>
    <definedName name="ITENM_DOMIC" localSheetId="14">#REF!</definedName>
    <definedName name="ITENM_DOMIC" localSheetId="22">#REF!</definedName>
    <definedName name="ITENM_DOMIC">#REF!</definedName>
    <definedName name="IUI" localSheetId="14" hidden="1">{"TAB1",#N/A,TRUE,"GENERAL";"TAB2",#N/A,TRUE,"GENERAL";"TAB3",#N/A,TRUE,"GENERAL";"TAB4",#N/A,TRUE,"GENERAL";"TAB5",#N/A,TRUE,"GENERAL"}</definedName>
    <definedName name="IUI" hidden="1">{"TAB1",#N/A,TRUE,"GENERAL";"TAB2",#N/A,TRUE,"GENERAL";"TAB3",#N/A,TRUE,"GENERAL";"TAB4",#N/A,TRUE,"GENERAL";"TAB5",#N/A,TRUE,"GENERAL"}</definedName>
    <definedName name="iuit7" localSheetId="14" hidden="1">{"TAB1",#N/A,TRUE,"GENERAL";"TAB2",#N/A,TRUE,"GENERAL";"TAB3",#N/A,TRUE,"GENERAL";"TAB4",#N/A,TRUE,"GENERAL";"TAB5",#N/A,TRUE,"GENERAL"}</definedName>
    <definedName name="iuit7" hidden="1">{"TAB1",#N/A,TRUE,"GENERAL";"TAB2",#N/A,TRUE,"GENERAL";"TAB3",#N/A,TRUE,"GENERAL";"TAB4",#N/A,TRUE,"GENERAL";"TAB5",#N/A,TRUE,"GENERAL"}</definedName>
    <definedName name="iul" localSheetId="14" hidden="1">{"via1",#N/A,TRUE,"general";"via2",#N/A,TRUE,"general";"via3",#N/A,TRUE,"general"}</definedName>
    <definedName name="iul" hidden="1">{"via1",#N/A,TRUE,"general";"via2",#N/A,TRUE,"general";"via3",#N/A,TRUE,"general"}</definedName>
    <definedName name="iuouio" localSheetId="14" hidden="1">{"via1",#N/A,TRUE,"general";"via2",#N/A,TRUE,"general";"via3",#N/A,TRUE,"general"}</definedName>
    <definedName name="iuouio" hidden="1">{"via1",#N/A,TRUE,"general";"via2",#N/A,TRUE,"general";"via3",#N/A,TRUE,"general"}</definedName>
    <definedName name="iuyi9" localSheetId="14" hidden="1">{"TAB1",#N/A,TRUE,"GENERAL";"TAB2",#N/A,TRUE,"GENERAL";"TAB3",#N/A,TRUE,"GENERAL";"TAB4",#N/A,TRUE,"GENERAL";"TAB5",#N/A,TRUE,"GENERAL"}</definedName>
    <definedName name="iuyi9" hidden="1">{"TAB1",#N/A,TRUE,"GENERAL";"TAB2",#N/A,TRUE,"GENERAL";"TAB3",#N/A,TRUE,"GENERAL";"TAB4",#N/A,TRUE,"GENERAL";"TAB5",#N/A,TRUE,"GENERAL"}</definedName>
    <definedName name="IVA">16%</definedName>
    <definedName name="ivacostruzione">[41]Assumption_invest.!#REF!</definedName>
    <definedName name="iyuiuyi" localSheetId="14" hidden="1">{"via1",#N/A,TRUE,"general";"via2",#N/A,TRUE,"general";"via3",#N/A,TRUE,"general"}</definedName>
    <definedName name="iyuiuyi" hidden="1">{"via1",#N/A,TRUE,"general";"via2",#N/A,TRUE,"general";"via3",#N/A,TRUE,"general"}</definedName>
    <definedName name="j" localSheetId="9" hidden="1">'[114]Datos-Gráfica'!#REF!</definedName>
    <definedName name="j" localSheetId="10" hidden="1">'[114]Datos-Gráfica'!#REF!</definedName>
    <definedName name="j" localSheetId="11" hidden="1">'[114]Datos-Gráfica'!#REF!</definedName>
    <definedName name="j" localSheetId="14" hidden="1">'[114]Datos-Gráfica'!#REF!</definedName>
    <definedName name="j" localSheetId="20" hidden="1">'[114]Datos-Gráfica'!#REF!</definedName>
    <definedName name="j" localSheetId="22" hidden="1">'[114]Datos-Gráfica'!#REF!</definedName>
    <definedName name="j" hidden="1">'[114]Datos-Gráfica'!#REF!</definedName>
    <definedName name="Ja" localSheetId="14">#REF!</definedName>
    <definedName name="Ja" localSheetId="22">#REF!</definedName>
    <definedName name="Ja">#REF!</definedName>
    <definedName name="JAPF" localSheetId="14">#REF!</definedName>
    <definedName name="JAPF" localSheetId="22">#REF!</definedName>
    <definedName name="JAPF">#REF!</definedName>
    <definedName name="Jb" localSheetId="14">#REF!</definedName>
    <definedName name="Jb" localSheetId="22">#REF!</definedName>
    <definedName name="Jb">#REF!</definedName>
    <definedName name="Jc" localSheetId="22">#REF!</definedName>
    <definedName name="Jc">#REF!</definedName>
    <definedName name="Jd" localSheetId="22">#REF!</definedName>
    <definedName name="Jd">#REF!</definedName>
    <definedName name="jdh" localSheetId="14" hidden="1">{"TAB1",#N/A,TRUE,"GENERAL";"TAB2",#N/A,TRUE,"GENERAL";"TAB3",#N/A,TRUE,"GENERAL";"TAB4",#N/A,TRUE,"GENERAL";"TAB5",#N/A,TRUE,"GENERAL"}</definedName>
    <definedName name="jdh" hidden="1">{"TAB1",#N/A,TRUE,"GENERAL";"TAB2",#N/A,TRUE,"GENERAL";"TAB3",#N/A,TRUE,"GENERAL";"TAB4",#N/A,TRUE,"GENERAL";"TAB5",#N/A,TRUE,"GENERAL"}</definedName>
    <definedName name="Je" localSheetId="14">#REF!</definedName>
    <definedName name="Je" localSheetId="22">#REF!</definedName>
    <definedName name="Je">#REF!</definedName>
    <definedName name="jeytj" localSheetId="14" hidden="1">{"TAB1",#N/A,TRUE,"GENERAL";"TAB2",#N/A,TRUE,"GENERAL";"TAB3",#N/A,TRUE,"GENERAL";"TAB4",#N/A,TRUE,"GENERAL";"TAB5",#N/A,TRUE,"GENERAL"}</definedName>
    <definedName name="jeytj" hidden="1">{"TAB1",#N/A,TRUE,"GENERAL";"TAB2",#N/A,TRUE,"GENERAL";"TAB3",#N/A,TRUE,"GENERAL";"TAB4",#N/A,TRUE,"GENERAL";"TAB5",#N/A,TRUE,"GENERAL"}</definedName>
    <definedName name="Jf" localSheetId="14">#REF!</definedName>
    <definedName name="Jf" localSheetId="22">#REF!</definedName>
    <definedName name="Jf">#REF!</definedName>
    <definedName name="jfhjfrt" localSheetId="14" hidden="1">{"TAB1",#N/A,TRUE,"GENERAL";"TAB2",#N/A,TRUE,"GENERAL";"TAB3",#N/A,TRUE,"GENERAL";"TAB4",#N/A,TRUE,"GENERAL";"TAB5",#N/A,TRUE,"GENERAL"}</definedName>
    <definedName name="jfhjfrt" hidden="1">{"TAB1",#N/A,TRUE,"GENERAL";"TAB2",#N/A,TRUE,"GENERAL";"TAB3",#N/A,TRUE,"GENERAL";"TAB4",#N/A,TRUE,"GENERAL";"TAB5",#N/A,TRUE,"GENERAL"}</definedName>
    <definedName name="jgfj" localSheetId="14" hidden="1">{"via1",#N/A,TRUE,"general";"via2",#N/A,TRUE,"general";"via3",#N/A,TRUE,"general"}</definedName>
    <definedName name="jgfj" hidden="1">{"via1",#N/A,TRUE,"general";"via2",#N/A,TRUE,"general";"via3",#N/A,TRUE,"general"}</definedName>
    <definedName name="jghj" localSheetId="14" hidden="1">{"TAB1",#N/A,TRUE,"GENERAL";"TAB2",#N/A,TRUE,"GENERAL";"TAB3",#N/A,TRUE,"GENERAL";"TAB4",#N/A,TRUE,"GENERAL";"TAB5",#N/A,TRUE,"GENERAL"}</definedName>
    <definedName name="jghj" hidden="1">{"TAB1",#N/A,TRUE,"GENERAL";"TAB2",#N/A,TRUE,"GENERAL";"TAB3",#N/A,TRUE,"GENERAL";"TAB4",#N/A,TRUE,"GENERAL";"TAB5",#N/A,TRUE,"GENERAL"}</definedName>
    <definedName name="jgj" localSheetId="14" hidden="1">{"TAB1",#N/A,TRUE,"GENERAL";"TAB2",#N/A,TRUE,"GENERAL";"TAB3",#N/A,TRUE,"GENERAL";"TAB4",#N/A,TRUE,"GENERAL";"TAB5",#N/A,TRUE,"GENERAL"}</definedName>
    <definedName name="jgj" hidden="1">{"TAB1",#N/A,TRUE,"GENERAL";"TAB2",#N/A,TRUE,"GENERAL";"TAB3",#N/A,TRUE,"GENERAL";"TAB4",#N/A,TRUE,"GENERAL";"TAB5",#N/A,TRUE,"GENERAL"}</definedName>
    <definedName name="JGJG" localSheetId="14">#REF!</definedName>
    <definedName name="JGJG" localSheetId="22">#REF!</definedName>
    <definedName name="JGJG">#REF!</definedName>
    <definedName name="jhg" localSheetId="14" hidden="1">{"TAB1",#N/A,TRUE,"GENERAL";"TAB2",#N/A,TRUE,"GENERAL";"TAB3",#N/A,TRUE,"GENERAL";"TAB4",#N/A,TRUE,"GENERAL";"TAB5",#N/A,TRUE,"GENERAL"}</definedName>
    <definedName name="jhg" hidden="1">{"TAB1",#N/A,TRUE,"GENERAL";"TAB2",#N/A,TRUE,"GENERAL";"TAB3",#N/A,TRUE,"GENERAL";"TAB4",#N/A,TRUE,"GENERAL";"TAB5",#N/A,TRUE,"GENERAL"}</definedName>
    <definedName name="jhjyj" localSheetId="14" hidden="1">{"via1",#N/A,TRUE,"general";"via2",#N/A,TRUE,"general";"via3",#N/A,TRUE,"general"}</definedName>
    <definedName name="jhjyj" hidden="1">{"via1",#N/A,TRUE,"general";"via2",#N/A,TRUE,"general";"via3",#N/A,TRUE,"general"}</definedName>
    <definedName name="JHK" localSheetId="14" hidden="1">{"TAB1",#N/A,TRUE,"GENERAL";"TAB2",#N/A,TRUE,"GENERAL";"TAB3",#N/A,TRUE,"GENERAL";"TAB4",#N/A,TRUE,"GENERAL";"TAB5",#N/A,TRUE,"GENERAL"}</definedName>
    <definedName name="JHK" hidden="1">{"TAB1",#N/A,TRUE,"GENERAL";"TAB2",#N/A,TRUE,"GENERAL";"TAB3",#N/A,TRUE,"GENERAL";"TAB4",#N/A,TRUE,"GENERAL";"TAB5",#N/A,TRUE,"GENERAL"}</definedName>
    <definedName name="jhkgjkvf" localSheetId="14" hidden="1">{"TAB1",#N/A,TRUE,"GENERAL";"TAB2",#N/A,TRUE,"GENERAL";"TAB3",#N/A,TRUE,"GENERAL";"TAB4",#N/A,TRUE,"GENERAL";"TAB5",#N/A,TRUE,"GENERAL"}</definedName>
    <definedName name="jhkgjkvf" hidden="1">{"TAB1",#N/A,TRUE,"GENERAL";"TAB2",#N/A,TRUE,"GENERAL";"TAB3",#N/A,TRUE,"GENERAL";"TAB4",#N/A,TRUE,"GENERAL";"TAB5",#N/A,TRUE,"GENERAL"}</definedName>
    <definedName name="jikj" localSheetId="14" hidden="1">{#N/A,#N/A,TRUE,"Stato Patrimoniale Civilistico";#N/A,#N/A,TRUE,"Conto Economico Civilistico";#N/A,#N/A,TRUE,"Riclassifica SP";#N/A,#N/A,TRUE,"Riclassifica CE";#N/A,#N/A,TRUE,"Indici di Bilancio";#N/A,#N/A,TRUE,"Composizione SP";#N/A,#N/A,TRUE,"Liquidità";#N/A,#N/A,TRUE,"Solidità";#N/A,#N/A,TRUE,"Redditività";#N/A,#N/A,TRUE,"Sviluppo"}</definedName>
    <definedName name="jikj" localSheetId="20" hidden="1">{#N/A,#N/A,TRUE,"Stato Patrimoniale Civilistico";#N/A,#N/A,TRUE,"Conto Economico Civilistico";#N/A,#N/A,TRUE,"Riclassifica SP";#N/A,#N/A,TRUE,"Riclassifica CE";#N/A,#N/A,TRUE,"Indici di Bilancio";#N/A,#N/A,TRUE,"Composizione SP";#N/A,#N/A,TRUE,"Liquidità";#N/A,#N/A,TRUE,"Solidità";#N/A,#N/A,TRUE,"Redditività";#N/A,#N/A,TRUE,"Sviluppo"}</definedName>
    <definedName name="jikj" localSheetId="22" hidden="1">{#N/A,#N/A,TRUE,"Stato Patrimoniale Civilistico";#N/A,#N/A,TRUE,"Conto Economico Civilistico";#N/A,#N/A,TRUE,"Riclassifica SP";#N/A,#N/A,TRUE,"Riclassifica CE";#N/A,#N/A,TRUE,"Indici di Bilancio";#N/A,#N/A,TRUE,"Composizione SP";#N/A,#N/A,TRUE,"Liquidità";#N/A,#N/A,TRUE,"Solidità";#N/A,#N/A,TRUE,"Redditività";#N/A,#N/A,TRUE,"Sviluppo"}</definedName>
    <definedName name="jikj" hidden="1">{#N/A,#N/A,TRUE,"Stato Patrimoniale Civilistico";#N/A,#N/A,TRUE,"Conto Economico Civilistico";#N/A,#N/A,TRUE,"Riclassifica SP";#N/A,#N/A,TRUE,"Riclassifica CE";#N/A,#N/A,TRUE,"Indici di Bilancio";#N/A,#N/A,TRUE,"Composizione SP";#N/A,#N/A,TRUE,"Liquidità";#N/A,#N/A,TRUE,"Solidità";#N/A,#N/A,TRUE,"Redditività";#N/A,#N/A,TRUE,"Sviluppo"}</definedName>
    <definedName name="jikjo" localSheetId="14"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 localSheetId="20"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 localSheetId="22"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j" localSheetId="14" hidden="1">{"via1",#N/A,TRUE,"general";"via2",#N/A,TRUE,"general";"via3",#N/A,TRUE,"general"}</definedName>
    <definedName name="jj" hidden="1">{"via1",#N/A,TRUE,"general";"via2",#N/A,TRUE,"general";"via3",#N/A,TRUE,"general"}</definedName>
    <definedName name="jjfq" localSheetId="14" hidden="1">{"via1",#N/A,TRUE,"general";"via2",#N/A,TRUE,"general";"via3",#N/A,TRUE,"general"}</definedName>
    <definedName name="jjfq" hidden="1">{"via1",#N/A,TRUE,"general";"via2",#N/A,TRUE,"general";"via3",#N/A,TRUE,"general"}</definedName>
    <definedName name="jjj" localSheetId="14" hidden="1">{#N/A,#N/A,TRUE,"Stato Patrimoniale Civilistico";#N/A,#N/A,TRUE,"Conto Economico Civilistico";#N/A,#N/A,TRUE,"Riclassifica SP";#N/A,#N/A,TRUE,"Riclassifica CE";#N/A,#N/A,TRUE,"Indici di Bilancio";#N/A,#N/A,TRUE,"Composizione SP";#N/A,#N/A,TRUE,"Liquidità";#N/A,#N/A,TRUE,"Solidità";#N/A,#N/A,TRUE,"Redditività";#N/A,#N/A,TRUE,"Sviluppo"}</definedName>
    <definedName name="jjj" localSheetId="20" hidden="1">{#N/A,#N/A,TRUE,"Stato Patrimoniale Civilistico";#N/A,#N/A,TRUE,"Conto Economico Civilistico";#N/A,#N/A,TRUE,"Riclassifica SP";#N/A,#N/A,TRUE,"Riclassifica CE";#N/A,#N/A,TRUE,"Indici di Bilancio";#N/A,#N/A,TRUE,"Composizione SP";#N/A,#N/A,TRUE,"Liquidità";#N/A,#N/A,TRUE,"Solidità";#N/A,#N/A,TRUE,"Redditività";#N/A,#N/A,TRUE,"Sviluppo"}</definedName>
    <definedName name="jjj" localSheetId="22" hidden="1">{#N/A,#N/A,TRUE,"Stato Patrimoniale Civilistico";#N/A,#N/A,TRUE,"Conto Economico Civilistico";#N/A,#N/A,TRUE,"Riclassifica SP";#N/A,#N/A,TRUE,"Riclassifica CE";#N/A,#N/A,TRUE,"Indici di Bilancio";#N/A,#N/A,TRUE,"Composizione SP";#N/A,#N/A,TRUE,"Liquidità";#N/A,#N/A,TRUE,"Solidità";#N/A,#N/A,TRUE,"Redditività";#N/A,#N/A,TRUE,"Sviluppo"}</definedName>
    <definedName name="jjj" hidden="1">{#N/A,#N/A,TRUE,"Stato Patrimoniale Civilistico";#N/A,#N/A,TRUE,"Conto Economico Civilistico";#N/A,#N/A,TRUE,"Riclassifica SP";#N/A,#N/A,TRUE,"Riclassifica CE";#N/A,#N/A,TRUE,"Indici di Bilancio";#N/A,#N/A,TRUE,"Composizione SP";#N/A,#N/A,TRUE,"Liquidità";#N/A,#N/A,TRUE,"Solidità";#N/A,#N/A,TRUE,"Redditività";#N/A,#N/A,TRUE,"Sviluppo"}</definedName>
    <definedName name="jjjhjddfg" localSheetId="14" hidden="1">{"via1",#N/A,TRUE,"general";"via2",#N/A,TRUE,"general";"via3",#N/A,TRUE,"general"}</definedName>
    <definedName name="jjjhjddfg" hidden="1">{"via1",#N/A,TRUE,"general";"via2",#N/A,TRUE,"general";"via3",#N/A,TRUE,"general"}</definedName>
    <definedName name="jjjjju" localSheetId="14" hidden="1">{"via1",#N/A,TRUE,"general";"via2",#N/A,TRUE,"general";"via3",#N/A,TRUE,"general"}</definedName>
    <definedName name="jjjjju" hidden="1">{"via1",#N/A,TRUE,"general";"via2",#N/A,TRUE,"general";"via3",#N/A,TRUE,"general"}</definedName>
    <definedName name="jjujujty" localSheetId="14" hidden="1">{"TAB1",#N/A,TRUE,"GENERAL";"TAB2",#N/A,TRUE,"GENERAL";"TAB3",#N/A,TRUE,"GENERAL";"TAB4",#N/A,TRUE,"GENERAL";"TAB5",#N/A,TRUE,"GENERAL"}</definedName>
    <definedName name="jjujujty" hidden="1">{"TAB1",#N/A,TRUE,"GENERAL";"TAB2",#N/A,TRUE,"GENERAL";"TAB3",#N/A,TRUE,"GENERAL";"TAB4",#N/A,TRUE,"GENERAL";"TAB5",#N/A,TRUE,"GENERAL"}</definedName>
    <definedName name="jjyjy" localSheetId="14" hidden="1">{"via1",#N/A,TRUE,"general";"via2",#N/A,TRUE,"general";"via3",#N/A,TRUE,"general"}</definedName>
    <definedName name="jjyjy" hidden="1">{"via1",#N/A,TRUE,"general";"via2",#N/A,TRUE,"general";"via3",#N/A,TRUE,"general"}</definedName>
    <definedName name="jkk" localSheetId="14" hidden="1">{"TAB1",#N/A,TRUE,"GENERAL";"TAB2",#N/A,TRUE,"GENERAL";"TAB3",#N/A,TRUE,"GENERAL";"TAB4",#N/A,TRUE,"GENERAL";"TAB5",#N/A,TRUE,"GENERAL"}</definedName>
    <definedName name="jkk" hidden="1">{"TAB1",#N/A,TRUE,"GENERAL";"TAB2",#N/A,TRUE,"GENERAL";"TAB3",#N/A,TRUE,"GENERAL";"TAB4",#N/A,TRUE,"GENERAL";"TAB5",#N/A,TRUE,"GENERAL"}</definedName>
    <definedName name="jkl" localSheetId="14" hidden="1">{"TAB1",#N/A,TRUE,"GENERAL";"TAB2",#N/A,TRUE,"GENERAL";"TAB3",#N/A,TRUE,"GENERAL";"TAB4",#N/A,TRUE,"GENERAL";"TAB5",#N/A,TRUE,"GENERAL"}</definedName>
    <definedName name="jkl" hidden="1">{"TAB1",#N/A,TRUE,"GENERAL";"TAB2",#N/A,TRUE,"GENERAL";"TAB3",#N/A,TRUE,"GENERAL";"TAB4",#N/A,TRUE,"GENERAL";"TAB5",#N/A,TRUE,"GENERAL"}</definedName>
    <definedName name="jose" localSheetId="14">#REF!</definedName>
    <definedName name="jose" localSheetId="22">#REF!</definedName>
    <definedName name="jose">#REF!</definedName>
    <definedName name="jqm" localSheetId="14">#REF!</definedName>
    <definedName name="jqm" localSheetId="22">#REF!</definedName>
    <definedName name="jqm">#REF!</definedName>
    <definedName name="JRYJ" localSheetId="14" hidden="1">{"via1",#N/A,TRUE,"general";"via2",#N/A,TRUE,"general";"via3",#N/A,TRUE,"general"}</definedName>
    <definedName name="JRYJ" hidden="1">{"via1",#N/A,TRUE,"general";"via2",#N/A,TRUE,"general";"via3",#N/A,TRUE,"general"}</definedName>
    <definedName name="jtyj" localSheetId="14" hidden="1">{"TAB1",#N/A,TRUE,"GENERAL";"TAB2",#N/A,TRUE,"GENERAL";"TAB3",#N/A,TRUE,"GENERAL";"TAB4",#N/A,TRUE,"GENERAL";"TAB5",#N/A,TRUE,"GENERAL"}</definedName>
    <definedName name="jtyj" hidden="1">{"TAB1",#N/A,TRUE,"GENERAL";"TAB2",#N/A,TRUE,"GENERAL";"TAB3",#N/A,TRUE,"GENERAL";"TAB4",#N/A,TRUE,"GENERAL";"TAB5",#N/A,TRUE,"GENERAL"}</definedName>
    <definedName name="jtyry" localSheetId="14" hidden="1">{"TAB1",#N/A,TRUE,"GENERAL";"TAB2",#N/A,TRUE,"GENERAL";"TAB3",#N/A,TRUE,"GENERAL";"TAB4",#N/A,TRUE,"GENERAL";"TAB5",#N/A,TRUE,"GENERAL"}</definedName>
    <definedName name="jtyry" hidden="1">{"TAB1",#N/A,TRUE,"GENERAL";"TAB2",#N/A,TRUE,"GENERAL";"TAB3",#N/A,TRUE,"GENERAL";"TAB4",#N/A,TRUE,"GENERAL";"TAB5",#N/A,TRUE,"GENERAL"}</definedName>
    <definedName name="Juego_de_Incrustaciones" localSheetId="14">#REF!</definedName>
    <definedName name="Juego_de_Incrustaciones" localSheetId="17">#REF!</definedName>
    <definedName name="Juego_de_Incrustaciones" localSheetId="18">#REF!</definedName>
    <definedName name="Juego_de_Incrustaciones" localSheetId="22">#REF!</definedName>
    <definedName name="Juego_de_Incrustaciones" localSheetId="2">#REF!</definedName>
    <definedName name="Juego_de_Incrustaciones">#REF!</definedName>
    <definedName name="Juego_de_Incrustaciones_11" localSheetId="14">#REF!</definedName>
    <definedName name="Juego_de_Incrustaciones_11" localSheetId="17">#REF!</definedName>
    <definedName name="Juego_de_Incrustaciones_11" localSheetId="18">#REF!</definedName>
    <definedName name="Juego_de_Incrustaciones_11" localSheetId="22">#REF!</definedName>
    <definedName name="Juego_de_Incrustaciones_11" localSheetId="2">#REF!</definedName>
    <definedName name="Juego_de_Incrustaciones_11">#REF!</definedName>
    <definedName name="juj" localSheetId="14" hidden="1">{"via1",#N/A,TRUE,"general";"via2",#N/A,TRUE,"general";"via3",#N/A,TRUE,"general"}</definedName>
    <definedName name="juj" hidden="1">{"via1",#N/A,TRUE,"general";"via2",#N/A,TRUE,"general";"via3",#N/A,TRUE,"general"}</definedName>
    <definedName name="jujcx" localSheetId="14" hidden="1">{"via1",#N/A,TRUE,"general";"via2",#N/A,TRUE,"general";"via3",#N/A,TRUE,"general"}</definedName>
    <definedName name="jujcx" hidden="1">{"via1",#N/A,TRUE,"general";"via2",#N/A,TRUE,"general";"via3",#N/A,TRUE,"general"}</definedName>
    <definedName name="jujuj" localSheetId="14" hidden="1">{"via1",#N/A,TRUE,"general";"via2",#N/A,TRUE,"general";"via3",#N/A,TRUE,"general"}</definedName>
    <definedName name="jujuj" hidden="1">{"via1",#N/A,TRUE,"general";"via2",#N/A,TRUE,"general";"via3",#N/A,TRUE,"general"}</definedName>
    <definedName name="jujujuju" localSheetId="14" hidden="1">{"TAB1",#N/A,TRUE,"GENERAL";"TAB2",#N/A,TRUE,"GENERAL";"TAB3",#N/A,TRUE,"GENERAL";"TAB4",#N/A,TRUE,"GENERAL";"TAB5",#N/A,TRUE,"GENERAL"}</definedName>
    <definedName name="jujujuju" hidden="1">{"TAB1",#N/A,TRUE,"GENERAL";"TAB2",#N/A,TRUE,"GENERAL";"TAB3",#N/A,TRUE,"GENERAL";"TAB4",#N/A,TRUE,"GENERAL";"TAB5",#N/A,TRUE,"GENERAL"}</definedName>
    <definedName name="juuuhb" localSheetId="14" hidden="1">{"TAB1",#N/A,TRUE,"GENERAL";"TAB2",#N/A,TRUE,"GENERAL";"TAB3",#N/A,TRUE,"GENERAL";"TAB4",#N/A,TRUE,"GENERAL";"TAB5",#N/A,TRUE,"GENERAL"}</definedName>
    <definedName name="juuuhb" hidden="1">{"TAB1",#N/A,TRUE,"GENERAL";"TAB2",#N/A,TRUE,"GENERAL";"TAB3",#N/A,TRUE,"GENERAL";"TAB4",#N/A,TRUE,"GENERAL";"TAB5",#N/A,TRUE,"GENERAL"}</definedName>
    <definedName name="jyjt7" localSheetId="14" hidden="1">{"via1",#N/A,TRUE,"general";"via2",#N/A,TRUE,"general";"via3",#N/A,TRUE,"general"}</definedName>
    <definedName name="jyjt7" hidden="1">{"via1",#N/A,TRUE,"general";"via2",#N/A,TRUE,"general";"via3",#N/A,TRUE,"general"}</definedName>
    <definedName name="jyt" localSheetId="14" hidden="1">{"via1",#N/A,TRUE,"general";"via2",#N/A,TRUE,"general";"via3",#N/A,TRUE,"general"}</definedName>
    <definedName name="jyt" hidden="1">{"via1",#N/A,TRUE,"general";"via2",#N/A,TRUE,"general";"via3",#N/A,TRUE,"general"}</definedName>
    <definedName name="jytj" localSheetId="14" hidden="1">{"via1",#N/A,TRUE,"general";"via2",#N/A,TRUE,"general";"via3",#N/A,TRUE,"general"}</definedName>
    <definedName name="jytj" hidden="1">{"via1",#N/A,TRUE,"general";"via2",#N/A,TRUE,"general";"via3",#N/A,TRUE,"general"}</definedName>
    <definedName name="jyuju" localSheetId="14" hidden="1">{"via1",#N/A,TRUE,"general";"via2",#N/A,TRUE,"general";"via3",#N/A,TRUE,"general"}</definedName>
    <definedName name="jyuju" hidden="1">{"via1",#N/A,TRUE,"general";"via2",#N/A,TRUE,"general";"via3",#N/A,TRUE,"general"}</definedName>
    <definedName name="jyujyuj" localSheetId="14" hidden="1">{"via1",#N/A,TRUE,"general";"via2",#N/A,TRUE,"general";"via3",#N/A,TRUE,"general"}</definedName>
    <definedName name="jyujyuj" hidden="1">{"via1",#N/A,TRUE,"general";"via2",#N/A,TRUE,"general";"via3",#N/A,TRUE,"general"}</definedName>
    <definedName name="K" localSheetId="14">#REF!</definedName>
    <definedName name="K" localSheetId="22">#REF!</definedName>
    <definedName name="K">#REF!</definedName>
    <definedName name="k.etapa">[14]SOPORTE!$CS$2:$CS$6</definedName>
    <definedName name="K0F1" localSheetId="14">#REF!</definedName>
    <definedName name="K0F1" localSheetId="22">#REF!</definedName>
    <definedName name="K0F1">#REF!</definedName>
    <definedName name="K0F2" localSheetId="14">#REF!</definedName>
    <definedName name="K0F2" localSheetId="22">#REF!</definedName>
    <definedName name="K0F2">#REF!</definedName>
    <definedName name="K10ALO" localSheetId="22">#REF!</definedName>
    <definedName name="K10ALO">#REF!</definedName>
    <definedName name="K11ALO" localSheetId="22">#REF!</definedName>
    <definedName name="K11ALO">#REF!</definedName>
    <definedName name="K1F1" localSheetId="22">#REF!</definedName>
    <definedName name="K1F1">#REF!</definedName>
    <definedName name="K1F2" localSheetId="22">#REF!</definedName>
    <definedName name="K1F2">#REF!</definedName>
    <definedName name="K2F1" localSheetId="22">#REF!</definedName>
    <definedName name="K2F1">#REF!</definedName>
    <definedName name="K2F2" localSheetId="22">#REF!</definedName>
    <definedName name="K2F2">#REF!</definedName>
    <definedName name="K3F1" localSheetId="22">#REF!</definedName>
    <definedName name="K3F1">#REF!</definedName>
    <definedName name="K3F2" localSheetId="22">#REF!</definedName>
    <definedName name="K3F2">#REF!</definedName>
    <definedName name="K4F1" localSheetId="22">#REF!</definedName>
    <definedName name="K4F1">#REF!</definedName>
    <definedName name="K4F2" localSheetId="22">#REF!</definedName>
    <definedName name="K4F2">#REF!</definedName>
    <definedName name="K5F1" localSheetId="22">#REF!</definedName>
    <definedName name="K5F1">#REF!</definedName>
    <definedName name="K5F2" localSheetId="22">#REF!</definedName>
    <definedName name="K5F2">#REF!</definedName>
    <definedName name="K6F1" localSheetId="22">#REF!</definedName>
    <definedName name="K6F1">#REF!</definedName>
    <definedName name="K6F2" localSheetId="22">#REF!</definedName>
    <definedName name="K6F2">#REF!</definedName>
    <definedName name="K7F1" localSheetId="22">#REF!</definedName>
    <definedName name="K7F1">#REF!</definedName>
    <definedName name="K7F2" localSheetId="22">#REF!</definedName>
    <definedName name="K7F2">#REF!</definedName>
    <definedName name="K8ALO" localSheetId="22">#REF!</definedName>
    <definedName name="K8ALO">#REF!</definedName>
    <definedName name="K8F1" localSheetId="22">#REF!</definedName>
    <definedName name="K8F1">#REF!</definedName>
    <definedName name="K8F2" localSheetId="22">#REF!</definedName>
    <definedName name="K8F2">#REF!</definedName>
    <definedName name="K9ALO" localSheetId="22">#REF!</definedName>
    <definedName name="K9ALO">#REF!</definedName>
    <definedName name="ka" localSheetId="22">#REF!</definedName>
    <definedName name="ka">#REF!</definedName>
    <definedName name="KHGGH" localSheetId="14" hidden="1">{"via1",#N/A,TRUE,"general";"via2",#N/A,TRUE,"general";"via3",#N/A,TRUE,"general"}</definedName>
    <definedName name="KHGGH" hidden="1">{"via1",#N/A,TRUE,"general";"via2",#N/A,TRUE,"general";"via3",#N/A,TRUE,"general"}</definedName>
    <definedName name="KHJ" localSheetId="14">#REF!</definedName>
    <definedName name="KHJ" localSheetId="22">#REF!</definedName>
    <definedName name="KHJ">#REF!</definedName>
    <definedName name="khjk7" localSheetId="14" hidden="1">{"TAB1",#N/A,TRUE,"GENERAL";"TAB2",#N/A,TRUE,"GENERAL";"TAB3",#N/A,TRUE,"GENERAL";"TAB4",#N/A,TRUE,"GENERAL";"TAB5",#N/A,TRUE,"GENERAL"}</definedName>
    <definedName name="khjk7" hidden="1">{"TAB1",#N/A,TRUE,"GENERAL";"TAB2",#N/A,TRUE,"GENERAL";"TAB3",#N/A,TRUE,"GENERAL";"TAB4",#N/A,TRUE,"GENERAL";"TAB5",#N/A,TRUE,"GENERAL"}</definedName>
    <definedName name="Ki" localSheetId="14">#REF!</definedName>
    <definedName name="Ki" localSheetId="22">#REF!</definedName>
    <definedName name="Ki">#REF!</definedName>
    <definedName name="kikik" localSheetId="14" hidden="1">{"via1",#N/A,TRUE,"general";"via2",#N/A,TRUE,"general";"via3",#N/A,TRUE,"general"}</definedName>
    <definedName name="kikik" hidden="1">{"via1",#N/A,TRUE,"general";"via2",#N/A,TRUE,"general";"via3",#N/A,TRUE,"general"}</definedName>
    <definedName name="kjhkd" localSheetId="14" hidden="1">{"via1",#N/A,TRUE,"general";"via2",#N/A,TRUE,"general";"via3",#N/A,TRUE,"general"}</definedName>
    <definedName name="kjhkd" hidden="1">{"via1",#N/A,TRUE,"general";"via2",#N/A,TRUE,"general";"via3",#N/A,TRUE,"general"}</definedName>
    <definedName name="kjk" localSheetId="14" hidden="1">{"via1",#N/A,TRUE,"general";"via2",#N/A,TRUE,"general";"via3",#N/A,TRUE,"general"}</definedName>
    <definedName name="kjk" hidden="1">{"via1",#N/A,TRUE,"general";"via2",#N/A,TRUE,"general";"via3",#N/A,TRUE,"general"}</definedName>
    <definedName name="kjtrkjr" localSheetId="14" hidden="1">{"via1",#N/A,TRUE,"general";"via2",#N/A,TRUE,"general";"via3",#N/A,TRUE,"general"}</definedName>
    <definedName name="kjtrkjr" hidden="1">{"via1",#N/A,TRUE,"general";"via2",#N/A,TRUE,"general";"via3",#N/A,TRUE,"general"}</definedName>
    <definedName name="kk" localSheetId="14" hidden="1">{#N/A,#N/A,TRUE,"INGENIERIA";#N/A,#N/A,TRUE,"COMPRAS";#N/A,#N/A,TRUE,"DIRECCION";#N/A,#N/A,TRUE,"RESUMEN"}</definedName>
    <definedName name="kk" hidden="1">{#N/A,#N/A,TRUE,"INGENIERIA";#N/A,#N/A,TRUE,"COMPRAS";#N/A,#N/A,TRUE,"DIRECCION";#N/A,#N/A,TRUE,"RESUMEN"}</definedName>
    <definedName name="kkkki" localSheetId="14" hidden="1">{"via1",#N/A,TRUE,"general";"via2",#N/A,TRUE,"general";"via3",#N/A,TRUE,"general"}</definedName>
    <definedName name="kkkki" hidden="1">{"via1",#N/A,TRUE,"general";"via2",#N/A,TRUE,"general";"via3",#N/A,TRUE,"general"}</definedName>
    <definedName name="kkkkkki" localSheetId="14" hidden="1">{"TAB1",#N/A,TRUE,"GENERAL";"TAB2",#N/A,TRUE,"GENERAL";"TAB3",#N/A,TRUE,"GENERAL";"TAB4",#N/A,TRUE,"GENERAL";"TAB5",#N/A,TRUE,"GENERAL"}</definedName>
    <definedName name="kkkkkki" hidden="1">{"TAB1",#N/A,TRUE,"GENERAL";"TAB2",#N/A,TRUE,"GENERAL";"TAB3",#N/A,TRUE,"GENERAL";"TAB4",#N/A,TRUE,"GENERAL";"TAB5",#N/A,TRUE,"GENERAL"}</definedName>
    <definedName name="kmbarriera1">[115]Input!$E$26</definedName>
    <definedName name="kmcaianello">[115]Input!$E$21</definedName>
    <definedName name="ko">[116]items!$C$4:$J$247</definedName>
    <definedName name="krtrk" localSheetId="14" hidden="1">{"via1",#N/A,TRUE,"general";"via2",#N/A,TRUE,"general";"via3",#N/A,TRUE,"general"}</definedName>
    <definedName name="krtrk" hidden="1">{"via1",#N/A,TRUE,"general";"via2",#N/A,TRUE,"general";"via3",#N/A,TRUE,"general"}</definedName>
    <definedName name="kyr" localSheetId="14" hidden="1">{"TAB1",#N/A,TRUE,"GENERAL";"TAB2",#N/A,TRUE,"GENERAL";"TAB3",#N/A,TRUE,"GENERAL";"TAB4",#N/A,TRUE,"GENERAL";"TAB5",#N/A,TRUE,"GENERAL"}</definedName>
    <definedName name="kyr" hidden="1">{"TAB1",#N/A,TRUE,"GENERAL";"TAB2",#N/A,TRUE,"GENERAL";"TAB3",#N/A,TRUE,"GENERAL";"TAB4",#N/A,TRUE,"GENERAL";"TAB5",#N/A,TRUE,"GENERAL"}</definedName>
    <definedName name="L.Tipo">[14]SOPORTE!$DN$2:$DN$9</definedName>
    <definedName name="L_L" localSheetId="14">IF('APU 1.1.2.6'!Values_Entered,Header_Row+'APU 1.1.2.6'!Number_of_Payments,Header_Row)</definedName>
    <definedName name="L_L" localSheetId="22">IF('APU 2.1.2.1'!Values_Entered,'APU 2.1.2.1'!Header_Row+'APU 2.1.2.1'!Number_of_Payments,'APU 2.1.2.1'!Header_Row)</definedName>
    <definedName name="L_L">IF([0]!Values_Entered,Header_Row+[0]!Number_of_Payments,Header_Row)</definedName>
    <definedName name="La" localSheetId="14">#REF!</definedName>
    <definedName name="La" localSheetId="22">#REF!</definedName>
    <definedName name="La">#REF!</definedName>
    <definedName name="Lamina_de_acero_inox." localSheetId="14">#REF!</definedName>
    <definedName name="Lamina_de_acero_inox." localSheetId="17">#REF!</definedName>
    <definedName name="Lamina_de_acero_inox." localSheetId="18">#REF!</definedName>
    <definedName name="Lamina_de_acero_inox." localSheetId="22">#REF!</definedName>
    <definedName name="Lamina_de_acero_inox." localSheetId="2">#REF!</definedName>
    <definedName name="Lamina_de_acero_inox.">#REF!</definedName>
    <definedName name="Lamina_de_acero_inox._11" localSheetId="14">#REF!</definedName>
    <definedName name="Lamina_de_acero_inox._11" localSheetId="17">#REF!</definedName>
    <definedName name="Lamina_de_acero_inox._11" localSheetId="18">#REF!</definedName>
    <definedName name="Lamina_de_acero_inox._11" localSheetId="22">#REF!</definedName>
    <definedName name="Lamina_de_acero_inox._11" localSheetId="2">#REF!</definedName>
    <definedName name="Lamina_de_acero_inox._11">#REF!</definedName>
    <definedName name="Lamina_de_plomo_1_5mm" localSheetId="17">#REF!</definedName>
    <definedName name="Lamina_de_plomo_1_5mm" localSheetId="18">#REF!</definedName>
    <definedName name="Lamina_de_plomo_1_5mm" localSheetId="22">#REF!</definedName>
    <definedName name="Lamina_de_plomo_1_5mm" localSheetId="2">#REF!</definedName>
    <definedName name="Lamina_de_plomo_1_5mm">#REF!</definedName>
    <definedName name="Lamina_de_plomo_1_5mm_11" localSheetId="17">#REF!</definedName>
    <definedName name="Lamina_de_plomo_1_5mm_11" localSheetId="18">#REF!</definedName>
    <definedName name="Lamina_de_plomo_1_5mm_11" localSheetId="22">#REF!</definedName>
    <definedName name="Lamina_de_plomo_1_5mm_11" localSheetId="2">#REF!</definedName>
    <definedName name="Lamina_de_plomo_1_5mm_11">#REF!</definedName>
    <definedName name="Lamina_galv._Cal_18" localSheetId="17">#REF!</definedName>
    <definedName name="Lamina_galv._Cal_18" localSheetId="18">#REF!</definedName>
    <definedName name="Lamina_galv._Cal_18" localSheetId="22">#REF!</definedName>
    <definedName name="Lamina_galv._Cal_18" localSheetId="2">#REF!</definedName>
    <definedName name="Lamina_galv._Cal_18">#REF!</definedName>
    <definedName name="Lamina_galv._Cal_18_11" localSheetId="17">#REF!</definedName>
    <definedName name="Lamina_galv._Cal_18_11" localSheetId="18">#REF!</definedName>
    <definedName name="Lamina_galv._Cal_18_11" localSheetId="22">#REF!</definedName>
    <definedName name="Lamina_galv._Cal_18_11" localSheetId="2">#REF!</definedName>
    <definedName name="Lamina_galv._Cal_18_11">#REF!</definedName>
    <definedName name="Lamina_galv._Cal_20" localSheetId="17">#REF!</definedName>
    <definedName name="Lamina_galv._Cal_20" localSheetId="18">#REF!</definedName>
    <definedName name="Lamina_galv._Cal_20" localSheetId="22">#REF!</definedName>
    <definedName name="Lamina_galv._Cal_20" localSheetId="2">#REF!</definedName>
    <definedName name="Lamina_galv._Cal_20">#REF!</definedName>
    <definedName name="Lamina_galv._Cal_20_11" localSheetId="17">#REF!</definedName>
    <definedName name="Lamina_galv._Cal_20_11" localSheetId="18">#REF!</definedName>
    <definedName name="Lamina_galv._Cal_20_11" localSheetId="22">#REF!</definedName>
    <definedName name="Lamina_galv._Cal_20_11" localSheetId="2">#REF!</definedName>
    <definedName name="Lamina_galv._Cal_20_11">#REF!</definedName>
    <definedName name="Lamina_galv._Cal_22" localSheetId="17">#REF!</definedName>
    <definedName name="Lamina_galv._Cal_22" localSheetId="18">#REF!</definedName>
    <definedName name="Lamina_galv._Cal_22" localSheetId="22">#REF!</definedName>
    <definedName name="Lamina_galv._Cal_22" localSheetId="2">#REF!</definedName>
    <definedName name="Lamina_galv._Cal_22">#REF!</definedName>
    <definedName name="Lamina_galv._Cal_22_11" localSheetId="17">#REF!</definedName>
    <definedName name="Lamina_galv._Cal_22_11" localSheetId="18">#REF!</definedName>
    <definedName name="Lamina_galv._Cal_22_11" localSheetId="22">#REF!</definedName>
    <definedName name="Lamina_galv._Cal_22_11" localSheetId="2">#REF!</definedName>
    <definedName name="Lamina_galv._Cal_22_11">#REF!</definedName>
    <definedName name="Lamina_galv._Cal_24" localSheetId="17">#REF!</definedName>
    <definedName name="Lamina_galv._Cal_24" localSheetId="18">#REF!</definedName>
    <definedName name="Lamina_galv._Cal_24" localSheetId="22">#REF!</definedName>
    <definedName name="Lamina_galv._Cal_24" localSheetId="2">#REF!</definedName>
    <definedName name="Lamina_galv._Cal_24">#REF!</definedName>
    <definedName name="Lamina_galv._Cal_24_11" localSheetId="17">#REF!</definedName>
    <definedName name="Lamina_galv._Cal_24_11" localSheetId="18">#REF!</definedName>
    <definedName name="Lamina_galv._Cal_24_11" localSheetId="22">#REF!</definedName>
    <definedName name="Lamina_galv._Cal_24_11" localSheetId="2">#REF!</definedName>
    <definedName name="Lamina_galv._Cal_24_11">#REF!</definedName>
    <definedName name="Lamina_galv._Cal_26" localSheetId="17">#REF!</definedName>
    <definedName name="Lamina_galv._Cal_26" localSheetId="18">#REF!</definedName>
    <definedName name="Lamina_galv._Cal_26" localSheetId="22">#REF!</definedName>
    <definedName name="Lamina_galv._Cal_26" localSheetId="2">#REF!</definedName>
    <definedName name="Lamina_galv._Cal_26">#REF!</definedName>
    <definedName name="Lamina_galv._Cal_26_11" localSheetId="17">#REF!</definedName>
    <definedName name="Lamina_galv._Cal_26_11" localSheetId="18">#REF!</definedName>
    <definedName name="Lamina_galv._Cal_26_11" localSheetId="22">#REF!</definedName>
    <definedName name="Lamina_galv._Cal_26_11" localSheetId="2">#REF!</definedName>
    <definedName name="Lamina_galv._Cal_26_11">#REF!</definedName>
    <definedName name="Lamina_galv._Cal_28" localSheetId="17">#REF!</definedName>
    <definedName name="Lamina_galv._Cal_28" localSheetId="18">#REF!</definedName>
    <definedName name="Lamina_galv._Cal_28" localSheetId="22">#REF!</definedName>
    <definedName name="Lamina_galv._Cal_28" localSheetId="2">#REF!</definedName>
    <definedName name="Lamina_galv._Cal_28">#REF!</definedName>
    <definedName name="Lamina_galv._Cal_28_11" localSheetId="17">#REF!</definedName>
    <definedName name="Lamina_galv._Cal_28_11" localSheetId="18">#REF!</definedName>
    <definedName name="Lamina_galv._Cal_28_11" localSheetId="22">#REF!</definedName>
    <definedName name="Lamina_galv._Cal_28_11" localSheetId="2">#REF!</definedName>
    <definedName name="Lamina_galv._Cal_28_11">#REF!</definedName>
    <definedName name="Lamina_galv._Cal_30" localSheetId="17">#REF!</definedName>
    <definedName name="Lamina_galv._Cal_30" localSheetId="18">#REF!</definedName>
    <definedName name="Lamina_galv._Cal_30" localSheetId="22">#REF!</definedName>
    <definedName name="Lamina_galv._Cal_30" localSheetId="2">#REF!</definedName>
    <definedName name="Lamina_galv._Cal_30">#REF!</definedName>
    <definedName name="Lamina_galv._Cal_30_11" localSheetId="17">#REF!</definedName>
    <definedName name="Lamina_galv._Cal_30_11" localSheetId="18">#REF!</definedName>
    <definedName name="Lamina_galv._Cal_30_11" localSheetId="22">#REF!</definedName>
    <definedName name="Lamina_galv._Cal_30_11" localSheetId="2">#REF!</definedName>
    <definedName name="Lamina_galv._Cal_30_11">#REF!</definedName>
    <definedName name="Lamina_galv._Cal_31" localSheetId="17">#REF!</definedName>
    <definedName name="Lamina_galv._Cal_31" localSheetId="18">#REF!</definedName>
    <definedName name="Lamina_galv._Cal_31" localSheetId="22">#REF!</definedName>
    <definedName name="Lamina_galv._Cal_31" localSheetId="2">#REF!</definedName>
    <definedName name="Lamina_galv._Cal_31">#REF!</definedName>
    <definedName name="Lamina_galv._Cal_31_11" localSheetId="17">#REF!</definedName>
    <definedName name="Lamina_galv._Cal_31_11" localSheetId="18">#REF!</definedName>
    <definedName name="Lamina_galv._Cal_31_11" localSheetId="22">#REF!</definedName>
    <definedName name="Lamina_galv._Cal_31_11" localSheetId="2">#REF!</definedName>
    <definedName name="Lamina_galv._Cal_31_11">#REF!</definedName>
    <definedName name="LAMINA_SUPERBOARD">'[22]MATERIALES '!$E$78</definedName>
    <definedName name="Lamparas_2_48">'[23]LISTADO '!$F$107</definedName>
    <definedName name="LAMPARATOT" localSheetId="14">#REF!</definedName>
    <definedName name="LAMPARATOT" localSheetId="17">#REF!</definedName>
    <definedName name="LAMPARATOT" localSheetId="18">#REF!</definedName>
    <definedName name="LAMPARATOT" localSheetId="22">#REF!</definedName>
    <definedName name="LAMPARATOT" localSheetId="2">#REF!</definedName>
    <definedName name="LAMPARATOT">#REF!</definedName>
    <definedName name="LAMPARATOT_11" localSheetId="14">#REF!</definedName>
    <definedName name="LAMPARATOT_11" localSheetId="17">#REF!</definedName>
    <definedName name="LAMPARATOT_11" localSheetId="18">#REF!</definedName>
    <definedName name="LAMPARATOT_11" localSheetId="22">#REF!</definedName>
    <definedName name="LAMPARATOT_11" localSheetId="2">#REF!</definedName>
    <definedName name="LAMPARATOT_11">#REF!</definedName>
    <definedName name="largovertedero" localSheetId="14">#REF!</definedName>
    <definedName name="largovertedero" localSheetId="22">#REF!</definedName>
    <definedName name="largovertedero">#REF!</definedName>
    <definedName name="Last_Row">#N/A</definedName>
    <definedName name="lastdebt">#REF!</definedName>
    <definedName name="lastpref">#REF!</definedName>
    <definedName name="LAVAB" localSheetId="17">#REF!</definedName>
    <definedName name="LAVAB" localSheetId="18">#REF!</definedName>
    <definedName name="LAVAB" localSheetId="22">#REF!</definedName>
    <definedName name="LAVAB" localSheetId="2">#REF!</definedName>
    <definedName name="LAVAB">#REF!</definedName>
    <definedName name="LAVAB_11" localSheetId="17">#REF!</definedName>
    <definedName name="LAVAB_11" localSheetId="18">#REF!</definedName>
    <definedName name="LAVAB_11" localSheetId="22">#REF!</definedName>
    <definedName name="LAVAB_11" localSheetId="2">#REF!</definedName>
    <definedName name="LAVAB_11">#REF!</definedName>
    <definedName name="LAVABLA" localSheetId="17">#REF!</definedName>
    <definedName name="LAVABLA" localSheetId="18">#REF!</definedName>
    <definedName name="LAVABLA" localSheetId="22">#REF!</definedName>
    <definedName name="LAVABLA" localSheetId="2">#REF!</definedName>
    <definedName name="LAVABLA">#REF!</definedName>
    <definedName name="LAVABLA_11" localSheetId="17">#REF!</definedName>
    <definedName name="LAVABLA_11" localSheetId="18">#REF!</definedName>
    <definedName name="LAVABLA_11" localSheetId="22">#REF!</definedName>
    <definedName name="LAVABLA_11" localSheetId="2">#REF!</definedName>
    <definedName name="LAVABLA_11">#REF!</definedName>
    <definedName name="Lavamanos_de_empotrar" localSheetId="17">#REF!</definedName>
    <definedName name="Lavamanos_de_empotrar" localSheetId="18">#REF!</definedName>
    <definedName name="Lavamanos_de_empotrar" localSheetId="22">#REF!</definedName>
    <definedName name="Lavamanos_de_empotrar" localSheetId="2">#REF!</definedName>
    <definedName name="Lavamanos_de_empotrar">#REF!</definedName>
    <definedName name="Lavamanos_de_empotrar_11" localSheetId="17">#REF!</definedName>
    <definedName name="Lavamanos_de_empotrar_11" localSheetId="18">#REF!</definedName>
    <definedName name="Lavamanos_de_empotrar_11" localSheetId="22">#REF!</definedName>
    <definedName name="Lavamanos_de_empotrar_11" localSheetId="2">#REF!</definedName>
    <definedName name="Lavamanos_de_empotrar_11">#REF!</definedName>
    <definedName name="Lavamanos_de_pedal_Acero_inox." localSheetId="17">#REF!</definedName>
    <definedName name="Lavamanos_de_pedal_Acero_inox." localSheetId="18">#REF!</definedName>
    <definedName name="Lavamanos_de_pedal_Acero_inox." localSheetId="22">#REF!</definedName>
    <definedName name="Lavamanos_de_pedal_Acero_inox." localSheetId="2">#REF!</definedName>
    <definedName name="Lavamanos_de_pedal_Acero_inox.">#REF!</definedName>
    <definedName name="Lavamanos_de_pedal_Acero_inox._11" localSheetId="17">#REF!</definedName>
    <definedName name="Lavamanos_de_pedal_Acero_inox._11" localSheetId="18">#REF!</definedName>
    <definedName name="Lavamanos_de_pedal_Acero_inox._11" localSheetId="22">#REF!</definedName>
    <definedName name="Lavamanos_de_pedal_Acero_inox._11" localSheetId="2">#REF!</definedName>
    <definedName name="Lavamanos_de_pedal_Acero_inox._11">#REF!</definedName>
    <definedName name="Lavamanos_de_Pedestal" localSheetId="17">#REF!</definedName>
    <definedName name="Lavamanos_de_Pedestal" localSheetId="18">#REF!</definedName>
    <definedName name="Lavamanos_de_Pedestal" localSheetId="22">#REF!</definedName>
    <definedName name="Lavamanos_de_Pedestal" localSheetId="2">#REF!</definedName>
    <definedName name="Lavamanos_de_Pedestal">#REF!</definedName>
    <definedName name="Lavamanos_de_Pedestal_11" localSheetId="17">#REF!</definedName>
    <definedName name="Lavamanos_de_Pedestal_11" localSheetId="18">#REF!</definedName>
    <definedName name="Lavamanos_de_Pedestal_11" localSheetId="22">#REF!</definedName>
    <definedName name="Lavamanos_de_Pedestal_11" localSheetId="2">#REF!</definedName>
    <definedName name="Lavamanos_de_Pedestal_11">#REF!</definedName>
    <definedName name="LAVANOVATOT" localSheetId="17">#REF!</definedName>
    <definedName name="LAVANOVATOT" localSheetId="18">#REF!</definedName>
    <definedName name="LAVANOVATOT" localSheetId="22">#REF!</definedName>
    <definedName name="LAVANOVATOT" localSheetId="2">#REF!</definedName>
    <definedName name="LAVANOVATOT">#REF!</definedName>
    <definedName name="LAVANOVATOT_11" localSheetId="17">#REF!</definedName>
    <definedName name="LAVANOVATOT_11" localSheetId="18">#REF!</definedName>
    <definedName name="LAVANOVATOT_11" localSheetId="22">#REF!</definedName>
    <definedName name="LAVANOVATOT_11" localSheetId="2">#REF!</definedName>
    <definedName name="LAVANOVATOT_11">#REF!</definedName>
    <definedName name="Lavaplatos_acero_inox." localSheetId="17">#REF!</definedName>
    <definedName name="Lavaplatos_acero_inox." localSheetId="18">#REF!</definedName>
    <definedName name="Lavaplatos_acero_inox." localSheetId="22">#REF!</definedName>
    <definedName name="Lavaplatos_acero_inox." localSheetId="2">#REF!</definedName>
    <definedName name="Lavaplatos_acero_inox.">#REF!</definedName>
    <definedName name="Lavaplatos_acero_inox._11" localSheetId="17">#REF!</definedName>
    <definedName name="Lavaplatos_acero_inox._11" localSheetId="18">#REF!</definedName>
    <definedName name="Lavaplatos_acero_inox._11" localSheetId="22">#REF!</definedName>
    <definedName name="Lavaplatos_acero_inox._11" localSheetId="2">#REF!</definedName>
    <definedName name="Lavaplatos_acero_inox._11">#REF!</definedName>
    <definedName name="LAVAPLATOT" localSheetId="17">#REF!</definedName>
    <definedName name="LAVAPLATOT" localSheetId="18">#REF!</definedName>
    <definedName name="LAVAPLATOT" localSheetId="22">#REF!</definedName>
    <definedName name="LAVAPLATOT" localSheetId="2">#REF!</definedName>
    <definedName name="LAVAPLATOT">#REF!</definedName>
    <definedName name="LAVAPLATOT_11" localSheetId="17">#REF!</definedName>
    <definedName name="LAVAPLATOT_11" localSheetId="18">#REF!</definedName>
    <definedName name="LAVAPLATOT_11" localSheetId="22">#REF!</definedName>
    <definedName name="LAVAPLATOT_11" localSheetId="2">#REF!</definedName>
    <definedName name="LAVAPLATOT_11">#REF!</definedName>
    <definedName name="lavori2">[88]Input!$A$265:$C$273</definedName>
    <definedName name="lavori3">[88]Input!$A$266:$F$272</definedName>
    <definedName name="Lb" localSheetId="22">#REF!</definedName>
    <definedName name="Lb">#REF!</definedName>
    <definedName name="LBO">[6]Inputs!#REF!</definedName>
    <definedName name="Ld" localSheetId="22">#REF!</definedName>
    <definedName name="Ld">#REF!</definedName>
    <definedName name="Le" localSheetId="22">#REF!</definedName>
    <definedName name="Le">#REF!</definedName>
    <definedName name="LEASING">#REF!</definedName>
    <definedName name="leggbarr1">[34]Input!#REF!</definedName>
    <definedName name="leggbarr2">[34]Input!#REF!</definedName>
    <definedName name="leggcaianello">[34]Input!#REF!</definedName>
    <definedName name="leggeri_barr1">'[34]Flussi annui 2013-2057'!#REF!</definedName>
    <definedName name="Leggeri_barr2">'[34]Flussi annui 2013-2057'!#REF!</definedName>
    <definedName name="leggeri_caianello">'[34]Flussi annui 2013-2057'!#REF!</definedName>
    <definedName name="lev0.1" localSheetId="22">#REF!</definedName>
    <definedName name="lev0.1">#REF!</definedName>
    <definedName name="LEVANTE10" localSheetId="17">#REF!</definedName>
    <definedName name="LEVANTE10" localSheetId="18">#REF!</definedName>
    <definedName name="LEVANTE10" localSheetId="22">#REF!</definedName>
    <definedName name="LEVANTE10" localSheetId="2">#REF!</definedName>
    <definedName name="LEVANTE10">#REF!</definedName>
    <definedName name="LEVANTE10_11" localSheetId="17">#REF!</definedName>
    <definedName name="LEVANTE10_11" localSheetId="18">#REF!</definedName>
    <definedName name="LEVANTE10_11" localSheetId="22">#REF!</definedName>
    <definedName name="LEVANTE10_11" localSheetId="2">#REF!</definedName>
    <definedName name="LEVANTE10_11">#REF!</definedName>
    <definedName name="LEVANTE20" localSheetId="17">#REF!</definedName>
    <definedName name="LEVANTE20" localSheetId="18">#REF!</definedName>
    <definedName name="LEVANTE20" localSheetId="22">#REF!</definedName>
    <definedName name="LEVANTE20" localSheetId="2">#REF!</definedName>
    <definedName name="LEVANTE20">#REF!</definedName>
    <definedName name="LEVANTE20_11" localSheetId="17">#REF!</definedName>
    <definedName name="LEVANTE20_11" localSheetId="18">#REF!</definedName>
    <definedName name="LEVANTE20_11" localSheetId="22">#REF!</definedName>
    <definedName name="LEVANTE20_11" localSheetId="2">#REF!</definedName>
    <definedName name="LEVANTE20_11">#REF!</definedName>
    <definedName name="Lf" localSheetId="22">#REF!</definedName>
    <definedName name="Lf">#REF!</definedName>
    <definedName name="LG">#REF!</definedName>
    <definedName name="Lh" localSheetId="22">#REF!</definedName>
    <definedName name="Lh">#REF!</definedName>
    <definedName name="Li" localSheetId="22">#REF!</definedName>
    <definedName name="Li">#REF!</definedName>
    <definedName name="LICITACION" localSheetId="22">#REF!</definedName>
    <definedName name="LICITACION">#REF!</definedName>
    <definedName name="LILO" localSheetId="22">#REF!</definedName>
    <definedName name="LILO">#REF!</definedName>
    <definedName name="Limahoya_asbt_cemt" localSheetId="17">#REF!</definedName>
    <definedName name="Limahoya_asbt_cemt" localSheetId="18">#REF!</definedName>
    <definedName name="Limahoya_asbt_cemt" localSheetId="22">#REF!</definedName>
    <definedName name="Limahoya_asbt_cemt" localSheetId="2">#REF!</definedName>
    <definedName name="Limahoya_asbt_cemt">#REF!</definedName>
    <definedName name="Limahoya_asbt_cemt_11" localSheetId="17">#REF!</definedName>
    <definedName name="Limahoya_asbt_cemt_11" localSheetId="18">#REF!</definedName>
    <definedName name="Limahoya_asbt_cemt_11" localSheetId="22">#REF!</definedName>
    <definedName name="Limahoya_asbt_cemt_11" localSheetId="2">#REF!</definedName>
    <definedName name="Limahoya_asbt_cemt_11">#REF!</definedName>
    <definedName name="LIMATESA" localSheetId="22">#REF!</definedName>
    <definedName name="LIMATESA">#REF!</definedName>
    <definedName name="Limatesa_asbt_cemt" localSheetId="17">#REF!</definedName>
    <definedName name="Limatesa_asbt_cemt" localSheetId="18">#REF!</definedName>
    <definedName name="Limatesa_asbt_cemt" localSheetId="22">#REF!</definedName>
    <definedName name="Limatesa_asbt_cemt" localSheetId="2">#REF!</definedName>
    <definedName name="Limatesa_asbt_cemt">#REF!</definedName>
    <definedName name="Limatesa_asbt_cemt_11" localSheetId="17">#REF!</definedName>
    <definedName name="Limatesa_asbt_cemt_11" localSheetId="18">#REF!</definedName>
    <definedName name="Limatesa_asbt_cemt_11" localSheetId="22">#REF!</definedName>
    <definedName name="Limatesa_asbt_cemt_11" localSheetId="2">#REF!</definedName>
    <definedName name="Limatesa_asbt_cemt_11">#REF!</definedName>
    <definedName name="Limatesa_thermo">'[23]LISTADO '!$F$104</definedName>
    <definedName name="limcount" hidden="1">1</definedName>
    <definedName name="LINEA">[27]DATOS!$B$16</definedName>
    <definedName name="Lingua">[117]set!#REF!</definedName>
    <definedName name="List_cuadrillas" localSheetId="14">#REF!</definedName>
    <definedName name="List_cuadrillas" localSheetId="22">#REF!</definedName>
    <definedName name="List_cuadrillas">#REF!</definedName>
    <definedName name="LISTA" localSheetId="14">[118]REDES!#REF!</definedName>
    <definedName name="LISTA" localSheetId="22">[118]REDES!#REF!</definedName>
    <definedName name="LISTA">[118]REDES!#REF!</definedName>
    <definedName name="LISTA1">#REF!</definedName>
    <definedName name="LISTON_2_4">'[19]LISTADO '!$F$21</definedName>
    <definedName name="LISTON_DE_2X4X15" localSheetId="14">#REF!</definedName>
    <definedName name="LISTON_DE_2X4X15" localSheetId="22">#REF!</definedName>
    <definedName name="LISTON_DE_2X4X15">#REF!</definedName>
    <definedName name="LISTON2" localSheetId="14">[119]PRECIOS!$B$90</definedName>
    <definedName name="LISTON2" localSheetId="17">#REF!</definedName>
    <definedName name="LISTON2" localSheetId="18">#REF!</definedName>
    <definedName name="LISTON2" localSheetId="2">#REF!</definedName>
    <definedName name="LISTON2">[119]PRECIOS!$B$90</definedName>
    <definedName name="LISTON2.4">[66]PREC!$C$99</definedName>
    <definedName name="LISTON2_11" localSheetId="14">#REF!</definedName>
    <definedName name="LISTON2_11" localSheetId="17">#REF!</definedName>
    <definedName name="LISTON2_11" localSheetId="18">#REF!</definedName>
    <definedName name="LISTON2_11" localSheetId="22">#REF!</definedName>
    <definedName name="LISTON2_11" localSheetId="2">#REF!</definedName>
    <definedName name="LISTON2_11">#REF!</definedName>
    <definedName name="LISTON2x4x15" localSheetId="14">[119]PRECIOS!$B$45</definedName>
    <definedName name="LISTON2x4x15">[119]PRECIOS!$B$45</definedName>
    <definedName name="LISTON4" localSheetId="14">#REF!</definedName>
    <definedName name="LISTON4" localSheetId="17">#REF!</definedName>
    <definedName name="LISTON4" localSheetId="18">#REF!</definedName>
    <definedName name="LISTON4" localSheetId="22">#REF!</definedName>
    <definedName name="LISTON4" localSheetId="2">#REF!</definedName>
    <definedName name="LISTON4">#REF!</definedName>
    <definedName name="LISTON4_11" localSheetId="14">#REF!</definedName>
    <definedName name="LISTON4_11" localSheetId="17">#REF!</definedName>
    <definedName name="LISTON4_11" localSheetId="18">#REF!</definedName>
    <definedName name="LISTON4_11" localSheetId="22">#REF!</definedName>
    <definedName name="LISTON4_11" localSheetId="2">#REF!</definedName>
    <definedName name="LISTON4_11">#REF!</definedName>
    <definedName name="LISTONMADERA" localSheetId="9">#REF!</definedName>
    <definedName name="LISTONMADERA" localSheetId="10">#REF!</definedName>
    <definedName name="LISTONMADERA" localSheetId="11">#REF!</definedName>
    <definedName name="LISTONMADERA" localSheetId="14">#REF!</definedName>
    <definedName name="LISTONMADERA" localSheetId="20">#REF!</definedName>
    <definedName name="LISTONMADERA" localSheetId="22">#REF!</definedName>
    <definedName name="LISTONMADERA">#REF!</definedName>
    <definedName name="liuoo" localSheetId="14" hidden="1">{"TAB1",#N/A,TRUE,"GENERAL";"TAB2",#N/A,TRUE,"GENERAL";"TAB3",#N/A,TRUE,"GENERAL";"TAB4",#N/A,TRUE,"GENERAL";"TAB5",#N/A,TRUE,"GENERAL"}</definedName>
    <definedName name="liuoo" hidden="1">{"TAB1",#N/A,TRUE,"GENERAL";"TAB2",#N/A,TRUE,"GENERAL";"TAB3",#N/A,TRUE,"GENERAL";"TAB4",#N/A,TRUE,"GENERAL";"TAB5",#N/A,TRUE,"GENERAL"}</definedName>
    <definedName name="Lj" localSheetId="14">#REF!</definedName>
    <definedName name="Lj" localSheetId="22">#REF!</definedName>
    <definedName name="Lj">#REF!</definedName>
    <definedName name="Lk" localSheetId="14">#REF!</definedName>
    <definedName name="Lk" localSheetId="22">#REF!</definedName>
    <definedName name="Lk">#REF!</definedName>
    <definedName name="lkj" localSheetId="14" hidden="1">{"via1",#N/A,TRUE,"general";"via2",#N/A,TRUE,"general";"via3",#N/A,TRUE,"general"}</definedName>
    <definedName name="lkj" hidden="1">{"via1",#N/A,TRUE,"general";"via2",#N/A,TRUE,"general";"via3",#N/A,TRUE,"general"}</definedName>
    <definedName name="LKJLJK" localSheetId="14" hidden="1">{"TAB1",#N/A,TRUE,"GENERAL";"TAB2",#N/A,TRUE,"GENERAL";"TAB3",#N/A,TRUE,"GENERAL";"TAB4",#N/A,TRUE,"GENERAL";"TAB5",#N/A,TRUE,"GENERAL"}</definedName>
    <definedName name="LKJLJK" hidden="1">{"TAB1",#N/A,TRUE,"GENERAL";"TAB2",#N/A,TRUE,"GENERAL";"TAB3",#N/A,TRUE,"GENERAL";"TAB4",#N/A,TRUE,"GENERAL";"TAB5",#N/A,TRUE,"GENERAL"}</definedName>
    <definedName name="LL" localSheetId="14">#REF!</definedName>
    <definedName name="LL" localSheetId="22">#REF!</definedName>
    <definedName name="LL">#REF!</definedName>
    <definedName name="LLAVE_DE_CHORRO_1_2" localSheetId="14">#REF!</definedName>
    <definedName name="LLAVE_DE_CHORRO_1_2" localSheetId="22">#REF!</definedName>
    <definedName name="LLAVE_DE_CHORRO_1_2">#REF!</definedName>
    <definedName name="LLAVE_DE_PASO_1_2" localSheetId="14">#REF!</definedName>
    <definedName name="LLAVE_DE_PASO_1_2" localSheetId="22">#REF!</definedName>
    <definedName name="LLAVE_DE_PASO_1_2">#REF!</definedName>
    <definedName name="Llave_paso_1_2" localSheetId="17">#REF!</definedName>
    <definedName name="Llave_paso_1_2" localSheetId="18">#REF!</definedName>
    <definedName name="Llave_paso_1_2" localSheetId="22">#REF!</definedName>
    <definedName name="Llave_paso_1_2" localSheetId="2">#REF!</definedName>
    <definedName name="Llave_paso_1_2">#REF!</definedName>
    <definedName name="Llave_paso_1_2_11" localSheetId="17">#REF!</definedName>
    <definedName name="Llave_paso_1_2_11" localSheetId="18">#REF!</definedName>
    <definedName name="Llave_paso_1_2_11" localSheetId="22">#REF!</definedName>
    <definedName name="Llave_paso_1_2_11" localSheetId="2">#REF!</definedName>
    <definedName name="Llave_paso_1_2_11">#REF!</definedName>
    <definedName name="Llave_terminal_1_2" localSheetId="17">#REF!</definedName>
    <definedName name="Llave_terminal_1_2" localSheetId="18">#REF!</definedName>
    <definedName name="Llave_terminal_1_2" localSheetId="22">#REF!</definedName>
    <definedName name="Llave_terminal_1_2" localSheetId="2">#REF!</definedName>
    <definedName name="Llave_terminal_1_2">#REF!</definedName>
    <definedName name="Llave_terminal_1_2_11" localSheetId="17">#REF!</definedName>
    <definedName name="Llave_terminal_1_2_11" localSheetId="18">#REF!</definedName>
    <definedName name="Llave_terminal_1_2_11" localSheetId="22">#REF!</definedName>
    <definedName name="Llave_terminal_1_2_11" localSheetId="2">#REF!</definedName>
    <definedName name="Llave_terminal_1_2_11">#REF!</definedName>
    <definedName name="LLAVE1_2" localSheetId="17">#REF!</definedName>
    <definedName name="LLAVE1_2" localSheetId="18">#REF!</definedName>
    <definedName name="LLAVE1_2" localSheetId="22">#REF!</definedName>
    <definedName name="LLAVE1_2" localSheetId="2">#REF!</definedName>
    <definedName name="LLAVE1_2">#REF!</definedName>
    <definedName name="LLAVE1_2_11" localSheetId="17">#REF!</definedName>
    <definedName name="LLAVE1_2_11" localSheetId="18">#REF!</definedName>
    <definedName name="LLAVE1_2_11" localSheetId="22">#REF!</definedName>
    <definedName name="LLAVE1_2_11" localSheetId="2">#REF!</definedName>
    <definedName name="LLAVE1_2_11">#REF!</definedName>
    <definedName name="LLAVE3_4TOT" localSheetId="17">#REF!</definedName>
    <definedName name="LLAVE3_4TOT" localSheetId="18">#REF!</definedName>
    <definedName name="LLAVE3_4TOT" localSheetId="22">#REF!</definedName>
    <definedName name="LLAVE3_4TOT" localSheetId="2">#REF!</definedName>
    <definedName name="LLAVE3_4TOT">#REF!</definedName>
    <definedName name="LLAVE3_4TOT_11" localSheetId="17">#REF!</definedName>
    <definedName name="LLAVE3_4TOT_11" localSheetId="18">#REF!</definedName>
    <definedName name="LLAVE3_4TOT_11" localSheetId="22">#REF!</definedName>
    <definedName name="LLAVE3_4TOT_11" localSheetId="2">#REF!</definedName>
    <definedName name="LLAVE3_4TOT_11">#REF!</definedName>
    <definedName name="LLAVEMANGUETOT" localSheetId="17">#REF!</definedName>
    <definedName name="LLAVEMANGUETOT" localSheetId="18">#REF!</definedName>
    <definedName name="LLAVEMANGUETOT" localSheetId="22">#REF!</definedName>
    <definedName name="LLAVEMANGUETOT" localSheetId="2">#REF!</definedName>
    <definedName name="LLAVEMANGUETOT">#REF!</definedName>
    <definedName name="LLAVEMANGUETOT_11" localSheetId="17">#REF!</definedName>
    <definedName name="LLAVEMANGUETOT_11" localSheetId="18">#REF!</definedName>
    <definedName name="LLAVEMANGUETOT_11" localSheetId="22">#REF!</definedName>
    <definedName name="LLAVEMANGUETOT_11" localSheetId="2">#REF!</definedName>
    <definedName name="LLAVEMANGUETOT_11">#REF!</definedName>
    <definedName name="llcrminimo">[18]Assumption!$D$123</definedName>
    <definedName name="Lll" localSheetId="22">#REF!</definedName>
    <definedName name="Lll">#REF!</definedName>
    <definedName name="lllllh" localSheetId="14" hidden="1">{"via1",#N/A,TRUE,"general";"via2",#N/A,TRUE,"general";"via3",#N/A,TRUE,"general"}</definedName>
    <definedName name="lllllh" hidden="1">{"via1",#N/A,TRUE,"general";"via2",#N/A,TRUE,"general";"via3",#N/A,TRUE,"general"}</definedName>
    <definedName name="lllllllo" localSheetId="14" hidden="1">{"via1",#N/A,TRUE,"general";"via2",#N/A,TRUE,"general";"via3",#N/A,TRUE,"general"}</definedName>
    <definedName name="lllllllo" hidden="1">{"via1",#N/A,TRUE,"general";"via2",#N/A,TRUE,"general";"via3",#N/A,TRUE,"general"}</definedName>
    <definedName name="LM" localSheetId="14">#REF!</definedName>
    <definedName name="LM" localSheetId="22">#REF!</definedName>
    <definedName name="LM">#REF!</definedName>
    <definedName name="Ln" localSheetId="14">#REF!</definedName>
    <definedName name="Ln" localSheetId="22">#REF!</definedName>
    <definedName name="Ln">#REF!</definedName>
    <definedName name="Lñ" localSheetId="14">#REF!</definedName>
    <definedName name="Lñ" localSheetId="22">#REF!</definedName>
    <definedName name="Lñ">#REF!</definedName>
    <definedName name="LO" localSheetId="22">#REF!</definedName>
    <definedName name="LO">#REF!</definedName>
    <definedName name="Loan_Amount">#REF!</definedName>
    <definedName name="Loan_Start">#REF!</definedName>
    <definedName name="Loan_Years">#REF!</definedName>
    <definedName name="LOCA" localSheetId="22">[5]!absc</definedName>
    <definedName name="LOCA">[5]!absc</definedName>
    <definedName name="LOCA1" localSheetId="22">[5]!absc</definedName>
    <definedName name="LOCA1">[5]!absc</definedName>
    <definedName name="LOCALIZACIÓN_Y_REPLANTEO._ESTRUCTURAS" localSheetId="14">[120]INDICE!#REF!</definedName>
    <definedName name="LOCALIZACIÓN_Y_REPLANTEO._ESTRUCTURAS" localSheetId="22">[120]INDICE!#REF!</definedName>
    <definedName name="LOCALIZACIÓN_Y_REPLANTEO._ESTRUCTURAS">[120]INDICE!#REF!</definedName>
    <definedName name="lojk" localSheetId="14" hidden="1">{#N/A,#N/A,TRUE,"Stato Patrimoniale Civilistico";#N/A,#N/A,TRUE,"Conto Economico Civilistico";#N/A,#N/A,TRUE,"Riclassifica SP";#N/A,#N/A,TRUE,"Riclassifica CE";#N/A,#N/A,TRUE,"Indici di Bilancio";#N/A,#N/A,TRUE,"Composizione SP";#N/A,#N/A,TRUE,"Liquidità";#N/A,#N/A,TRUE,"Solidità";#N/A,#N/A,TRUE,"Redditività";#N/A,#N/A,TRUE,"Sviluppo"}</definedName>
    <definedName name="lojk" localSheetId="20" hidden="1">{#N/A,#N/A,TRUE,"Stato Patrimoniale Civilistico";#N/A,#N/A,TRUE,"Conto Economico Civilistico";#N/A,#N/A,TRUE,"Riclassifica SP";#N/A,#N/A,TRUE,"Riclassifica CE";#N/A,#N/A,TRUE,"Indici di Bilancio";#N/A,#N/A,TRUE,"Composizione SP";#N/A,#N/A,TRUE,"Liquidità";#N/A,#N/A,TRUE,"Solidità";#N/A,#N/A,TRUE,"Redditività";#N/A,#N/A,TRUE,"Sviluppo"}</definedName>
    <definedName name="lojk" localSheetId="22" hidden="1">{#N/A,#N/A,TRUE,"Stato Patrimoniale Civilistico";#N/A,#N/A,TRUE,"Conto Economico Civilistico";#N/A,#N/A,TRUE,"Riclassifica SP";#N/A,#N/A,TRUE,"Riclassifica CE";#N/A,#N/A,TRUE,"Indici di Bilancio";#N/A,#N/A,TRUE,"Composizione SP";#N/A,#N/A,TRUE,"Liquidità";#N/A,#N/A,TRUE,"Solidità";#N/A,#N/A,TRUE,"Redditività";#N/A,#N/A,TRUE,"Sviluppo"}</definedName>
    <definedName name="lojk" hidden="1">{#N/A,#N/A,TRUE,"Stato Patrimoniale Civilistico";#N/A,#N/A,TRUE,"Conto Economico Civilistico";#N/A,#N/A,TRUE,"Riclassifica SP";#N/A,#N/A,TRUE,"Riclassifica CE";#N/A,#N/A,TRUE,"Indici di Bilancio";#N/A,#N/A,TRUE,"Composizione SP";#N/A,#N/A,TRUE,"Liquidità";#N/A,#N/A,TRUE,"Solidità";#N/A,#N/A,TRUE,"Redditività";#N/A,#N/A,TRUE,"Sviluppo"}</definedName>
    <definedName name="lolol" localSheetId="14" hidden="1">{"TAB1",#N/A,TRUE,"GENERAL";"TAB2",#N/A,TRUE,"GENERAL";"TAB3",#N/A,TRUE,"GENERAL";"TAB4",#N/A,TRUE,"GENERAL";"TAB5",#N/A,TRUE,"GENERAL"}</definedName>
    <definedName name="lolol" hidden="1">{"TAB1",#N/A,TRUE,"GENERAL";"TAB2",#N/A,TRUE,"GENERAL";"TAB3",#N/A,TRUE,"GENERAL";"TAB4",#N/A,TRUE,"GENERAL";"TAB5",#N/A,TRUE,"GENERAL"}</definedName>
    <definedName name="long">[4]datos!$E$5:$E$300</definedName>
    <definedName name="longituddesarenador" localSheetId="14">#REF!</definedName>
    <definedName name="longituddesarenador" localSheetId="22">#REF!</definedName>
    <definedName name="longituddesarenador">#REF!</definedName>
    <definedName name="LONGO" localSheetId="14" hidden="1">{#N/A,#N/A,TRUE,"Summary"}</definedName>
    <definedName name="LONGO" localSheetId="20" hidden="1">{#N/A,#N/A,TRUE,"Summary"}</definedName>
    <definedName name="LONGO" localSheetId="22" hidden="1">{#N/A,#N/A,TRUE,"Summary"}</definedName>
    <definedName name="LONGO" hidden="1">{#N/A,#N/A,TRUE,"Summary"}</definedName>
    <definedName name="look">#REF!</definedName>
    <definedName name="lookup">#REF!</definedName>
    <definedName name="LOPE" localSheetId="14">#REF!</definedName>
    <definedName name="LOPE" localSheetId="22">#REF!</definedName>
    <definedName name="LOPE">#REF!</definedName>
    <definedName name="Lp" localSheetId="14">#REF!</definedName>
    <definedName name="Lp" localSheetId="22">#REF!</definedName>
    <definedName name="Lp">#REF!</definedName>
    <definedName name="lplpl" localSheetId="14" hidden="1">{"via1",#N/A,TRUE,"general";"via2",#N/A,TRUE,"general";"via3",#N/A,TRUE,"general"}</definedName>
    <definedName name="lplpl" hidden="1">{"via1",#N/A,TRUE,"general";"via2",#N/A,TRUE,"general";"via3",#N/A,TRUE,"general"}</definedName>
    <definedName name="Lq" localSheetId="14">#REF!</definedName>
    <definedName name="Lq" localSheetId="22">#REF!</definedName>
    <definedName name="Lq">#REF!</definedName>
    <definedName name="Lr" localSheetId="14">#REF!</definedName>
    <definedName name="Lr" localSheetId="22">#REF!</definedName>
    <definedName name="Lr">#REF!</definedName>
    <definedName name="Ls" localSheetId="14">#REF!</definedName>
    <definedName name="Ls" localSheetId="22">#REF!</definedName>
    <definedName name="Ls">#REF!</definedName>
    <definedName name="Lt" localSheetId="22">#REF!</definedName>
    <definedName name="Lt">#REF!</definedName>
    <definedName name="Lu" localSheetId="22">#REF!</definedName>
    <definedName name="Lu">#REF!</definedName>
    <definedName name="LUCY" localSheetId="14">OFFSET([0]!Full_Print,0,0,LOCA)</definedName>
    <definedName name="LUCY" localSheetId="22">OFFSET([0]!Full_Print,0,0,'APU 2.1.2.1'!LOCA)</definedName>
    <definedName name="LUCY">OFFSET([0]!Full_Print,0,0,LOCA)</definedName>
    <definedName name="Lz" localSheetId="14">#REF!</definedName>
    <definedName name="Lz" localSheetId="22">#REF!</definedName>
    <definedName name="Lz">#REF!</definedName>
    <definedName name="M.Unidad">[14]SOPORTE!$DP$2:$DP$16</definedName>
    <definedName name="m³_km" localSheetId="14">'[28]LISTA DE PRECIO'!$E$85</definedName>
    <definedName name="m³_km">'[28]LISTA DE PRECIO'!$E$85</definedName>
    <definedName name="Ma" localSheetId="14">#REF!</definedName>
    <definedName name="Ma" localSheetId="22">#REF!</definedName>
    <definedName name="Ma">#REF!</definedName>
    <definedName name="mac" localSheetId="14">#REF!</definedName>
    <definedName name="mac" localSheetId="22">#REF!</definedName>
    <definedName name="mac">#REF!</definedName>
    <definedName name="MACROMEDIDOR__3__B_x_B" localSheetId="14">#REF!</definedName>
    <definedName name="MACROMEDIDOR__3__B_x_B" localSheetId="22">#REF!</definedName>
    <definedName name="MACROMEDIDOR__3__B_x_B">#REF!</definedName>
    <definedName name="MACROMEDIDOR_4__B_x_B" localSheetId="22">#REF!</definedName>
    <definedName name="MACROMEDIDOR_4__B_x_B">#REF!</definedName>
    <definedName name="MACROMEDIDORES" localSheetId="22">#REF!</definedName>
    <definedName name="MACROMEDIDORES">#REF!</definedName>
    <definedName name="MAESTRO" localSheetId="22">#REF!</definedName>
    <definedName name="MAESTRO">#REF!</definedName>
    <definedName name="MAESTRO_DE_OBRA">[29]PRECIOS!$B$17</definedName>
    <definedName name="mafdsf" localSheetId="14" hidden="1">{"via1",#N/A,TRUE,"general";"via2",#N/A,TRUE,"general";"via3",#N/A,TRUE,"general"}</definedName>
    <definedName name="mafdsf" hidden="1">{"via1",#N/A,TRUE,"general";"via2",#N/A,TRUE,"general";"via3",#N/A,TRUE,"general"}</definedName>
    <definedName name="MALL_GAV" localSheetId="14">'[28]LISTA DE PRECIO'!$E$26</definedName>
    <definedName name="MALL_GAV">'[28]LISTA DE PRECIO'!$E$26</definedName>
    <definedName name="MALLA" localSheetId="14">#REF!</definedName>
    <definedName name="MALLA" localSheetId="22">#REF!</definedName>
    <definedName name="MALLA">#REF!</definedName>
    <definedName name="Malla_redoblon" localSheetId="14">#REF!</definedName>
    <definedName name="Malla_redoblon" localSheetId="17">#REF!</definedName>
    <definedName name="Malla_redoblon" localSheetId="18">#REF!</definedName>
    <definedName name="Malla_redoblon" localSheetId="22">#REF!</definedName>
    <definedName name="Malla_redoblon" localSheetId="2">#REF!</definedName>
    <definedName name="Malla_redoblon">#REF!</definedName>
    <definedName name="Malla_redoblon_11" localSheetId="14">#REF!</definedName>
    <definedName name="Malla_redoblon_11" localSheetId="17">#REF!</definedName>
    <definedName name="Malla_redoblon_11" localSheetId="18">#REF!</definedName>
    <definedName name="Malla_redoblon_11" localSheetId="22">#REF!</definedName>
    <definedName name="Malla_redoblon_11" localSheetId="2">#REF!</definedName>
    <definedName name="Malla_redoblon_11">#REF!</definedName>
    <definedName name="MALO" localSheetId="14">'[121]ESTADO VÍA-CRIT.TECNICO'!#REF!&lt;2.5</definedName>
    <definedName name="MALO" localSheetId="22">'[121]ESTADO VÍA-CRIT.TECNICO'!#REF!&lt;2.5</definedName>
    <definedName name="MALO">'[121]ESTADO VÍA-CRIT.TECNICO'!#REF!&lt;2.5</definedName>
    <definedName name="mama" localSheetId="9" hidden="1">'[122]Datos-Gráfica-Apartada'!#REF!</definedName>
    <definedName name="mama" localSheetId="10" hidden="1">'[122]Datos-Gráfica-Apartada'!#REF!</definedName>
    <definedName name="mama" localSheetId="11" hidden="1">'[122]Datos-Gráfica-Apartada'!#REF!</definedName>
    <definedName name="mama" localSheetId="14" hidden="1">'[122]Datos-Gráfica-Apartada'!#REF!</definedName>
    <definedName name="mama" localSheetId="20" hidden="1">'[122]Datos-Gráfica-Apartada'!#REF!</definedName>
    <definedName name="mama" localSheetId="22" hidden="1">'[122]Datos-Gráfica-Apartada'!#REF!</definedName>
    <definedName name="mama" hidden="1">'[122]Datos-Gráfica-Apartada'!#REF!</definedName>
    <definedName name="MANGLE" localSheetId="14">#REF!</definedName>
    <definedName name="MANGLE" localSheetId="17">#REF!</definedName>
    <definedName name="MANGLE" localSheetId="18">#REF!</definedName>
    <definedName name="MANGLE" localSheetId="22">#REF!</definedName>
    <definedName name="MANGLE" localSheetId="2">#REF!</definedName>
    <definedName name="MANGLE">#REF!</definedName>
    <definedName name="MANGLE_11" localSheetId="14">#REF!</definedName>
    <definedName name="MANGLE_11" localSheetId="17">#REF!</definedName>
    <definedName name="MANGLE_11" localSheetId="18">#REF!</definedName>
    <definedName name="MANGLE_11" localSheetId="22">#REF!</definedName>
    <definedName name="MANGLE_11" localSheetId="2">#REF!</definedName>
    <definedName name="MANGLE_11">#REF!</definedName>
    <definedName name="Manguera_Hidr._1_2" localSheetId="14">#REF!</definedName>
    <definedName name="Manguera_Hidr._1_2" localSheetId="17">#REF!</definedName>
    <definedName name="Manguera_Hidr._1_2" localSheetId="18">#REF!</definedName>
    <definedName name="Manguera_Hidr._1_2" localSheetId="22">#REF!</definedName>
    <definedName name="Manguera_Hidr._1_2" localSheetId="2">#REF!</definedName>
    <definedName name="Manguera_Hidr._1_2">#REF!</definedName>
    <definedName name="Manguera_Hidr._1_2_11" localSheetId="17">#REF!</definedName>
    <definedName name="Manguera_Hidr._1_2_11" localSheetId="18">#REF!</definedName>
    <definedName name="Manguera_Hidr._1_2_11" localSheetId="22">#REF!</definedName>
    <definedName name="Manguera_Hidr._1_2_11" localSheetId="2">#REF!</definedName>
    <definedName name="Manguera_Hidr._1_2_11">#REF!</definedName>
    <definedName name="Mano_Obra">'[123]Mano y Trasnsporte'!$B$5:$B$60</definedName>
    <definedName name="MANOBRA" localSheetId="14">#REF!</definedName>
    <definedName name="MANOBRA" localSheetId="22">#REF!</definedName>
    <definedName name="MANOBRA">#REF!</definedName>
    <definedName name="MANODEOBRA">'[17]mano de obra'!$1:$1048576</definedName>
    <definedName name="manoobra" localSheetId="4">#REF!</definedName>
    <definedName name="manoobra">[45]AMO!$A$2:$A$50</definedName>
    <definedName name="mao" localSheetId="14" hidden="1">{"TAB1",#N/A,TRUE,"GENERAL";"TAB2",#N/A,TRUE,"GENERAL";"TAB3",#N/A,TRUE,"GENERAL";"TAB4",#N/A,TRUE,"GENERAL";"TAB5",#N/A,TRUE,"GENERAL"}</definedName>
    <definedName name="mao" hidden="1">{"TAB1",#N/A,TRUE,"GENERAL";"TAB2",#N/A,TRUE,"GENERAL";"TAB3",#N/A,TRUE,"GENERAL";"TAB4",#N/A,TRUE,"GENERAL";"TAB5",#N/A,TRUE,"GENERAL"}</definedName>
    <definedName name="maow" localSheetId="14" hidden="1">{"via1",#N/A,TRUE,"general";"via2",#N/A,TRUE,"general";"via3",#N/A,TRUE,"general"}</definedName>
    <definedName name="maow" hidden="1">{"via1",#N/A,TRUE,"general";"via2",#N/A,TRUE,"general";"via3",#N/A,TRUE,"general"}</definedName>
    <definedName name="MAP" localSheetId="22">'[124]PU (2)'!#REF!</definedName>
    <definedName name="MAP">'[124]PU (2)'!#REF!</definedName>
    <definedName name="MAQUINAR">[51]Insum!$A$68:$H$98</definedName>
    <definedName name="Marco_madera_puerta__2_05x0_7" localSheetId="14">#REF!</definedName>
    <definedName name="Marco_madera_puerta__2_05x0_7" localSheetId="17">#REF!</definedName>
    <definedName name="Marco_madera_puerta__2_05x0_7" localSheetId="18">#REF!</definedName>
    <definedName name="Marco_madera_puerta__2_05x0_7" localSheetId="22">#REF!</definedName>
    <definedName name="Marco_madera_puerta__2_05x0_7" localSheetId="2">#REF!</definedName>
    <definedName name="Marco_madera_puerta__2_05x0_7">#REF!</definedName>
    <definedName name="Marco_madera_puerta__2_05x0_7_11" localSheetId="14">#REF!</definedName>
    <definedName name="Marco_madera_puerta__2_05x0_7_11" localSheetId="17">#REF!</definedName>
    <definedName name="Marco_madera_puerta__2_05x0_7_11" localSheetId="18">#REF!</definedName>
    <definedName name="Marco_madera_puerta__2_05x0_7_11" localSheetId="22">#REF!</definedName>
    <definedName name="Marco_madera_puerta__2_05x0_7_11" localSheetId="2">#REF!</definedName>
    <definedName name="Marco_madera_puerta__2_05x0_7_11">#REF!</definedName>
    <definedName name="Marco_madera_puerta__2_05x0_9" localSheetId="14">#REF!</definedName>
    <definedName name="Marco_madera_puerta__2_05x0_9" localSheetId="17">#REF!</definedName>
    <definedName name="Marco_madera_puerta__2_05x0_9" localSheetId="18">#REF!</definedName>
    <definedName name="Marco_madera_puerta__2_05x0_9" localSheetId="22">#REF!</definedName>
    <definedName name="Marco_madera_puerta__2_05x0_9" localSheetId="2">#REF!</definedName>
    <definedName name="Marco_madera_puerta__2_05x0_9">#REF!</definedName>
    <definedName name="Marco_madera_puerta__2_05x0_9_11" localSheetId="17">#REF!</definedName>
    <definedName name="Marco_madera_puerta__2_05x0_9_11" localSheetId="18">#REF!</definedName>
    <definedName name="Marco_madera_puerta__2_05x0_9_11" localSheetId="22">#REF!</definedName>
    <definedName name="Marco_madera_puerta__2_05x0_9_11" localSheetId="2">#REF!</definedName>
    <definedName name="Marco_madera_puerta__2_05x0_9_11">#REF!</definedName>
    <definedName name="Marco_madera_puerta__2_05x1_4" localSheetId="17">#REF!</definedName>
    <definedName name="Marco_madera_puerta__2_05x1_4" localSheetId="18">#REF!</definedName>
    <definedName name="Marco_madera_puerta__2_05x1_4" localSheetId="22">#REF!</definedName>
    <definedName name="Marco_madera_puerta__2_05x1_4" localSheetId="2">#REF!</definedName>
    <definedName name="Marco_madera_puerta__2_05x1_4">#REF!</definedName>
    <definedName name="Marco_madera_puerta__2_05x1_4_11" localSheetId="17">#REF!</definedName>
    <definedName name="Marco_madera_puerta__2_05x1_4_11" localSheetId="18">#REF!</definedName>
    <definedName name="Marco_madera_puerta__2_05x1_4_11" localSheetId="22">#REF!</definedName>
    <definedName name="Marco_madera_puerta__2_05x1_4_11" localSheetId="2">#REF!</definedName>
    <definedName name="Marco_madera_puerta__2_05x1_4_11">#REF!</definedName>
    <definedName name="Marco_metal_puerta__0_80x2_20" localSheetId="17">#REF!</definedName>
    <definedName name="Marco_metal_puerta__0_80x2_20" localSheetId="18">#REF!</definedName>
    <definedName name="Marco_metal_puerta__0_80x2_20" localSheetId="22">#REF!</definedName>
    <definedName name="Marco_metal_puerta__0_80x2_20" localSheetId="2">#REF!</definedName>
    <definedName name="Marco_metal_puerta__0_80x2_20">#REF!</definedName>
    <definedName name="Marco_metal_puerta__0_80x2_20_11" localSheetId="17">#REF!</definedName>
    <definedName name="Marco_metal_puerta__0_80x2_20_11" localSheetId="18">#REF!</definedName>
    <definedName name="Marco_metal_puerta__0_80x2_20_11" localSheetId="22">#REF!</definedName>
    <definedName name="Marco_metal_puerta__0_80x2_20_11" localSheetId="2">#REF!</definedName>
    <definedName name="Marco_metal_puerta__0_80x2_20_11">#REF!</definedName>
    <definedName name="MARMOLINA">'[22]MATERIALES '!$E$70</definedName>
    <definedName name="MARTA" localSheetId="14">IF([0]!Loan_Amount*[0]!Interest_Rate*[0]!Loan_Years*[0]!Loan_Start&gt;0,1,0)</definedName>
    <definedName name="MARTA" localSheetId="22">IF([0]!Loan_Amount*[0]!Interest_Rate*[0]!Loan_Years*[0]!Loan_Start&gt;0,1,0)</definedName>
    <definedName name="MARTA">IF([0]!Loan_Amount*[0]!Interest_Rate*[0]!Loan_Years*[0]!Loan_Start&gt;0,1,0)</definedName>
    <definedName name="MARTHA">[27]DATOS!$A$9</definedName>
    <definedName name="masor" localSheetId="14" hidden="1">{"via1",#N/A,TRUE,"general";"via2",#N/A,TRUE,"general";"via3",#N/A,TRUE,"general"}</definedName>
    <definedName name="masor" hidden="1">{"via1",#N/A,TRUE,"general";"via2",#N/A,TRUE,"general";"via3",#N/A,TRUE,"general"}</definedName>
    <definedName name="MAT" localSheetId="14">[65]INSUMO!$B$4:$B$2082</definedName>
    <definedName name="MAT">[65]INSUMO!$B$4:$B$2082</definedName>
    <definedName name="mater">'[27]precios-básicos2002'!$C$59:$C$127</definedName>
    <definedName name="MATERIAL" localSheetId="14">#REF!</definedName>
    <definedName name="MATERIAL" localSheetId="22">#REF!</definedName>
    <definedName name="MATERIAL">#REF!</definedName>
    <definedName name="MATERIAL_FILTRANTE" localSheetId="14">#REF!</definedName>
    <definedName name="MATERIAL_FILTRANTE" localSheetId="22">#REF!</definedName>
    <definedName name="MATERIAL_FILTRANTE">#REF!</definedName>
    <definedName name="Material_seleccionado">'[125]2'!$K$42</definedName>
    <definedName name="materiales" localSheetId="4">#REF!</definedName>
    <definedName name="Materiales" localSheetId="14">[67]Mat!$A$11:$G$622</definedName>
    <definedName name="Materiales">[67]Mat!$A$11:$G$622</definedName>
    <definedName name="materiales1">[126]Mat!$A$11:$G$569</definedName>
    <definedName name="materiales2" localSheetId="4">#REF!</definedName>
    <definedName name="materiales2">[45]Lp!$B$5:$B$422</definedName>
    <definedName name="Materie_prime">#REF!,#REF!</definedName>
    <definedName name="Maturity_trancheA">'[34]Input Finanziari'!#REF!</definedName>
    <definedName name="Max_Equity">[127]NTBAss!$D$225</definedName>
    <definedName name="Max_Grant">'[127]Constr&amp;Fund'!$C$48</definedName>
    <definedName name="maxdeficit" localSheetId="14">#REF!</definedName>
    <definedName name="maxdeficit" localSheetId="22">#REF!</definedName>
    <definedName name="maxdeficit">#REF!</definedName>
    <definedName name="Mb" localSheetId="14">#REF!</definedName>
    <definedName name="Mb" localSheetId="22">#REF!</definedName>
    <definedName name="Mb">#REF!</definedName>
    <definedName name="Mc">[12]assumptions_investimenti!#REF!</definedName>
    <definedName name="Mcotas" localSheetId="14">#REF!</definedName>
    <definedName name="Mcotas" localSheetId="22">#REF!</definedName>
    <definedName name="Mcotas">#REF!</definedName>
    <definedName name="md" localSheetId="22">#REF!</definedName>
    <definedName name="md">#REF!</definedName>
    <definedName name="mdd" localSheetId="14" hidden="1">{"via1",#N/A,TRUE,"general";"via2",#N/A,TRUE,"general";"via3",#N/A,TRUE,"general"}</definedName>
    <definedName name="mdd" hidden="1">{"via1",#N/A,TRUE,"general";"via2",#N/A,TRUE,"general";"via3",#N/A,TRUE,"general"}</definedName>
    <definedName name="mdo">'[27]precios-básicos2002'!$C$131:$C$140</definedName>
    <definedName name="MEDELLIN">#REF!</definedName>
    <definedName name="meg" localSheetId="14" hidden="1">{"TAB1",#N/A,TRUE,"GENERAL";"TAB2",#N/A,TRUE,"GENERAL";"TAB3",#N/A,TRUE,"GENERAL";"TAB4",#N/A,TRUE,"GENERAL";"TAB5",#N/A,TRUE,"GENERAL"}</definedName>
    <definedName name="meg" hidden="1">{"TAB1",#N/A,TRUE,"GENERAL";"TAB2",#N/A,TRUE,"GENERAL";"TAB3",#N/A,TRUE,"GENERAL";"TAB4",#N/A,TRUE,"GENERAL";"TAB5",#N/A,TRUE,"GENERAL"}</definedName>
    <definedName name="MEJORA" localSheetId="14">#REF!</definedName>
    <definedName name="MEJORA" localSheetId="22">#REF!</definedName>
    <definedName name="MEJORA">#REF!</definedName>
    <definedName name="mejoramientosubrasante" localSheetId="14">#REF!</definedName>
    <definedName name="mejoramientosubrasante" localSheetId="22">#REF!</definedName>
    <definedName name="mejoramientosubrasante">#REF!</definedName>
    <definedName name="memoria2" localSheetId="14">#REF!</definedName>
    <definedName name="memoria2" localSheetId="22">#REF!</definedName>
    <definedName name="memoria2">#REF!</definedName>
    <definedName name="Meson_acero_inox.con_bandeja" localSheetId="17">#REF!</definedName>
    <definedName name="Meson_acero_inox.con_bandeja" localSheetId="18">#REF!</definedName>
    <definedName name="Meson_acero_inox.con_bandeja" localSheetId="22">#REF!</definedName>
    <definedName name="Meson_acero_inox.con_bandeja" localSheetId="2">#REF!</definedName>
    <definedName name="Meson_acero_inox.con_bandeja">#REF!</definedName>
    <definedName name="Meson_acero_inox.con_bandeja_11" localSheetId="17">#REF!</definedName>
    <definedName name="Meson_acero_inox.con_bandeja_11" localSheetId="18">#REF!</definedName>
    <definedName name="Meson_acero_inox.con_bandeja_11" localSheetId="22">#REF!</definedName>
    <definedName name="Meson_acero_inox.con_bandeja_11" localSheetId="2">#REF!</definedName>
    <definedName name="Meson_acero_inox.con_bandeja_11">#REF!</definedName>
    <definedName name="MESONGRANITO" localSheetId="17">#REF!</definedName>
    <definedName name="MESONGRANITO" localSheetId="18">#REF!</definedName>
    <definedName name="MESONGRANITO" localSheetId="22">#REF!</definedName>
    <definedName name="MESONGRANITO" localSheetId="2">#REF!</definedName>
    <definedName name="MESONGRANITO">#REF!</definedName>
    <definedName name="MESONGRANITO_11" localSheetId="17">#REF!</definedName>
    <definedName name="MESONGRANITO_11" localSheetId="18">#REF!</definedName>
    <definedName name="MESONGRANITO_11" localSheetId="22">#REF!</definedName>
    <definedName name="MESONGRANITO_11" localSheetId="2">#REF!</definedName>
    <definedName name="MESONGRANITO_11">#REF!</definedName>
    <definedName name="MEZCLA" localSheetId="17">#REF!</definedName>
    <definedName name="MEZCLA" localSheetId="18">#REF!</definedName>
    <definedName name="MEZCLA" localSheetId="22">#REF!</definedName>
    <definedName name="MEZCLA" localSheetId="2">#REF!</definedName>
    <definedName name="MEZCLA">#REF!</definedName>
    <definedName name="MEZCLA_11" localSheetId="17">#REF!</definedName>
    <definedName name="MEZCLA_11" localSheetId="18">#REF!</definedName>
    <definedName name="MEZCLA_11" localSheetId="22">#REF!</definedName>
    <definedName name="MEZCLA_11" localSheetId="2">#REF!</definedName>
    <definedName name="MEZCLA_11">#REF!</definedName>
    <definedName name="Mezcladora">[22]EQUIPOS!$E$5</definedName>
    <definedName name="Mezcladora_Apolo_1__bulto" localSheetId="14">#REF!</definedName>
    <definedName name="Mezcladora_Apolo_1__bulto" localSheetId="17">#REF!</definedName>
    <definedName name="Mezcladora_Apolo_1__bulto" localSheetId="18">#REF!</definedName>
    <definedName name="Mezcladora_Apolo_1__bulto" localSheetId="22">#REF!</definedName>
    <definedName name="Mezcladora_Apolo_1__bulto" localSheetId="2">#REF!</definedName>
    <definedName name="Mezcladora_Apolo_1__bulto">#REF!</definedName>
    <definedName name="Mezcladora_Apolo_1__bulto_11" localSheetId="14">#REF!</definedName>
    <definedName name="Mezcladora_Apolo_1__bulto_11" localSheetId="17">#REF!</definedName>
    <definedName name="Mezcladora_Apolo_1__bulto_11" localSheetId="18">#REF!</definedName>
    <definedName name="Mezcladora_Apolo_1__bulto_11" localSheetId="22">#REF!</definedName>
    <definedName name="Mezcladora_Apolo_1__bulto_11" localSheetId="2">#REF!</definedName>
    <definedName name="Mezcladora_Apolo_1__bulto_11">#REF!</definedName>
    <definedName name="mfgjrdt" localSheetId="14" hidden="1">{"TAB1",#N/A,TRUE,"GENERAL";"TAB2",#N/A,TRUE,"GENERAL";"TAB3",#N/A,TRUE,"GENERAL";"TAB4",#N/A,TRUE,"GENERAL";"TAB5",#N/A,TRUE,"GENERAL"}</definedName>
    <definedName name="mfgjrdt" hidden="1">{"TAB1",#N/A,TRUE,"GENERAL";"TAB2",#N/A,TRUE,"GENERAL";"TAB3",#N/A,TRUE,"GENERAL";"TAB4",#N/A,TRUE,"GENERAL";"TAB5",#N/A,TRUE,"GENERAL"}</definedName>
    <definedName name="mghm" localSheetId="14" hidden="1">{"via1",#N/A,TRUE,"general";"via2",#N/A,TRUE,"general";"via3",#N/A,TRUE,"general"}</definedName>
    <definedName name="mghm" hidden="1">{"via1",#N/A,TRUE,"general";"via2",#N/A,TRUE,"general";"via3",#N/A,TRUE,"general"}</definedName>
    <definedName name="mil">#REF!</definedName>
    <definedName name="min" localSheetId="14">#REF!</definedName>
    <definedName name="min" localSheetId="22">#REF!</definedName>
    <definedName name="min">#REF!</definedName>
    <definedName name="Minutos" localSheetId="14">#REF!</definedName>
    <definedName name="Minutos" localSheetId="22">#REF!</definedName>
    <definedName name="Minutos">#REF!</definedName>
    <definedName name="MiT" localSheetId="14">#REF!</definedName>
    <definedName name="MiT" localSheetId="22">#REF!</definedName>
    <definedName name="MiT">#REF!</definedName>
    <definedName name="MiV" localSheetId="22">#REF!</definedName>
    <definedName name="MiV">#REF!</definedName>
    <definedName name="MJ" localSheetId="22">#REF!</definedName>
    <definedName name="MJ">#REF!</definedName>
    <definedName name="mjmj" localSheetId="14" hidden="1">{"via1",#N/A,TRUE,"general";"via2",#N/A,TRUE,"general";"via3",#N/A,TRUE,"general"}</definedName>
    <definedName name="mjmj" hidden="1">{"via1",#N/A,TRUE,"general";"via2",#N/A,TRUE,"general";"via3",#N/A,TRUE,"general"}</definedName>
    <definedName name="mjmjmn" localSheetId="14" hidden="1">{"via1",#N/A,TRUE,"general";"via2",#N/A,TRUE,"general";"via3",#N/A,TRUE,"general"}</definedName>
    <definedName name="mjmjmn" hidden="1">{"via1",#N/A,TRUE,"general";"via2",#N/A,TRUE,"general";"via3",#N/A,TRUE,"general"}</definedName>
    <definedName name="mjnhgkio" localSheetId="14" hidden="1">{"via1",#N/A,TRUE,"general";"via2",#N/A,TRUE,"general";"via3",#N/A,TRUE,"general"}</definedName>
    <definedName name="mjnhgkio" hidden="1">{"via1",#N/A,TRUE,"general";"via2",#N/A,TRUE,"general";"via3",#N/A,TRUE,"general"}</definedName>
    <definedName name="MK" localSheetId="14">#REF!</definedName>
    <definedName name="MK" localSheetId="22">#REF!</definedName>
    <definedName name="MK">#REF!</definedName>
    <definedName name="MmIL" localSheetId="14">#REF!</definedName>
    <definedName name="MmIL" localSheetId="22">#REF!</definedName>
    <definedName name="MmIL">#REF!</definedName>
    <definedName name="mmjmjh" localSheetId="14" hidden="1">{"TAB1",#N/A,TRUE,"GENERAL";"TAB2",#N/A,TRUE,"GENERAL";"TAB3",#N/A,TRUE,"GENERAL";"TAB4",#N/A,TRUE,"GENERAL";"TAB5",#N/A,TRUE,"GENERAL"}</definedName>
    <definedName name="mmjmjh" hidden="1">{"TAB1",#N/A,TRUE,"GENERAL";"TAB2",#N/A,TRUE,"GENERAL";"TAB3",#N/A,TRUE,"GENERAL";"TAB4",#N/A,TRUE,"GENERAL";"TAB5",#N/A,TRUE,"GENERAL"}</definedName>
    <definedName name="mmm" localSheetId="14" hidden="1">{"TAB1",#N/A,TRUE,"GENERAL";"TAB2",#N/A,TRUE,"GENERAL";"TAB3",#N/A,TRUE,"GENERAL";"TAB4",#N/A,TRUE,"GENERAL";"TAB5",#N/A,TRUE,"GENERAL"}</definedName>
    <definedName name="mmm" hidden="1">{"TAB1",#N/A,TRUE,"GENERAL";"TAB2",#N/A,TRUE,"GENERAL";"TAB3",#N/A,TRUE,"GENERAL";"TAB4",#N/A,TRUE,"GENERAL";"TAB5",#N/A,TRUE,"GENERAL"}</definedName>
    <definedName name="mmmh" localSheetId="14" hidden="1">{"via1",#N/A,TRUE,"general";"via2",#N/A,TRUE,"general";"via3",#N/A,TRUE,"general"}</definedName>
    <definedName name="mmmh" hidden="1">{"via1",#N/A,TRUE,"general";"via2",#N/A,TRUE,"general";"via3",#N/A,TRUE,"general"}</definedName>
    <definedName name="mmmmmjyt" localSheetId="14" hidden="1">{"TAB1",#N/A,TRUE,"GENERAL";"TAB2",#N/A,TRUE,"GENERAL";"TAB3",#N/A,TRUE,"GENERAL";"TAB4",#N/A,TRUE,"GENERAL";"TAB5",#N/A,TRUE,"GENERAL"}</definedName>
    <definedName name="mmmmmjyt" hidden="1">{"TAB1",#N/A,TRUE,"GENERAL";"TAB2",#N/A,TRUE,"GENERAL";"TAB3",#N/A,TRUE,"GENERAL";"TAB4",#N/A,TRUE,"GENERAL";"TAB5",#N/A,TRUE,"GENERAL"}</definedName>
    <definedName name="mmmmmmg" localSheetId="14" hidden="1">{"via1",#N/A,TRUE,"general";"via2",#N/A,TRUE,"general";"via3",#N/A,TRUE,"general"}</definedName>
    <definedName name="mmmmmmg" hidden="1">{"via1",#N/A,TRUE,"general";"via2",#N/A,TRUE,"general";"via3",#N/A,TRUE,"general"}</definedName>
    <definedName name="MN" localSheetId="14" hidden="1">{"via1",#N/A,TRUE,"general";"via2",#N/A,TRUE,"general";"via3",#N/A,TRUE,"general"}</definedName>
    <definedName name="MN" hidden="1">{"via1",#N/A,TRUE,"general";"via2",#N/A,TRUE,"general";"via3",#N/A,TRUE,"general"}</definedName>
    <definedName name="MNO" localSheetId="14">#REF!</definedName>
    <definedName name="MNO" localSheetId="22">#REF!</definedName>
    <definedName name="MNO">#REF!</definedName>
    <definedName name="MO" localSheetId="14">#REF!</definedName>
    <definedName name="MO" localSheetId="22">#REF!</definedName>
    <definedName name="MO">#REF!</definedName>
    <definedName name="mobra">'[27]precios-básicos2002'!$C$131:$E$140</definedName>
    <definedName name="Modalità_rimborso">#REF!</definedName>
    <definedName name="MOL">'[30]Inv e Amm'!$B$387</definedName>
    <definedName name="MOR1_4" localSheetId="14">#REF!</definedName>
    <definedName name="MOR1_4" localSheetId="22">#REF!</definedName>
    <definedName name="MOR1_4">#REF!</definedName>
    <definedName name="MORTE12" localSheetId="14">#REF!</definedName>
    <definedName name="MORTE12" localSheetId="22">#REF!</definedName>
    <definedName name="MORTE12">#REF!</definedName>
    <definedName name="MORTE14" localSheetId="14">#REF!</definedName>
    <definedName name="MORTE14" localSheetId="22">#REF!</definedName>
    <definedName name="MORTE14">#REF!</definedName>
    <definedName name="morte15" localSheetId="22">#REF!</definedName>
    <definedName name="morte15">#REF!</definedName>
    <definedName name="MORTE16" localSheetId="22">#REF!</definedName>
    <definedName name="MORTE16">#REF!</definedName>
    <definedName name="mortero" localSheetId="22">#REF!</definedName>
    <definedName name="mortero">#REF!</definedName>
    <definedName name="mortero_1_3" localSheetId="14">[28]BASICOS!$C$100</definedName>
    <definedName name="mortero_1_3">[28]BASICOS!$C$100</definedName>
    <definedName name="MORTERO_1_4" localSheetId="14">#REF!</definedName>
    <definedName name="MORTERO_1_4" localSheetId="17">#REF!</definedName>
    <definedName name="MORTERO_1_4" localSheetId="18">#REF!</definedName>
    <definedName name="MORTERO_1_4" localSheetId="22">#REF!</definedName>
    <definedName name="MORTERO_1_4" localSheetId="2">#REF!</definedName>
    <definedName name="MORTERO_1_4">#REF!</definedName>
    <definedName name="MORTERO_1_4_11" localSheetId="14">#REF!</definedName>
    <definedName name="MORTERO_1_4_11" localSheetId="17">#REF!</definedName>
    <definedName name="MORTERO_1_4_11" localSheetId="18">#REF!</definedName>
    <definedName name="MORTERO_1_4_11" localSheetId="22">#REF!</definedName>
    <definedName name="MORTERO_1_4_11" localSheetId="2">#REF!</definedName>
    <definedName name="MORTERO_1_4_11">#REF!</definedName>
    <definedName name="MORTERO_1_5" localSheetId="14">#REF!</definedName>
    <definedName name="MORTERO_1_5" localSheetId="17">#REF!</definedName>
    <definedName name="MORTERO_1_5" localSheetId="18">#REF!</definedName>
    <definedName name="MORTERO_1_5" localSheetId="22">#REF!</definedName>
    <definedName name="MORTERO_1_5" localSheetId="2">#REF!</definedName>
    <definedName name="MORTERO_1_5">#REF!</definedName>
    <definedName name="MORTERO_1_5_11" localSheetId="17">#REF!</definedName>
    <definedName name="MORTERO_1_5_11" localSheetId="18">#REF!</definedName>
    <definedName name="MORTERO_1_5_11" localSheetId="22">#REF!</definedName>
    <definedName name="MORTERO_1_5_11" localSheetId="2">#REF!</definedName>
    <definedName name="MORTERO_1_5_11">#REF!</definedName>
    <definedName name="MORTERO_1_8" localSheetId="17">#REF!</definedName>
    <definedName name="MORTERO_1_8" localSheetId="18">#REF!</definedName>
    <definedName name="MORTERO_1_8" localSheetId="22">#REF!</definedName>
    <definedName name="MORTERO_1_8" localSheetId="2">#REF!</definedName>
    <definedName name="MORTERO_1_8">#REF!</definedName>
    <definedName name="MORTERO_1_8_11" localSheetId="17">#REF!</definedName>
    <definedName name="MORTERO_1_8_11" localSheetId="18">#REF!</definedName>
    <definedName name="MORTERO_1_8_11" localSheetId="22">#REF!</definedName>
    <definedName name="MORTERO_1_8_11" localSheetId="2">#REF!</definedName>
    <definedName name="MORTERO_1_8_11">#REF!</definedName>
    <definedName name="MORTERO4" localSheetId="17">#REF!</definedName>
    <definedName name="MORTERO4" localSheetId="18">#REF!</definedName>
    <definedName name="MORTERO4" localSheetId="22">#REF!</definedName>
    <definedName name="MORTERO4" localSheetId="2">#REF!</definedName>
    <definedName name="MORTERO4">#REF!</definedName>
    <definedName name="MORTERO4_11" localSheetId="17">#REF!</definedName>
    <definedName name="MORTERO4_11" localSheetId="18">#REF!</definedName>
    <definedName name="MORTERO4_11" localSheetId="22">#REF!</definedName>
    <definedName name="MORTERO4_11" localSheetId="2">#REF!</definedName>
    <definedName name="MORTERO4_11">#REF!</definedName>
    <definedName name="MORTERO5" localSheetId="17">#REF!</definedName>
    <definedName name="MORTERO5" localSheetId="18">#REF!</definedName>
    <definedName name="MORTERO5" localSheetId="22">#REF!</definedName>
    <definedName name="MORTERO5" localSheetId="2">#REF!</definedName>
    <definedName name="MORTERO5">#REF!</definedName>
    <definedName name="MORTERO5_11" localSheetId="17">#REF!</definedName>
    <definedName name="MORTERO5_11" localSheetId="18">#REF!</definedName>
    <definedName name="MORTERO5_11" localSheetId="22">#REF!</definedName>
    <definedName name="MORTERO5_11" localSheetId="2">#REF!</definedName>
    <definedName name="MORTERO5_11">#REF!</definedName>
    <definedName name="Motobomba_0_5_HP" localSheetId="17">#REF!</definedName>
    <definedName name="Motobomba_0_5_HP" localSheetId="18">#REF!</definedName>
    <definedName name="Motobomba_0_5_HP" localSheetId="22">#REF!</definedName>
    <definedName name="Motobomba_0_5_HP" localSheetId="2">#REF!</definedName>
    <definedName name="Motobomba_0_5_HP">#REF!</definedName>
    <definedName name="Motobomba_0_5_HP_11" localSheetId="17">#REF!</definedName>
    <definedName name="Motobomba_0_5_HP_11" localSheetId="18">#REF!</definedName>
    <definedName name="Motobomba_0_5_HP_11" localSheetId="22">#REF!</definedName>
    <definedName name="Motobomba_0_5_HP_11" localSheetId="2">#REF!</definedName>
    <definedName name="Motobomba_0_5_HP_11">#REF!</definedName>
    <definedName name="MOTONIVELADORA" localSheetId="9">#REF!</definedName>
    <definedName name="MOTONIVELADORA" localSheetId="10">#REF!</definedName>
    <definedName name="MOTONIVELADORA" localSheetId="11">#REF!</definedName>
    <definedName name="MOTONIVELADORA" localSheetId="20">#REF!</definedName>
    <definedName name="MOTONIVELADORA" localSheetId="22">#REF!</definedName>
    <definedName name="MOTONIVELADORA">#REF!</definedName>
    <definedName name="Motoniveladora_Baukema_SHM_5" localSheetId="17">#REF!</definedName>
    <definedName name="Motoniveladora_Baukema_SHM_5" localSheetId="18">#REF!</definedName>
    <definedName name="Motoniveladora_Baukema_SHM_5" localSheetId="22">#REF!</definedName>
    <definedName name="Motoniveladora_Baukema_SHM_5" localSheetId="2">#REF!</definedName>
    <definedName name="Motoniveladora_Baukema_SHM_5">#REF!</definedName>
    <definedName name="Motoniveladora_Baukema_SHM_5_11" localSheetId="17">#REF!</definedName>
    <definedName name="Motoniveladora_Baukema_SHM_5_11" localSheetId="18">#REF!</definedName>
    <definedName name="Motoniveladora_Baukema_SHM_5_11" localSheetId="22">#REF!</definedName>
    <definedName name="Motoniveladora_Baukema_SHM_5_11" localSheetId="2">#REF!</definedName>
    <definedName name="Motoniveladora_Baukema_SHM_5_11">#REF!</definedName>
    <definedName name="Motoniveladora_Champion_710A" localSheetId="17">#REF!</definedName>
    <definedName name="Motoniveladora_Champion_710A" localSheetId="18">#REF!</definedName>
    <definedName name="Motoniveladora_Champion_710A" localSheetId="22">#REF!</definedName>
    <definedName name="Motoniveladora_Champion_710A" localSheetId="2">#REF!</definedName>
    <definedName name="Motoniveladora_Champion_710A">#REF!</definedName>
    <definedName name="Motoniveladora_Champion_710A_11" localSheetId="17">#REF!</definedName>
    <definedName name="Motoniveladora_Champion_710A_11" localSheetId="18">#REF!</definedName>
    <definedName name="Motoniveladora_Champion_710A_11" localSheetId="22">#REF!</definedName>
    <definedName name="Motoniveladora_Champion_710A_11" localSheetId="2">#REF!</definedName>
    <definedName name="Motoniveladora_Champion_710A_11">#REF!</definedName>
    <definedName name="MRRfunded">#REF!</definedName>
    <definedName name="Mtotalizado" localSheetId="22">#REF!</definedName>
    <definedName name="Mtotalizado">#REF!</definedName>
    <definedName name="MUEBLEINFTOT" localSheetId="17">#REF!</definedName>
    <definedName name="MUEBLEINFTOT" localSheetId="18">#REF!</definedName>
    <definedName name="MUEBLEINFTOT" localSheetId="22">#REF!</definedName>
    <definedName name="MUEBLEINFTOT" localSheetId="2">#REF!</definedName>
    <definedName name="MUEBLEINFTOT">#REF!</definedName>
    <definedName name="MUEBLEINFTOT_11" localSheetId="17">#REF!</definedName>
    <definedName name="MUEBLEINFTOT_11" localSheetId="18">#REF!</definedName>
    <definedName name="MUEBLEINFTOT_11" localSheetId="22">#REF!</definedName>
    <definedName name="MUEBLEINFTOT_11" localSheetId="2">#REF!</definedName>
    <definedName name="MUEBLEINFTOT_11">#REF!</definedName>
    <definedName name="mult">#REF!</definedName>
    <definedName name="MULTIPLI">#REF!</definedName>
    <definedName name="muro" localSheetId="22">#REF!</definedName>
    <definedName name="muro">#REF!</definedName>
    <definedName name="muro10">'[21]A.P.U AULA CANO PESCAO'!$G$644</definedName>
    <definedName name="murocontencion" localSheetId="14">#REF!</definedName>
    <definedName name="murocontencion" localSheetId="22">#REF!</definedName>
    <definedName name="murocontencion">#REF!</definedName>
    <definedName name="mutui">'[30]Dati Generali'!$D$76:$AN$78</definedName>
    <definedName name="mutuo1">[53]Input!$A$252:$C$259</definedName>
    <definedName name="N" localSheetId="14">#REF!</definedName>
    <definedName name="N" localSheetId="22">#REF!</definedName>
    <definedName name="N">#REF!</definedName>
    <definedName name="n.Tipo_estudio">[14]SOPORTE!$DR$2:$DR$11</definedName>
    <definedName name="Na" localSheetId="14">#REF!</definedName>
    <definedName name="Na" localSheetId="22">#REF!</definedName>
    <definedName name="Na">#REF!</definedName>
    <definedName name="name">#REF!</definedName>
    <definedName name="NANDO" localSheetId="22">#REF!</definedName>
    <definedName name="NANDO">#REF!</definedName>
    <definedName name="Nb" localSheetId="22">#REF!</definedName>
    <definedName name="Nb">#REF!</definedName>
    <definedName name="nbvnv" localSheetId="14" hidden="1">{"via1",#N/A,TRUE,"general";"via2",#N/A,TRUE,"general";"via3",#N/A,TRUE,"general"}</definedName>
    <definedName name="nbvnv" hidden="1">{"via1",#N/A,TRUE,"general";"via2",#N/A,TRUE,"general";"via3",#N/A,TRUE,"general"}</definedName>
    <definedName name="Nc" localSheetId="14">#REF!</definedName>
    <definedName name="Nc" localSheetId="22">#REF!</definedName>
    <definedName name="Nc">#REF!</definedName>
    <definedName name="Nd" localSheetId="14">#REF!</definedName>
    <definedName name="Nd" localSheetId="22">#REF!</definedName>
    <definedName name="Nd">#REF!</definedName>
    <definedName name="NDHS" localSheetId="14" hidden="1">{"TAB1",#N/A,TRUE,"GENERAL";"TAB2",#N/A,TRUE,"GENERAL";"TAB3",#N/A,TRUE,"GENERAL";"TAB4",#N/A,TRUE,"GENERAL";"TAB5",#N/A,TRUE,"GENERAL"}</definedName>
    <definedName name="NDHS" hidden="1">{"TAB1",#N/A,TRUE,"GENERAL";"TAB2",#N/A,TRUE,"GENERAL";"TAB3",#N/A,TRUE,"GENERAL";"TAB4",#N/A,TRUE,"GENERAL";"TAB5",#N/A,TRUE,"GENERAL"}</definedName>
    <definedName name="Ne" localSheetId="14">#REF!</definedName>
    <definedName name="Ne" localSheetId="22">#REF!</definedName>
    <definedName name="Ne">#REF!</definedName>
    <definedName name="Necesidad_entorchado_Zonas" localSheetId="14">#REF!</definedName>
    <definedName name="Necesidad_entorchado_Zonas" localSheetId="22">#REF!</definedName>
    <definedName name="Necesidad_entorchado_Zonas">#REF!</definedName>
    <definedName name="NEOLAI" localSheetId="14">#REF!</definedName>
    <definedName name="NEOLAI" localSheetId="22">#REF!</definedName>
    <definedName name="NEOLAI">#REF!</definedName>
    <definedName name="NES" localSheetId="22">#REF!</definedName>
    <definedName name="NES">#REF!</definedName>
    <definedName name="nf" localSheetId="14" hidden="1">{"TAB1",#N/A,TRUE,"GENERAL";"TAB2",#N/A,TRUE,"GENERAL";"TAB3",#N/A,TRUE,"GENERAL";"TAB4",#N/A,TRUE,"GENERAL";"TAB5",#N/A,TRUE,"GENERAL"}</definedName>
    <definedName name="nf" hidden="1">{"TAB1",#N/A,TRUE,"GENERAL";"TAB2",#N/A,TRUE,"GENERAL";"TAB3",#N/A,TRUE,"GENERAL";"TAB4",#N/A,TRUE,"GENERAL";"TAB5",#N/A,TRUE,"GENERAL"}</definedName>
    <definedName name="nfg" localSheetId="14" hidden="1">{"via1",#N/A,TRUE,"general";"via2",#N/A,TRUE,"general";"via3",#N/A,TRUE,"general"}</definedName>
    <definedName name="nfg" hidden="1">{"via1",#N/A,TRUE,"general";"via2",#N/A,TRUE,"general";"via3",#N/A,TRUE,"general"}</definedName>
    <definedName name="nfgn" localSheetId="14" hidden="1">{"via1",#N/A,TRUE,"general";"via2",#N/A,TRUE,"general";"via3",#N/A,TRUE,"general"}</definedName>
    <definedName name="nfgn" hidden="1">{"via1",#N/A,TRUE,"general";"via2",#N/A,TRUE,"general";"via3",#N/A,TRUE,"general"}</definedName>
    <definedName name="ngdn" localSheetId="14" hidden="1">{"TAB1",#N/A,TRUE,"GENERAL";"TAB2",#N/A,TRUE,"GENERAL";"TAB3",#N/A,TRUE,"GENERAL";"TAB4",#N/A,TRUE,"GENERAL";"TAB5",#N/A,TRUE,"GENERAL"}</definedName>
    <definedName name="ngdn" hidden="1">{"TAB1",#N/A,TRUE,"GENERAL";"TAB2",#N/A,TRUE,"GENERAL";"TAB3",#N/A,TRUE,"GENERAL";"TAB4",#N/A,TRUE,"GENERAL";"TAB5",#N/A,TRUE,"GENERAL"}</definedName>
    <definedName name="ngfh" localSheetId="14" hidden="1">{"via1",#N/A,TRUE,"general";"via2",#N/A,TRUE,"general";"via3",#N/A,TRUE,"general"}</definedName>
    <definedName name="ngfh" hidden="1">{"via1",#N/A,TRUE,"general";"via2",#N/A,TRUE,"general";"via3",#N/A,TRUE,"general"}</definedName>
    <definedName name="nhn" localSheetId="14" hidden="1">{"via1",#N/A,TRUE,"general";"via2",#N/A,TRUE,"general";"via3",#N/A,TRUE,"general"}</definedName>
    <definedName name="nhn" hidden="1">{"via1",#N/A,TRUE,"general";"via2",#N/A,TRUE,"general";"via3",#N/A,TRUE,"general"}</definedName>
    <definedName name="nhncfgn" localSheetId="14" hidden="1">{"TAB1",#N/A,TRUE,"GENERAL";"TAB2",#N/A,TRUE,"GENERAL";"TAB3",#N/A,TRUE,"GENERAL";"TAB4",#N/A,TRUE,"GENERAL";"TAB5",#N/A,TRUE,"GENERAL"}</definedName>
    <definedName name="nhncfgn" hidden="1">{"TAB1",#N/A,TRUE,"GENERAL";"TAB2",#N/A,TRUE,"GENERAL";"TAB3",#N/A,TRUE,"GENERAL";"TAB4",#N/A,TRUE,"GENERAL";"TAB5",#N/A,TRUE,"GENERAL"}</definedName>
    <definedName name="nhndr" localSheetId="14" hidden="1">{"via1",#N/A,TRUE,"general";"via2",#N/A,TRUE,"general";"via3",#N/A,TRUE,"general"}</definedName>
    <definedName name="nhndr" hidden="1">{"via1",#N/A,TRUE,"general";"via2",#N/A,TRUE,"general";"via3",#N/A,TRUE,"general"}</definedName>
    <definedName name="nic_nis">[128]Hoja1!$A:$IV</definedName>
    <definedName name="NIPLE_DE_1_2__ROSCADO_DE_HG_x_L__3_PULGADAS" localSheetId="14">#REF!</definedName>
    <definedName name="NIPLE_DE_1_2__ROSCADO_DE_HG_x_L__3_PULGADAS" localSheetId="22">#REF!</definedName>
    <definedName name="NIPLE_DE_1_2__ROSCADO_DE_HG_x_L__3_PULGADAS">#REF!</definedName>
    <definedName name="NIPLE_DE_3__B_x_EL_L__0.25_MTS" localSheetId="14">#REF!</definedName>
    <definedName name="NIPLE_DE_3__B_x_EL_L__0.25_MTS" localSheetId="22">#REF!</definedName>
    <definedName name="NIPLE_DE_3__B_x_EL_L__0.25_MTS">#REF!</definedName>
    <definedName name="NIPLE_DE_4__B_x_EL_L__0.25_MTS" localSheetId="14">#REF!</definedName>
    <definedName name="NIPLE_DE_4__B_x_EL_L__0.25_MTS" localSheetId="22">#REF!</definedName>
    <definedName name="NIPLE_DE_4__B_x_EL_L__0.25_MTS">#REF!</definedName>
    <definedName name="NIPLE_L__0.25" localSheetId="22">#REF!</definedName>
    <definedName name="NIPLE_L__0.25">#REF!</definedName>
    <definedName name="nmmmm" localSheetId="14" hidden="1">{"via1",#N/A,TRUE,"general";"via2",#N/A,TRUE,"general";"via3",#N/A,TRUE,"general"}</definedName>
    <definedName name="nmmmm" hidden="1">{"via1",#N/A,TRUE,"general";"via2",#N/A,TRUE,"general";"via3",#N/A,TRUE,"general"}</definedName>
    <definedName name="NN" localSheetId="14">#REF!</definedName>
    <definedName name="NN" localSheetId="22">#REF!</definedName>
    <definedName name="NN">#REF!</definedName>
    <definedName name="nndng" localSheetId="14" hidden="1">{"TAB1",#N/A,TRUE,"GENERAL";"TAB2",#N/A,TRUE,"GENERAL";"TAB3",#N/A,TRUE,"GENERAL";"TAB4",#N/A,TRUE,"GENERAL";"TAB5",#N/A,TRUE,"GENERAL"}</definedName>
    <definedName name="nndng" hidden="1">{"TAB1",#N/A,TRUE,"GENERAL";"TAB2",#N/A,TRUE,"GENERAL";"TAB3",#N/A,TRUE,"GENERAL";"TAB4",#N/A,TRUE,"GENERAL";"TAB5",#N/A,TRUE,"GENERAL"}</definedName>
    <definedName name="NNN" localSheetId="22">[5]!absc</definedName>
    <definedName name="NNN">[5]!absc</definedName>
    <definedName name="nnnhd" localSheetId="14" hidden="1">{"via1",#N/A,TRUE,"general";"via2",#N/A,TRUE,"general";"via3",#N/A,TRUE,"general"}</definedName>
    <definedName name="nnnhd" hidden="1">{"via1",#N/A,TRUE,"general";"via2",#N/A,TRUE,"general";"via3",#N/A,TRUE,"general"}</definedName>
    <definedName name="nnnnn" localSheetId="14" hidden="1">{"via1",#N/A,TRUE,"general";"via2",#N/A,TRUE,"general";"via3",#N/A,TRUE,"general"}</definedName>
    <definedName name="nnnnn" hidden="1">{"via1",#N/A,TRUE,"general";"via2",#N/A,TRUE,"general";"via3",#N/A,TRUE,"general"}</definedName>
    <definedName name="nnnnnd" localSheetId="14" hidden="1">{"TAB1",#N/A,TRUE,"GENERAL";"TAB2",#N/A,TRUE,"GENERAL";"TAB3",#N/A,TRUE,"GENERAL";"TAB4",#N/A,TRUE,"GENERAL";"TAB5",#N/A,TRUE,"GENERAL"}</definedName>
    <definedName name="nnnnnd" hidden="1">{"TAB1",#N/A,TRUE,"GENERAL";"TAB2",#N/A,TRUE,"GENERAL";"TAB3",#N/A,TRUE,"GENERAL";"TAB4",#N/A,TRUE,"GENERAL";"TAB5",#N/A,TRUE,"GENERAL"}</definedName>
    <definedName name="nnnnnf" localSheetId="14" hidden="1">{"TAB1",#N/A,TRUE,"GENERAL";"TAB2",#N/A,TRUE,"GENERAL";"TAB3",#N/A,TRUE,"GENERAL";"TAB4",#N/A,TRUE,"GENERAL";"TAB5",#N/A,TRUE,"GENERAL"}</definedName>
    <definedName name="nnnnnf" hidden="1">{"TAB1",#N/A,TRUE,"GENERAL";"TAB2",#N/A,TRUE,"GENERAL";"TAB3",#N/A,TRUE,"GENERAL";"TAB4",#N/A,TRUE,"GENERAL";"TAB5",#N/A,TRUE,"GENERAL"}</definedName>
    <definedName name="nnnnnh" localSheetId="14" hidden="1">{"via1",#N/A,TRUE,"general";"via2",#N/A,TRUE,"general";"via3",#N/A,TRUE,"general"}</definedName>
    <definedName name="nnnnnh" hidden="1">{"via1",#N/A,TRUE,"general";"via2",#N/A,TRUE,"general";"via3",#N/A,TRUE,"general"}</definedName>
    <definedName name="no">#REF!</definedName>
    <definedName name="No." localSheetId="14">#REF!</definedName>
    <definedName name="No." localSheetId="22">#REF!</definedName>
    <definedName name="No.">#REF!</definedName>
    <definedName name="NOMBRE" localSheetId="14">#REF!</definedName>
    <definedName name="NOMBRE" localSheetId="22">#REF!</definedName>
    <definedName name="NOMBRE">#REF!</definedName>
    <definedName name="NOMBREPROYECTO" localSheetId="14">[129]PRESUPUESTO!#REF!</definedName>
    <definedName name="NOMBREPROYECTO" localSheetId="22">[129]PRESUPUESTO!#REF!</definedName>
    <definedName name="NOMBREPROYECTO">[129]PRESUPUESTO!#REF!</definedName>
    <definedName name="Nombres_Materiales">[130]Materiales!$C$15:$C$185</definedName>
    <definedName name="NOMO">#REF!</definedName>
    <definedName name="Norte" localSheetId="14">#REF!</definedName>
    <definedName name="Norte" localSheetId="22">#REF!</definedName>
    <definedName name="Norte">#REF!</definedName>
    <definedName name="notes">#REF!</definedName>
    <definedName name="nrooempalmes">'[62]Fibra Óptica'!#REF!</definedName>
    <definedName name="NUEVO" localSheetId="14">#REF!</definedName>
    <definedName name="NUEVO" localSheetId="22">#REF!</definedName>
    <definedName name="NUEVO">#REF!</definedName>
    <definedName name="Num_Pmt_Per_Year">#REF!</definedName>
    <definedName name="Num_shares">#REF!</definedName>
    <definedName name="Number_of_Payments" localSheetId="14">MATCH(0.01,[0]!End_Bal,-1)+1</definedName>
    <definedName name="Number_of_Payments" localSheetId="22">MATCH(0.01,[0]!End_Bal,-1)+1</definedName>
    <definedName name="Number_of_Payments">MATCH(0.01,[0]!End_Bal,-1)+1</definedName>
    <definedName name="NUMCHECK">AND(ISNUMBER(#REF!),ISNUMBER(#REF!),ISNUMBER(#REF!),ISNUMBER(#REF!))</definedName>
    <definedName name="NUMERO" localSheetId="14">#REF!</definedName>
    <definedName name="NUMERO" localSheetId="22">#REF!</definedName>
    <definedName name="NUMERO">#REF!</definedName>
    <definedName name="nxn" localSheetId="14" hidden="1">{"via1",#N/A,TRUE,"general";"via2",#N/A,TRUE,"general";"via3",#N/A,TRUE,"general"}</definedName>
    <definedName name="nxn" hidden="1">{"via1",#N/A,TRUE,"general";"via2",#N/A,TRUE,"general";"via3",#N/A,TRUE,"general"}</definedName>
    <definedName name="NYLON" localSheetId="9">#REF!</definedName>
    <definedName name="NYLON" localSheetId="10">#REF!</definedName>
    <definedName name="NYLON" localSheetId="11">#REF!</definedName>
    <definedName name="NYLON" localSheetId="14">#REF!</definedName>
    <definedName name="NYLON" localSheetId="20">#REF!</definedName>
    <definedName name="NYLON" localSheetId="22">#REF!</definedName>
    <definedName name="NYLON">#REF!</definedName>
    <definedName name="ÑÑÑ" localSheetId="14">#REF!</definedName>
    <definedName name="ÑÑÑ" localSheetId="22">#REF!</definedName>
    <definedName name="ÑÑÑ">#REF!</definedName>
    <definedName name="ñpñpñ" localSheetId="14" hidden="1">{"via1",#N/A,TRUE,"general";"via2",#N/A,TRUE,"general";"via3",#N/A,TRUE,"general"}</definedName>
    <definedName name="ñpñpñ" hidden="1">{"via1",#N/A,TRUE,"general";"via2",#N/A,TRUE,"general";"via3",#N/A,TRUE,"general"}</definedName>
    <definedName name="O" localSheetId="14">#REF!</definedName>
    <definedName name="O" localSheetId="22">#REF!</definedName>
    <definedName name="O">#REF!</definedName>
    <definedName name="o.Tipo_precio">[14]SOPORTE!$EW$2:$EW$15</definedName>
    <definedName name="o9o9" localSheetId="14" hidden="1">{"via1",#N/A,TRUE,"general";"via2",#N/A,TRUE,"general";"via3",#N/A,TRUE,"general"}</definedName>
    <definedName name="o9o9" hidden="1">{"via1",#N/A,TRUE,"general";"via2",#N/A,TRUE,"general";"via3",#N/A,TRUE,"general"}</definedName>
    <definedName name="Obra" localSheetId="14">#REF!</definedName>
    <definedName name="Obra" localSheetId="22">#REF!</definedName>
    <definedName name="Obra">#REF!</definedName>
    <definedName name="OBRERO.2">[58]Precios!$I$5</definedName>
    <definedName name="ocase">#REF!</definedName>
    <definedName name="Off_High_Cov">#REF!</definedName>
    <definedName name="OFFER">#REF!</definedName>
    <definedName name="offpr">[6]PriceSyn!$O$9</definedName>
    <definedName name="OFICIAL" localSheetId="9">#REF!</definedName>
    <definedName name="OFICIAL" localSheetId="10">#REF!</definedName>
    <definedName name="OFICIAL" localSheetId="11">#REF!</definedName>
    <definedName name="OFICIAL" localSheetId="14">#REF!</definedName>
    <definedName name="OFICIAL" localSheetId="20">#REF!</definedName>
    <definedName name="OFICIAL" localSheetId="22">#REF!</definedName>
    <definedName name="OFICIAL">#REF!</definedName>
    <definedName name="oiret" localSheetId="14" hidden="1">{"TAB1",#N/A,TRUE,"GENERAL";"TAB2",#N/A,TRUE,"GENERAL";"TAB3",#N/A,TRUE,"GENERAL";"TAB4",#N/A,TRUE,"GENERAL";"TAB5",#N/A,TRUE,"GENERAL"}</definedName>
    <definedName name="oiret" hidden="1">{"TAB1",#N/A,TRUE,"GENERAL";"TAB2",#N/A,TRUE,"GENERAL";"TAB3",#N/A,TRUE,"GENERAL";"TAB4",#N/A,TRUE,"GENERAL";"TAB5",#N/A,TRUE,"GENERAL"}</definedName>
    <definedName name="oirgrth" localSheetId="14" hidden="1">{"TAB1",#N/A,TRUE,"GENERAL";"TAB2",#N/A,TRUE,"GENERAL";"TAB3",#N/A,TRUE,"GENERAL";"TAB4",#N/A,TRUE,"GENERAL";"TAB5",#N/A,TRUE,"GENERAL"}</definedName>
    <definedName name="oirgrth" hidden="1">{"TAB1",#N/A,TRUE,"GENERAL";"TAB2",#N/A,TRUE,"GENERAL";"TAB3",#N/A,TRUE,"GENERAL";"TAB4",#N/A,TRUE,"GENERAL";"TAB5",#N/A,TRUE,"GENERAL"}</definedName>
    <definedName name="OIUOIU" localSheetId="14" hidden="1">{"via1",#N/A,TRUE,"general";"via2",#N/A,TRUE,"general";"via3",#N/A,TRUE,"general"}</definedName>
    <definedName name="OIUOIU" hidden="1">{"via1",#N/A,TRUE,"general";"via2",#N/A,TRUE,"general";"via3",#N/A,TRUE,"general"}</definedName>
    <definedName name="om">'[2]CALCULO POI'!$B$120:$C$154</definedName>
    <definedName name="OMP_escalator">#REF!</definedName>
    <definedName name="OMP_Selected_Year">#REF!</definedName>
    <definedName name="ON">#REF!</definedName>
    <definedName name="ooo" localSheetId="14">#REF!</definedName>
    <definedName name="ooo" localSheetId="22">#REF!</definedName>
    <definedName name="ooo">#REF!</definedName>
    <definedName name="ooooiii" localSheetId="14" hidden="1">{"TAB1",#N/A,TRUE,"GENERAL";"TAB2",#N/A,TRUE,"GENERAL";"TAB3",#N/A,TRUE,"GENERAL";"TAB4",#N/A,TRUE,"GENERAL";"TAB5",#N/A,TRUE,"GENERAL"}</definedName>
    <definedName name="ooooiii" hidden="1">{"TAB1",#N/A,TRUE,"GENERAL";"TAB2",#N/A,TRUE,"GENERAL";"TAB3",#N/A,TRUE,"GENERAL";"TAB4",#N/A,TRUE,"GENERAL";"TAB5",#N/A,TRUE,"GENERAL"}</definedName>
    <definedName name="oooos" localSheetId="14" hidden="1">{"via1",#N/A,TRUE,"general";"via2",#N/A,TRUE,"general";"via3",#N/A,TRUE,"general"}</definedName>
    <definedName name="oooos" hidden="1">{"via1",#N/A,TRUE,"general";"via2",#N/A,TRUE,"general";"via3",#N/A,TRUE,"general"}</definedName>
    <definedName name="OP" localSheetId="14">#REF!</definedName>
    <definedName name="OP" localSheetId="22">#REF!</definedName>
    <definedName name="OP">#REF!</definedName>
    <definedName name="Open_Price">#REF!</definedName>
    <definedName name="oprice">[6]Assum!$D$8</definedName>
    <definedName name="options">#REF!</definedName>
    <definedName name="owner">#REF!</definedName>
    <definedName name="p" localSheetId="14">#REF!</definedName>
    <definedName name="p" localSheetId="22">#REF!</definedName>
    <definedName name="p">#REF!</definedName>
    <definedName name="P.Assumptions">#REF!</definedName>
    <definedName name="P.Backup">#REF!</definedName>
    <definedName name="P.BalanceSheet">#REF!</definedName>
    <definedName name="P.Base">#REF!</definedName>
    <definedName name="P.CashFlow">#REF!</definedName>
    <definedName name="P.CloseBalSheet">#REF!</definedName>
    <definedName name="P.ControlPanel">#REF!</definedName>
    <definedName name="P.Cover">#REF!</definedName>
    <definedName name="P.Debt">#REF!</definedName>
    <definedName name="P.IncomeStmt">#REF!</definedName>
    <definedName name="P.Inputs">#REF!</definedName>
    <definedName name="P.IntRates">#REF!</definedName>
    <definedName name="p.ratio">#REF!</definedName>
    <definedName name="P.Returns">#REF!</definedName>
    <definedName name="P_Alc_1.0" localSheetId="14">#REF!</definedName>
    <definedName name="P_Alc_1.0" localSheetId="22">#REF!</definedName>
    <definedName name="P_Alc_1.0">#REF!</definedName>
    <definedName name="P_Alc_1.1" localSheetId="22">#REF!</definedName>
    <definedName name="P_Alc_1.1">#REF!</definedName>
    <definedName name="P_Alc_1.2" localSheetId="22">#REF!</definedName>
    <definedName name="P_Alc_1.2">#REF!</definedName>
    <definedName name="P_Alc_1.3" localSheetId="22">#REF!</definedName>
    <definedName name="P_Alc_1.3">#REF!</definedName>
    <definedName name="P_Alc_1.4" localSheetId="22">#REF!</definedName>
    <definedName name="P_Alc_1.4">#REF!</definedName>
    <definedName name="P_Alc_1.5" localSheetId="22">#REF!</definedName>
    <definedName name="P_Alc_1.5">#REF!</definedName>
    <definedName name="P_Alc_2.0" localSheetId="22">#REF!</definedName>
    <definedName name="P_Alc_2.0">#REF!</definedName>
    <definedName name="P_Alc_2.1" localSheetId="22">#REF!</definedName>
    <definedName name="P_Alc_2.1">#REF!</definedName>
    <definedName name="P_Alc_2.2" localSheetId="22">#REF!</definedName>
    <definedName name="P_Alc_2.2">#REF!</definedName>
    <definedName name="P_Alc_2.3" localSheetId="22">#REF!</definedName>
    <definedName name="P_Alc_2.3">#REF!</definedName>
    <definedName name="P_Alc_3.0" localSheetId="22">#REF!</definedName>
    <definedName name="P_Alc_3.0">#REF!</definedName>
    <definedName name="P_Alc_3.1" localSheetId="22">#REF!</definedName>
    <definedName name="P_Alc_3.1">#REF!</definedName>
    <definedName name="P_Alc_3.10" localSheetId="22">#REF!</definedName>
    <definedName name="P_Alc_3.10">#REF!</definedName>
    <definedName name="P_Alc_3.2" localSheetId="22">#REF!</definedName>
    <definedName name="P_Alc_3.2">#REF!</definedName>
    <definedName name="P_Alc_3.3" localSheetId="22">#REF!</definedName>
    <definedName name="P_Alc_3.3">#REF!</definedName>
    <definedName name="P_Alc_3.4" localSheetId="22">#REF!</definedName>
    <definedName name="P_Alc_3.4">#REF!</definedName>
    <definedName name="P_Alc_3.5" localSheetId="22">#REF!</definedName>
    <definedName name="P_Alc_3.5">#REF!</definedName>
    <definedName name="P_Alc_3.6" localSheetId="22">#REF!</definedName>
    <definedName name="P_Alc_3.6">#REF!</definedName>
    <definedName name="P_Alc_3.7" localSheetId="22">#REF!</definedName>
    <definedName name="P_Alc_3.7">#REF!</definedName>
    <definedName name="P_Alc_3.8" localSheetId="22">#REF!</definedName>
    <definedName name="P_Alc_3.8">#REF!</definedName>
    <definedName name="P_Alc_3.9" localSheetId="22">#REF!</definedName>
    <definedName name="P_Alc_3.9">#REF!</definedName>
    <definedName name="P_Alc_4.0" localSheetId="22">#REF!</definedName>
    <definedName name="P_Alc_4.0">#REF!</definedName>
    <definedName name="P_Alc_4.1" localSheetId="22">#REF!</definedName>
    <definedName name="P_Alc_4.1">#REF!</definedName>
    <definedName name="P_Alc_4.2" localSheetId="22">#REF!</definedName>
    <definedName name="P_Alc_4.2">#REF!</definedName>
    <definedName name="P_Alc_4.3" localSheetId="22">#REF!</definedName>
    <definedName name="P_Alc_4.3">#REF!</definedName>
    <definedName name="P_Alc_4.4" localSheetId="22">#REF!</definedName>
    <definedName name="P_Alc_4.4">#REF!</definedName>
    <definedName name="P_Alc_4.5" localSheetId="22">#REF!</definedName>
    <definedName name="P_Alc_4.5">#REF!</definedName>
    <definedName name="P_Alc_4.6" localSheetId="22">#REF!</definedName>
    <definedName name="P_Alc_4.6">#REF!</definedName>
    <definedName name="P_Alc_4.7" localSheetId="22">#REF!</definedName>
    <definedName name="P_Alc_4.7">#REF!</definedName>
    <definedName name="P_Alc_Admon" localSheetId="22">#REF!</definedName>
    <definedName name="P_Alc_Admon">#REF!</definedName>
    <definedName name="P_Alc_Avaluo" localSheetId="22">#REF!</definedName>
    <definedName name="P_Alc_Avaluo">#REF!</definedName>
    <definedName name="P_Alc_CD" localSheetId="22">#REF!</definedName>
    <definedName name="P_Alc_CD">#REF!</definedName>
    <definedName name="P_Alc_CI" localSheetId="22">#REF!</definedName>
    <definedName name="P_Alc_CI">#REF!</definedName>
    <definedName name="P_Alc_Derechos" localSheetId="22">#REF!</definedName>
    <definedName name="P_Alc_Derechos">#REF!</definedName>
    <definedName name="P_Alc_Domiciliarias" localSheetId="22">#REF!</definedName>
    <definedName name="P_Alc_Domiciliarias">#REF!</definedName>
    <definedName name="P_Alc_Est_Dis" localSheetId="22">#REF!</definedName>
    <definedName name="P_Alc_Est_Dis">#REF!</definedName>
    <definedName name="P_Alc_Imprevisto" localSheetId="22">#REF!</definedName>
    <definedName name="P_Alc_Imprevisto">#REF!</definedName>
    <definedName name="P_Alc_Interventoria" localSheetId="22">#REF!</definedName>
    <definedName name="P_Alc_Interventoria">#REF!</definedName>
    <definedName name="P_Alc_Licencias" localSheetId="22">#REF!</definedName>
    <definedName name="P_Alc_Licencias">#REF!</definedName>
    <definedName name="P_Alc_Otros_CI" localSheetId="22">#REF!</definedName>
    <definedName name="P_Alc_Otros_CI">#REF!</definedName>
    <definedName name="P_Alc_Preliminares" localSheetId="22">#REF!</definedName>
    <definedName name="P_Alc_Preliminares">#REF!</definedName>
    <definedName name="P_Alc_Red_Distribucion" localSheetId="22">#REF!</definedName>
    <definedName name="P_Alc_Red_Distribucion">#REF!</definedName>
    <definedName name="P_Alc_Seguros" localSheetId="22">#REF!</definedName>
    <definedName name="P_Alc_Seguros">#REF!</definedName>
    <definedName name="P_Alc_Señalizacion" localSheetId="22">#REF!</definedName>
    <definedName name="P_Alc_Señalizacion">#REF!</definedName>
    <definedName name="P_Alc_Total" localSheetId="22">#REF!</definedName>
    <definedName name="P_Alc_Total">#REF!</definedName>
    <definedName name="P_Alc_Utilidad" localSheetId="22">#REF!</definedName>
    <definedName name="P_Alc_Utilidad">#REF!</definedName>
    <definedName name="P_Cant_Alc_1.1" localSheetId="22">#REF!</definedName>
    <definedName name="P_Cant_Alc_1.1">#REF!</definedName>
    <definedName name="P_Cant_Alc_1.2" localSheetId="22">#REF!</definedName>
    <definedName name="P_Cant_Alc_1.2">#REF!</definedName>
    <definedName name="P_Cant_Alc_1.3" localSheetId="22">#REF!</definedName>
    <definedName name="P_Cant_Alc_1.3">#REF!</definedName>
    <definedName name="P_Cant_Alc_1.4" localSheetId="22">#REF!</definedName>
    <definedName name="P_Cant_Alc_1.4">#REF!</definedName>
    <definedName name="P_Cant_Alc_1.5" localSheetId="22">#REF!</definedName>
    <definedName name="P_Cant_Alc_1.5">#REF!</definedName>
    <definedName name="P_Cant_Alc_2.1" localSheetId="22">#REF!</definedName>
    <definedName name="P_Cant_Alc_2.1">#REF!</definedName>
    <definedName name="P_Cant_Alc_2.2" localSheetId="22">#REF!</definedName>
    <definedName name="P_Cant_Alc_2.2">#REF!</definedName>
    <definedName name="P_Cant_Alc_2.3" localSheetId="22">#REF!</definedName>
    <definedName name="P_Cant_Alc_2.3">#REF!</definedName>
    <definedName name="P_Cant_Alc_3.1" localSheetId="22">#REF!</definedName>
    <definedName name="P_Cant_Alc_3.1">#REF!</definedName>
    <definedName name="P_Cant_Alc_3.10" localSheetId="22">#REF!</definedName>
    <definedName name="P_Cant_Alc_3.10">#REF!</definedName>
    <definedName name="P_Cant_Alc_3.2" localSheetId="22">#REF!</definedName>
    <definedName name="P_Cant_Alc_3.2">#REF!</definedName>
    <definedName name="P_Cant_Alc_3.3" localSheetId="22">#REF!</definedName>
    <definedName name="P_Cant_Alc_3.3">#REF!</definedName>
    <definedName name="P_Cant_Alc_3.4" localSheetId="22">#REF!</definedName>
    <definedName name="P_Cant_Alc_3.4">#REF!</definedName>
    <definedName name="P_Cant_Alc_3.5" localSheetId="22">#REF!</definedName>
    <definedName name="P_Cant_Alc_3.5">#REF!</definedName>
    <definedName name="P_Cant_Alc_3.6" localSheetId="22">#REF!</definedName>
    <definedName name="P_Cant_Alc_3.6">#REF!</definedName>
    <definedName name="P_Cant_Alc_3.7" localSheetId="22">#REF!</definedName>
    <definedName name="P_Cant_Alc_3.7">#REF!</definedName>
    <definedName name="P_Cant_Alc_3.8" localSheetId="22">#REF!</definedName>
    <definedName name="P_Cant_Alc_3.8">#REF!</definedName>
    <definedName name="P_Cant_Alc_3.9" localSheetId="22">#REF!</definedName>
    <definedName name="P_Cant_Alc_3.9">#REF!</definedName>
    <definedName name="P_Cant_Alc_4.0" localSheetId="22">#REF!</definedName>
    <definedName name="P_Cant_Alc_4.0">#REF!</definedName>
    <definedName name="P_Cant_Alc_4.1" localSheetId="22">#REF!</definedName>
    <definedName name="P_Cant_Alc_4.1">#REF!</definedName>
    <definedName name="P_Cant_Alc_4.2" localSheetId="22">#REF!</definedName>
    <definedName name="P_Cant_Alc_4.2">#REF!</definedName>
    <definedName name="P_Cant_Alc_4.3" localSheetId="22">#REF!</definedName>
    <definedName name="P_Cant_Alc_4.3">#REF!</definedName>
    <definedName name="P_Cant_Alc_4.4" localSheetId="22">#REF!</definedName>
    <definedName name="P_Cant_Alc_4.4">#REF!</definedName>
    <definedName name="P_Cant_Alc_4.5" localSheetId="22">#REF!</definedName>
    <definedName name="P_Cant_Alc_4.5">#REF!</definedName>
    <definedName name="P_Cant_Alc_4.6" localSheetId="22">#REF!</definedName>
    <definedName name="P_Cant_Alc_4.6">#REF!</definedName>
    <definedName name="P_Cant_Alc_4.7" localSheetId="22">#REF!</definedName>
    <definedName name="P_Cant_Alc_4.7">#REF!</definedName>
    <definedName name="P_Item_Alc_1.0" localSheetId="22">#REF!</definedName>
    <definedName name="P_Item_Alc_1.0">#REF!</definedName>
    <definedName name="P_Item_Alc_1.1" localSheetId="22">#REF!</definedName>
    <definedName name="P_Item_Alc_1.1">#REF!</definedName>
    <definedName name="P_Item_Alc_1.2" localSheetId="22">#REF!</definedName>
    <definedName name="P_Item_Alc_1.2">#REF!</definedName>
    <definedName name="P_Item_Alc_1.3" localSheetId="22">#REF!</definedName>
    <definedName name="P_Item_Alc_1.3">#REF!</definedName>
    <definedName name="P_Item_Alc_1.4" localSheetId="22">#REF!</definedName>
    <definedName name="P_Item_Alc_1.4">#REF!</definedName>
    <definedName name="P_Item_Alc_1.5" localSheetId="22">#REF!</definedName>
    <definedName name="P_Item_Alc_1.5">#REF!</definedName>
    <definedName name="P_Item_Alc_2.0" localSheetId="22">#REF!</definedName>
    <definedName name="P_Item_Alc_2.0">#REF!</definedName>
    <definedName name="P_Item_Alc_2.1" localSheetId="22">#REF!</definedName>
    <definedName name="P_Item_Alc_2.1">#REF!</definedName>
    <definedName name="P_Item_Alc_2.2" localSheetId="22">#REF!</definedName>
    <definedName name="P_Item_Alc_2.2">#REF!</definedName>
    <definedName name="P_Item_Alc_2.3" localSheetId="22">#REF!</definedName>
    <definedName name="P_Item_Alc_2.3">#REF!</definedName>
    <definedName name="P_Item_Alc_3.0" localSheetId="22">#REF!</definedName>
    <definedName name="P_Item_Alc_3.0">#REF!</definedName>
    <definedName name="P_Item_Alc_3.1" localSheetId="22">#REF!</definedName>
    <definedName name="P_Item_Alc_3.1">#REF!</definedName>
    <definedName name="P_Item_Alc_3.10" localSheetId="22">#REF!</definedName>
    <definedName name="P_Item_Alc_3.10">#REF!</definedName>
    <definedName name="P_Item_Alc_3.2" localSheetId="22">#REF!</definedName>
    <definedName name="P_Item_Alc_3.2">#REF!</definedName>
    <definedName name="P_Item_Alc_3.3" localSheetId="22">#REF!</definedName>
    <definedName name="P_Item_Alc_3.3">#REF!</definedName>
    <definedName name="P_Item_Alc_3.4" localSheetId="22">#REF!</definedName>
    <definedName name="P_Item_Alc_3.4">#REF!</definedName>
    <definedName name="P_Item_Alc_3.5" localSheetId="22">#REF!</definedName>
    <definedName name="P_Item_Alc_3.5">#REF!</definedName>
    <definedName name="P_Item_Alc_3.6" localSheetId="22">#REF!</definedName>
    <definedName name="P_Item_Alc_3.6">#REF!</definedName>
    <definedName name="P_Item_Alc_3.7" localSheetId="22">#REF!</definedName>
    <definedName name="P_Item_Alc_3.7">#REF!</definedName>
    <definedName name="P_Item_Alc_3.8" localSheetId="22">#REF!</definedName>
    <definedName name="P_Item_Alc_3.8">#REF!</definedName>
    <definedName name="P_Item_Alc_3.9" localSheetId="22">#REF!</definedName>
    <definedName name="P_Item_Alc_3.9">#REF!</definedName>
    <definedName name="P_Item_Alc_4.0" localSheetId="22">#REF!</definedName>
    <definedName name="P_Item_Alc_4.0">#REF!</definedName>
    <definedName name="P_Item_Alc_4.1" localSheetId="22">#REF!</definedName>
    <definedName name="P_Item_Alc_4.1">#REF!</definedName>
    <definedName name="P_Item_Alc_4.2" localSheetId="22">#REF!</definedName>
    <definedName name="P_Item_Alc_4.2">#REF!</definedName>
    <definedName name="P_Item_Alc_4.3" localSheetId="22">#REF!</definedName>
    <definedName name="P_Item_Alc_4.3">#REF!</definedName>
    <definedName name="P_Item_Alc_4.4" localSheetId="22">#REF!</definedName>
    <definedName name="P_Item_Alc_4.4">#REF!</definedName>
    <definedName name="P_Item_Alc_4.5" localSheetId="22">#REF!</definedName>
    <definedName name="P_Item_Alc_4.5">#REF!</definedName>
    <definedName name="P_Item_Alc_4.6" localSheetId="22">#REF!</definedName>
    <definedName name="P_Item_Alc_4.6">#REF!</definedName>
    <definedName name="P_Item_Alc_4.7" localSheetId="22">#REF!</definedName>
    <definedName name="P_Item_Alc_4.7">#REF!</definedName>
    <definedName name="P_Med_Alc_1.1" localSheetId="22">#REF!</definedName>
    <definedName name="P_Med_Alc_1.1">#REF!</definedName>
    <definedName name="P_Med_Alc_1.2" localSheetId="22">#REF!</definedName>
    <definedName name="P_Med_Alc_1.2">#REF!</definedName>
    <definedName name="P_Med_Alc_1.3" localSheetId="22">#REF!</definedName>
    <definedName name="P_Med_Alc_1.3">#REF!</definedName>
    <definedName name="P_Med_Alc_1.4" localSheetId="22">#REF!</definedName>
    <definedName name="P_Med_Alc_1.4">#REF!</definedName>
    <definedName name="P_Med_Alc_1.5" localSheetId="22">#REF!</definedName>
    <definedName name="P_Med_Alc_1.5">#REF!</definedName>
    <definedName name="P_Med_Alc_2.1" localSheetId="22">#REF!</definedName>
    <definedName name="P_Med_Alc_2.1">#REF!</definedName>
    <definedName name="P_Med_Alc_2.2" localSheetId="22">#REF!</definedName>
    <definedName name="P_Med_Alc_2.2">#REF!</definedName>
    <definedName name="P_Med_Alc_2.3" localSheetId="22">#REF!</definedName>
    <definedName name="P_Med_Alc_2.3">#REF!</definedName>
    <definedName name="P_Med_Alc_3.1" localSheetId="22">#REF!</definedName>
    <definedName name="P_Med_Alc_3.1">#REF!</definedName>
    <definedName name="P_Med_Alc_3.10" localSheetId="22">#REF!</definedName>
    <definedName name="P_Med_Alc_3.10">#REF!</definedName>
    <definedName name="P_Med_Alc_3.2" localSheetId="22">#REF!</definedName>
    <definedName name="P_Med_Alc_3.2">#REF!</definedName>
    <definedName name="P_Med_Alc_3.3" localSheetId="22">#REF!</definedName>
    <definedName name="P_Med_Alc_3.3">#REF!</definedName>
    <definedName name="P_Med_Alc_3.4" localSheetId="22">#REF!</definedName>
    <definedName name="P_Med_Alc_3.4">#REF!</definedName>
    <definedName name="P_Med_Alc_3.5" localSheetId="22">#REF!</definedName>
    <definedName name="P_Med_Alc_3.5">#REF!</definedName>
    <definedName name="P_Med_Alc_3.6" localSheetId="22">#REF!</definedName>
    <definedName name="P_Med_Alc_3.6">#REF!</definedName>
    <definedName name="P_Med_Alc_3.7" localSheetId="22">#REF!</definedName>
    <definedName name="P_Med_Alc_3.7">#REF!</definedName>
    <definedName name="P_Med_Alc_3.8" localSheetId="22">#REF!</definedName>
    <definedName name="P_Med_Alc_3.8">#REF!</definedName>
    <definedName name="P_Med_Alc_3.9" localSheetId="22">#REF!</definedName>
    <definedName name="P_Med_Alc_3.9">#REF!</definedName>
    <definedName name="P_Med_Alc_4.0" localSheetId="22">#REF!</definedName>
    <definedName name="P_Med_Alc_4.0">#REF!</definedName>
    <definedName name="P_Med_Alc_4.1" localSheetId="22">#REF!</definedName>
    <definedName name="P_Med_Alc_4.1">#REF!</definedName>
    <definedName name="P_Med_Alc_4.2" localSheetId="22">#REF!</definedName>
    <definedName name="P_Med_Alc_4.2">#REF!</definedName>
    <definedName name="P_Med_Alc_4.3" localSheetId="22">#REF!</definedName>
    <definedName name="P_Med_Alc_4.3">#REF!</definedName>
    <definedName name="P_Med_Alc_4.4" localSheetId="22">#REF!</definedName>
    <definedName name="P_Med_Alc_4.4">#REF!</definedName>
    <definedName name="P_Med_Alc_4.5" localSheetId="22">#REF!</definedName>
    <definedName name="P_Med_Alc_4.5">#REF!</definedName>
    <definedName name="P_Med_Alc_4.6" localSheetId="22">#REF!</definedName>
    <definedName name="P_Med_Alc_4.6">#REF!</definedName>
    <definedName name="P_Med_Alc_4.7" localSheetId="22">#REF!</definedName>
    <definedName name="P_Med_Alc_4.7">#REF!</definedName>
    <definedName name="P_Sard_CD" localSheetId="22">#REF!</definedName>
    <definedName name="P_Sard_CD">#REF!</definedName>
    <definedName name="P_Sard_CI" localSheetId="22">#REF!</definedName>
    <definedName name="P_Sard_CI">#REF!</definedName>
    <definedName name="P_Vr_Total_Alc_1.1" localSheetId="22">#REF!</definedName>
    <definedName name="P_Vr_Total_Alc_1.1">#REF!</definedName>
    <definedName name="P_Vr_Total_Alc_1.2" localSheetId="22">#REF!</definedName>
    <definedName name="P_Vr_Total_Alc_1.2">#REF!</definedName>
    <definedName name="P_Vr_Total_Alc_1.3" localSheetId="22">#REF!</definedName>
    <definedName name="P_Vr_Total_Alc_1.3">#REF!</definedName>
    <definedName name="P_Vr_Total_Alc_1.4" localSheetId="22">#REF!</definedName>
    <definedName name="P_Vr_Total_Alc_1.4">#REF!</definedName>
    <definedName name="P_Vr_Total_Alc_1.5" localSheetId="22">#REF!</definedName>
    <definedName name="P_Vr_Total_Alc_1.5">#REF!</definedName>
    <definedName name="P_Vr_Total_Alc_2.1" localSheetId="22">#REF!</definedName>
    <definedName name="P_Vr_Total_Alc_2.1">#REF!</definedName>
    <definedName name="P_Vr_Total_Alc_2.2" localSheetId="22">#REF!</definedName>
    <definedName name="P_Vr_Total_Alc_2.2">#REF!</definedName>
    <definedName name="P_Vr_Total_Alc_2.3" localSheetId="22">#REF!</definedName>
    <definedName name="P_Vr_Total_Alc_2.3">#REF!</definedName>
    <definedName name="P_Vr_Total_Alc_3.1" localSheetId="22">#REF!</definedName>
    <definedName name="P_Vr_Total_Alc_3.1">#REF!</definedName>
    <definedName name="P_Vr_Total_Alc_3.10" localSheetId="22">#REF!</definedName>
    <definedName name="P_Vr_Total_Alc_3.10">#REF!</definedName>
    <definedName name="P_Vr_Total_Alc_3.2" localSheetId="22">#REF!</definedName>
    <definedName name="P_Vr_Total_Alc_3.2">#REF!</definedName>
    <definedName name="P_Vr_Total_Alc_3.3" localSheetId="22">#REF!</definedName>
    <definedName name="P_Vr_Total_Alc_3.3">#REF!</definedName>
    <definedName name="P_Vr_Total_Alc_3.4" localSheetId="22">#REF!</definedName>
    <definedName name="P_Vr_Total_Alc_3.4">#REF!</definedName>
    <definedName name="P_Vr_Total_Alc_3.5" localSheetId="22">#REF!</definedName>
    <definedName name="P_Vr_Total_Alc_3.5">#REF!</definedName>
    <definedName name="P_Vr_Total_Alc_3.6" localSheetId="22">#REF!</definedName>
    <definedName name="P_Vr_Total_Alc_3.6">#REF!</definedName>
    <definedName name="P_Vr_Total_Alc_3.7" localSheetId="22">#REF!</definedName>
    <definedName name="P_Vr_Total_Alc_3.7">#REF!</definedName>
    <definedName name="P_Vr_Total_Alc_3.8" localSheetId="22">#REF!</definedName>
    <definedName name="P_Vr_Total_Alc_3.8">#REF!</definedName>
    <definedName name="P_Vr_Total_Alc_3.9" localSheetId="22">#REF!</definedName>
    <definedName name="P_Vr_Total_Alc_3.9">#REF!</definedName>
    <definedName name="P_Vr_Total_Alc_4.1" localSheetId="22">#REF!</definedName>
    <definedName name="P_Vr_Total_Alc_4.1">#REF!</definedName>
    <definedName name="P_Vr_Total_Alc_4.2" localSheetId="22">#REF!</definedName>
    <definedName name="P_Vr_Total_Alc_4.2">#REF!</definedName>
    <definedName name="P_Vr_Total_Alc_4.3" localSheetId="22">#REF!</definedName>
    <definedName name="P_Vr_Total_Alc_4.3">#REF!</definedName>
    <definedName name="P_Vr_Total_Alc_4.4" localSheetId="22">#REF!</definedName>
    <definedName name="P_Vr_Total_Alc_4.4">#REF!</definedName>
    <definedName name="P_Vr_Total_Alc_4.5" localSheetId="22">#REF!</definedName>
    <definedName name="P_Vr_Total_Alc_4.5">#REF!</definedName>
    <definedName name="P_Vr_Total_Alc_4.6" localSheetId="22">#REF!</definedName>
    <definedName name="P_Vr_Total_Alc_4.6">#REF!</definedName>
    <definedName name="P_Vr_Total_Alc_4.7" localSheetId="22">#REF!</definedName>
    <definedName name="P_Vr_Total_Alc_4.7">#REF!</definedName>
    <definedName name="P_Vr_Uni_Alc_1.1" localSheetId="22">#REF!</definedName>
    <definedName name="P_Vr_Uni_Alc_1.1">#REF!</definedName>
    <definedName name="P_Vr_Uni_Alc_1.2" localSheetId="22">#REF!</definedName>
    <definedName name="P_Vr_Uni_Alc_1.2">#REF!</definedName>
    <definedName name="P_Vr_Uni_Alc_1.3" localSheetId="22">#REF!</definedName>
    <definedName name="P_Vr_Uni_Alc_1.3">#REF!</definedName>
    <definedName name="P_Vr_Uni_Alc_1.4" localSheetId="22">#REF!</definedName>
    <definedName name="P_Vr_Uni_Alc_1.4">#REF!</definedName>
    <definedName name="P_Vr_Uni_Alc_1.5" localSheetId="22">#REF!</definedName>
    <definedName name="P_Vr_Uni_Alc_1.5">#REF!</definedName>
    <definedName name="P_Vr_Uni_Alc_2.1" localSheetId="22">#REF!</definedName>
    <definedName name="P_Vr_Uni_Alc_2.1">#REF!</definedName>
    <definedName name="P_Vr_Uni_Alc_2.2" localSheetId="22">#REF!</definedName>
    <definedName name="P_Vr_Uni_Alc_2.2">#REF!</definedName>
    <definedName name="P_Vr_Uni_Alc_2.3" localSheetId="22">#REF!</definedName>
    <definedName name="P_Vr_Uni_Alc_2.3">#REF!</definedName>
    <definedName name="P_Vr_Uni_Alc_3.1" localSheetId="22">#REF!</definedName>
    <definedName name="P_Vr_Uni_Alc_3.1">#REF!</definedName>
    <definedName name="P_Vr_Uni_Alc_3.10" localSheetId="22">#REF!</definedName>
    <definedName name="P_Vr_Uni_Alc_3.10">#REF!</definedName>
    <definedName name="P_Vr_Uni_Alc_3.2" localSheetId="22">#REF!</definedName>
    <definedName name="P_Vr_Uni_Alc_3.2">#REF!</definedName>
    <definedName name="P_Vr_Uni_Alc_3.3" localSheetId="22">#REF!</definedName>
    <definedName name="P_Vr_Uni_Alc_3.3">#REF!</definedName>
    <definedName name="P_Vr_Uni_Alc_3.4" localSheetId="22">#REF!</definedName>
    <definedName name="P_Vr_Uni_Alc_3.4">#REF!</definedName>
    <definedName name="P_Vr_Uni_Alc_3.5" localSheetId="22">#REF!</definedName>
    <definedName name="P_Vr_Uni_Alc_3.5">#REF!</definedName>
    <definedName name="P_Vr_Uni_Alc_3.6" localSheetId="22">#REF!</definedName>
    <definedName name="P_Vr_Uni_Alc_3.6">#REF!</definedName>
    <definedName name="P_Vr_Uni_Alc_3.7" localSheetId="22">#REF!</definedName>
    <definedName name="P_Vr_Uni_Alc_3.7">#REF!</definedName>
    <definedName name="P_Vr_Uni_Alc_3.8" localSheetId="22">#REF!</definedName>
    <definedName name="P_Vr_Uni_Alc_3.8">#REF!</definedName>
    <definedName name="P_Vr_Uni_Alc_3.9" localSheetId="22">#REF!</definedName>
    <definedName name="P_Vr_Uni_Alc_3.9">#REF!</definedName>
    <definedName name="P_Vr_Uni_Alc_4.1" localSheetId="22">#REF!</definedName>
    <definedName name="P_Vr_Uni_Alc_4.1">#REF!</definedName>
    <definedName name="P_Vr_Uni_Alc_4.2" localSheetId="22">#REF!</definedName>
    <definedName name="P_Vr_Uni_Alc_4.2">#REF!</definedName>
    <definedName name="P_Vr_Uni_Alc_4.3" localSheetId="22">#REF!</definedName>
    <definedName name="P_Vr_Uni_Alc_4.3">#REF!</definedName>
    <definedName name="P_Vr_Uni_Alc_4.4" localSheetId="22">#REF!</definedName>
    <definedName name="P_Vr_Uni_Alc_4.4">#REF!</definedName>
    <definedName name="P_Vr_Uni_Alc_4.5" localSheetId="22">#REF!</definedName>
    <definedName name="P_Vr_Uni_Alc_4.5">#REF!</definedName>
    <definedName name="P_Vr_Uni_Alc_4.6" localSheetId="22">#REF!</definedName>
    <definedName name="P_Vr_Uni_Alc_4.6">#REF!</definedName>
    <definedName name="P_Vr_Uni_Alc_4.7" localSheetId="22">#REF!</definedName>
    <definedName name="P_Vr_Uni_Alc_4.7">#REF!</definedName>
    <definedName name="p0p0" localSheetId="14" hidden="1">{"via1",#N/A,TRUE,"general";"via2",#N/A,TRUE,"general";"via3",#N/A,TRUE,"general"}</definedName>
    <definedName name="p0p0" hidden="1">{"via1",#N/A,TRUE,"general";"via2",#N/A,TRUE,"general";"via3",#N/A,TRUE,"general"}</definedName>
    <definedName name="Pa" localSheetId="14">#REF!</definedName>
    <definedName name="Pa" localSheetId="22">#REF!</definedName>
    <definedName name="Pa">#REF!</definedName>
    <definedName name="Pagam_per_anno">#REF!</definedName>
    <definedName name="pagamentocosti">[18]Assumption!$D$131</definedName>
    <definedName name="paige">#REF!</definedName>
    <definedName name="PALESTINA">[46]CONTROL!$E$22</definedName>
    <definedName name="pañet" localSheetId="14">#REF!</definedName>
    <definedName name="pañet" localSheetId="22">#REF!</definedName>
    <definedName name="pañet">#REF!</definedName>
    <definedName name="PAÑETE" localSheetId="17">#REF!</definedName>
    <definedName name="PAÑETE" localSheetId="18">#REF!</definedName>
    <definedName name="PAÑETE" localSheetId="2">#REF!</definedName>
    <definedName name="pañete">'[21]A.P.U AULA CANO PESCAO'!$G$850</definedName>
    <definedName name="PAÑETE_11" localSheetId="14">#REF!</definedName>
    <definedName name="PAÑETE_11" localSheetId="17">#REF!</definedName>
    <definedName name="PAÑETE_11" localSheetId="18">#REF!</definedName>
    <definedName name="PAÑETE_11" localSheetId="22">#REF!</definedName>
    <definedName name="PAÑETE_11" localSheetId="2">#REF!</definedName>
    <definedName name="PAÑETE_11">#REF!</definedName>
    <definedName name="PARAL_6">'[22]MATERIALES '!$E$84</definedName>
    <definedName name="parametri">[30]Parametri!$C$1:$AN$40</definedName>
    <definedName name="part">#REF!</definedName>
    <definedName name="Partecipazioni">#REF!</definedName>
    <definedName name="PASAMURO_B_x_EL_L_0.25_Z_0.125_M" localSheetId="14">#REF!</definedName>
    <definedName name="PASAMURO_B_x_EL_L_0.25_Z_0.125_M" localSheetId="22">#REF!</definedName>
    <definedName name="PASAMURO_B_x_EL_L_0.25_Z_0.125_M">#REF!</definedName>
    <definedName name="PASO" localSheetId="14" hidden="1">{#N/A,#N/A,TRUE,"INGENIERIA";#N/A,#N/A,TRUE,"COMPRAS";#N/A,#N/A,TRUE,"DIRECCION";#N/A,#N/A,TRUE,"RESUMEN"}</definedName>
    <definedName name="PASO" hidden="1">{#N/A,#N/A,TRUE,"INGENIERIA";#N/A,#N/A,TRUE,"COMPRAS";#N/A,#N/A,TRUE,"DIRECCION";#N/A,#N/A,TRUE,"RESUMEN"}</definedName>
    <definedName name="PASS" localSheetId="14" hidden="1">{#N/A,#N/A,TRUE,"INGENIERIA";#N/A,#N/A,TRUE,"COMPRAS";#N/A,#N/A,TRUE,"DIRECCION";#N/A,#N/A,TRUE,"RESUMEN"}</definedName>
    <definedName name="PASS" hidden="1">{#N/A,#N/A,TRUE,"INGENIERIA";#N/A,#N/A,TRUE,"COMPRAS";#N/A,#N/A,TRUE,"DIRECCION";#N/A,#N/A,TRUE,"RESUMEN"}</definedName>
    <definedName name="PAT">'[40]Conto economico'!#REF!</definedName>
    <definedName name="PATIOS">[131]INDICE!$A$9:$G$281</definedName>
    <definedName name="pav_asf">[4]datos!$Z$5:$Z$300</definedName>
    <definedName name="pav_cto">[4]datos!$Y$5:$Y$300</definedName>
    <definedName name="PAVIMENTO" localSheetId="14">#REF!</definedName>
    <definedName name="PAVIMENTO" localSheetId="17">#REF!</definedName>
    <definedName name="PAVIMENTO" localSheetId="18">#REF!</definedName>
    <definedName name="PAVIMENTO" localSheetId="22">#REF!</definedName>
    <definedName name="PAVIMENTO" localSheetId="2">#REF!</definedName>
    <definedName name="PAVIMENTO">#REF!</definedName>
    <definedName name="PAVIMENTO_11" localSheetId="14">#REF!</definedName>
    <definedName name="PAVIMENTO_11" localSheetId="17">#REF!</definedName>
    <definedName name="PAVIMENTO_11" localSheetId="18">#REF!</definedName>
    <definedName name="PAVIMENTO_11" localSheetId="22">#REF!</definedName>
    <definedName name="PAVIMENTO_11" localSheetId="2">#REF!</definedName>
    <definedName name="PAVIMENTO_11">#REF!</definedName>
    <definedName name="Pay_Date">#REF!</definedName>
    <definedName name="Pay_Num">#REF!</definedName>
    <definedName name="Payment_Date" localSheetId="14">DATE(YEAR([0]!Loan_Start),MONTH([0]!Loan_Start)+Payment_Number,DAY([0]!Loan_Start))</definedName>
    <definedName name="Payment_Date" localSheetId="22">DATE(YEAR([0]!Loan_Start),MONTH([0]!Loan_Start)+Payment_Number,DAY([0]!Loan_Start))</definedName>
    <definedName name="Payment_Date">DATE(YEAR([0]!Loan_Start),MONTH([0]!Loan_Start)+Payment_Number,DAY([0]!Loan_Start))</definedName>
    <definedName name="payout">[41]Assumption_invest.!#REF!</definedName>
    <definedName name="Pb" localSheetId="14">#REF!</definedName>
    <definedName name="Pb" localSheetId="22">#REF!</definedName>
    <definedName name="Pb">#REF!</definedName>
    <definedName name="Pc" localSheetId="14">#REF!</definedName>
    <definedName name="Pc" localSheetId="22">#REF!</definedName>
    <definedName name="Pc">#REF!</definedName>
    <definedName name="Pd" localSheetId="14">#REF!</definedName>
    <definedName name="Pd" localSheetId="22">#REF!</definedName>
    <definedName name="Pd">#REF!</definedName>
    <definedName name="Pe" localSheetId="22">#REF!</definedName>
    <definedName name="Pe">#REF!</definedName>
    <definedName name="Pega_plus">'[23]LISTADO '!$F$27</definedName>
    <definedName name="PEGANTE" localSheetId="14">#REF!</definedName>
    <definedName name="PEGANTE" localSheetId="17">#REF!</definedName>
    <definedName name="PEGANTE" localSheetId="18">#REF!</definedName>
    <definedName name="PEGANTE" localSheetId="22">#REF!</definedName>
    <definedName name="PEGANTE" localSheetId="2">#REF!</definedName>
    <definedName name="PEGANTE">#REF!</definedName>
    <definedName name="PEGANTE_11" localSheetId="14">#REF!</definedName>
    <definedName name="PEGANTE_11" localSheetId="17">#REF!</definedName>
    <definedName name="PEGANTE_11" localSheetId="18">#REF!</definedName>
    <definedName name="PEGANTE_11" localSheetId="22">#REF!</definedName>
    <definedName name="PEGANTE_11" localSheetId="2">#REF!</definedName>
    <definedName name="PEGANTE_11">#REF!</definedName>
    <definedName name="PEGANTE_P.V.C" localSheetId="14">#REF!</definedName>
    <definedName name="PEGANTE_P.V.C" localSheetId="22">#REF!</definedName>
    <definedName name="PEGANTE_P.V.C">#REF!</definedName>
    <definedName name="Pegante_PVC" localSheetId="14">'[32]L. MAT.'!#REF!</definedName>
    <definedName name="Pegante_PVC" localSheetId="22">'[32]L. MAT.'!#REF!</definedName>
    <definedName name="Pegante_PVC">'[32]L. MAT.'!#REF!</definedName>
    <definedName name="perccontr">[18]Assumption!#REF!</definedName>
    <definedName name="percdebito">[41]Assumption_invest.!#REF!</definedName>
    <definedName name="percentincassi">[18]Assumption!$G$129</definedName>
    <definedName name="percequity">[41]Assumption_invest.!#REF!</definedName>
    <definedName name="PEREIRA">[46]CONTROL!$E$20</definedName>
    <definedName name="Perf_97">#REF!</definedName>
    <definedName name="Perf_98">#REF!</definedName>
    <definedName name="Perf_99">#REF!</definedName>
    <definedName name="Perfil">'[19]LISTADO '!$F$28</definedName>
    <definedName name="Perfil_16_6">'[23]LISTADO '!$F$105</definedName>
    <definedName name="PERGOLA" localSheetId="14">#REF!</definedName>
    <definedName name="PERGOLA" localSheetId="17">#REF!</definedName>
    <definedName name="PERGOLA" localSheetId="18">#REF!</definedName>
    <definedName name="PERGOLA" localSheetId="22">#REF!</definedName>
    <definedName name="PERGOLA" localSheetId="2">#REF!</definedName>
    <definedName name="PERGOLA">#REF!</definedName>
    <definedName name="PERGOLA_11" localSheetId="14">#REF!</definedName>
    <definedName name="PERGOLA_11" localSheetId="17">#REF!</definedName>
    <definedName name="PERGOLA_11" localSheetId="18">#REF!</definedName>
    <definedName name="PERGOLA_11" localSheetId="22">#REF!</definedName>
    <definedName name="PERGOLA_11" localSheetId="2">#REF!</definedName>
    <definedName name="PERGOLA_11">#REF!</definedName>
    <definedName name="PERIOD">#REF!</definedName>
    <definedName name="PERIODO">[25]CUMPLIMIENTO!$M$5</definedName>
    <definedName name="PeriodoD" localSheetId="14">#REF!</definedName>
    <definedName name="PeriodoD" localSheetId="22">#REF!</definedName>
    <definedName name="PeriodoD">#REF!</definedName>
    <definedName name="PERSONALTABLA1.1.1">'[2]CALCULO COSTOS DE OPERACIÓN'!$B$50:$AJ$85</definedName>
    <definedName name="PERSONALTABLA1.2">'[2]INFORMACIÓN REFERENCIA'!$B$477:$F$489</definedName>
    <definedName name="PERSONALTABLA1.3">'[2]INFORMACIÓN REFERENCIA'!$B$494:$F$506</definedName>
    <definedName name="PERYR">#REF!</definedName>
    <definedName name="Pesanti_barr1">'[34]Flussi annui 2013-2057'!#REF!</definedName>
    <definedName name="Pesanti_barr2">'[34]Flussi annui 2013-2057'!#REF!</definedName>
    <definedName name="Pesanti_ciaianello">'[34]Flussi annui 2013-2057'!#REF!</definedName>
    <definedName name="pesbarr1">[34]Input!#REF!</definedName>
    <definedName name="pesbarr2">[34]Input!#REF!</definedName>
    <definedName name="pescaianello">[34]Input!#REF!</definedName>
    <definedName name="PFI">'[40]Conto economico'!#REF!</definedName>
    <definedName name="PFPRICE">#REF!</definedName>
    <definedName name="PFPRICE2">#REF!</definedName>
    <definedName name="PIA" localSheetId="14" hidden="1">#REF!</definedName>
    <definedName name="PIA" localSheetId="22" hidden="1">#REF!</definedName>
    <definedName name="PIA" hidden="1">#REF!</definedName>
    <definedName name="PianoAnas">[132]Parametri!#REF!</definedName>
    <definedName name="PianoCompleto">#REF!</definedName>
    <definedName name="PIEDRA_CICLOPEO" localSheetId="14">'[28]LISTA DE PRECIO'!$E$34</definedName>
    <definedName name="PIEDRA_CICLOPEO">'[28]LISTA DE PRECIO'!$E$34</definedName>
    <definedName name="PILOTE" localSheetId="14">#REF!</definedName>
    <definedName name="PILOTE" localSheetId="22">#REF!</definedName>
    <definedName name="PILOTE">#REF!</definedName>
    <definedName name="pintura">'[21]A.P.U AULA CANO PESCAO'!$G$1002</definedName>
    <definedName name="Pintura_base_aceite" localSheetId="14">#REF!</definedName>
    <definedName name="Pintura_base_aceite" localSheetId="17">#REF!</definedName>
    <definedName name="Pintura_base_aceite" localSheetId="18">#REF!</definedName>
    <definedName name="Pintura_base_aceite" localSheetId="22">#REF!</definedName>
    <definedName name="Pintura_base_aceite" localSheetId="2">#REF!</definedName>
    <definedName name="Pintura_base_aceite">#REF!</definedName>
    <definedName name="Pintura_base_aceite_11" localSheetId="14">#REF!</definedName>
    <definedName name="Pintura_base_aceite_11" localSheetId="17">#REF!</definedName>
    <definedName name="Pintura_base_aceite_11" localSheetId="18">#REF!</definedName>
    <definedName name="Pintura_base_aceite_11" localSheetId="22">#REF!</definedName>
    <definedName name="Pintura_base_aceite_11" localSheetId="2">#REF!</definedName>
    <definedName name="Pintura_base_aceite_11">#REF!</definedName>
    <definedName name="Pintura_exteriores">'[23]LISTADO '!$F$95</definedName>
    <definedName name="pinturavinilo" localSheetId="14">#REF!</definedName>
    <definedName name="pinturavinilo" localSheetId="22">#REF!</definedName>
    <definedName name="pinturavinilo">#REF!</definedName>
    <definedName name="PIPPO">#REF!</definedName>
    <definedName name="piso">'[21]A.P.U AULA CANO PESCAO'!$G$763</definedName>
    <definedName name="PISOTABLON" localSheetId="14">#REF!</definedName>
    <definedName name="PISOTABLON" localSheetId="17">#REF!</definedName>
    <definedName name="PISOTABLON" localSheetId="18">#REF!</definedName>
    <definedName name="PISOTABLON" localSheetId="22">#REF!</definedName>
    <definedName name="PISOTABLON" localSheetId="2">#REF!</definedName>
    <definedName name="PISOTABLON">#REF!</definedName>
    <definedName name="PISOTABLON_11" localSheetId="14">#REF!</definedName>
    <definedName name="PISOTABLON_11" localSheetId="17">#REF!</definedName>
    <definedName name="PISOTABLON_11" localSheetId="18">#REF!</definedName>
    <definedName name="PISOTABLON_11" localSheetId="22">#REF!</definedName>
    <definedName name="PISOTABLON_11" localSheetId="2">#REF!</definedName>
    <definedName name="PISOTABLON_11">#REF!</definedName>
    <definedName name="PKHK" localSheetId="14" hidden="1">{"TAB1",#N/A,TRUE,"GENERAL";"TAB2",#N/A,TRUE,"GENERAL";"TAB3",#N/A,TRUE,"GENERAL";"TAB4",#N/A,TRUE,"GENERAL";"TAB5",#N/A,TRUE,"GENERAL"}</definedName>
    <definedName name="PKHK" hidden="1">{"TAB1",#N/A,TRUE,"GENERAL";"TAB2",#N/A,TRUE,"GENERAL";"TAB3",#N/A,TRUE,"GENERAL";"TAB4",#N/A,TRUE,"GENERAL";"TAB5",#N/A,TRUE,"GENERAL"}</definedName>
    <definedName name="pkj" localSheetId="14" hidden="1">{"TAB1",#N/A,TRUE,"GENERAL";"TAB2",#N/A,TRUE,"GENERAL";"TAB3",#N/A,TRUE,"GENERAL";"TAB4",#N/A,TRUE,"GENERAL";"TAB5",#N/A,TRUE,"GENERAL"}</definedName>
    <definedName name="pkj" hidden="1">{"TAB1",#N/A,TRUE,"GENERAL";"TAB2",#N/A,TRUE,"GENERAL";"TAB3",#N/A,TRUE,"GENERAL";"TAB4",#N/A,TRUE,"GENERAL";"TAB5",#N/A,TRUE,"GENERAL"}</definedName>
    <definedName name="PLACAENTREPISO" localSheetId="14">#REF!</definedName>
    <definedName name="PLACAENTREPISO" localSheetId="17">#REF!</definedName>
    <definedName name="PLACAENTREPISO" localSheetId="18">#REF!</definedName>
    <definedName name="PLACAENTREPISO" localSheetId="22">#REF!</definedName>
    <definedName name="PLACAENTREPISO" localSheetId="2">#REF!</definedName>
    <definedName name="PLACAENTREPISO">#REF!</definedName>
    <definedName name="PLACAENTREPISO_11" localSheetId="14">#REF!</definedName>
    <definedName name="PLACAENTREPISO_11" localSheetId="17">#REF!</definedName>
    <definedName name="PLACAENTREPISO_11" localSheetId="18">#REF!</definedName>
    <definedName name="PLACAENTREPISO_11" localSheetId="22">#REF!</definedName>
    <definedName name="PLACAENTREPISO_11" localSheetId="2">#REF!</definedName>
    <definedName name="PLACAENTREPISO_11">#REF!</definedName>
    <definedName name="PLACAMESON" localSheetId="14">#REF!</definedName>
    <definedName name="PLACAMESON" localSheetId="17">#REF!</definedName>
    <definedName name="PLACAMESON" localSheetId="18">#REF!</definedName>
    <definedName name="PLACAMESON" localSheetId="22">#REF!</definedName>
    <definedName name="PLACAMESON" localSheetId="2">#REF!</definedName>
    <definedName name="PLACAMESON">#REF!</definedName>
    <definedName name="PLACAMESON_11" localSheetId="17">#REF!</definedName>
    <definedName name="PLACAMESON_11" localSheetId="18">#REF!</definedName>
    <definedName name="PLACAMESON_11" localSheetId="22">#REF!</definedName>
    <definedName name="PLACAMESON_11" localSheetId="2">#REF!</definedName>
    <definedName name="PLACAMESON_11">#REF!</definedName>
    <definedName name="Placas_.9x.9_Azul_labrador" localSheetId="22">'[32]L. MAT.'!#REF!</definedName>
    <definedName name="Placas_.9x.9_Azul_labrador">'[32]L. MAT.'!#REF!</definedName>
    <definedName name="PLAD" localSheetId="14" hidden="1">{"TAB1",#N/A,TRUE,"GENERAL";"TAB2",#N/A,TRUE,"GENERAL";"TAB3",#N/A,TRUE,"GENERAL";"TAB4",#N/A,TRUE,"GENERAL";"TAB5",#N/A,TRUE,"GENERAL"}</definedName>
    <definedName name="PLAD" hidden="1">{"TAB1",#N/A,TRUE,"GENERAL";"TAB2",#N/A,TRUE,"GENERAL";"TAB3",#N/A,TRUE,"GENERAL";"TAB4",#N/A,TRUE,"GENERAL";"TAB5",#N/A,TRUE,"GENERAL"}</definedName>
    <definedName name="Plafon" localSheetId="14">#REF!</definedName>
    <definedName name="Plafon" localSheetId="17">#REF!</definedName>
    <definedName name="Plafon" localSheetId="18">#REF!</definedName>
    <definedName name="Plafon" localSheetId="22">#REF!</definedName>
    <definedName name="Plafon" localSheetId="2">#REF!</definedName>
    <definedName name="Plafon">#REF!</definedName>
    <definedName name="Plafon_11" localSheetId="14">#REF!</definedName>
    <definedName name="Plafon_11" localSheetId="17">#REF!</definedName>
    <definedName name="Plafon_11" localSheetId="18">#REF!</definedName>
    <definedName name="Plafon_11" localSheetId="22">#REF!</definedName>
    <definedName name="Plafon_11" localSheetId="2">#REF!</definedName>
    <definedName name="Plafon_11">#REF!</definedName>
    <definedName name="PLANT7" localSheetId="14">#REF!</definedName>
    <definedName name="PLANT7" localSheetId="22">#REF!</definedName>
    <definedName name="PLANT7">#REF!</definedName>
    <definedName name="PLANTASALCANTARILLADO1.1">'[2]INFORMACIÓN REFERENCIA'!$B$313:$I$324</definedName>
    <definedName name="PLANTASALCANTARILLADOTABLA1.7">'[2]INFORMACIÓN REFERENCIA'!$B$393:$C$404</definedName>
    <definedName name="PLANTASTRATAMIENTOTABLA5.1">'[2]INFORMACIÓN REFERENCIA'!$B$216:$F$220</definedName>
    <definedName name="PLANTASTRATAMIENTOTABLA5.2" localSheetId="14">#REF!</definedName>
    <definedName name="PLANTASTRATAMIENTOTABLA5.2" localSheetId="22">#REF!</definedName>
    <definedName name="PLANTASTRATAMIENTOTABLA5.2">#REF!</definedName>
    <definedName name="Plastocreto_DM__concreto" localSheetId="14">#REF!</definedName>
    <definedName name="Plastocreto_DM__concreto" localSheetId="17">#REF!</definedName>
    <definedName name="Plastocreto_DM__concreto" localSheetId="18">#REF!</definedName>
    <definedName name="Plastocreto_DM__concreto" localSheetId="22">#REF!</definedName>
    <definedName name="Plastocreto_DM__concreto" localSheetId="2">#REF!</definedName>
    <definedName name="Plastocreto_DM__concreto">#REF!</definedName>
    <definedName name="Plastocreto_DM__concreto_11" localSheetId="14">#REF!</definedName>
    <definedName name="Plastocreto_DM__concreto_11" localSheetId="17">#REF!</definedName>
    <definedName name="Plastocreto_DM__concreto_11" localSheetId="18">#REF!</definedName>
    <definedName name="Plastocreto_DM__concreto_11" localSheetId="22">#REF!</definedName>
    <definedName name="Plastocreto_DM__concreto_11" localSheetId="2">#REF!</definedName>
    <definedName name="Plastocreto_DM__concreto_11">#REF!</definedName>
    <definedName name="PLASTROCRETE_DM" localSheetId="22">#REF!</definedName>
    <definedName name="PLASTROCRETE_DM">#REF!</definedName>
    <definedName name="Plazo">[50]BASES!$E$27</definedName>
    <definedName name="PlazoAIU" localSheetId="14">#REF!</definedName>
    <definedName name="PlazoAIU" localSheetId="22">#REF!</definedName>
    <definedName name="PlazoAIU">#REF!</definedName>
    <definedName name="PLOMERO" localSheetId="14">[20]PRECIOS!$B$15</definedName>
    <definedName name="PLOMERO">[20]PRECIOS!$B$15</definedName>
    <definedName name="PLPLUNN" localSheetId="14" hidden="1">{"TAB1",#N/A,TRUE,"GENERAL";"TAB2",#N/A,TRUE,"GENERAL";"TAB3",#N/A,TRUE,"GENERAL";"TAB4",#N/A,TRUE,"GENERAL";"TAB5",#N/A,TRUE,"GENERAL"}</definedName>
    <definedName name="PLPLUNN" hidden="1">{"TAB1",#N/A,TRUE,"GENERAL";"TAB2",#N/A,TRUE,"GENERAL";"TAB3",#N/A,TRUE,"GENERAL";"TAB4",#N/A,TRUE,"GENERAL";"TAB5",#N/A,TRUE,"GENERAL"}</definedName>
    <definedName name="Pluma_de_250_Kg." localSheetId="14">#REF!</definedName>
    <definedName name="Pluma_de_250_Kg." localSheetId="17">#REF!</definedName>
    <definedName name="Pluma_de_250_Kg." localSheetId="18">#REF!</definedName>
    <definedName name="Pluma_de_250_Kg." localSheetId="22">#REF!</definedName>
    <definedName name="Pluma_de_250_Kg." localSheetId="2">#REF!</definedName>
    <definedName name="Pluma_de_250_Kg.">#REF!</definedName>
    <definedName name="Pluma_de_250_Kg._11" localSheetId="14">#REF!</definedName>
    <definedName name="Pluma_de_250_Kg._11" localSheetId="17">#REF!</definedName>
    <definedName name="Pluma_de_250_Kg._11" localSheetId="18">#REF!</definedName>
    <definedName name="Pluma_de_250_Kg._11" localSheetId="22">#REF!</definedName>
    <definedName name="Pluma_de_250_Kg._11" localSheetId="2">#REF!</definedName>
    <definedName name="Pluma_de_250_Kg._11">#REF!</definedName>
    <definedName name="Poblacion" localSheetId="14">#REF!</definedName>
    <definedName name="Poblacion" localSheetId="22">#REF!</definedName>
    <definedName name="Poblacion">#REF!</definedName>
    <definedName name="Poceta_acero_inox." localSheetId="17">#REF!</definedName>
    <definedName name="Poceta_acero_inox." localSheetId="18">#REF!</definedName>
    <definedName name="Poceta_acero_inox." localSheetId="22">#REF!</definedName>
    <definedName name="Poceta_acero_inox." localSheetId="2">#REF!</definedName>
    <definedName name="Poceta_acero_inox.">#REF!</definedName>
    <definedName name="Poceta_acero_inox._11" localSheetId="17">#REF!</definedName>
    <definedName name="Poceta_acero_inox._11" localSheetId="18">#REF!</definedName>
    <definedName name="Poceta_acero_inox._11" localSheetId="22">#REF!</definedName>
    <definedName name="Poceta_acero_inox._11" localSheetId="2">#REF!</definedName>
    <definedName name="Poceta_acero_inox._11">#REF!</definedName>
    <definedName name="POIPOZOS">'[2]CALCULO POI'!$B$118:$I$154</definedName>
    <definedName name="POIUP" localSheetId="14" hidden="1">{"via1",#N/A,TRUE,"general";"via2",#N/A,TRUE,"general";"via3",#N/A,TRUE,"general"}</definedName>
    <definedName name="POIUP" hidden="1">{"via1",#N/A,TRUE,"general";"via2",#N/A,TRUE,"general";"via3",#N/A,TRUE,"general"}</definedName>
    <definedName name="polee">#REF!</definedName>
    <definedName name="popop" localSheetId="14" hidden="1">{"via1",#N/A,TRUE,"general";"via2",#N/A,TRUE,"general";"via3",#N/A,TRUE,"general"}</definedName>
    <definedName name="popop" hidden="1">{"via1",#N/A,TRUE,"general";"via2",#N/A,TRUE,"general";"via3",#N/A,TRUE,"general"}</definedName>
    <definedName name="popp" localSheetId="14" hidden="1">{"via1",#N/A,TRUE,"general";"via2",#N/A,TRUE,"general";"via3",#N/A,TRUE,"general"}</definedName>
    <definedName name="popp" hidden="1">{"via1",#N/A,TRUE,"general";"via2",#N/A,TRUE,"general";"via3",#N/A,TRUE,"general"}</definedName>
    <definedName name="popvds" localSheetId="14" hidden="1">{"TAB1",#N/A,TRUE,"GENERAL";"TAB2",#N/A,TRUE,"GENERAL";"TAB3",#N/A,TRUE,"GENERAL";"TAB4",#N/A,TRUE,"GENERAL";"TAB5",#N/A,TRUE,"GENERAL"}</definedName>
    <definedName name="popvds" hidden="1">{"TAB1",#N/A,TRUE,"GENERAL";"TAB2",#N/A,TRUE,"GENERAL";"TAB3",#N/A,TRUE,"GENERAL";"TAB4",#N/A,TRUE,"GENERAL";"TAB5",#N/A,TRUE,"GENERAL"}</definedName>
    <definedName name="PORCE">[36]BASES!$E$26</definedName>
    <definedName name="PORTNMALLA">[33]MATERIA!$H$18</definedName>
    <definedName name="POSTE5.5">[66]PREC!$C$145</definedName>
    <definedName name="pouig" localSheetId="14" hidden="1">{"via1",#N/A,TRUE,"general";"via2",#N/A,TRUE,"general";"via3",#N/A,TRUE,"general"}</definedName>
    <definedName name="pouig" hidden="1">{"via1",#N/A,TRUE,"general";"via2",#N/A,TRUE,"general";"via3",#N/A,TRUE,"general"}</definedName>
    <definedName name="POYOS" localSheetId="14">#REF!</definedName>
    <definedName name="POYOS" localSheetId="17">#REF!</definedName>
    <definedName name="POYOS" localSheetId="18">#REF!</definedName>
    <definedName name="POYOS" localSheetId="22">#REF!</definedName>
    <definedName name="POYOS" localSheetId="2">#REF!</definedName>
    <definedName name="POYOS">#REF!</definedName>
    <definedName name="POYOS_11" localSheetId="14">#REF!</definedName>
    <definedName name="POYOS_11" localSheetId="17">#REF!</definedName>
    <definedName name="POYOS_11" localSheetId="18">#REF!</definedName>
    <definedName name="POYOS_11" localSheetId="22">#REF!</definedName>
    <definedName name="POYOS_11" localSheetId="2">#REF!</definedName>
    <definedName name="POYOS_11">#REF!</definedName>
    <definedName name="POZOSACTUAL">'[2]INFORMACIÓN REFERENCIA'!$B$23:$M$34</definedName>
    <definedName name="pozosconduccion">'[2]INFORMACIÓN REFERENCIA'!$B$122:$F$133</definedName>
    <definedName name="pp">#REF!</definedName>
    <definedName name="ppp" localSheetId="14">#REF!</definedName>
    <definedName name="ppp" localSheetId="22">#REF!</definedName>
    <definedName name="ppp">#REF!</definedName>
    <definedName name="ppp_2">[96]devdics!$A$83:$P$91</definedName>
    <definedName name="PPPP" localSheetId="14">[133]PU!#REF!</definedName>
    <definedName name="PPPP" localSheetId="22">[133]PU!#REF!</definedName>
    <definedName name="PPPP">[133]PU!#REF!</definedName>
    <definedName name="pppp_2">[96]devdics!$A$83:$P$91</definedName>
    <definedName name="ppppp9" localSheetId="14" hidden="1">{"via1",#N/A,TRUE,"general";"via2",#N/A,TRUE,"general";"via3",#N/A,TRUE,"general"}</definedName>
    <definedName name="ppppp9" hidden="1">{"via1",#N/A,TRUE,"general";"via2",#N/A,TRUE,"general";"via3",#N/A,TRUE,"general"}</definedName>
    <definedName name="pppppd" localSheetId="14" hidden="1">{"TAB1",#N/A,TRUE,"GENERAL";"TAB2",#N/A,TRUE,"GENERAL";"TAB3",#N/A,TRUE,"GENERAL";"TAB4",#N/A,TRUE,"GENERAL";"TAB5",#N/A,TRUE,"GENERAL"}</definedName>
    <definedName name="pppppd" hidden="1">{"TAB1",#N/A,TRUE,"GENERAL";"TAB2",#N/A,TRUE,"GENERAL";"TAB3",#N/A,TRUE,"GENERAL";"TAB4",#N/A,TRUE,"GENERAL";"TAB5",#N/A,TRUE,"GENERAL"}</definedName>
    <definedName name="pqroj" localSheetId="14" hidden="1">{"via1",#N/A,TRUE,"general";"via2",#N/A,TRUE,"general";"via3",#N/A,TRUE,"general"}</definedName>
    <definedName name="pqroj" hidden="1">{"via1",#N/A,TRUE,"general";"via2",#N/A,TRUE,"general";"via3",#N/A,TRUE,"general"}</definedName>
    <definedName name="PRE" localSheetId="14">#REF!</definedName>
    <definedName name="PRE" localSheetId="22">#REF!</definedName>
    <definedName name="PRE">#REF!</definedName>
    <definedName name="pream">[134]TdB!$D$21</definedName>
    <definedName name="pream1">#REF!</definedName>
    <definedName name="pream2">#REF!</definedName>
    <definedName name="PRECIOS" localSheetId="14">[135]INDICE!$1:$1048576</definedName>
    <definedName name="PRECIOS">[135]INDICE!$1:$1048576</definedName>
    <definedName name="Precios1" localSheetId="14">[86]PrecioMaterial!$A$3:$F$173</definedName>
    <definedName name="Precios1">[86]PrecioMaterial!$A$3:$F$173</definedName>
    <definedName name="Pref_Space">#REF!</definedName>
    <definedName name="Prefabricado_de_concreto._Culata" localSheetId="14">#REF!</definedName>
    <definedName name="Prefabricado_de_concreto._Culata" localSheetId="17">#REF!</definedName>
    <definedName name="Prefabricado_de_concreto._Culata" localSheetId="18">#REF!</definedName>
    <definedName name="Prefabricado_de_concreto._Culata" localSheetId="22">#REF!</definedName>
    <definedName name="Prefabricado_de_concreto._Culata" localSheetId="2">#REF!</definedName>
    <definedName name="Prefabricado_de_concreto._Culata">#REF!</definedName>
    <definedName name="Prefabricado_de_concreto._Culata_11" localSheetId="14">#REF!</definedName>
    <definedName name="Prefabricado_de_concreto._Culata_11" localSheetId="17">#REF!</definedName>
    <definedName name="Prefabricado_de_concreto._Culata_11" localSheetId="18">#REF!</definedName>
    <definedName name="Prefabricado_de_concreto._Culata_11" localSheetId="22">#REF!</definedName>
    <definedName name="Prefabricado_de_concreto._Culata_11" localSheetId="2">#REF!</definedName>
    <definedName name="Prefabricado_de_concreto._Culata_11">#REF!</definedName>
    <definedName name="PRELIMINARES" localSheetId="14">#REF!</definedName>
    <definedName name="PRELIMINARES" localSheetId="22">#REF!</definedName>
    <definedName name="PRELIMINARES">#REF!</definedName>
    <definedName name="PresentationNormalA4">#REF!</definedName>
    <definedName name="prestaciones">[27]DATOS!$B$14</definedName>
    <definedName name="Prestaciones_sociales">[32]P.S.!$C$33</definedName>
    <definedName name="PRESTACIONES1" localSheetId="20">'[113]prestaciones y parafiscales'!$C$23</definedName>
    <definedName name="PRESTACIONES1" localSheetId="22">'[113]prestaciones y parafiscales'!$C$23</definedName>
    <definedName name="PRESTACIONES1">'[111]prestaciones y parafiscales'!$C$23</definedName>
    <definedName name="PRESTACIONES2" localSheetId="14">'[136]prestaciones y parafiscales'!$F$23</definedName>
    <definedName name="PRESTACIONES2" localSheetId="20">'[113]prestaciones y parafiscales'!$F$23</definedName>
    <definedName name="PRESTACIONES2" localSheetId="22">'[113]prestaciones y parafiscales'!$F$23</definedName>
    <definedName name="PRESTACIONES2">'[111]prestaciones y parafiscales'!$F$23</definedName>
    <definedName name="Presu" localSheetId="14">'[2]CALCULO POI'!#REF!</definedName>
    <definedName name="Presu" localSheetId="22">'[2]CALCULO POI'!#REF!</definedName>
    <definedName name="Presu">'[2]CALCULO POI'!#REF!</definedName>
    <definedName name="Presupuesto" localSheetId="14">#REF!</definedName>
    <definedName name="Presupuesto" localSheetId="22">#REF!</definedName>
    <definedName name="Presupuesto">#REF!</definedName>
    <definedName name="PricingHomeCell">#REF!</definedName>
    <definedName name="PRIMER" localSheetId="14" hidden="1">{"via1",#N/A,TRUE,"general";"via2",#N/A,TRUE,"general";"via3",#N/A,TRUE,"general"}</definedName>
    <definedName name="PRIMER" hidden="1">{"via1",#N/A,TRUE,"general";"via2",#N/A,TRUE,"general";"via3",#N/A,TRUE,"general"}</definedName>
    <definedName name="PRIMET" localSheetId="14"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14">#REF!</definedName>
    <definedName name="Print_Area_MI" localSheetId="22">#REF!</definedName>
    <definedName name="Print_Area_MI">#REF!</definedName>
    <definedName name="Print_Area_Reset" localSheetId="14">OFFSET([0]!Full_Print,0,0,[0]!Last_Row)</definedName>
    <definedName name="Print_Area_Reset" localSheetId="22">OFFSET([0]!Full_Print,0,0,[0]!Last_Row)</definedName>
    <definedName name="Print_Area_Reset">OFFSET([0]!Full_Print,0,0,[0]!Last_Row)</definedName>
    <definedName name="PRINT_TITLES">#N/A</definedName>
    <definedName name="PRINT_TITLES_MI">#N/A</definedName>
    <definedName name="PROBINPUTS">'[137]Development cash flow'!#REF!</definedName>
    <definedName name="PRODUCCIONACTUAL">'[2]INFORMACIÓN REFERENCIA'!$B$8:$C$19</definedName>
    <definedName name="PrOfic">[50]BASES!$B$31</definedName>
    <definedName name="proj_life">[138]NTBAss!$D$12</definedName>
    <definedName name="project">#REF!</definedName>
    <definedName name="PROMOTE">#REF!</definedName>
    <definedName name="PROP">[139]PRECIOS!$B$125</definedName>
    <definedName name="Proponente" localSheetId="14">#REF!</definedName>
    <definedName name="Proponente" localSheetId="22">#REF!</definedName>
    <definedName name="Proponente">#REF!</definedName>
    <definedName name="PROSPETTO_DEI_FLUSSI_DI_CASSA">'[40]Conto economico'!$A$120</definedName>
    <definedName name="PROSPETTO_DI_ANDAMENTO_DELLE_VENDITE">'[40]Conto economico'!#REF!</definedName>
    <definedName name="Prov" localSheetId="14">#REF!</definedName>
    <definedName name="Prov" localSheetId="22">#REF!</definedName>
    <definedName name="Prov">#REF!</definedName>
    <definedName name="prov_subc_perc">[12]assumptions_investimenti!#REF!</definedName>
    <definedName name="Proventi_Finanziari">#REF!</definedName>
    <definedName name="Proventi_Straordinari">#REF!</definedName>
    <definedName name="Proventi_Vari">#REF!</definedName>
    <definedName name="PROYECCIONDEMANDATABLA1">[2]DEMANDABASEAND!$B$7:$F$19</definedName>
    <definedName name="PROYECTO">[139]PRECIOS!$B$123</definedName>
    <definedName name="PROYECTOS">[2]REFERENCIAS!$A$3:$F$25</definedName>
    <definedName name="prueba" localSheetId="14">#REF!</definedName>
    <definedName name="prueba" localSheetId="22">#REF!</definedName>
    <definedName name="prueba">#REF!</definedName>
    <definedName name="PRUEBA2" localSheetId="14">#REF!</definedName>
    <definedName name="PRUEBA2" localSheetId="22">#REF!</definedName>
    <definedName name="PRUEBA2">#REF!</definedName>
    <definedName name="PSOCIAL">[139]PRECIOS!$D$93</definedName>
    <definedName name="ptope" localSheetId="14" hidden="1">{"TAB1",#N/A,TRUE,"GENERAL";"TAB2",#N/A,TRUE,"GENERAL";"TAB3",#N/A,TRUE,"GENERAL";"TAB4",#N/A,TRUE,"GENERAL";"TAB5",#N/A,TRUE,"GENERAL"}</definedName>
    <definedName name="ptope" hidden="1">{"TAB1",#N/A,TRUE,"GENERAL";"TAB2",#N/A,TRUE,"GENERAL";"TAB3",#N/A,TRUE,"GENERAL";"TAB4",#N/A,TRUE,"GENERAL";"TAB5",#N/A,TRUE,"GENERAL"}</definedName>
    <definedName name="ptopes" localSheetId="14" hidden="1">{"via1",#N/A,TRUE,"general";"via2",#N/A,TRUE,"general";"via3",#N/A,TRUE,"general"}</definedName>
    <definedName name="ptopes" hidden="1">{"via1",#N/A,TRUE,"general";"via2",#N/A,TRUE,"general";"via3",#N/A,TRUE,"general"}</definedName>
    <definedName name="PTTTT" localSheetId="14" hidden="1">{#N/A,#N/A,TRUE,"INGENIERIA";#N/A,#N/A,TRUE,"COMPRAS";#N/A,#N/A,TRUE,"DIRECCION";#N/A,#N/A,TRUE,"RESUMEN"}</definedName>
    <definedName name="PTTTT" hidden="1">{#N/A,#N/A,TRUE,"INGENIERIA";#N/A,#N/A,TRUE,"COMPRAS";#N/A,#N/A,TRUE,"DIRECCION";#N/A,#N/A,TRUE,"RESUMEN"}</definedName>
    <definedName name="Puerta_2_05x0_90m._alma_de_plomo" localSheetId="14">#REF!</definedName>
    <definedName name="Puerta_2_05x0_90m._alma_de_plomo" localSheetId="17">#REF!</definedName>
    <definedName name="Puerta_2_05x0_90m._alma_de_plomo" localSheetId="18">#REF!</definedName>
    <definedName name="Puerta_2_05x0_90m._alma_de_plomo" localSheetId="22">#REF!</definedName>
    <definedName name="Puerta_2_05x0_90m._alma_de_plomo" localSheetId="2">#REF!</definedName>
    <definedName name="Puerta_2_05x0_90m._alma_de_plomo">#REF!</definedName>
    <definedName name="Puerta_2_05x0_90m._alma_de_plomo_11" localSheetId="14">#REF!</definedName>
    <definedName name="Puerta_2_05x0_90m._alma_de_plomo_11" localSheetId="17">#REF!</definedName>
    <definedName name="Puerta_2_05x0_90m._alma_de_plomo_11" localSheetId="18">#REF!</definedName>
    <definedName name="Puerta_2_05x0_90m._alma_de_plomo_11" localSheetId="22">#REF!</definedName>
    <definedName name="Puerta_2_05x0_90m._alma_de_plomo_11" localSheetId="2">#REF!</definedName>
    <definedName name="Puerta_2_05x0_90m._alma_de_plomo_11">#REF!</definedName>
    <definedName name="Puerta_entamborada_2_05x0_7" localSheetId="14">#REF!</definedName>
    <definedName name="Puerta_entamborada_2_05x0_7" localSheetId="17">#REF!</definedName>
    <definedName name="Puerta_entamborada_2_05x0_7" localSheetId="18">#REF!</definedName>
    <definedName name="Puerta_entamborada_2_05x0_7" localSheetId="22">#REF!</definedName>
    <definedName name="Puerta_entamborada_2_05x0_7" localSheetId="2">#REF!</definedName>
    <definedName name="Puerta_entamborada_2_05x0_7">#REF!</definedName>
    <definedName name="Puerta_entamborada_2_05x0_7_11" localSheetId="17">#REF!</definedName>
    <definedName name="Puerta_entamborada_2_05x0_7_11" localSheetId="18">#REF!</definedName>
    <definedName name="Puerta_entamborada_2_05x0_7_11" localSheetId="22">#REF!</definedName>
    <definedName name="Puerta_entamborada_2_05x0_7_11" localSheetId="2">#REF!</definedName>
    <definedName name="Puerta_entamborada_2_05x0_7_11">#REF!</definedName>
    <definedName name="Puerta_entamborada_2_05x0_8" localSheetId="17">#REF!</definedName>
    <definedName name="Puerta_entamborada_2_05x0_8" localSheetId="18">#REF!</definedName>
    <definedName name="Puerta_entamborada_2_05x0_8" localSheetId="22">#REF!</definedName>
    <definedName name="Puerta_entamborada_2_05x0_8" localSheetId="2">#REF!</definedName>
    <definedName name="Puerta_entamborada_2_05x0_8">#REF!</definedName>
    <definedName name="Puerta_entamborada_2_05x0_8_11" localSheetId="17">#REF!</definedName>
    <definedName name="Puerta_entamborada_2_05x0_8_11" localSheetId="18">#REF!</definedName>
    <definedName name="Puerta_entamborada_2_05x0_8_11" localSheetId="22">#REF!</definedName>
    <definedName name="Puerta_entamborada_2_05x0_8_11" localSheetId="2">#REF!</definedName>
    <definedName name="Puerta_entamborada_2_05x0_8_11">#REF!</definedName>
    <definedName name="Puerta_entamborada_2_05x1_4" localSheetId="17">#REF!</definedName>
    <definedName name="Puerta_entamborada_2_05x1_4" localSheetId="18">#REF!</definedName>
    <definedName name="Puerta_entamborada_2_05x1_4" localSheetId="22">#REF!</definedName>
    <definedName name="Puerta_entamborada_2_05x1_4" localSheetId="2">#REF!</definedName>
    <definedName name="Puerta_entamborada_2_05x1_4">#REF!</definedName>
    <definedName name="Puerta_entamborada_2_05x1_4_11" localSheetId="17">#REF!</definedName>
    <definedName name="Puerta_entamborada_2_05x1_4_11" localSheetId="18">#REF!</definedName>
    <definedName name="Puerta_entamborada_2_05x1_4_11" localSheetId="22">#REF!</definedName>
    <definedName name="Puerta_entamborada_2_05x1_4_11" localSheetId="2">#REF!</definedName>
    <definedName name="Puerta_entamborada_2_05x1_4_11">#REF!</definedName>
    <definedName name="Puerta_entamborada_2_20x0_8" localSheetId="17">#REF!</definedName>
    <definedName name="Puerta_entamborada_2_20x0_8" localSheetId="18">#REF!</definedName>
    <definedName name="Puerta_entamborada_2_20x0_8" localSheetId="22">#REF!</definedName>
    <definedName name="Puerta_entamborada_2_20x0_8" localSheetId="2">#REF!</definedName>
    <definedName name="Puerta_entamborada_2_20x0_8">#REF!</definedName>
    <definedName name="Puerta_entamborada_2_20x0_8_11" localSheetId="17">#REF!</definedName>
    <definedName name="Puerta_entamborada_2_20x0_8_11" localSheetId="18">#REF!</definedName>
    <definedName name="Puerta_entamborada_2_20x0_8_11" localSheetId="22">#REF!</definedName>
    <definedName name="Puerta_entamborada_2_20x0_8_11" localSheetId="2">#REF!</definedName>
    <definedName name="Puerta_entamborada_2_20x0_8_11">#REF!</definedName>
    <definedName name="Puerta_entamborada_2_20x0_9" localSheetId="17">#REF!</definedName>
    <definedName name="Puerta_entamborada_2_20x0_9" localSheetId="18">#REF!</definedName>
    <definedName name="Puerta_entamborada_2_20x0_9" localSheetId="22">#REF!</definedName>
    <definedName name="Puerta_entamborada_2_20x0_9" localSheetId="2">#REF!</definedName>
    <definedName name="Puerta_entamborada_2_20x0_9">#REF!</definedName>
    <definedName name="Puerta_entamborada_2_20x0_9_11" localSheetId="17">#REF!</definedName>
    <definedName name="Puerta_entamborada_2_20x0_9_11" localSheetId="18">#REF!</definedName>
    <definedName name="Puerta_entamborada_2_20x0_9_11" localSheetId="22">#REF!</definedName>
    <definedName name="Puerta_entamborada_2_20x0_9_11" localSheetId="2">#REF!</definedName>
    <definedName name="Puerta_entamborada_2_20x0_9_11">#REF!</definedName>
    <definedName name="Puerta_ventana_ppal_alumin._anodis." localSheetId="17">#REF!</definedName>
    <definedName name="Puerta_ventana_ppal_alumin._anodis." localSheetId="18">#REF!</definedName>
    <definedName name="Puerta_ventana_ppal_alumin._anodis." localSheetId="22">#REF!</definedName>
    <definedName name="Puerta_ventana_ppal_alumin._anodis." localSheetId="2">#REF!</definedName>
    <definedName name="Puerta_ventana_ppal_alumin._anodis.">#REF!</definedName>
    <definedName name="Puerta_ventana_ppal_alumin._anodis._11" localSheetId="17">#REF!</definedName>
    <definedName name="Puerta_ventana_ppal_alumin._anodis._11" localSheetId="18">#REF!</definedName>
    <definedName name="Puerta_ventana_ppal_alumin._anodis._11" localSheetId="22">#REF!</definedName>
    <definedName name="Puerta_ventana_ppal_alumin._anodis._11" localSheetId="2">#REF!</definedName>
    <definedName name="Puerta_ventana_ppal_alumin._anodis._11">#REF!</definedName>
    <definedName name="PUERTA2" localSheetId="17">#REF!</definedName>
    <definedName name="PUERTA2" localSheetId="18">#REF!</definedName>
    <definedName name="PUERTA2" localSheetId="22">#REF!</definedName>
    <definedName name="PUERTA2" localSheetId="2">#REF!</definedName>
    <definedName name="PUERTA2">#REF!</definedName>
    <definedName name="PUERTA2_11" localSheetId="17">#REF!</definedName>
    <definedName name="PUERTA2_11" localSheetId="18">#REF!</definedName>
    <definedName name="PUERTA2_11" localSheetId="22">#REF!</definedName>
    <definedName name="PUERTA2_11" localSheetId="2">#REF!</definedName>
    <definedName name="PUERTA2_11">#REF!</definedName>
    <definedName name="puertalam">'[21]A.P.U AULA CANO PESCAO'!$G$888</definedName>
    <definedName name="PUERTALUMTOT" localSheetId="14">#REF!</definedName>
    <definedName name="PUERTALUMTOT" localSheetId="17">#REF!</definedName>
    <definedName name="PUERTALUMTOT" localSheetId="18">#REF!</definedName>
    <definedName name="PUERTALUMTOT" localSheetId="22">#REF!</definedName>
    <definedName name="PUERTALUMTOT" localSheetId="2">#REF!</definedName>
    <definedName name="PUERTALUMTOT">#REF!</definedName>
    <definedName name="PUERTALUMTOT_11" localSheetId="14">#REF!</definedName>
    <definedName name="PUERTALUMTOT_11" localSheetId="17">#REF!</definedName>
    <definedName name="PUERTALUMTOT_11" localSheetId="18">#REF!</definedName>
    <definedName name="PUERTALUMTOT_11" localSheetId="22">#REF!</definedName>
    <definedName name="PUERTALUMTOT_11" localSheetId="2">#REF!</definedName>
    <definedName name="PUERTALUMTOT_11">#REF!</definedName>
    <definedName name="PUERTAMADETOT" localSheetId="14">#REF!</definedName>
    <definedName name="PUERTAMADETOT" localSheetId="17">#REF!</definedName>
    <definedName name="PUERTAMADETOT" localSheetId="18">#REF!</definedName>
    <definedName name="PUERTAMADETOT" localSheetId="22">#REF!</definedName>
    <definedName name="PUERTAMADETOT" localSheetId="2">#REF!</definedName>
    <definedName name="PUERTAMADETOT">#REF!</definedName>
    <definedName name="PUERTAMADETOT_11" localSheetId="17">#REF!</definedName>
    <definedName name="PUERTAMADETOT_11" localSheetId="18">#REF!</definedName>
    <definedName name="PUERTAMADETOT_11" localSheetId="22">#REF!</definedName>
    <definedName name="PUERTAMADETOT_11" localSheetId="2">#REF!</definedName>
    <definedName name="PUERTAMADETOT_11">#REF!</definedName>
    <definedName name="PUERTMADECERRAT" localSheetId="17">#REF!</definedName>
    <definedName name="PUERTMADECERRAT" localSheetId="18">#REF!</definedName>
    <definedName name="PUERTMADECERRAT" localSheetId="22">#REF!</definedName>
    <definedName name="PUERTMADECERRAT" localSheetId="2">#REF!</definedName>
    <definedName name="PUERTMADECERRAT">#REF!</definedName>
    <definedName name="PUERTMADECERRAT_11" localSheetId="17">#REF!</definedName>
    <definedName name="PUERTMADECERRAT_11" localSheetId="18">#REF!</definedName>
    <definedName name="PUERTMADECERRAT_11" localSheetId="22">#REF!</definedName>
    <definedName name="PUERTMADECERRAT_11" localSheetId="2">#REF!</definedName>
    <definedName name="PUERTMADECERRAT_11">#REF!</definedName>
    <definedName name="Pulidora" localSheetId="17">#REF!</definedName>
    <definedName name="Pulidora" localSheetId="18">#REF!</definedName>
    <definedName name="Pulidora" localSheetId="2">#REF!</definedName>
    <definedName name="PULIDORA">[22]EQUIPOS!$E$16</definedName>
    <definedName name="Pulidora_11" localSheetId="14">#REF!</definedName>
    <definedName name="Pulidora_11" localSheetId="17">#REF!</definedName>
    <definedName name="Pulidora_11" localSheetId="18">#REF!</definedName>
    <definedName name="Pulidora_11" localSheetId="22">#REF!</definedName>
    <definedName name="Pulidora_11" localSheetId="2">#REF!</definedName>
    <definedName name="Pulidora_11">#REF!</definedName>
    <definedName name="Pulsador_para_timbre_P_C" localSheetId="14">#REF!</definedName>
    <definedName name="Pulsador_para_timbre_P_C" localSheetId="17">#REF!</definedName>
    <definedName name="Pulsador_para_timbre_P_C" localSheetId="18">#REF!</definedName>
    <definedName name="Pulsador_para_timbre_P_C" localSheetId="22">#REF!</definedName>
    <definedName name="Pulsador_para_timbre_P_C" localSheetId="2">#REF!</definedName>
    <definedName name="Pulsador_para_timbre_P_C">#REF!</definedName>
    <definedName name="Pulsador_para_timbre_P_C_11" localSheetId="14">#REF!</definedName>
    <definedName name="Pulsador_para_timbre_P_C_11" localSheetId="17">#REF!</definedName>
    <definedName name="Pulsador_para_timbre_P_C_11" localSheetId="18">#REF!</definedName>
    <definedName name="Pulsador_para_timbre_P_C_11" localSheetId="22">#REF!</definedName>
    <definedName name="Pulsador_para_timbre_P_C_11" localSheetId="2">#REF!</definedName>
    <definedName name="Pulsador_para_timbre_P_C_11">#REF!</definedName>
    <definedName name="PUNTILLA" localSheetId="9">#REF!</definedName>
    <definedName name="PUNTILLA" localSheetId="10">#REF!</definedName>
    <definedName name="PUNTILLA" localSheetId="11">#REF!</definedName>
    <definedName name="PUNTILLA" localSheetId="17">#REF!</definedName>
    <definedName name="PUNTILLA" localSheetId="18">#REF!</definedName>
    <definedName name="PUNTILLA" localSheetId="20">#REF!</definedName>
    <definedName name="PUNTILLA" localSheetId="22">#REF!</definedName>
    <definedName name="PUNTILLA" localSheetId="2">#REF!</definedName>
    <definedName name="PUNTILLA">#REF!</definedName>
    <definedName name="PUNTILLA_11" localSheetId="17">#REF!</definedName>
    <definedName name="PUNTILLA_11" localSheetId="18">#REF!</definedName>
    <definedName name="PUNTILLA_11" localSheetId="22">#REF!</definedName>
    <definedName name="PUNTILLA_11" localSheetId="2">#REF!</definedName>
    <definedName name="PUNTILLA_11">#REF!</definedName>
    <definedName name="Punto" localSheetId="22">#REF!</definedName>
    <definedName name="Punto">#REF!</definedName>
    <definedName name="PUNTOHIDRA" localSheetId="17">#REF!</definedName>
    <definedName name="PUNTOHIDRA" localSheetId="18">#REF!</definedName>
    <definedName name="PUNTOHIDRA" localSheetId="22">#REF!</definedName>
    <definedName name="PUNTOHIDRA" localSheetId="2">#REF!</definedName>
    <definedName name="PUNTOHIDRA">#REF!</definedName>
    <definedName name="PUNTOHIDRA_11" localSheetId="17">#REF!</definedName>
    <definedName name="PUNTOHIDRA_11" localSheetId="18">#REF!</definedName>
    <definedName name="PUNTOHIDRA_11" localSheetId="22">#REF!</definedName>
    <definedName name="PUNTOHIDRA_11" localSheetId="2">#REF!</definedName>
    <definedName name="PUNTOHIDRA_11">#REF!</definedName>
    <definedName name="PUNTOSANIT" localSheetId="17">#REF!</definedName>
    <definedName name="PUNTOSANIT" localSheetId="18">#REF!</definedName>
    <definedName name="PUNTOSANIT" localSheetId="22">#REF!</definedName>
    <definedName name="PUNTOSANIT" localSheetId="2">#REF!</definedName>
    <definedName name="PUNTOSANIT">#REF!</definedName>
    <definedName name="PUNTOSANIT_11" localSheetId="17">#REF!</definedName>
    <definedName name="PUNTOSANIT_11" localSheetId="18">#REF!</definedName>
    <definedName name="PUNTOSANIT_11" localSheetId="22">#REF!</definedName>
    <definedName name="PUNTOSANIT_11" localSheetId="2">#REF!</definedName>
    <definedName name="PUNTOSANIT_11">#REF!</definedName>
    <definedName name="Purchase_Price">#REF!</definedName>
    <definedName name="pwoefù" localSheetId="14" hidden="1">{#N/A,#N/A,TRUE,"Proposal";#N/A,#N/A,TRUE,"Assumptions";#N/A,#N/A,TRUE,"Net Income";#N/A,#N/A,TRUE,"Balsheet";#N/A,#N/A,TRUE,"Capex";#N/A,#N/A,TRUE,"Volumes";#N/A,#N/A,TRUE,"Revenues";#N/A,#N/A,TRUE,"Var.Costs";#N/A,#N/A,TRUE,"Personnel";#N/A,#N/A,TRUE,"Other costs";#N/A,#N/A,TRUE,"MKTG and G&amp;A"}</definedName>
    <definedName name="pwoefù" localSheetId="20" hidden="1">{#N/A,#N/A,TRUE,"Proposal";#N/A,#N/A,TRUE,"Assumptions";#N/A,#N/A,TRUE,"Net Income";#N/A,#N/A,TRUE,"Balsheet";#N/A,#N/A,TRUE,"Capex";#N/A,#N/A,TRUE,"Volumes";#N/A,#N/A,TRUE,"Revenues";#N/A,#N/A,TRUE,"Var.Costs";#N/A,#N/A,TRUE,"Personnel";#N/A,#N/A,TRUE,"Other costs";#N/A,#N/A,TRUE,"MKTG and G&amp;A"}</definedName>
    <definedName name="pwoefù" localSheetId="22" hidden="1">{#N/A,#N/A,TRUE,"Proposal";#N/A,#N/A,TRUE,"Assumptions";#N/A,#N/A,TRUE,"Net Income";#N/A,#N/A,TRUE,"Balsheet";#N/A,#N/A,TRUE,"Capex";#N/A,#N/A,TRUE,"Volumes";#N/A,#N/A,TRUE,"Revenues";#N/A,#N/A,TRUE,"Var.Costs";#N/A,#N/A,TRUE,"Personnel";#N/A,#N/A,TRUE,"Other costs";#N/A,#N/A,TRUE,"MKTG and G&amp;A"}</definedName>
    <definedName name="pwoefù" hidden="1">{#N/A,#N/A,TRUE,"Proposal";#N/A,#N/A,TRUE,"Assumptions";#N/A,#N/A,TRUE,"Net Income";#N/A,#N/A,TRUE,"Balsheet";#N/A,#N/A,TRUE,"Capex";#N/A,#N/A,TRUE,"Volumes";#N/A,#N/A,TRUE,"Revenues";#N/A,#N/A,TRUE,"Var.Costs";#N/A,#N/A,TRUE,"Personnel";#N/A,#N/A,TRUE,"Other costs";#N/A,#N/A,TRUE,"MKTG and G&amp;A"}</definedName>
    <definedName name="Q" localSheetId="14">#REF!</definedName>
    <definedName name="Q" localSheetId="22">#REF!</definedName>
    <definedName name="Q">#REF!</definedName>
    <definedName name="q.Corredores">[14]SOPORTE!$FA$2:$FA$7</definedName>
    <definedName name="q1q1q" localSheetId="14" hidden="1">{"via1",#N/A,TRUE,"general";"via2",#N/A,TRUE,"general";"via3",#N/A,TRUE,"general"}</definedName>
    <definedName name="q1q1q" hidden="1">{"via1",#N/A,TRUE,"general";"via2",#N/A,TRUE,"general";"via3",#N/A,TRUE,"general"}</definedName>
    <definedName name="qaedtguj" localSheetId="14" hidden="1">{"via1",#N/A,TRUE,"general";"via2",#N/A,TRUE,"general";"via3",#N/A,TRUE,"general"}</definedName>
    <definedName name="qaedtguj" hidden="1">{"via1",#N/A,TRUE,"general";"via2",#N/A,TRUE,"general";"via3",#N/A,TRUE,"general"}</definedName>
    <definedName name="QAQSWS" localSheetId="14" hidden="1">{"via1",#N/A,TRUE,"general";"via2",#N/A,TRUE,"general";"via3",#N/A,TRUE,"general"}</definedName>
    <definedName name="QAQSWS" hidden="1">{"via1",#N/A,TRUE,"general";"via2",#N/A,TRUE,"general";"via3",#N/A,TRUE,"general"}</definedName>
    <definedName name="qaqwwxcr" localSheetId="14" hidden="1">{"via1",#N/A,TRUE,"general";"via2",#N/A,TRUE,"general";"via3",#N/A,TRUE,"general"}</definedName>
    <definedName name="qaqwwxcr" hidden="1">{"via1",#N/A,TRUE,"general";"via2",#N/A,TRUE,"general";"via3",#N/A,TRUE,"general"}</definedName>
    <definedName name="qedcd" localSheetId="14" hidden="1">{"via1",#N/A,TRUE,"general";"via2",#N/A,TRUE,"general";"via3",#N/A,TRUE,"general"}</definedName>
    <definedName name="qedcd" hidden="1">{"via1",#N/A,TRUE,"general";"via2",#N/A,TRUE,"general";"via3",#N/A,TRUE,"general"}</definedName>
    <definedName name="qeqewe" localSheetId="14" hidden="1">{"TAB1",#N/A,TRUE,"GENERAL";"TAB2",#N/A,TRUE,"GENERAL";"TAB3",#N/A,TRUE,"GENERAL";"TAB4",#N/A,TRUE,"GENERAL";"TAB5",#N/A,TRUE,"GENERAL"}</definedName>
    <definedName name="qeqewe" hidden="1">{"TAB1",#N/A,TRUE,"GENERAL";"TAB2",#N/A,TRUE,"GENERAL";"TAB3",#N/A,TRUE,"GENERAL";"TAB4",#N/A,TRUE,"GENERAL";"TAB5",#N/A,TRUE,"GENERAL"}</definedName>
    <definedName name="qewj" localSheetId="14" hidden="1">{"via1",#N/A,TRUE,"general";"via2",#N/A,TRUE,"general";"via3",#N/A,TRUE,"general"}</definedName>
    <definedName name="qewj" hidden="1">{"via1",#N/A,TRUE,"general";"via2",#N/A,TRUE,"general";"via3",#N/A,TRUE,"general"}</definedName>
    <definedName name="qm" localSheetId="14">#REF!</definedName>
    <definedName name="qm" localSheetId="22">#REF!</definedName>
    <definedName name="qm">#REF!</definedName>
    <definedName name="QMAX" localSheetId="14">#REF!</definedName>
    <definedName name="QMAX" localSheetId="22">#REF!</definedName>
    <definedName name="QMAX">#REF!</definedName>
    <definedName name="qmaxdesarenador" localSheetId="14">#REF!</definedName>
    <definedName name="qmaxdesarenador" localSheetId="22">#REF!</definedName>
    <definedName name="qmaxdesarenador">#REF!</definedName>
    <definedName name="QMAXDIARIO">'[2]CALCULO POI'!$B$118:$C$154</definedName>
    <definedName name="Qmed" localSheetId="14">#REF!</definedName>
    <definedName name="Qmed" localSheetId="22">#REF!</definedName>
    <definedName name="Qmed">#REF!</definedName>
    <definedName name="QMIN" localSheetId="14">#REF!</definedName>
    <definedName name="QMIN" localSheetId="22">#REF!</definedName>
    <definedName name="QMIN">#REF!</definedName>
    <definedName name="qmindesarenador" localSheetId="14">#REF!</definedName>
    <definedName name="qmindesarenador" localSheetId="22">#REF!</definedName>
    <definedName name="qmindesarenador">#REF!</definedName>
    <definedName name="QPROM">[2]TARIFAS!$C$570</definedName>
    <definedName name="QQ" localSheetId="14">[140]glvc!#REF!</definedName>
    <definedName name="QQ" localSheetId="22">[140]glvc!#REF!</definedName>
    <definedName name="QQ">[140]glvc!#REF!</definedName>
    <definedName name="qqqq" localSheetId="14">#REF!</definedName>
    <definedName name="qqqq" localSheetId="22">#REF!</definedName>
    <definedName name="qqqq">#REF!</definedName>
    <definedName name="qqqqqw" localSheetId="14" hidden="1">{"via1",#N/A,TRUE,"general";"via2",#N/A,TRUE,"general";"via3",#N/A,TRUE,"general"}</definedName>
    <definedName name="qqqqqw" hidden="1">{"via1",#N/A,TRUE,"general";"via2",#N/A,TRUE,"general";"via3",#N/A,TRUE,"general"}</definedName>
    <definedName name="QRS" localSheetId="14">#REF!</definedName>
    <definedName name="QRS" localSheetId="22">#REF!</definedName>
    <definedName name="QRS">#REF!</definedName>
    <definedName name="QUIMICOSTABLA1.3.1">'[2]CALCULO COSTOS DE OPERACIÓN'!$B$176:$J$211</definedName>
    <definedName name="QUOTATE">#REF!</definedName>
    <definedName name="qw" localSheetId="14" hidden="1">{"via1",#N/A,TRUE,"general";"via2",#N/A,TRUE,"general";"via3",#N/A,TRUE,"general"}</definedName>
    <definedName name="qw" hidden="1">{"via1",#N/A,TRUE,"general";"via2",#N/A,TRUE,"general";"via3",#N/A,TRUE,"general"}</definedName>
    <definedName name="qwdas2" localSheetId="14" hidden="1">{"via1",#N/A,TRUE,"general";"via2",#N/A,TRUE,"general";"via3",#N/A,TRUE,"general"}</definedName>
    <definedName name="qwdas2" hidden="1">{"via1",#N/A,TRUE,"general";"via2",#N/A,TRUE,"general";"via3",#N/A,TRUE,"general"}</definedName>
    <definedName name="QWE" localSheetId="22" hidden="1">'[8]ETAPA 50 SMMLV'!#REF!</definedName>
    <definedName name="QWE" hidden="1">'[8]ETAPA 50 SMMLV'!#REF!</definedName>
    <definedName name="qweqe" localSheetId="14" hidden="1">{"TAB1",#N/A,TRUE,"GENERAL";"TAB2",#N/A,TRUE,"GENERAL";"TAB3",#N/A,TRUE,"GENERAL";"TAB4",#N/A,TRUE,"GENERAL";"TAB5",#N/A,TRUE,"GENERAL"}</definedName>
    <definedName name="qweqe" hidden="1">{"TAB1",#N/A,TRUE,"GENERAL";"TAB2",#N/A,TRUE,"GENERAL";"TAB3",#N/A,TRUE,"GENERAL";"TAB4",#N/A,TRUE,"GENERAL";"TAB5",#N/A,TRUE,"GENERAL"}</definedName>
    <definedName name="qwqwqwj" localSheetId="14" hidden="1">{"TAB1",#N/A,TRUE,"GENERAL";"TAB2",#N/A,TRUE,"GENERAL";"TAB3",#N/A,TRUE,"GENERAL";"TAB4",#N/A,TRUE,"GENERAL";"TAB5",#N/A,TRUE,"GENERAL"}</definedName>
    <definedName name="qwqwqwj" hidden="1">{"TAB1",#N/A,TRUE,"GENERAL";"TAB2",#N/A,TRUE,"GENERAL";"TAB3",#N/A,TRUE,"GENERAL";"TAB4",#N/A,TRUE,"GENERAL";"TAB5",#N/A,TRUE,"GENERAL"}</definedName>
    <definedName name="R.1" localSheetId="14">#REF!</definedName>
    <definedName name="R.1" localSheetId="22">#REF!</definedName>
    <definedName name="R.1">#REF!</definedName>
    <definedName name="R.10" localSheetId="14">#REF!</definedName>
    <definedName name="R.10" localSheetId="22">#REF!</definedName>
    <definedName name="R.10">#REF!</definedName>
    <definedName name="R.11" localSheetId="14">#REF!</definedName>
    <definedName name="R.11" localSheetId="22">#REF!</definedName>
    <definedName name="R.11">#REF!</definedName>
    <definedName name="R.12" localSheetId="22">#REF!</definedName>
    <definedName name="R.12">#REF!</definedName>
    <definedName name="R.13" localSheetId="22">#REF!</definedName>
    <definedName name="R.13">#REF!</definedName>
    <definedName name="R.14" localSheetId="22">#REF!</definedName>
    <definedName name="R.14">#REF!</definedName>
    <definedName name="R.15" localSheetId="22">#REF!</definedName>
    <definedName name="R.15">#REF!</definedName>
    <definedName name="R.16" localSheetId="22">#REF!</definedName>
    <definedName name="R.16">#REF!</definedName>
    <definedName name="R.17" localSheetId="22">#REF!</definedName>
    <definedName name="R.17">#REF!</definedName>
    <definedName name="R.18" localSheetId="22">#REF!</definedName>
    <definedName name="R.18">#REF!</definedName>
    <definedName name="R.19" localSheetId="22">#REF!</definedName>
    <definedName name="R.19">#REF!</definedName>
    <definedName name="R.2" localSheetId="22">#REF!</definedName>
    <definedName name="R.2">#REF!</definedName>
    <definedName name="R.3" localSheetId="22">#REF!</definedName>
    <definedName name="R.3">#REF!</definedName>
    <definedName name="R.4" localSheetId="22">#REF!</definedName>
    <definedName name="R.4">#REF!</definedName>
    <definedName name="R.5" localSheetId="22">#REF!</definedName>
    <definedName name="R.5">#REF!</definedName>
    <definedName name="R.6" localSheetId="22">#REF!</definedName>
    <definedName name="R.6">#REF!</definedName>
    <definedName name="R.7" localSheetId="22">#REF!</definedName>
    <definedName name="R.7">#REF!</definedName>
    <definedName name="R.8" localSheetId="22">#REF!</definedName>
    <definedName name="R.8">#REF!</definedName>
    <definedName name="R.9" localSheetId="22">#REF!</definedName>
    <definedName name="R.9">#REF!</definedName>
    <definedName name="Ra" localSheetId="22">#REF!</definedName>
    <definedName name="Ra">#REF!</definedName>
    <definedName name="radianes" localSheetId="22">#REF!</definedName>
    <definedName name="radianes">#REF!</definedName>
    <definedName name="Rajón" localSheetId="17">#REF!</definedName>
    <definedName name="Rajón" localSheetId="18">#REF!</definedName>
    <definedName name="Rajón" localSheetId="22">#REF!</definedName>
    <definedName name="Rajón" localSheetId="2">#REF!</definedName>
    <definedName name="Rajón">#REF!</definedName>
    <definedName name="Rajón_11" localSheetId="17">#REF!</definedName>
    <definedName name="Rajón_11" localSheetId="18">#REF!</definedName>
    <definedName name="Rajón_11" localSheetId="22">#REF!</definedName>
    <definedName name="Rajón_11" localSheetId="2">#REF!</definedName>
    <definedName name="Rajón_11">#REF!</definedName>
    <definedName name="Rampup_CENTRALE">[12]assumptions_investimenti!#REF!</definedName>
    <definedName name="Rampup_CO">[12]assumptions_investimenti!#REF!</definedName>
    <definedName name="Rampup_VA">[12]assumptions_investimenti!#REF!</definedName>
    <definedName name="rango" localSheetId="22">#REF!</definedName>
    <definedName name="rango">#REF!</definedName>
    <definedName name="rata" localSheetId="22">#REF!</definedName>
    <definedName name="rata">#REF!</definedName>
    <definedName name="rate">#REF!</definedName>
    <definedName name="rateinput">#REF!</definedName>
    <definedName name="Ratio">#REF!</definedName>
    <definedName name="Rb" localSheetId="22">#REF!</definedName>
    <definedName name="Rb">#REF!</definedName>
    <definedName name="Rd" localSheetId="22">#REF!</definedName>
    <definedName name="Rd">#REF!</definedName>
    <definedName name="re" localSheetId="14" hidden="1">{"test2",#N/A,TRUE,"Prices"}</definedName>
    <definedName name="re" localSheetId="20" hidden="1">{"test2",#N/A,TRUE,"Prices"}</definedName>
    <definedName name="re" localSheetId="22" hidden="1">{"test2",#N/A,TRUE,"Prices"}</definedName>
    <definedName name="re" hidden="1">{"test2",#N/A,TRUE,"Prices"}</definedName>
    <definedName name="REALES" localSheetId="14">#REF!</definedName>
    <definedName name="REALES" localSheetId="22">#REF!</definedName>
    <definedName name="REALES">#REF!</definedName>
    <definedName name="RealIntRate">[60]Res!$D$34</definedName>
    <definedName name="recaptrig">#REF!</definedName>
    <definedName name="Recursos">[141]RECURSOS!$A$2:$C$476</definedName>
    <definedName name="REDESALCANTARILLADOTABLA1.2">'[2]INFORMACIÓN REFERENCIA'!$B$330:$F$341</definedName>
    <definedName name="REDESALCANTARILLADOTABLA1.4">'[2]INFORMACIÓN REFERENCIA'!$B$352:$F$364</definedName>
    <definedName name="REDESALCANTARILLADOTABLA1.5" localSheetId="14">#REF!</definedName>
    <definedName name="REDESALCANTARILLADOTABLA1.5" localSheetId="22">#REF!</definedName>
    <definedName name="REDESALCANTARILLADOTABLA1.5">#REF!</definedName>
    <definedName name="REDESTABLA6.1">'[2]INFORMACIÓN REFERENCIA'!$B$245:$E$256</definedName>
    <definedName name="REDESTABLA6.2">'[2]INFORMACIÓN REFERENCIA'!$B$260:$K$272</definedName>
    <definedName name="REDESTABLA6.3">'[2]INFORMACIÓN REFERENCIA'!$B$276:$C$287</definedName>
    <definedName name="REDOBLON" localSheetId="17">#REF!</definedName>
    <definedName name="REDOBLON" localSheetId="18">#REF!</definedName>
    <definedName name="REDOBLON" localSheetId="2">#REF!</definedName>
    <definedName name="redoblon">'[21]A.P.U AULA CANO PESCAO'!$G$1413</definedName>
    <definedName name="REDOBLON_11" localSheetId="14">#REF!</definedName>
    <definedName name="REDOBLON_11" localSheetId="17">#REF!</definedName>
    <definedName name="REDOBLON_11" localSheetId="18">#REF!</definedName>
    <definedName name="REDOBLON_11" localSheetId="22">#REF!</definedName>
    <definedName name="REDOBLON_11" localSheetId="2">#REF!</definedName>
    <definedName name="REDOBLON_11">#REF!</definedName>
    <definedName name="REDUCCION_3__x_2" localSheetId="14">#REF!</definedName>
    <definedName name="REDUCCION_3__x_2" localSheetId="22">#REF!</definedName>
    <definedName name="REDUCCION_3__x_2">#REF!</definedName>
    <definedName name="REDUCCION_4__x_3" localSheetId="14">#REF!</definedName>
    <definedName name="REDUCCION_4__x_3" localSheetId="22">#REF!</definedName>
    <definedName name="REDUCCION_4__x_3">#REF!</definedName>
    <definedName name="REF" localSheetId="22">#REF!</definedName>
    <definedName name="REF">#REF!</definedName>
    <definedName name="REFERENCIAPROYECTOS">[2]REFERENCIAS!$A$3:$F$24</definedName>
    <definedName name="rege" localSheetId="14" hidden="1">{"TAB1",#N/A,TRUE,"GENERAL";"TAB2",#N/A,TRUE,"GENERAL";"TAB3",#N/A,TRUE,"GENERAL";"TAB4",#N/A,TRUE,"GENERAL";"TAB5",#N/A,TRUE,"GENERAL"}</definedName>
    <definedName name="rege" hidden="1">{"TAB1",#N/A,TRUE,"GENERAL";"TAB2",#N/A,TRUE,"GENERAL";"TAB3",#N/A,TRUE,"GENERAL";"TAB4",#N/A,TRUE,"GENERAL";"TAB5",#N/A,TRUE,"GENERAL"}</definedName>
    <definedName name="regional">[42]CARRETERAS!$A$2</definedName>
    <definedName name="regresd" localSheetId="14" hidden="1">{"TAB1",#N/A,TRUE,"GENERAL";"TAB2",#N/A,TRUE,"GENERAL";"TAB3",#N/A,TRUE,"GENERAL";"TAB4",#N/A,TRUE,"GENERAL";"TAB5",#N/A,TRUE,"GENERAL"}</definedName>
    <definedName name="regresd" hidden="1">{"TAB1",#N/A,TRUE,"GENERAL";"TAB2",#N/A,TRUE,"GENERAL";"TAB3",#N/A,TRUE,"GENERAL";"TAB4",#N/A,TRUE,"GENERAL";"TAB5",#N/A,TRUE,"GENERAL"}</definedName>
    <definedName name="regthio" localSheetId="14" hidden="1">{"TAB1",#N/A,TRUE,"GENERAL";"TAB2",#N/A,TRUE,"GENERAL";"TAB3",#N/A,TRUE,"GENERAL";"TAB4",#N/A,TRUE,"GENERAL";"TAB5",#N/A,TRUE,"GENERAL"}</definedName>
    <definedName name="regthio" hidden="1">{"TAB1",#N/A,TRUE,"GENERAL";"TAB2",#N/A,TRUE,"GENERAL";"TAB3",#N/A,TRUE,"GENERAL";"TAB4",#N/A,TRUE,"GENERAL";"TAB5",#N/A,TRUE,"GENERAL"}</definedName>
    <definedName name="REGULAR">'[121]ESTADO VÍA-CRIT.TECNICO'!XFC1&gt;2.5</definedName>
    <definedName name="REJHE" localSheetId="14" hidden="1">{"via1",#N/A,TRUE,"general";"via2",#N/A,TRUE,"general";"via3",#N/A,TRUE,"general"}</definedName>
    <definedName name="REJHE" hidden="1">{"via1",#N/A,TRUE,"general";"via2",#N/A,TRUE,"general";"via3",#N/A,TRUE,"general"}</definedName>
    <definedName name="Rejilla_Piso_2" localSheetId="14">#REF!</definedName>
    <definedName name="Rejilla_Piso_2" localSheetId="17">#REF!</definedName>
    <definedName name="Rejilla_Piso_2" localSheetId="18">#REF!</definedName>
    <definedName name="Rejilla_Piso_2" localSheetId="22">#REF!</definedName>
    <definedName name="Rejilla_Piso_2" localSheetId="2">#REF!</definedName>
    <definedName name="Rejilla_Piso_2">#REF!</definedName>
    <definedName name="Rejilla_Piso_2_11" localSheetId="14">#REF!</definedName>
    <definedName name="Rejilla_Piso_2_11" localSheetId="17">#REF!</definedName>
    <definedName name="Rejilla_Piso_2_11" localSheetId="18">#REF!</definedName>
    <definedName name="Rejilla_Piso_2_11" localSheetId="22">#REF!</definedName>
    <definedName name="Rejilla_Piso_2_11" localSheetId="2">#REF!</definedName>
    <definedName name="Rejilla_Piso_2_11">#REF!</definedName>
    <definedName name="Rejilla_Piso_3" localSheetId="14">#REF!</definedName>
    <definedName name="Rejilla_Piso_3" localSheetId="17">#REF!</definedName>
    <definedName name="Rejilla_Piso_3" localSheetId="18">#REF!</definedName>
    <definedName name="Rejilla_Piso_3" localSheetId="22">#REF!</definedName>
    <definedName name="Rejilla_Piso_3" localSheetId="2">#REF!</definedName>
    <definedName name="Rejilla_Piso_3">#REF!</definedName>
    <definedName name="Rejilla_Piso_3_11" localSheetId="17">#REF!</definedName>
    <definedName name="Rejilla_Piso_3_11" localSheetId="18">#REF!</definedName>
    <definedName name="Rejilla_Piso_3_11" localSheetId="22">#REF!</definedName>
    <definedName name="Rejilla_Piso_3_11" localSheetId="2">#REF!</definedName>
    <definedName name="Rejilla_Piso_3_11">#REF!</definedName>
    <definedName name="REJISOS2TOT" localSheetId="17">#REF!</definedName>
    <definedName name="REJISOS2TOT" localSheetId="18">#REF!</definedName>
    <definedName name="REJISOS2TOT" localSheetId="22">#REF!</definedName>
    <definedName name="REJISOS2TOT" localSheetId="2">#REF!</definedName>
    <definedName name="REJISOS2TOT">#REF!</definedName>
    <definedName name="REJISOS2TOT_11" localSheetId="17">#REF!</definedName>
    <definedName name="REJISOS2TOT_11" localSheetId="18">#REF!</definedName>
    <definedName name="REJISOS2TOT_11" localSheetId="22">#REF!</definedName>
    <definedName name="REJISOS2TOT_11" localSheetId="2">#REF!</definedName>
    <definedName name="REJISOS2TOT_11">#REF!</definedName>
    <definedName name="rell" localSheetId="22">#REF!</definedName>
    <definedName name="rell">#REF!</definedName>
    <definedName name="relle" localSheetId="22">#REF!</definedName>
    <definedName name="relle">#REF!</definedName>
    <definedName name="RELLENO" localSheetId="14">'[28]LISTA DE PRECIO'!$E$24</definedName>
    <definedName name="RELLENO" localSheetId="17">#REF!</definedName>
    <definedName name="RELLENO" localSheetId="18">#REF!</definedName>
    <definedName name="RELLENO" localSheetId="2">#REF!</definedName>
    <definedName name="RELLENO">'[28]LISTA DE PRECIO'!$E$24</definedName>
    <definedName name="RELLENO_11" localSheetId="14">#REF!</definedName>
    <definedName name="RELLENO_11" localSheetId="17">#REF!</definedName>
    <definedName name="RELLENO_11" localSheetId="18">#REF!</definedName>
    <definedName name="RELLENO_11" localSheetId="22">#REF!</definedName>
    <definedName name="RELLENO_11" localSheetId="2">#REF!</definedName>
    <definedName name="RELLENO_11">#REF!</definedName>
    <definedName name="RELLENOALUV" localSheetId="14">#REF!</definedName>
    <definedName name="RELLENOALUV" localSheetId="17">#REF!</definedName>
    <definedName name="RELLENOALUV" localSheetId="18">#REF!</definedName>
    <definedName name="RELLENOALUV" localSheetId="22">#REF!</definedName>
    <definedName name="RELLENOALUV" localSheetId="2">#REF!</definedName>
    <definedName name="RELLENOALUV">#REF!</definedName>
    <definedName name="RELLENOALUV_11" localSheetId="14">#REF!</definedName>
    <definedName name="RELLENOALUV_11" localSheetId="17">#REF!</definedName>
    <definedName name="RELLENOALUV_11" localSheetId="18">#REF!</definedName>
    <definedName name="RELLENOALUV_11" localSheetId="22">#REF!</definedName>
    <definedName name="RELLENOALUV_11" localSheetId="2">#REF!</definedName>
    <definedName name="RELLENOALUV_11">#REF!</definedName>
    <definedName name="RELLSELECC">[54]UNIT!$G$542</definedName>
    <definedName name="rellsitu">'[21]A.P.U AULA CANO PESCAO'!$G$227</definedName>
    <definedName name="REMATE" localSheetId="14">#REF!</definedName>
    <definedName name="REMATE" localSheetId="17">#REF!</definedName>
    <definedName name="REMATE" localSheetId="18">#REF!</definedName>
    <definedName name="REMATE" localSheetId="22">#REF!</definedName>
    <definedName name="REMATE" localSheetId="2">#REF!</definedName>
    <definedName name="REMATE">#REF!</definedName>
    <definedName name="REMATE_11" localSheetId="14">#REF!</definedName>
    <definedName name="REMATE_11" localSheetId="17">#REF!</definedName>
    <definedName name="REMATE_11" localSheetId="18">#REF!</definedName>
    <definedName name="REMATE_11" localSheetId="22">#REF!</definedName>
    <definedName name="REMATE_11" localSheetId="2">#REF!</definedName>
    <definedName name="REMATE_11">#REF!</definedName>
    <definedName name="remb">'[16]330.1'!$H$52</definedName>
    <definedName name="RENT">#REF!</definedName>
    <definedName name="REPAY">#REF!</definedName>
    <definedName name="RepayProfile">'[47]Control Panel'!#REF!</definedName>
    <definedName name="repello" localSheetId="14">#REF!</definedName>
    <definedName name="repello" localSheetId="22">#REF!</definedName>
    <definedName name="repello">#REF!</definedName>
    <definedName name="replanteo" localSheetId="14">#REF!</definedName>
    <definedName name="replanteo" localSheetId="22">#REF!</definedName>
    <definedName name="replanteo">#REF!</definedName>
    <definedName name="REPOSICIONACU">'[2]INFORMACIÓN REFERENCIA'!$B$674:$H$685</definedName>
    <definedName name="REPOSICIONACUREDES">'[2]INFORMACIÓN REFERENCIA'!$B$688:$D$699</definedName>
    <definedName name="REPOSICIONALC">'[2]INFORMACIÓN REFERENCIA'!$B$704:$D$715</definedName>
    <definedName name="REPOSICIONALCREDES">'[2]INFORMACIÓN REFERENCIA'!$B$718:$O$729</definedName>
    <definedName name="rer" localSheetId="14" hidden="1">{"via1",#N/A,TRUE,"general";"via2",#N/A,TRUE,"general";"via3",#N/A,TRUE,"general"}</definedName>
    <definedName name="rer" hidden="1">{"via1",#N/A,TRUE,"general";"via2",#N/A,TRUE,"general";"via3",#N/A,TRUE,"general"}</definedName>
    <definedName name="rererw" localSheetId="14" hidden="1">{"TAB1",#N/A,TRUE,"GENERAL";"TAB2",#N/A,TRUE,"GENERAL";"TAB3",#N/A,TRUE,"GENERAL";"TAB4",#N/A,TRUE,"GENERAL";"TAB5",#N/A,TRUE,"GENERAL"}</definedName>
    <definedName name="rererw" hidden="1">{"TAB1",#N/A,TRUE,"GENERAL";"TAB2",#N/A,TRUE,"GENERAL";"TAB3",#N/A,TRUE,"GENERAL";"TAB4",#N/A,TRUE,"GENERAL";"TAB5",#N/A,TRUE,"GENERAL"}</definedName>
    <definedName name="rerg" localSheetId="14" hidden="1">{"TAB1",#N/A,TRUE,"GENERAL";"TAB2",#N/A,TRUE,"GENERAL";"TAB3",#N/A,TRUE,"GENERAL";"TAB4",#N/A,TRUE,"GENERAL";"TAB5",#N/A,TRUE,"GENERAL"}</definedName>
    <definedName name="rerg" hidden="1">{"TAB1",#N/A,TRUE,"GENERAL";"TAB2",#N/A,TRUE,"GENERAL";"TAB3",#N/A,TRUE,"GENERAL";"TAB4",#N/A,TRUE,"GENERAL";"TAB5",#N/A,TRUE,"GENERAL"}</definedName>
    <definedName name="rerrrrw" localSheetId="14" hidden="1">{"TAB1",#N/A,TRUE,"GENERAL";"TAB2",#N/A,TRUE,"GENERAL";"TAB3",#N/A,TRUE,"GENERAL";"TAB4",#N/A,TRUE,"GENERAL";"TAB5",#N/A,TRUE,"GENERAL"}</definedName>
    <definedName name="rerrrrw" hidden="1">{"TAB1",#N/A,TRUE,"GENERAL";"TAB2",#N/A,TRUE,"GENERAL";"TAB3",#N/A,TRUE,"GENERAL";"TAB4",#N/A,TRUE,"GENERAL";"TAB5",#N/A,TRUE,"GENERAL"}</definedName>
    <definedName name="residente">'[42]GENERALIDADES '!$E$9</definedName>
    <definedName name="RESPONSABLE" localSheetId="14">[142]INDICE!$B$6</definedName>
    <definedName name="RESPONSABLE">[142]INDICE!$B$6</definedName>
    <definedName name="resultado" localSheetId="14">#REF!</definedName>
    <definedName name="resultado" localSheetId="22">#REF!</definedName>
    <definedName name="resultado">#REF!</definedName>
    <definedName name="RESUM" localSheetId="14">'[35]1'!#REF!</definedName>
    <definedName name="RESUM" localSheetId="22">'[35]1'!#REF!</definedName>
    <definedName name="RESUM">'[35]1'!#REF!</definedName>
    <definedName name="resum2" localSheetId="22">'[15]PU (2)'!#REF!</definedName>
    <definedName name="resum2">'[15]PU (2)'!#REF!</definedName>
    <definedName name="resumen" localSheetId="14">#REF!</definedName>
    <definedName name="resumen" localSheetId="22">#REF!</definedName>
    <definedName name="resumen">#REF!</definedName>
    <definedName name="RESUMENALCANTARILLADO" localSheetId="14">#REF!</definedName>
    <definedName name="RESUMENALCANTARILLADO" localSheetId="22">#REF!</definedName>
    <definedName name="RESUMENALCANTARILLADO">#REF!</definedName>
    <definedName name="ResumenAPU">[87]ResumenMaterial!$A$12:$AB$169</definedName>
    <definedName name="RESUMENCOSTOSOPERACIÓN">'[2]CALCULO COSTOS DE OPERACIÓN'!$B$6:$Q$41</definedName>
    <definedName name="RESUMENINVERSIONESACU">'[2]CALCULO POI'!$A$6:$M$41</definedName>
    <definedName name="RESUMENINVERSIONESACUEDUCTO">'[2]CALCULO POI'!$A$6:$M$41</definedName>
    <definedName name="RESUMENINVERSIONESALC">'[2]CALCULO POI'!$A$202:$K$237</definedName>
    <definedName name="RESUMENMODELODEMANDA" localSheetId="14">#REF!</definedName>
    <definedName name="RESUMENMODELODEMANDA" localSheetId="22">#REF!</definedName>
    <definedName name="RESUMENMODELODEMANDA">#REF!</definedName>
    <definedName name="RESUMENOPTIMIZACIONACU">'[2]CALCULO POI'!$A$46:$L$81</definedName>
    <definedName name="RESUMENOPTIMIZACIONALC">'[2]CALCULO POI'!$A$242:$I$277</definedName>
    <definedName name="RETDT">#REF!</definedName>
    <definedName name="Retenc">[50]BASES!$E$31</definedName>
    <definedName name="retiroarbol" localSheetId="14">#REF!</definedName>
    <definedName name="retiroarbol" localSheetId="22">#REF!</definedName>
    <definedName name="retiroarbol">#REF!</definedName>
    <definedName name="retirocorte" localSheetId="14">#REF!</definedName>
    <definedName name="retirocorte" localSheetId="22">#REF!</definedName>
    <definedName name="retirocorte">#REF!</definedName>
    <definedName name="RETIROTOT" localSheetId="14">#REF!</definedName>
    <definedName name="RETIROTOT" localSheetId="17">#REF!</definedName>
    <definedName name="RETIROTOT" localSheetId="18">#REF!</definedName>
    <definedName name="RETIROTOT" localSheetId="22">#REF!</definedName>
    <definedName name="RETIROTOT" localSheetId="2">#REF!</definedName>
    <definedName name="RETIROTOT">#REF!</definedName>
    <definedName name="RETIROTOT_11" localSheetId="17">#REF!</definedName>
    <definedName name="RETIROTOT_11" localSheetId="18">#REF!</definedName>
    <definedName name="RETIROTOT_11" localSheetId="22">#REF!</definedName>
    <definedName name="RETIROTOT_11" localSheetId="2">#REF!</definedName>
    <definedName name="RETIROTOT_11">#REF!</definedName>
    <definedName name="RETRO" localSheetId="14">'[28]LISTA DE PRECIO'!$E$43</definedName>
    <definedName name="RETRO" localSheetId="16">[58]Precios!$A$19</definedName>
    <definedName name="RETRO">'[28]LISTA DE PRECIO'!$E$43</definedName>
    <definedName name="Retro_Komatzu_PC200_5_y__6" localSheetId="14">#REF!</definedName>
    <definedName name="Retro_Komatzu_PC200_5_y__6" localSheetId="17">#REF!</definedName>
    <definedName name="Retro_Komatzu_PC200_5_y__6" localSheetId="18">#REF!</definedName>
    <definedName name="Retro_Komatzu_PC200_5_y__6" localSheetId="22">#REF!</definedName>
    <definedName name="Retro_Komatzu_PC200_5_y__6" localSheetId="2">#REF!</definedName>
    <definedName name="Retro_Komatzu_PC200_5_y__6">#REF!</definedName>
    <definedName name="Retro_Komatzu_PC200_5_y__6_11" localSheetId="14">#REF!</definedName>
    <definedName name="Retro_Komatzu_PC200_5_y__6_11" localSheetId="17">#REF!</definedName>
    <definedName name="Retro_Komatzu_PC200_5_y__6_11" localSheetId="18">#REF!</definedName>
    <definedName name="Retro_Komatzu_PC200_5_y__6_11" localSheetId="22">#REF!</definedName>
    <definedName name="Retro_Komatzu_PC200_5_y__6_11" localSheetId="2">#REF!</definedName>
    <definedName name="Retro_Komatzu_PC200_5_y__6_11">#REF!</definedName>
    <definedName name="Retro_Masey_Ferguson_HD_86" localSheetId="14">#REF!</definedName>
    <definedName name="Retro_Masey_Ferguson_HD_86" localSheetId="17">#REF!</definedName>
    <definedName name="Retro_Masey_Ferguson_HD_86" localSheetId="18">#REF!</definedName>
    <definedName name="Retro_Masey_Ferguson_HD_86" localSheetId="22">#REF!</definedName>
    <definedName name="Retro_Masey_Ferguson_HD_86" localSheetId="2">#REF!</definedName>
    <definedName name="Retro_Masey_Ferguson_HD_86">#REF!</definedName>
    <definedName name="Retro_Masey_Ferguson_HD_86_11" localSheetId="17">#REF!</definedName>
    <definedName name="Retro_Masey_Ferguson_HD_86_11" localSheetId="18">#REF!</definedName>
    <definedName name="Retro_Masey_Ferguson_HD_86_11" localSheetId="22">#REF!</definedName>
    <definedName name="Retro_Masey_Ferguson_HD_86_11" localSheetId="2">#REF!</definedName>
    <definedName name="Retro_Masey_Ferguson_HD_86_11">#REF!</definedName>
    <definedName name="RETROORUGA" localSheetId="9">#REF!</definedName>
    <definedName name="RETROORUGA" localSheetId="10">#REF!</definedName>
    <definedName name="RETROORUGA" localSheetId="11">#REF!</definedName>
    <definedName name="RETROORUGA" localSheetId="20">#REF!</definedName>
    <definedName name="RETROORUGA" localSheetId="22">#REF!</definedName>
    <definedName name="RETROORUGA">#REF!</definedName>
    <definedName name="RETTRE" localSheetId="14" hidden="1">{"via1",#N/A,TRUE,"general";"via2",#N/A,TRUE,"general";"via3",#N/A,TRUE,"general"}</definedName>
    <definedName name="RETTRE" hidden="1">{"via1",#N/A,TRUE,"general";"via2",#N/A,TRUE,"general";"via3",#N/A,TRUE,"general"}</definedName>
    <definedName name="RETURN">#REF!</definedName>
    <definedName name="RETURNS">#REF!</definedName>
    <definedName name="rety" localSheetId="14" hidden="1">{"TAB1",#N/A,TRUE,"GENERAL";"TAB2",#N/A,TRUE,"GENERAL";"TAB3",#N/A,TRUE,"GENERAL";"TAB4",#N/A,TRUE,"GENERAL";"TAB5",#N/A,TRUE,"GENERAL"}</definedName>
    <definedName name="rety" hidden="1">{"TAB1",#N/A,TRUE,"GENERAL";"TAB2",#N/A,TRUE,"GENERAL";"TAB3",#N/A,TRUE,"GENERAL";"TAB4",#N/A,TRUE,"GENERAL";"TAB5",#N/A,TRUE,"GENERAL"}</definedName>
    <definedName name="rewfreg" localSheetId="14" hidden="1">{"via1",#N/A,TRUE,"general";"via2",#N/A,TRUE,"general";"via3",#N/A,TRUE,"general"}</definedName>
    <definedName name="rewfreg" hidden="1">{"via1",#N/A,TRUE,"general";"via2",#N/A,TRUE,"general";"via3",#N/A,TRUE,"general"}</definedName>
    <definedName name="rewr" localSheetId="14" hidden="1">{"via1",#N/A,TRUE,"general";"via2",#N/A,TRUE,"general";"via3",#N/A,TRUE,"general"}</definedName>
    <definedName name="rewr" hidden="1">{"via1",#N/A,TRUE,"general";"via2",#N/A,TRUE,"general";"via3",#N/A,TRUE,"general"}</definedName>
    <definedName name="REWWER" localSheetId="14" hidden="1">{"TAB1",#N/A,TRUE,"GENERAL";"TAB2",#N/A,TRUE,"GENERAL";"TAB3",#N/A,TRUE,"GENERAL";"TAB4",#N/A,TRUE,"GENERAL";"TAB5",#N/A,TRUE,"GENERAL"}</definedName>
    <definedName name="REWWER" hidden="1">{"TAB1",#N/A,TRUE,"GENERAL";"TAB2",#N/A,TRUE,"GENERAL";"TAB3",#N/A,TRUE,"GENERAL";"TAB4",#N/A,TRUE,"GENERAL";"TAB5",#N/A,TRUE,"GENERAL"}</definedName>
    <definedName name="reyepoi" localSheetId="14" hidden="1">{"TAB1",#N/A,TRUE,"GENERAL";"TAB2",#N/A,TRUE,"GENERAL";"TAB3",#N/A,TRUE,"GENERAL";"TAB4",#N/A,TRUE,"GENERAL";"TAB5",#N/A,TRUE,"GENERAL"}</definedName>
    <definedName name="reyepoi" hidden="1">{"TAB1",#N/A,TRUE,"GENERAL";"TAB2",#N/A,TRUE,"GENERAL";"TAB3",#N/A,TRUE,"GENERAL";"TAB4",#N/A,TRUE,"GENERAL";"TAB5",#N/A,TRUE,"GENERAL"}</definedName>
    <definedName name="reyety" localSheetId="14" hidden="1">{"via1",#N/A,TRUE,"general";"via2",#N/A,TRUE,"general";"via3",#N/A,TRUE,"general"}</definedName>
    <definedName name="reyety" hidden="1">{"via1",#N/A,TRUE,"general";"via2",#N/A,TRUE,"general";"via3",#N/A,TRUE,"general"}</definedName>
    <definedName name="reyty" localSheetId="14" hidden="1">{"via1",#N/A,TRUE,"general";"via2",#N/A,TRUE,"general";"via3",#N/A,TRUE,"general"}</definedName>
    <definedName name="reyty" hidden="1">{"via1",#N/A,TRUE,"general";"via2",#N/A,TRUE,"general";"via3",#N/A,TRUE,"general"}</definedName>
    <definedName name="reyyt" localSheetId="14" hidden="1">{"via1",#N/A,TRUE,"general";"via2",#N/A,TRUE,"general";"via3",#N/A,TRUE,"general"}</definedName>
    <definedName name="reyyt" hidden="1">{"via1",#N/A,TRUE,"general";"via2",#N/A,TRUE,"general";"via3",#N/A,TRUE,"general"}</definedName>
    <definedName name="Rf" localSheetId="14">#REF!</definedName>
    <definedName name="Rf" localSheetId="22">#REF!</definedName>
    <definedName name="Rf">#REF!</definedName>
    <definedName name="rfhnhjyu" localSheetId="14" hidden="1">{"TAB1",#N/A,TRUE,"GENERAL";"TAB2",#N/A,TRUE,"GENERAL";"TAB3",#N/A,TRUE,"GENERAL";"TAB4",#N/A,TRUE,"GENERAL";"TAB5",#N/A,TRUE,"GENERAL"}</definedName>
    <definedName name="rfhnhjyu" hidden="1">{"TAB1",#N/A,TRUE,"GENERAL";"TAB2",#N/A,TRUE,"GENERAL";"TAB3",#N/A,TRUE,"GENERAL";"TAB4",#N/A,TRUE,"GENERAL";"TAB5",#N/A,TRUE,"GENERAL"}</definedName>
    <definedName name="rfref" localSheetId="14">#REF!</definedName>
    <definedName name="rfref" localSheetId="22">#REF!</definedName>
    <definedName name="rfref">#REF!</definedName>
    <definedName name="rfrf" localSheetId="14" hidden="1">{"via1",#N/A,TRUE,"general";"via2",#N/A,TRUE,"general";"via3",#N/A,TRUE,"general"}</definedName>
    <definedName name="rfrf" hidden="1">{"via1",#N/A,TRUE,"general";"via2",#N/A,TRUE,"general";"via3",#N/A,TRUE,"general"}</definedName>
    <definedName name="Rg" localSheetId="14">#REF!</definedName>
    <definedName name="Rg" localSheetId="22">#REF!</definedName>
    <definedName name="Rg">#REF!</definedName>
    <definedName name="rge" localSheetId="14" hidden="1">{"via1",#N/A,TRUE,"general";"via2",#N/A,TRUE,"general";"via3",#N/A,TRUE,"general"}</definedName>
    <definedName name="rge" hidden="1">{"via1",#N/A,TRUE,"general";"via2",#N/A,TRUE,"general";"via3",#N/A,TRUE,"general"}</definedName>
    <definedName name="rgegg" localSheetId="14" hidden="1">{"via1",#N/A,TRUE,"general";"via2",#N/A,TRUE,"general";"via3",#N/A,TRUE,"general"}</definedName>
    <definedName name="rgegg" hidden="1">{"via1",#N/A,TRUE,"general";"via2",#N/A,TRUE,"general";"via3",#N/A,TRUE,"general"}</definedName>
    <definedName name="Rh" localSheetId="14">#REF!</definedName>
    <definedName name="Rh" localSheetId="22">#REF!</definedName>
    <definedName name="Rh">#REF!</definedName>
    <definedName name="rhh" localSheetId="14" hidden="1">{"TAB1",#N/A,TRUE,"GENERAL";"TAB2",#N/A,TRUE,"GENERAL";"TAB3",#N/A,TRUE,"GENERAL";"TAB4",#N/A,TRUE,"GENERAL";"TAB5",#N/A,TRUE,"GENERAL"}</definedName>
    <definedName name="rhh" hidden="1">{"TAB1",#N/A,TRUE,"GENERAL";"TAB2",#N/A,TRUE,"GENERAL";"TAB3",#N/A,TRUE,"GENERAL";"TAB4",#N/A,TRUE,"GENERAL";"TAB5",#N/A,TRUE,"GENERAL"}</definedName>
    <definedName name="rhrtd" localSheetId="14" hidden="1">{"TAB1",#N/A,TRUE,"GENERAL";"TAB2",#N/A,TRUE,"GENERAL";"TAB3",#N/A,TRUE,"GENERAL";"TAB4",#N/A,TRUE,"GENERAL";"TAB5",#N/A,TRUE,"GENERAL"}</definedName>
    <definedName name="rhrtd" hidden="1">{"TAB1",#N/A,TRUE,"GENERAL";"TAB2",#N/A,TRUE,"GENERAL";"TAB3",#N/A,TRUE,"GENERAL";"TAB4",#N/A,TRUE,"GENERAL";"TAB5",#N/A,TRUE,"GENERAL"}</definedName>
    <definedName name="rhtry" localSheetId="14" hidden="1">{"TAB1",#N/A,TRUE,"GENERAL";"TAB2",#N/A,TRUE,"GENERAL";"TAB3",#N/A,TRUE,"GENERAL";"TAB4",#N/A,TRUE,"GENERAL";"TAB5",#N/A,TRUE,"GENERAL"}</definedName>
    <definedName name="rhtry" hidden="1">{"TAB1",#N/A,TRUE,"GENERAL";"TAB2",#N/A,TRUE,"GENERAL";"TAB3",#N/A,TRUE,"GENERAL";"TAB4",#N/A,TRUE,"GENERAL";"TAB5",#N/A,TRUE,"GENERAL"}</definedName>
    <definedName name="Ri" localSheetId="14">#REF!</definedName>
    <definedName name="Ri" localSheetId="22">#REF!</definedName>
    <definedName name="Ri">#REF!</definedName>
    <definedName name="RICO" localSheetId="14">IF([0]!Loan_Amount*[0]!Interest_Rate*[0]!Loan_Years*[0]!Loan_Start&gt;0,1,0)</definedName>
    <definedName name="RICO" localSheetId="22">IF([0]!Loan_Amount*[0]!Interest_Rate*[0]!Loan_Years*[0]!Loan_Start&gt;0,1,0)</definedName>
    <definedName name="RICO">IF([0]!Loan_Amount*[0]!Interest_Rate*[0]!Loan_Years*[0]!Loan_Start&gt;0,1,0)</definedName>
    <definedName name="RIEL" localSheetId="14">#REF!</definedName>
    <definedName name="RIEL" localSheetId="17">#REF!</definedName>
    <definedName name="RIEL" localSheetId="18">#REF!</definedName>
    <definedName name="RIEL" localSheetId="22">#REF!</definedName>
    <definedName name="RIEL" localSheetId="2">#REF!</definedName>
    <definedName name="RIEL">#REF!</definedName>
    <definedName name="RIEL_11" localSheetId="14">#REF!</definedName>
    <definedName name="RIEL_11" localSheetId="17">#REF!</definedName>
    <definedName name="RIEL_11" localSheetId="18">#REF!</definedName>
    <definedName name="RIEL_11" localSheetId="22">#REF!</definedName>
    <definedName name="RIEL_11" localSheetId="2">#REF!</definedName>
    <definedName name="RIEL_11">#REF!</definedName>
    <definedName name="Rieles_para_pavimento_0_15x0_20" localSheetId="14">#REF!</definedName>
    <definedName name="Rieles_para_pavimento_0_15x0_20" localSheetId="17">#REF!</definedName>
    <definedName name="Rieles_para_pavimento_0_15x0_20" localSheetId="18">#REF!</definedName>
    <definedName name="Rieles_para_pavimento_0_15x0_20" localSheetId="22">#REF!</definedName>
    <definedName name="Rieles_para_pavimento_0_15x0_20" localSheetId="2">#REF!</definedName>
    <definedName name="Rieles_para_pavimento_0_15x0_20">#REF!</definedName>
    <definedName name="Rieles_para_pavimento_0_15x0_20_11" localSheetId="17">#REF!</definedName>
    <definedName name="Rieles_para_pavimento_0_15x0_20_11" localSheetId="18">#REF!</definedName>
    <definedName name="Rieles_para_pavimento_0_15x0_20_11" localSheetId="22">#REF!</definedName>
    <definedName name="Rieles_para_pavimento_0_15x0_20_11" localSheetId="2">#REF!</definedName>
    <definedName name="Rieles_para_pavimento_0_15x0_20_11">#REF!</definedName>
    <definedName name="Riepilogo_finanz">[117]iDebt!#REF!</definedName>
    <definedName name="RIGA57">#REF!</definedName>
    <definedName name="rj" localSheetId="14" hidden="1">{"TAB1",#N/A,TRUE,"GENERAL";"TAB2",#N/A,TRUE,"GENERAL";"TAB3",#N/A,TRUE,"GENERAL";"TAB4",#N/A,TRUE,"GENERAL";"TAB5",#N/A,TRUE,"GENERAL"}</definedName>
    <definedName name="rj" hidden="1">{"TAB1",#N/A,TRUE,"GENERAL";"TAB2",#N/A,TRUE,"GENERAL";"TAB3",#N/A,TRUE,"GENERAL";"TAB4",#N/A,TRUE,"GENERAL";"TAB5",#N/A,TRUE,"GENERAL"}</definedName>
    <definedName name="rjjth" localSheetId="14" hidden="1">{"TAB1",#N/A,TRUE,"GENERAL";"TAB2",#N/A,TRUE,"GENERAL";"TAB3",#N/A,TRUE,"GENERAL";"TAB4",#N/A,TRUE,"GENERAL";"TAB5",#N/A,TRUE,"GENERAL"}</definedName>
    <definedName name="rjjth" hidden="1">{"TAB1",#N/A,TRUE,"GENERAL";"TAB2",#N/A,TRUE,"GENERAL";"TAB3",#N/A,TRUE,"GENERAL";"TAB4",#N/A,TRUE,"GENERAL";"TAB5",#N/A,TRUE,"GENERAL"}</definedName>
    <definedName name="rjy" localSheetId="14" hidden="1">{"via1",#N/A,TRUE,"general";"via2",#N/A,TRUE,"general";"via3",#N/A,TRUE,"general"}</definedName>
    <definedName name="rjy" hidden="1">{"via1",#N/A,TRUE,"general";"via2",#N/A,TRUE,"general";"via3",#N/A,TRUE,"general"}</definedName>
    <definedName name="Rk" localSheetId="14">#REF!</definedName>
    <definedName name="Rk" localSheetId="22">#REF!</definedName>
    <definedName name="Rk">#REF!</definedName>
    <definedName name="rkjyk" localSheetId="14" hidden="1">{"TAB1",#N/A,TRUE,"GENERAL";"TAB2",#N/A,TRUE,"GENERAL";"TAB3",#N/A,TRUE,"GENERAL";"TAB4",#N/A,TRUE,"GENERAL";"TAB5",#N/A,TRUE,"GENERAL"}</definedName>
    <definedName name="rkjyk" hidden="1">{"TAB1",#N/A,TRUE,"GENERAL";"TAB2",#N/A,TRUE,"GENERAL";"TAB3",#N/A,TRUE,"GENERAL";"TAB4",#N/A,TRUE,"GENERAL";"TAB5",#N/A,TRUE,"GENERAL"}</definedName>
    <definedName name="rkru" localSheetId="14" hidden="1">{"via1",#N/A,TRUE,"general";"via2",#N/A,TRUE,"general";"via3",#N/A,TRUE,"general"}</definedName>
    <definedName name="rkru" hidden="1">{"via1",#N/A,TRUE,"general";"via2",#N/A,TRUE,"general";"via3",#N/A,TRUE,"general"}</definedName>
    <definedName name="rky" localSheetId="14" hidden="1">{"TAB1",#N/A,TRUE,"GENERAL";"TAB2",#N/A,TRUE,"GENERAL";"TAB3",#N/A,TRUE,"GENERAL";"TAB4",#N/A,TRUE,"GENERAL";"TAB5",#N/A,TRUE,"GENERAL"}</definedName>
    <definedName name="rky" hidden="1">{"TAB1",#N/A,TRUE,"GENERAL";"TAB2",#N/A,TRUE,"GENERAL";"TAB3",#N/A,TRUE,"GENERAL";"TAB4",#N/A,TRUE,"GENERAL";"TAB5",#N/A,TRUE,"GENERAL"}</definedName>
    <definedName name="Rm" localSheetId="14">#REF!</definedName>
    <definedName name="Rm" localSheetId="22">#REF!</definedName>
    <definedName name="Rm">#REF!</definedName>
    <definedName name="Rmm" localSheetId="14">#REF!</definedName>
    <definedName name="Rmm" localSheetId="22">#REF!</definedName>
    <definedName name="Rmm">#REF!</definedName>
    <definedName name="Rn" localSheetId="14">#REF!</definedName>
    <definedName name="Rn" localSheetId="22">#REF!</definedName>
    <definedName name="Rn">#REF!</definedName>
    <definedName name="Rñ" localSheetId="22">#REF!</definedName>
    <definedName name="Rñ">#REF!</definedName>
    <definedName name="Ro" localSheetId="22">#REF!</definedName>
    <definedName name="Ro">#REF!</definedName>
    <definedName name="ROE">#REF!</definedName>
    <definedName name="rolando" localSheetId="22">#REF!</definedName>
    <definedName name="rolando">#REF!</definedName>
    <definedName name="rollequity">#REF!</definedName>
    <definedName name="ROLLO_DE_PAPEL">'[22]MATERIALES '!$E$83</definedName>
    <definedName name="Roughness_Processed_BTAVTA_G_">#REF!</definedName>
    <definedName name="Roughness_Processed_VTABTA_g_">#REF!</definedName>
    <definedName name="Rp" localSheetId="14">#REF!</definedName>
    <definedName name="Rp" localSheetId="22">#REF!</definedName>
    <definedName name="Rp">#REF!</definedName>
    <definedName name="Rq" localSheetId="14">#REF!</definedName>
    <definedName name="Rq" localSheetId="22">#REF!</definedName>
    <definedName name="Rq">#REF!</definedName>
    <definedName name="rrr" localSheetId="14" hidden="1">{"via1",#N/A,TRUE,"general";"via2",#N/A,TRUE,"general";"via3",#N/A,TRUE,"general"}</definedName>
    <definedName name="rrr" hidden="1">{"via1",#N/A,TRUE,"general";"via2",#N/A,TRUE,"general";"via3",#N/A,TRUE,"general"}</definedName>
    <definedName name="rrrrrb" localSheetId="14" hidden="1">{"via1",#N/A,TRUE,"general";"via2",#N/A,TRUE,"general";"via3",#N/A,TRUE,"general"}</definedName>
    <definedName name="rrrrrb" hidden="1">{"via1",#N/A,TRUE,"general";"via2",#N/A,TRUE,"general";"via3",#N/A,TRUE,"general"}</definedName>
    <definedName name="rrrrrrre" localSheetId="14" hidden="1">{"TAB1",#N/A,TRUE,"GENERAL";"TAB2",#N/A,TRUE,"GENERAL";"TAB3",#N/A,TRUE,"GENERAL";"TAB4",#N/A,TRUE,"GENERAL";"TAB5",#N/A,TRUE,"GENERAL"}</definedName>
    <definedName name="rrrrrrre" hidden="1">{"TAB1",#N/A,TRUE,"GENERAL";"TAB2",#N/A,TRUE,"GENERAL";"TAB3",#N/A,TRUE,"GENERAL";"TAB4",#N/A,TRUE,"GENERAL";"TAB5",#N/A,TRUE,"GENERAL"}</definedName>
    <definedName name="rrrrt" localSheetId="14" hidden="1">{"via1",#N/A,TRUE,"general";"via2",#N/A,TRUE,"general";"via3",#N/A,TRUE,"general"}</definedName>
    <definedName name="rrrrt" hidden="1">{"via1",#N/A,TRUE,"general";"via2",#N/A,TRUE,"general";"via3",#N/A,TRUE,"general"}</definedName>
    <definedName name="Rs" localSheetId="14">#REF!</definedName>
    <definedName name="Rs" localSheetId="22">#REF!</definedName>
    <definedName name="Rs">#REF!</definedName>
    <definedName name="rsdgsd5" localSheetId="14" hidden="1">{"TAB1",#N/A,TRUE,"GENERAL";"TAB2",#N/A,TRUE,"GENERAL";"TAB3",#N/A,TRUE,"GENERAL";"TAB4",#N/A,TRUE,"GENERAL";"TAB5",#N/A,TRUE,"GENERAL"}</definedName>
    <definedName name="rsdgsd5" hidden="1">{"TAB1",#N/A,TRUE,"GENERAL";"TAB2",#N/A,TRUE,"GENERAL";"TAB3",#N/A,TRUE,"GENERAL";"TAB4",#N/A,TRUE,"GENERAL";"TAB5",#N/A,TRUE,"GENERAL"}</definedName>
    <definedName name="Rt" localSheetId="14">#REF!</definedName>
    <definedName name="Rt" localSheetId="22">#REF!</definedName>
    <definedName name="Rt">#REF!</definedName>
    <definedName name="rte" localSheetId="14" hidden="1">{"TAB1",#N/A,TRUE,"GENERAL";"TAB2",#N/A,TRUE,"GENERAL";"TAB3",#N/A,TRUE,"GENERAL";"TAB4",#N/A,TRUE,"GENERAL";"TAB5",#N/A,TRUE,"GENERAL"}</definedName>
    <definedName name="rte" hidden="1">{"TAB1",#N/A,TRUE,"GENERAL";"TAB2",#N/A,TRUE,"GENERAL";"TAB3",#N/A,TRUE,"GENERAL";"TAB4",#N/A,TRUE,"GENERAL";"TAB5",#N/A,TRUE,"GENERAL"}</definedName>
    <definedName name="rteg" localSheetId="14" hidden="1">{"via1",#N/A,TRUE,"general";"via2",#N/A,TRUE,"general";"via3",#N/A,TRUE,"general"}</definedName>
    <definedName name="rteg" hidden="1">{"via1",#N/A,TRUE,"general";"via2",#N/A,TRUE,"general";"via3",#N/A,TRUE,"general"}</definedName>
    <definedName name="rtert" localSheetId="14" hidden="1">{"TAB1",#N/A,TRUE,"GENERAL";"TAB2",#N/A,TRUE,"GENERAL";"TAB3",#N/A,TRUE,"GENERAL";"TAB4",#N/A,TRUE,"GENERAL";"TAB5",#N/A,TRUE,"GENERAL"}</definedName>
    <definedName name="rtert" hidden="1">{"TAB1",#N/A,TRUE,"GENERAL";"TAB2",#N/A,TRUE,"GENERAL";"TAB3",#N/A,TRUE,"GENERAL";"TAB4",#N/A,TRUE,"GENERAL";"TAB5",#N/A,TRUE,"GENERAL"}</definedName>
    <definedName name="rtes" localSheetId="14" hidden="1">{"via1",#N/A,TRUE,"general";"via2",#N/A,TRUE,"general";"via3",#N/A,TRUE,"general"}</definedName>
    <definedName name="rtes" hidden="1">{"via1",#N/A,TRUE,"general";"via2",#N/A,TRUE,"general";"via3",#N/A,TRUE,"general"}</definedName>
    <definedName name="rtewth" localSheetId="14" hidden="1">{"TAB1",#N/A,TRUE,"GENERAL";"TAB2",#N/A,TRUE,"GENERAL";"TAB3",#N/A,TRUE,"GENERAL";"TAB4",#N/A,TRUE,"GENERAL";"TAB5",#N/A,TRUE,"GENERAL"}</definedName>
    <definedName name="rtewth" hidden="1">{"TAB1",#N/A,TRUE,"GENERAL";"TAB2",#N/A,TRUE,"GENERAL";"TAB3",#N/A,TRUE,"GENERAL";"TAB4",#N/A,TRUE,"GENERAL";"TAB5",#N/A,TRUE,"GENERAL"}</definedName>
    <definedName name="rthjtj" localSheetId="14" hidden="1">{"TAB1",#N/A,TRUE,"GENERAL";"TAB2",#N/A,TRUE,"GENERAL";"TAB3",#N/A,TRUE,"GENERAL";"TAB4",#N/A,TRUE,"GENERAL";"TAB5",#N/A,TRUE,"GENERAL"}</definedName>
    <definedName name="rthjtj" hidden="1">{"TAB1",#N/A,TRUE,"GENERAL";"TAB2",#N/A,TRUE,"GENERAL";"TAB3",#N/A,TRUE,"GENERAL";"TAB4",#N/A,TRUE,"GENERAL";"TAB5",#N/A,TRUE,"GENERAL"}</definedName>
    <definedName name="rthrthg" localSheetId="14" hidden="1">{"via1",#N/A,TRUE,"general";"via2",#N/A,TRUE,"general";"via3",#N/A,TRUE,"general"}</definedName>
    <definedName name="rthrthg" hidden="1">{"via1",#N/A,TRUE,"general";"via2",#N/A,TRUE,"general";"via3",#N/A,TRUE,"general"}</definedName>
    <definedName name="rthtrh" localSheetId="14" hidden="1">{"via1",#N/A,TRUE,"general";"via2",#N/A,TRUE,"general";"via3",#N/A,TRUE,"general"}</definedName>
    <definedName name="rthtrh" hidden="1">{"via1",#N/A,TRUE,"general";"via2",#N/A,TRUE,"general";"via3",#N/A,TRUE,"general"}</definedName>
    <definedName name="rtkk" localSheetId="14" hidden="1">{"via1",#N/A,TRUE,"general";"via2",#N/A,TRUE,"general";"via3",#N/A,TRUE,"general"}</definedName>
    <definedName name="rtkk" hidden="1">{"via1",#N/A,TRUE,"general";"via2",#N/A,TRUE,"general";"via3",#N/A,TRUE,"general"}</definedName>
    <definedName name="rttthy" localSheetId="14" hidden="1">{"via1",#N/A,TRUE,"general";"via2",#N/A,TRUE,"general";"via3",#N/A,TRUE,"general"}</definedName>
    <definedName name="rttthy" hidden="1">{"via1",#N/A,TRUE,"general";"via2",#N/A,TRUE,"general";"via3",#N/A,TRUE,"general"}</definedName>
    <definedName name="rtu" localSheetId="14" hidden="1">{"via1",#N/A,TRUE,"general";"via2",#N/A,TRUE,"general";"via3",#N/A,TRUE,"general"}</definedName>
    <definedName name="rtu" hidden="1">{"via1",#N/A,TRUE,"general";"via2",#N/A,TRUE,"general";"via3",#N/A,TRUE,"general"}</definedName>
    <definedName name="rtug" localSheetId="14" hidden="1">{"TAB1",#N/A,TRUE,"GENERAL";"TAB2",#N/A,TRUE,"GENERAL";"TAB3",#N/A,TRUE,"GENERAL";"TAB4",#N/A,TRUE,"GENERAL";"TAB5",#N/A,TRUE,"GENERAL"}</definedName>
    <definedName name="rtug" hidden="1">{"TAB1",#N/A,TRUE,"GENERAL";"TAB2",#N/A,TRUE,"GENERAL";"TAB3",#N/A,TRUE,"GENERAL";"TAB4",#N/A,TRUE,"GENERAL";"TAB5",#N/A,TRUE,"GENERAL"}</definedName>
    <definedName name="rtugsd" localSheetId="14" hidden="1">{"TAB1",#N/A,TRUE,"GENERAL";"TAB2",#N/A,TRUE,"GENERAL";"TAB3",#N/A,TRUE,"GENERAL";"TAB4",#N/A,TRUE,"GENERAL";"TAB5",#N/A,TRUE,"GENERAL"}</definedName>
    <definedName name="rtugsd" hidden="1">{"TAB1",#N/A,TRUE,"GENERAL";"TAB2",#N/A,TRUE,"GENERAL";"TAB3",#N/A,TRUE,"GENERAL";"TAB4",#N/A,TRUE,"GENERAL";"TAB5",#N/A,TRUE,"GENERAL"}</definedName>
    <definedName name="rturtu" localSheetId="14" hidden="1">{"via1",#N/A,TRUE,"general";"via2",#N/A,TRUE,"general";"via3",#N/A,TRUE,"general"}</definedName>
    <definedName name="rturtu" hidden="1">{"via1",#N/A,TRUE,"general";"via2",#N/A,TRUE,"general";"via3",#N/A,TRUE,"general"}</definedName>
    <definedName name="rturu" localSheetId="14" hidden="1">{"via1",#N/A,TRUE,"general";"via2",#N/A,TRUE,"general";"via3",#N/A,TRUE,"general"}</definedName>
    <definedName name="rturu" hidden="1">{"via1",#N/A,TRUE,"general";"via2",#N/A,TRUE,"general";"via3",#N/A,TRUE,"general"}</definedName>
    <definedName name="rtut" localSheetId="14" hidden="1">{"via1",#N/A,TRUE,"general";"via2",#N/A,TRUE,"general";"via3",#N/A,TRUE,"general"}</definedName>
    <definedName name="rtut" hidden="1">{"via1",#N/A,TRUE,"general";"via2",#N/A,TRUE,"general";"via3",#N/A,TRUE,"general"}</definedName>
    <definedName name="rtutru" localSheetId="14" hidden="1">{"via1",#N/A,TRUE,"general";"via2",#N/A,TRUE,"general";"via3",#N/A,TRUE,"general"}</definedName>
    <definedName name="rtutru" hidden="1">{"via1",#N/A,TRUE,"general";"via2",#N/A,TRUE,"general";"via3",#N/A,TRUE,"general"}</definedName>
    <definedName name="rtuy" localSheetId="14" hidden="1">{"via1",#N/A,TRUE,"general";"via2",#N/A,TRUE,"general";"via3",#N/A,TRUE,"general"}</definedName>
    <definedName name="rtuy" hidden="1">{"via1",#N/A,TRUE,"general";"via2",#N/A,TRUE,"general";"via3",#N/A,TRUE,"general"}</definedName>
    <definedName name="rtyhr" localSheetId="14" hidden="1">{"TAB1",#N/A,TRUE,"GENERAL";"TAB2",#N/A,TRUE,"GENERAL";"TAB3",#N/A,TRUE,"GENERAL";"TAB4",#N/A,TRUE,"GENERAL";"TAB5",#N/A,TRUE,"GENERAL"}</definedName>
    <definedName name="rtyhr" hidden="1">{"TAB1",#N/A,TRUE,"GENERAL";"TAB2",#N/A,TRUE,"GENERAL";"TAB3",#N/A,TRUE,"GENERAL";"TAB4",#N/A,TRUE,"GENERAL";"TAB5",#N/A,TRUE,"GENERAL"}</definedName>
    <definedName name="rtym" localSheetId="14" hidden="1">{"via1",#N/A,TRUE,"general";"via2",#N/A,TRUE,"general";"via3",#N/A,TRUE,"general"}</definedName>
    <definedName name="rtym" hidden="1">{"via1",#N/A,TRUE,"general";"via2",#N/A,TRUE,"general";"via3",#N/A,TRUE,"general"}</definedName>
    <definedName name="rtyrey" localSheetId="14" hidden="1">{"TAB1",#N/A,TRUE,"GENERAL";"TAB2",#N/A,TRUE,"GENERAL";"TAB3",#N/A,TRUE,"GENERAL";"TAB4",#N/A,TRUE,"GENERAL";"TAB5",#N/A,TRUE,"GENERAL"}</definedName>
    <definedName name="rtyrey" hidden="1">{"TAB1",#N/A,TRUE,"GENERAL";"TAB2",#N/A,TRUE,"GENERAL";"TAB3",#N/A,TRUE,"GENERAL";"TAB4",#N/A,TRUE,"GENERAL";"TAB5",#N/A,TRUE,"GENERAL"}</definedName>
    <definedName name="rtyrh" localSheetId="14" hidden="1">{"via1",#N/A,TRUE,"general";"via2",#N/A,TRUE,"general";"via3",#N/A,TRUE,"general"}</definedName>
    <definedName name="rtyrh" hidden="1">{"via1",#N/A,TRUE,"general";"via2",#N/A,TRUE,"general";"via3",#N/A,TRUE,"general"}</definedName>
    <definedName name="RTYRTY" localSheetId="14" hidden="1">{"via1",#N/A,TRUE,"general";"via2",#N/A,TRUE,"general";"via3",#N/A,TRUE,"general"}</definedName>
    <definedName name="RTYRTY" hidden="1">{"via1",#N/A,TRUE,"general";"via2",#N/A,TRUE,"general";"via3",#N/A,TRUE,"general"}</definedName>
    <definedName name="rtyt" localSheetId="14" hidden="1">{"TAB1",#N/A,TRUE,"GENERAL";"TAB2",#N/A,TRUE,"GENERAL";"TAB3",#N/A,TRUE,"GENERAL";"TAB4",#N/A,TRUE,"GENERAL";"TAB5",#N/A,TRUE,"GENERAL"}</definedName>
    <definedName name="rtyt" hidden="1">{"TAB1",#N/A,TRUE,"GENERAL";"TAB2",#N/A,TRUE,"GENERAL";"TAB3",#N/A,TRUE,"GENERAL";"TAB4",#N/A,TRUE,"GENERAL";"TAB5",#N/A,TRUE,"GENERAL"}</definedName>
    <definedName name="rtytry" localSheetId="14" hidden="1">{"via1",#N/A,TRUE,"general";"via2",#N/A,TRUE,"general";"via3",#N/A,TRUE,"general"}</definedName>
    <definedName name="rtytry" hidden="1">{"via1",#N/A,TRUE,"general";"via2",#N/A,TRUE,"general";"via3",#N/A,TRUE,"general"}</definedName>
    <definedName name="ruru" localSheetId="14" hidden="1">{"TAB1",#N/A,TRUE,"GENERAL";"TAB2",#N/A,TRUE,"GENERAL";"TAB3",#N/A,TRUE,"GENERAL";"TAB4",#N/A,TRUE,"GENERAL";"TAB5",#N/A,TRUE,"GENERAL"}</definedName>
    <definedName name="ruru" hidden="1">{"TAB1",#N/A,TRUE,"GENERAL";"TAB2",#N/A,TRUE,"GENERAL";"TAB3",#N/A,TRUE,"GENERAL";"TAB4",#N/A,TRUE,"GENERAL";"TAB5",#N/A,TRUE,"GENERAL"}</definedName>
    <definedName name="RUTA" localSheetId="14">DATE(YEAR([0]!Loan_Start),MONTH([0]!Loan_Start)+Payment_Number,DAY([0]!Loan_Start))</definedName>
    <definedName name="RUTA" localSheetId="22">DATE(YEAR([0]!Loan_Start),MONTH([0]!Loan_Start)+Payment_Number,DAY([0]!Loan_Start))</definedName>
    <definedName name="RUTA">DATE(YEAR([0]!Loan_Start),MONTH([0]!Loan_Start)+Payment_Number,DAY([0]!Loan_Start))</definedName>
    <definedName name="rutu" localSheetId="14" hidden="1">{"via1",#N/A,TRUE,"general";"via2",#N/A,TRUE,"general";"via3",#N/A,TRUE,"general"}</definedName>
    <definedName name="rutu" hidden="1">{"via1",#N/A,TRUE,"general";"via2",#N/A,TRUE,"general";"via3",#N/A,TRUE,"general"}</definedName>
    <definedName name="Rv" localSheetId="14">#REF!</definedName>
    <definedName name="Rv" localSheetId="22">#REF!</definedName>
    <definedName name="Rv">#REF!</definedName>
    <definedName name="RW">[143]items!$C$4:$J$248</definedName>
    <definedName name="rwt" localSheetId="14" hidden="1">{"via1",#N/A,TRUE,"general";"via2",#N/A,TRUE,"general";"via3",#N/A,TRUE,"general"}</definedName>
    <definedName name="rwt" hidden="1">{"via1",#N/A,TRUE,"general";"via2",#N/A,TRUE,"general";"via3",#N/A,TRUE,"general"}</definedName>
    <definedName name="Rx" localSheetId="14">#REF!</definedName>
    <definedName name="Rx" localSheetId="22">#REF!</definedName>
    <definedName name="Rx">#REF!</definedName>
    <definedName name="Ry" localSheetId="14">#REF!</definedName>
    <definedName name="Ry" localSheetId="22">#REF!</definedName>
    <definedName name="Ry">#REF!</definedName>
    <definedName name="ryeryb" localSheetId="14" hidden="1">{"TAB1",#N/A,TRUE,"GENERAL";"TAB2",#N/A,TRUE,"GENERAL";"TAB3",#N/A,TRUE,"GENERAL";"TAB4",#N/A,TRUE,"GENERAL";"TAB5",#N/A,TRUE,"GENERAL"}</definedName>
    <definedName name="ryeryb" localSheetId="20" hidden="1">{"TAB1",#N/A,TRUE,"GENERAL";"TAB2",#N/A,TRUE,"GENERAL";"TAB3",#N/A,TRUE,"GENERAL";"TAB4",#N/A,TRUE,"GENERAL";"TAB5",#N/A,TRUE,"GENERAL"}</definedName>
    <definedName name="ryeryb" localSheetId="22" hidden="1">{"TAB1",#N/A,TRUE,"GENERAL";"TAB2",#N/A,TRUE,"GENERAL";"TAB3",#N/A,TRUE,"GENERAL";"TAB4",#N/A,TRUE,"GENERAL";"TAB5",#N/A,TRUE,"GENERAL"}</definedName>
    <definedName name="ryeryb" hidden="1">{"TAB1",#N/A,TRUE,"GENERAL";"TAB2",#N/A,TRUE,"GENERAL";"TAB3",#N/A,TRUE,"GENERAL";"TAB4",#N/A,TRUE,"GENERAL";"TAB5",#N/A,TRUE,"GENERAL"}</definedName>
    <definedName name="rytrsdg" localSheetId="14" hidden="1">{"via1",#N/A,TRUE,"general";"via2",#N/A,TRUE,"general";"via3",#N/A,TRUE,"general"}</definedName>
    <definedName name="rytrsdg" localSheetId="20" hidden="1">{"via1",#N/A,TRUE,"general";"via2",#N/A,TRUE,"general";"via3",#N/A,TRUE,"general"}</definedName>
    <definedName name="rytrsdg" localSheetId="22" hidden="1">{"via1",#N/A,TRUE,"general";"via2",#N/A,TRUE,"general";"via3",#N/A,TRUE,"general"}</definedName>
    <definedName name="rytrsdg" hidden="1">{"via1",#N/A,TRUE,"general";"via2",#N/A,TRUE,"general";"via3",#N/A,TRUE,"general"}</definedName>
    <definedName name="Rz" localSheetId="14">#REF!</definedName>
    <definedName name="Rz" localSheetId="22">#REF!</definedName>
    <definedName name="Rz">#REF!</definedName>
    <definedName name="S" localSheetId="14">#REF!</definedName>
    <definedName name="S" localSheetId="22">#REF!</definedName>
    <definedName name="S">#REF!</definedName>
    <definedName name="S_01">[40]Menù!#REF!</definedName>
    <definedName name="S_02">[40]Menù!#REF!</definedName>
    <definedName name="S_03">[40]Menù!#REF!</definedName>
    <definedName name="S_04">[40]Menù!#REF!</definedName>
    <definedName name="S_05">[40]Menù!#REF!</definedName>
    <definedName name="S_06">[40]Menù!#REF!</definedName>
    <definedName name="S_07">[40]Menù!#REF!</definedName>
    <definedName name="S_08">[40]Menù!#REF!</definedName>
    <definedName name="S_09">[40]Menù!#REF!</definedName>
    <definedName name="S_10">[40]Menù!#REF!</definedName>
    <definedName name="S_11">[40]Menù!#REF!</definedName>
    <definedName name="S_12">[40]Menù!#REF!</definedName>
    <definedName name="S_13">[40]Menù!#REF!</definedName>
    <definedName name="S_14">[40]Menù!#REF!</definedName>
    <definedName name="SA" localSheetId="14">#REF!</definedName>
    <definedName name="SA" localSheetId="22">#REF!</definedName>
    <definedName name="SA">#REF!</definedName>
    <definedName name="saa" localSheetId="14" hidden="1">{"via1",#N/A,TRUE,"general";"via2",#N/A,TRUE,"general";"via3",#N/A,TRUE,"general"}</definedName>
    <definedName name="saa" localSheetId="20" hidden="1">{"via1",#N/A,TRUE,"general";"via2",#N/A,TRUE,"general";"via3",#N/A,TRUE,"general"}</definedName>
    <definedName name="saa" localSheetId="22" hidden="1">{"via1",#N/A,TRUE,"general";"via2",#N/A,TRUE,"general";"via3",#N/A,TRUE,"general"}</definedName>
    <definedName name="saa" hidden="1">{"via1",#N/A,TRUE,"general";"via2",#N/A,TRUE,"general";"via3",#N/A,TRUE,"general"}</definedName>
    <definedName name="SAD" localSheetId="14" hidden="1">{"via1",#N/A,TRUE,"general";"via2",#N/A,TRUE,"general";"via3",#N/A,TRUE,"general"}</definedName>
    <definedName name="SAD" localSheetId="20" hidden="1">{"via1",#N/A,TRUE,"general";"via2",#N/A,TRUE,"general";"via3",#N/A,TRUE,"general"}</definedName>
    <definedName name="SAD" localSheetId="22" hidden="1">{"via1",#N/A,TRUE,"general";"via2",#N/A,TRUE,"general";"via3",#N/A,TRUE,"general"}</definedName>
    <definedName name="SAD" hidden="1">{"via1",#N/A,TRUE,"general";"via2",#N/A,TRUE,"general";"via3",#N/A,TRUE,"general"}</definedName>
    <definedName name="SADF" localSheetId="14" hidden="1">{"via1",#N/A,TRUE,"general";"via2",#N/A,TRUE,"general";"via3",#N/A,TRUE,"general"}</definedName>
    <definedName name="SADF" localSheetId="20" hidden="1">{"via1",#N/A,TRUE,"general";"via2",#N/A,TRUE,"general";"via3",#N/A,TRUE,"general"}</definedName>
    <definedName name="SADF" localSheetId="22" hidden="1">{"via1",#N/A,TRUE,"general";"via2",#N/A,TRUE,"general";"via3",#N/A,TRUE,"general"}</definedName>
    <definedName name="SADF" hidden="1">{"via1",#N/A,TRUE,"general";"via2",#N/A,TRUE,"general";"via3",#N/A,TRUE,"general"}</definedName>
    <definedName name="sadff" localSheetId="14" hidden="1">{"TAB1",#N/A,TRUE,"GENERAL";"TAB2",#N/A,TRUE,"GENERAL";"TAB3",#N/A,TRUE,"GENERAL";"TAB4",#N/A,TRUE,"GENERAL";"TAB5",#N/A,TRUE,"GENERAL"}</definedName>
    <definedName name="sadff" localSheetId="20" hidden="1">{"TAB1",#N/A,TRUE,"GENERAL";"TAB2",#N/A,TRUE,"GENERAL";"TAB3",#N/A,TRUE,"GENERAL";"TAB4",#N/A,TRUE,"GENERAL";"TAB5",#N/A,TRUE,"GENERAL"}</definedName>
    <definedName name="sadff" localSheetId="22" hidden="1">{"TAB1",#N/A,TRUE,"GENERAL";"TAB2",#N/A,TRUE,"GENERAL";"TAB3",#N/A,TRUE,"GENERAL";"TAB4",#N/A,TRUE,"GENERAL";"TAB5",#N/A,TRUE,"GENERAL"}</definedName>
    <definedName name="sadff" hidden="1">{"TAB1",#N/A,TRUE,"GENERAL";"TAB2",#N/A,TRUE,"GENERAL";"TAB3",#N/A,TRUE,"GENERAL";"TAB4",#N/A,TRUE,"GENERAL";"TAB5",#N/A,TRUE,"GENERAL"}</definedName>
    <definedName name="sadfo" localSheetId="14" hidden="1">{"via1",#N/A,TRUE,"general";"via2",#N/A,TRUE,"general";"via3",#N/A,TRUE,"general"}</definedName>
    <definedName name="sadfo" localSheetId="20" hidden="1">{"via1",#N/A,TRUE,"general";"via2",#N/A,TRUE,"general";"via3",#N/A,TRUE,"general"}</definedName>
    <definedName name="sadfo" localSheetId="22" hidden="1">{"via1",#N/A,TRUE,"general";"via2",#N/A,TRUE,"general";"via3",#N/A,TRUE,"general"}</definedName>
    <definedName name="sadfo" hidden="1">{"via1",#N/A,TRUE,"general";"via2",#N/A,TRUE,"general";"via3",#N/A,TRUE,"general"}</definedName>
    <definedName name="SAdsfa" localSheetId="14">#REF!</definedName>
    <definedName name="SAdsfa" localSheetId="22">#REF!</definedName>
    <definedName name="SAdsfa">#REF!</definedName>
    <definedName name="safdp" localSheetId="14" hidden="1">{"TAB1",#N/A,TRUE,"GENERAL";"TAB2",#N/A,TRUE,"GENERAL";"TAB3",#N/A,TRUE,"GENERAL";"TAB4",#N/A,TRUE,"GENERAL";"TAB5",#N/A,TRUE,"GENERAL"}</definedName>
    <definedName name="safdp" localSheetId="20" hidden="1">{"TAB1",#N/A,TRUE,"GENERAL";"TAB2",#N/A,TRUE,"GENERAL";"TAB3",#N/A,TRUE,"GENERAL";"TAB4",#N/A,TRUE,"GENERAL";"TAB5",#N/A,TRUE,"GENERAL"}</definedName>
    <definedName name="safdp" localSheetId="22" hidden="1">{"TAB1",#N/A,TRUE,"GENERAL";"TAB2",#N/A,TRUE,"GENERAL";"TAB3",#N/A,TRUE,"GENERAL";"TAB4",#N/A,TRUE,"GENERAL";"TAB5",#N/A,TRUE,"GENERAL"}</definedName>
    <definedName name="safdp" hidden="1">{"TAB1",#N/A,TRUE,"GENERAL";"TAB2",#N/A,TRUE,"GENERAL";"TAB3",#N/A,TRUE,"GENERAL";"TAB4",#N/A,TRUE,"GENERAL";"TAB5",#N/A,TRUE,"GENERAL"}</definedName>
    <definedName name="Salarios" localSheetId="14">#REF!</definedName>
    <definedName name="Salarios" localSheetId="22">#REF!</definedName>
    <definedName name="Salarios">#REF!</definedName>
    <definedName name="sales">#REF!</definedName>
    <definedName name="SalMinimo">[50]BASES!$E$41</definedName>
    <definedName name="saltoma">'[21]A.P.U AULA CANO PESCAO'!$G$1080</definedName>
    <definedName name="salventil">'[21]A.P.U AULA CANO PESCAO'!$G$1119</definedName>
    <definedName name="SANIB" localSheetId="14">#REF!</definedName>
    <definedName name="SANIB" localSheetId="17">#REF!</definedName>
    <definedName name="SANIB" localSheetId="18">#REF!</definedName>
    <definedName name="SANIB" localSheetId="22">#REF!</definedName>
    <definedName name="SANIB" localSheetId="2">#REF!</definedName>
    <definedName name="SANIB">#REF!</definedName>
    <definedName name="SANIB_11" localSheetId="14">#REF!</definedName>
    <definedName name="SANIB_11" localSheetId="17">#REF!</definedName>
    <definedName name="SANIB_11" localSheetId="18">#REF!</definedName>
    <definedName name="SANIB_11" localSheetId="22">#REF!</definedName>
    <definedName name="SANIB_11" localSheetId="2">#REF!</definedName>
    <definedName name="SANIB_11">#REF!</definedName>
    <definedName name="SANIBLA" localSheetId="14">#REF!</definedName>
    <definedName name="SANIBLA" localSheetId="17">#REF!</definedName>
    <definedName name="SANIBLA" localSheetId="18">#REF!</definedName>
    <definedName name="SANIBLA" localSheetId="22">#REF!</definedName>
    <definedName name="SANIBLA" localSheetId="2">#REF!</definedName>
    <definedName name="SANIBLA">#REF!</definedName>
    <definedName name="SANIBLA_11" localSheetId="17">#REF!</definedName>
    <definedName name="SANIBLA_11" localSheetId="18">#REF!</definedName>
    <definedName name="SANIBLA_11" localSheetId="22">#REF!</definedName>
    <definedName name="SANIBLA_11" localSheetId="2">#REF!</definedName>
    <definedName name="SANIBLA_11">#REF!</definedName>
    <definedName name="Sanitario" localSheetId="17">#REF!</definedName>
    <definedName name="Sanitario" localSheetId="18">#REF!</definedName>
    <definedName name="Sanitario" localSheetId="22">#REF!</definedName>
    <definedName name="Sanitario" localSheetId="2">#REF!</definedName>
    <definedName name="Sanitario">#REF!</definedName>
    <definedName name="Sanitario_11" localSheetId="17">#REF!</definedName>
    <definedName name="Sanitario_11" localSheetId="18">#REF!</definedName>
    <definedName name="Sanitario_11" localSheetId="22">#REF!</definedName>
    <definedName name="Sanitario_11" localSheetId="2">#REF!</definedName>
    <definedName name="Sanitario_11">#REF!</definedName>
    <definedName name="SANITNOVATOT" localSheetId="17">#REF!</definedName>
    <definedName name="SANITNOVATOT" localSheetId="18">#REF!</definedName>
    <definedName name="SANITNOVATOT" localSheetId="22">#REF!</definedName>
    <definedName name="SANITNOVATOT" localSheetId="2">#REF!</definedName>
    <definedName name="SANITNOVATOT">#REF!</definedName>
    <definedName name="SANITNOVATOT_11" localSheetId="17">#REF!</definedName>
    <definedName name="SANITNOVATOT_11" localSheetId="18">#REF!</definedName>
    <definedName name="SANITNOVATOT_11" localSheetId="22">#REF!</definedName>
    <definedName name="SANITNOVATOT_11" localSheetId="2">#REF!</definedName>
    <definedName name="SANITNOVATOT_11">#REF!</definedName>
    <definedName name="SANTA_M">#REF!</definedName>
    <definedName name="sasa" localSheetId="22">'[2]CALCULO POI'!#REF!</definedName>
    <definedName name="sasa">'[2]CALCULO POI'!#REF!</definedName>
    <definedName name="Sb" localSheetId="14">#REF!</definedName>
    <definedName name="Sb" localSheetId="22">#REF!</definedName>
    <definedName name="Sb">#REF!</definedName>
    <definedName name="sbgfbgdr" localSheetId="14" hidden="1">{"via1",#N/A,TRUE,"general";"via2",#N/A,TRUE,"general";"via3",#N/A,TRUE,"general"}</definedName>
    <definedName name="sbgfbgdr" localSheetId="20" hidden="1">{"via1",#N/A,TRUE,"general";"via2",#N/A,TRUE,"general";"via3",#N/A,TRUE,"general"}</definedName>
    <definedName name="sbgfbgdr" localSheetId="22" hidden="1">{"via1",#N/A,TRUE,"general";"via2",#N/A,TRUE,"general";"via3",#N/A,TRUE,"general"}</definedName>
    <definedName name="sbgfbgdr" hidden="1">{"via1",#N/A,TRUE,"general";"via2",#N/A,TRUE,"general";"via3",#N/A,TRUE,"general"}</definedName>
    <definedName name="Sc" localSheetId="14">#REF!</definedName>
    <definedName name="Sc" localSheetId="22">#REF!</definedName>
    <definedName name="Sc">#REF!</definedName>
    <definedName name="SCEN">[6]Inputs!#REF!</definedName>
    <definedName name="Scenari">[12]assumptions_investimenti!#REF!</definedName>
    <definedName name="scenario.1">#REF!</definedName>
    <definedName name="scenario.2">#REF!</definedName>
    <definedName name="scenario.3">#REF!</definedName>
    <definedName name="scenario.4">#REF!</definedName>
    <definedName name="Sched_Pay">#REF!</definedName>
    <definedName name="Scheduled_Extra_Payments">#REF!</definedName>
    <definedName name="Scheduled_Interest_Rate">#REF!</definedName>
    <definedName name="Scheduled_Monthly_Payment">#REF!</definedName>
    <definedName name="SCQ">#REF!</definedName>
    <definedName name="SD" localSheetId="14">#REF!</definedName>
    <definedName name="SD" localSheetId="22">#REF!</definedName>
    <definedName name="SD">#REF!</definedName>
    <definedName name="sdaf" localSheetId="14" hidden="1">{"via1",#N/A,TRUE,"general";"via2",#N/A,TRUE,"general";"via3",#N/A,TRUE,"general"}</definedName>
    <definedName name="sdaf" localSheetId="20" hidden="1">{"via1",#N/A,TRUE,"general";"via2",#N/A,TRUE,"general";"via3",#N/A,TRUE,"general"}</definedName>
    <definedName name="sdaf" localSheetId="22" hidden="1">{"via1",#N/A,TRUE,"general";"via2",#N/A,TRUE,"general";"via3",#N/A,TRUE,"general"}</definedName>
    <definedName name="sdaf" hidden="1">{"via1",#N/A,TRUE,"general";"via2",#N/A,TRUE,"general";"via3",#N/A,TRUE,"general"}</definedName>
    <definedName name="sdas" localSheetId="14" hidden="1">{"via1",#N/A,TRUE,"general";"via2",#N/A,TRUE,"general";"via3",#N/A,TRUE,"general"}</definedName>
    <definedName name="sdas" localSheetId="20" hidden="1">{"via1",#N/A,TRUE,"general";"via2",#N/A,TRUE,"general";"via3",#N/A,TRUE,"general"}</definedName>
    <definedName name="sdas" localSheetId="22" hidden="1">{"via1",#N/A,TRUE,"general";"via2",#N/A,TRUE,"general";"via3",#N/A,TRUE,"general"}</definedName>
    <definedName name="sdas" hidden="1">{"via1",#N/A,TRUE,"general";"via2",#N/A,TRUE,"general";"via3",#N/A,TRUE,"general"}</definedName>
    <definedName name="sdasdf" localSheetId="14" hidden="1">{"via1",#N/A,TRUE,"general";"via2",#N/A,TRUE,"general";"via3",#N/A,TRUE,"general"}</definedName>
    <definedName name="sdasdf" localSheetId="20" hidden="1">{"via1",#N/A,TRUE,"general";"via2",#N/A,TRUE,"general";"via3",#N/A,TRUE,"general"}</definedName>
    <definedName name="sdasdf" localSheetId="22" hidden="1">{"via1",#N/A,TRUE,"general";"via2",#N/A,TRUE,"general";"via3",#N/A,TRUE,"general"}</definedName>
    <definedName name="sdasdf" hidden="1">{"via1",#N/A,TRUE,"general";"via2",#N/A,TRUE,"general";"via3",#N/A,TRUE,"general"}</definedName>
    <definedName name="sdc" localSheetId="14">#REF!</definedName>
    <definedName name="sdc" localSheetId="22">#REF!</definedName>
    <definedName name="sdc">#REF!</definedName>
    <definedName name="SDCDSCT" localSheetId="14" hidden="1">{"TAB1",#N/A,TRUE,"GENERAL";"TAB2",#N/A,TRUE,"GENERAL";"TAB3",#N/A,TRUE,"GENERAL";"TAB4",#N/A,TRUE,"GENERAL";"TAB5",#N/A,TRUE,"GENERAL"}</definedName>
    <definedName name="SDCDSCT" localSheetId="20" hidden="1">{"TAB1",#N/A,TRUE,"GENERAL";"TAB2",#N/A,TRUE,"GENERAL";"TAB3",#N/A,TRUE,"GENERAL";"TAB4",#N/A,TRUE,"GENERAL";"TAB5",#N/A,TRUE,"GENERAL"}</definedName>
    <definedName name="SDCDSCT" localSheetId="22" hidden="1">{"TAB1",#N/A,TRUE,"GENERAL";"TAB2",#N/A,TRUE,"GENERAL";"TAB3",#N/A,TRUE,"GENERAL";"TAB4",#N/A,TRUE,"GENERAL";"TAB5",#N/A,TRUE,"GENERAL"}</definedName>
    <definedName name="SDCDSCT" hidden="1">{"TAB1",#N/A,TRUE,"GENERAL";"TAB2",#N/A,TRUE,"GENERAL";"TAB3",#N/A,TRUE,"GENERAL";"TAB4",#N/A,TRUE,"GENERAL";"TAB5",#N/A,TRUE,"GENERAL"}</definedName>
    <definedName name="sdf" localSheetId="14">#REF!</definedName>
    <definedName name="sdf" localSheetId="22">#REF!</definedName>
    <definedName name="sdf">#REF!</definedName>
    <definedName name="SDFCE" localSheetId="14" hidden="1">{"TAB1",#N/A,TRUE,"GENERAL";"TAB2",#N/A,TRUE,"GENERAL";"TAB3",#N/A,TRUE,"GENERAL";"TAB4",#N/A,TRUE,"GENERAL";"TAB5",#N/A,TRUE,"GENERAL"}</definedName>
    <definedName name="SDFCE" localSheetId="20" hidden="1">{"TAB1",#N/A,TRUE,"GENERAL";"TAB2",#N/A,TRUE,"GENERAL";"TAB3",#N/A,TRUE,"GENERAL";"TAB4",#N/A,TRUE,"GENERAL";"TAB5",#N/A,TRUE,"GENERAL"}</definedName>
    <definedName name="SDFCE" localSheetId="22" hidden="1">{"TAB1",#N/A,TRUE,"GENERAL";"TAB2",#N/A,TRUE,"GENERAL";"TAB3",#N/A,TRUE,"GENERAL";"TAB4",#N/A,TRUE,"GENERAL";"TAB5",#N/A,TRUE,"GENERAL"}</definedName>
    <definedName name="SDFCE" hidden="1">{"TAB1",#N/A,TRUE,"GENERAL";"TAB2",#N/A,TRUE,"GENERAL";"TAB3",#N/A,TRUE,"GENERAL";"TAB4",#N/A,TRUE,"GENERAL";"TAB5",#N/A,TRUE,"GENERAL"}</definedName>
    <definedName name="sdfd" localSheetId="14" hidden="1">{"via1",#N/A,TRUE,"general";"via2",#N/A,TRUE,"general";"via3",#N/A,TRUE,"general"}</definedName>
    <definedName name="sdfd" localSheetId="20" hidden="1">{"via1",#N/A,TRUE,"general";"via2",#N/A,TRUE,"general";"via3",#N/A,TRUE,"general"}</definedName>
    <definedName name="sdfd" localSheetId="22" hidden="1">{"via1",#N/A,TRUE,"general";"via2",#N/A,TRUE,"general";"via3",#N/A,TRUE,"general"}</definedName>
    <definedName name="sdfd" hidden="1">{"via1",#N/A,TRUE,"general";"via2",#N/A,TRUE,"general";"via3",#N/A,TRUE,"general"}</definedName>
    <definedName name="sdfds" localSheetId="14" hidden="1">{"via1",#N/A,TRUE,"general";"via2",#N/A,TRUE,"general";"via3",#N/A,TRUE,"general"}</definedName>
    <definedName name="sdfds" localSheetId="20" hidden="1">{"via1",#N/A,TRUE,"general";"via2",#N/A,TRUE,"general";"via3",#N/A,TRUE,"general"}</definedName>
    <definedName name="sdfds" localSheetId="22" hidden="1">{"via1",#N/A,TRUE,"general";"via2",#N/A,TRUE,"general";"via3",#N/A,TRUE,"general"}</definedName>
    <definedName name="sdfds" hidden="1">{"via1",#N/A,TRUE,"general";"via2",#N/A,TRUE,"general";"via3",#N/A,TRUE,"general"}</definedName>
    <definedName name="SDFDSO" localSheetId="14" hidden="1">{"via1",#N/A,TRUE,"general";"via2",#N/A,TRUE,"general";"via3",#N/A,TRUE,"general"}</definedName>
    <definedName name="SDFDSO" localSheetId="20" hidden="1">{"via1",#N/A,TRUE,"general";"via2",#N/A,TRUE,"general";"via3",#N/A,TRUE,"general"}</definedName>
    <definedName name="SDFDSO" localSheetId="22" hidden="1">{"via1",#N/A,TRUE,"general";"via2",#N/A,TRUE,"general";"via3",#N/A,TRUE,"general"}</definedName>
    <definedName name="SDFDSO" hidden="1">{"via1",#N/A,TRUE,"general";"via2",#N/A,TRUE,"general";"via3",#N/A,TRUE,"general"}</definedName>
    <definedName name="sdfdstp" localSheetId="14" hidden="1">{"TAB1",#N/A,TRUE,"GENERAL";"TAB2",#N/A,TRUE,"GENERAL";"TAB3",#N/A,TRUE,"GENERAL";"TAB4",#N/A,TRUE,"GENERAL";"TAB5",#N/A,TRUE,"GENERAL"}</definedName>
    <definedName name="sdfdstp" localSheetId="20" hidden="1">{"TAB1",#N/A,TRUE,"GENERAL";"TAB2",#N/A,TRUE,"GENERAL";"TAB3",#N/A,TRUE,"GENERAL";"TAB4",#N/A,TRUE,"GENERAL";"TAB5",#N/A,TRUE,"GENERAL"}</definedName>
    <definedName name="sdfdstp" localSheetId="22" hidden="1">{"TAB1",#N/A,TRUE,"GENERAL";"TAB2",#N/A,TRUE,"GENERAL";"TAB3",#N/A,TRUE,"GENERAL";"TAB4",#N/A,TRUE,"GENERAL";"TAB5",#N/A,TRUE,"GENERAL"}</definedName>
    <definedName name="sdfdstp" hidden="1">{"TAB1",#N/A,TRUE,"GENERAL";"TAB2",#N/A,TRUE,"GENERAL";"TAB3",#N/A,TRUE,"GENERAL";"TAB4",#N/A,TRUE,"GENERAL";"TAB5",#N/A,TRUE,"GENERAL"}</definedName>
    <definedName name="SDFEO" localSheetId="14" hidden="1">{"via1",#N/A,TRUE,"general";"via2",#N/A,TRUE,"general";"via3",#N/A,TRUE,"general"}</definedName>
    <definedName name="SDFEO" localSheetId="20" hidden="1">{"via1",#N/A,TRUE,"general";"via2",#N/A,TRUE,"general";"via3",#N/A,TRUE,"general"}</definedName>
    <definedName name="SDFEO" localSheetId="22" hidden="1">{"via1",#N/A,TRUE,"general";"via2",#N/A,TRUE,"general";"via3",#N/A,TRUE,"general"}</definedName>
    <definedName name="SDFEO" hidden="1">{"via1",#N/A,TRUE,"general";"via2",#N/A,TRUE,"general";"via3",#N/A,TRUE,"general"}</definedName>
    <definedName name="sdfg" localSheetId="14" hidden="1">{"TAB1",#N/A,TRUE,"GENERAL";"TAB2",#N/A,TRUE,"GENERAL";"TAB3",#N/A,TRUE,"GENERAL";"TAB4",#N/A,TRUE,"GENERAL";"TAB5",#N/A,TRUE,"GENERAL"}</definedName>
    <definedName name="sdfg" localSheetId="20" hidden="1">{"TAB1",#N/A,TRUE,"GENERAL";"TAB2",#N/A,TRUE,"GENERAL";"TAB3",#N/A,TRUE,"GENERAL";"TAB4",#N/A,TRUE,"GENERAL";"TAB5",#N/A,TRUE,"GENERAL"}</definedName>
    <definedName name="sdfg" localSheetId="22" hidden="1">{"TAB1",#N/A,TRUE,"GENERAL";"TAB2",#N/A,TRUE,"GENERAL";"TAB3",#N/A,TRUE,"GENERAL";"TAB4",#N/A,TRUE,"GENERAL";"TAB5",#N/A,TRUE,"GENERAL"}</definedName>
    <definedName name="sdfg" hidden="1">{"TAB1",#N/A,TRUE,"GENERAL";"TAB2",#N/A,TRUE,"GENERAL";"TAB3",#N/A,TRUE,"GENERAL";"TAB4",#N/A,TRUE,"GENERAL";"TAB5",#N/A,TRUE,"GENERAL"}</definedName>
    <definedName name="sdfgdsfk" localSheetId="14" hidden="1">{"via1",#N/A,TRUE,"general";"via2",#N/A,TRUE,"general";"via3",#N/A,TRUE,"general"}</definedName>
    <definedName name="sdfgdsfk" localSheetId="20" hidden="1">{"via1",#N/A,TRUE,"general";"via2",#N/A,TRUE,"general";"via3",#N/A,TRUE,"general"}</definedName>
    <definedName name="sdfgdsfk" localSheetId="22" hidden="1">{"via1",#N/A,TRUE,"general";"via2",#N/A,TRUE,"general";"via3",#N/A,TRUE,"general"}</definedName>
    <definedName name="sdfgdsfk" hidden="1">{"via1",#N/A,TRUE,"general";"via2",#N/A,TRUE,"general";"via3",#N/A,TRUE,"general"}</definedName>
    <definedName name="sdfgsg" localSheetId="14" hidden="1">{"via1",#N/A,TRUE,"general";"via2",#N/A,TRUE,"general";"via3",#N/A,TRUE,"general"}</definedName>
    <definedName name="sdfgsg" localSheetId="20" hidden="1">{"via1",#N/A,TRUE,"general";"via2",#N/A,TRUE,"general";"via3",#N/A,TRUE,"general"}</definedName>
    <definedName name="sdfgsg" localSheetId="22" hidden="1">{"via1",#N/A,TRUE,"general";"via2",#N/A,TRUE,"general";"via3",#N/A,TRUE,"general"}</definedName>
    <definedName name="sdfgsg" hidden="1">{"via1",#N/A,TRUE,"general";"via2",#N/A,TRUE,"general";"via3",#N/A,TRUE,"general"}</definedName>
    <definedName name="SDFLJK" localSheetId="14" hidden="1">{"TAB1",#N/A,TRUE,"GENERAL";"TAB2",#N/A,TRUE,"GENERAL";"TAB3",#N/A,TRUE,"GENERAL";"TAB4",#N/A,TRUE,"GENERAL";"TAB5",#N/A,TRUE,"GENERAL"}</definedName>
    <definedName name="SDFLJK" localSheetId="20" hidden="1">{"TAB1",#N/A,TRUE,"GENERAL";"TAB2",#N/A,TRUE,"GENERAL";"TAB3",#N/A,TRUE,"GENERAL";"TAB4",#N/A,TRUE,"GENERAL";"TAB5",#N/A,TRUE,"GENERAL"}</definedName>
    <definedName name="SDFLJK" localSheetId="22" hidden="1">{"TAB1",#N/A,TRUE,"GENERAL";"TAB2",#N/A,TRUE,"GENERAL";"TAB3",#N/A,TRUE,"GENERAL";"TAB4",#N/A,TRUE,"GENERAL";"TAB5",#N/A,TRUE,"GENERAL"}</definedName>
    <definedName name="SDFLJK" hidden="1">{"TAB1",#N/A,TRUE,"GENERAL";"TAB2",#N/A,TRUE,"GENERAL";"TAB3",#N/A,TRUE,"GENERAL";"TAB4",#N/A,TRUE,"GENERAL";"TAB5",#N/A,TRUE,"GENERAL"}</definedName>
    <definedName name="sdfsd4" localSheetId="14" hidden="1">{"via1",#N/A,TRUE,"general";"via2",#N/A,TRUE,"general";"via3",#N/A,TRUE,"general"}</definedName>
    <definedName name="sdfsd4" localSheetId="20" hidden="1">{"via1",#N/A,TRUE,"general";"via2",#N/A,TRUE,"general";"via3",#N/A,TRUE,"general"}</definedName>
    <definedName name="sdfsd4" localSheetId="22" hidden="1">{"via1",#N/A,TRUE,"general";"via2",#N/A,TRUE,"general";"via3",#N/A,TRUE,"general"}</definedName>
    <definedName name="sdfsd4" hidden="1">{"via1",#N/A,TRUE,"general";"via2",#N/A,TRUE,"general";"via3",#N/A,TRUE,"general"}</definedName>
    <definedName name="SDFSDF" localSheetId="14" hidden="1">{"TAB1",#N/A,TRUE,"GENERAL";"TAB2",#N/A,TRUE,"GENERAL";"TAB3",#N/A,TRUE,"GENERAL";"TAB4",#N/A,TRUE,"GENERAL";"TAB5",#N/A,TRUE,"GENERAL"}</definedName>
    <definedName name="SDFSDF" localSheetId="20" hidden="1">{"TAB1",#N/A,TRUE,"GENERAL";"TAB2",#N/A,TRUE,"GENERAL";"TAB3",#N/A,TRUE,"GENERAL";"TAB4",#N/A,TRUE,"GENERAL";"TAB5",#N/A,TRUE,"GENERAL"}</definedName>
    <definedName name="SDFSDF" localSheetId="22" hidden="1">{"TAB1",#N/A,TRUE,"GENERAL";"TAB2",#N/A,TRUE,"GENERAL";"TAB3",#N/A,TRUE,"GENERAL";"TAB4",#N/A,TRUE,"GENERAL";"TAB5",#N/A,TRUE,"GENERAL"}</definedName>
    <definedName name="SDFSDF" hidden="1">{"TAB1",#N/A,TRUE,"GENERAL";"TAB2",#N/A,TRUE,"GENERAL";"TAB3",#N/A,TRUE,"GENERAL";"TAB4",#N/A,TRUE,"GENERAL";"TAB5",#N/A,TRUE,"GENERAL"}</definedName>
    <definedName name="sdfsdfb" localSheetId="14" hidden="1">{"via1",#N/A,TRUE,"general";"via2",#N/A,TRUE,"general";"via3",#N/A,TRUE,"general"}</definedName>
    <definedName name="sdfsdfb" localSheetId="20" hidden="1">{"via1",#N/A,TRUE,"general";"via2",#N/A,TRUE,"general";"via3",#N/A,TRUE,"general"}</definedName>
    <definedName name="sdfsdfb" localSheetId="22" hidden="1">{"via1",#N/A,TRUE,"general";"via2",#N/A,TRUE,"general";"via3",#N/A,TRUE,"general"}</definedName>
    <definedName name="sdfsdfb" hidden="1">{"via1",#N/A,TRUE,"general";"via2",#N/A,TRUE,"general";"via3",#N/A,TRUE,"general"}</definedName>
    <definedName name="SDFSF" localSheetId="14" hidden="1">{"TAB1",#N/A,TRUE,"GENERAL";"TAB2",#N/A,TRUE,"GENERAL";"TAB3",#N/A,TRUE,"GENERAL";"TAB4",#N/A,TRUE,"GENERAL";"TAB5",#N/A,TRUE,"GENERAL"}</definedName>
    <definedName name="SDFSF" localSheetId="20" hidden="1">{"TAB1",#N/A,TRUE,"GENERAL";"TAB2",#N/A,TRUE,"GENERAL";"TAB3",#N/A,TRUE,"GENERAL";"TAB4",#N/A,TRUE,"GENERAL";"TAB5",#N/A,TRUE,"GENERAL"}</definedName>
    <definedName name="SDFSF" localSheetId="22" hidden="1">{"TAB1",#N/A,TRUE,"GENERAL";"TAB2",#N/A,TRUE,"GENERAL";"TAB3",#N/A,TRUE,"GENERAL";"TAB4",#N/A,TRUE,"GENERAL";"TAB5",#N/A,TRUE,"GENERAL"}</definedName>
    <definedName name="SDFSF" hidden="1">{"TAB1",#N/A,TRUE,"GENERAL";"TAB2",#N/A,TRUE,"GENERAL";"TAB3",#N/A,TRUE,"GENERAL";"TAB4",#N/A,TRUE,"GENERAL";"TAB5",#N/A,TRUE,"GENERAL"}</definedName>
    <definedName name="sdfsv" localSheetId="14" hidden="1">{"TAB1",#N/A,TRUE,"GENERAL";"TAB2",#N/A,TRUE,"GENERAL";"TAB3",#N/A,TRUE,"GENERAL";"TAB4",#N/A,TRUE,"GENERAL";"TAB5",#N/A,TRUE,"GENERAL"}</definedName>
    <definedName name="sdfsv" localSheetId="20" hidden="1">{"TAB1",#N/A,TRUE,"GENERAL";"TAB2",#N/A,TRUE,"GENERAL";"TAB3",#N/A,TRUE,"GENERAL";"TAB4",#N/A,TRUE,"GENERAL";"TAB5",#N/A,TRUE,"GENERAL"}</definedName>
    <definedName name="sdfsv" localSheetId="22" hidden="1">{"TAB1",#N/A,TRUE,"GENERAL";"TAB2",#N/A,TRUE,"GENERAL";"TAB3",#N/A,TRUE,"GENERAL";"TAB4",#N/A,TRUE,"GENERAL";"TAB5",#N/A,TRUE,"GENERAL"}</definedName>
    <definedName name="sdfsv" hidden="1">{"TAB1",#N/A,TRUE,"GENERAL";"TAB2",#N/A,TRUE,"GENERAL";"TAB3",#N/A,TRUE,"GENERAL";"TAB4",#N/A,TRUE,"GENERAL";"TAB5",#N/A,TRUE,"GENERAL"}</definedName>
    <definedName name="sdgfd" localSheetId="14" hidden="1">{"TAB1",#N/A,TRUE,"GENERAL";"TAB2",#N/A,TRUE,"GENERAL";"TAB3",#N/A,TRUE,"GENERAL";"TAB4",#N/A,TRUE,"GENERAL";"TAB5",#N/A,TRUE,"GENERAL"}</definedName>
    <definedName name="sdgfd" localSheetId="20" hidden="1">{"TAB1",#N/A,TRUE,"GENERAL";"TAB2",#N/A,TRUE,"GENERAL";"TAB3",#N/A,TRUE,"GENERAL";"TAB4",#N/A,TRUE,"GENERAL";"TAB5",#N/A,TRUE,"GENERAL"}</definedName>
    <definedName name="sdgfd" localSheetId="22" hidden="1">{"TAB1",#N/A,TRUE,"GENERAL";"TAB2",#N/A,TRUE,"GENERAL";"TAB3",#N/A,TRUE,"GENERAL";"TAB4",#N/A,TRUE,"GENERAL";"TAB5",#N/A,TRUE,"GENERAL"}</definedName>
    <definedName name="sdgfd" hidden="1">{"TAB1",#N/A,TRUE,"GENERAL";"TAB2",#N/A,TRUE,"GENERAL";"TAB3",#N/A,TRUE,"GENERAL";"TAB4",#N/A,TRUE,"GENERAL";"TAB5",#N/A,TRUE,"GENERAL"}</definedName>
    <definedName name="sdgfgp" localSheetId="14" hidden="1">{"via1",#N/A,TRUE,"general";"via2",#N/A,TRUE,"general";"via3",#N/A,TRUE,"general"}</definedName>
    <definedName name="sdgfgp" localSheetId="20" hidden="1">{"via1",#N/A,TRUE,"general";"via2",#N/A,TRUE,"general";"via3",#N/A,TRUE,"general"}</definedName>
    <definedName name="sdgfgp" localSheetId="22" hidden="1">{"via1",#N/A,TRUE,"general";"via2",#N/A,TRUE,"general";"via3",#N/A,TRUE,"general"}</definedName>
    <definedName name="sdgfgp" hidden="1">{"via1",#N/A,TRUE,"general";"via2",#N/A,TRUE,"general";"via3",#N/A,TRUE,"general"}</definedName>
    <definedName name="sdgfiu" localSheetId="14" hidden="1">{"via1",#N/A,TRUE,"general";"via2",#N/A,TRUE,"general";"via3",#N/A,TRUE,"general"}</definedName>
    <definedName name="sdgfiu" localSheetId="20" hidden="1">{"via1",#N/A,TRUE,"general";"via2",#N/A,TRUE,"general";"via3",#N/A,TRUE,"general"}</definedName>
    <definedName name="sdgfiu" localSheetId="22" hidden="1">{"via1",#N/A,TRUE,"general";"via2",#N/A,TRUE,"general";"via3",#N/A,TRUE,"general"}</definedName>
    <definedName name="sdgfiu" hidden="1">{"via1",#N/A,TRUE,"general";"via2",#N/A,TRUE,"general";"via3",#N/A,TRUE,"general"}</definedName>
    <definedName name="sdgsd" localSheetId="14" hidden="1">{"TAB1",#N/A,TRUE,"GENERAL";"TAB2",#N/A,TRUE,"GENERAL";"TAB3",#N/A,TRUE,"GENERAL";"TAB4",#N/A,TRUE,"GENERAL";"TAB5",#N/A,TRUE,"GENERAL"}</definedName>
    <definedName name="sdgsd" localSheetId="20" hidden="1">{"TAB1",#N/A,TRUE,"GENERAL";"TAB2",#N/A,TRUE,"GENERAL";"TAB3",#N/A,TRUE,"GENERAL";"TAB4",#N/A,TRUE,"GENERAL";"TAB5",#N/A,TRUE,"GENERAL"}</definedName>
    <definedName name="sdgsd" localSheetId="22" hidden="1">{"TAB1",#N/A,TRUE,"GENERAL";"TAB2",#N/A,TRUE,"GENERAL";"TAB3",#N/A,TRUE,"GENERAL";"TAB4",#N/A,TRUE,"GENERAL";"TAB5",#N/A,TRUE,"GENERAL"}</definedName>
    <definedName name="sdgsd" hidden="1">{"TAB1",#N/A,TRUE,"GENERAL";"TAB2",#N/A,TRUE,"GENERAL";"TAB3",#N/A,TRUE,"GENERAL";"TAB4",#N/A,TRUE,"GENERAL";"TAB5",#N/A,TRUE,"GENERAL"}</definedName>
    <definedName name="sdgsg" localSheetId="14" hidden="1">{"via1",#N/A,TRUE,"general";"via2",#N/A,TRUE,"general";"via3",#N/A,TRUE,"general"}</definedName>
    <definedName name="sdgsg" localSheetId="20" hidden="1">{"via1",#N/A,TRUE,"general";"via2",#N/A,TRUE,"general";"via3",#N/A,TRUE,"general"}</definedName>
    <definedName name="sdgsg" localSheetId="22" hidden="1">{"via1",#N/A,TRUE,"general";"via2",#N/A,TRUE,"general";"via3",#N/A,TRUE,"general"}</definedName>
    <definedName name="sdgsg" hidden="1">{"via1",#N/A,TRUE,"general";"via2",#N/A,TRUE,"general";"via3",#N/A,TRUE,"general"}</definedName>
    <definedName name="SDIKOM" localSheetId="14" hidden="1">{"TAB1",#N/A,TRUE,"GENERAL";"TAB2",#N/A,TRUE,"GENERAL";"TAB3",#N/A,TRUE,"GENERAL";"TAB4",#N/A,TRUE,"GENERAL";"TAB5",#N/A,TRUE,"GENERAL"}</definedName>
    <definedName name="SDIKOM" localSheetId="20" hidden="1">{"TAB1",#N/A,TRUE,"GENERAL";"TAB2",#N/A,TRUE,"GENERAL";"TAB3",#N/A,TRUE,"GENERAL";"TAB4",#N/A,TRUE,"GENERAL";"TAB5",#N/A,TRUE,"GENERAL"}</definedName>
    <definedName name="SDIKOM" localSheetId="22" hidden="1">{"TAB1",#N/A,TRUE,"GENERAL";"TAB2",#N/A,TRUE,"GENERAL";"TAB3",#N/A,TRUE,"GENERAL";"TAB4",#N/A,TRUE,"GENERAL";"TAB5",#N/A,TRUE,"GENERAL"}</definedName>
    <definedName name="SDIKOM" hidden="1">{"TAB1",#N/A,TRUE,"GENERAL";"TAB2",#N/A,TRUE,"GENERAL";"TAB3",#N/A,TRUE,"GENERAL";"TAB4",#N/A,TRUE,"GENERAL";"TAB5",#N/A,TRUE,"GENERAL"}</definedName>
    <definedName name="SdM_Model_v_4_01_PV_Foglio1_Elenca">#REF!</definedName>
    <definedName name="sdsdfh" localSheetId="14" hidden="1">{"via1",#N/A,TRUE,"general";"via2",#N/A,TRUE,"general";"via3",#N/A,TRUE,"general"}</definedName>
    <definedName name="sdsdfh" localSheetId="20" hidden="1">{"via1",#N/A,TRUE,"general";"via2",#N/A,TRUE,"general";"via3",#N/A,TRUE,"general"}</definedName>
    <definedName name="sdsdfh" localSheetId="22" hidden="1">{"via1",#N/A,TRUE,"general";"via2",#N/A,TRUE,"general";"via3",#N/A,TRUE,"general"}</definedName>
    <definedName name="sdsdfh" hidden="1">{"via1",#N/A,TRUE,"general";"via2",#N/A,TRUE,"general";"via3",#N/A,TRUE,"general"}</definedName>
    <definedName name="SE">[144]Datos!$B$3:$D$72</definedName>
    <definedName name="SECRETARIO" localSheetId="14">[145]PRESUPUESTO!$B$29</definedName>
    <definedName name="SECRETARIO">[145]PRESUPUESTO!$B$29</definedName>
    <definedName name="SECRETARIO2" localSheetId="14">[145]PRESUPUESTO!$A$30</definedName>
    <definedName name="SECRETARIO2">[145]PRESUPUESTO!$A$30</definedName>
    <definedName name="SegmentaciónDeDatos_03._Nombre_corredor">#N/A</definedName>
    <definedName name="SegmentaciónDeDatos_03._Nombre_corredor1">#N/A</definedName>
    <definedName name="SegmentaciónDeDatos_03._Nombre_corredor3">#N/A</definedName>
    <definedName name="SegmentaciónDeDatos_05._Nombre_tramo">#N/A</definedName>
    <definedName name="SegmentaciónDeDatos_05._Nombre_tramo1">#N/A</definedName>
    <definedName name="SegmentaciónDeDatos_05._Nombre_tramo3">#N/A</definedName>
    <definedName name="SegmentaciónDeDatos_07._Nombre_Sector">#N/A</definedName>
    <definedName name="SegmentaciónDeDatos_07._Nombre_Sector1">#N/A</definedName>
    <definedName name="SegmentaciónDeDatos_07._Nombre_Sector3">#N/A</definedName>
    <definedName name="Segundos" localSheetId="14">#REF!</definedName>
    <definedName name="Segundos" localSheetId="22">#REF!</definedName>
    <definedName name="Segundos">#REF!</definedName>
    <definedName name="Selected_Year_Open_Volume">#REF!</definedName>
    <definedName name="Selector_voltimetro_7_posiciones" localSheetId="14">#REF!</definedName>
    <definedName name="Selector_voltimetro_7_posiciones" localSheetId="17">#REF!</definedName>
    <definedName name="Selector_voltimetro_7_posiciones" localSheetId="18">#REF!</definedName>
    <definedName name="Selector_voltimetro_7_posiciones" localSheetId="22">#REF!</definedName>
    <definedName name="Selector_voltimetro_7_posiciones" localSheetId="2">#REF!</definedName>
    <definedName name="Selector_voltimetro_7_posiciones">#REF!</definedName>
    <definedName name="Selector_voltimetro_7_posiciones_11" localSheetId="14">#REF!</definedName>
    <definedName name="Selector_voltimetro_7_posiciones_11" localSheetId="17">#REF!</definedName>
    <definedName name="Selector_voltimetro_7_posiciones_11" localSheetId="18">#REF!</definedName>
    <definedName name="Selector_voltimetro_7_posiciones_11" localSheetId="22">#REF!</definedName>
    <definedName name="Selector_voltimetro_7_posiciones_11" localSheetId="2">#REF!</definedName>
    <definedName name="Selector_voltimetro_7_posiciones_11">#REF!</definedName>
    <definedName name="Sellador_piso_granito" localSheetId="17">#REF!</definedName>
    <definedName name="Sellador_piso_granito" localSheetId="18">#REF!</definedName>
    <definedName name="Sellador_piso_granito" localSheetId="22">#REF!</definedName>
    <definedName name="Sellador_piso_granito" localSheetId="2">#REF!</definedName>
    <definedName name="Sellador_piso_granito">#REF!</definedName>
    <definedName name="Sellador_piso_granito_11" localSheetId="17">#REF!</definedName>
    <definedName name="Sellador_piso_granito_11" localSheetId="18">#REF!</definedName>
    <definedName name="Sellador_piso_granito_11" localSheetId="22">#REF!</definedName>
    <definedName name="Sellador_piso_granito_11" localSheetId="2">#REF!</definedName>
    <definedName name="Sellador_piso_granito_11">#REF!</definedName>
    <definedName name="sencount" hidden="1">1</definedName>
    <definedName name="SENS">[6]Price!$A$1:$M$48</definedName>
    <definedName name="SEPARACIONPLACAS" localSheetId="14">#REF!</definedName>
    <definedName name="SEPARACIONPLACAS" localSheetId="22">#REF!</definedName>
    <definedName name="SEPARACIONPLACAS">#REF!</definedName>
    <definedName name="setrj" localSheetId="14" hidden="1">{"via1",#N/A,TRUE,"general";"via2",#N/A,TRUE,"general";"via3",#N/A,TRUE,"general"}</definedName>
    <definedName name="setrj" localSheetId="20" hidden="1">{"via1",#N/A,TRUE,"general";"via2",#N/A,TRUE,"general";"via3",#N/A,TRUE,"general"}</definedName>
    <definedName name="setrj" localSheetId="22" hidden="1">{"via1",#N/A,TRUE,"general";"via2",#N/A,TRUE,"general";"via3",#N/A,TRUE,"general"}</definedName>
    <definedName name="setrj" hidden="1">{"via1",#N/A,TRUE,"general";"via2",#N/A,TRUE,"general";"via3",#N/A,TRUE,"general"}</definedName>
    <definedName name="sett" localSheetId="14" hidden="1">{"via1",#N/A,TRUE,"general";"via2",#N/A,TRUE,"general";"via3",#N/A,TRUE,"general"}</definedName>
    <definedName name="sett" localSheetId="20" hidden="1">{"via1",#N/A,TRUE,"general";"via2",#N/A,TRUE,"general";"via3",#N/A,TRUE,"general"}</definedName>
    <definedName name="sett" localSheetId="22" hidden="1">{"via1",#N/A,TRUE,"general";"via2",#N/A,TRUE,"general";"via3",#N/A,TRUE,"general"}</definedName>
    <definedName name="sett" hidden="1">{"via1",#N/A,TRUE,"general";"via2",#N/A,TRUE,"general";"via3",#N/A,TRUE,"general"}</definedName>
    <definedName name="Sf" localSheetId="14">#REF!</definedName>
    <definedName name="Sf" localSheetId="22">#REF!</definedName>
    <definedName name="Sf">#REF!</definedName>
    <definedName name="sfasf" localSheetId="14" hidden="1">{"TAB1",#N/A,TRUE,"GENERAL";"TAB2",#N/A,TRUE,"GENERAL";"TAB3",#N/A,TRUE,"GENERAL";"TAB4",#N/A,TRUE,"GENERAL";"TAB5",#N/A,TRUE,"GENERAL"}</definedName>
    <definedName name="sfasf" localSheetId="20" hidden="1">{"TAB1",#N/A,TRUE,"GENERAL";"TAB2",#N/A,TRUE,"GENERAL";"TAB3",#N/A,TRUE,"GENERAL";"TAB4",#N/A,TRUE,"GENERAL";"TAB5",#N/A,TRUE,"GENERAL"}</definedName>
    <definedName name="sfasf" localSheetId="22" hidden="1">{"TAB1",#N/A,TRUE,"GENERAL";"TAB2",#N/A,TRUE,"GENERAL";"TAB3",#N/A,TRUE,"GENERAL";"TAB4",#N/A,TRUE,"GENERAL";"TAB5",#N/A,TRUE,"GENERAL"}</definedName>
    <definedName name="sfasf" hidden="1">{"TAB1",#N/A,TRUE,"GENERAL";"TAB2",#N/A,TRUE,"GENERAL";"TAB3",#N/A,TRUE,"GENERAL";"TAB4",#N/A,TRUE,"GENERAL";"TAB5",#N/A,TRUE,"GENERAL"}</definedName>
    <definedName name="SFHSGFH" localSheetId="14" hidden="1">{"TAB1",#N/A,TRUE,"GENERAL";"TAB2",#N/A,TRUE,"GENERAL";"TAB3",#N/A,TRUE,"GENERAL";"TAB4",#N/A,TRUE,"GENERAL";"TAB5",#N/A,TRUE,"GENERAL"}</definedName>
    <definedName name="SFHSGFH" localSheetId="20" hidden="1">{"TAB1",#N/A,TRUE,"GENERAL";"TAB2",#N/A,TRUE,"GENERAL";"TAB3",#N/A,TRUE,"GENERAL";"TAB4",#N/A,TRUE,"GENERAL";"TAB5",#N/A,TRUE,"GENERAL"}</definedName>
    <definedName name="SFHSGFH" localSheetId="22" hidden="1">{"TAB1",#N/A,TRUE,"GENERAL";"TAB2",#N/A,TRUE,"GENERAL";"TAB3",#N/A,TRUE,"GENERAL";"TAB4",#N/A,TRUE,"GENERAL";"TAB5",#N/A,TRUE,"GENERAL"}</definedName>
    <definedName name="SFHSGFH" hidden="1">{"TAB1",#N/A,TRUE,"GENERAL";"TAB2",#N/A,TRUE,"GENERAL";"TAB3",#N/A,TRUE,"GENERAL";"TAB4",#N/A,TRUE,"GENERAL";"TAB5",#N/A,TRUE,"GENERAL"}</definedName>
    <definedName name="sfsd" localSheetId="14" hidden="1">{"via1",#N/A,TRUE,"general";"via2",#N/A,TRUE,"general";"via3",#N/A,TRUE,"general"}</definedName>
    <definedName name="sfsd" localSheetId="20" hidden="1">{"via1",#N/A,TRUE,"general";"via2",#N/A,TRUE,"general";"via3",#N/A,TRUE,"general"}</definedName>
    <definedName name="sfsd" localSheetId="22" hidden="1">{"via1",#N/A,TRUE,"general";"via2",#N/A,TRUE,"general";"via3",#N/A,TRUE,"general"}</definedName>
    <definedName name="sfsd" hidden="1">{"via1",#N/A,TRUE,"general";"via2",#N/A,TRUE,"general";"via3",#N/A,TRUE,"general"}</definedName>
    <definedName name="sfsdf" localSheetId="14" hidden="1">{"TAB1",#N/A,TRUE,"GENERAL";"TAB2",#N/A,TRUE,"GENERAL";"TAB3",#N/A,TRUE,"GENERAL";"TAB4",#N/A,TRUE,"GENERAL";"TAB5",#N/A,TRUE,"GENERAL"}</definedName>
    <definedName name="sfsdf" localSheetId="20" hidden="1">{"TAB1",#N/A,TRUE,"GENERAL";"TAB2",#N/A,TRUE,"GENERAL";"TAB3",#N/A,TRUE,"GENERAL";"TAB4",#N/A,TRUE,"GENERAL";"TAB5",#N/A,TRUE,"GENERAL"}</definedName>
    <definedName name="sfsdf" localSheetId="22" hidden="1">{"TAB1",#N/A,TRUE,"GENERAL";"TAB2",#N/A,TRUE,"GENERAL";"TAB3",#N/A,TRUE,"GENERAL";"TAB4",#N/A,TRUE,"GENERAL";"TAB5",#N/A,TRUE,"GENERAL"}</definedName>
    <definedName name="sfsdf" hidden="1">{"TAB1",#N/A,TRUE,"GENERAL";"TAB2",#N/A,TRUE,"GENERAL";"TAB3",#N/A,TRUE,"GENERAL";"TAB4",#N/A,TRUE,"GENERAL";"TAB5",#N/A,TRUE,"GENERAL"}</definedName>
    <definedName name="sfsdferg" localSheetId="14" hidden="1">{"TAB1",#N/A,TRUE,"GENERAL";"TAB2",#N/A,TRUE,"GENERAL";"TAB3",#N/A,TRUE,"GENERAL";"TAB4",#N/A,TRUE,"GENERAL";"TAB5",#N/A,TRUE,"GENERAL"}</definedName>
    <definedName name="sfsdferg" localSheetId="20" hidden="1">{"TAB1",#N/A,TRUE,"GENERAL";"TAB2",#N/A,TRUE,"GENERAL";"TAB3",#N/A,TRUE,"GENERAL";"TAB4",#N/A,TRUE,"GENERAL";"TAB5",#N/A,TRUE,"GENERAL"}</definedName>
    <definedName name="sfsdferg" localSheetId="22" hidden="1">{"TAB1",#N/A,TRUE,"GENERAL";"TAB2",#N/A,TRUE,"GENERAL";"TAB3",#N/A,TRUE,"GENERAL";"TAB4",#N/A,TRUE,"GENERAL";"TAB5",#N/A,TRUE,"GENERAL"}</definedName>
    <definedName name="sfsdferg" hidden="1">{"TAB1",#N/A,TRUE,"GENERAL";"TAB2",#N/A,TRUE,"GENERAL";"TAB3",#N/A,TRUE,"GENERAL";"TAB4",#N/A,TRUE,"GENERAL";"TAB5",#N/A,TRUE,"GENERAL"}</definedName>
    <definedName name="sfsdfs" localSheetId="14" hidden="1">{"TAB1",#N/A,TRUE,"GENERAL";"TAB2",#N/A,TRUE,"GENERAL";"TAB3",#N/A,TRUE,"GENERAL";"TAB4",#N/A,TRUE,"GENERAL";"TAB5",#N/A,TRUE,"GENERAL"}</definedName>
    <definedName name="sfsdfs" localSheetId="20" hidden="1">{"TAB1",#N/A,TRUE,"GENERAL";"TAB2",#N/A,TRUE,"GENERAL";"TAB3",#N/A,TRUE,"GENERAL";"TAB4",#N/A,TRUE,"GENERAL";"TAB5",#N/A,TRUE,"GENERAL"}</definedName>
    <definedName name="sfsdfs" localSheetId="22" hidden="1">{"TAB1",#N/A,TRUE,"GENERAL";"TAB2",#N/A,TRUE,"GENERAL";"TAB3",#N/A,TRUE,"GENERAL";"TAB4",#N/A,TRUE,"GENERAL";"TAB5",#N/A,TRUE,"GENERAL"}</definedName>
    <definedName name="sfsdfs" hidden="1">{"TAB1",#N/A,TRUE,"GENERAL";"TAB2",#N/A,TRUE,"GENERAL";"TAB3",#N/A,TRUE,"GENERAL";"TAB4",#N/A,TRUE,"GENERAL";"TAB5",#N/A,TRUE,"GENERAL"}</definedName>
    <definedName name="Sg" localSheetId="14">#REF!</definedName>
    <definedName name="Sg" localSheetId="22">#REF!</definedName>
    <definedName name="Sg">#REF!</definedName>
    <definedName name="sga">#REF!</definedName>
    <definedName name="Sh" localSheetId="14">#REF!</definedName>
    <definedName name="Sh" localSheetId="22">#REF!</definedName>
    <definedName name="Sh">#REF!</definedName>
    <definedName name="SH_IRR">[11]FattoreK!#REF!</definedName>
    <definedName name="Shadow_Tolls_paste">#REF!</definedName>
    <definedName name="SHARED_FORMULA_21">#N/A</definedName>
    <definedName name="si">#REF!</definedName>
    <definedName name="Sifón__PVC_2" localSheetId="14">#REF!</definedName>
    <definedName name="Sifón__PVC_2" localSheetId="17">#REF!</definedName>
    <definedName name="Sifón__PVC_2" localSheetId="18">#REF!</definedName>
    <definedName name="Sifón__PVC_2" localSheetId="22">#REF!</definedName>
    <definedName name="Sifón__PVC_2" localSheetId="2">#REF!</definedName>
    <definedName name="Sifón__PVC_2">#REF!</definedName>
    <definedName name="Sifón__PVC_2_11" localSheetId="14">#REF!</definedName>
    <definedName name="Sifón__PVC_2_11" localSheetId="17">#REF!</definedName>
    <definedName name="Sifón__PVC_2_11" localSheetId="18">#REF!</definedName>
    <definedName name="Sifón__PVC_2_11" localSheetId="22">#REF!</definedName>
    <definedName name="Sifón__PVC_2_11" localSheetId="2">#REF!</definedName>
    <definedName name="Sifón__PVC_2_11">#REF!</definedName>
    <definedName name="Sifón__PVC_3" localSheetId="14">#REF!</definedName>
    <definedName name="Sifón__PVC_3" localSheetId="17">#REF!</definedName>
    <definedName name="Sifón__PVC_3" localSheetId="18">#REF!</definedName>
    <definedName name="Sifón__PVC_3" localSheetId="22">#REF!</definedName>
    <definedName name="Sifón__PVC_3" localSheetId="2">#REF!</definedName>
    <definedName name="Sifón__PVC_3">#REF!</definedName>
    <definedName name="Sifón__PVC_3_11" localSheetId="17">#REF!</definedName>
    <definedName name="Sifón__PVC_3_11" localSheetId="18">#REF!</definedName>
    <definedName name="Sifón__PVC_3_11" localSheetId="22">#REF!</definedName>
    <definedName name="Sifón__PVC_3_11" localSheetId="2">#REF!</definedName>
    <definedName name="Sifón__PVC_3_11">#REF!</definedName>
    <definedName name="SIFON_180_2" localSheetId="22">#REF!</definedName>
    <definedName name="SIFON_180_2">#REF!</definedName>
    <definedName name="SIKA" localSheetId="22">#REF!</definedName>
    <definedName name="SIKA">#REF!</definedName>
    <definedName name="Sika_1__mortero" localSheetId="17">#REF!</definedName>
    <definedName name="Sika_1__mortero" localSheetId="18">#REF!</definedName>
    <definedName name="Sika_1__mortero" localSheetId="22">#REF!</definedName>
    <definedName name="Sika_1__mortero" localSheetId="2">#REF!</definedName>
    <definedName name="Sika_1__mortero">#REF!</definedName>
    <definedName name="Sika_1__mortero_11" localSheetId="17">#REF!</definedName>
    <definedName name="Sika_1__mortero_11" localSheetId="18">#REF!</definedName>
    <definedName name="Sika_1__mortero_11" localSheetId="22">#REF!</definedName>
    <definedName name="Sika_1__mortero_11" localSheetId="2">#REF!</definedName>
    <definedName name="Sika_1__mortero_11">#REF!</definedName>
    <definedName name="SIKADUR" localSheetId="22">#REF!</definedName>
    <definedName name="SIKADUR">#REF!</definedName>
    <definedName name="SIKAFILL">'[22]MATERIALES '!$E$75</definedName>
    <definedName name="siste">'[48]UNITARIO AULAS'!$G$743</definedName>
    <definedName name="SOBRE2H" localSheetId="14">#REF!</definedName>
    <definedName name="SOBRE2H" localSheetId="22">#REF!</definedName>
    <definedName name="SOBRE2H">#REF!</definedName>
    <definedName name="sobre4h">'[21]A.P.U AULA CANO PESCAO'!$G$415</definedName>
    <definedName name="SOBRECIMIEN20" localSheetId="14">#REF!</definedName>
    <definedName name="SOBRECIMIEN20" localSheetId="17">#REF!</definedName>
    <definedName name="SOBRECIMIEN20" localSheetId="18">#REF!</definedName>
    <definedName name="SOBRECIMIEN20" localSheetId="22">#REF!</definedName>
    <definedName name="SOBRECIMIEN20" localSheetId="2">#REF!</definedName>
    <definedName name="SOBRECIMIEN20">#REF!</definedName>
    <definedName name="SOBRECIMIEN20_11" localSheetId="14">#REF!</definedName>
    <definedName name="SOBRECIMIEN20_11" localSheetId="17">#REF!</definedName>
    <definedName name="SOBRECIMIEN20_11" localSheetId="18">#REF!</definedName>
    <definedName name="SOBRECIMIEN20_11" localSheetId="22">#REF!</definedName>
    <definedName name="SOBRECIMIEN20_11" localSheetId="2">#REF!</definedName>
    <definedName name="SOBRECIMIEN20_11">#REF!</definedName>
    <definedName name="sobrecimiento" localSheetId="14">#REF!</definedName>
    <definedName name="sobrecimiento" localSheetId="22">#REF!</definedName>
    <definedName name="sobrecimiento">#REF!</definedName>
    <definedName name="SOCORRO">#REF!</definedName>
    <definedName name="solado" localSheetId="22">#REF!</definedName>
    <definedName name="solado">#REF!</definedName>
    <definedName name="SOLDA" localSheetId="22">#REF!</definedName>
    <definedName name="SOLDA">#REF!</definedName>
    <definedName name="Soldador_1A">[23]M.O.!$F$10</definedName>
    <definedName name="SOLDADURA" localSheetId="14">#REF!</definedName>
    <definedName name="SOLDADURA" localSheetId="22">#REF!</definedName>
    <definedName name="SOLDADURA">#REF!</definedName>
    <definedName name="Soldadura_cawell">'[23]LISTADO '!$F$94</definedName>
    <definedName name="Soldadura_electrica">'[23]LISTADO '!$F$9</definedName>
    <definedName name="Soldadura_y_limpiador_PVC" localSheetId="14">#REF!</definedName>
    <definedName name="Soldadura_y_limpiador_PVC" localSheetId="17">#REF!</definedName>
    <definedName name="Soldadura_y_limpiador_PVC" localSheetId="18">#REF!</definedName>
    <definedName name="Soldadura_y_limpiador_PVC" localSheetId="22">#REF!</definedName>
    <definedName name="Soldadura_y_limpiador_PVC" localSheetId="2">#REF!</definedName>
    <definedName name="Soldadura_y_limpiador_PVC">#REF!</definedName>
    <definedName name="Soldadura_y_limpiador_PVC_11" localSheetId="14">#REF!</definedName>
    <definedName name="Soldadura_y_limpiador_PVC_11" localSheetId="17">#REF!</definedName>
    <definedName name="Soldadura_y_limpiador_PVC_11" localSheetId="18">#REF!</definedName>
    <definedName name="Soldadura_y_limpiador_PVC_11" localSheetId="22">#REF!</definedName>
    <definedName name="Soldadura_y_limpiador_PVC_11" localSheetId="2">#REF!</definedName>
    <definedName name="Soldadura_y_limpiador_PVC_11">#REF!</definedName>
    <definedName name="SOSO" localSheetId="14" hidden="1">'[8]ETAPA 50 SMMLV'!#REF!</definedName>
    <definedName name="SOSO" localSheetId="22" hidden="1">'[8]ETAPA 50 SMMLV'!#REF!</definedName>
    <definedName name="SOSO" hidden="1">'[8]ETAPA 50 SMMLV'!#REF!</definedName>
    <definedName name="SP">#REF!</definedName>
    <definedName name="SP_storici">'[40]Conto economico'!$A$79</definedName>
    <definedName name="sponsor">#REF!</definedName>
    <definedName name="spot">[6]Inputs!$C$24</definedName>
    <definedName name="spread" localSheetId="14">#REF!</definedName>
    <definedName name="spread" localSheetId="22">#REF!</definedName>
    <definedName name="spread">#REF!</definedName>
    <definedName name="srwrwr" localSheetId="14" hidden="1">{"TAB1",#N/A,TRUE,"GENERAL";"TAB2",#N/A,TRUE,"GENERAL";"TAB3",#N/A,TRUE,"GENERAL";"TAB4",#N/A,TRUE,"GENERAL";"TAB5",#N/A,TRUE,"GENERAL"}</definedName>
    <definedName name="srwrwr" localSheetId="20" hidden="1">{"TAB1",#N/A,TRUE,"GENERAL";"TAB2",#N/A,TRUE,"GENERAL";"TAB3",#N/A,TRUE,"GENERAL";"TAB4",#N/A,TRUE,"GENERAL";"TAB5",#N/A,TRUE,"GENERAL"}</definedName>
    <definedName name="srwrwr" localSheetId="22" hidden="1">{"TAB1",#N/A,TRUE,"GENERAL";"TAB2",#N/A,TRUE,"GENERAL";"TAB3",#N/A,TRUE,"GENERAL";"TAB4",#N/A,TRUE,"GENERAL";"TAB5",#N/A,TRUE,"GENERAL"}</definedName>
    <definedName name="srwrwr" hidden="1">{"TAB1",#N/A,TRUE,"GENERAL";"TAB2",#N/A,TRUE,"GENERAL";"TAB3",#N/A,TRUE,"GENERAL";"TAB4",#N/A,TRUE,"GENERAL";"TAB5",#N/A,TRUE,"GENERAL"}</definedName>
    <definedName name="sss" localSheetId="14">#REF!</definedName>
    <definedName name="sss" localSheetId="22">#REF!</definedName>
    <definedName name="sss">#REF!</definedName>
    <definedName name="sssss7" localSheetId="14" hidden="1">{"via1",#N/A,TRUE,"general";"via2",#N/A,TRUE,"general";"via3",#N/A,TRUE,"general"}</definedName>
    <definedName name="sssss7" localSheetId="20" hidden="1">{"via1",#N/A,TRUE,"general";"via2",#N/A,TRUE,"general";"via3",#N/A,TRUE,"general"}</definedName>
    <definedName name="sssss7" localSheetId="22" hidden="1">{"via1",#N/A,TRUE,"general";"via2",#N/A,TRUE,"general";"via3",#N/A,TRUE,"general"}</definedName>
    <definedName name="sssss7" hidden="1">{"via1",#N/A,TRUE,"general";"via2",#N/A,TRUE,"general";"via3",#N/A,TRUE,"general"}</definedName>
    <definedName name="sssssa" localSheetId="14" hidden="1">{"TAB1",#N/A,TRUE,"GENERAL";"TAB2",#N/A,TRUE,"GENERAL";"TAB3",#N/A,TRUE,"GENERAL";"TAB4",#N/A,TRUE,"GENERAL";"TAB5",#N/A,TRUE,"GENERAL"}</definedName>
    <definedName name="sssssa" localSheetId="20" hidden="1">{"TAB1",#N/A,TRUE,"GENERAL";"TAB2",#N/A,TRUE,"GENERAL";"TAB3",#N/A,TRUE,"GENERAL";"TAB4",#N/A,TRUE,"GENERAL";"TAB5",#N/A,TRUE,"GENERAL"}</definedName>
    <definedName name="sssssa" localSheetId="22" hidden="1">{"TAB1",#N/A,TRUE,"GENERAL";"TAB2",#N/A,TRUE,"GENERAL";"TAB3",#N/A,TRUE,"GENERAL";"TAB4",#N/A,TRUE,"GENERAL";"TAB5",#N/A,TRUE,"GENERAL"}</definedName>
    <definedName name="sssssa" hidden="1">{"TAB1",#N/A,TRUE,"GENERAL";"TAB2",#N/A,TRUE,"GENERAL";"TAB3",#N/A,TRUE,"GENERAL";"TAB4",#N/A,TRUE,"GENERAL";"TAB5",#N/A,TRUE,"GENERAL"}</definedName>
    <definedName name="SSSSSSS" localSheetId="14">IF([0]!Loan_Amount*[0]!Interest_Rate*[0]!Loan_Years*[0]!Loan_Start&gt;0,1,0)</definedName>
    <definedName name="SSSSSSS" localSheetId="22">IF([0]!Loan_Amount*[0]!Interest_Rate*[0]!Loan_Years*[0]!Loan_Start&gt;0,1,0)</definedName>
    <definedName name="SSSSSSS">IF([0]!Loan_Amount*[0]!Interest_Rate*[0]!Loan_Years*[0]!Loan_Start&gt;0,1,0)</definedName>
    <definedName name="sssssy" localSheetId="14" hidden="1">{"via1",#N/A,TRUE,"general";"via2",#N/A,TRUE,"general";"via3",#N/A,TRUE,"general"}</definedName>
    <definedName name="sssssy" localSheetId="20" hidden="1">{"via1",#N/A,TRUE,"general";"via2",#N/A,TRUE,"general";"via3",#N/A,TRUE,"general"}</definedName>
    <definedName name="sssssy" localSheetId="22" hidden="1">{"via1",#N/A,TRUE,"general";"via2",#N/A,TRUE,"general";"via3",#N/A,TRUE,"general"}</definedName>
    <definedName name="sssssy" hidden="1">{"via1",#N/A,TRUE,"general";"via2",#N/A,TRUE,"general";"via3",#N/A,TRUE,"general"}</definedName>
    <definedName name="stampa">#REF!</definedName>
    <definedName name="start">[6]Inputs!$C$22</definedName>
    <definedName name="start_snam">#REF!</definedName>
    <definedName name="step">#REF!</definedName>
    <definedName name="step2">#REF!</definedName>
    <definedName name="STOCZZZ">#REF!</definedName>
    <definedName name="stt" localSheetId="14" hidden="1">{"via1",#N/A,TRUE,"general";"via2",#N/A,TRUE,"general";"via3",#N/A,TRUE,"general"}</definedName>
    <definedName name="stt" localSheetId="20" hidden="1">{"via1",#N/A,TRUE,"general";"via2",#N/A,TRUE,"general";"via3",#N/A,TRUE,"general"}</definedName>
    <definedName name="stt" localSheetId="22" hidden="1">{"via1",#N/A,TRUE,"general";"via2",#N/A,TRUE,"general";"via3",#N/A,TRUE,"general"}</definedName>
    <definedName name="stt" hidden="1">{"via1",#N/A,TRUE,"general";"via2",#N/A,TRUE,"general";"via3",#N/A,TRUE,"general"}</definedName>
    <definedName name="stub">#REF!</definedName>
    <definedName name="su">#REF!</definedName>
    <definedName name="SUB_BASE" localSheetId="14">'[28]LISTA DE PRECIO'!$E$25</definedName>
    <definedName name="SUB_BASE">'[28]LISTA DE PRECIO'!$E$25</definedName>
    <definedName name="Subentro">#REF!</definedName>
    <definedName name="suma">[146]Hoja1!$F$60</definedName>
    <definedName name="Summary">#REF!</definedName>
    <definedName name="Super_T">'[19]LISTADO '!$F$23</definedName>
    <definedName name="SUPERCEL" localSheetId="14">#REF!</definedName>
    <definedName name="SUPERCEL" localSheetId="22">#REF!</definedName>
    <definedName name="SUPERCEL">#REF!</definedName>
    <definedName name="Supercel_Inc.Estruct." localSheetId="14">#REF!</definedName>
    <definedName name="Supercel_Inc.Estruct." localSheetId="17">#REF!</definedName>
    <definedName name="Supercel_Inc.Estruct." localSheetId="18">#REF!</definedName>
    <definedName name="Supercel_Inc.Estruct." localSheetId="22">#REF!</definedName>
    <definedName name="Supercel_Inc.Estruct." localSheetId="2">#REF!</definedName>
    <definedName name="Supercel_Inc.Estruct.">#REF!</definedName>
    <definedName name="Supercel_Inc.Estruct._11" localSheetId="14">#REF!</definedName>
    <definedName name="Supercel_Inc.Estruct._11" localSheetId="17">#REF!</definedName>
    <definedName name="Supercel_Inc.Estruct._11" localSheetId="18">#REF!</definedName>
    <definedName name="Supercel_Inc.Estruct._11" localSheetId="22">#REF!</definedName>
    <definedName name="Supercel_Inc.Estruct._11" localSheetId="2">#REF!</definedName>
    <definedName name="Supercel_Inc.Estruct._11">#REF!</definedName>
    <definedName name="supert">'[23]LISTADO '!$F$110</definedName>
    <definedName name="Supportfacilities">#REF!</definedName>
    <definedName name="swsw" localSheetId="14" hidden="1">{"via1",#N/A,TRUE,"general";"via2",#N/A,TRUE,"general";"via3",#N/A,TRUE,"general"}</definedName>
    <definedName name="swsw" localSheetId="20" hidden="1">{"via1",#N/A,TRUE,"general";"via2",#N/A,TRUE,"general";"via3",#N/A,TRUE,"general"}</definedName>
    <definedName name="swsw" localSheetId="22" hidden="1">{"via1",#N/A,TRUE,"general";"via2",#N/A,TRUE,"general";"via3",#N/A,TRUE,"general"}</definedName>
    <definedName name="swsw" hidden="1">{"via1",#N/A,TRUE,"general";"via2",#N/A,TRUE,"general";"via3",#N/A,TRUE,"general"}</definedName>
    <definedName name="swsw3" localSheetId="14" hidden="1">{"TAB1",#N/A,TRUE,"GENERAL";"TAB2",#N/A,TRUE,"GENERAL";"TAB3",#N/A,TRUE,"GENERAL";"TAB4",#N/A,TRUE,"GENERAL";"TAB5",#N/A,TRUE,"GENERAL"}</definedName>
    <definedName name="swsw3" localSheetId="20" hidden="1">{"TAB1",#N/A,TRUE,"GENERAL";"TAB2",#N/A,TRUE,"GENERAL";"TAB3",#N/A,TRUE,"GENERAL";"TAB4",#N/A,TRUE,"GENERAL";"TAB5",#N/A,TRUE,"GENERAL"}</definedName>
    <definedName name="swsw3" localSheetId="22" hidden="1">{"TAB1",#N/A,TRUE,"GENERAL";"TAB2",#N/A,TRUE,"GENERAL";"TAB3",#N/A,TRUE,"GENERAL";"TAB4",#N/A,TRUE,"GENERAL";"TAB5",#N/A,TRUE,"GENERAL"}</definedName>
    <definedName name="swsw3" hidden="1">{"TAB1",#N/A,TRUE,"GENERAL";"TAB2",#N/A,TRUE,"GENERAL";"TAB3",#N/A,TRUE,"GENERAL";"TAB4",#N/A,TRUE,"GENERAL";"TAB5",#N/A,TRUE,"GENERAL"}</definedName>
    <definedName name="syn">[6]Inputs!$C$19</definedName>
    <definedName name="SZX" localSheetId="14">#REF!</definedName>
    <definedName name="SZX" localSheetId="22">#REF!</definedName>
    <definedName name="SZX">#REF!</definedName>
    <definedName name="t" localSheetId="22">[5]!absc</definedName>
    <definedName name="t">[5]!absc</definedName>
    <definedName name="T.1" localSheetId="14">#REF!</definedName>
    <definedName name="T.1" localSheetId="22">#REF!</definedName>
    <definedName name="T.1">#REF!</definedName>
    <definedName name="T.10" localSheetId="14">#REF!</definedName>
    <definedName name="T.10" localSheetId="22">#REF!</definedName>
    <definedName name="T.10">#REF!</definedName>
    <definedName name="T.11" localSheetId="14">#REF!</definedName>
    <definedName name="T.11" localSheetId="22">#REF!</definedName>
    <definedName name="T.11">#REF!</definedName>
    <definedName name="T.12" localSheetId="22">#REF!</definedName>
    <definedName name="T.12">#REF!</definedName>
    <definedName name="T.13" localSheetId="22">#REF!</definedName>
    <definedName name="T.13">#REF!</definedName>
    <definedName name="T.14" localSheetId="22">#REF!</definedName>
    <definedName name="T.14">#REF!</definedName>
    <definedName name="T.15" localSheetId="22">#REF!</definedName>
    <definedName name="T.15">#REF!</definedName>
    <definedName name="T.16" localSheetId="22">#REF!</definedName>
    <definedName name="T.16">#REF!</definedName>
    <definedName name="T.17" localSheetId="22">#REF!</definedName>
    <definedName name="T.17">#REF!</definedName>
    <definedName name="T.2" localSheetId="22">#REF!</definedName>
    <definedName name="T.2">#REF!</definedName>
    <definedName name="T.3" localSheetId="22">#REF!</definedName>
    <definedName name="T.3">#REF!</definedName>
    <definedName name="T.4" localSheetId="22">#REF!</definedName>
    <definedName name="T.4">#REF!</definedName>
    <definedName name="T.5" localSheetId="22">#REF!</definedName>
    <definedName name="T.5">#REF!</definedName>
    <definedName name="T.6" localSheetId="22">#REF!</definedName>
    <definedName name="T.6">#REF!</definedName>
    <definedName name="T.7" localSheetId="22">#REF!</definedName>
    <definedName name="T.7">#REF!</definedName>
    <definedName name="T.8" localSheetId="22">#REF!</definedName>
    <definedName name="T.8">#REF!</definedName>
    <definedName name="T.9" localSheetId="22">#REF!</definedName>
    <definedName name="T.9">#REF!</definedName>
    <definedName name="t5t5" localSheetId="14" hidden="1">{"TAB1",#N/A,TRUE,"GENERAL";"TAB2",#N/A,TRUE,"GENERAL";"TAB3",#N/A,TRUE,"GENERAL";"TAB4",#N/A,TRUE,"GENERAL";"TAB5",#N/A,TRUE,"GENERAL"}</definedName>
    <definedName name="t5t5" localSheetId="20" hidden="1">{"TAB1",#N/A,TRUE,"GENERAL";"TAB2",#N/A,TRUE,"GENERAL";"TAB3",#N/A,TRUE,"GENERAL";"TAB4",#N/A,TRUE,"GENERAL";"TAB5",#N/A,TRUE,"GENERAL"}</definedName>
    <definedName name="t5t5" localSheetId="22" hidden="1">{"TAB1",#N/A,TRUE,"GENERAL";"TAB2",#N/A,TRUE,"GENERAL";"TAB3",#N/A,TRUE,"GENERAL";"TAB4",#N/A,TRUE,"GENERAL";"TAB5",#N/A,TRUE,"GENERAL"}</definedName>
    <definedName name="t5t5" hidden="1">{"TAB1",#N/A,TRUE,"GENERAL";"TAB2",#N/A,TRUE,"GENERAL";"TAB3",#N/A,TRUE,"GENERAL";"TAB4",#N/A,TRUE,"GENERAL";"TAB5",#N/A,TRUE,"GENERAL"}</definedName>
    <definedName name="Ta" localSheetId="14">#REF!</definedName>
    <definedName name="Ta" localSheetId="22">#REF!</definedName>
    <definedName name="Ta">#REF!</definedName>
    <definedName name="TABL_COM">#REF!</definedName>
    <definedName name="TABL_EX">#REF!</definedName>
    <definedName name="TABL_JSD">#REF!</definedName>
    <definedName name="TABL_PRFD">#REF!</definedName>
    <definedName name="TABL_SSN">#REF!</definedName>
    <definedName name="TABLA" localSheetId="14">#REF!</definedName>
    <definedName name="TABLA" localSheetId="22">#REF!</definedName>
    <definedName name="TABLA">#REF!</definedName>
    <definedName name="TABLA_CMI">[2]BS.DATOS!$Q$5:$X$17</definedName>
    <definedName name="TABLA_DE_CARACOLI" localSheetId="14">#REF!</definedName>
    <definedName name="TABLA_DE_CARACOLI" localSheetId="22">#REF!</definedName>
    <definedName name="TABLA_DE_CARACOLI">#REF!</definedName>
    <definedName name="Tabla_en_madera">'[23]LISTADO '!$F$13</definedName>
    <definedName name="TABLA_RN">[2]BS.DATOS!$AA$5:$AH$17</definedName>
    <definedName name="TABLA1.12">[66]PREC!$C$159</definedName>
    <definedName name="TABLA1.2.2" localSheetId="14">[147]A.P.U!#REF!</definedName>
    <definedName name="TABLA1.2.2" localSheetId="17">[148]A.P.U!#REF!</definedName>
    <definedName name="TABLA1.2.2" localSheetId="18">[148]A.P.U!#REF!</definedName>
    <definedName name="TABLA1.2.2" localSheetId="22">[147]A.P.U!#REF!</definedName>
    <definedName name="TABLA1.2.2" localSheetId="2">[148]A.P.U!#REF!</definedName>
    <definedName name="TABLA1.2.2">[147]A.P.U!#REF!</definedName>
    <definedName name="TABLA1.2.2_1" localSheetId="14">[149]A.P.U!#REF!</definedName>
    <definedName name="TABLA1.2.2_1" localSheetId="22">[149]A.P.U!#REF!</definedName>
    <definedName name="TABLA1.2.2_1" localSheetId="2">[149]A.P.U!#REF!</definedName>
    <definedName name="TABLA1.2.2_1">[149]A.P.U!#REF!</definedName>
    <definedName name="TABLA1.2.2_10" localSheetId="14">[150]A.P.U!#REF!</definedName>
    <definedName name="TABLA1.2.2_10" localSheetId="22">[150]A.P.U!#REF!</definedName>
    <definedName name="TABLA1.2.2_10" localSheetId="2">[150]A.P.U!#REF!</definedName>
    <definedName name="TABLA1.2.2_10">[150]A.P.U!#REF!</definedName>
    <definedName name="TABLA1.2.2_11" localSheetId="14">[150]A.P.U!#REF!</definedName>
    <definedName name="TABLA1.2.2_11" localSheetId="22">[150]A.P.U!#REF!</definedName>
    <definedName name="TABLA1.2.2_11" localSheetId="2">[150]A.P.U!#REF!</definedName>
    <definedName name="TABLA1.2.2_11">[150]A.P.U!#REF!</definedName>
    <definedName name="TABLA1.2.2_12" localSheetId="22">[150]A.P.U!#REF!</definedName>
    <definedName name="TABLA1.2.2_12" localSheetId="2">[150]A.P.U!#REF!</definedName>
    <definedName name="TABLA1.2.2_12">[150]A.P.U!#REF!</definedName>
    <definedName name="TABLA1.2.2_13" localSheetId="22">[150]A.P.U!#REF!</definedName>
    <definedName name="TABLA1.2.2_13" localSheetId="2">[150]A.P.U!#REF!</definedName>
    <definedName name="TABLA1.2.2_13">[150]A.P.U!#REF!</definedName>
    <definedName name="TABLA1.2.2_14" localSheetId="22">[150]A.P.U!#REF!</definedName>
    <definedName name="TABLA1.2.2_14" localSheetId="2">[150]A.P.U!#REF!</definedName>
    <definedName name="TABLA1.2.2_14">[150]A.P.U!#REF!</definedName>
    <definedName name="TABLA1.2.2_15" localSheetId="22">[150]A.P.U!#REF!</definedName>
    <definedName name="TABLA1.2.2_15" localSheetId="2">[150]A.P.U!#REF!</definedName>
    <definedName name="TABLA1.2.2_15">[150]A.P.U!#REF!</definedName>
    <definedName name="TABLA1.2.2_16" localSheetId="22">[150]A.P.U!#REF!</definedName>
    <definedName name="TABLA1.2.2_16" localSheetId="2">[150]A.P.U!#REF!</definedName>
    <definedName name="TABLA1.2.2_16">[150]A.P.U!#REF!</definedName>
    <definedName name="TABLA1.2.2_17" localSheetId="22">[150]A.P.U!#REF!</definedName>
    <definedName name="TABLA1.2.2_17" localSheetId="2">[150]A.P.U!#REF!</definedName>
    <definedName name="TABLA1.2.2_17">[150]A.P.U!#REF!</definedName>
    <definedName name="TABLA1.2.2_18" localSheetId="22">[150]A.P.U!#REF!</definedName>
    <definedName name="TABLA1.2.2_18" localSheetId="2">[150]A.P.U!#REF!</definedName>
    <definedName name="TABLA1.2.2_18">[150]A.P.U!#REF!</definedName>
    <definedName name="TABLA1.2.2_19" localSheetId="22">[150]A.P.U!#REF!</definedName>
    <definedName name="TABLA1.2.2_19" localSheetId="2">[150]A.P.U!#REF!</definedName>
    <definedName name="TABLA1.2.2_19">[150]A.P.U!#REF!</definedName>
    <definedName name="TABLA1.2.2_2" localSheetId="22">[149]A.P.U!#REF!</definedName>
    <definedName name="TABLA1.2.2_2" localSheetId="2">[149]A.P.U!#REF!</definedName>
    <definedName name="TABLA1.2.2_2">[149]A.P.U!#REF!</definedName>
    <definedName name="TABLA1.2.2_20" localSheetId="22">[150]A.P.U!#REF!</definedName>
    <definedName name="TABLA1.2.2_20" localSheetId="2">[150]A.P.U!#REF!</definedName>
    <definedName name="TABLA1.2.2_20">[150]A.P.U!#REF!</definedName>
    <definedName name="TABLA1.2.2_21" localSheetId="22">[150]A.P.U!#REF!</definedName>
    <definedName name="TABLA1.2.2_21" localSheetId="2">[150]A.P.U!#REF!</definedName>
    <definedName name="TABLA1.2.2_21">[150]A.P.U!#REF!</definedName>
    <definedName name="TABLA1.2.2_22" localSheetId="22">[150]A.P.U!#REF!</definedName>
    <definedName name="TABLA1.2.2_22" localSheetId="2">[150]A.P.U!#REF!</definedName>
    <definedName name="TABLA1.2.2_22">[150]A.P.U!#REF!</definedName>
    <definedName name="TABLA1.2.2_23" localSheetId="22">[150]A.P.U!#REF!</definedName>
    <definedName name="TABLA1.2.2_23" localSheetId="2">[150]A.P.U!#REF!</definedName>
    <definedName name="TABLA1.2.2_23">[150]A.P.U!#REF!</definedName>
    <definedName name="TABLA1.2.2_24" localSheetId="22">[150]A.P.U!#REF!</definedName>
    <definedName name="TABLA1.2.2_24" localSheetId="2">[150]A.P.U!#REF!</definedName>
    <definedName name="TABLA1.2.2_24">[150]A.P.U!#REF!</definedName>
    <definedName name="TABLA1.2.2_25" localSheetId="22">[150]A.P.U!#REF!</definedName>
    <definedName name="TABLA1.2.2_25" localSheetId="2">[150]A.P.U!#REF!</definedName>
    <definedName name="TABLA1.2.2_25">[150]A.P.U!#REF!</definedName>
    <definedName name="TABLA1.2.2_26" localSheetId="22">[150]A.P.U!#REF!</definedName>
    <definedName name="TABLA1.2.2_26" localSheetId="2">[150]A.P.U!#REF!</definedName>
    <definedName name="TABLA1.2.2_26">[150]A.P.U!#REF!</definedName>
    <definedName name="TABLA1.2.2_27" localSheetId="22">[150]A.P.U!#REF!</definedName>
    <definedName name="TABLA1.2.2_27" localSheetId="2">[150]A.P.U!#REF!</definedName>
    <definedName name="TABLA1.2.2_27">[150]A.P.U!#REF!</definedName>
    <definedName name="TABLA1.2.2_28" localSheetId="22">[150]A.P.U!#REF!</definedName>
    <definedName name="TABLA1.2.2_28" localSheetId="2">[150]A.P.U!#REF!</definedName>
    <definedName name="TABLA1.2.2_28">[150]A.P.U!#REF!</definedName>
    <definedName name="TABLA1.2.2_29" localSheetId="22">[150]A.P.U!#REF!</definedName>
    <definedName name="TABLA1.2.2_29" localSheetId="2">[150]A.P.U!#REF!</definedName>
    <definedName name="TABLA1.2.2_29">[150]A.P.U!#REF!</definedName>
    <definedName name="TABLA1.2.2_3" localSheetId="22">[151]A.P.U!#REF!</definedName>
    <definedName name="TABLA1.2.2_3" localSheetId="2">[151]A.P.U!#REF!</definedName>
    <definedName name="TABLA1.2.2_3">[151]A.P.U!#REF!</definedName>
    <definedName name="TABLA1.2.2_30" localSheetId="22">[150]A.P.U!#REF!</definedName>
    <definedName name="TABLA1.2.2_30" localSheetId="2">[150]A.P.U!#REF!</definedName>
    <definedName name="TABLA1.2.2_30">[150]A.P.U!#REF!</definedName>
    <definedName name="TABLA1.2.2_31" localSheetId="22">[150]A.P.U!#REF!</definedName>
    <definedName name="TABLA1.2.2_31" localSheetId="2">[150]A.P.U!#REF!</definedName>
    <definedName name="TABLA1.2.2_31">[150]A.P.U!#REF!</definedName>
    <definedName name="TABLA1.2.2_32" localSheetId="22">[150]A.P.U!#REF!</definedName>
    <definedName name="TABLA1.2.2_32" localSheetId="2">[150]A.P.U!#REF!</definedName>
    <definedName name="TABLA1.2.2_32">[150]A.P.U!#REF!</definedName>
    <definedName name="TABLA1.2.2_33" localSheetId="22">[150]A.P.U!#REF!</definedName>
    <definedName name="TABLA1.2.2_33" localSheetId="2">[150]A.P.U!#REF!</definedName>
    <definedName name="TABLA1.2.2_33">[150]A.P.U!#REF!</definedName>
    <definedName name="TABLA1.2.2_34" localSheetId="22">[150]A.P.U!#REF!</definedName>
    <definedName name="TABLA1.2.2_34" localSheetId="2">[150]A.P.U!#REF!</definedName>
    <definedName name="TABLA1.2.2_34">[150]A.P.U!#REF!</definedName>
    <definedName name="TABLA1.2.2_35" localSheetId="22">[150]A.P.U!#REF!</definedName>
    <definedName name="TABLA1.2.2_35" localSheetId="2">[150]A.P.U!#REF!</definedName>
    <definedName name="TABLA1.2.2_35">[150]A.P.U!#REF!</definedName>
    <definedName name="TABLA1.2.2_36" localSheetId="22">[150]A.P.U!#REF!</definedName>
    <definedName name="TABLA1.2.2_36" localSheetId="2">[150]A.P.U!#REF!</definedName>
    <definedName name="TABLA1.2.2_36">[150]A.P.U!#REF!</definedName>
    <definedName name="TABLA1.2.2_37" localSheetId="22">[150]A.P.U!#REF!</definedName>
    <definedName name="TABLA1.2.2_37" localSheetId="2">[150]A.P.U!#REF!</definedName>
    <definedName name="TABLA1.2.2_37">[150]A.P.U!#REF!</definedName>
    <definedName name="TABLA1.2.2_38" localSheetId="22">[150]A.P.U!#REF!</definedName>
    <definedName name="TABLA1.2.2_38" localSheetId="2">[150]A.P.U!#REF!</definedName>
    <definedName name="TABLA1.2.2_38">[150]A.P.U!#REF!</definedName>
    <definedName name="TABLA1.2.2_39" localSheetId="22">[150]A.P.U!#REF!</definedName>
    <definedName name="TABLA1.2.2_39" localSheetId="2">[150]A.P.U!#REF!</definedName>
    <definedName name="TABLA1.2.2_39">[150]A.P.U!#REF!</definedName>
    <definedName name="TABLA1.2.2_4" localSheetId="22">[149]A.P.U!#REF!</definedName>
    <definedName name="TABLA1.2.2_4" localSheetId="2">[149]A.P.U!#REF!</definedName>
    <definedName name="TABLA1.2.2_4">[149]A.P.U!#REF!</definedName>
    <definedName name="TABLA1.2.2_40" localSheetId="22">[150]A.P.U!#REF!</definedName>
    <definedName name="TABLA1.2.2_40" localSheetId="2">[150]A.P.U!#REF!</definedName>
    <definedName name="TABLA1.2.2_40">[150]A.P.U!#REF!</definedName>
    <definedName name="TABLA1.2.2_41" localSheetId="22">[150]A.P.U!#REF!</definedName>
    <definedName name="TABLA1.2.2_41" localSheetId="2">[150]A.P.U!#REF!</definedName>
    <definedName name="TABLA1.2.2_41">[150]A.P.U!#REF!</definedName>
    <definedName name="TABLA1.2.2_42" localSheetId="22">[150]A.P.U!#REF!</definedName>
    <definedName name="TABLA1.2.2_42" localSheetId="2">[150]A.P.U!#REF!</definedName>
    <definedName name="TABLA1.2.2_42">[150]A.P.U!#REF!</definedName>
    <definedName name="TABLA1.2.2_43" localSheetId="22">[150]A.P.U!#REF!</definedName>
    <definedName name="TABLA1.2.2_43" localSheetId="2">[150]A.P.U!#REF!</definedName>
    <definedName name="TABLA1.2.2_43">[150]A.P.U!#REF!</definedName>
    <definedName name="TABLA1.2.2_44" localSheetId="22">[150]A.P.U!#REF!</definedName>
    <definedName name="TABLA1.2.2_44" localSheetId="2">[150]A.P.U!#REF!</definedName>
    <definedName name="TABLA1.2.2_44">[150]A.P.U!#REF!</definedName>
    <definedName name="TABLA1.2.2_45" localSheetId="22">[150]A.P.U!#REF!</definedName>
    <definedName name="TABLA1.2.2_45" localSheetId="2">[150]A.P.U!#REF!</definedName>
    <definedName name="TABLA1.2.2_45">[150]A.P.U!#REF!</definedName>
    <definedName name="TABLA1.2.2_46" localSheetId="22">[150]A.P.U!#REF!</definedName>
    <definedName name="TABLA1.2.2_46" localSheetId="2">[150]A.P.U!#REF!</definedName>
    <definedName name="TABLA1.2.2_46">[150]A.P.U!#REF!</definedName>
    <definedName name="TABLA1.2.2_47" localSheetId="22">[150]A.P.U!#REF!</definedName>
    <definedName name="TABLA1.2.2_47" localSheetId="2">[150]A.P.U!#REF!</definedName>
    <definedName name="TABLA1.2.2_47">[150]A.P.U!#REF!</definedName>
    <definedName name="TABLA1.2.2_48" localSheetId="22">[150]A.P.U!#REF!</definedName>
    <definedName name="TABLA1.2.2_48" localSheetId="2">[150]A.P.U!#REF!</definedName>
    <definedName name="TABLA1.2.2_48">[150]A.P.U!#REF!</definedName>
    <definedName name="TABLA1.2.2_49" localSheetId="22">[150]A.P.U!#REF!</definedName>
    <definedName name="TABLA1.2.2_49" localSheetId="2">[150]A.P.U!#REF!</definedName>
    <definedName name="TABLA1.2.2_49">[150]A.P.U!#REF!</definedName>
    <definedName name="TABLA1.2.2_5" localSheetId="22">[150]A.P.U!#REF!</definedName>
    <definedName name="TABLA1.2.2_5" localSheetId="2">[150]A.P.U!#REF!</definedName>
    <definedName name="TABLA1.2.2_5">[150]A.P.U!#REF!</definedName>
    <definedName name="TABLA1.2.2_50" localSheetId="22">[150]A.P.U!#REF!</definedName>
    <definedName name="TABLA1.2.2_50" localSheetId="2">[150]A.P.U!#REF!</definedName>
    <definedName name="TABLA1.2.2_50">[150]A.P.U!#REF!</definedName>
    <definedName name="TABLA1.2.2_51" localSheetId="22">[150]A.P.U!#REF!</definedName>
    <definedName name="TABLA1.2.2_51" localSheetId="2">[150]A.P.U!#REF!</definedName>
    <definedName name="TABLA1.2.2_51">[150]A.P.U!#REF!</definedName>
    <definedName name="TABLA1.2.2_52" localSheetId="22">[150]A.P.U!#REF!</definedName>
    <definedName name="TABLA1.2.2_52" localSheetId="2">[150]A.P.U!#REF!</definedName>
    <definedName name="TABLA1.2.2_52">[150]A.P.U!#REF!</definedName>
    <definedName name="TABLA1.2.2_53" localSheetId="22">[150]A.P.U!#REF!</definedName>
    <definedName name="TABLA1.2.2_53" localSheetId="2">[150]A.P.U!#REF!</definedName>
    <definedName name="TABLA1.2.2_53">[150]A.P.U!#REF!</definedName>
    <definedName name="TABLA1.2.2_54" localSheetId="22">[150]A.P.U!#REF!</definedName>
    <definedName name="TABLA1.2.2_54" localSheetId="2">[150]A.P.U!#REF!</definedName>
    <definedName name="TABLA1.2.2_54">[150]A.P.U!#REF!</definedName>
    <definedName name="TABLA1.2.2_55" localSheetId="22">[150]A.P.U!#REF!</definedName>
    <definedName name="TABLA1.2.2_55" localSheetId="2">[150]A.P.U!#REF!</definedName>
    <definedName name="TABLA1.2.2_55">[150]A.P.U!#REF!</definedName>
    <definedName name="TABLA1.2.2_56" localSheetId="22">[150]A.P.U!#REF!</definedName>
    <definedName name="TABLA1.2.2_56" localSheetId="2">[150]A.P.U!#REF!</definedName>
    <definedName name="TABLA1.2.2_56">[150]A.P.U!#REF!</definedName>
    <definedName name="TABLA1.2.2_57" localSheetId="22">[150]A.P.U!#REF!</definedName>
    <definedName name="TABLA1.2.2_57" localSheetId="2">[150]A.P.U!#REF!</definedName>
    <definedName name="TABLA1.2.2_57">[150]A.P.U!#REF!</definedName>
    <definedName name="TABLA1.2.2_58" localSheetId="22">[150]A.P.U!#REF!</definedName>
    <definedName name="TABLA1.2.2_58" localSheetId="2">[150]A.P.U!#REF!</definedName>
    <definedName name="TABLA1.2.2_58">[150]A.P.U!#REF!</definedName>
    <definedName name="TABLA1.2.2_59" localSheetId="22">[149]A.P.U!#REF!</definedName>
    <definedName name="TABLA1.2.2_59" localSheetId="2">[149]A.P.U!#REF!</definedName>
    <definedName name="TABLA1.2.2_59">[149]A.P.U!#REF!</definedName>
    <definedName name="TABLA1.2.2_60" localSheetId="22">[149]A.P.U!#REF!</definedName>
    <definedName name="TABLA1.2.2_60" localSheetId="2">[149]A.P.U!#REF!</definedName>
    <definedName name="TABLA1.2.2_60">[149]A.P.U!#REF!</definedName>
    <definedName name="TABLA1.2.2_61" localSheetId="22">[150]A.P.U!#REF!</definedName>
    <definedName name="TABLA1.2.2_61" localSheetId="2">[150]A.P.U!#REF!</definedName>
    <definedName name="TABLA1.2.2_61">[150]A.P.U!#REF!</definedName>
    <definedName name="TABLA1.2.2_62" localSheetId="22">[150]A.P.U!#REF!</definedName>
    <definedName name="TABLA1.2.2_62" localSheetId="2">[150]A.P.U!#REF!</definedName>
    <definedName name="TABLA1.2.2_62">[150]A.P.U!#REF!</definedName>
    <definedName name="TABLA1.2.2_63" localSheetId="22">[150]A.P.U!#REF!</definedName>
    <definedName name="TABLA1.2.2_63" localSheetId="2">[150]A.P.U!#REF!</definedName>
    <definedName name="TABLA1.2.2_63">[150]A.P.U!#REF!</definedName>
    <definedName name="TABLA1.2.2_64" localSheetId="22">[150]A.P.U!#REF!</definedName>
    <definedName name="TABLA1.2.2_64" localSheetId="2">[150]A.P.U!#REF!</definedName>
    <definedName name="TABLA1.2.2_64">[150]A.P.U!#REF!</definedName>
    <definedName name="TABLA1.2.2_65" localSheetId="22">[150]A.P.U!#REF!</definedName>
    <definedName name="TABLA1.2.2_65" localSheetId="2">[150]A.P.U!#REF!</definedName>
    <definedName name="TABLA1.2.2_65">[150]A.P.U!#REF!</definedName>
    <definedName name="TABLA1.2.2_66" localSheetId="22">[150]A.P.U!#REF!</definedName>
    <definedName name="TABLA1.2.2_66" localSheetId="2">[150]A.P.U!#REF!</definedName>
    <definedName name="TABLA1.2.2_66">[150]A.P.U!#REF!</definedName>
    <definedName name="TABLA1.2.2_67" localSheetId="22">[150]A.P.U!#REF!</definedName>
    <definedName name="TABLA1.2.2_67" localSheetId="2">[150]A.P.U!#REF!</definedName>
    <definedName name="TABLA1.2.2_67">[150]A.P.U!#REF!</definedName>
    <definedName name="TABLA1.2.2_68" localSheetId="22">[150]A.P.U!#REF!</definedName>
    <definedName name="TABLA1.2.2_68" localSheetId="2">[150]A.P.U!#REF!</definedName>
    <definedName name="TABLA1.2.2_68">[150]A.P.U!#REF!</definedName>
    <definedName name="TABLA1.2.2_69" localSheetId="22">[150]A.P.U!#REF!</definedName>
    <definedName name="TABLA1.2.2_69" localSheetId="2">[150]A.P.U!#REF!</definedName>
    <definedName name="TABLA1.2.2_69">[150]A.P.U!#REF!</definedName>
    <definedName name="TABLA1.2.2_70" localSheetId="22">[150]A.P.U!#REF!</definedName>
    <definedName name="TABLA1.2.2_70" localSheetId="2">[150]A.P.U!#REF!</definedName>
    <definedName name="TABLA1.2.2_70">[150]A.P.U!#REF!</definedName>
    <definedName name="TABLA1.2.2_71" localSheetId="22">[150]A.P.U!#REF!</definedName>
    <definedName name="TABLA1.2.2_71" localSheetId="2">[150]A.P.U!#REF!</definedName>
    <definedName name="TABLA1.2.2_71">[150]A.P.U!#REF!</definedName>
    <definedName name="TABLA1.2.2_72" localSheetId="22">[150]A.P.U!#REF!</definedName>
    <definedName name="TABLA1.2.2_72" localSheetId="2">[150]A.P.U!#REF!</definedName>
    <definedName name="TABLA1.2.2_72">[150]A.P.U!#REF!</definedName>
    <definedName name="TABLA1.2.2_73" localSheetId="22">[150]A.P.U!#REF!</definedName>
    <definedName name="TABLA1.2.2_73" localSheetId="2">[150]A.P.U!#REF!</definedName>
    <definedName name="TABLA1.2.2_73">[150]A.P.U!#REF!</definedName>
    <definedName name="TABLA1.2.2_74" localSheetId="22">[150]A.P.U!#REF!</definedName>
    <definedName name="TABLA1.2.2_74" localSheetId="2">[150]A.P.U!#REF!</definedName>
    <definedName name="TABLA1.2.2_74">[150]A.P.U!#REF!</definedName>
    <definedName name="TABLA1.2.2_75" localSheetId="22">[150]A.P.U!#REF!</definedName>
    <definedName name="TABLA1.2.2_75" localSheetId="2">[150]A.P.U!#REF!</definedName>
    <definedName name="TABLA1.2.2_75">[150]A.P.U!#REF!</definedName>
    <definedName name="TABLA1.2.2_76" localSheetId="22">[150]A.P.U!#REF!</definedName>
    <definedName name="TABLA1.2.2_76" localSheetId="2">[150]A.P.U!#REF!</definedName>
    <definedName name="TABLA1.2.2_76">[150]A.P.U!#REF!</definedName>
    <definedName name="TABLA1.2.2_77" localSheetId="22">[150]A.P.U!#REF!</definedName>
    <definedName name="TABLA1.2.2_77" localSheetId="2">[150]A.P.U!#REF!</definedName>
    <definedName name="TABLA1.2.2_77">[150]A.P.U!#REF!</definedName>
    <definedName name="TABLA1.2.2_78" localSheetId="22">[150]A.P.U!#REF!</definedName>
    <definedName name="TABLA1.2.2_78" localSheetId="2">[150]A.P.U!#REF!</definedName>
    <definedName name="TABLA1.2.2_78">[150]A.P.U!#REF!</definedName>
    <definedName name="TABLA1.2.2_79" localSheetId="22">[150]A.P.U!#REF!</definedName>
    <definedName name="TABLA1.2.2_79" localSheetId="2">[150]A.P.U!#REF!</definedName>
    <definedName name="TABLA1.2.2_79">[150]A.P.U!#REF!</definedName>
    <definedName name="TABLA1.2.2_80" localSheetId="22">[150]A.P.U!#REF!</definedName>
    <definedName name="TABLA1.2.2_80" localSheetId="2">[150]A.P.U!#REF!</definedName>
    <definedName name="TABLA1.2.2_80">[150]A.P.U!#REF!</definedName>
    <definedName name="TABLA1.2.2_9" localSheetId="22">[150]A.P.U!#REF!</definedName>
    <definedName name="TABLA1.2.2_9" localSheetId="2">[150]A.P.U!#REF!</definedName>
    <definedName name="TABLA1.2.2_9">[150]A.P.U!#REF!</definedName>
    <definedName name="TABLERO_4_CIRCUITOS">'[23]LISTADO '!$F$108</definedName>
    <definedName name="Tablero_de_12_circuitos" localSheetId="14">#REF!</definedName>
    <definedName name="Tablero_de_12_circuitos" localSheetId="17">#REF!</definedName>
    <definedName name="Tablero_de_12_circuitos" localSheetId="18">#REF!</definedName>
    <definedName name="Tablero_de_12_circuitos" localSheetId="22">#REF!</definedName>
    <definedName name="Tablero_de_12_circuitos" localSheetId="2">#REF!</definedName>
    <definedName name="Tablero_de_12_circuitos">#REF!</definedName>
    <definedName name="Tablero_de_12_circuitos_11" localSheetId="14">#REF!</definedName>
    <definedName name="Tablero_de_12_circuitos_11" localSheetId="17">#REF!</definedName>
    <definedName name="Tablero_de_12_circuitos_11" localSheetId="18">#REF!</definedName>
    <definedName name="Tablero_de_12_circuitos_11" localSheetId="22">#REF!</definedName>
    <definedName name="Tablero_de_12_circuitos_11" localSheetId="2">#REF!</definedName>
    <definedName name="Tablero_de_12_circuitos_11">#REF!</definedName>
    <definedName name="Tablero_de_2_circuitos" localSheetId="14">#REF!</definedName>
    <definedName name="Tablero_de_2_circuitos" localSheetId="17">#REF!</definedName>
    <definedName name="Tablero_de_2_circuitos" localSheetId="18">#REF!</definedName>
    <definedName name="Tablero_de_2_circuitos" localSheetId="22">#REF!</definedName>
    <definedName name="Tablero_de_2_circuitos" localSheetId="2">#REF!</definedName>
    <definedName name="Tablero_de_2_circuitos">#REF!</definedName>
    <definedName name="Tablero_de_2_circuitos_11" localSheetId="17">#REF!</definedName>
    <definedName name="Tablero_de_2_circuitos_11" localSheetId="18">#REF!</definedName>
    <definedName name="Tablero_de_2_circuitos_11" localSheetId="22">#REF!</definedName>
    <definedName name="Tablero_de_2_circuitos_11" localSheetId="2">#REF!</definedName>
    <definedName name="Tablero_de_2_circuitos_11">#REF!</definedName>
    <definedName name="Tablero_trifásico_12_circuitos" localSheetId="22">'[32]L. MAT.'!#REF!</definedName>
    <definedName name="Tablero_trifásico_12_circuitos">'[32]L. MAT.'!#REF!</definedName>
    <definedName name="tablero2">'[21]A.P.U AULA CANO PESCAO'!$G$1196</definedName>
    <definedName name="TABLEROACRIL">'[21]A.P.U AULA CANO PESCAO'!$G$926</definedName>
    <definedName name="TABLETA" localSheetId="14">#REF!</definedName>
    <definedName name="TABLETA" localSheetId="17">#REF!</definedName>
    <definedName name="TABLETA" localSheetId="18">#REF!</definedName>
    <definedName name="TABLETA" localSheetId="22">#REF!</definedName>
    <definedName name="TABLETA" localSheetId="2">#REF!</definedName>
    <definedName name="TABLETA">#REF!</definedName>
    <definedName name="TABLETA_11" localSheetId="14">#REF!</definedName>
    <definedName name="TABLETA_11" localSheetId="17">#REF!</definedName>
    <definedName name="TABLETA_11" localSheetId="18">#REF!</definedName>
    <definedName name="TABLETA_11" localSheetId="22">#REF!</definedName>
    <definedName name="TABLETA_11" localSheetId="2">#REF!</definedName>
    <definedName name="TABLETA_11">#REF!</definedName>
    <definedName name="tablilla" localSheetId="14">#REF!</definedName>
    <definedName name="tablilla" localSheetId="22">#REF!</definedName>
    <definedName name="tablilla">#REF!</definedName>
    <definedName name="TABLON" localSheetId="17">#REF!</definedName>
    <definedName name="TABLON" localSheetId="18">#REF!</definedName>
    <definedName name="TABLON" localSheetId="2">#REF!</definedName>
    <definedName name="Tablon">'[19]LISTADO '!$F$29</definedName>
    <definedName name="TABLON_11" localSheetId="14">#REF!</definedName>
    <definedName name="TABLON_11" localSheetId="17">#REF!</definedName>
    <definedName name="TABLON_11" localSheetId="18">#REF!</definedName>
    <definedName name="TABLON_11" localSheetId="22">#REF!</definedName>
    <definedName name="TABLON_11" localSheetId="2">#REF!</definedName>
    <definedName name="TABLON_11">#REF!</definedName>
    <definedName name="Tablon_gres">'[23]LISTADO '!$F$28</definedName>
    <definedName name="Tanq" localSheetId="14">#REF!</definedName>
    <definedName name="Tanq" localSheetId="22">#REF!</definedName>
    <definedName name="Tanq">#REF!</definedName>
    <definedName name="Tanque_asbt_cemt_de_1.000_ltrs" localSheetId="14">#REF!</definedName>
    <definedName name="Tanque_asbt_cemt_de_1.000_ltrs" localSheetId="17">#REF!</definedName>
    <definedName name="Tanque_asbt_cemt_de_1.000_ltrs" localSheetId="18">#REF!</definedName>
    <definedName name="Tanque_asbt_cemt_de_1.000_ltrs" localSheetId="22">#REF!</definedName>
    <definedName name="Tanque_asbt_cemt_de_1.000_ltrs" localSheetId="2">#REF!</definedName>
    <definedName name="Tanque_asbt_cemt_de_1.000_ltrs">#REF!</definedName>
    <definedName name="Tanque_asbt_cemt_de_1.000_ltrs_11" localSheetId="14">#REF!</definedName>
    <definedName name="Tanque_asbt_cemt_de_1.000_ltrs_11" localSheetId="17">#REF!</definedName>
    <definedName name="Tanque_asbt_cemt_de_1.000_ltrs_11" localSheetId="18">#REF!</definedName>
    <definedName name="Tanque_asbt_cemt_de_1.000_ltrs_11" localSheetId="22">#REF!</definedName>
    <definedName name="Tanque_asbt_cemt_de_1.000_ltrs_11" localSheetId="2">#REF!</definedName>
    <definedName name="Tanque_asbt_cemt_de_1.000_ltrs_11">#REF!</definedName>
    <definedName name="TANQUEELEVATOT" localSheetId="17">#REF!</definedName>
    <definedName name="TANQUEELEVATOT" localSheetId="18">#REF!</definedName>
    <definedName name="TANQUEELEVATOT" localSheetId="22">#REF!</definedName>
    <definedName name="TANQUEELEVATOT" localSheetId="2">#REF!</definedName>
    <definedName name="TANQUEELEVATOT">#REF!</definedName>
    <definedName name="TANQUEELEVATOT_11" localSheetId="17">#REF!</definedName>
    <definedName name="TANQUEELEVATOT_11" localSheetId="18">#REF!</definedName>
    <definedName name="TANQUEELEVATOT_11" localSheetId="22">#REF!</definedName>
    <definedName name="TANQUEELEVATOT_11" localSheetId="2">#REF!</definedName>
    <definedName name="TANQUEELEVATOT_11">#REF!</definedName>
    <definedName name="TANQUES4.1" localSheetId="22">#REF!</definedName>
    <definedName name="TANQUES4.1">#REF!</definedName>
    <definedName name="TAPA" localSheetId="14">[152]PRECIOS!$B$43</definedName>
    <definedName name="TAPA">[152]PRECIOS!$B$43</definedName>
    <definedName name="TAPA_HF" localSheetId="14">#REF!</definedName>
    <definedName name="TAPA_HF" localSheetId="22">#REF!</definedName>
    <definedName name="TAPA_HF">#REF!</definedName>
    <definedName name="Tapa_tipo_intemperie" localSheetId="14">#REF!</definedName>
    <definedName name="Tapa_tipo_intemperie" localSheetId="17">#REF!</definedName>
    <definedName name="Tapa_tipo_intemperie" localSheetId="18">#REF!</definedName>
    <definedName name="Tapa_tipo_intemperie" localSheetId="22">#REF!</definedName>
    <definedName name="Tapa_tipo_intemperie" localSheetId="2">#REF!</definedName>
    <definedName name="Tapa_tipo_intemperie">#REF!</definedName>
    <definedName name="Tapa_tipo_intemperie_11" localSheetId="14">#REF!</definedName>
    <definedName name="Tapa_tipo_intemperie_11" localSheetId="17">#REF!</definedName>
    <definedName name="Tapa_tipo_intemperie_11" localSheetId="18">#REF!</definedName>
    <definedName name="Tapa_tipo_intemperie_11" localSheetId="22">#REF!</definedName>
    <definedName name="Tapa_tipo_intemperie_11" localSheetId="2">#REF!</definedName>
    <definedName name="Tapa_tipo_intemperie_11">#REF!</definedName>
    <definedName name="TAPON_2__P.V.C" localSheetId="22">#REF!</definedName>
    <definedName name="TAPON_2__P.V.C">#REF!</definedName>
    <definedName name="Tapon_Pres._1" localSheetId="17">#REF!</definedName>
    <definedName name="Tapon_Pres._1" localSheetId="18">#REF!</definedName>
    <definedName name="Tapon_Pres._1" localSheetId="22">#REF!</definedName>
    <definedName name="Tapon_Pres._1" localSheetId="2">#REF!</definedName>
    <definedName name="Tapon_Pres._1">#REF!</definedName>
    <definedName name="Tapon_Pres._1_11" localSheetId="17">#REF!</definedName>
    <definedName name="Tapon_Pres._1_11" localSheetId="18">#REF!</definedName>
    <definedName name="Tapon_Pres._1_11" localSheetId="22">#REF!</definedName>
    <definedName name="Tapon_Pres._1_11" localSheetId="2">#REF!</definedName>
    <definedName name="Tapon_Pres._1_11">#REF!</definedName>
    <definedName name="Tapon_Pres._1_2" localSheetId="17">#REF!</definedName>
    <definedName name="Tapon_Pres._1_2" localSheetId="18">#REF!</definedName>
    <definedName name="Tapon_Pres._1_2" localSheetId="22">#REF!</definedName>
    <definedName name="Tapon_Pres._1_2" localSheetId="2">#REF!</definedName>
    <definedName name="Tapon_Pres._1_2">#REF!</definedName>
    <definedName name="Tapon_Pres._1_2_11" localSheetId="17">#REF!</definedName>
    <definedName name="Tapon_Pres._1_2_11" localSheetId="18">#REF!</definedName>
    <definedName name="Tapon_Pres._1_2_11" localSheetId="22">#REF!</definedName>
    <definedName name="Tapon_Pres._1_2_11" localSheetId="2">#REF!</definedName>
    <definedName name="Tapon_Pres._1_2_11">#REF!</definedName>
    <definedName name="Tapon_Pres._3_4" localSheetId="17">#REF!</definedName>
    <definedName name="Tapon_Pres._3_4" localSheetId="18">#REF!</definedName>
    <definedName name="Tapon_Pres._3_4" localSheetId="22">#REF!</definedName>
    <definedName name="Tapon_Pres._3_4" localSheetId="2">#REF!</definedName>
    <definedName name="Tapon_Pres._3_4">#REF!</definedName>
    <definedName name="Tapon_Pres._3_4_11" localSheetId="17">#REF!</definedName>
    <definedName name="Tapon_Pres._3_4_11" localSheetId="18">#REF!</definedName>
    <definedName name="Tapon_Pres._3_4_11" localSheetId="22">#REF!</definedName>
    <definedName name="Tapon_Pres._3_4_11" localSheetId="2">#REF!</definedName>
    <definedName name="Tapon_Pres._3_4_11">#REF!</definedName>
    <definedName name="tar_scenario">[11]FattoreK!#REF!</definedName>
    <definedName name="targ2">[6]Inputs!$C$31</definedName>
    <definedName name="Target">[18]Assumption!$D$42</definedName>
    <definedName name="target1">[18]Assumption!$D$43</definedName>
    <definedName name="TARIFA_H_M">'[22]HERRAMIENTAS MENORES'!$G$23</definedName>
    <definedName name="TARIFAS_SUBSIDIOS" localSheetId="14">#REF!</definedName>
    <definedName name="TARIFAS_SUBSIDIOS" localSheetId="22">#REF!</definedName>
    <definedName name="TARIFAS_SUBSIDIOS">#REF!</definedName>
    <definedName name="TARIFAS1" localSheetId="14">#REF!</definedName>
    <definedName name="TARIFAS1" localSheetId="22">#REF!</definedName>
    <definedName name="TARIFAS1">#REF!</definedName>
    <definedName name="TariffaSubito">#REF!</definedName>
    <definedName name="tasso_bullet">[18]Assumption!$D$78</definedName>
    <definedName name="Tasso_inter_annuale">#REF!</definedName>
    <definedName name="TassoAttivo">[41]Assumption_invest.!#REF!</definedName>
    <definedName name="TassoPassivobreve">[18]Assumption!$D$86</definedName>
    <definedName name="TassoPassivolungo">[18]Assumption!$D$72</definedName>
    <definedName name="TAX">#REF!</definedName>
    <definedName name="Tax_May">[153]Inputs!$B$96</definedName>
    <definedName name="Tax_November">[153]Inputs!$B$97</definedName>
    <definedName name="taxdep">#REF!</definedName>
    <definedName name="TAXRATE">'[154]Common OperInputs'!$I$854</definedName>
    <definedName name="Tb" localSheetId="14">#REF!</definedName>
    <definedName name="Tb" localSheetId="22">#REF!</definedName>
    <definedName name="Tb">#REF!</definedName>
    <definedName name="Tc" localSheetId="22">#REF!</definedName>
    <definedName name="Tc">#REF!</definedName>
    <definedName name="tcase">#REF!</definedName>
    <definedName name="TCD" localSheetId="22">#REF!</definedName>
    <definedName name="TCD">#REF!</definedName>
    <definedName name="Td" localSheetId="22">#REF!</definedName>
    <definedName name="Td">#REF!</definedName>
    <definedName name="TdC_CENTRALE">[12]assumptions_investimenti!#REF!</definedName>
    <definedName name="TdC_CO1">[12]assumptions_investimenti!#REF!</definedName>
    <definedName name="TdC_CO2">[12]assumptions_investimenti!#REF!</definedName>
    <definedName name="TdC_VA1">[12]assumptions_investimenti!#REF!</definedName>
    <definedName name="TdC_VA2">[12]assumptions_investimenti!#REF!</definedName>
    <definedName name="tdep">#REF!</definedName>
    <definedName name="tdy" localSheetId="14" hidden="1">{"TAB1",#N/A,TRUE,"GENERAL";"TAB2",#N/A,TRUE,"GENERAL";"TAB3",#N/A,TRUE,"GENERAL";"TAB4",#N/A,TRUE,"GENERAL";"TAB5",#N/A,TRUE,"GENERAL"}</definedName>
    <definedName name="tdy" localSheetId="20" hidden="1">{"TAB1",#N/A,TRUE,"GENERAL";"TAB2",#N/A,TRUE,"GENERAL";"TAB3",#N/A,TRUE,"GENERAL";"TAB4",#N/A,TRUE,"GENERAL";"TAB5",#N/A,TRUE,"GENERAL"}</definedName>
    <definedName name="tdy" localSheetId="22" hidden="1">{"TAB1",#N/A,TRUE,"GENERAL";"TAB2",#N/A,TRUE,"GENERAL";"TAB3",#N/A,TRUE,"GENERAL";"TAB4",#N/A,TRUE,"GENERAL";"TAB5",#N/A,TRUE,"GENERAL"}</definedName>
    <definedName name="tdy" hidden="1">{"TAB1",#N/A,TRUE,"GENERAL";"TAB2",#N/A,TRUE,"GENERAL";"TAB3",#N/A,TRUE,"GENERAL";"TAB4",#N/A,TRUE,"GENERAL";"TAB5",#N/A,TRUE,"GENERAL"}</definedName>
    <definedName name="Te" localSheetId="14">#REF!</definedName>
    <definedName name="Te" localSheetId="22">#REF!</definedName>
    <definedName name="Te">#REF!</definedName>
    <definedName name="Tec_Adesivo" localSheetId="14">'[32]L. MAT.'!#REF!</definedName>
    <definedName name="Tec_Adesivo" localSheetId="22">'[32]L. MAT.'!#REF!</definedName>
    <definedName name="Tec_Adesivo">'[32]L. MAT.'!#REF!</definedName>
    <definedName name="TECN" localSheetId="14">DATE(YEAR([0]!Loan_Start),MONTH([0]!Loan_Start)+Payment_Number,DAY([0]!Loan_Start))</definedName>
    <definedName name="TECN" localSheetId="22">DATE(YEAR([0]!Loan_Start),MONTH([0]!Loan_Start)+Payment_Number,DAY([0]!Loan_Start))</definedName>
    <definedName name="TECN">DATE(YEAR([0]!Loan_Start),MONTH([0]!Loan_Start)+Payment_Number,DAY([0]!Loan_Start))</definedName>
    <definedName name="TEE_2_____2____P.V.C" localSheetId="14">#REF!</definedName>
    <definedName name="TEE_2_____2____P.V.C" localSheetId="22">#REF!</definedName>
    <definedName name="TEE_2_____2____P.V.C">#REF!</definedName>
    <definedName name="TEE_3____3____2____P.V.C" localSheetId="14">#REF!</definedName>
    <definedName name="TEE_3____3____2____P.V.C" localSheetId="22">#REF!</definedName>
    <definedName name="TEE_3____3____2____P.V.C">#REF!</definedName>
    <definedName name="TEE_3____3____2____P.V.C_UM" localSheetId="14">#REF!</definedName>
    <definedName name="TEE_3____3____2____P.V.C_UM" localSheetId="22">#REF!</definedName>
    <definedName name="TEE_3____3____2____P.V.C_UM">#REF!</definedName>
    <definedName name="TEE_3____3____3____P.V.C" localSheetId="22">#REF!</definedName>
    <definedName name="TEE_3____3____3____P.V.C">#REF!</definedName>
    <definedName name="TEE_3__x_3__B_x_B" localSheetId="22">#REF!</definedName>
    <definedName name="TEE_3__x_3__B_x_B">#REF!</definedName>
    <definedName name="TEE_4____4____4____P.V.C_UM" localSheetId="22">#REF!</definedName>
    <definedName name="TEE_4____4____4____P.V.C_UM">#REF!</definedName>
    <definedName name="Tee_Pres._1" localSheetId="17">#REF!</definedName>
    <definedName name="Tee_Pres._1" localSheetId="18">#REF!</definedName>
    <definedName name="Tee_Pres._1" localSheetId="22">#REF!</definedName>
    <definedName name="Tee_Pres._1" localSheetId="2">#REF!</definedName>
    <definedName name="Tee_Pres._1">#REF!</definedName>
    <definedName name="Tee_Pres._1_11" localSheetId="17">#REF!</definedName>
    <definedName name="Tee_Pres._1_11" localSheetId="18">#REF!</definedName>
    <definedName name="Tee_Pres._1_11" localSheetId="22">#REF!</definedName>
    <definedName name="Tee_Pres._1_11" localSheetId="2">#REF!</definedName>
    <definedName name="Tee_Pres._1_11">#REF!</definedName>
    <definedName name="Tee_Pres.1_2" localSheetId="17">#REF!</definedName>
    <definedName name="Tee_Pres.1_2" localSheetId="18">#REF!</definedName>
    <definedName name="Tee_Pres.1_2" localSheetId="22">#REF!</definedName>
    <definedName name="Tee_Pres.1_2" localSheetId="2">#REF!</definedName>
    <definedName name="Tee_Pres.1_2">#REF!</definedName>
    <definedName name="Tee_Pres.1_2_11" localSheetId="17">#REF!</definedName>
    <definedName name="Tee_Pres.1_2_11" localSheetId="18">#REF!</definedName>
    <definedName name="Tee_Pres.1_2_11" localSheetId="22">#REF!</definedName>
    <definedName name="Tee_Pres.1_2_11" localSheetId="2">#REF!</definedName>
    <definedName name="Tee_Pres.1_2_11">#REF!</definedName>
    <definedName name="Tee_Pres.3_4" localSheetId="17">#REF!</definedName>
    <definedName name="Tee_Pres.3_4" localSheetId="18">#REF!</definedName>
    <definedName name="Tee_Pres.3_4" localSheetId="22">#REF!</definedName>
    <definedName name="Tee_Pres.3_4" localSheetId="2">#REF!</definedName>
    <definedName name="Tee_Pres.3_4">#REF!</definedName>
    <definedName name="Tee_Pres.3_4_11" localSheetId="17">#REF!</definedName>
    <definedName name="Tee_Pres.3_4_11" localSheetId="18">#REF!</definedName>
    <definedName name="Tee_Pres.3_4_11" localSheetId="22">#REF!</definedName>
    <definedName name="Tee_Pres.3_4_11" localSheetId="2">#REF!</definedName>
    <definedName name="Tee_Pres.3_4_11">#REF!</definedName>
    <definedName name="Tee_Sanit._2" localSheetId="17">#REF!</definedName>
    <definedName name="Tee_Sanit._2" localSheetId="18">#REF!</definedName>
    <definedName name="Tee_Sanit._2" localSheetId="22">#REF!</definedName>
    <definedName name="Tee_Sanit._2" localSheetId="2">#REF!</definedName>
    <definedName name="Tee_Sanit._2">#REF!</definedName>
    <definedName name="Tee_Sanit._2_11" localSheetId="17">#REF!</definedName>
    <definedName name="Tee_Sanit._2_11" localSheetId="18">#REF!</definedName>
    <definedName name="Tee_Sanit._2_11" localSheetId="22">#REF!</definedName>
    <definedName name="Tee_Sanit._2_11" localSheetId="2">#REF!</definedName>
    <definedName name="Tee_Sanit._2_11">#REF!</definedName>
    <definedName name="Tee_Sanit._3" localSheetId="17">#REF!</definedName>
    <definedName name="Tee_Sanit._3" localSheetId="18">#REF!</definedName>
    <definedName name="Tee_Sanit._3" localSheetId="22">#REF!</definedName>
    <definedName name="Tee_Sanit._3" localSheetId="2">#REF!</definedName>
    <definedName name="Tee_Sanit._3">#REF!</definedName>
    <definedName name="Tee_Sanit._3_11" localSheetId="17">#REF!</definedName>
    <definedName name="Tee_Sanit._3_11" localSheetId="18">#REF!</definedName>
    <definedName name="Tee_Sanit._3_11" localSheetId="22">#REF!</definedName>
    <definedName name="Tee_Sanit._3_11" localSheetId="2">#REF!</definedName>
    <definedName name="Tee_Sanit._3_11">#REF!</definedName>
    <definedName name="Tee_Sanit._4" localSheetId="17">#REF!</definedName>
    <definedName name="Tee_Sanit._4" localSheetId="18">#REF!</definedName>
    <definedName name="Tee_Sanit._4" localSheetId="22">#REF!</definedName>
    <definedName name="Tee_Sanit._4" localSheetId="2">#REF!</definedName>
    <definedName name="Tee_Sanit._4">#REF!</definedName>
    <definedName name="Tee_Sanit._4_11" localSheetId="17">#REF!</definedName>
    <definedName name="Tee_Sanit._4_11" localSheetId="18">#REF!</definedName>
    <definedName name="Tee_Sanit._4_11" localSheetId="22">#REF!</definedName>
    <definedName name="Tee_Sanit._4_11" localSheetId="2">#REF!</definedName>
    <definedName name="Tee_Sanit._4_11">#REF!</definedName>
    <definedName name="Tee_Sanit._6" localSheetId="17">#REF!</definedName>
    <definedName name="Tee_Sanit._6" localSheetId="18">#REF!</definedName>
    <definedName name="Tee_Sanit._6" localSheetId="22">#REF!</definedName>
    <definedName name="Tee_Sanit._6" localSheetId="2">#REF!</definedName>
    <definedName name="Tee_Sanit._6">#REF!</definedName>
    <definedName name="Tee_Sanit._6_11" localSheetId="17">#REF!</definedName>
    <definedName name="Tee_Sanit._6_11" localSheetId="18">#REF!</definedName>
    <definedName name="Tee_Sanit._6_11" localSheetId="22">#REF!</definedName>
    <definedName name="Tee_Sanit._6_11" localSheetId="2">#REF!</definedName>
    <definedName name="Tee_Sanit._6_11">#REF!</definedName>
    <definedName name="TEFLON" localSheetId="22">#REF!</definedName>
    <definedName name="TEFLON">#REF!</definedName>
    <definedName name="Teja_aluminio">'[19]LISTADO '!$F$27</definedName>
    <definedName name="Teja_asbt_cemt_N__10_Inc._Acces." localSheetId="14">#REF!</definedName>
    <definedName name="Teja_asbt_cemt_N__10_Inc._Acces." localSheetId="17">#REF!</definedName>
    <definedName name="Teja_asbt_cemt_N__10_Inc._Acces." localSheetId="18">#REF!</definedName>
    <definedName name="Teja_asbt_cemt_N__10_Inc._Acces." localSheetId="22">#REF!</definedName>
    <definedName name="Teja_asbt_cemt_N__10_Inc._Acces." localSheetId="2">#REF!</definedName>
    <definedName name="Teja_asbt_cemt_N__10_Inc._Acces.">#REF!</definedName>
    <definedName name="Teja_asbt_cemt_N__10_Inc._Acces._11" localSheetId="14">#REF!</definedName>
    <definedName name="Teja_asbt_cemt_N__10_Inc._Acces._11" localSheetId="17">#REF!</definedName>
    <definedName name="Teja_asbt_cemt_N__10_Inc._Acces._11" localSheetId="18">#REF!</definedName>
    <definedName name="Teja_asbt_cemt_N__10_Inc._Acces._11" localSheetId="22">#REF!</definedName>
    <definedName name="Teja_asbt_cemt_N__10_Inc._Acces._11" localSheetId="2">#REF!</definedName>
    <definedName name="Teja_asbt_cemt_N__10_Inc._Acces._11">#REF!</definedName>
    <definedName name="Teja_asbt_cemt_N__4_Inc._Acces." localSheetId="14">#REF!</definedName>
    <definedName name="Teja_asbt_cemt_N__4_Inc._Acces." localSheetId="17">#REF!</definedName>
    <definedName name="Teja_asbt_cemt_N__4_Inc._Acces." localSheetId="18">#REF!</definedName>
    <definedName name="Teja_asbt_cemt_N__4_Inc._Acces." localSheetId="22">#REF!</definedName>
    <definedName name="Teja_asbt_cemt_N__4_Inc._Acces." localSheetId="2">#REF!</definedName>
    <definedName name="Teja_asbt_cemt_N__4_Inc._Acces.">#REF!</definedName>
    <definedName name="Teja_asbt_cemt_N__4_Inc._Acces._11" localSheetId="17">#REF!</definedName>
    <definedName name="Teja_asbt_cemt_N__4_Inc._Acces._11" localSheetId="18">#REF!</definedName>
    <definedName name="Teja_asbt_cemt_N__4_Inc._Acces._11" localSheetId="22">#REF!</definedName>
    <definedName name="Teja_asbt_cemt_N__4_Inc._Acces._11" localSheetId="2">#REF!</definedName>
    <definedName name="Teja_asbt_cemt_N__4_Inc._Acces._11">#REF!</definedName>
    <definedName name="Teja_asbt_cemt_N__5_Inc._Acces." localSheetId="17">#REF!</definedName>
    <definedName name="Teja_asbt_cemt_N__5_Inc._Acces." localSheetId="18">#REF!</definedName>
    <definedName name="Teja_asbt_cemt_N__5_Inc._Acces." localSheetId="22">#REF!</definedName>
    <definedName name="Teja_asbt_cemt_N__5_Inc._Acces." localSheetId="2">#REF!</definedName>
    <definedName name="Teja_asbt_cemt_N__5_Inc._Acces.">#REF!</definedName>
    <definedName name="Teja_asbt_cemt_N__5_Inc._Acces._11" localSheetId="17">#REF!</definedName>
    <definedName name="Teja_asbt_cemt_N__5_Inc._Acces._11" localSheetId="18">#REF!</definedName>
    <definedName name="Teja_asbt_cemt_N__5_Inc._Acces._11" localSheetId="22">#REF!</definedName>
    <definedName name="Teja_asbt_cemt_N__5_Inc._Acces._11" localSheetId="2">#REF!</definedName>
    <definedName name="Teja_asbt_cemt_N__5_Inc._Acces._11">#REF!</definedName>
    <definedName name="Teja_asbt_cemt_N__6_Inc._Acces." localSheetId="17">#REF!</definedName>
    <definedName name="Teja_asbt_cemt_N__6_Inc._Acces." localSheetId="18">#REF!</definedName>
    <definedName name="Teja_asbt_cemt_N__6_Inc._Acces." localSheetId="22">#REF!</definedName>
    <definedName name="Teja_asbt_cemt_N__6_Inc._Acces." localSheetId="2">#REF!</definedName>
    <definedName name="Teja_asbt_cemt_N__6_Inc._Acces.">#REF!</definedName>
    <definedName name="Teja_asbt_cemt_N__6_Inc._Acces._11" localSheetId="17">#REF!</definedName>
    <definedName name="Teja_asbt_cemt_N__6_Inc._Acces._11" localSheetId="18">#REF!</definedName>
    <definedName name="Teja_asbt_cemt_N__6_Inc._Acces._11" localSheetId="22">#REF!</definedName>
    <definedName name="Teja_asbt_cemt_N__6_Inc._Acces._11" localSheetId="2">#REF!</definedName>
    <definedName name="Teja_asbt_cemt_N__6_Inc._Acces._11">#REF!</definedName>
    <definedName name="Teja_asbt_cemt_N__8_Inc._Acces." localSheetId="17">#REF!</definedName>
    <definedName name="Teja_asbt_cemt_N__8_Inc._Acces." localSheetId="18">#REF!</definedName>
    <definedName name="Teja_asbt_cemt_N__8_Inc._Acces." localSheetId="22">#REF!</definedName>
    <definedName name="Teja_asbt_cemt_N__8_Inc._Acces." localSheetId="2">#REF!</definedName>
    <definedName name="Teja_asbt_cemt_N__8_Inc._Acces.">#REF!</definedName>
    <definedName name="Teja_asbt_cemt_N__8_Inc._Acces._11" localSheetId="17">#REF!</definedName>
    <definedName name="Teja_asbt_cemt_N__8_Inc._Acces._11" localSheetId="18">#REF!</definedName>
    <definedName name="Teja_asbt_cemt_N__8_Inc._Acces._11" localSheetId="22">#REF!</definedName>
    <definedName name="Teja_asbt_cemt_N__8_Inc._Acces._11" localSheetId="2">#REF!</definedName>
    <definedName name="Teja_asbt_cemt_N__8_Inc._Acces._11">#REF!</definedName>
    <definedName name="Teja_thermoacustica">'[23]LISTADO '!$F$102</definedName>
    <definedName name="TEJA6" localSheetId="14">#REF!</definedName>
    <definedName name="TEJA6" localSheetId="17">#REF!</definedName>
    <definedName name="TEJA6" localSheetId="18">#REF!</definedName>
    <definedName name="TEJA6" localSheetId="22">#REF!</definedName>
    <definedName name="TEJA6" localSheetId="2">#REF!</definedName>
    <definedName name="TEJA6">#REF!</definedName>
    <definedName name="TEJA6_11" localSheetId="14">#REF!</definedName>
    <definedName name="TEJA6_11" localSheetId="17">#REF!</definedName>
    <definedName name="TEJA6_11" localSheetId="18">#REF!</definedName>
    <definedName name="TEJA6_11" localSheetId="22">#REF!</definedName>
    <definedName name="TEJA6_11" localSheetId="2">#REF!</definedName>
    <definedName name="TEJA6_11">#REF!</definedName>
    <definedName name="tenor_linea_base">'[34]Input Finanziari'!#REF!</definedName>
    <definedName name="tenor_standby">'[34]Input Finanziari'!#REF!</definedName>
    <definedName name="term_cf">#REF!</definedName>
    <definedName name="term_eq">#REF!</definedName>
    <definedName name="Term_loan">#REF!</definedName>
    <definedName name="TermLoan_Commitment">#REF!</definedName>
    <definedName name="TermLoan_Spread">#REF!</definedName>
    <definedName name="terr" localSheetId="14">#REF!</definedName>
    <definedName name="terr" localSheetId="22">#REF!</definedName>
    <definedName name="terr">#REF!</definedName>
    <definedName name="TestAdd">"Test RefersTo1"</definedName>
    <definedName name="tewst" localSheetId="14" hidden="1">{"TAB1",#N/A,TRUE,"GENERAL";"TAB2",#N/A,TRUE,"GENERAL";"TAB3",#N/A,TRUE,"GENERAL";"TAB4",#N/A,TRUE,"GENERAL";"TAB5",#N/A,TRUE,"GENERAL"}</definedName>
    <definedName name="tewst" localSheetId="20" hidden="1">{"TAB1",#N/A,TRUE,"GENERAL";"TAB2",#N/A,TRUE,"GENERAL";"TAB3",#N/A,TRUE,"GENERAL";"TAB4",#N/A,TRUE,"GENERAL";"TAB5",#N/A,TRUE,"GENERAL"}</definedName>
    <definedName name="tewst" localSheetId="22" hidden="1">{"TAB1",#N/A,TRUE,"GENERAL";"TAB2",#N/A,TRUE,"GENERAL";"TAB3",#N/A,TRUE,"GENERAL";"TAB4",#N/A,TRUE,"GENERAL";"TAB5",#N/A,TRUE,"GENERAL"}</definedName>
    <definedName name="tewst" hidden="1">{"TAB1",#N/A,TRUE,"GENERAL";"TAB2",#N/A,TRUE,"GENERAL";"TAB3",#N/A,TRUE,"GENERAL";"TAB4",#N/A,TRUE,"GENERAL";"TAB5",#N/A,TRUE,"GENERAL"}</definedName>
    <definedName name="teytrh" localSheetId="14" hidden="1">{"via1",#N/A,TRUE,"general";"via2",#N/A,TRUE,"general";"via3",#N/A,TRUE,"general"}</definedName>
    <definedName name="teytrh" localSheetId="20" hidden="1">{"via1",#N/A,TRUE,"general";"via2",#N/A,TRUE,"general";"via3",#N/A,TRUE,"general"}</definedName>
    <definedName name="teytrh" localSheetId="22" hidden="1">{"via1",#N/A,TRUE,"general";"via2",#N/A,TRUE,"general";"via3",#N/A,TRUE,"general"}</definedName>
    <definedName name="teytrh" hidden="1">{"via1",#N/A,TRUE,"general";"via2",#N/A,TRUE,"general";"via3",#N/A,TRUE,"general"}</definedName>
    <definedName name="Tf" localSheetId="14">#REF!</definedName>
    <definedName name="Tf" localSheetId="22">#REF!</definedName>
    <definedName name="Tf">#REF!</definedName>
    <definedName name="Tg" localSheetId="14">#REF!</definedName>
    <definedName name="Tg" localSheetId="22">#REF!</definedName>
    <definedName name="Tg">#REF!</definedName>
    <definedName name="TGR" localSheetId="14">#REF!</definedName>
    <definedName name="TGR" localSheetId="22">#REF!</definedName>
    <definedName name="TGR">#REF!</definedName>
    <definedName name="TgtCurr">#REF!</definedName>
    <definedName name="TgtCurrentScenario">#REF!</definedName>
    <definedName name="TgtEnterpriseValue">#REF!</definedName>
    <definedName name="TgtEquityValue">#REF!</definedName>
    <definedName name="TgtLFY">#REF!</definedName>
    <definedName name="TgtMTR">#REF!</definedName>
    <definedName name="TgtName">#REF!</definedName>
    <definedName name="TgtNetDebt">#REF!</definedName>
    <definedName name="TgtOptionsToConvert">#REF!</definedName>
    <definedName name="TgtSharesOS">#REF!</definedName>
    <definedName name="Th" localSheetId="22">#REF!</definedName>
    <definedName name="Th">#REF!</definedName>
    <definedName name="thdh" localSheetId="14" hidden="1">{"TAB1",#N/A,TRUE,"GENERAL";"TAB2",#N/A,TRUE,"GENERAL";"TAB3",#N/A,TRUE,"GENERAL";"TAB4",#N/A,TRUE,"GENERAL";"TAB5",#N/A,TRUE,"GENERAL"}</definedName>
    <definedName name="thdh" localSheetId="20" hidden="1">{"TAB1",#N/A,TRUE,"GENERAL";"TAB2",#N/A,TRUE,"GENERAL";"TAB3",#N/A,TRUE,"GENERAL";"TAB4",#N/A,TRUE,"GENERAL";"TAB5",#N/A,TRUE,"GENERAL"}</definedName>
    <definedName name="thdh" localSheetId="22" hidden="1">{"TAB1",#N/A,TRUE,"GENERAL";"TAB2",#N/A,TRUE,"GENERAL";"TAB3",#N/A,TRUE,"GENERAL";"TAB4",#N/A,TRUE,"GENERAL";"TAB5",#N/A,TRUE,"GENERAL"}</definedName>
    <definedName name="thdh" hidden="1">{"TAB1",#N/A,TRUE,"GENERAL";"TAB2",#N/A,TRUE,"GENERAL";"TAB3",#N/A,TRUE,"GENERAL";"TAB4",#N/A,TRUE,"GENERAL";"TAB5",#N/A,TRUE,"GENERAL"}</definedName>
    <definedName name="Thincapcal">#REF!</definedName>
    <definedName name="Thincapval">#REF!</definedName>
    <definedName name="thtj" localSheetId="14" hidden="1">{"via1",#N/A,TRUE,"general";"via2",#N/A,TRUE,"general";"via3",#N/A,TRUE,"general"}</definedName>
    <definedName name="thtj" localSheetId="20" hidden="1">{"via1",#N/A,TRUE,"general";"via2",#N/A,TRUE,"general";"via3",#N/A,TRUE,"general"}</definedName>
    <definedName name="thtj" localSheetId="22" hidden="1">{"via1",#N/A,TRUE,"general";"via2",#N/A,TRUE,"general";"via3",#N/A,TRUE,"general"}</definedName>
    <definedName name="thtj" hidden="1">{"via1",#N/A,TRUE,"general";"via2",#N/A,TRUE,"general";"via3",#N/A,TRUE,"general"}</definedName>
    <definedName name="Ti" localSheetId="14">#REF!</definedName>
    <definedName name="Ti" localSheetId="22">#REF!</definedName>
    <definedName name="Ti">#REF!</definedName>
    <definedName name="Ticker">#REF!</definedName>
    <definedName name="TIEMPO">[36]BASES!$E$27</definedName>
    <definedName name="Timbre_chicharra_120v" localSheetId="14">#REF!</definedName>
    <definedName name="Timbre_chicharra_120v" localSheetId="17">#REF!</definedName>
    <definedName name="Timbre_chicharra_120v" localSheetId="18">#REF!</definedName>
    <definedName name="Timbre_chicharra_120v" localSheetId="22">#REF!</definedName>
    <definedName name="Timbre_chicharra_120v" localSheetId="2">#REF!</definedName>
    <definedName name="Timbre_chicharra_120v">#REF!</definedName>
    <definedName name="Timbre_chicharra_120v_11" localSheetId="14">#REF!</definedName>
    <definedName name="Timbre_chicharra_120v_11" localSheetId="17">#REF!</definedName>
    <definedName name="Timbre_chicharra_120v_11" localSheetId="18">#REF!</definedName>
    <definedName name="Timbre_chicharra_120v_11" localSheetId="22">#REF!</definedName>
    <definedName name="Timbre_chicharra_120v_11" localSheetId="2">#REF!</definedName>
    <definedName name="Timbre_chicharra_120v_11">#REF!</definedName>
    <definedName name="Time_inputs">#REF!</definedName>
    <definedName name="Tiniz">[11]FattoreK!#REF!</definedName>
    <definedName name="tipos_falla">#REF!</definedName>
    <definedName name="TIR">#REF!</definedName>
    <definedName name="TIRSOCIOS">[155]devdics!$A$83:$BV$164</definedName>
    <definedName name="TIRSOCIOS_2">[155]devdics!$A$83:$BV$164</definedName>
    <definedName name="titi" localSheetId="14">IF([0]!Loan_Amount*[0]!Interest_Rate*[0]!Loan_Years*[0]!Loan_Start&gt;0,1,0)</definedName>
    <definedName name="titi" localSheetId="22">IF([0]!Loan_Amount*[0]!Interest_Rate*[0]!Loan_Years*[0]!Loan_Start&gt;0,1,0)</definedName>
    <definedName name="titi">IF([0]!Loan_Amount*[0]!Interest_Rate*[0]!Loan_Years*[0]!Loan_Start&gt;0,1,0)</definedName>
    <definedName name="TITO" localSheetId="14">IF('APU 1.1.2.6'!RICO,Header_Row+'APU 1.1.2.6'!TUPI,Header_Row)</definedName>
    <definedName name="TITO" localSheetId="22">IF('APU 2.1.2.1'!RICO,'APU 2.1.2.1'!Header_Row+'APU 2.1.2.1'!TUPI,'APU 2.1.2.1'!Header_Row)</definedName>
    <definedName name="TITO">IF(RICO,Header_Row+[0]!TUPI,Header_Row)</definedName>
    <definedName name="TITOF" localSheetId="14">IF('APU 1.1.2.6'!RICO,Header_Row+'APU 1.1.2.6'!TUPI,Header_Row)</definedName>
    <definedName name="TITOF" localSheetId="22">IF('APU 2.1.2.1'!RICO,'APU 2.1.2.1'!Header_Row+'APU 2.1.2.1'!TUPI,'APU 2.1.2.1'!Header_Row)</definedName>
    <definedName name="TITOF">IF(RICO,Header_Row+[0]!TUPI,Header_Row)</definedName>
    <definedName name="TITULO" localSheetId="14">#REF!</definedName>
    <definedName name="TITULO" localSheetId="22">#REF!</definedName>
    <definedName name="TITULO">#REF!</definedName>
    <definedName name="_xlnm.Print_Titles">#N/A</definedName>
    <definedName name="Títulos_a_imprimir_IM" localSheetId="14">#REF!</definedName>
    <definedName name="Títulos_a_imprimir_IM" localSheetId="22">#REF!</definedName>
    <definedName name="Títulos_a_imprimir_IM">#REF!</definedName>
    <definedName name="Tj" localSheetId="14">#REF!</definedName>
    <definedName name="Tj" localSheetId="22">#REF!</definedName>
    <definedName name="Tj">#REF!</definedName>
    <definedName name="Tk" localSheetId="14">#REF!</definedName>
    <definedName name="Tk" localSheetId="22">#REF!</definedName>
    <definedName name="Tk">#REF!</definedName>
    <definedName name="Tll" localSheetId="22">#REF!</definedName>
    <definedName name="Tll">#REF!</definedName>
    <definedName name="TLL3_11" localSheetId="17">#REF!</definedName>
    <definedName name="TLL3_11" localSheetId="18">#REF!</definedName>
    <definedName name="TLL3_11" localSheetId="22">#REF!</definedName>
    <definedName name="TLL3_11" localSheetId="2">#REF!</definedName>
    <definedName name="TLL3_11">#REF!</definedName>
    <definedName name="Tm" localSheetId="22">#REF!</definedName>
    <definedName name="Tm">#REF!</definedName>
    <definedName name="TMANHOLE">[139]PRECIOS!$D$58</definedName>
    <definedName name="Tn" localSheetId="22">#REF!</definedName>
    <definedName name="Tn">#REF!</definedName>
    <definedName name="Tñ" localSheetId="22">#REF!</definedName>
    <definedName name="Tñ">#REF!</definedName>
    <definedName name="To" localSheetId="22">#REF!</definedName>
    <definedName name="To">#REF!</definedName>
    <definedName name="TODOANA" localSheetId="22">#REF!</definedName>
    <definedName name="TODOANA">#REF!</definedName>
    <definedName name="TODOINSU" localSheetId="22">#REF!</definedName>
    <definedName name="TODOINSU">#REF!</definedName>
    <definedName name="TODOITEM" localSheetId="22">#REF!</definedName>
    <definedName name="TODOITEM">#REF!</definedName>
    <definedName name="Tolls_copy">#REF!</definedName>
    <definedName name="Tolls_paste">#REF!</definedName>
    <definedName name="toma">[24]MATERIALES!$D$33</definedName>
    <definedName name="Toma_Ambia_para_muro" localSheetId="14">#REF!</definedName>
    <definedName name="Toma_Ambia_para_muro" localSheetId="17">#REF!</definedName>
    <definedName name="Toma_Ambia_para_muro" localSheetId="18">#REF!</definedName>
    <definedName name="Toma_Ambia_para_muro" localSheetId="22">#REF!</definedName>
    <definedName name="Toma_Ambia_para_muro" localSheetId="2">#REF!</definedName>
    <definedName name="Toma_Ambia_para_muro">#REF!</definedName>
    <definedName name="Toma_Ambia_para_muro_11" localSheetId="14">#REF!</definedName>
    <definedName name="Toma_Ambia_para_muro_11" localSheetId="17">#REF!</definedName>
    <definedName name="Toma_Ambia_para_muro_11" localSheetId="18">#REF!</definedName>
    <definedName name="Toma_Ambia_para_muro_11" localSheetId="22">#REF!</definedName>
    <definedName name="Toma_Ambia_para_muro_11" localSheetId="2">#REF!</definedName>
    <definedName name="Toma_Ambia_para_muro_11">#REF!</definedName>
    <definedName name="Toma_corriente_dobles_polo_tierra">'[23]LISTADO '!$F$76</definedName>
    <definedName name="Toma_doble_P_T_Levinton" localSheetId="14">#REF!</definedName>
    <definedName name="Toma_doble_P_T_Levinton" localSheetId="17">#REF!</definedName>
    <definedName name="Toma_doble_P_T_Levinton" localSheetId="18">#REF!</definedName>
    <definedName name="Toma_doble_P_T_Levinton" localSheetId="22">#REF!</definedName>
    <definedName name="Toma_doble_P_T_Levinton" localSheetId="2">#REF!</definedName>
    <definedName name="Toma_doble_P_T_Levinton">#REF!</definedName>
    <definedName name="Toma_doble_P_T_Levinton_11" localSheetId="14">#REF!</definedName>
    <definedName name="Toma_doble_P_T_Levinton_11" localSheetId="17">#REF!</definedName>
    <definedName name="Toma_doble_P_T_Levinton_11" localSheetId="18">#REF!</definedName>
    <definedName name="Toma_doble_P_T_Levinton_11" localSheetId="22">#REF!</definedName>
    <definedName name="Toma_doble_P_T_Levinton_11" localSheetId="2">#REF!</definedName>
    <definedName name="Toma_doble_P_T_Levinton_11">#REF!</definedName>
    <definedName name="Toma_trifilar" localSheetId="14">#REF!</definedName>
    <definedName name="Toma_trifilar" localSheetId="17">#REF!</definedName>
    <definedName name="Toma_trifilar" localSheetId="18">#REF!</definedName>
    <definedName name="Toma_trifilar" localSheetId="22">#REF!</definedName>
    <definedName name="Toma_trifilar" localSheetId="2">#REF!</definedName>
    <definedName name="Toma_trifilar">#REF!</definedName>
    <definedName name="Toma_trifilar_11" localSheetId="17">#REF!</definedName>
    <definedName name="Toma_trifilar_11" localSheetId="18">#REF!</definedName>
    <definedName name="Toma_trifilar_11" localSheetId="22">#REF!</definedName>
    <definedName name="Toma_trifilar_11" localSheetId="2">#REF!</definedName>
    <definedName name="Toma_trifilar_11">#REF!</definedName>
    <definedName name="Ton_Kg">#REF!</definedName>
    <definedName name="top">#REF!</definedName>
    <definedName name="TOPOGRAFO" localSheetId="9">#REF!</definedName>
    <definedName name="TOPOGRAFO" localSheetId="10">#REF!</definedName>
    <definedName name="TOPOGRAFO" localSheetId="11">#REF!</definedName>
    <definedName name="TOPOGRAFO" localSheetId="20">#REF!</definedName>
    <definedName name="TOPOGRAFO" localSheetId="22">#REF!</definedName>
    <definedName name="TOPOGRAFO">#REF!</definedName>
    <definedName name="TORNILLO_3" localSheetId="22">#REF!</definedName>
    <definedName name="TORNILLO_3">#REF!</definedName>
    <definedName name="TORNILLOS">'[22]MATERIALES '!$E$82</definedName>
    <definedName name="TORNILLOS_2.5" localSheetId="14">#REF!</definedName>
    <definedName name="TORNILLOS_2.5" localSheetId="22">#REF!</definedName>
    <definedName name="TORNILLOS_2.5">#REF!</definedName>
    <definedName name="TorreV">[154]Switches!$G$89</definedName>
    <definedName name="tortas" localSheetId="14" hidden="1">{"TAB1",#N/A,TRUE,"GENERAL";"TAB2",#N/A,TRUE,"GENERAL";"TAB3",#N/A,TRUE,"GENERAL";"TAB4",#N/A,TRUE,"GENERAL";"TAB5",#N/A,TRUE,"GENERAL"}</definedName>
    <definedName name="tortas" localSheetId="20" hidden="1">{"TAB1",#N/A,TRUE,"GENERAL";"TAB2",#N/A,TRUE,"GENERAL";"TAB3",#N/A,TRUE,"GENERAL";"TAB4",#N/A,TRUE,"GENERAL";"TAB5",#N/A,TRUE,"GENERAL"}</definedName>
    <definedName name="tortas" localSheetId="22" hidden="1">{"TAB1",#N/A,TRUE,"GENERAL";"TAB2",#N/A,TRUE,"GENERAL";"TAB3",#N/A,TRUE,"GENERAL";"TAB4",#N/A,TRUE,"GENERAL";"TAB5",#N/A,TRUE,"GENERAL"}</definedName>
    <definedName name="tortas" hidden="1">{"TAB1",#N/A,TRUE,"GENERAL";"TAB2",#N/A,TRUE,"GENERAL";"TAB3",#N/A,TRUE,"GENERAL";"TAB4",#N/A,TRUE,"GENERAL";"TAB5",#N/A,TRUE,"GENERAL"}</definedName>
    <definedName name="tortas2" localSheetId="14" hidden="1">{"via1",#N/A,TRUE,"general";"via2",#N/A,TRUE,"general";"via3",#N/A,TRUE,"general"}</definedName>
    <definedName name="tortas2" localSheetId="20" hidden="1">{"via1",#N/A,TRUE,"general";"via2",#N/A,TRUE,"general";"via3",#N/A,TRUE,"general"}</definedName>
    <definedName name="tortas2" localSheetId="22" hidden="1">{"via1",#N/A,TRUE,"general";"via2",#N/A,TRUE,"general";"via3",#N/A,TRUE,"general"}</definedName>
    <definedName name="tortas2" hidden="1">{"via1",#N/A,TRUE,"general";"via2",#N/A,TRUE,"general";"via3",#N/A,TRUE,"general"}</definedName>
    <definedName name="TOTAL" localSheetId="14">#REF!</definedName>
    <definedName name="TOTAL" localSheetId="22">#REF!</definedName>
    <definedName name="TOTAL">#REF!</definedName>
    <definedName name="Total_Interest">#REF!</definedName>
    <definedName name="Total_Pay">#REF!</definedName>
    <definedName name="Total_Payment">Scheduled_Payment+Extra_Payment</definedName>
    <definedName name="Total_SourcesFunds">#REF!</definedName>
    <definedName name="Total_UsesFunds">#REF!</definedName>
    <definedName name="TotalCapex">[60]Res!$D$128</definedName>
    <definedName name="totales" localSheetId="14">#REF!</definedName>
    <definedName name="totales" localSheetId="22">#REF!</definedName>
    <definedName name="totales">#REF!</definedName>
    <definedName name="TOTALITEM1.1" localSheetId="14">[147]A.P.U!#REF!</definedName>
    <definedName name="TOTALITEM1.1" localSheetId="17">[148]A.P.U!#REF!</definedName>
    <definedName name="TOTALITEM1.1" localSheetId="18">[148]A.P.U!#REF!</definedName>
    <definedName name="TOTALITEM1.1" localSheetId="22">[147]A.P.U!#REF!</definedName>
    <definedName name="TOTALITEM1.1" localSheetId="2">[148]A.P.U!#REF!</definedName>
    <definedName name="TOTALITEM1.1">[147]A.P.U!#REF!</definedName>
    <definedName name="TOTALITEM1.1.1" localSheetId="14">[147]A.P.U!#REF!</definedName>
    <definedName name="TOTALITEM1.1.1" localSheetId="17">[148]A.P.U!#REF!</definedName>
    <definedName name="TOTALITEM1.1.1" localSheetId="18">[148]A.P.U!#REF!</definedName>
    <definedName name="TOTALITEM1.1.1" localSheetId="22">[147]A.P.U!#REF!</definedName>
    <definedName name="TOTALITEM1.1.1" localSheetId="2">[148]A.P.U!#REF!</definedName>
    <definedName name="TOTALITEM1.1.1">[147]A.P.U!#REF!</definedName>
    <definedName name="TOTALITEM1.1.1_1" localSheetId="14">[149]A.P.U!#REF!</definedName>
    <definedName name="TOTALITEM1.1.1_1" localSheetId="22">[149]A.P.U!#REF!</definedName>
    <definedName name="TOTALITEM1.1.1_1" localSheetId="2">[149]A.P.U!#REF!</definedName>
    <definedName name="TOTALITEM1.1.1_1">[149]A.P.U!#REF!</definedName>
    <definedName name="TOTALITEM1.1.1_10" localSheetId="14">[150]A.P.U!#REF!</definedName>
    <definedName name="TOTALITEM1.1.1_10" localSheetId="22">[150]A.P.U!#REF!</definedName>
    <definedName name="TOTALITEM1.1.1_10" localSheetId="2">[150]A.P.U!#REF!</definedName>
    <definedName name="TOTALITEM1.1.1_10">[150]A.P.U!#REF!</definedName>
    <definedName name="TOTALITEM1.1.1_11" localSheetId="22">[150]A.P.U!#REF!</definedName>
    <definedName name="TOTALITEM1.1.1_11" localSheetId="2">[150]A.P.U!#REF!</definedName>
    <definedName name="TOTALITEM1.1.1_11">[150]A.P.U!#REF!</definedName>
    <definedName name="TOTALITEM1.1.1_12" localSheetId="22">[150]A.P.U!#REF!</definedName>
    <definedName name="TOTALITEM1.1.1_12" localSheetId="2">[150]A.P.U!#REF!</definedName>
    <definedName name="TOTALITEM1.1.1_12">[150]A.P.U!#REF!</definedName>
    <definedName name="TOTALITEM1.1.1_13" localSheetId="22">[150]A.P.U!#REF!</definedName>
    <definedName name="TOTALITEM1.1.1_13" localSheetId="2">[150]A.P.U!#REF!</definedName>
    <definedName name="TOTALITEM1.1.1_13">[150]A.P.U!#REF!</definedName>
    <definedName name="TOTALITEM1.1.1_14" localSheetId="22">[150]A.P.U!#REF!</definedName>
    <definedName name="TOTALITEM1.1.1_14" localSheetId="2">[150]A.P.U!#REF!</definedName>
    <definedName name="TOTALITEM1.1.1_14">[150]A.P.U!#REF!</definedName>
    <definedName name="TOTALITEM1.1.1_15" localSheetId="22">[150]A.P.U!#REF!</definedName>
    <definedName name="TOTALITEM1.1.1_15" localSheetId="2">[150]A.P.U!#REF!</definedName>
    <definedName name="TOTALITEM1.1.1_15">[150]A.P.U!#REF!</definedName>
    <definedName name="TOTALITEM1.1.1_16" localSheetId="22">[150]A.P.U!#REF!</definedName>
    <definedName name="TOTALITEM1.1.1_16" localSheetId="2">[150]A.P.U!#REF!</definedName>
    <definedName name="TOTALITEM1.1.1_16">[150]A.P.U!#REF!</definedName>
    <definedName name="TOTALITEM1.1.1_17" localSheetId="22">[150]A.P.U!#REF!</definedName>
    <definedName name="TOTALITEM1.1.1_17" localSheetId="2">[150]A.P.U!#REF!</definedName>
    <definedName name="TOTALITEM1.1.1_17">[150]A.P.U!#REF!</definedName>
    <definedName name="TOTALITEM1.1.1_18" localSheetId="22">[150]A.P.U!#REF!</definedName>
    <definedName name="TOTALITEM1.1.1_18" localSheetId="2">[150]A.P.U!#REF!</definedName>
    <definedName name="TOTALITEM1.1.1_18">[150]A.P.U!#REF!</definedName>
    <definedName name="TOTALITEM1.1.1_19" localSheetId="22">[150]A.P.U!#REF!</definedName>
    <definedName name="TOTALITEM1.1.1_19" localSheetId="2">[150]A.P.U!#REF!</definedName>
    <definedName name="TOTALITEM1.1.1_19">[150]A.P.U!#REF!</definedName>
    <definedName name="TOTALITEM1.1.1_2" localSheetId="22">[149]A.P.U!#REF!</definedName>
    <definedName name="TOTALITEM1.1.1_2" localSheetId="2">[149]A.P.U!#REF!</definedName>
    <definedName name="TOTALITEM1.1.1_2">[149]A.P.U!#REF!</definedName>
    <definedName name="TOTALITEM1.1.1_20" localSheetId="22">[150]A.P.U!#REF!</definedName>
    <definedName name="TOTALITEM1.1.1_20" localSheetId="2">[150]A.P.U!#REF!</definedName>
    <definedName name="TOTALITEM1.1.1_20">[150]A.P.U!#REF!</definedName>
    <definedName name="TOTALITEM1.1.1_21" localSheetId="22">[150]A.P.U!#REF!</definedName>
    <definedName name="TOTALITEM1.1.1_21" localSheetId="2">[150]A.P.U!#REF!</definedName>
    <definedName name="TOTALITEM1.1.1_21">[150]A.P.U!#REF!</definedName>
    <definedName name="TOTALITEM1.1.1_22" localSheetId="22">[150]A.P.U!#REF!</definedName>
    <definedName name="TOTALITEM1.1.1_22" localSheetId="2">[150]A.P.U!#REF!</definedName>
    <definedName name="TOTALITEM1.1.1_22">[150]A.P.U!#REF!</definedName>
    <definedName name="TOTALITEM1.1.1_23" localSheetId="22">[150]A.P.U!#REF!</definedName>
    <definedName name="TOTALITEM1.1.1_23" localSheetId="2">[150]A.P.U!#REF!</definedName>
    <definedName name="TOTALITEM1.1.1_23">[150]A.P.U!#REF!</definedName>
    <definedName name="TOTALITEM1.1.1_24" localSheetId="22">[150]A.P.U!#REF!</definedName>
    <definedName name="TOTALITEM1.1.1_24" localSheetId="2">[150]A.P.U!#REF!</definedName>
    <definedName name="TOTALITEM1.1.1_24">[150]A.P.U!#REF!</definedName>
    <definedName name="TOTALITEM1.1.1_25" localSheetId="22">[150]A.P.U!#REF!</definedName>
    <definedName name="TOTALITEM1.1.1_25" localSheetId="2">[150]A.P.U!#REF!</definedName>
    <definedName name="TOTALITEM1.1.1_25">[150]A.P.U!#REF!</definedName>
    <definedName name="TOTALITEM1.1.1_26" localSheetId="22">[150]A.P.U!#REF!</definedName>
    <definedName name="TOTALITEM1.1.1_26" localSheetId="2">[150]A.P.U!#REF!</definedName>
    <definedName name="TOTALITEM1.1.1_26">[150]A.P.U!#REF!</definedName>
    <definedName name="TOTALITEM1.1.1_27" localSheetId="22">[150]A.P.U!#REF!</definedName>
    <definedName name="TOTALITEM1.1.1_27" localSheetId="2">[150]A.P.U!#REF!</definedName>
    <definedName name="TOTALITEM1.1.1_27">[150]A.P.U!#REF!</definedName>
    <definedName name="TOTALITEM1.1.1_28" localSheetId="22">[150]A.P.U!#REF!</definedName>
    <definedName name="TOTALITEM1.1.1_28" localSheetId="2">[150]A.P.U!#REF!</definedName>
    <definedName name="TOTALITEM1.1.1_28">[150]A.P.U!#REF!</definedName>
    <definedName name="TOTALITEM1.1.1_29" localSheetId="22">[150]A.P.U!#REF!</definedName>
    <definedName name="TOTALITEM1.1.1_29" localSheetId="2">[150]A.P.U!#REF!</definedName>
    <definedName name="TOTALITEM1.1.1_29">[150]A.P.U!#REF!</definedName>
    <definedName name="TOTALITEM1.1.1_3" localSheetId="22">[151]A.P.U!#REF!</definedName>
    <definedName name="TOTALITEM1.1.1_3" localSheetId="2">[151]A.P.U!#REF!</definedName>
    <definedName name="TOTALITEM1.1.1_3">[151]A.P.U!#REF!</definedName>
    <definedName name="TOTALITEM1.1.1_30" localSheetId="22">[150]A.P.U!#REF!</definedName>
    <definedName name="TOTALITEM1.1.1_30" localSheetId="2">[150]A.P.U!#REF!</definedName>
    <definedName name="TOTALITEM1.1.1_30">[150]A.P.U!#REF!</definedName>
    <definedName name="TOTALITEM1.1.1_31" localSheetId="22">[150]A.P.U!#REF!</definedName>
    <definedName name="TOTALITEM1.1.1_31" localSheetId="2">[150]A.P.U!#REF!</definedName>
    <definedName name="TOTALITEM1.1.1_31">[150]A.P.U!#REF!</definedName>
    <definedName name="TOTALITEM1.1.1_32" localSheetId="22">[150]A.P.U!#REF!</definedName>
    <definedName name="TOTALITEM1.1.1_32" localSheetId="2">[150]A.P.U!#REF!</definedName>
    <definedName name="TOTALITEM1.1.1_32">[150]A.P.U!#REF!</definedName>
    <definedName name="TOTALITEM1.1.1_33" localSheetId="22">[150]A.P.U!#REF!</definedName>
    <definedName name="TOTALITEM1.1.1_33" localSheetId="2">[150]A.P.U!#REF!</definedName>
    <definedName name="TOTALITEM1.1.1_33">[150]A.P.U!#REF!</definedName>
    <definedName name="TOTALITEM1.1.1_34" localSheetId="22">[150]A.P.U!#REF!</definedName>
    <definedName name="TOTALITEM1.1.1_34" localSheetId="2">[150]A.P.U!#REF!</definedName>
    <definedName name="TOTALITEM1.1.1_34">[150]A.P.U!#REF!</definedName>
    <definedName name="TOTALITEM1.1.1_35" localSheetId="22">[150]A.P.U!#REF!</definedName>
    <definedName name="TOTALITEM1.1.1_35" localSheetId="2">[150]A.P.U!#REF!</definedName>
    <definedName name="TOTALITEM1.1.1_35">[150]A.P.U!#REF!</definedName>
    <definedName name="TOTALITEM1.1.1_36" localSheetId="22">[150]A.P.U!#REF!</definedName>
    <definedName name="TOTALITEM1.1.1_36" localSheetId="2">[150]A.P.U!#REF!</definedName>
    <definedName name="TOTALITEM1.1.1_36">[150]A.P.U!#REF!</definedName>
    <definedName name="TOTALITEM1.1.1_37" localSheetId="22">[150]A.P.U!#REF!</definedName>
    <definedName name="TOTALITEM1.1.1_37" localSheetId="2">[150]A.P.U!#REF!</definedName>
    <definedName name="TOTALITEM1.1.1_37">[150]A.P.U!#REF!</definedName>
    <definedName name="TOTALITEM1.1.1_38" localSheetId="22">[150]A.P.U!#REF!</definedName>
    <definedName name="TOTALITEM1.1.1_38" localSheetId="2">[150]A.P.U!#REF!</definedName>
    <definedName name="TOTALITEM1.1.1_38">[150]A.P.U!#REF!</definedName>
    <definedName name="TOTALITEM1.1.1_39" localSheetId="22">[150]A.P.U!#REF!</definedName>
    <definedName name="TOTALITEM1.1.1_39" localSheetId="2">[150]A.P.U!#REF!</definedName>
    <definedName name="TOTALITEM1.1.1_39">[150]A.P.U!#REF!</definedName>
    <definedName name="TOTALITEM1.1.1_4" localSheetId="22">[149]A.P.U!#REF!</definedName>
    <definedName name="TOTALITEM1.1.1_4" localSheetId="2">[149]A.P.U!#REF!</definedName>
    <definedName name="TOTALITEM1.1.1_4">[149]A.P.U!#REF!</definedName>
    <definedName name="TOTALITEM1.1.1_40" localSheetId="22">[150]A.P.U!#REF!</definedName>
    <definedName name="TOTALITEM1.1.1_40" localSheetId="2">[150]A.P.U!#REF!</definedName>
    <definedName name="TOTALITEM1.1.1_40">[150]A.P.U!#REF!</definedName>
    <definedName name="TOTALITEM1.1.1_41" localSheetId="22">[150]A.P.U!#REF!</definedName>
    <definedName name="TOTALITEM1.1.1_41" localSheetId="2">[150]A.P.U!#REF!</definedName>
    <definedName name="TOTALITEM1.1.1_41">[150]A.P.U!#REF!</definedName>
    <definedName name="TOTALITEM1.1.1_42" localSheetId="22">[150]A.P.U!#REF!</definedName>
    <definedName name="TOTALITEM1.1.1_42" localSheetId="2">[150]A.P.U!#REF!</definedName>
    <definedName name="TOTALITEM1.1.1_42">[150]A.P.U!#REF!</definedName>
    <definedName name="TOTALITEM1.1.1_43" localSheetId="22">[150]A.P.U!#REF!</definedName>
    <definedName name="TOTALITEM1.1.1_43" localSheetId="2">[150]A.P.U!#REF!</definedName>
    <definedName name="TOTALITEM1.1.1_43">[150]A.P.U!#REF!</definedName>
    <definedName name="TOTALITEM1.1.1_44" localSheetId="22">[150]A.P.U!#REF!</definedName>
    <definedName name="TOTALITEM1.1.1_44" localSheetId="2">[150]A.P.U!#REF!</definedName>
    <definedName name="TOTALITEM1.1.1_44">[150]A.P.U!#REF!</definedName>
    <definedName name="TOTALITEM1.1.1_45" localSheetId="22">[150]A.P.U!#REF!</definedName>
    <definedName name="TOTALITEM1.1.1_45" localSheetId="2">[150]A.P.U!#REF!</definedName>
    <definedName name="TOTALITEM1.1.1_45">[150]A.P.U!#REF!</definedName>
    <definedName name="TOTALITEM1.1.1_46" localSheetId="22">[150]A.P.U!#REF!</definedName>
    <definedName name="TOTALITEM1.1.1_46" localSheetId="2">[150]A.P.U!#REF!</definedName>
    <definedName name="TOTALITEM1.1.1_46">[150]A.P.U!#REF!</definedName>
    <definedName name="TOTALITEM1.1.1_47" localSheetId="22">[150]A.P.U!#REF!</definedName>
    <definedName name="TOTALITEM1.1.1_47" localSheetId="2">[150]A.P.U!#REF!</definedName>
    <definedName name="TOTALITEM1.1.1_47">[150]A.P.U!#REF!</definedName>
    <definedName name="TOTALITEM1.1.1_48" localSheetId="22">[150]A.P.U!#REF!</definedName>
    <definedName name="TOTALITEM1.1.1_48" localSheetId="2">[150]A.P.U!#REF!</definedName>
    <definedName name="TOTALITEM1.1.1_48">[150]A.P.U!#REF!</definedName>
    <definedName name="TOTALITEM1.1.1_49" localSheetId="22">[150]A.P.U!#REF!</definedName>
    <definedName name="TOTALITEM1.1.1_49" localSheetId="2">[150]A.P.U!#REF!</definedName>
    <definedName name="TOTALITEM1.1.1_49">[150]A.P.U!#REF!</definedName>
    <definedName name="TOTALITEM1.1.1_5" localSheetId="22">[150]A.P.U!#REF!</definedName>
    <definedName name="TOTALITEM1.1.1_5" localSheetId="2">[150]A.P.U!#REF!</definedName>
    <definedName name="TOTALITEM1.1.1_5">[150]A.P.U!#REF!</definedName>
    <definedName name="TOTALITEM1.1.1_50" localSheetId="22">[150]A.P.U!#REF!</definedName>
    <definedName name="TOTALITEM1.1.1_50" localSheetId="2">[150]A.P.U!#REF!</definedName>
    <definedName name="TOTALITEM1.1.1_50">[150]A.P.U!#REF!</definedName>
    <definedName name="TOTALITEM1.1.1_51" localSheetId="22">[150]A.P.U!#REF!</definedName>
    <definedName name="TOTALITEM1.1.1_51" localSheetId="2">[150]A.P.U!#REF!</definedName>
    <definedName name="TOTALITEM1.1.1_51">[150]A.P.U!#REF!</definedName>
    <definedName name="TOTALITEM1.1.1_52" localSheetId="22">[150]A.P.U!#REF!</definedName>
    <definedName name="TOTALITEM1.1.1_52" localSheetId="2">[150]A.P.U!#REF!</definedName>
    <definedName name="TOTALITEM1.1.1_52">[150]A.P.U!#REF!</definedName>
    <definedName name="TOTALITEM1.1.1_53" localSheetId="22">[150]A.P.U!#REF!</definedName>
    <definedName name="TOTALITEM1.1.1_53" localSheetId="2">[150]A.P.U!#REF!</definedName>
    <definedName name="TOTALITEM1.1.1_53">[150]A.P.U!#REF!</definedName>
    <definedName name="TOTALITEM1.1.1_54" localSheetId="22">[150]A.P.U!#REF!</definedName>
    <definedName name="TOTALITEM1.1.1_54" localSheetId="2">[150]A.P.U!#REF!</definedName>
    <definedName name="TOTALITEM1.1.1_54">[150]A.P.U!#REF!</definedName>
    <definedName name="TOTALITEM1.1.1_55" localSheetId="22">[150]A.P.U!#REF!</definedName>
    <definedName name="TOTALITEM1.1.1_55" localSheetId="2">[150]A.P.U!#REF!</definedName>
    <definedName name="TOTALITEM1.1.1_55">[150]A.P.U!#REF!</definedName>
    <definedName name="TOTALITEM1.1.1_56" localSheetId="22">[150]A.P.U!#REF!</definedName>
    <definedName name="TOTALITEM1.1.1_56" localSheetId="2">[150]A.P.U!#REF!</definedName>
    <definedName name="TOTALITEM1.1.1_56">[150]A.P.U!#REF!</definedName>
    <definedName name="TOTALITEM1.1.1_57" localSheetId="22">[150]A.P.U!#REF!</definedName>
    <definedName name="TOTALITEM1.1.1_57" localSheetId="2">[150]A.P.U!#REF!</definedName>
    <definedName name="TOTALITEM1.1.1_57">[150]A.P.U!#REF!</definedName>
    <definedName name="TOTALITEM1.1.1_58" localSheetId="22">[150]A.P.U!#REF!</definedName>
    <definedName name="TOTALITEM1.1.1_58" localSheetId="2">[150]A.P.U!#REF!</definedName>
    <definedName name="TOTALITEM1.1.1_58">[150]A.P.U!#REF!</definedName>
    <definedName name="TOTALITEM1.1.1_59" localSheetId="22">[149]A.P.U!#REF!</definedName>
    <definedName name="TOTALITEM1.1.1_59" localSheetId="2">[149]A.P.U!#REF!</definedName>
    <definedName name="TOTALITEM1.1.1_59">[149]A.P.U!#REF!</definedName>
    <definedName name="TOTALITEM1.1.1_60" localSheetId="22">[149]A.P.U!#REF!</definedName>
    <definedName name="TOTALITEM1.1.1_60" localSheetId="2">[149]A.P.U!#REF!</definedName>
    <definedName name="TOTALITEM1.1.1_60">[149]A.P.U!#REF!</definedName>
    <definedName name="TOTALITEM1.1.1_61" localSheetId="22">[150]A.P.U!#REF!</definedName>
    <definedName name="TOTALITEM1.1.1_61" localSheetId="2">[150]A.P.U!#REF!</definedName>
    <definedName name="TOTALITEM1.1.1_61">[150]A.P.U!#REF!</definedName>
    <definedName name="TOTALITEM1.1.1_62" localSheetId="22">[150]A.P.U!#REF!</definedName>
    <definedName name="TOTALITEM1.1.1_62" localSheetId="2">[150]A.P.U!#REF!</definedName>
    <definedName name="TOTALITEM1.1.1_62">[150]A.P.U!#REF!</definedName>
    <definedName name="TOTALITEM1.1.1_63" localSheetId="22">[150]A.P.U!#REF!</definedName>
    <definedName name="TOTALITEM1.1.1_63" localSheetId="2">[150]A.P.U!#REF!</definedName>
    <definedName name="TOTALITEM1.1.1_63">[150]A.P.U!#REF!</definedName>
    <definedName name="TOTALITEM1.1.1_64" localSheetId="22">[150]A.P.U!#REF!</definedName>
    <definedName name="TOTALITEM1.1.1_64" localSheetId="2">[150]A.P.U!#REF!</definedName>
    <definedName name="TOTALITEM1.1.1_64">[150]A.P.U!#REF!</definedName>
    <definedName name="TOTALITEM1.1.1_65" localSheetId="22">[150]A.P.U!#REF!</definedName>
    <definedName name="TOTALITEM1.1.1_65" localSheetId="2">[150]A.P.U!#REF!</definedName>
    <definedName name="TOTALITEM1.1.1_65">[150]A.P.U!#REF!</definedName>
    <definedName name="TOTALITEM1.1.1_66" localSheetId="22">[150]A.P.U!#REF!</definedName>
    <definedName name="TOTALITEM1.1.1_66" localSheetId="2">[150]A.P.U!#REF!</definedName>
    <definedName name="TOTALITEM1.1.1_66">[150]A.P.U!#REF!</definedName>
    <definedName name="TOTALITEM1.1.1_67" localSheetId="22">[150]A.P.U!#REF!</definedName>
    <definedName name="TOTALITEM1.1.1_67" localSheetId="2">[150]A.P.U!#REF!</definedName>
    <definedName name="TOTALITEM1.1.1_67">[150]A.P.U!#REF!</definedName>
    <definedName name="TOTALITEM1.1.1_68" localSheetId="22">[150]A.P.U!#REF!</definedName>
    <definedName name="TOTALITEM1.1.1_68" localSheetId="2">[150]A.P.U!#REF!</definedName>
    <definedName name="TOTALITEM1.1.1_68">[150]A.P.U!#REF!</definedName>
    <definedName name="TOTALITEM1.1.1_69" localSheetId="22">[150]A.P.U!#REF!</definedName>
    <definedName name="TOTALITEM1.1.1_69" localSheetId="2">[150]A.P.U!#REF!</definedName>
    <definedName name="TOTALITEM1.1.1_69">[150]A.P.U!#REF!</definedName>
    <definedName name="TOTALITEM1.1.1_70" localSheetId="22">[150]A.P.U!#REF!</definedName>
    <definedName name="TOTALITEM1.1.1_70" localSheetId="2">[150]A.P.U!#REF!</definedName>
    <definedName name="TOTALITEM1.1.1_70">[150]A.P.U!#REF!</definedName>
    <definedName name="TOTALITEM1.1.1_71" localSheetId="22">[150]A.P.U!#REF!</definedName>
    <definedName name="TOTALITEM1.1.1_71" localSheetId="2">[150]A.P.U!#REF!</definedName>
    <definedName name="TOTALITEM1.1.1_71">[150]A.P.U!#REF!</definedName>
    <definedName name="TOTALITEM1.1.1_72" localSheetId="22">[150]A.P.U!#REF!</definedName>
    <definedName name="TOTALITEM1.1.1_72" localSheetId="2">[150]A.P.U!#REF!</definedName>
    <definedName name="TOTALITEM1.1.1_72">[150]A.P.U!#REF!</definedName>
    <definedName name="TOTALITEM1.1.1_73" localSheetId="22">[150]A.P.U!#REF!</definedName>
    <definedName name="TOTALITEM1.1.1_73" localSheetId="2">[150]A.P.U!#REF!</definedName>
    <definedName name="TOTALITEM1.1.1_73">[150]A.P.U!#REF!</definedName>
    <definedName name="TOTALITEM1.1.1_74" localSheetId="22">[150]A.P.U!#REF!</definedName>
    <definedName name="TOTALITEM1.1.1_74" localSheetId="2">[150]A.P.U!#REF!</definedName>
    <definedName name="TOTALITEM1.1.1_74">[150]A.P.U!#REF!</definedName>
    <definedName name="TOTALITEM1.1.1_75" localSheetId="22">[150]A.P.U!#REF!</definedName>
    <definedName name="TOTALITEM1.1.1_75" localSheetId="2">[150]A.P.U!#REF!</definedName>
    <definedName name="TOTALITEM1.1.1_75">[150]A.P.U!#REF!</definedName>
    <definedName name="TOTALITEM1.1.1_76" localSheetId="22">[150]A.P.U!#REF!</definedName>
    <definedName name="TOTALITEM1.1.1_76" localSheetId="2">[150]A.P.U!#REF!</definedName>
    <definedName name="TOTALITEM1.1.1_76">[150]A.P.U!#REF!</definedName>
    <definedName name="TOTALITEM1.1.1_77" localSheetId="22">[150]A.P.U!#REF!</definedName>
    <definedName name="TOTALITEM1.1.1_77" localSheetId="2">[150]A.P.U!#REF!</definedName>
    <definedName name="TOTALITEM1.1.1_77">[150]A.P.U!#REF!</definedName>
    <definedName name="TOTALITEM1.1.1_78" localSheetId="22">[150]A.P.U!#REF!</definedName>
    <definedName name="TOTALITEM1.1.1_78" localSheetId="2">[150]A.P.U!#REF!</definedName>
    <definedName name="TOTALITEM1.1.1_78">[150]A.P.U!#REF!</definedName>
    <definedName name="TOTALITEM1.1.1_79" localSheetId="22">[150]A.P.U!#REF!</definedName>
    <definedName name="TOTALITEM1.1.1_79" localSheetId="2">[150]A.P.U!#REF!</definedName>
    <definedName name="TOTALITEM1.1.1_79">[150]A.P.U!#REF!</definedName>
    <definedName name="TOTALITEM1.1.1_80" localSheetId="22">[150]A.P.U!#REF!</definedName>
    <definedName name="TOTALITEM1.1.1_80" localSheetId="2">[150]A.P.U!#REF!</definedName>
    <definedName name="TOTALITEM1.1.1_80">[150]A.P.U!#REF!</definedName>
    <definedName name="TOTALITEM1.1.1_9" localSheetId="22">[150]A.P.U!#REF!</definedName>
    <definedName name="TOTALITEM1.1.1_9" localSheetId="2">[150]A.P.U!#REF!</definedName>
    <definedName name="TOTALITEM1.1.1_9">[150]A.P.U!#REF!</definedName>
    <definedName name="TOTALITEM1.1.2" localSheetId="17">[148]A.P.U!#REF!</definedName>
    <definedName name="TOTALITEM1.1.2" localSheetId="18">[148]A.P.U!#REF!</definedName>
    <definedName name="TOTALITEM1.1.2" localSheetId="22">[147]A.P.U!#REF!</definedName>
    <definedName name="TOTALITEM1.1.2" localSheetId="2">[148]A.P.U!#REF!</definedName>
    <definedName name="TOTALITEM1.1.2">[147]A.P.U!#REF!</definedName>
    <definedName name="TOTALITEM1.1.2_1" localSheetId="22">[149]A.P.U!#REF!</definedName>
    <definedName name="TOTALITEM1.1.2_1" localSheetId="2">[149]A.P.U!#REF!</definedName>
    <definedName name="TOTALITEM1.1.2_1">[149]A.P.U!#REF!</definedName>
    <definedName name="TOTALITEM1.1.2_10" localSheetId="22">[150]A.P.U!#REF!</definedName>
    <definedName name="TOTALITEM1.1.2_10" localSheetId="2">[150]A.P.U!#REF!</definedName>
    <definedName name="TOTALITEM1.1.2_10">[150]A.P.U!#REF!</definedName>
    <definedName name="TOTALITEM1.1.2_11" localSheetId="22">[150]A.P.U!#REF!</definedName>
    <definedName name="TOTALITEM1.1.2_11" localSheetId="2">[150]A.P.U!#REF!</definedName>
    <definedName name="TOTALITEM1.1.2_11">[150]A.P.U!#REF!</definedName>
    <definedName name="TOTALITEM1.1.2_12" localSheetId="22">[150]A.P.U!#REF!</definedName>
    <definedName name="TOTALITEM1.1.2_12" localSheetId="2">[150]A.P.U!#REF!</definedName>
    <definedName name="TOTALITEM1.1.2_12">[150]A.P.U!#REF!</definedName>
    <definedName name="TOTALITEM1.1.2_13" localSheetId="22">[150]A.P.U!#REF!</definedName>
    <definedName name="TOTALITEM1.1.2_13" localSheetId="2">[150]A.P.U!#REF!</definedName>
    <definedName name="TOTALITEM1.1.2_13">[150]A.P.U!#REF!</definedName>
    <definedName name="TOTALITEM1.1.2_14" localSheetId="22">[150]A.P.U!#REF!</definedName>
    <definedName name="TOTALITEM1.1.2_14" localSheetId="2">[150]A.P.U!#REF!</definedName>
    <definedName name="TOTALITEM1.1.2_14">[150]A.P.U!#REF!</definedName>
    <definedName name="TOTALITEM1.1.2_15" localSheetId="22">[150]A.P.U!#REF!</definedName>
    <definedName name="TOTALITEM1.1.2_15" localSheetId="2">[150]A.P.U!#REF!</definedName>
    <definedName name="TOTALITEM1.1.2_15">[150]A.P.U!#REF!</definedName>
    <definedName name="TOTALITEM1.1.2_16" localSheetId="22">[150]A.P.U!#REF!</definedName>
    <definedName name="TOTALITEM1.1.2_16" localSheetId="2">[150]A.P.U!#REF!</definedName>
    <definedName name="TOTALITEM1.1.2_16">[150]A.P.U!#REF!</definedName>
    <definedName name="TOTALITEM1.1.2_17" localSheetId="22">[150]A.P.U!#REF!</definedName>
    <definedName name="TOTALITEM1.1.2_17" localSheetId="2">[150]A.P.U!#REF!</definedName>
    <definedName name="TOTALITEM1.1.2_17">[150]A.P.U!#REF!</definedName>
    <definedName name="TOTALITEM1.1.2_18" localSheetId="22">[150]A.P.U!#REF!</definedName>
    <definedName name="TOTALITEM1.1.2_18" localSheetId="2">[150]A.P.U!#REF!</definedName>
    <definedName name="TOTALITEM1.1.2_18">[150]A.P.U!#REF!</definedName>
    <definedName name="TOTALITEM1.1.2_19" localSheetId="22">[150]A.P.U!#REF!</definedName>
    <definedName name="TOTALITEM1.1.2_19" localSheetId="2">[150]A.P.U!#REF!</definedName>
    <definedName name="TOTALITEM1.1.2_19">[150]A.P.U!#REF!</definedName>
    <definedName name="TOTALITEM1.1.2_2" localSheetId="22">[149]A.P.U!#REF!</definedName>
    <definedName name="TOTALITEM1.1.2_2" localSheetId="2">[149]A.P.U!#REF!</definedName>
    <definedName name="TOTALITEM1.1.2_2">[149]A.P.U!#REF!</definedName>
    <definedName name="TOTALITEM1.1.2_20" localSheetId="22">[150]A.P.U!#REF!</definedName>
    <definedName name="TOTALITEM1.1.2_20" localSheetId="2">[150]A.P.U!#REF!</definedName>
    <definedName name="TOTALITEM1.1.2_20">[150]A.P.U!#REF!</definedName>
    <definedName name="TOTALITEM1.1.2_21" localSheetId="22">[150]A.P.U!#REF!</definedName>
    <definedName name="TOTALITEM1.1.2_21" localSheetId="2">[150]A.P.U!#REF!</definedName>
    <definedName name="TOTALITEM1.1.2_21">[150]A.P.U!#REF!</definedName>
    <definedName name="TOTALITEM1.1.2_22" localSheetId="22">[150]A.P.U!#REF!</definedName>
    <definedName name="TOTALITEM1.1.2_22" localSheetId="2">[150]A.P.U!#REF!</definedName>
    <definedName name="TOTALITEM1.1.2_22">[150]A.P.U!#REF!</definedName>
    <definedName name="TOTALITEM1.1.2_23" localSheetId="22">[150]A.P.U!#REF!</definedName>
    <definedName name="TOTALITEM1.1.2_23" localSheetId="2">[150]A.P.U!#REF!</definedName>
    <definedName name="TOTALITEM1.1.2_23">[150]A.P.U!#REF!</definedName>
    <definedName name="TOTALITEM1.1.2_24" localSheetId="22">[150]A.P.U!#REF!</definedName>
    <definedName name="TOTALITEM1.1.2_24" localSheetId="2">[150]A.P.U!#REF!</definedName>
    <definedName name="TOTALITEM1.1.2_24">[150]A.P.U!#REF!</definedName>
    <definedName name="TOTALITEM1.1.2_25" localSheetId="22">[150]A.P.U!#REF!</definedName>
    <definedName name="TOTALITEM1.1.2_25" localSheetId="2">[150]A.P.U!#REF!</definedName>
    <definedName name="TOTALITEM1.1.2_25">[150]A.P.U!#REF!</definedName>
    <definedName name="TOTALITEM1.1.2_26" localSheetId="22">[150]A.P.U!#REF!</definedName>
    <definedName name="TOTALITEM1.1.2_26" localSheetId="2">[150]A.P.U!#REF!</definedName>
    <definedName name="TOTALITEM1.1.2_26">[150]A.P.U!#REF!</definedName>
    <definedName name="TOTALITEM1.1.2_27" localSheetId="22">[150]A.P.U!#REF!</definedName>
    <definedName name="TOTALITEM1.1.2_27" localSheetId="2">[150]A.P.U!#REF!</definedName>
    <definedName name="TOTALITEM1.1.2_27">[150]A.P.U!#REF!</definedName>
    <definedName name="TOTALITEM1.1.2_28" localSheetId="22">[150]A.P.U!#REF!</definedName>
    <definedName name="TOTALITEM1.1.2_28" localSheetId="2">[150]A.P.U!#REF!</definedName>
    <definedName name="TOTALITEM1.1.2_28">[150]A.P.U!#REF!</definedName>
    <definedName name="TOTALITEM1.1.2_29" localSheetId="22">[150]A.P.U!#REF!</definedName>
    <definedName name="TOTALITEM1.1.2_29" localSheetId="2">[150]A.P.U!#REF!</definedName>
    <definedName name="TOTALITEM1.1.2_29">[150]A.P.U!#REF!</definedName>
    <definedName name="TOTALITEM1.1.2_3" localSheetId="22">[151]A.P.U!#REF!</definedName>
    <definedName name="TOTALITEM1.1.2_3" localSheetId="2">[151]A.P.U!#REF!</definedName>
    <definedName name="TOTALITEM1.1.2_3">[151]A.P.U!#REF!</definedName>
    <definedName name="TOTALITEM1.1.2_30" localSheetId="22">[150]A.P.U!#REF!</definedName>
    <definedName name="TOTALITEM1.1.2_30" localSheetId="2">[150]A.P.U!#REF!</definedName>
    <definedName name="TOTALITEM1.1.2_30">[150]A.P.U!#REF!</definedName>
    <definedName name="TOTALITEM1.1.2_31" localSheetId="22">[150]A.P.U!#REF!</definedName>
    <definedName name="TOTALITEM1.1.2_31" localSheetId="2">[150]A.P.U!#REF!</definedName>
    <definedName name="TOTALITEM1.1.2_31">[150]A.P.U!#REF!</definedName>
    <definedName name="TOTALITEM1.1.2_32" localSheetId="22">[150]A.P.U!#REF!</definedName>
    <definedName name="TOTALITEM1.1.2_32" localSheetId="2">[150]A.P.U!#REF!</definedName>
    <definedName name="TOTALITEM1.1.2_32">[150]A.P.U!#REF!</definedName>
    <definedName name="TOTALITEM1.1.2_33" localSheetId="22">[150]A.P.U!#REF!</definedName>
    <definedName name="TOTALITEM1.1.2_33" localSheetId="2">[150]A.P.U!#REF!</definedName>
    <definedName name="TOTALITEM1.1.2_33">[150]A.P.U!#REF!</definedName>
    <definedName name="TOTALITEM1.1.2_34" localSheetId="22">[150]A.P.U!#REF!</definedName>
    <definedName name="TOTALITEM1.1.2_34" localSheetId="2">[150]A.P.U!#REF!</definedName>
    <definedName name="TOTALITEM1.1.2_34">[150]A.P.U!#REF!</definedName>
    <definedName name="TOTALITEM1.1.2_35" localSheetId="22">[150]A.P.U!#REF!</definedName>
    <definedName name="TOTALITEM1.1.2_35" localSheetId="2">[150]A.P.U!#REF!</definedName>
    <definedName name="TOTALITEM1.1.2_35">[150]A.P.U!#REF!</definedName>
    <definedName name="TOTALITEM1.1.2_36" localSheetId="22">[150]A.P.U!#REF!</definedName>
    <definedName name="TOTALITEM1.1.2_36" localSheetId="2">[150]A.P.U!#REF!</definedName>
    <definedName name="TOTALITEM1.1.2_36">[150]A.P.U!#REF!</definedName>
    <definedName name="TOTALITEM1.1.2_37" localSheetId="22">[150]A.P.U!#REF!</definedName>
    <definedName name="TOTALITEM1.1.2_37" localSheetId="2">[150]A.P.U!#REF!</definedName>
    <definedName name="TOTALITEM1.1.2_37">[150]A.P.U!#REF!</definedName>
    <definedName name="TOTALITEM1.1.2_38" localSheetId="22">[150]A.P.U!#REF!</definedName>
    <definedName name="TOTALITEM1.1.2_38" localSheetId="2">[150]A.P.U!#REF!</definedName>
    <definedName name="TOTALITEM1.1.2_38">[150]A.P.U!#REF!</definedName>
    <definedName name="TOTALITEM1.1.2_39" localSheetId="22">[150]A.P.U!#REF!</definedName>
    <definedName name="TOTALITEM1.1.2_39" localSheetId="2">[150]A.P.U!#REF!</definedName>
    <definedName name="TOTALITEM1.1.2_39">[150]A.P.U!#REF!</definedName>
    <definedName name="TOTALITEM1.1.2_4" localSheetId="22">[149]A.P.U!#REF!</definedName>
    <definedName name="TOTALITEM1.1.2_4" localSheetId="2">[149]A.P.U!#REF!</definedName>
    <definedName name="TOTALITEM1.1.2_4">[149]A.P.U!#REF!</definedName>
    <definedName name="TOTALITEM1.1.2_40" localSheetId="22">[150]A.P.U!#REF!</definedName>
    <definedName name="TOTALITEM1.1.2_40" localSheetId="2">[150]A.P.U!#REF!</definedName>
    <definedName name="TOTALITEM1.1.2_40">[150]A.P.U!#REF!</definedName>
    <definedName name="TOTALITEM1.1.2_41" localSheetId="22">[150]A.P.U!#REF!</definedName>
    <definedName name="TOTALITEM1.1.2_41" localSheetId="2">[150]A.P.U!#REF!</definedName>
    <definedName name="TOTALITEM1.1.2_41">[150]A.P.U!#REF!</definedName>
    <definedName name="TOTALITEM1.1.2_42" localSheetId="22">[150]A.P.U!#REF!</definedName>
    <definedName name="TOTALITEM1.1.2_42" localSheetId="2">[150]A.P.U!#REF!</definedName>
    <definedName name="TOTALITEM1.1.2_42">[150]A.P.U!#REF!</definedName>
    <definedName name="TOTALITEM1.1.2_43" localSheetId="22">[150]A.P.U!#REF!</definedName>
    <definedName name="TOTALITEM1.1.2_43" localSheetId="2">[150]A.P.U!#REF!</definedName>
    <definedName name="TOTALITEM1.1.2_43">[150]A.P.U!#REF!</definedName>
    <definedName name="TOTALITEM1.1.2_44" localSheetId="22">[150]A.P.U!#REF!</definedName>
    <definedName name="TOTALITEM1.1.2_44" localSheetId="2">[150]A.P.U!#REF!</definedName>
    <definedName name="TOTALITEM1.1.2_44">[150]A.P.U!#REF!</definedName>
    <definedName name="TOTALITEM1.1.2_45" localSheetId="22">[150]A.P.U!#REF!</definedName>
    <definedName name="TOTALITEM1.1.2_45" localSheetId="2">[150]A.P.U!#REF!</definedName>
    <definedName name="TOTALITEM1.1.2_45">[150]A.P.U!#REF!</definedName>
    <definedName name="TOTALITEM1.1.2_46" localSheetId="22">[150]A.P.U!#REF!</definedName>
    <definedName name="TOTALITEM1.1.2_46" localSheetId="2">[150]A.P.U!#REF!</definedName>
    <definedName name="TOTALITEM1.1.2_46">[150]A.P.U!#REF!</definedName>
    <definedName name="TOTALITEM1.1.2_47" localSheetId="22">[150]A.P.U!#REF!</definedName>
    <definedName name="TOTALITEM1.1.2_47" localSheetId="2">[150]A.P.U!#REF!</definedName>
    <definedName name="TOTALITEM1.1.2_47">[150]A.P.U!#REF!</definedName>
    <definedName name="TOTALITEM1.1.2_48" localSheetId="22">[150]A.P.U!#REF!</definedName>
    <definedName name="TOTALITEM1.1.2_48" localSheetId="2">[150]A.P.U!#REF!</definedName>
    <definedName name="TOTALITEM1.1.2_48">[150]A.P.U!#REF!</definedName>
    <definedName name="TOTALITEM1.1.2_49" localSheetId="22">[150]A.P.U!#REF!</definedName>
    <definedName name="TOTALITEM1.1.2_49" localSheetId="2">[150]A.P.U!#REF!</definedName>
    <definedName name="TOTALITEM1.1.2_49">[150]A.P.U!#REF!</definedName>
    <definedName name="TOTALITEM1.1.2_5" localSheetId="22">[150]A.P.U!#REF!</definedName>
    <definedName name="TOTALITEM1.1.2_5" localSheetId="2">[150]A.P.U!#REF!</definedName>
    <definedName name="TOTALITEM1.1.2_5">[150]A.P.U!#REF!</definedName>
    <definedName name="TOTALITEM1.1.2_50" localSheetId="22">[150]A.P.U!#REF!</definedName>
    <definedName name="TOTALITEM1.1.2_50" localSheetId="2">[150]A.P.U!#REF!</definedName>
    <definedName name="TOTALITEM1.1.2_50">[150]A.P.U!#REF!</definedName>
    <definedName name="TOTALITEM1.1.2_51" localSheetId="22">[150]A.P.U!#REF!</definedName>
    <definedName name="TOTALITEM1.1.2_51" localSheetId="2">[150]A.P.U!#REF!</definedName>
    <definedName name="TOTALITEM1.1.2_51">[150]A.P.U!#REF!</definedName>
    <definedName name="TOTALITEM1.1.2_52" localSheetId="22">[150]A.P.U!#REF!</definedName>
    <definedName name="TOTALITEM1.1.2_52" localSheetId="2">[150]A.P.U!#REF!</definedName>
    <definedName name="TOTALITEM1.1.2_52">[150]A.P.U!#REF!</definedName>
    <definedName name="TOTALITEM1.1.2_53" localSheetId="22">[150]A.P.U!#REF!</definedName>
    <definedName name="TOTALITEM1.1.2_53" localSheetId="2">[150]A.P.U!#REF!</definedName>
    <definedName name="TOTALITEM1.1.2_53">[150]A.P.U!#REF!</definedName>
    <definedName name="TOTALITEM1.1.2_54" localSheetId="22">[150]A.P.U!#REF!</definedName>
    <definedName name="TOTALITEM1.1.2_54" localSheetId="2">[150]A.P.U!#REF!</definedName>
    <definedName name="TOTALITEM1.1.2_54">[150]A.P.U!#REF!</definedName>
    <definedName name="TOTALITEM1.1.2_55" localSheetId="22">[150]A.P.U!#REF!</definedName>
    <definedName name="TOTALITEM1.1.2_55" localSheetId="2">[150]A.P.U!#REF!</definedName>
    <definedName name="TOTALITEM1.1.2_55">[150]A.P.U!#REF!</definedName>
    <definedName name="TOTALITEM1.1.2_56" localSheetId="22">[150]A.P.U!#REF!</definedName>
    <definedName name="TOTALITEM1.1.2_56" localSheetId="2">[150]A.P.U!#REF!</definedName>
    <definedName name="TOTALITEM1.1.2_56">[150]A.P.U!#REF!</definedName>
    <definedName name="TOTALITEM1.1.2_57" localSheetId="22">[150]A.P.U!#REF!</definedName>
    <definedName name="TOTALITEM1.1.2_57" localSheetId="2">[150]A.P.U!#REF!</definedName>
    <definedName name="TOTALITEM1.1.2_57">[150]A.P.U!#REF!</definedName>
    <definedName name="TOTALITEM1.1.2_58" localSheetId="22">[150]A.P.U!#REF!</definedName>
    <definedName name="TOTALITEM1.1.2_58" localSheetId="2">[150]A.P.U!#REF!</definedName>
    <definedName name="TOTALITEM1.1.2_58">[150]A.P.U!#REF!</definedName>
    <definedName name="TOTALITEM1.1.2_59" localSheetId="22">[149]A.P.U!#REF!</definedName>
    <definedName name="TOTALITEM1.1.2_59" localSheetId="2">[149]A.P.U!#REF!</definedName>
    <definedName name="TOTALITEM1.1.2_59">[149]A.P.U!#REF!</definedName>
    <definedName name="TOTALITEM1.1.2_60" localSheetId="22">[149]A.P.U!#REF!</definedName>
    <definedName name="TOTALITEM1.1.2_60" localSheetId="2">[149]A.P.U!#REF!</definedName>
    <definedName name="TOTALITEM1.1.2_60">[149]A.P.U!#REF!</definedName>
    <definedName name="TOTALITEM1.1.2_61" localSheetId="22">[150]A.P.U!#REF!</definedName>
    <definedName name="TOTALITEM1.1.2_61" localSheetId="2">[150]A.P.U!#REF!</definedName>
    <definedName name="TOTALITEM1.1.2_61">[150]A.P.U!#REF!</definedName>
    <definedName name="TOTALITEM1.1.2_62" localSheetId="22">[150]A.P.U!#REF!</definedName>
    <definedName name="TOTALITEM1.1.2_62" localSheetId="2">[150]A.P.U!#REF!</definedName>
    <definedName name="TOTALITEM1.1.2_62">[150]A.P.U!#REF!</definedName>
    <definedName name="TOTALITEM1.1.2_63" localSheetId="22">[150]A.P.U!#REF!</definedName>
    <definedName name="TOTALITEM1.1.2_63" localSheetId="2">[150]A.P.U!#REF!</definedName>
    <definedName name="TOTALITEM1.1.2_63">[150]A.P.U!#REF!</definedName>
    <definedName name="TOTALITEM1.1.2_64" localSheetId="22">[150]A.P.U!#REF!</definedName>
    <definedName name="TOTALITEM1.1.2_64" localSheetId="2">[150]A.P.U!#REF!</definedName>
    <definedName name="TOTALITEM1.1.2_64">[150]A.P.U!#REF!</definedName>
    <definedName name="TOTALITEM1.1.2_65" localSheetId="22">[150]A.P.U!#REF!</definedName>
    <definedName name="TOTALITEM1.1.2_65" localSheetId="2">[150]A.P.U!#REF!</definedName>
    <definedName name="TOTALITEM1.1.2_65">[150]A.P.U!#REF!</definedName>
    <definedName name="TOTALITEM1.1.2_66" localSheetId="22">[150]A.P.U!#REF!</definedName>
    <definedName name="TOTALITEM1.1.2_66" localSheetId="2">[150]A.P.U!#REF!</definedName>
    <definedName name="TOTALITEM1.1.2_66">[150]A.P.U!#REF!</definedName>
    <definedName name="TOTALITEM1.1.2_67" localSheetId="22">[150]A.P.U!#REF!</definedName>
    <definedName name="TOTALITEM1.1.2_67" localSheetId="2">[150]A.P.U!#REF!</definedName>
    <definedName name="TOTALITEM1.1.2_67">[150]A.P.U!#REF!</definedName>
    <definedName name="TOTALITEM1.1.2_68" localSheetId="22">[150]A.P.U!#REF!</definedName>
    <definedName name="TOTALITEM1.1.2_68" localSheetId="2">[150]A.P.U!#REF!</definedName>
    <definedName name="TOTALITEM1.1.2_68">[150]A.P.U!#REF!</definedName>
    <definedName name="TOTALITEM1.1.2_69" localSheetId="22">[150]A.P.U!#REF!</definedName>
    <definedName name="TOTALITEM1.1.2_69" localSheetId="2">[150]A.P.U!#REF!</definedName>
    <definedName name="TOTALITEM1.1.2_69">[150]A.P.U!#REF!</definedName>
    <definedName name="TOTALITEM1.1.2_70" localSheetId="22">[150]A.P.U!#REF!</definedName>
    <definedName name="TOTALITEM1.1.2_70" localSheetId="2">[150]A.P.U!#REF!</definedName>
    <definedName name="TOTALITEM1.1.2_70">[150]A.P.U!#REF!</definedName>
    <definedName name="TOTALITEM1.1.2_71" localSheetId="22">[150]A.P.U!#REF!</definedName>
    <definedName name="TOTALITEM1.1.2_71" localSheetId="2">[150]A.P.U!#REF!</definedName>
    <definedName name="TOTALITEM1.1.2_71">[150]A.P.U!#REF!</definedName>
    <definedName name="TOTALITEM1.1.2_72" localSheetId="22">[150]A.P.U!#REF!</definedName>
    <definedName name="TOTALITEM1.1.2_72" localSheetId="2">[150]A.P.U!#REF!</definedName>
    <definedName name="TOTALITEM1.1.2_72">[150]A.P.U!#REF!</definedName>
    <definedName name="TOTALITEM1.1.2_73" localSheetId="22">[150]A.P.U!#REF!</definedName>
    <definedName name="TOTALITEM1.1.2_73" localSheetId="2">[150]A.P.U!#REF!</definedName>
    <definedName name="TOTALITEM1.1.2_73">[150]A.P.U!#REF!</definedName>
    <definedName name="TOTALITEM1.1.2_74" localSheetId="22">[150]A.P.U!#REF!</definedName>
    <definedName name="TOTALITEM1.1.2_74" localSheetId="2">[150]A.P.U!#REF!</definedName>
    <definedName name="TOTALITEM1.1.2_74">[150]A.P.U!#REF!</definedName>
    <definedName name="TOTALITEM1.1.2_75" localSheetId="22">[150]A.P.U!#REF!</definedName>
    <definedName name="TOTALITEM1.1.2_75" localSheetId="2">[150]A.P.U!#REF!</definedName>
    <definedName name="TOTALITEM1.1.2_75">[150]A.P.U!#REF!</definedName>
    <definedName name="TOTALITEM1.1.2_76" localSheetId="22">[150]A.P.U!#REF!</definedName>
    <definedName name="TOTALITEM1.1.2_76" localSheetId="2">[150]A.P.U!#REF!</definedName>
    <definedName name="TOTALITEM1.1.2_76">[150]A.P.U!#REF!</definedName>
    <definedName name="TOTALITEM1.1.2_77" localSheetId="22">[150]A.P.U!#REF!</definedName>
    <definedName name="TOTALITEM1.1.2_77" localSheetId="2">[150]A.P.U!#REF!</definedName>
    <definedName name="TOTALITEM1.1.2_77">[150]A.P.U!#REF!</definedName>
    <definedName name="TOTALITEM1.1.2_78" localSheetId="22">[150]A.P.U!#REF!</definedName>
    <definedName name="TOTALITEM1.1.2_78" localSheetId="2">[150]A.P.U!#REF!</definedName>
    <definedName name="TOTALITEM1.1.2_78">[150]A.P.U!#REF!</definedName>
    <definedName name="TOTALITEM1.1.2_79" localSheetId="22">[150]A.P.U!#REF!</definedName>
    <definedName name="TOTALITEM1.1.2_79" localSheetId="2">[150]A.P.U!#REF!</definedName>
    <definedName name="TOTALITEM1.1.2_79">[150]A.P.U!#REF!</definedName>
    <definedName name="TOTALITEM1.1.2_80" localSheetId="22">[150]A.P.U!#REF!</definedName>
    <definedName name="TOTALITEM1.1.2_80" localSheetId="2">[150]A.P.U!#REF!</definedName>
    <definedName name="TOTALITEM1.1.2_80">[150]A.P.U!#REF!</definedName>
    <definedName name="TOTALITEM1.1.2_9" localSheetId="22">[150]A.P.U!#REF!</definedName>
    <definedName name="TOTALITEM1.1.2_9" localSheetId="2">[150]A.P.U!#REF!</definedName>
    <definedName name="TOTALITEM1.1.2_9">[150]A.P.U!#REF!</definedName>
    <definedName name="TOTALITEM1.1.3" localSheetId="17">[148]A.P.U!#REF!</definedName>
    <definedName name="TOTALITEM1.1.3" localSheetId="18">[148]A.P.U!#REF!</definedName>
    <definedName name="TOTALITEM1.1.3" localSheetId="22">[147]A.P.U!#REF!</definedName>
    <definedName name="TOTALITEM1.1.3" localSheetId="2">[148]A.P.U!#REF!</definedName>
    <definedName name="TOTALITEM1.1.3">[147]A.P.U!#REF!</definedName>
    <definedName name="TOTALITEM1.1.3_1" localSheetId="22">[149]A.P.U!#REF!</definedName>
    <definedName name="TOTALITEM1.1.3_1" localSheetId="2">[149]A.P.U!#REF!</definedName>
    <definedName name="TOTALITEM1.1.3_1">[149]A.P.U!#REF!</definedName>
    <definedName name="TOTALITEM1.1.3_10" localSheetId="22">[150]A.P.U!#REF!</definedName>
    <definedName name="TOTALITEM1.1.3_10" localSheetId="2">[150]A.P.U!#REF!</definedName>
    <definedName name="TOTALITEM1.1.3_10">[150]A.P.U!#REF!</definedName>
    <definedName name="TOTALITEM1.1.3_11" localSheetId="22">[150]A.P.U!#REF!</definedName>
    <definedName name="TOTALITEM1.1.3_11" localSheetId="2">[150]A.P.U!#REF!</definedName>
    <definedName name="TOTALITEM1.1.3_11">[150]A.P.U!#REF!</definedName>
    <definedName name="TOTALITEM1.1.3_12" localSheetId="22">[150]A.P.U!#REF!</definedName>
    <definedName name="TOTALITEM1.1.3_12" localSheetId="2">[150]A.P.U!#REF!</definedName>
    <definedName name="TOTALITEM1.1.3_12">[150]A.P.U!#REF!</definedName>
    <definedName name="TOTALITEM1.1.3_13" localSheetId="22">[150]A.P.U!#REF!</definedName>
    <definedName name="TOTALITEM1.1.3_13" localSheetId="2">[150]A.P.U!#REF!</definedName>
    <definedName name="TOTALITEM1.1.3_13">[150]A.P.U!#REF!</definedName>
    <definedName name="TOTALITEM1.1.3_14" localSheetId="22">[150]A.P.U!#REF!</definedName>
    <definedName name="TOTALITEM1.1.3_14" localSheetId="2">[150]A.P.U!#REF!</definedName>
    <definedName name="TOTALITEM1.1.3_14">[150]A.P.U!#REF!</definedName>
    <definedName name="TOTALITEM1.1.3_15" localSheetId="22">[150]A.P.U!#REF!</definedName>
    <definedName name="TOTALITEM1.1.3_15" localSheetId="2">[150]A.P.U!#REF!</definedName>
    <definedName name="TOTALITEM1.1.3_15">[150]A.P.U!#REF!</definedName>
    <definedName name="TOTALITEM1.1.3_16" localSheetId="22">[150]A.P.U!#REF!</definedName>
    <definedName name="TOTALITEM1.1.3_16" localSheetId="2">[150]A.P.U!#REF!</definedName>
    <definedName name="TOTALITEM1.1.3_16">[150]A.P.U!#REF!</definedName>
    <definedName name="TOTALITEM1.1.3_17" localSheetId="22">[150]A.P.U!#REF!</definedName>
    <definedName name="TOTALITEM1.1.3_17" localSheetId="2">[150]A.P.U!#REF!</definedName>
    <definedName name="TOTALITEM1.1.3_17">[150]A.P.U!#REF!</definedName>
    <definedName name="TOTALITEM1.1.3_18" localSheetId="22">[150]A.P.U!#REF!</definedName>
    <definedName name="TOTALITEM1.1.3_18" localSheetId="2">[150]A.P.U!#REF!</definedName>
    <definedName name="TOTALITEM1.1.3_18">[150]A.P.U!#REF!</definedName>
    <definedName name="TOTALITEM1.1.3_19" localSheetId="22">[150]A.P.U!#REF!</definedName>
    <definedName name="TOTALITEM1.1.3_19" localSheetId="2">[150]A.P.U!#REF!</definedName>
    <definedName name="TOTALITEM1.1.3_19">[150]A.P.U!#REF!</definedName>
    <definedName name="TOTALITEM1.1.3_2" localSheetId="22">[149]A.P.U!#REF!</definedName>
    <definedName name="TOTALITEM1.1.3_2" localSheetId="2">[149]A.P.U!#REF!</definedName>
    <definedName name="TOTALITEM1.1.3_2">[149]A.P.U!#REF!</definedName>
    <definedName name="TOTALITEM1.1.3_20" localSheetId="22">[150]A.P.U!#REF!</definedName>
    <definedName name="TOTALITEM1.1.3_20" localSheetId="2">[150]A.P.U!#REF!</definedName>
    <definedName name="TOTALITEM1.1.3_20">[150]A.P.U!#REF!</definedName>
    <definedName name="TOTALITEM1.1.3_21" localSheetId="22">[150]A.P.U!#REF!</definedName>
    <definedName name="TOTALITEM1.1.3_21" localSheetId="2">[150]A.P.U!#REF!</definedName>
    <definedName name="TOTALITEM1.1.3_21">[150]A.P.U!#REF!</definedName>
    <definedName name="TOTALITEM1.1.3_22" localSheetId="22">[150]A.P.U!#REF!</definedName>
    <definedName name="TOTALITEM1.1.3_22" localSheetId="2">[150]A.P.U!#REF!</definedName>
    <definedName name="TOTALITEM1.1.3_22">[150]A.P.U!#REF!</definedName>
    <definedName name="TOTALITEM1.1.3_23" localSheetId="22">[150]A.P.U!#REF!</definedName>
    <definedName name="TOTALITEM1.1.3_23" localSheetId="2">[150]A.P.U!#REF!</definedName>
    <definedName name="TOTALITEM1.1.3_23">[150]A.P.U!#REF!</definedName>
    <definedName name="TOTALITEM1.1.3_24" localSheetId="22">[150]A.P.U!#REF!</definedName>
    <definedName name="TOTALITEM1.1.3_24" localSheetId="2">[150]A.P.U!#REF!</definedName>
    <definedName name="TOTALITEM1.1.3_24">[150]A.P.U!#REF!</definedName>
    <definedName name="TOTALITEM1.1.3_25" localSheetId="22">[150]A.P.U!#REF!</definedName>
    <definedName name="TOTALITEM1.1.3_25" localSheetId="2">[150]A.P.U!#REF!</definedName>
    <definedName name="TOTALITEM1.1.3_25">[150]A.P.U!#REF!</definedName>
    <definedName name="TOTALITEM1.1.3_26" localSheetId="22">[150]A.P.U!#REF!</definedName>
    <definedName name="TOTALITEM1.1.3_26" localSheetId="2">[150]A.P.U!#REF!</definedName>
    <definedName name="TOTALITEM1.1.3_26">[150]A.P.U!#REF!</definedName>
    <definedName name="TOTALITEM1.1.3_27" localSheetId="22">[150]A.P.U!#REF!</definedName>
    <definedName name="TOTALITEM1.1.3_27" localSheetId="2">[150]A.P.U!#REF!</definedName>
    <definedName name="TOTALITEM1.1.3_27">[150]A.P.U!#REF!</definedName>
    <definedName name="TOTALITEM1.1.3_28" localSheetId="22">[150]A.P.U!#REF!</definedName>
    <definedName name="TOTALITEM1.1.3_28" localSheetId="2">[150]A.P.U!#REF!</definedName>
    <definedName name="TOTALITEM1.1.3_28">[150]A.P.U!#REF!</definedName>
    <definedName name="TOTALITEM1.1.3_29" localSheetId="22">[150]A.P.U!#REF!</definedName>
    <definedName name="TOTALITEM1.1.3_29" localSheetId="2">[150]A.P.U!#REF!</definedName>
    <definedName name="TOTALITEM1.1.3_29">[150]A.P.U!#REF!</definedName>
    <definedName name="TOTALITEM1.1.3_3" localSheetId="22">[151]A.P.U!#REF!</definedName>
    <definedName name="TOTALITEM1.1.3_3" localSheetId="2">[151]A.P.U!#REF!</definedName>
    <definedName name="TOTALITEM1.1.3_3">[151]A.P.U!#REF!</definedName>
    <definedName name="TOTALITEM1.1.3_30" localSheetId="22">[150]A.P.U!#REF!</definedName>
    <definedName name="TOTALITEM1.1.3_30" localSheetId="2">[150]A.P.U!#REF!</definedName>
    <definedName name="TOTALITEM1.1.3_30">[150]A.P.U!#REF!</definedName>
    <definedName name="TOTALITEM1.1.3_31" localSheetId="22">[150]A.P.U!#REF!</definedName>
    <definedName name="TOTALITEM1.1.3_31" localSheetId="2">[150]A.P.U!#REF!</definedName>
    <definedName name="TOTALITEM1.1.3_31">[150]A.P.U!#REF!</definedName>
    <definedName name="TOTALITEM1.1.3_32" localSheetId="22">[150]A.P.U!#REF!</definedName>
    <definedName name="TOTALITEM1.1.3_32" localSheetId="2">[150]A.P.U!#REF!</definedName>
    <definedName name="TOTALITEM1.1.3_32">[150]A.P.U!#REF!</definedName>
    <definedName name="TOTALITEM1.1.3_33" localSheetId="22">[150]A.P.U!#REF!</definedName>
    <definedName name="TOTALITEM1.1.3_33" localSheetId="2">[150]A.P.U!#REF!</definedName>
    <definedName name="TOTALITEM1.1.3_33">[150]A.P.U!#REF!</definedName>
    <definedName name="TOTALITEM1.1.3_34" localSheetId="22">[150]A.P.U!#REF!</definedName>
    <definedName name="TOTALITEM1.1.3_34" localSheetId="2">[150]A.P.U!#REF!</definedName>
    <definedName name="TOTALITEM1.1.3_34">[150]A.P.U!#REF!</definedName>
    <definedName name="TOTALITEM1.1.3_35" localSheetId="22">[150]A.P.U!#REF!</definedName>
    <definedName name="TOTALITEM1.1.3_35" localSheetId="2">[150]A.P.U!#REF!</definedName>
    <definedName name="TOTALITEM1.1.3_35">[150]A.P.U!#REF!</definedName>
    <definedName name="TOTALITEM1.1.3_36" localSheetId="22">[150]A.P.U!#REF!</definedName>
    <definedName name="TOTALITEM1.1.3_36" localSheetId="2">[150]A.P.U!#REF!</definedName>
    <definedName name="TOTALITEM1.1.3_36">[150]A.P.U!#REF!</definedName>
    <definedName name="TOTALITEM1.1.3_37" localSheetId="22">[150]A.P.U!#REF!</definedName>
    <definedName name="TOTALITEM1.1.3_37" localSheetId="2">[150]A.P.U!#REF!</definedName>
    <definedName name="TOTALITEM1.1.3_37">[150]A.P.U!#REF!</definedName>
    <definedName name="TOTALITEM1.1.3_38" localSheetId="22">[150]A.P.U!#REF!</definedName>
    <definedName name="TOTALITEM1.1.3_38" localSheetId="2">[150]A.P.U!#REF!</definedName>
    <definedName name="TOTALITEM1.1.3_38">[150]A.P.U!#REF!</definedName>
    <definedName name="TOTALITEM1.1.3_39" localSheetId="22">[150]A.P.U!#REF!</definedName>
    <definedName name="TOTALITEM1.1.3_39" localSheetId="2">[150]A.P.U!#REF!</definedName>
    <definedName name="TOTALITEM1.1.3_39">[150]A.P.U!#REF!</definedName>
    <definedName name="TOTALITEM1.1.3_4" localSheetId="22">[149]A.P.U!#REF!</definedName>
    <definedName name="TOTALITEM1.1.3_4" localSheetId="2">[149]A.P.U!#REF!</definedName>
    <definedName name="TOTALITEM1.1.3_4">[149]A.P.U!#REF!</definedName>
    <definedName name="TOTALITEM1.1.3_40" localSheetId="22">[150]A.P.U!#REF!</definedName>
    <definedName name="TOTALITEM1.1.3_40" localSheetId="2">[150]A.P.U!#REF!</definedName>
    <definedName name="TOTALITEM1.1.3_40">[150]A.P.U!#REF!</definedName>
    <definedName name="TOTALITEM1.1.3_41" localSheetId="22">[150]A.P.U!#REF!</definedName>
    <definedName name="TOTALITEM1.1.3_41" localSheetId="2">[150]A.P.U!#REF!</definedName>
    <definedName name="TOTALITEM1.1.3_41">[150]A.P.U!#REF!</definedName>
    <definedName name="TOTALITEM1.1.3_42" localSheetId="22">[150]A.P.U!#REF!</definedName>
    <definedName name="TOTALITEM1.1.3_42" localSheetId="2">[150]A.P.U!#REF!</definedName>
    <definedName name="TOTALITEM1.1.3_42">[150]A.P.U!#REF!</definedName>
    <definedName name="TOTALITEM1.1.3_43" localSheetId="22">[150]A.P.U!#REF!</definedName>
    <definedName name="TOTALITEM1.1.3_43" localSheetId="2">[150]A.P.U!#REF!</definedName>
    <definedName name="TOTALITEM1.1.3_43">[150]A.P.U!#REF!</definedName>
    <definedName name="TOTALITEM1.1.3_44" localSheetId="22">[150]A.P.U!#REF!</definedName>
    <definedName name="TOTALITEM1.1.3_44" localSheetId="2">[150]A.P.U!#REF!</definedName>
    <definedName name="TOTALITEM1.1.3_44">[150]A.P.U!#REF!</definedName>
    <definedName name="TOTALITEM1.1.3_45" localSheetId="22">[150]A.P.U!#REF!</definedName>
    <definedName name="TOTALITEM1.1.3_45" localSheetId="2">[150]A.P.U!#REF!</definedName>
    <definedName name="TOTALITEM1.1.3_45">[150]A.P.U!#REF!</definedName>
    <definedName name="TOTALITEM1.1.3_46" localSheetId="22">[150]A.P.U!#REF!</definedName>
    <definedName name="TOTALITEM1.1.3_46" localSheetId="2">[150]A.P.U!#REF!</definedName>
    <definedName name="TOTALITEM1.1.3_46">[150]A.P.U!#REF!</definedName>
    <definedName name="TOTALITEM1.1.3_47" localSheetId="22">[150]A.P.U!#REF!</definedName>
    <definedName name="TOTALITEM1.1.3_47" localSheetId="2">[150]A.P.U!#REF!</definedName>
    <definedName name="TOTALITEM1.1.3_47">[150]A.P.U!#REF!</definedName>
    <definedName name="TOTALITEM1.1.3_48" localSheetId="22">[150]A.P.U!#REF!</definedName>
    <definedName name="TOTALITEM1.1.3_48" localSheetId="2">[150]A.P.U!#REF!</definedName>
    <definedName name="TOTALITEM1.1.3_48">[150]A.P.U!#REF!</definedName>
    <definedName name="TOTALITEM1.1.3_49" localSheetId="22">[150]A.P.U!#REF!</definedName>
    <definedName name="TOTALITEM1.1.3_49" localSheetId="2">[150]A.P.U!#REF!</definedName>
    <definedName name="TOTALITEM1.1.3_49">[150]A.P.U!#REF!</definedName>
    <definedName name="TOTALITEM1.1.3_5" localSheetId="22">[150]A.P.U!#REF!</definedName>
    <definedName name="TOTALITEM1.1.3_5" localSheetId="2">[150]A.P.U!#REF!</definedName>
    <definedName name="TOTALITEM1.1.3_5">[150]A.P.U!#REF!</definedName>
    <definedName name="TOTALITEM1.1.3_50" localSheetId="22">[150]A.P.U!#REF!</definedName>
    <definedName name="TOTALITEM1.1.3_50" localSheetId="2">[150]A.P.U!#REF!</definedName>
    <definedName name="TOTALITEM1.1.3_50">[150]A.P.U!#REF!</definedName>
    <definedName name="TOTALITEM1.1.3_51" localSheetId="22">[150]A.P.U!#REF!</definedName>
    <definedName name="TOTALITEM1.1.3_51" localSheetId="2">[150]A.P.U!#REF!</definedName>
    <definedName name="TOTALITEM1.1.3_51">[150]A.P.U!#REF!</definedName>
    <definedName name="TOTALITEM1.1.3_52" localSheetId="22">[150]A.P.U!#REF!</definedName>
    <definedName name="TOTALITEM1.1.3_52" localSheetId="2">[150]A.P.U!#REF!</definedName>
    <definedName name="TOTALITEM1.1.3_52">[150]A.P.U!#REF!</definedName>
    <definedName name="TOTALITEM1.1.3_53" localSheetId="22">[150]A.P.U!#REF!</definedName>
    <definedName name="TOTALITEM1.1.3_53" localSheetId="2">[150]A.P.U!#REF!</definedName>
    <definedName name="TOTALITEM1.1.3_53">[150]A.P.U!#REF!</definedName>
    <definedName name="TOTALITEM1.1.3_54" localSheetId="22">[150]A.P.U!#REF!</definedName>
    <definedName name="TOTALITEM1.1.3_54" localSheetId="2">[150]A.P.U!#REF!</definedName>
    <definedName name="TOTALITEM1.1.3_54">[150]A.P.U!#REF!</definedName>
    <definedName name="TOTALITEM1.1.3_55" localSheetId="22">[150]A.P.U!#REF!</definedName>
    <definedName name="TOTALITEM1.1.3_55" localSheetId="2">[150]A.P.U!#REF!</definedName>
    <definedName name="TOTALITEM1.1.3_55">[150]A.P.U!#REF!</definedName>
    <definedName name="TOTALITEM1.1.3_56" localSheetId="22">[150]A.P.U!#REF!</definedName>
    <definedName name="TOTALITEM1.1.3_56" localSheetId="2">[150]A.P.U!#REF!</definedName>
    <definedName name="TOTALITEM1.1.3_56">[150]A.P.U!#REF!</definedName>
    <definedName name="TOTALITEM1.1.3_57" localSheetId="22">[150]A.P.U!#REF!</definedName>
    <definedName name="TOTALITEM1.1.3_57" localSheetId="2">[150]A.P.U!#REF!</definedName>
    <definedName name="TOTALITEM1.1.3_57">[150]A.P.U!#REF!</definedName>
    <definedName name="TOTALITEM1.1.3_58" localSheetId="22">[150]A.P.U!#REF!</definedName>
    <definedName name="TOTALITEM1.1.3_58" localSheetId="2">[150]A.P.U!#REF!</definedName>
    <definedName name="TOTALITEM1.1.3_58">[150]A.P.U!#REF!</definedName>
    <definedName name="TOTALITEM1.1.3_59" localSheetId="22">[149]A.P.U!#REF!</definedName>
    <definedName name="TOTALITEM1.1.3_59" localSheetId="2">[149]A.P.U!#REF!</definedName>
    <definedName name="TOTALITEM1.1.3_59">[149]A.P.U!#REF!</definedName>
    <definedName name="TOTALITEM1.1.3_60" localSheetId="22">[149]A.P.U!#REF!</definedName>
    <definedName name="TOTALITEM1.1.3_60" localSheetId="2">[149]A.P.U!#REF!</definedName>
    <definedName name="TOTALITEM1.1.3_60">[149]A.P.U!#REF!</definedName>
    <definedName name="TOTALITEM1.1.3_61" localSheetId="22">[150]A.P.U!#REF!</definedName>
    <definedName name="TOTALITEM1.1.3_61" localSheetId="2">[150]A.P.U!#REF!</definedName>
    <definedName name="TOTALITEM1.1.3_61">[150]A.P.U!#REF!</definedName>
    <definedName name="TOTALITEM1.1.3_62" localSheetId="22">[150]A.P.U!#REF!</definedName>
    <definedName name="TOTALITEM1.1.3_62" localSheetId="2">[150]A.P.U!#REF!</definedName>
    <definedName name="TOTALITEM1.1.3_62">[150]A.P.U!#REF!</definedName>
    <definedName name="TOTALITEM1.1.3_63" localSheetId="22">[150]A.P.U!#REF!</definedName>
    <definedName name="TOTALITEM1.1.3_63" localSheetId="2">[150]A.P.U!#REF!</definedName>
    <definedName name="TOTALITEM1.1.3_63">[150]A.P.U!#REF!</definedName>
    <definedName name="TOTALITEM1.1.3_64" localSheetId="22">[150]A.P.U!#REF!</definedName>
    <definedName name="TOTALITEM1.1.3_64" localSheetId="2">[150]A.P.U!#REF!</definedName>
    <definedName name="TOTALITEM1.1.3_64">[150]A.P.U!#REF!</definedName>
    <definedName name="TOTALITEM1.1.3_65" localSheetId="22">[150]A.P.U!#REF!</definedName>
    <definedName name="TOTALITEM1.1.3_65" localSheetId="2">[150]A.P.U!#REF!</definedName>
    <definedName name="TOTALITEM1.1.3_65">[150]A.P.U!#REF!</definedName>
    <definedName name="TOTALITEM1.1.3_66" localSheetId="22">[150]A.P.U!#REF!</definedName>
    <definedName name="TOTALITEM1.1.3_66" localSheetId="2">[150]A.P.U!#REF!</definedName>
    <definedName name="TOTALITEM1.1.3_66">[150]A.P.U!#REF!</definedName>
    <definedName name="TOTALITEM1.1.3_67" localSheetId="22">[150]A.P.U!#REF!</definedName>
    <definedName name="TOTALITEM1.1.3_67" localSheetId="2">[150]A.P.U!#REF!</definedName>
    <definedName name="TOTALITEM1.1.3_67">[150]A.P.U!#REF!</definedName>
    <definedName name="TOTALITEM1.1.3_68" localSheetId="22">[150]A.P.U!#REF!</definedName>
    <definedName name="TOTALITEM1.1.3_68" localSheetId="2">[150]A.P.U!#REF!</definedName>
    <definedName name="TOTALITEM1.1.3_68">[150]A.P.U!#REF!</definedName>
    <definedName name="TOTALITEM1.1.3_69" localSheetId="22">[150]A.P.U!#REF!</definedName>
    <definedName name="TOTALITEM1.1.3_69" localSheetId="2">[150]A.P.U!#REF!</definedName>
    <definedName name="TOTALITEM1.1.3_69">[150]A.P.U!#REF!</definedName>
    <definedName name="TOTALITEM1.1.3_70" localSheetId="22">[150]A.P.U!#REF!</definedName>
    <definedName name="TOTALITEM1.1.3_70" localSheetId="2">[150]A.P.U!#REF!</definedName>
    <definedName name="TOTALITEM1.1.3_70">[150]A.P.U!#REF!</definedName>
    <definedName name="TOTALITEM1.1.3_71" localSheetId="22">[150]A.P.U!#REF!</definedName>
    <definedName name="TOTALITEM1.1.3_71" localSheetId="2">[150]A.P.U!#REF!</definedName>
    <definedName name="TOTALITEM1.1.3_71">[150]A.P.U!#REF!</definedName>
    <definedName name="TOTALITEM1.1.3_72" localSheetId="22">[150]A.P.U!#REF!</definedName>
    <definedName name="TOTALITEM1.1.3_72" localSheetId="2">[150]A.P.U!#REF!</definedName>
    <definedName name="TOTALITEM1.1.3_72">[150]A.P.U!#REF!</definedName>
    <definedName name="TOTALITEM1.1.3_73" localSheetId="22">[150]A.P.U!#REF!</definedName>
    <definedName name="TOTALITEM1.1.3_73" localSheetId="2">[150]A.P.U!#REF!</definedName>
    <definedName name="TOTALITEM1.1.3_73">[150]A.P.U!#REF!</definedName>
    <definedName name="TOTALITEM1.1.3_74" localSheetId="22">[150]A.P.U!#REF!</definedName>
    <definedName name="TOTALITEM1.1.3_74" localSheetId="2">[150]A.P.U!#REF!</definedName>
    <definedName name="TOTALITEM1.1.3_74">[150]A.P.U!#REF!</definedName>
    <definedName name="TOTALITEM1.1.3_75" localSheetId="22">[150]A.P.U!#REF!</definedName>
    <definedName name="TOTALITEM1.1.3_75" localSheetId="2">[150]A.P.U!#REF!</definedName>
    <definedName name="TOTALITEM1.1.3_75">[150]A.P.U!#REF!</definedName>
    <definedName name="TOTALITEM1.1.3_76" localSheetId="22">[150]A.P.U!#REF!</definedName>
    <definedName name="TOTALITEM1.1.3_76" localSheetId="2">[150]A.P.U!#REF!</definedName>
    <definedName name="TOTALITEM1.1.3_76">[150]A.P.U!#REF!</definedName>
    <definedName name="TOTALITEM1.1.3_77" localSheetId="22">[150]A.P.U!#REF!</definedName>
    <definedName name="TOTALITEM1.1.3_77" localSheetId="2">[150]A.P.U!#REF!</definedName>
    <definedName name="TOTALITEM1.1.3_77">[150]A.P.U!#REF!</definedName>
    <definedName name="TOTALITEM1.1.3_78" localSheetId="22">[150]A.P.U!#REF!</definedName>
    <definedName name="TOTALITEM1.1.3_78" localSheetId="2">[150]A.P.U!#REF!</definedName>
    <definedName name="TOTALITEM1.1.3_78">[150]A.P.U!#REF!</definedName>
    <definedName name="TOTALITEM1.1.3_79" localSheetId="22">[150]A.P.U!#REF!</definedName>
    <definedName name="TOTALITEM1.1.3_79" localSheetId="2">[150]A.P.U!#REF!</definedName>
    <definedName name="TOTALITEM1.1.3_79">[150]A.P.U!#REF!</definedName>
    <definedName name="TOTALITEM1.1.3_80" localSheetId="22">[150]A.P.U!#REF!</definedName>
    <definedName name="TOTALITEM1.1.3_80" localSheetId="2">[150]A.P.U!#REF!</definedName>
    <definedName name="TOTALITEM1.1.3_80">[150]A.P.U!#REF!</definedName>
    <definedName name="TOTALITEM1.1.3_9" localSheetId="22">[150]A.P.U!#REF!</definedName>
    <definedName name="TOTALITEM1.1.3_9" localSheetId="2">[150]A.P.U!#REF!</definedName>
    <definedName name="TOTALITEM1.1.3_9">[150]A.P.U!#REF!</definedName>
    <definedName name="TOTALITEM1.1.4" localSheetId="17">[148]A.P.U!#REF!</definedName>
    <definedName name="TOTALITEM1.1.4" localSheetId="18">[148]A.P.U!#REF!</definedName>
    <definedName name="TOTALITEM1.1.4" localSheetId="22">[147]A.P.U!#REF!</definedName>
    <definedName name="TOTALITEM1.1.4" localSheetId="2">[148]A.P.U!#REF!</definedName>
    <definedName name="TOTALITEM1.1.4">[147]A.P.U!#REF!</definedName>
    <definedName name="TOTALITEM1.1.4_1" localSheetId="22">[149]A.P.U!#REF!</definedName>
    <definedName name="TOTALITEM1.1.4_1" localSheetId="2">[149]A.P.U!#REF!</definedName>
    <definedName name="TOTALITEM1.1.4_1">[149]A.P.U!#REF!</definedName>
    <definedName name="TOTALITEM1.1.4_10" localSheetId="22">[150]A.P.U!#REF!</definedName>
    <definedName name="TOTALITEM1.1.4_10" localSheetId="2">[150]A.P.U!#REF!</definedName>
    <definedName name="TOTALITEM1.1.4_10">[150]A.P.U!#REF!</definedName>
    <definedName name="TOTALITEM1.1.4_11" localSheetId="22">[150]A.P.U!#REF!</definedName>
    <definedName name="TOTALITEM1.1.4_11" localSheetId="2">[150]A.P.U!#REF!</definedName>
    <definedName name="TOTALITEM1.1.4_11">[150]A.P.U!#REF!</definedName>
    <definedName name="TOTALITEM1.1.4_12" localSheetId="22">[150]A.P.U!#REF!</definedName>
    <definedName name="TOTALITEM1.1.4_12" localSheetId="2">[150]A.P.U!#REF!</definedName>
    <definedName name="TOTALITEM1.1.4_12">[150]A.P.U!#REF!</definedName>
    <definedName name="TOTALITEM1.1.4_13" localSheetId="22">[150]A.P.U!#REF!</definedName>
    <definedName name="TOTALITEM1.1.4_13" localSheetId="2">[150]A.P.U!#REF!</definedName>
    <definedName name="TOTALITEM1.1.4_13">[150]A.P.U!#REF!</definedName>
    <definedName name="TOTALITEM1.1.4_14" localSheetId="22">[150]A.P.U!#REF!</definedName>
    <definedName name="TOTALITEM1.1.4_14" localSheetId="2">[150]A.P.U!#REF!</definedName>
    <definedName name="TOTALITEM1.1.4_14">[150]A.P.U!#REF!</definedName>
    <definedName name="TOTALITEM1.1.4_15" localSheetId="22">[150]A.P.U!#REF!</definedName>
    <definedName name="TOTALITEM1.1.4_15" localSheetId="2">[150]A.P.U!#REF!</definedName>
    <definedName name="TOTALITEM1.1.4_15">[150]A.P.U!#REF!</definedName>
    <definedName name="TOTALITEM1.1.4_16" localSheetId="22">[150]A.P.U!#REF!</definedName>
    <definedName name="TOTALITEM1.1.4_16" localSheetId="2">[150]A.P.U!#REF!</definedName>
    <definedName name="TOTALITEM1.1.4_16">[150]A.P.U!#REF!</definedName>
    <definedName name="TOTALITEM1.1.4_17" localSheetId="22">[150]A.P.U!#REF!</definedName>
    <definedName name="TOTALITEM1.1.4_17" localSheetId="2">[150]A.P.U!#REF!</definedName>
    <definedName name="TOTALITEM1.1.4_17">[150]A.P.U!#REF!</definedName>
    <definedName name="TOTALITEM1.1.4_18" localSheetId="22">[150]A.P.U!#REF!</definedName>
    <definedName name="TOTALITEM1.1.4_18" localSheetId="2">[150]A.P.U!#REF!</definedName>
    <definedName name="TOTALITEM1.1.4_18">[150]A.P.U!#REF!</definedName>
    <definedName name="TOTALITEM1.1.4_19" localSheetId="22">[150]A.P.U!#REF!</definedName>
    <definedName name="TOTALITEM1.1.4_19" localSheetId="2">[150]A.P.U!#REF!</definedName>
    <definedName name="TOTALITEM1.1.4_19">[150]A.P.U!#REF!</definedName>
    <definedName name="TOTALITEM1.1.4_2" localSheetId="22">[149]A.P.U!#REF!</definedName>
    <definedName name="TOTALITEM1.1.4_2" localSheetId="2">[149]A.P.U!#REF!</definedName>
    <definedName name="TOTALITEM1.1.4_2">[149]A.P.U!#REF!</definedName>
    <definedName name="TOTALITEM1.1.4_20" localSheetId="22">[150]A.P.U!#REF!</definedName>
    <definedName name="TOTALITEM1.1.4_20" localSheetId="2">[150]A.P.U!#REF!</definedName>
    <definedName name="TOTALITEM1.1.4_20">[150]A.P.U!#REF!</definedName>
    <definedName name="TOTALITEM1.1.4_21" localSheetId="22">[150]A.P.U!#REF!</definedName>
    <definedName name="TOTALITEM1.1.4_21" localSheetId="2">[150]A.P.U!#REF!</definedName>
    <definedName name="TOTALITEM1.1.4_21">[150]A.P.U!#REF!</definedName>
    <definedName name="TOTALITEM1.1.4_22" localSheetId="22">[150]A.P.U!#REF!</definedName>
    <definedName name="TOTALITEM1.1.4_22" localSheetId="2">[150]A.P.U!#REF!</definedName>
    <definedName name="TOTALITEM1.1.4_22">[150]A.P.U!#REF!</definedName>
    <definedName name="TOTALITEM1.1.4_23" localSheetId="22">[150]A.P.U!#REF!</definedName>
    <definedName name="TOTALITEM1.1.4_23" localSheetId="2">[150]A.P.U!#REF!</definedName>
    <definedName name="TOTALITEM1.1.4_23">[150]A.P.U!#REF!</definedName>
    <definedName name="TOTALITEM1.1.4_24" localSheetId="22">[150]A.P.U!#REF!</definedName>
    <definedName name="TOTALITEM1.1.4_24" localSheetId="2">[150]A.P.U!#REF!</definedName>
    <definedName name="TOTALITEM1.1.4_24">[150]A.P.U!#REF!</definedName>
    <definedName name="TOTALITEM1.1.4_25" localSheetId="22">[150]A.P.U!#REF!</definedName>
    <definedName name="TOTALITEM1.1.4_25" localSheetId="2">[150]A.P.U!#REF!</definedName>
    <definedName name="TOTALITEM1.1.4_25">[150]A.P.U!#REF!</definedName>
    <definedName name="TOTALITEM1.1.4_26" localSheetId="22">[150]A.P.U!#REF!</definedName>
    <definedName name="TOTALITEM1.1.4_26" localSheetId="2">[150]A.P.U!#REF!</definedName>
    <definedName name="TOTALITEM1.1.4_26">[150]A.P.U!#REF!</definedName>
    <definedName name="TOTALITEM1.1.4_27" localSheetId="22">[150]A.P.U!#REF!</definedName>
    <definedName name="TOTALITEM1.1.4_27" localSheetId="2">[150]A.P.U!#REF!</definedName>
    <definedName name="TOTALITEM1.1.4_27">[150]A.P.U!#REF!</definedName>
    <definedName name="TOTALITEM1.1.4_28" localSheetId="22">[150]A.P.U!#REF!</definedName>
    <definedName name="TOTALITEM1.1.4_28" localSheetId="2">[150]A.P.U!#REF!</definedName>
    <definedName name="TOTALITEM1.1.4_28">[150]A.P.U!#REF!</definedName>
    <definedName name="TOTALITEM1.1.4_29" localSheetId="22">[150]A.P.U!#REF!</definedName>
    <definedName name="TOTALITEM1.1.4_29" localSheetId="2">[150]A.P.U!#REF!</definedName>
    <definedName name="TOTALITEM1.1.4_29">[150]A.P.U!#REF!</definedName>
    <definedName name="TOTALITEM1.1.4_3" localSheetId="22">[151]A.P.U!#REF!</definedName>
    <definedName name="TOTALITEM1.1.4_3" localSheetId="2">[151]A.P.U!#REF!</definedName>
    <definedName name="TOTALITEM1.1.4_3">[151]A.P.U!#REF!</definedName>
    <definedName name="TOTALITEM1.1.4_30" localSheetId="22">[150]A.P.U!#REF!</definedName>
    <definedName name="TOTALITEM1.1.4_30" localSheetId="2">[150]A.P.U!#REF!</definedName>
    <definedName name="TOTALITEM1.1.4_30">[150]A.P.U!#REF!</definedName>
    <definedName name="TOTALITEM1.1.4_31" localSheetId="22">[150]A.P.U!#REF!</definedName>
    <definedName name="TOTALITEM1.1.4_31" localSheetId="2">[150]A.P.U!#REF!</definedName>
    <definedName name="TOTALITEM1.1.4_31">[150]A.P.U!#REF!</definedName>
    <definedName name="TOTALITEM1.1.4_32" localSheetId="22">[150]A.P.U!#REF!</definedName>
    <definedName name="TOTALITEM1.1.4_32" localSheetId="2">[150]A.P.U!#REF!</definedName>
    <definedName name="TOTALITEM1.1.4_32">[150]A.P.U!#REF!</definedName>
    <definedName name="TOTALITEM1.1.4_33" localSheetId="22">[150]A.P.U!#REF!</definedName>
    <definedName name="TOTALITEM1.1.4_33" localSheetId="2">[150]A.P.U!#REF!</definedName>
    <definedName name="TOTALITEM1.1.4_33">[150]A.P.U!#REF!</definedName>
    <definedName name="TOTALITEM1.1.4_34" localSheetId="22">[150]A.P.U!#REF!</definedName>
    <definedName name="TOTALITEM1.1.4_34" localSheetId="2">[150]A.P.U!#REF!</definedName>
    <definedName name="TOTALITEM1.1.4_34">[150]A.P.U!#REF!</definedName>
    <definedName name="TOTALITEM1.1.4_35" localSheetId="22">[150]A.P.U!#REF!</definedName>
    <definedName name="TOTALITEM1.1.4_35" localSheetId="2">[150]A.P.U!#REF!</definedName>
    <definedName name="TOTALITEM1.1.4_35">[150]A.P.U!#REF!</definedName>
    <definedName name="TOTALITEM1.1.4_36" localSheetId="22">[150]A.P.U!#REF!</definedName>
    <definedName name="TOTALITEM1.1.4_36" localSheetId="2">[150]A.P.U!#REF!</definedName>
    <definedName name="TOTALITEM1.1.4_36">[150]A.P.U!#REF!</definedName>
    <definedName name="TOTALITEM1.1.4_37" localSheetId="22">[150]A.P.U!#REF!</definedName>
    <definedName name="TOTALITEM1.1.4_37" localSheetId="2">[150]A.P.U!#REF!</definedName>
    <definedName name="TOTALITEM1.1.4_37">[150]A.P.U!#REF!</definedName>
    <definedName name="TOTALITEM1.1.4_38" localSheetId="22">[150]A.P.U!#REF!</definedName>
    <definedName name="TOTALITEM1.1.4_38" localSheetId="2">[150]A.P.U!#REF!</definedName>
    <definedName name="TOTALITEM1.1.4_38">[150]A.P.U!#REF!</definedName>
    <definedName name="TOTALITEM1.1.4_39" localSheetId="22">[150]A.P.U!#REF!</definedName>
    <definedName name="TOTALITEM1.1.4_39" localSheetId="2">[150]A.P.U!#REF!</definedName>
    <definedName name="TOTALITEM1.1.4_39">[150]A.P.U!#REF!</definedName>
    <definedName name="TOTALITEM1.1.4_4" localSheetId="22">[149]A.P.U!#REF!</definedName>
    <definedName name="TOTALITEM1.1.4_4" localSheetId="2">[149]A.P.U!#REF!</definedName>
    <definedName name="TOTALITEM1.1.4_4">[149]A.P.U!#REF!</definedName>
    <definedName name="TOTALITEM1.1.4_40" localSheetId="22">[150]A.P.U!#REF!</definedName>
    <definedName name="TOTALITEM1.1.4_40" localSheetId="2">[150]A.P.U!#REF!</definedName>
    <definedName name="TOTALITEM1.1.4_40">[150]A.P.U!#REF!</definedName>
    <definedName name="TOTALITEM1.1.4_41" localSheetId="22">[150]A.P.U!#REF!</definedName>
    <definedName name="TOTALITEM1.1.4_41" localSheetId="2">[150]A.P.U!#REF!</definedName>
    <definedName name="TOTALITEM1.1.4_41">[150]A.P.U!#REF!</definedName>
    <definedName name="TOTALITEM1.1.4_42" localSheetId="22">[150]A.P.U!#REF!</definedName>
    <definedName name="TOTALITEM1.1.4_42" localSheetId="2">[150]A.P.U!#REF!</definedName>
    <definedName name="TOTALITEM1.1.4_42">[150]A.P.U!#REF!</definedName>
    <definedName name="TOTALITEM1.1.4_43" localSheetId="22">[150]A.P.U!#REF!</definedName>
    <definedName name="TOTALITEM1.1.4_43" localSheetId="2">[150]A.P.U!#REF!</definedName>
    <definedName name="TOTALITEM1.1.4_43">[150]A.P.U!#REF!</definedName>
    <definedName name="TOTALITEM1.1.4_44" localSheetId="22">[150]A.P.U!#REF!</definedName>
    <definedName name="TOTALITEM1.1.4_44" localSheetId="2">[150]A.P.U!#REF!</definedName>
    <definedName name="TOTALITEM1.1.4_44">[150]A.P.U!#REF!</definedName>
    <definedName name="TOTALITEM1.1.4_45" localSheetId="22">[150]A.P.U!#REF!</definedName>
    <definedName name="TOTALITEM1.1.4_45" localSheetId="2">[150]A.P.U!#REF!</definedName>
    <definedName name="TOTALITEM1.1.4_45">[150]A.P.U!#REF!</definedName>
    <definedName name="TOTALITEM1.1.4_46" localSheetId="22">[150]A.P.U!#REF!</definedName>
    <definedName name="TOTALITEM1.1.4_46" localSheetId="2">[150]A.P.U!#REF!</definedName>
    <definedName name="TOTALITEM1.1.4_46">[150]A.P.U!#REF!</definedName>
    <definedName name="TOTALITEM1.1.4_47" localSheetId="22">[150]A.P.U!#REF!</definedName>
    <definedName name="TOTALITEM1.1.4_47" localSheetId="2">[150]A.P.U!#REF!</definedName>
    <definedName name="TOTALITEM1.1.4_47">[150]A.P.U!#REF!</definedName>
    <definedName name="TOTALITEM1.1.4_48" localSheetId="22">[150]A.P.U!#REF!</definedName>
    <definedName name="TOTALITEM1.1.4_48" localSheetId="2">[150]A.P.U!#REF!</definedName>
    <definedName name="TOTALITEM1.1.4_48">[150]A.P.U!#REF!</definedName>
    <definedName name="TOTALITEM1.1.4_49" localSheetId="22">[150]A.P.U!#REF!</definedName>
    <definedName name="TOTALITEM1.1.4_49" localSheetId="2">[150]A.P.U!#REF!</definedName>
    <definedName name="TOTALITEM1.1.4_49">[150]A.P.U!#REF!</definedName>
    <definedName name="TOTALITEM1.1.4_5" localSheetId="22">[150]A.P.U!#REF!</definedName>
    <definedName name="TOTALITEM1.1.4_5" localSheetId="2">[150]A.P.U!#REF!</definedName>
    <definedName name="TOTALITEM1.1.4_5">[150]A.P.U!#REF!</definedName>
    <definedName name="TOTALITEM1.1.4_50" localSheetId="22">[150]A.P.U!#REF!</definedName>
    <definedName name="TOTALITEM1.1.4_50" localSheetId="2">[150]A.P.U!#REF!</definedName>
    <definedName name="TOTALITEM1.1.4_50">[150]A.P.U!#REF!</definedName>
    <definedName name="TOTALITEM1.1.4_51" localSheetId="22">[150]A.P.U!#REF!</definedName>
    <definedName name="TOTALITEM1.1.4_51" localSheetId="2">[150]A.P.U!#REF!</definedName>
    <definedName name="TOTALITEM1.1.4_51">[150]A.P.U!#REF!</definedName>
    <definedName name="TOTALITEM1.1.4_52" localSheetId="22">[150]A.P.U!#REF!</definedName>
    <definedName name="TOTALITEM1.1.4_52" localSheetId="2">[150]A.P.U!#REF!</definedName>
    <definedName name="TOTALITEM1.1.4_52">[150]A.P.U!#REF!</definedName>
    <definedName name="TOTALITEM1.1.4_53" localSheetId="22">[150]A.P.U!#REF!</definedName>
    <definedName name="TOTALITEM1.1.4_53" localSheetId="2">[150]A.P.U!#REF!</definedName>
    <definedName name="TOTALITEM1.1.4_53">[150]A.P.U!#REF!</definedName>
    <definedName name="TOTALITEM1.1.4_54" localSheetId="22">[150]A.P.U!#REF!</definedName>
    <definedName name="TOTALITEM1.1.4_54" localSheetId="2">[150]A.P.U!#REF!</definedName>
    <definedName name="TOTALITEM1.1.4_54">[150]A.P.U!#REF!</definedName>
    <definedName name="TOTALITEM1.1.4_55" localSheetId="22">[150]A.P.U!#REF!</definedName>
    <definedName name="TOTALITEM1.1.4_55" localSheetId="2">[150]A.P.U!#REF!</definedName>
    <definedName name="TOTALITEM1.1.4_55">[150]A.P.U!#REF!</definedName>
    <definedName name="TOTALITEM1.1.4_56" localSheetId="22">[150]A.P.U!#REF!</definedName>
    <definedName name="TOTALITEM1.1.4_56" localSheetId="2">[150]A.P.U!#REF!</definedName>
    <definedName name="TOTALITEM1.1.4_56">[150]A.P.U!#REF!</definedName>
    <definedName name="TOTALITEM1.1.4_57" localSheetId="22">[150]A.P.U!#REF!</definedName>
    <definedName name="TOTALITEM1.1.4_57" localSheetId="2">[150]A.P.U!#REF!</definedName>
    <definedName name="TOTALITEM1.1.4_57">[150]A.P.U!#REF!</definedName>
    <definedName name="TOTALITEM1.1.4_58" localSheetId="22">[150]A.P.U!#REF!</definedName>
    <definedName name="TOTALITEM1.1.4_58" localSheetId="2">[150]A.P.U!#REF!</definedName>
    <definedName name="TOTALITEM1.1.4_58">[150]A.P.U!#REF!</definedName>
    <definedName name="TOTALITEM1.1.4_59" localSheetId="22">[149]A.P.U!#REF!</definedName>
    <definedName name="TOTALITEM1.1.4_59" localSheetId="2">[149]A.P.U!#REF!</definedName>
    <definedName name="TOTALITEM1.1.4_59">[149]A.P.U!#REF!</definedName>
    <definedName name="TOTALITEM1.1.4_60" localSheetId="22">[149]A.P.U!#REF!</definedName>
    <definedName name="TOTALITEM1.1.4_60" localSheetId="2">[149]A.P.U!#REF!</definedName>
    <definedName name="TOTALITEM1.1.4_60">[149]A.P.U!#REF!</definedName>
    <definedName name="TOTALITEM1.1.4_61" localSheetId="22">[150]A.P.U!#REF!</definedName>
    <definedName name="TOTALITEM1.1.4_61" localSheetId="2">[150]A.P.U!#REF!</definedName>
    <definedName name="TOTALITEM1.1.4_61">[150]A.P.U!#REF!</definedName>
    <definedName name="TOTALITEM1.1.4_62" localSheetId="22">[150]A.P.U!#REF!</definedName>
    <definedName name="TOTALITEM1.1.4_62" localSheetId="2">[150]A.P.U!#REF!</definedName>
    <definedName name="TOTALITEM1.1.4_62">[150]A.P.U!#REF!</definedName>
    <definedName name="TOTALITEM1.1.4_63" localSheetId="22">[150]A.P.U!#REF!</definedName>
    <definedName name="TOTALITEM1.1.4_63" localSheetId="2">[150]A.P.U!#REF!</definedName>
    <definedName name="TOTALITEM1.1.4_63">[150]A.P.U!#REF!</definedName>
    <definedName name="TOTALITEM1.1.4_64" localSheetId="22">[150]A.P.U!#REF!</definedName>
    <definedName name="TOTALITEM1.1.4_64" localSheetId="2">[150]A.P.U!#REF!</definedName>
    <definedName name="TOTALITEM1.1.4_64">[150]A.P.U!#REF!</definedName>
    <definedName name="TOTALITEM1.1.4_65" localSheetId="22">[150]A.P.U!#REF!</definedName>
    <definedName name="TOTALITEM1.1.4_65" localSheetId="2">[150]A.P.U!#REF!</definedName>
    <definedName name="TOTALITEM1.1.4_65">[150]A.P.U!#REF!</definedName>
    <definedName name="TOTALITEM1.1.4_66" localSheetId="22">[150]A.P.U!#REF!</definedName>
    <definedName name="TOTALITEM1.1.4_66" localSheetId="2">[150]A.P.U!#REF!</definedName>
    <definedName name="TOTALITEM1.1.4_66">[150]A.P.U!#REF!</definedName>
    <definedName name="TOTALITEM1.1.4_67" localSheetId="22">[150]A.P.U!#REF!</definedName>
    <definedName name="TOTALITEM1.1.4_67" localSheetId="2">[150]A.P.U!#REF!</definedName>
    <definedName name="TOTALITEM1.1.4_67">[150]A.P.U!#REF!</definedName>
    <definedName name="TOTALITEM1.1.4_68" localSheetId="22">[150]A.P.U!#REF!</definedName>
    <definedName name="TOTALITEM1.1.4_68" localSheetId="2">[150]A.P.U!#REF!</definedName>
    <definedName name="TOTALITEM1.1.4_68">[150]A.P.U!#REF!</definedName>
    <definedName name="TOTALITEM1.1.4_69" localSheetId="22">[150]A.P.U!#REF!</definedName>
    <definedName name="TOTALITEM1.1.4_69" localSheetId="2">[150]A.P.U!#REF!</definedName>
    <definedName name="TOTALITEM1.1.4_69">[150]A.P.U!#REF!</definedName>
    <definedName name="TOTALITEM1.1.4_70" localSheetId="22">[150]A.P.U!#REF!</definedName>
    <definedName name="TOTALITEM1.1.4_70" localSheetId="2">[150]A.P.U!#REF!</definedName>
    <definedName name="TOTALITEM1.1.4_70">[150]A.P.U!#REF!</definedName>
    <definedName name="TOTALITEM1.1.4_71" localSheetId="22">[150]A.P.U!#REF!</definedName>
    <definedName name="TOTALITEM1.1.4_71" localSheetId="2">[150]A.P.U!#REF!</definedName>
    <definedName name="TOTALITEM1.1.4_71">[150]A.P.U!#REF!</definedName>
    <definedName name="TOTALITEM1.1.4_72" localSheetId="22">[150]A.P.U!#REF!</definedName>
    <definedName name="TOTALITEM1.1.4_72" localSheetId="2">[150]A.P.U!#REF!</definedName>
    <definedName name="TOTALITEM1.1.4_72">[150]A.P.U!#REF!</definedName>
    <definedName name="TOTALITEM1.1.4_73" localSheetId="22">[150]A.P.U!#REF!</definedName>
    <definedName name="TOTALITEM1.1.4_73" localSheetId="2">[150]A.P.U!#REF!</definedName>
    <definedName name="TOTALITEM1.1.4_73">[150]A.P.U!#REF!</definedName>
    <definedName name="TOTALITEM1.1.4_74" localSheetId="22">[150]A.P.U!#REF!</definedName>
    <definedName name="TOTALITEM1.1.4_74" localSheetId="2">[150]A.P.U!#REF!</definedName>
    <definedName name="TOTALITEM1.1.4_74">[150]A.P.U!#REF!</definedName>
    <definedName name="TOTALITEM1.1.4_75" localSheetId="22">[150]A.P.U!#REF!</definedName>
    <definedName name="TOTALITEM1.1.4_75" localSheetId="2">[150]A.P.U!#REF!</definedName>
    <definedName name="TOTALITEM1.1.4_75">[150]A.P.U!#REF!</definedName>
    <definedName name="TOTALITEM1.1.4_76" localSheetId="22">[150]A.P.U!#REF!</definedName>
    <definedName name="TOTALITEM1.1.4_76" localSheetId="2">[150]A.P.U!#REF!</definedName>
    <definedName name="TOTALITEM1.1.4_76">[150]A.P.U!#REF!</definedName>
    <definedName name="TOTALITEM1.1.4_77" localSheetId="22">[150]A.P.U!#REF!</definedName>
    <definedName name="TOTALITEM1.1.4_77" localSheetId="2">[150]A.P.U!#REF!</definedName>
    <definedName name="TOTALITEM1.1.4_77">[150]A.P.U!#REF!</definedName>
    <definedName name="TOTALITEM1.1.4_78" localSheetId="22">[150]A.P.U!#REF!</definedName>
    <definedName name="TOTALITEM1.1.4_78" localSheetId="2">[150]A.P.U!#REF!</definedName>
    <definedName name="TOTALITEM1.1.4_78">[150]A.P.U!#REF!</definedName>
    <definedName name="TOTALITEM1.1.4_79" localSheetId="22">[150]A.P.U!#REF!</definedName>
    <definedName name="TOTALITEM1.1.4_79" localSheetId="2">[150]A.P.U!#REF!</definedName>
    <definedName name="TOTALITEM1.1.4_79">[150]A.P.U!#REF!</definedName>
    <definedName name="TOTALITEM1.1.4_80" localSheetId="22">[150]A.P.U!#REF!</definedName>
    <definedName name="TOTALITEM1.1.4_80" localSheetId="2">[150]A.P.U!#REF!</definedName>
    <definedName name="TOTALITEM1.1.4_80">[150]A.P.U!#REF!</definedName>
    <definedName name="TOTALITEM1.1.4_9" localSheetId="22">[150]A.P.U!#REF!</definedName>
    <definedName name="TOTALITEM1.1.4_9" localSheetId="2">[150]A.P.U!#REF!</definedName>
    <definedName name="TOTALITEM1.1.4_9">[150]A.P.U!#REF!</definedName>
    <definedName name="TOTALITEM1.1_1" localSheetId="22">[149]A.P.U!#REF!</definedName>
    <definedName name="TOTALITEM1.1_1" localSheetId="2">[149]A.P.U!#REF!</definedName>
    <definedName name="TOTALITEM1.1_1">[149]A.P.U!#REF!</definedName>
    <definedName name="TOTALITEM1.1_10" localSheetId="22">[150]A.P.U!#REF!</definedName>
    <definedName name="TOTALITEM1.1_10" localSheetId="2">[150]A.P.U!#REF!</definedName>
    <definedName name="TOTALITEM1.1_10">[150]A.P.U!#REF!</definedName>
    <definedName name="TOTALITEM1.1_11" localSheetId="22">[150]A.P.U!#REF!</definedName>
    <definedName name="TOTALITEM1.1_11" localSheetId="2">[150]A.P.U!#REF!</definedName>
    <definedName name="TOTALITEM1.1_11">[150]A.P.U!#REF!</definedName>
    <definedName name="TOTALITEM1.1_12" localSheetId="22">[150]A.P.U!#REF!</definedName>
    <definedName name="TOTALITEM1.1_12" localSheetId="2">[150]A.P.U!#REF!</definedName>
    <definedName name="TOTALITEM1.1_12">[150]A.P.U!#REF!</definedName>
    <definedName name="TOTALITEM1.1_13" localSheetId="22">[150]A.P.U!#REF!</definedName>
    <definedName name="TOTALITEM1.1_13" localSheetId="2">[150]A.P.U!#REF!</definedName>
    <definedName name="TOTALITEM1.1_13">[150]A.P.U!#REF!</definedName>
    <definedName name="TOTALITEM1.1_14" localSheetId="22">[150]A.P.U!#REF!</definedName>
    <definedName name="TOTALITEM1.1_14" localSheetId="2">[150]A.P.U!#REF!</definedName>
    <definedName name="TOTALITEM1.1_14">[150]A.P.U!#REF!</definedName>
    <definedName name="TOTALITEM1.1_15" localSheetId="22">[150]A.P.U!#REF!</definedName>
    <definedName name="TOTALITEM1.1_15" localSheetId="2">[150]A.P.U!#REF!</definedName>
    <definedName name="TOTALITEM1.1_15">[150]A.P.U!#REF!</definedName>
    <definedName name="TOTALITEM1.1_16" localSheetId="22">[150]A.P.U!#REF!</definedName>
    <definedName name="TOTALITEM1.1_16" localSheetId="2">[150]A.P.U!#REF!</definedName>
    <definedName name="TOTALITEM1.1_16">[150]A.P.U!#REF!</definedName>
    <definedName name="TOTALITEM1.1_17" localSheetId="22">[150]A.P.U!#REF!</definedName>
    <definedName name="TOTALITEM1.1_17" localSheetId="2">[150]A.P.U!#REF!</definedName>
    <definedName name="TOTALITEM1.1_17">[150]A.P.U!#REF!</definedName>
    <definedName name="TOTALITEM1.1_18" localSheetId="22">[150]A.P.U!#REF!</definedName>
    <definedName name="TOTALITEM1.1_18" localSheetId="2">[150]A.P.U!#REF!</definedName>
    <definedName name="TOTALITEM1.1_18">[150]A.P.U!#REF!</definedName>
    <definedName name="TOTALITEM1.1_19" localSheetId="22">[150]A.P.U!#REF!</definedName>
    <definedName name="TOTALITEM1.1_19" localSheetId="2">[150]A.P.U!#REF!</definedName>
    <definedName name="TOTALITEM1.1_19">[150]A.P.U!#REF!</definedName>
    <definedName name="TOTALITEM1.1_2" localSheetId="22">[149]A.P.U!#REF!</definedName>
    <definedName name="TOTALITEM1.1_2" localSheetId="2">[149]A.P.U!#REF!</definedName>
    <definedName name="TOTALITEM1.1_2">[149]A.P.U!#REF!</definedName>
    <definedName name="TOTALITEM1.1_20" localSheetId="22">[150]A.P.U!#REF!</definedName>
    <definedName name="TOTALITEM1.1_20" localSheetId="2">[150]A.P.U!#REF!</definedName>
    <definedName name="TOTALITEM1.1_20">[150]A.P.U!#REF!</definedName>
    <definedName name="TOTALITEM1.1_21" localSheetId="22">[150]A.P.U!#REF!</definedName>
    <definedName name="TOTALITEM1.1_21" localSheetId="2">[150]A.P.U!#REF!</definedName>
    <definedName name="TOTALITEM1.1_21">[150]A.P.U!#REF!</definedName>
    <definedName name="TOTALITEM1.1_22" localSheetId="22">[150]A.P.U!#REF!</definedName>
    <definedName name="TOTALITEM1.1_22" localSheetId="2">[150]A.P.U!#REF!</definedName>
    <definedName name="TOTALITEM1.1_22">[150]A.P.U!#REF!</definedName>
    <definedName name="TOTALITEM1.1_23" localSheetId="22">[150]A.P.U!#REF!</definedName>
    <definedName name="TOTALITEM1.1_23" localSheetId="2">[150]A.P.U!#REF!</definedName>
    <definedName name="TOTALITEM1.1_23">[150]A.P.U!#REF!</definedName>
    <definedName name="TOTALITEM1.1_24" localSheetId="22">[150]A.P.U!#REF!</definedName>
    <definedName name="TOTALITEM1.1_24" localSheetId="2">[150]A.P.U!#REF!</definedName>
    <definedName name="TOTALITEM1.1_24">[150]A.P.U!#REF!</definedName>
    <definedName name="TOTALITEM1.1_25" localSheetId="22">[150]A.P.U!#REF!</definedName>
    <definedName name="TOTALITEM1.1_25" localSheetId="2">[150]A.P.U!#REF!</definedName>
    <definedName name="TOTALITEM1.1_25">[150]A.P.U!#REF!</definedName>
    <definedName name="TOTALITEM1.1_26" localSheetId="22">[150]A.P.U!#REF!</definedName>
    <definedName name="TOTALITEM1.1_26" localSheetId="2">[150]A.P.U!#REF!</definedName>
    <definedName name="TOTALITEM1.1_26">[150]A.P.U!#REF!</definedName>
    <definedName name="TOTALITEM1.1_27" localSheetId="22">[150]A.P.U!#REF!</definedName>
    <definedName name="TOTALITEM1.1_27" localSheetId="2">[150]A.P.U!#REF!</definedName>
    <definedName name="TOTALITEM1.1_27">[150]A.P.U!#REF!</definedName>
    <definedName name="TOTALITEM1.1_28" localSheetId="22">[150]A.P.U!#REF!</definedName>
    <definedName name="TOTALITEM1.1_28" localSheetId="2">[150]A.P.U!#REF!</definedName>
    <definedName name="TOTALITEM1.1_28">[150]A.P.U!#REF!</definedName>
    <definedName name="TOTALITEM1.1_29" localSheetId="22">[150]A.P.U!#REF!</definedName>
    <definedName name="TOTALITEM1.1_29" localSheetId="2">[150]A.P.U!#REF!</definedName>
    <definedName name="TOTALITEM1.1_29">[150]A.P.U!#REF!</definedName>
    <definedName name="TOTALITEM1.1_3" localSheetId="22">[151]A.P.U!#REF!</definedName>
    <definedName name="TOTALITEM1.1_3" localSheetId="2">[151]A.P.U!#REF!</definedName>
    <definedName name="TOTALITEM1.1_3">[151]A.P.U!#REF!</definedName>
    <definedName name="TOTALITEM1.1_30" localSheetId="22">[150]A.P.U!#REF!</definedName>
    <definedName name="TOTALITEM1.1_30" localSheetId="2">[150]A.P.U!#REF!</definedName>
    <definedName name="TOTALITEM1.1_30">[150]A.P.U!#REF!</definedName>
    <definedName name="TOTALITEM1.1_31" localSheetId="22">[150]A.P.U!#REF!</definedName>
    <definedName name="TOTALITEM1.1_31" localSheetId="2">[150]A.P.U!#REF!</definedName>
    <definedName name="TOTALITEM1.1_31">[150]A.P.U!#REF!</definedName>
    <definedName name="TOTALITEM1.1_32" localSheetId="22">[150]A.P.U!#REF!</definedName>
    <definedName name="TOTALITEM1.1_32" localSheetId="2">[150]A.P.U!#REF!</definedName>
    <definedName name="TOTALITEM1.1_32">[150]A.P.U!#REF!</definedName>
    <definedName name="TOTALITEM1.1_33" localSheetId="22">[150]A.P.U!#REF!</definedName>
    <definedName name="TOTALITEM1.1_33" localSheetId="2">[150]A.P.U!#REF!</definedName>
    <definedName name="TOTALITEM1.1_33">[150]A.P.U!#REF!</definedName>
    <definedName name="TOTALITEM1.1_34" localSheetId="22">[150]A.P.U!#REF!</definedName>
    <definedName name="TOTALITEM1.1_34" localSheetId="2">[150]A.P.U!#REF!</definedName>
    <definedName name="TOTALITEM1.1_34">[150]A.P.U!#REF!</definedName>
    <definedName name="TOTALITEM1.1_35" localSheetId="22">[150]A.P.U!#REF!</definedName>
    <definedName name="TOTALITEM1.1_35" localSheetId="2">[150]A.P.U!#REF!</definedName>
    <definedName name="TOTALITEM1.1_35">[150]A.P.U!#REF!</definedName>
    <definedName name="TOTALITEM1.1_36" localSheetId="22">[150]A.P.U!#REF!</definedName>
    <definedName name="TOTALITEM1.1_36" localSheetId="2">[150]A.P.U!#REF!</definedName>
    <definedName name="TOTALITEM1.1_36">[150]A.P.U!#REF!</definedName>
    <definedName name="TOTALITEM1.1_37" localSheetId="22">[150]A.P.U!#REF!</definedName>
    <definedName name="TOTALITEM1.1_37" localSheetId="2">[150]A.P.U!#REF!</definedName>
    <definedName name="TOTALITEM1.1_37">[150]A.P.U!#REF!</definedName>
    <definedName name="TOTALITEM1.1_38" localSheetId="22">[150]A.P.U!#REF!</definedName>
    <definedName name="TOTALITEM1.1_38" localSheetId="2">[150]A.P.U!#REF!</definedName>
    <definedName name="TOTALITEM1.1_38">[150]A.P.U!#REF!</definedName>
    <definedName name="TOTALITEM1.1_39" localSheetId="22">[150]A.P.U!#REF!</definedName>
    <definedName name="TOTALITEM1.1_39" localSheetId="2">[150]A.P.U!#REF!</definedName>
    <definedName name="TOTALITEM1.1_39">[150]A.P.U!#REF!</definedName>
    <definedName name="TOTALITEM1.1_4" localSheetId="22">[149]A.P.U!#REF!</definedName>
    <definedName name="TOTALITEM1.1_4" localSheetId="2">[149]A.P.U!#REF!</definedName>
    <definedName name="TOTALITEM1.1_4">[149]A.P.U!#REF!</definedName>
    <definedName name="TOTALITEM1.1_40" localSheetId="22">[150]A.P.U!#REF!</definedName>
    <definedName name="TOTALITEM1.1_40" localSheetId="2">[150]A.P.U!#REF!</definedName>
    <definedName name="TOTALITEM1.1_40">[150]A.P.U!#REF!</definedName>
    <definedName name="TOTALITEM1.1_41" localSheetId="22">[150]A.P.U!#REF!</definedName>
    <definedName name="TOTALITEM1.1_41" localSheetId="2">[150]A.P.U!#REF!</definedName>
    <definedName name="TOTALITEM1.1_41">[150]A.P.U!#REF!</definedName>
    <definedName name="TOTALITEM1.1_42" localSheetId="22">[150]A.P.U!#REF!</definedName>
    <definedName name="TOTALITEM1.1_42" localSheetId="2">[150]A.P.U!#REF!</definedName>
    <definedName name="TOTALITEM1.1_42">[150]A.P.U!#REF!</definedName>
    <definedName name="TOTALITEM1.1_43" localSheetId="22">[150]A.P.U!#REF!</definedName>
    <definedName name="TOTALITEM1.1_43" localSheetId="2">[150]A.P.U!#REF!</definedName>
    <definedName name="TOTALITEM1.1_43">[150]A.P.U!#REF!</definedName>
    <definedName name="TOTALITEM1.1_44" localSheetId="22">[150]A.P.U!#REF!</definedName>
    <definedName name="TOTALITEM1.1_44" localSheetId="2">[150]A.P.U!#REF!</definedName>
    <definedName name="TOTALITEM1.1_44">[150]A.P.U!#REF!</definedName>
    <definedName name="TOTALITEM1.1_45" localSheetId="22">[150]A.P.U!#REF!</definedName>
    <definedName name="TOTALITEM1.1_45" localSheetId="2">[150]A.P.U!#REF!</definedName>
    <definedName name="TOTALITEM1.1_45">[150]A.P.U!#REF!</definedName>
    <definedName name="TOTALITEM1.1_46" localSheetId="22">[150]A.P.U!#REF!</definedName>
    <definedName name="TOTALITEM1.1_46" localSheetId="2">[150]A.P.U!#REF!</definedName>
    <definedName name="TOTALITEM1.1_46">[150]A.P.U!#REF!</definedName>
    <definedName name="TOTALITEM1.1_47" localSheetId="22">[150]A.P.U!#REF!</definedName>
    <definedName name="TOTALITEM1.1_47" localSheetId="2">[150]A.P.U!#REF!</definedName>
    <definedName name="TOTALITEM1.1_47">[150]A.P.U!#REF!</definedName>
    <definedName name="TOTALITEM1.1_48" localSheetId="22">[150]A.P.U!#REF!</definedName>
    <definedName name="TOTALITEM1.1_48" localSheetId="2">[150]A.P.U!#REF!</definedName>
    <definedName name="TOTALITEM1.1_48">[150]A.P.U!#REF!</definedName>
    <definedName name="TOTALITEM1.1_49" localSheetId="22">[150]A.P.U!#REF!</definedName>
    <definedName name="TOTALITEM1.1_49" localSheetId="2">[150]A.P.U!#REF!</definedName>
    <definedName name="TOTALITEM1.1_49">[150]A.P.U!#REF!</definedName>
    <definedName name="TOTALITEM1.1_5" localSheetId="22">[150]A.P.U!#REF!</definedName>
    <definedName name="TOTALITEM1.1_5" localSheetId="2">[150]A.P.U!#REF!</definedName>
    <definedName name="TOTALITEM1.1_5">[150]A.P.U!#REF!</definedName>
    <definedName name="TOTALITEM1.1_50" localSheetId="22">[150]A.P.U!#REF!</definedName>
    <definedName name="TOTALITEM1.1_50" localSheetId="2">[150]A.P.U!#REF!</definedName>
    <definedName name="TOTALITEM1.1_50">[150]A.P.U!#REF!</definedName>
    <definedName name="TOTALITEM1.1_51" localSheetId="22">[150]A.P.U!#REF!</definedName>
    <definedName name="TOTALITEM1.1_51" localSheetId="2">[150]A.P.U!#REF!</definedName>
    <definedName name="TOTALITEM1.1_51">[150]A.P.U!#REF!</definedName>
    <definedName name="TOTALITEM1.1_52" localSheetId="22">[150]A.P.U!#REF!</definedName>
    <definedName name="TOTALITEM1.1_52" localSheetId="2">[150]A.P.U!#REF!</definedName>
    <definedName name="TOTALITEM1.1_52">[150]A.P.U!#REF!</definedName>
    <definedName name="TOTALITEM1.1_53" localSheetId="22">[150]A.P.U!#REF!</definedName>
    <definedName name="TOTALITEM1.1_53" localSheetId="2">[150]A.P.U!#REF!</definedName>
    <definedName name="TOTALITEM1.1_53">[150]A.P.U!#REF!</definedName>
    <definedName name="TOTALITEM1.1_54" localSheetId="22">[150]A.P.U!#REF!</definedName>
    <definedName name="TOTALITEM1.1_54" localSheetId="2">[150]A.P.U!#REF!</definedName>
    <definedName name="TOTALITEM1.1_54">[150]A.P.U!#REF!</definedName>
    <definedName name="TOTALITEM1.1_55" localSheetId="22">[150]A.P.U!#REF!</definedName>
    <definedName name="TOTALITEM1.1_55" localSheetId="2">[150]A.P.U!#REF!</definedName>
    <definedName name="TOTALITEM1.1_55">[150]A.P.U!#REF!</definedName>
    <definedName name="TOTALITEM1.1_56" localSheetId="22">[150]A.P.U!#REF!</definedName>
    <definedName name="TOTALITEM1.1_56" localSheetId="2">[150]A.P.U!#REF!</definedName>
    <definedName name="TOTALITEM1.1_56">[150]A.P.U!#REF!</definedName>
    <definedName name="TOTALITEM1.1_57" localSheetId="22">[150]A.P.U!#REF!</definedName>
    <definedName name="TOTALITEM1.1_57" localSheetId="2">[150]A.P.U!#REF!</definedName>
    <definedName name="TOTALITEM1.1_57">[150]A.P.U!#REF!</definedName>
    <definedName name="TOTALITEM1.1_58" localSheetId="22">[150]A.P.U!#REF!</definedName>
    <definedName name="TOTALITEM1.1_58" localSheetId="2">[150]A.P.U!#REF!</definedName>
    <definedName name="TOTALITEM1.1_58">[150]A.P.U!#REF!</definedName>
    <definedName name="TOTALITEM1.1_59" localSheetId="22">[149]A.P.U!#REF!</definedName>
    <definedName name="TOTALITEM1.1_59" localSheetId="2">[149]A.P.U!#REF!</definedName>
    <definedName name="TOTALITEM1.1_59">[149]A.P.U!#REF!</definedName>
    <definedName name="TOTALITEM1.1_60" localSheetId="22">[149]A.P.U!#REF!</definedName>
    <definedName name="TOTALITEM1.1_60" localSheetId="2">[149]A.P.U!#REF!</definedName>
    <definedName name="TOTALITEM1.1_60">[149]A.P.U!#REF!</definedName>
    <definedName name="TOTALITEM1.1_61" localSheetId="22">[150]A.P.U!#REF!</definedName>
    <definedName name="TOTALITEM1.1_61" localSheetId="2">[150]A.P.U!#REF!</definedName>
    <definedName name="TOTALITEM1.1_61">[150]A.P.U!#REF!</definedName>
    <definedName name="TOTALITEM1.1_62" localSheetId="22">[150]A.P.U!#REF!</definedName>
    <definedName name="TOTALITEM1.1_62" localSheetId="2">[150]A.P.U!#REF!</definedName>
    <definedName name="TOTALITEM1.1_62">[150]A.P.U!#REF!</definedName>
    <definedName name="TOTALITEM1.1_63" localSheetId="22">[150]A.P.U!#REF!</definedName>
    <definedName name="TOTALITEM1.1_63" localSheetId="2">[150]A.P.U!#REF!</definedName>
    <definedName name="TOTALITEM1.1_63">[150]A.P.U!#REF!</definedName>
    <definedName name="TOTALITEM1.1_64" localSheetId="22">[150]A.P.U!#REF!</definedName>
    <definedName name="TOTALITEM1.1_64" localSheetId="2">[150]A.P.U!#REF!</definedName>
    <definedName name="TOTALITEM1.1_64">[150]A.P.U!#REF!</definedName>
    <definedName name="TOTALITEM1.1_65" localSheetId="22">[150]A.P.U!#REF!</definedName>
    <definedName name="TOTALITEM1.1_65" localSheetId="2">[150]A.P.U!#REF!</definedName>
    <definedName name="TOTALITEM1.1_65">[150]A.P.U!#REF!</definedName>
    <definedName name="TOTALITEM1.1_66" localSheetId="22">[150]A.P.U!#REF!</definedName>
    <definedName name="TOTALITEM1.1_66" localSheetId="2">[150]A.P.U!#REF!</definedName>
    <definedName name="TOTALITEM1.1_66">[150]A.P.U!#REF!</definedName>
    <definedName name="TOTALITEM1.1_67" localSheetId="22">[150]A.P.U!#REF!</definedName>
    <definedName name="TOTALITEM1.1_67" localSheetId="2">[150]A.P.U!#REF!</definedName>
    <definedName name="TOTALITEM1.1_67">[150]A.P.U!#REF!</definedName>
    <definedName name="TOTALITEM1.1_68" localSheetId="22">[150]A.P.U!#REF!</definedName>
    <definedName name="TOTALITEM1.1_68" localSheetId="2">[150]A.P.U!#REF!</definedName>
    <definedName name="TOTALITEM1.1_68">[150]A.P.U!#REF!</definedName>
    <definedName name="TOTALITEM1.1_69" localSheetId="22">[150]A.P.U!#REF!</definedName>
    <definedName name="TOTALITEM1.1_69" localSheetId="2">[150]A.P.U!#REF!</definedName>
    <definedName name="TOTALITEM1.1_69">[150]A.P.U!#REF!</definedName>
    <definedName name="TOTALITEM1.1_70" localSheetId="22">[150]A.P.U!#REF!</definedName>
    <definedName name="TOTALITEM1.1_70" localSheetId="2">[150]A.P.U!#REF!</definedName>
    <definedName name="TOTALITEM1.1_70">[150]A.P.U!#REF!</definedName>
    <definedName name="TOTALITEM1.1_71" localSheetId="22">[150]A.P.U!#REF!</definedName>
    <definedName name="TOTALITEM1.1_71" localSheetId="2">[150]A.P.U!#REF!</definedName>
    <definedName name="TOTALITEM1.1_71">[150]A.P.U!#REF!</definedName>
    <definedName name="TOTALITEM1.1_72" localSheetId="22">[150]A.P.U!#REF!</definedName>
    <definedName name="TOTALITEM1.1_72" localSheetId="2">[150]A.P.U!#REF!</definedName>
    <definedName name="TOTALITEM1.1_72">[150]A.P.U!#REF!</definedName>
    <definedName name="TOTALITEM1.1_73" localSheetId="22">[150]A.P.U!#REF!</definedName>
    <definedName name="TOTALITEM1.1_73" localSheetId="2">[150]A.P.U!#REF!</definedName>
    <definedName name="TOTALITEM1.1_73">[150]A.P.U!#REF!</definedName>
    <definedName name="TOTALITEM1.1_74" localSheetId="22">[150]A.P.U!#REF!</definedName>
    <definedName name="TOTALITEM1.1_74" localSheetId="2">[150]A.P.U!#REF!</definedName>
    <definedName name="TOTALITEM1.1_74">[150]A.P.U!#REF!</definedName>
    <definedName name="TOTALITEM1.1_75" localSheetId="22">[150]A.P.U!#REF!</definedName>
    <definedName name="TOTALITEM1.1_75" localSheetId="2">[150]A.P.U!#REF!</definedName>
    <definedName name="TOTALITEM1.1_75">[150]A.P.U!#REF!</definedName>
    <definedName name="TOTALITEM1.1_76" localSheetId="22">[150]A.P.U!#REF!</definedName>
    <definedName name="TOTALITEM1.1_76" localSheetId="2">[150]A.P.U!#REF!</definedName>
    <definedName name="TOTALITEM1.1_76">[150]A.P.U!#REF!</definedName>
    <definedName name="TOTALITEM1.1_77" localSheetId="22">[150]A.P.U!#REF!</definedName>
    <definedName name="TOTALITEM1.1_77" localSheetId="2">[150]A.P.U!#REF!</definedName>
    <definedName name="TOTALITEM1.1_77">[150]A.P.U!#REF!</definedName>
    <definedName name="TOTALITEM1.1_78" localSheetId="22">[150]A.P.U!#REF!</definedName>
    <definedName name="TOTALITEM1.1_78" localSheetId="2">[150]A.P.U!#REF!</definedName>
    <definedName name="TOTALITEM1.1_78">[150]A.P.U!#REF!</definedName>
    <definedName name="TOTALITEM1.1_79" localSheetId="22">[150]A.P.U!#REF!</definedName>
    <definedName name="TOTALITEM1.1_79" localSheetId="2">[150]A.P.U!#REF!</definedName>
    <definedName name="TOTALITEM1.1_79">[150]A.P.U!#REF!</definedName>
    <definedName name="TOTALITEM1.1_80" localSheetId="22">[150]A.P.U!#REF!</definedName>
    <definedName name="TOTALITEM1.1_80" localSheetId="2">[150]A.P.U!#REF!</definedName>
    <definedName name="TOTALITEM1.1_80">[150]A.P.U!#REF!</definedName>
    <definedName name="TOTALITEM1.1_9" localSheetId="22">[150]A.P.U!#REF!</definedName>
    <definedName name="TOTALITEM1.1_9" localSheetId="2">[150]A.P.U!#REF!</definedName>
    <definedName name="TOTALITEM1.1_9">[150]A.P.U!#REF!</definedName>
    <definedName name="TOTALITEM1.2.1" localSheetId="17">[148]A.P.U!#REF!</definedName>
    <definedName name="TOTALITEM1.2.1" localSheetId="18">[148]A.P.U!#REF!</definedName>
    <definedName name="TOTALITEM1.2.1" localSheetId="22">[147]A.P.U!#REF!</definedName>
    <definedName name="TOTALITEM1.2.1" localSheetId="2">[148]A.P.U!#REF!</definedName>
    <definedName name="TOTALITEM1.2.1">[147]A.P.U!#REF!</definedName>
    <definedName name="TOTALITEM1.2.1_1" localSheetId="22">[149]A.P.U!#REF!</definedName>
    <definedName name="TOTALITEM1.2.1_1" localSheetId="2">[149]A.P.U!#REF!</definedName>
    <definedName name="TOTALITEM1.2.1_1">[149]A.P.U!#REF!</definedName>
    <definedName name="TOTALITEM1.2.1_10" localSheetId="22">[150]A.P.U!#REF!</definedName>
    <definedName name="TOTALITEM1.2.1_10" localSheetId="2">[150]A.P.U!#REF!</definedName>
    <definedName name="TOTALITEM1.2.1_10">[150]A.P.U!#REF!</definedName>
    <definedName name="TOTALITEM1.2.1_11" localSheetId="22">[150]A.P.U!#REF!</definedName>
    <definedName name="TOTALITEM1.2.1_11" localSheetId="2">[150]A.P.U!#REF!</definedName>
    <definedName name="TOTALITEM1.2.1_11">[150]A.P.U!#REF!</definedName>
    <definedName name="TOTALITEM1.2.1_12" localSheetId="22">[150]A.P.U!#REF!</definedName>
    <definedName name="TOTALITEM1.2.1_12" localSheetId="2">[150]A.P.U!#REF!</definedName>
    <definedName name="TOTALITEM1.2.1_12">[150]A.P.U!#REF!</definedName>
    <definedName name="TOTALITEM1.2.1_13" localSheetId="22">[150]A.P.U!#REF!</definedName>
    <definedName name="TOTALITEM1.2.1_13" localSheetId="2">[150]A.P.U!#REF!</definedName>
    <definedName name="TOTALITEM1.2.1_13">[150]A.P.U!#REF!</definedName>
    <definedName name="TOTALITEM1.2.1_14" localSheetId="22">[150]A.P.U!#REF!</definedName>
    <definedName name="TOTALITEM1.2.1_14" localSheetId="2">[150]A.P.U!#REF!</definedName>
    <definedName name="TOTALITEM1.2.1_14">[150]A.P.U!#REF!</definedName>
    <definedName name="TOTALITEM1.2.1_15" localSheetId="22">[150]A.P.U!#REF!</definedName>
    <definedName name="TOTALITEM1.2.1_15" localSheetId="2">[150]A.P.U!#REF!</definedName>
    <definedName name="TOTALITEM1.2.1_15">[150]A.P.U!#REF!</definedName>
    <definedName name="TOTALITEM1.2.1_16" localSheetId="22">[150]A.P.U!#REF!</definedName>
    <definedName name="TOTALITEM1.2.1_16" localSheetId="2">[150]A.P.U!#REF!</definedName>
    <definedName name="TOTALITEM1.2.1_16">[150]A.P.U!#REF!</definedName>
    <definedName name="TOTALITEM1.2.1_17" localSheetId="22">[150]A.P.U!#REF!</definedName>
    <definedName name="TOTALITEM1.2.1_17" localSheetId="2">[150]A.P.U!#REF!</definedName>
    <definedName name="TOTALITEM1.2.1_17">[150]A.P.U!#REF!</definedName>
    <definedName name="TOTALITEM1.2.1_18" localSheetId="22">[150]A.P.U!#REF!</definedName>
    <definedName name="TOTALITEM1.2.1_18" localSheetId="2">[150]A.P.U!#REF!</definedName>
    <definedName name="TOTALITEM1.2.1_18">[150]A.P.U!#REF!</definedName>
    <definedName name="TOTALITEM1.2.1_19" localSheetId="22">[150]A.P.U!#REF!</definedName>
    <definedName name="TOTALITEM1.2.1_19" localSheetId="2">[150]A.P.U!#REF!</definedName>
    <definedName name="TOTALITEM1.2.1_19">[150]A.P.U!#REF!</definedName>
    <definedName name="TOTALITEM1.2.1_2" localSheetId="22">[149]A.P.U!#REF!</definedName>
    <definedName name="TOTALITEM1.2.1_2" localSheetId="2">[149]A.P.U!#REF!</definedName>
    <definedName name="TOTALITEM1.2.1_2">[149]A.P.U!#REF!</definedName>
    <definedName name="TOTALITEM1.2.1_20" localSheetId="22">[150]A.P.U!#REF!</definedName>
    <definedName name="TOTALITEM1.2.1_20" localSheetId="2">[150]A.P.U!#REF!</definedName>
    <definedName name="TOTALITEM1.2.1_20">[150]A.P.U!#REF!</definedName>
    <definedName name="TOTALITEM1.2.1_21" localSheetId="22">[150]A.P.U!#REF!</definedName>
    <definedName name="TOTALITEM1.2.1_21" localSheetId="2">[150]A.P.U!#REF!</definedName>
    <definedName name="TOTALITEM1.2.1_21">[150]A.P.U!#REF!</definedName>
    <definedName name="TOTALITEM1.2.1_22" localSheetId="22">[150]A.P.U!#REF!</definedName>
    <definedName name="TOTALITEM1.2.1_22" localSheetId="2">[150]A.P.U!#REF!</definedName>
    <definedName name="TOTALITEM1.2.1_22">[150]A.P.U!#REF!</definedName>
    <definedName name="TOTALITEM1.2.1_23" localSheetId="22">[150]A.P.U!#REF!</definedName>
    <definedName name="TOTALITEM1.2.1_23" localSheetId="2">[150]A.P.U!#REF!</definedName>
    <definedName name="TOTALITEM1.2.1_23">[150]A.P.U!#REF!</definedName>
    <definedName name="TOTALITEM1.2.1_24" localSheetId="22">[150]A.P.U!#REF!</definedName>
    <definedName name="TOTALITEM1.2.1_24" localSheetId="2">[150]A.P.U!#REF!</definedName>
    <definedName name="TOTALITEM1.2.1_24">[150]A.P.U!#REF!</definedName>
    <definedName name="TOTALITEM1.2.1_25" localSheetId="22">[150]A.P.U!#REF!</definedName>
    <definedName name="TOTALITEM1.2.1_25" localSheetId="2">[150]A.P.U!#REF!</definedName>
    <definedName name="TOTALITEM1.2.1_25">[150]A.P.U!#REF!</definedName>
    <definedName name="TOTALITEM1.2.1_26" localSheetId="22">[150]A.P.U!#REF!</definedName>
    <definedName name="TOTALITEM1.2.1_26" localSheetId="2">[150]A.P.U!#REF!</definedName>
    <definedName name="TOTALITEM1.2.1_26">[150]A.P.U!#REF!</definedName>
    <definedName name="TOTALITEM1.2.1_27" localSheetId="22">[150]A.P.U!#REF!</definedName>
    <definedName name="TOTALITEM1.2.1_27" localSheetId="2">[150]A.P.U!#REF!</definedName>
    <definedName name="TOTALITEM1.2.1_27">[150]A.P.U!#REF!</definedName>
    <definedName name="TOTALITEM1.2.1_28" localSheetId="22">[150]A.P.U!#REF!</definedName>
    <definedName name="TOTALITEM1.2.1_28" localSheetId="2">[150]A.P.U!#REF!</definedName>
    <definedName name="TOTALITEM1.2.1_28">[150]A.P.U!#REF!</definedName>
    <definedName name="TOTALITEM1.2.1_29" localSheetId="22">[150]A.P.U!#REF!</definedName>
    <definedName name="TOTALITEM1.2.1_29" localSheetId="2">[150]A.P.U!#REF!</definedName>
    <definedName name="TOTALITEM1.2.1_29">[150]A.P.U!#REF!</definedName>
    <definedName name="TOTALITEM1.2.1_3" localSheetId="22">[151]A.P.U!#REF!</definedName>
    <definedName name="TOTALITEM1.2.1_3" localSheetId="2">[151]A.P.U!#REF!</definedName>
    <definedName name="TOTALITEM1.2.1_3">[151]A.P.U!#REF!</definedName>
    <definedName name="TOTALITEM1.2.1_30" localSheetId="22">[150]A.P.U!#REF!</definedName>
    <definedName name="TOTALITEM1.2.1_30" localSheetId="2">[150]A.P.U!#REF!</definedName>
    <definedName name="TOTALITEM1.2.1_30">[150]A.P.U!#REF!</definedName>
    <definedName name="TOTALITEM1.2.1_31" localSheetId="22">[150]A.P.U!#REF!</definedName>
    <definedName name="TOTALITEM1.2.1_31" localSheetId="2">[150]A.P.U!#REF!</definedName>
    <definedName name="TOTALITEM1.2.1_31">[150]A.P.U!#REF!</definedName>
    <definedName name="TOTALITEM1.2.1_32" localSheetId="22">[150]A.P.U!#REF!</definedName>
    <definedName name="TOTALITEM1.2.1_32" localSheetId="2">[150]A.P.U!#REF!</definedName>
    <definedName name="TOTALITEM1.2.1_32">[150]A.P.U!#REF!</definedName>
    <definedName name="TOTALITEM1.2.1_33" localSheetId="22">[150]A.P.U!#REF!</definedName>
    <definedName name="TOTALITEM1.2.1_33" localSheetId="2">[150]A.P.U!#REF!</definedName>
    <definedName name="TOTALITEM1.2.1_33">[150]A.P.U!#REF!</definedName>
    <definedName name="TOTALITEM1.2.1_34" localSheetId="22">[150]A.P.U!#REF!</definedName>
    <definedName name="TOTALITEM1.2.1_34" localSheetId="2">[150]A.P.U!#REF!</definedName>
    <definedName name="TOTALITEM1.2.1_34">[150]A.P.U!#REF!</definedName>
    <definedName name="TOTALITEM1.2.1_35" localSheetId="22">[150]A.P.U!#REF!</definedName>
    <definedName name="TOTALITEM1.2.1_35" localSheetId="2">[150]A.P.U!#REF!</definedName>
    <definedName name="TOTALITEM1.2.1_35">[150]A.P.U!#REF!</definedName>
    <definedName name="TOTALITEM1.2.1_36" localSheetId="22">[150]A.P.U!#REF!</definedName>
    <definedName name="TOTALITEM1.2.1_36" localSheetId="2">[150]A.P.U!#REF!</definedName>
    <definedName name="TOTALITEM1.2.1_36">[150]A.P.U!#REF!</definedName>
    <definedName name="TOTALITEM1.2.1_37" localSheetId="22">[150]A.P.U!#REF!</definedName>
    <definedName name="TOTALITEM1.2.1_37" localSheetId="2">[150]A.P.U!#REF!</definedName>
    <definedName name="TOTALITEM1.2.1_37">[150]A.P.U!#REF!</definedName>
    <definedName name="TOTALITEM1.2.1_38" localSheetId="22">[150]A.P.U!#REF!</definedName>
    <definedName name="TOTALITEM1.2.1_38" localSheetId="2">[150]A.P.U!#REF!</definedName>
    <definedName name="TOTALITEM1.2.1_38">[150]A.P.U!#REF!</definedName>
    <definedName name="TOTALITEM1.2.1_39" localSheetId="22">[150]A.P.U!#REF!</definedName>
    <definedName name="TOTALITEM1.2.1_39" localSheetId="2">[150]A.P.U!#REF!</definedName>
    <definedName name="TOTALITEM1.2.1_39">[150]A.P.U!#REF!</definedName>
    <definedName name="TOTALITEM1.2.1_4" localSheetId="22">[149]A.P.U!#REF!</definedName>
    <definedName name="TOTALITEM1.2.1_4" localSheetId="2">[149]A.P.U!#REF!</definedName>
    <definedName name="TOTALITEM1.2.1_4">[149]A.P.U!#REF!</definedName>
    <definedName name="TOTALITEM1.2.1_40" localSheetId="22">[150]A.P.U!#REF!</definedName>
    <definedName name="TOTALITEM1.2.1_40" localSheetId="2">[150]A.P.U!#REF!</definedName>
    <definedName name="TOTALITEM1.2.1_40">[150]A.P.U!#REF!</definedName>
    <definedName name="TOTALITEM1.2.1_41" localSheetId="22">[150]A.P.U!#REF!</definedName>
    <definedName name="TOTALITEM1.2.1_41" localSheetId="2">[150]A.P.U!#REF!</definedName>
    <definedName name="TOTALITEM1.2.1_41">[150]A.P.U!#REF!</definedName>
    <definedName name="TOTALITEM1.2.1_42" localSheetId="22">[150]A.P.U!#REF!</definedName>
    <definedName name="TOTALITEM1.2.1_42" localSheetId="2">[150]A.P.U!#REF!</definedName>
    <definedName name="TOTALITEM1.2.1_42">[150]A.P.U!#REF!</definedName>
    <definedName name="TOTALITEM1.2.1_43" localSheetId="22">[150]A.P.U!#REF!</definedName>
    <definedName name="TOTALITEM1.2.1_43" localSheetId="2">[150]A.P.U!#REF!</definedName>
    <definedName name="TOTALITEM1.2.1_43">[150]A.P.U!#REF!</definedName>
    <definedName name="TOTALITEM1.2.1_44" localSheetId="22">[150]A.P.U!#REF!</definedName>
    <definedName name="TOTALITEM1.2.1_44" localSheetId="2">[150]A.P.U!#REF!</definedName>
    <definedName name="TOTALITEM1.2.1_44">[150]A.P.U!#REF!</definedName>
    <definedName name="TOTALITEM1.2.1_45" localSheetId="22">[150]A.P.U!#REF!</definedName>
    <definedName name="TOTALITEM1.2.1_45" localSheetId="2">[150]A.P.U!#REF!</definedName>
    <definedName name="TOTALITEM1.2.1_45">[150]A.P.U!#REF!</definedName>
    <definedName name="TOTALITEM1.2.1_46" localSheetId="22">[150]A.P.U!#REF!</definedName>
    <definedName name="TOTALITEM1.2.1_46" localSheetId="2">[150]A.P.U!#REF!</definedName>
    <definedName name="TOTALITEM1.2.1_46">[150]A.P.U!#REF!</definedName>
    <definedName name="TOTALITEM1.2.1_47" localSheetId="22">[150]A.P.U!#REF!</definedName>
    <definedName name="TOTALITEM1.2.1_47" localSheetId="2">[150]A.P.U!#REF!</definedName>
    <definedName name="TOTALITEM1.2.1_47">[150]A.P.U!#REF!</definedName>
    <definedName name="TOTALITEM1.2.1_48" localSheetId="22">[150]A.P.U!#REF!</definedName>
    <definedName name="TOTALITEM1.2.1_48" localSheetId="2">[150]A.P.U!#REF!</definedName>
    <definedName name="TOTALITEM1.2.1_48">[150]A.P.U!#REF!</definedName>
    <definedName name="TOTALITEM1.2.1_49" localSheetId="22">[150]A.P.U!#REF!</definedName>
    <definedName name="TOTALITEM1.2.1_49" localSheetId="2">[150]A.P.U!#REF!</definedName>
    <definedName name="TOTALITEM1.2.1_49">[150]A.P.U!#REF!</definedName>
    <definedName name="TOTALITEM1.2.1_5" localSheetId="22">[150]A.P.U!#REF!</definedName>
    <definedName name="TOTALITEM1.2.1_5" localSheetId="2">[150]A.P.U!#REF!</definedName>
    <definedName name="TOTALITEM1.2.1_5">[150]A.P.U!#REF!</definedName>
    <definedName name="TOTALITEM1.2.1_50" localSheetId="22">[150]A.P.U!#REF!</definedName>
    <definedName name="TOTALITEM1.2.1_50" localSheetId="2">[150]A.P.U!#REF!</definedName>
    <definedName name="TOTALITEM1.2.1_50">[150]A.P.U!#REF!</definedName>
    <definedName name="TOTALITEM1.2.1_51" localSheetId="22">[150]A.P.U!#REF!</definedName>
    <definedName name="TOTALITEM1.2.1_51" localSheetId="2">[150]A.P.U!#REF!</definedName>
    <definedName name="TOTALITEM1.2.1_51">[150]A.P.U!#REF!</definedName>
    <definedName name="TOTALITEM1.2.1_52" localSheetId="22">[150]A.P.U!#REF!</definedName>
    <definedName name="TOTALITEM1.2.1_52" localSheetId="2">[150]A.P.U!#REF!</definedName>
    <definedName name="TOTALITEM1.2.1_52">[150]A.P.U!#REF!</definedName>
    <definedName name="TOTALITEM1.2.1_53" localSheetId="22">[150]A.P.U!#REF!</definedName>
    <definedName name="TOTALITEM1.2.1_53" localSheetId="2">[150]A.P.U!#REF!</definedName>
    <definedName name="TOTALITEM1.2.1_53">[150]A.P.U!#REF!</definedName>
    <definedName name="TOTALITEM1.2.1_54" localSheetId="22">[150]A.P.U!#REF!</definedName>
    <definedName name="TOTALITEM1.2.1_54" localSheetId="2">[150]A.P.U!#REF!</definedName>
    <definedName name="TOTALITEM1.2.1_54">[150]A.P.U!#REF!</definedName>
    <definedName name="TOTALITEM1.2.1_55" localSheetId="22">[150]A.P.U!#REF!</definedName>
    <definedName name="TOTALITEM1.2.1_55" localSheetId="2">[150]A.P.U!#REF!</definedName>
    <definedName name="TOTALITEM1.2.1_55">[150]A.P.U!#REF!</definedName>
    <definedName name="TOTALITEM1.2.1_56" localSheetId="22">[150]A.P.U!#REF!</definedName>
    <definedName name="TOTALITEM1.2.1_56" localSheetId="2">[150]A.P.U!#REF!</definedName>
    <definedName name="TOTALITEM1.2.1_56">[150]A.P.U!#REF!</definedName>
    <definedName name="TOTALITEM1.2.1_57" localSheetId="22">[150]A.P.U!#REF!</definedName>
    <definedName name="TOTALITEM1.2.1_57" localSheetId="2">[150]A.P.U!#REF!</definedName>
    <definedName name="TOTALITEM1.2.1_57">[150]A.P.U!#REF!</definedName>
    <definedName name="TOTALITEM1.2.1_58" localSheetId="22">[150]A.P.U!#REF!</definedName>
    <definedName name="TOTALITEM1.2.1_58" localSheetId="2">[150]A.P.U!#REF!</definedName>
    <definedName name="TOTALITEM1.2.1_58">[150]A.P.U!#REF!</definedName>
    <definedName name="TOTALITEM1.2.1_59" localSheetId="22">[149]A.P.U!#REF!</definedName>
    <definedName name="TOTALITEM1.2.1_59" localSheetId="2">[149]A.P.U!#REF!</definedName>
    <definedName name="TOTALITEM1.2.1_59">[149]A.P.U!#REF!</definedName>
    <definedName name="TOTALITEM1.2.1_60" localSheetId="22">[149]A.P.U!#REF!</definedName>
    <definedName name="TOTALITEM1.2.1_60" localSheetId="2">[149]A.P.U!#REF!</definedName>
    <definedName name="TOTALITEM1.2.1_60">[149]A.P.U!#REF!</definedName>
    <definedName name="TOTALITEM1.2.1_61" localSheetId="22">[150]A.P.U!#REF!</definedName>
    <definedName name="TOTALITEM1.2.1_61" localSheetId="2">[150]A.P.U!#REF!</definedName>
    <definedName name="TOTALITEM1.2.1_61">[150]A.P.U!#REF!</definedName>
    <definedName name="TOTALITEM1.2.1_62" localSheetId="22">[150]A.P.U!#REF!</definedName>
    <definedName name="TOTALITEM1.2.1_62" localSheetId="2">[150]A.P.U!#REF!</definedName>
    <definedName name="TOTALITEM1.2.1_62">[150]A.P.U!#REF!</definedName>
    <definedName name="TOTALITEM1.2.1_63" localSheetId="22">[150]A.P.U!#REF!</definedName>
    <definedName name="TOTALITEM1.2.1_63" localSheetId="2">[150]A.P.U!#REF!</definedName>
    <definedName name="TOTALITEM1.2.1_63">[150]A.P.U!#REF!</definedName>
    <definedName name="TOTALITEM1.2.1_64" localSheetId="22">[150]A.P.U!#REF!</definedName>
    <definedName name="TOTALITEM1.2.1_64" localSheetId="2">[150]A.P.U!#REF!</definedName>
    <definedName name="TOTALITEM1.2.1_64">[150]A.P.U!#REF!</definedName>
    <definedName name="TOTALITEM1.2.1_65" localSheetId="22">[150]A.P.U!#REF!</definedName>
    <definedName name="TOTALITEM1.2.1_65" localSheetId="2">[150]A.P.U!#REF!</definedName>
    <definedName name="TOTALITEM1.2.1_65">[150]A.P.U!#REF!</definedName>
    <definedName name="TOTALITEM1.2.1_66" localSheetId="22">[150]A.P.U!#REF!</definedName>
    <definedName name="TOTALITEM1.2.1_66" localSheetId="2">[150]A.P.U!#REF!</definedName>
    <definedName name="TOTALITEM1.2.1_66">[150]A.P.U!#REF!</definedName>
    <definedName name="TOTALITEM1.2.1_67" localSheetId="22">[150]A.P.U!#REF!</definedName>
    <definedName name="TOTALITEM1.2.1_67" localSheetId="2">[150]A.P.U!#REF!</definedName>
    <definedName name="TOTALITEM1.2.1_67">[150]A.P.U!#REF!</definedName>
    <definedName name="TOTALITEM1.2.1_68" localSheetId="22">[150]A.P.U!#REF!</definedName>
    <definedName name="TOTALITEM1.2.1_68" localSheetId="2">[150]A.P.U!#REF!</definedName>
    <definedName name="TOTALITEM1.2.1_68">[150]A.P.U!#REF!</definedName>
    <definedName name="TOTALITEM1.2.1_69" localSheetId="22">[150]A.P.U!#REF!</definedName>
    <definedName name="TOTALITEM1.2.1_69" localSheetId="2">[150]A.P.U!#REF!</definedName>
    <definedName name="TOTALITEM1.2.1_69">[150]A.P.U!#REF!</definedName>
    <definedName name="TOTALITEM1.2.1_70" localSheetId="22">[150]A.P.U!#REF!</definedName>
    <definedName name="TOTALITEM1.2.1_70" localSheetId="2">[150]A.P.U!#REF!</definedName>
    <definedName name="TOTALITEM1.2.1_70">[150]A.P.U!#REF!</definedName>
    <definedName name="TOTALITEM1.2.1_71" localSheetId="22">[150]A.P.U!#REF!</definedName>
    <definedName name="TOTALITEM1.2.1_71" localSheetId="2">[150]A.P.U!#REF!</definedName>
    <definedName name="TOTALITEM1.2.1_71">[150]A.P.U!#REF!</definedName>
    <definedName name="TOTALITEM1.2.1_72" localSheetId="22">[150]A.P.U!#REF!</definedName>
    <definedName name="TOTALITEM1.2.1_72" localSheetId="2">[150]A.P.U!#REF!</definedName>
    <definedName name="TOTALITEM1.2.1_72">[150]A.P.U!#REF!</definedName>
    <definedName name="TOTALITEM1.2.1_73" localSheetId="22">[150]A.P.U!#REF!</definedName>
    <definedName name="TOTALITEM1.2.1_73" localSheetId="2">[150]A.P.U!#REF!</definedName>
    <definedName name="TOTALITEM1.2.1_73">[150]A.P.U!#REF!</definedName>
    <definedName name="TOTALITEM1.2.1_74" localSheetId="22">[150]A.P.U!#REF!</definedName>
    <definedName name="TOTALITEM1.2.1_74" localSheetId="2">[150]A.P.U!#REF!</definedName>
    <definedName name="TOTALITEM1.2.1_74">[150]A.P.U!#REF!</definedName>
    <definedName name="TOTALITEM1.2.1_75" localSheetId="22">[150]A.P.U!#REF!</definedName>
    <definedName name="TOTALITEM1.2.1_75" localSheetId="2">[150]A.P.U!#REF!</definedName>
    <definedName name="TOTALITEM1.2.1_75">[150]A.P.U!#REF!</definedName>
    <definedName name="TOTALITEM1.2.1_76" localSheetId="22">[150]A.P.U!#REF!</definedName>
    <definedName name="TOTALITEM1.2.1_76" localSheetId="2">[150]A.P.U!#REF!</definedName>
    <definedName name="TOTALITEM1.2.1_76">[150]A.P.U!#REF!</definedName>
    <definedName name="TOTALITEM1.2.1_77" localSheetId="22">[150]A.P.U!#REF!</definedName>
    <definedName name="TOTALITEM1.2.1_77" localSheetId="2">[150]A.P.U!#REF!</definedName>
    <definedName name="TOTALITEM1.2.1_77">[150]A.P.U!#REF!</definedName>
    <definedName name="TOTALITEM1.2.1_78" localSheetId="22">[150]A.P.U!#REF!</definedName>
    <definedName name="TOTALITEM1.2.1_78" localSheetId="2">[150]A.P.U!#REF!</definedName>
    <definedName name="TOTALITEM1.2.1_78">[150]A.P.U!#REF!</definedName>
    <definedName name="TOTALITEM1.2.1_79" localSheetId="22">[150]A.P.U!#REF!</definedName>
    <definedName name="TOTALITEM1.2.1_79" localSheetId="2">[150]A.P.U!#REF!</definedName>
    <definedName name="TOTALITEM1.2.1_79">[150]A.P.U!#REF!</definedName>
    <definedName name="TOTALITEM1.2.1_80" localSheetId="22">[150]A.P.U!#REF!</definedName>
    <definedName name="TOTALITEM1.2.1_80" localSheetId="2">[150]A.P.U!#REF!</definedName>
    <definedName name="TOTALITEM1.2.1_80">[150]A.P.U!#REF!</definedName>
    <definedName name="TOTALITEM1.2.1_9" localSheetId="22">[150]A.P.U!#REF!</definedName>
    <definedName name="TOTALITEM1.2.1_9" localSheetId="2">[150]A.P.U!#REF!</definedName>
    <definedName name="TOTALITEM1.2.1_9">[150]A.P.U!#REF!</definedName>
    <definedName name="TOTALITEM1.2.2" localSheetId="17">[148]A.P.U!#REF!</definedName>
    <definedName name="TOTALITEM1.2.2" localSheetId="18">[148]A.P.U!#REF!</definedName>
    <definedName name="TOTALITEM1.2.2" localSheetId="22">[147]A.P.U!#REF!</definedName>
    <definedName name="TOTALITEM1.2.2" localSheetId="2">[148]A.P.U!#REF!</definedName>
    <definedName name="TOTALITEM1.2.2">[147]A.P.U!#REF!</definedName>
    <definedName name="TOTALITEM1.2.2_1" localSheetId="22">[149]A.P.U!#REF!</definedName>
    <definedName name="TOTALITEM1.2.2_1" localSheetId="2">[149]A.P.U!#REF!</definedName>
    <definedName name="TOTALITEM1.2.2_1">[149]A.P.U!#REF!</definedName>
    <definedName name="TOTALITEM1.2.2_10" localSheetId="22">[150]A.P.U!#REF!</definedName>
    <definedName name="TOTALITEM1.2.2_10" localSheetId="2">[150]A.P.U!#REF!</definedName>
    <definedName name="TOTALITEM1.2.2_10">[150]A.P.U!#REF!</definedName>
    <definedName name="TOTALITEM1.2.2_11" localSheetId="22">[150]A.P.U!#REF!</definedName>
    <definedName name="TOTALITEM1.2.2_11" localSheetId="2">[150]A.P.U!#REF!</definedName>
    <definedName name="TOTALITEM1.2.2_11">[150]A.P.U!#REF!</definedName>
    <definedName name="TOTALITEM1.2.2_12" localSheetId="22">[150]A.P.U!#REF!</definedName>
    <definedName name="TOTALITEM1.2.2_12" localSheetId="2">[150]A.P.U!#REF!</definedName>
    <definedName name="TOTALITEM1.2.2_12">[150]A.P.U!#REF!</definedName>
    <definedName name="TOTALITEM1.2.2_13" localSheetId="22">[150]A.P.U!#REF!</definedName>
    <definedName name="TOTALITEM1.2.2_13" localSheetId="2">[150]A.P.U!#REF!</definedName>
    <definedName name="TOTALITEM1.2.2_13">[150]A.P.U!#REF!</definedName>
    <definedName name="TOTALITEM1.2.2_14" localSheetId="22">[150]A.P.U!#REF!</definedName>
    <definedName name="TOTALITEM1.2.2_14" localSheetId="2">[150]A.P.U!#REF!</definedName>
    <definedName name="TOTALITEM1.2.2_14">[150]A.P.U!#REF!</definedName>
    <definedName name="TOTALITEM1.2.2_15" localSheetId="22">[150]A.P.U!#REF!</definedName>
    <definedName name="TOTALITEM1.2.2_15" localSheetId="2">[150]A.P.U!#REF!</definedName>
    <definedName name="TOTALITEM1.2.2_15">[150]A.P.U!#REF!</definedName>
    <definedName name="TOTALITEM1.2.2_16" localSheetId="22">[150]A.P.U!#REF!</definedName>
    <definedName name="TOTALITEM1.2.2_16" localSheetId="2">[150]A.P.U!#REF!</definedName>
    <definedName name="TOTALITEM1.2.2_16">[150]A.P.U!#REF!</definedName>
    <definedName name="TOTALITEM1.2.2_17" localSheetId="22">[150]A.P.U!#REF!</definedName>
    <definedName name="TOTALITEM1.2.2_17" localSheetId="2">[150]A.P.U!#REF!</definedName>
    <definedName name="TOTALITEM1.2.2_17">[150]A.P.U!#REF!</definedName>
    <definedName name="TOTALITEM1.2.2_18" localSheetId="22">[150]A.P.U!#REF!</definedName>
    <definedName name="TOTALITEM1.2.2_18" localSheetId="2">[150]A.P.U!#REF!</definedName>
    <definedName name="TOTALITEM1.2.2_18">[150]A.P.U!#REF!</definedName>
    <definedName name="TOTALITEM1.2.2_19" localSheetId="22">[150]A.P.U!#REF!</definedName>
    <definedName name="TOTALITEM1.2.2_19" localSheetId="2">[150]A.P.U!#REF!</definedName>
    <definedName name="TOTALITEM1.2.2_19">[150]A.P.U!#REF!</definedName>
    <definedName name="TOTALITEM1.2.2_2" localSheetId="22">[149]A.P.U!#REF!</definedName>
    <definedName name="TOTALITEM1.2.2_2" localSheetId="2">[149]A.P.U!#REF!</definedName>
    <definedName name="TOTALITEM1.2.2_2">[149]A.P.U!#REF!</definedName>
    <definedName name="TOTALITEM1.2.2_20" localSheetId="22">[150]A.P.U!#REF!</definedName>
    <definedName name="TOTALITEM1.2.2_20" localSheetId="2">[150]A.P.U!#REF!</definedName>
    <definedName name="TOTALITEM1.2.2_20">[150]A.P.U!#REF!</definedName>
    <definedName name="TOTALITEM1.2.2_21" localSheetId="22">[150]A.P.U!#REF!</definedName>
    <definedName name="TOTALITEM1.2.2_21" localSheetId="2">[150]A.P.U!#REF!</definedName>
    <definedName name="TOTALITEM1.2.2_21">[150]A.P.U!#REF!</definedName>
    <definedName name="TOTALITEM1.2.2_22" localSheetId="22">[150]A.P.U!#REF!</definedName>
    <definedName name="TOTALITEM1.2.2_22" localSheetId="2">[150]A.P.U!#REF!</definedName>
    <definedName name="TOTALITEM1.2.2_22">[150]A.P.U!#REF!</definedName>
    <definedName name="TOTALITEM1.2.2_23" localSheetId="22">[150]A.P.U!#REF!</definedName>
    <definedName name="TOTALITEM1.2.2_23" localSheetId="2">[150]A.P.U!#REF!</definedName>
    <definedName name="TOTALITEM1.2.2_23">[150]A.P.U!#REF!</definedName>
    <definedName name="TOTALITEM1.2.2_24" localSheetId="22">[150]A.P.U!#REF!</definedName>
    <definedName name="TOTALITEM1.2.2_24" localSheetId="2">[150]A.P.U!#REF!</definedName>
    <definedName name="TOTALITEM1.2.2_24">[150]A.P.U!#REF!</definedName>
    <definedName name="TOTALITEM1.2.2_25" localSheetId="22">[150]A.P.U!#REF!</definedName>
    <definedName name="TOTALITEM1.2.2_25" localSheetId="2">[150]A.P.U!#REF!</definedName>
    <definedName name="TOTALITEM1.2.2_25">[150]A.P.U!#REF!</definedName>
    <definedName name="TOTALITEM1.2.2_26" localSheetId="22">[150]A.P.U!#REF!</definedName>
    <definedName name="TOTALITEM1.2.2_26" localSheetId="2">[150]A.P.U!#REF!</definedName>
    <definedName name="TOTALITEM1.2.2_26">[150]A.P.U!#REF!</definedName>
    <definedName name="TOTALITEM1.2.2_27" localSheetId="22">[150]A.P.U!#REF!</definedName>
    <definedName name="TOTALITEM1.2.2_27" localSheetId="2">[150]A.P.U!#REF!</definedName>
    <definedName name="TOTALITEM1.2.2_27">[150]A.P.U!#REF!</definedName>
    <definedName name="TOTALITEM1.2.2_28" localSheetId="22">[150]A.P.U!#REF!</definedName>
    <definedName name="TOTALITEM1.2.2_28" localSheetId="2">[150]A.P.U!#REF!</definedName>
    <definedName name="TOTALITEM1.2.2_28">[150]A.P.U!#REF!</definedName>
    <definedName name="TOTALITEM1.2.2_29" localSheetId="22">[150]A.P.U!#REF!</definedName>
    <definedName name="TOTALITEM1.2.2_29" localSheetId="2">[150]A.P.U!#REF!</definedName>
    <definedName name="TOTALITEM1.2.2_29">[150]A.P.U!#REF!</definedName>
    <definedName name="TOTALITEM1.2.2_3" localSheetId="22">[151]A.P.U!#REF!</definedName>
    <definedName name="TOTALITEM1.2.2_3" localSheetId="2">[151]A.P.U!#REF!</definedName>
    <definedName name="TOTALITEM1.2.2_3">[151]A.P.U!#REF!</definedName>
    <definedName name="TOTALITEM1.2.2_30" localSheetId="22">[150]A.P.U!#REF!</definedName>
    <definedName name="TOTALITEM1.2.2_30" localSheetId="2">[150]A.P.U!#REF!</definedName>
    <definedName name="TOTALITEM1.2.2_30">[150]A.P.U!#REF!</definedName>
    <definedName name="TOTALITEM1.2.2_31" localSheetId="22">[150]A.P.U!#REF!</definedName>
    <definedName name="TOTALITEM1.2.2_31" localSheetId="2">[150]A.P.U!#REF!</definedName>
    <definedName name="TOTALITEM1.2.2_31">[150]A.P.U!#REF!</definedName>
    <definedName name="TOTALITEM1.2.2_32" localSheetId="22">[150]A.P.U!#REF!</definedName>
    <definedName name="TOTALITEM1.2.2_32" localSheetId="2">[150]A.P.U!#REF!</definedName>
    <definedName name="TOTALITEM1.2.2_32">[150]A.P.U!#REF!</definedName>
    <definedName name="TOTALITEM1.2.2_33" localSheetId="22">[150]A.P.U!#REF!</definedName>
    <definedName name="TOTALITEM1.2.2_33" localSheetId="2">[150]A.P.U!#REF!</definedName>
    <definedName name="TOTALITEM1.2.2_33">[150]A.P.U!#REF!</definedName>
    <definedName name="TOTALITEM1.2.2_34" localSheetId="22">[150]A.P.U!#REF!</definedName>
    <definedName name="TOTALITEM1.2.2_34" localSheetId="2">[150]A.P.U!#REF!</definedName>
    <definedName name="TOTALITEM1.2.2_34">[150]A.P.U!#REF!</definedName>
    <definedName name="TOTALITEM1.2.2_35" localSheetId="22">[150]A.P.U!#REF!</definedName>
    <definedName name="TOTALITEM1.2.2_35" localSheetId="2">[150]A.P.U!#REF!</definedName>
    <definedName name="TOTALITEM1.2.2_35">[150]A.P.U!#REF!</definedName>
    <definedName name="TOTALITEM1.2.2_36" localSheetId="22">[150]A.P.U!#REF!</definedName>
    <definedName name="TOTALITEM1.2.2_36" localSheetId="2">[150]A.P.U!#REF!</definedName>
    <definedName name="TOTALITEM1.2.2_36">[150]A.P.U!#REF!</definedName>
    <definedName name="TOTALITEM1.2.2_37" localSheetId="22">[150]A.P.U!#REF!</definedName>
    <definedName name="TOTALITEM1.2.2_37" localSheetId="2">[150]A.P.U!#REF!</definedName>
    <definedName name="TOTALITEM1.2.2_37">[150]A.P.U!#REF!</definedName>
    <definedName name="TOTALITEM1.2.2_38" localSheetId="22">[150]A.P.U!#REF!</definedName>
    <definedName name="TOTALITEM1.2.2_38" localSheetId="2">[150]A.P.U!#REF!</definedName>
    <definedName name="TOTALITEM1.2.2_38">[150]A.P.U!#REF!</definedName>
    <definedName name="TOTALITEM1.2.2_39" localSheetId="22">[150]A.P.U!#REF!</definedName>
    <definedName name="TOTALITEM1.2.2_39" localSheetId="2">[150]A.P.U!#REF!</definedName>
    <definedName name="TOTALITEM1.2.2_39">[150]A.P.U!#REF!</definedName>
    <definedName name="TOTALITEM1.2.2_4" localSheetId="22">[149]A.P.U!#REF!</definedName>
    <definedName name="TOTALITEM1.2.2_4" localSheetId="2">[149]A.P.U!#REF!</definedName>
    <definedName name="TOTALITEM1.2.2_4">[149]A.P.U!#REF!</definedName>
    <definedName name="TOTALITEM1.2.2_40" localSheetId="22">[150]A.P.U!#REF!</definedName>
    <definedName name="TOTALITEM1.2.2_40" localSheetId="2">[150]A.P.U!#REF!</definedName>
    <definedName name="TOTALITEM1.2.2_40">[150]A.P.U!#REF!</definedName>
    <definedName name="TOTALITEM1.2.2_41" localSheetId="22">[150]A.P.U!#REF!</definedName>
    <definedName name="TOTALITEM1.2.2_41" localSheetId="2">[150]A.P.U!#REF!</definedName>
    <definedName name="TOTALITEM1.2.2_41">[150]A.P.U!#REF!</definedName>
    <definedName name="TOTALITEM1.2.2_42" localSheetId="22">[150]A.P.U!#REF!</definedName>
    <definedName name="TOTALITEM1.2.2_42" localSheetId="2">[150]A.P.U!#REF!</definedName>
    <definedName name="TOTALITEM1.2.2_42">[150]A.P.U!#REF!</definedName>
    <definedName name="TOTALITEM1.2.2_43" localSheetId="22">[150]A.P.U!#REF!</definedName>
    <definedName name="TOTALITEM1.2.2_43" localSheetId="2">[150]A.P.U!#REF!</definedName>
    <definedName name="TOTALITEM1.2.2_43">[150]A.P.U!#REF!</definedName>
    <definedName name="TOTALITEM1.2.2_44" localSheetId="22">[150]A.P.U!#REF!</definedName>
    <definedName name="TOTALITEM1.2.2_44" localSheetId="2">[150]A.P.U!#REF!</definedName>
    <definedName name="TOTALITEM1.2.2_44">[150]A.P.U!#REF!</definedName>
    <definedName name="TOTALITEM1.2.2_45" localSheetId="22">[150]A.P.U!#REF!</definedName>
    <definedName name="TOTALITEM1.2.2_45" localSheetId="2">[150]A.P.U!#REF!</definedName>
    <definedName name="TOTALITEM1.2.2_45">[150]A.P.U!#REF!</definedName>
    <definedName name="TOTALITEM1.2.2_46" localSheetId="22">[150]A.P.U!#REF!</definedName>
    <definedName name="TOTALITEM1.2.2_46" localSheetId="2">[150]A.P.U!#REF!</definedName>
    <definedName name="TOTALITEM1.2.2_46">[150]A.P.U!#REF!</definedName>
    <definedName name="TOTALITEM1.2.2_47" localSheetId="22">[150]A.P.U!#REF!</definedName>
    <definedName name="TOTALITEM1.2.2_47" localSheetId="2">[150]A.P.U!#REF!</definedName>
    <definedName name="TOTALITEM1.2.2_47">[150]A.P.U!#REF!</definedName>
    <definedName name="TOTALITEM1.2.2_48" localSheetId="22">[150]A.P.U!#REF!</definedName>
    <definedName name="TOTALITEM1.2.2_48" localSheetId="2">[150]A.P.U!#REF!</definedName>
    <definedName name="TOTALITEM1.2.2_48">[150]A.P.U!#REF!</definedName>
    <definedName name="TOTALITEM1.2.2_49" localSheetId="22">[150]A.P.U!#REF!</definedName>
    <definedName name="TOTALITEM1.2.2_49" localSheetId="2">[150]A.P.U!#REF!</definedName>
    <definedName name="TOTALITEM1.2.2_49">[150]A.P.U!#REF!</definedName>
    <definedName name="TOTALITEM1.2.2_5" localSheetId="22">[150]A.P.U!#REF!</definedName>
    <definedName name="TOTALITEM1.2.2_5" localSheetId="2">[150]A.P.U!#REF!</definedName>
    <definedName name="TOTALITEM1.2.2_5">[150]A.P.U!#REF!</definedName>
    <definedName name="TOTALITEM1.2.2_50" localSheetId="22">[150]A.P.U!#REF!</definedName>
    <definedName name="TOTALITEM1.2.2_50" localSheetId="2">[150]A.P.U!#REF!</definedName>
    <definedName name="TOTALITEM1.2.2_50">[150]A.P.U!#REF!</definedName>
    <definedName name="TOTALITEM1.2.2_51" localSheetId="22">[150]A.P.U!#REF!</definedName>
    <definedName name="TOTALITEM1.2.2_51" localSheetId="2">[150]A.P.U!#REF!</definedName>
    <definedName name="TOTALITEM1.2.2_51">[150]A.P.U!#REF!</definedName>
    <definedName name="TOTALITEM1.2.2_52" localSheetId="22">[150]A.P.U!#REF!</definedName>
    <definedName name="TOTALITEM1.2.2_52" localSheetId="2">[150]A.P.U!#REF!</definedName>
    <definedName name="TOTALITEM1.2.2_52">[150]A.P.U!#REF!</definedName>
    <definedName name="TOTALITEM1.2.2_53" localSheetId="22">[150]A.P.U!#REF!</definedName>
    <definedName name="TOTALITEM1.2.2_53" localSheetId="2">[150]A.P.U!#REF!</definedName>
    <definedName name="TOTALITEM1.2.2_53">[150]A.P.U!#REF!</definedName>
    <definedName name="TOTALITEM1.2.2_54" localSheetId="22">[150]A.P.U!#REF!</definedName>
    <definedName name="TOTALITEM1.2.2_54" localSheetId="2">[150]A.P.U!#REF!</definedName>
    <definedName name="TOTALITEM1.2.2_54">[150]A.P.U!#REF!</definedName>
    <definedName name="TOTALITEM1.2.2_55" localSheetId="22">[150]A.P.U!#REF!</definedName>
    <definedName name="TOTALITEM1.2.2_55" localSheetId="2">[150]A.P.U!#REF!</definedName>
    <definedName name="TOTALITEM1.2.2_55">[150]A.P.U!#REF!</definedName>
    <definedName name="TOTALITEM1.2.2_56" localSheetId="22">[150]A.P.U!#REF!</definedName>
    <definedName name="TOTALITEM1.2.2_56" localSheetId="2">[150]A.P.U!#REF!</definedName>
    <definedName name="TOTALITEM1.2.2_56">[150]A.P.U!#REF!</definedName>
    <definedName name="TOTALITEM1.2.2_57" localSheetId="22">[150]A.P.U!#REF!</definedName>
    <definedName name="TOTALITEM1.2.2_57" localSheetId="2">[150]A.P.U!#REF!</definedName>
    <definedName name="TOTALITEM1.2.2_57">[150]A.P.U!#REF!</definedName>
    <definedName name="TOTALITEM1.2.2_58" localSheetId="22">[150]A.P.U!#REF!</definedName>
    <definedName name="TOTALITEM1.2.2_58" localSheetId="2">[150]A.P.U!#REF!</definedName>
    <definedName name="TOTALITEM1.2.2_58">[150]A.P.U!#REF!</definedName>
    <definedName name="TOTALITEM1.2.2_59" localSheetId="22">[149]A.P.U!#REF!</definedName>
    <definedName name="TOTALITEM1.2.2_59" localSheetId="2">[149]A.P.U!#REF!</definedName>
    <definedName name="TOTALITEM1.2.2_59">[149]A.P.U!#REF!</definedName>
    <definedName name="TOTALITEM1.2.2_60" localSheetId="22">[149]A.P.U!#REF!</definedName>
    <definedName name="TOTALITEM1.2.2_60" localSheetId="2">[149]A.P.U!#REF!</definedName>
    <definedName name="TOTALITEM1.2.2_60">[149]A.P.U!#REF!</definedName>
    <definedName name="TOTALITEM1.2.2_61" localSheetId="22">[150]A.P.U!#REF!</definedName>
    <definedName name="TOTALITEM1.2.2_61" localSheetId="2">[150]A.P.U!#REF!</definedName>
    <definedName name="TOTALITEM1.2.2_61">[150]A.P.U!#REF!</definedName>
    <definedName name="TOTALITEM1.2.2_62" localSheetId="22">[150]A.P.U!#REF!</definedName>
    <definedName name="TOTALITEM1.2.2_62" localSheetId="2">[150]A.P.U!#REF!</definedName>
    <definedName name="TOTALITEM1.2.2_62">[150]A.P.U!#REF!</definedName>
    <definedName name="TOTALITEM1.2.2_63" localSheetId="22">[150]A.P.U!#REF!</definedName>
    <definedName name="TOTALITEM1.2.2_63" localSheetId="2">[150]A.P.U!#REF!</definedName>
    <definedName name="TOTALITEM1.2.2_63">[150]A.P.U!#REF!</definedName>
    <definedName name="TOTALITEM1.2.2_64" localSheetId="22">[150]A.P.U!#REF!</definedName>
    <definedName name="TOTALITEM1.2.2_64" localSheetId="2">[150]A.P.U!#REF!</definedName>
    <definedName name="TOTALITEM1.2.2_64">[150]A.P.U!#REF!</definedName>
    <definedName name="TOTALITEM1.2.2_65" localSheetId="22">[150]A.P.U!#REF!</definedName>
    <definedName name="TOTALITEM1.2.2_65" localSheetId="2">[150]A.P.U!#REF!</definedName>
    <definedName name="TOTALITEM1.2.2_65">[150]A.P.U!#REF!</definedName>
    <definedName name="TOTALITEM1.2.2_66" localSheetId="22">[150]A.P.U!#REF!</definedName>
    <definedName name="TOTALITEM1.2.2_66" localSheetId="2">[150]A.P.U!#REF!</definedName>
    <definedName name="TOTALITEM1.2.2_66">[150]A.P.U!#REF!</definedName>
    <definedName name="TOTALITEM1.2.2_67" localSheetId="22">[150]A.P.U!#REF!</definedName>
    <definedName name="TOTALITEM1.2.2_67" localSheetId="2">[150]A.P.U!#REF!</definedName>
    <definedName name="TOTALITEM1.2.2_67">[150]A.P.U!#REF!</definedName>
    <definedName name="TOTALITEM1.2.2_68" localSheetId="22">[150]A.P.U!#REF!</definedName>
    <definedName name="TOTALITEM1.2.2_68" localSheetId="2">[150]A.P.U!#REF!</definedName>
    <definedName name="TOTALITEM1.2.2_68">[150]A.P.U!#REF!</definedName>
    <definedName name="TOTALITEM1.2.2_69" localSheetId="22">[150]A.P.U!#REF!</definedName>
    <definedName name="TOTALITEM1.2.2_69" localSheetId="2">[150]A.P.U!#REF!</definedName>
    <definedName name="TOTALITEM1.2.2_69">[150]A.P.U!#REF!</definedName>
    <definedName name="TOTALITEM1.2.2_70" localSheetId="22">[150]A.P.U!#REF!</definedName>
    <definedName name="TOTALITEM1.2.2_70" localSheetId="2">[150]A.P.U!#REF!</definedName>
    <definedName name="TOTALITEM1.2.2_70">[150]A.P.U!#REF!</definedName>
    <definedName name="TOTALITEM1.2.2_71" localSheetId="22">[150]A.P.U!#REF!</definedName>
    <definedName name="TOTALITEM1.2.2_71" localSheetId="2">[150]A.P.U!#REF!</definedName>
    <definedName name="TOTALITEM1.2.2_71">[150]A.P.U!#REF!</definedName>
    <definedName name="TOTALITEM1.2.2_72" localSheetId="22">[150]A.P.U!#REF!</definedName>
    <definedName name="TOTALITEM1.2.2_72" localSheetId="2">[150]A.P.U!#REF!</definedName>
    <definedName name="TOTALITEM1.2.2_72">[150]A.P.U!#REF!</definedName>
    <definedName name="TOTALITEM1.2.2_73" localSheetId="22">[150]A.P.U!#REF!</definedName>
    <definedName name="TOTALITEM1.2.2_73" localSheetId="2">[150]A.P.U!#REF!</definedName>
    <definedName name="TOTALITEM1.2.2_73">[150]A.P.U!#REF!</definedName>
    <definedName name="TOTALITEM1.2.2_74" localSheetId="22">[150]A.P.U!#REF!</definedName>
    <definedName name="TOTALITEM1.2.2_74" localSheetId="2">[150]A.P.U!#REF!</definedName>
    <definedName name="TOTALITEM1.2.2_74">[150]A.P.U!#REF!</definedName>
    <definedName name="TOTALITEM1.2.2_75" localSheetId="22">[150]A.P.U!#REF!</definedName>
    <definedName name="TOTALITEM1.2.2_75" localSheetId="2">[150]A.P.U!#REF!</definedName>
    <definedName name="TOTALITEM1.2.2_75">[150]A.P.U!#REF!</definedName>
    <definedName name="TOTALITEM1.2.2_76" localSheetId="22">[150]A.P.U!#REF!</definedName>
    <definedName name="TOTALITEM1.2.2_76" localSheetId="2">[150]A.P.U!#REF!</definedName>
    <definedName name="TOTALITEM1.2.2_76">[150]A.P.U!#REF!</definedName>
    <definedName name="TOTALITEM1.2.2_77" localSheetId="22">[150]A.P.U!#REF!</definedName>
    <definedName name="TOTALITEM1.2.2_77" localSheetId="2">[150]A.P.U!#REF!</definedName>
    <definedName name="TOTALITEM1.2.2_77">[150]A.P.U!#REF!</definedName>
    <definedName name="TOTALITEM1.2.2_78" localSheetId="22">[150]A.P.U!#REF!</definedName>
    <definedName name="TOTALITEM1.2.2_78" localSheetId="2">[150]A.P.U!#REF!</definedName>
    <definedName name="TOTALITEM1.2.2_78">[150]A.P.U!#REF!</definedName>
    <definedName name="TOTALITEM1.2.2_79" localSheetId="22">[150]A.P.U!#REF!</definedName>
    <definedName name="TOTALITEM1.2.2_79" localSheetId="2">[150]A.P.U!#REF!</definedName>
    <definedName name="TOTALITEM1.2.2_79">[150]A.P.U!#REF!</definedName>
    <definedName name="TOTALITEM1.2.2_80" localSheetId="22">[150]A.P.U!#REF!</definedName>
    <definedName name="TOTALITEM1.2.2_80" localSheetId="2">[150]A.P.U!#REF!</definedName>
    <definedName name="TOTALITEM1.2.2_80">[150]A.P.U!#REF!</definedName>
    <definedName name="TOTALITEM1.2.2_9" localSheetId="22">[150]A.P.U!#REF!</definedName>
    <definedName name="TOTALITEM1.2.2_9" localSheetId="2">[150]A.P.U!#REF!</definedName>
    <definedName name="TOTALITEM1.2.2_9">[150]A.P.U!#REF!</definedName>
    <definedName name="TOTALITEM1.2.3" localSheetId="17">[148]A.P.U!#REF!</definedName>
    <definedName name="TOTALITEM1.2.3" localSheetId="18">[148]A.P.U!#REF!</definedName>
    <definedName name="TOTALITEM1.2.3" localSheetId="22">[147]A.P.U!#REF!</definedName>
    <definedName name="TOTALITEM1.2.3" localSheetId="2">[148]A.P.U!#REF!</definedName>
    <definedName name="TOTALITEM1.2.3">[147]A.P.U!#REF!</definedName>
    <definedName name="TOTALITEM1.2.3_1" localSheetId="22">[149]A.P.U!#REF!</definedName>
    <definedName name="TOTALITEM1.2.3_1" localSheetId="2">[149]A.P.U!#REF!</definedName>
    <definedName name="TOTALITEM1.2.3_1">[149]A.P.U!#REF!</definedName>
    <definedName name="TOTALITEM1.2.3_10" localSheetId="22">[150]A.P.U!#REF!</definedName>
    <definedName name="TOTALITEM1.2.3_10" localSheetId="2">[150]A.P.U!#REF!</definedName>
    <definedName name="TOTALITEM1.2.3_10">[150]A.P.U!#REF!</definedName>
    <definedName name="TOTALITEM1.2.3_11" localSheetId="22">[150]A.P.U!#REF!</definedName>
    <definedName name="TOTALITEM1.2.3_11" localSheetId="2">[150]A.P.U!#REF!</definedName>
    <definedName name="TOTALITEM1.2.3_11">[150]A.P.U!#REF!</definedName>
    <definedName name="TOTALITEM1.2.3_12" localSheetId="22">[150]A.P.U!#REF!</definedName>
    <definedName name="TOTALITEM1.2.3_12" localSheetId="2">[150]A.P.U!#REF!</definedName>
    <definedName name="TOTALITEM1.2.3_12">[150]A.P.U!#REF!</definedName>
    <definedName name="TOTALITEM1.2.3_13" localSheetId="22">[150]A.P.U!#REF!</definedName>
    <definedName name="TOTALITEM1.2.3_13" localSheetId="2">[150]A.P.U!#REF!</definedName>
    <definedName name="TOTALITEM1.2.3_13">[150]A.P.U!#REF!</definedName>
    <definedName name="TOTALITEM1.2.3_14" localSheetId="22">[150]A.P.U!#REF!</definedName>
    <definedName name="TOTALITEM1.2.3_14" localSheetId="2">[150]A.P.U!#REF!</definedName>
    <definedName name="TOTALITEM1.2.3_14">[150]A.P.U!#REF!</definedName>
    <definedName name="TOTALITEM1.2.3_15" localSheetId="22">[150]A.P.U!#REF!</definedName>
    <definedName name="TOTALITEM1.2.3_15" localSheetId="2">[150]A.P.U!#REF!</definedName>
    <definedName name="TOTALITEM1.2.3_15">[150]A.P.U!#REF!</definedName>
    <definedName name="TOTALITEM1.2.3_16" localSheetId="22">[150]A.P.U!#REF!</definedName>
    <definedName name="TOTALITEM1.2.3_16" localSheetId="2">[150]A.P.U!#REF!</definedName>
    <definedName name="TOTALITEM1.2.3_16">[150]A.P.U!#REF!</definedName>
    <definedName name="TOTALITEM1.2.3_17" localSheetId="22">[150]A.P.U!#REF!</definedName>
    <definedName name="TOTALITEM1.2.3_17" localSheetId="2">[150]A.P.U!#REF!</definedName>
    <definedName name="TOTALITEM1.2.3_17">[150]A.P.U!#REF!</definedName>
    <definedName name="TOTALITEM1.2.3_18" localSheetId="22">[150]A.P.U!#REF!</definedName>
    <definedName name="TOTALITEM1.2.3_18" localSheetId="2">[150]A.P.U!#REF!</definedName>
    <definedName name="TOTALITEM1.2.3_18">[150]A.P.U!#REF!</definedName>
    <definedName name="TOTALITEM1.2.3_19" localSheetId="22">[150]A.P.U!#REF!</definedName>
    <definedName name="TOTALITEM1.2.3_19" localSheetId="2">[150]A.P.U!#REF!</definedName>
    <definedName name="TOTALITEM1.2.3_19">[150]A.P.U!#REF!</definedName>
    <definedName name="TOTALITEM1.2.3_2" localSheetId="22">[149]A.P.U!#REF!</definedName>
    <definedName name="TOTALITEM1.2.3_2" localSheetId="2">[149]A.P.U!#REF!</definedName>
    <definedName name="TOTALITEM1.2.3_2">[149]A.P.U!#REF!</definedName>
    <definedName name="TOTALITEM1.2.3_20" localSheetId="22">[150]A.P.U!#REF!</definedName>
    <definedName name="TOTALITEM1.2.3_20" localSheetId="2">[150]A.P.U!#REF!</definedName>
    <definedName name="TOTALITEM1.2.3_20">[150]A.P.U!#REF!</definedName>
    <definedName name="TOTALITEM1.2.3_21" localSheetId="22">[150]A.P.U!#REF!</definedName>
    <definedName name="TOTALITEM1.2.3_21" localSheetId="2">[150]A.P.U!#REF!</definedName>
    <definedName name="TOTALITEM1.2.3_21">[150]A.P.U!#REF!</definedName>
    <definedName name="TOTALITEM1.2.3_22" localSheetId="22">[150]A.P.U!#REF!</definedName>
    <definedName name="TOTALITEM1.2.3_22" localSheetId="2">[150]A.P.U!#REF!</definedName>
    <definedName name="TOTALITEM1.2.3_22">[150]A.P.U!#REF!</definedName>
    <definedName name="TOTALITEM1.2.3_23" localSheetId="22">[150]A.P.U!#REF!</definedName>
    <definedName name="TOTALITEM1.2.3_23" localSheetId="2">[150]A.P.U!#REF!</definedName>
    <definedName name="TOTALITEM1.2.3_23">[150]A.P.U!#REF!</definedName>
    <definedName name="TOTALITEM1.2.3_24" localSheetId="22">[150]A.P.U!#REF!</definedName>
    <definedName name="TOTALITEM1.2.3_24" localSheetId="2">[150]A.P.U!#REF!</definedName>
    <definedName name="TOTALITEM1.2.3_24">[150]A.P.U!#REF!</definedName>
    <definedName name="TOTALITEM1.2.3_25" localSheetId="22">[150]A.P.U!#REF!</definedName>
    <definedName name="TOTALITEM1.2.3_25" localSheetId="2">[150]A.P.U!#REF!</definedName>
    <definedName name="TOTALITEM1.2.3_25">[150]A.P.U!#REF!</definedName>
    <definedName name="TOTALITEM1.2.3_26" localSheetId="22">[150]A.P.U!#REF!</definedName>
    <definedName name="TOTALITEM1.2.3_26" localSheetId="2">[150]A.P.U!#REF!</definedName>
    <definedName name="TOTALITEM1.2.3_26">[150]A.P.U!#REF!</definedName>
    <definedName name="TOTALITEM1.2.3_27" localSheetId="22">[150]A.P.U!#REF!</definedName>
    <definedName name="TOTALITEM1.2.3_27" localSheetId="2">[150]A.P.U!#REF!</definedName>
    <definedName name="TOTALITEM1.2.3_27">[150]A.P.U!#REF!</definedName>
    <definedName name="TOTALITEM1.2.3_28" localSheetId="22">[150]A.P.U!#REF!</definedName>
    <definedName name="TOTALITEM1.2.3_28" localSheetId="2">[150]A.P.U!#REF!</definedName>
    <definedName name="TOTALITEM1.2.3_28">[150]A.P.U!#REF!</definedName>
    <definedName name="TOTALITEM1.2.3_29" localSheetId="22">[150]A.P.U!#REF!</definedName>
    <definedName name="TOTALITEM1.2.3_29" localSheetId="2">[150]A.P.U!#REF!</definedName>
    <definedName name="TOTALITEM1.2.3_29">[150]A.P.U!#REF!</definedName>
    <definedName name="TOTALITEM1.2.3_3" localSheetId="22">[151]A.P.U!#REF!</definedName>
    <definedName name="TOTALITEM1.2.3_3" localSheetId="2">[151]A.P.U!#REF!</definedName>
    <definedName name="TOTALITEM1.2.3_3">[151]A.P.U!#REF!</definedName>
    <definedName name="TOTALITEM1.2.3_30" localSheetId="22">[150]A.P.U!#REF!</definedName>
    <definedName name="TOTALITEM1.2.3_30" localSheetId="2">[150]A.P.U!#REF!</definedName>
    <definedName name="TOTALITEM1.2.3_30">[150]A.P.U!#REF!</definedName>
    <definedName name="TOTALITEM1.2.3_31" localSheetId="22">[150]A.P.U!#REF!</definedName>
    <definedName name="TOTALITEM1.2.3_31" localSheetId="2">[150]A.P.U!#REF!</definedName>
    <definedName name="TOTALITEM1.2.3_31">[150]A.P.U!#REF!</definedName>
    <definedName name="TOTALITEM1.2.3_32" localSheetId="22">[150]A.P.U!#REF!</definedName>
    <definedName name="TOTALITEM1.2.3_32" localSheetId="2">[150]A.P.U!#REF!</definedName>
    <definedName name="TOTALITEM1.2.3_32">[150]A.P.U!#REF!</definedName>
    <definedName name="TOTALITEM1.2.3_33" localSheetId="22">[150]A.P.U!#REF!</definedName>
    <definedName name="TOTALITEM1.2.3_33" localSheetId="2">[150]A.P.U!#REF!</definedName>
    <definedName name="TOTALITEM1.2.3_33">[150]A.P.U!#REF!</definedName>
    <definedName name="TOTALITEM1.2.3_34" localSheetId="22">[150]A.P.U!#REF!</definedName>
    <definedName name="TOTALITEM1.2.3_34" localSheetId="2">[150]A.P.U!#REF!</definedName>
    <definedName name="TOTALITEM1.2.3_34">[150]A.P.U!#REF!</definedName>
    <definedName name="TOTALITEM1.2.3_35" localSheetId="22">[150]A.P.U!#REF!</definedName>
    <definedName name="TOTALITEM1.2.3_35" localSheetId="2">[150]A.P.U!#REF!</definedName>
    <definedName name="TOTALITEM1.2.3_35">[150]A.P.U!#REF!</definedName>
    <definedName name="TOTALITEM1.2.3_36" localSheetId="22">[150]A.P.U!#REF!</definedName>
    <definedName name="TOTALITEM1.2.3_36" localSheetId="2">[150]A.P.U!#REF!</definedName>
    <definedName name="TOTALITEM1.2.3_36">[150]A.P.U!#REF!</definedName>
    <definedName name="TOTALITEM1.2.3_37" localSheetId="22">[150]A.P.U!#REF!</definedName>
    <definedName name="TOTALITEM1.2.3_37" localSheetId="2">[150]A.P.U!#REF!</definedName>
    <definedName name="TOTALITEM1.2.3_37">[150]A.P.U!#REF!</definedName>
    <definedName name="TOTALITEM1.2.3_38" localSheetId="22">[150]A.P.U!#REF!</definedName>
    <definedName name="TOTALITEM1.2.3_38" localSheetId="2">[150]A.P.U!#REF!</definedName>
    <definedName name="TOTALITEM1.2.3_38">[150]A.P.U!#REF!</definedName>
    <definedName name="TOTALITEM1.2.3_39" localSheetId="22">[150]A.P.U!#REF!</definedName>
    <definedName name="TOTALITEM1.2.3_39" localSheetId="2">[150]A.P.U!#REF!</definedName>
    <definedName name="TOTALITEM1.2.3_39">[150]A.P.U!#REF!</definedName>
    <definedName name="TOTALITEM1.2.3_4" localSheetId="22">[149]A.P.U!#REF!</definedName>
    <definedName name="TOTALITEM1.2.3_4" localSheetId="2">[149]A.P.U!#REF!</definedName>
    <definedName name="TOTALITEM1.2.3_4">[149]A.P.U!#REF!</definedName>
    <definedName name="TOTALITEM1.2.3_40" localSheetId="22">[150]A.P.U!#REF!</definedName>
    <definedName name="TOTALITEM1.2.3_40" localSheetId="2">[150]A.P.U!#REF!</definedName>
    <definedName name="TOTALITEM1.2.3_40">[150]A.P.U!#REF!</definedName>
    <definedName name="TOTALITEM1.2.3_41" localSheetId="22">[150]A.P.U!#REF!</definedName>
    <definedName name="TOTALITEM1.2.3_41" localSheetId="2">[150]A.P.U!#REF!</definedName>
    <definedName name="TOTALITEM1.2.3_41">[150]A.P.U!#REF!</definedName>
    <definedName name="TOTALITEM1.2.3_42" localSheetId="22">[150]A.P.U!#REF!</definedName>
    <definedName name="TOTALITEM1.2.3_42" localSheetId="2">[150]A.P.U!#REF!</definedName>
    <definedName name="TOTALITEM1.2.3_42">[150]A.P.U!#REF!</definedName>
    <definedName name="TOTALITEM1.2.3_43" localSheetId="22">[150]A.P.U!#REF!</definedName>
    <definedName name="TOTALITEM1.2.3_43" localSheetId="2">[150]A.P.U!#REF!</definedName>
    <definedName name="TOTALITEM1.2.3_43">[150]A.P.U!#REF!</definedName>
    <definedName name="TOTALITEM1.2.3_44" localSheetId="22">[150]A.P.U!#REF!</definedName>
    <definedName name="TOTALITEM1.2.3_44" localSheetId="2">[150]A.P.U!#REF!</definedName>
    <definedName name="TOTALITEM1.2.3_44">[150]A.P.U!#REF!</definedName>
    <definedName name="TOTALITEM1.2.3_45" localSheetId="22">[150]A.P.U!#REF!</definedName>
    <definedName name="TOTALITEM1.2.3_45" localSheetId="2">[150]A.P.U!#REF!</definedName>
    <definedName name="TOTALITEM1.2.3_45">[150]A.P.U!#REF!</definedName>
    <definedName name="TOTALITEM1.2.3_46" localSheetId="22">[150]A.P.U!#REF!</definedName>
    <definedName name="TOTALITEM1.2.3_46" localSheetId="2">[150]A.P.U!#REF!</definedName>
    <definedName name="TOTALITEM1.2.3_46">[150]A.P.U!#REF!</definedName>
    <definedName name="TOTALITEM1.2.3_47" localSheetId="22">[150]A.P.U!#REF!</definedName>
    <definedName name="TOTALITEM1.2.3_47" localSheetId="2">[150]A.P.U!#REF!</definedName>
    <definedName name="TOTALITEM1.2.3_47">[150]A.P.U!#REF!</definedName>
    <definedName name="TOTALITEM1.2.3_48" localSheetId="22">[150]A.P.U!#REF!</definedName>
    <definedName name="TOTALITEM1.2.3_48" localSheetId="2">[150]A.P.U!#REF!</definedName>
    <definedName name="TOTALITEM1.2.3_48">[150]A.P.U!#REF!</definedName>
    <definedName name="TOTALITEM1.2.3_49" localSheetId="22">[150]A.P.U!#REF!</definedName>
    <definedName name="TOTALITEM1.2.3_49" localSheetId="2">[150]A.P.U!#REF!</definedName>
    <definedName name="TOTALITEM1.2.3_49">[150]A.P.U!#REF!</definedName>
    <definedName name="TOTALITEM1.2.3_5" localSheetId="22">[150]A.P.U!#REF!</definedName>
    <definedName name="TOTALITEM1.2.3_5" localSheetId="2">[150]A.P.U!#REF!</definedName>
    <definedName name="TOTALITEM1.2.3_5">[150]A.P.U!#REF!</definedName>
    <definedName name="TOTALITEM1.2.3_50" localSheetId="22">[150]A.P.U!#REF!</definedName>
    <definedName name="TOTALITEM1.2.3_50" localSheetId="2">[150]A.P.U!#REF!</definedName>
    <definedName name="TOTALITEM1.2.3_50">[150]A.P.U!#REF!</definedName>
    <definedName name="TOTALITEM1.2.3_51" localSheetId="22">[150]A.P.U!#REF!</definedName>
    <definedName name="TOTALITEM1.2.3_51" localSheetId="2">[150]A.P.U!#REF!</definedName>
    <definedName name="TOTALITEM1.2.3_51">[150]A.P.U!#REF!</definedName>
    <definedName name="TOTALITEM1.2.3_52" localSheetId="22">[150]A.P.U!#REF!</definedName>
    <definedName name="TOTALITEM1.2.3_52" localSheetId="2">[150]A.P.U!#REF!</definedName>
    <definedName name="TOTALITEM1.2.3_52">[150]A.P.U!#REF!</definedName>
    <definedName name="TOTALITEM1.2.3_53" localSheetId="22">[150]A.P.U!#REF!</definedName>
    <definedName name="TOTALITEM1.2.3_53" localSheetId="2">[150]A.P.U!#REF!</definedName>
    <definedName name="TOTALITEM1.2.3_53">[150]A.P.U!#REF!</definedName>
    <definedName name="TOTALITEM1.2.3_54" localSheetId="22">[150]A.P.U!#REF!</definedName>
    <definedName name="TOTALITEM1.2.3_54" localSheetId="2">[150]A.P.U!#REF!</definedName>
    <definedName name="TOTALITEM1.2.3_54">[150]A.P.U!#REF!</definedName>
    <definedName name="TOTALITEM1.2.3_55" localSheetId="22">[150]A.P.U!#REF!</definedName>
    <definedName name="TOTALITEM1.2.3_55" localSheetId="2">[150]A.P.U!#REF!</definedName>
    <definedName name="TOTALITEM1.2.3_55">[150]A.P.U!#REF!</definedName>
    <definedName name="TOTALITEM1.2.3_56" localSheetId="22">[150]A.P.U!#REF!</definedName>
    <definedName name="TOTALITEM1.2.3_56" localSheetId="2">[150]A.P.U!#REF!</definedName>
    <definedName name="TOTALITEM1.2.3_56">[150]A.P.U!#REF!</definedName>
    <definedName name="TOTALITEM1.2.3_57" localSheetId="22">[150]A.P.U!#REF!</definedName>
    <definedName name="TOTALITEM1.2.3_57" localSheetId="2">[150]A.P.U!#REF!</definedName>
    <definedName name="TOTALITEM1.2.3_57">[150]A.P.U!#REF!</definedName>
    <definedName name="TOTALITEM1.2.3_58" localSheetId="22">[150]A.P.U!#REF!</definedName>
    <definedName name="TOTALITEM1.2.3_58" localSheetId="2">[150]A.P.U!#REF!</definedName>
    <definedName name="TOTALITEM1.2.3_58">[150]A.P.U!#REF!</definedName>
    <definedName name="TOTALITEM1.2.3_59" localSheetId="22">[149]A.P.U!#REF!</definedName>
    <definedName name="TOTALITEM1.2.3_59" localSheetId="2">[149]A.P.U!#REF!</definedName>
    <definedName name="TOTALITEM1.2.3_59">[149]A.P.U!#REF!</definedName>
    <definedName name="TOTALITEM1.2.3_60" localSheetId="22">[149]A.P.U!#REF!</definedName>
    <definedName name="TOTALITEM1.2.3_60" localSheetId="2">[149]A.P.U!#REF!</definedName>
    <definedName name="TOTALITEM1.2.3_60">[149]A.P.U!#REF!</definedName>
    <definedName name="TOTALITEM1.2.3_61" localSheetId="22">[150]A.P.U!#REF!</definedName>
    <definedName name="TOTALITEM1.2.3_61" localSheetId="2">[150]A.P.U!#REF!</definedName>
    <definedName name="TOTALITEM1.2.3_61">[150]A.P.U!#REF!</definedName>
    <definedName name="TOTALITEM1.2.3_62" localSheetId="22">[150]A.P.U!#REF!</definedName>
    <definedName name="TOTALITEM1.2.3_62" localSheetId="2">[150]A.P.U!#REF!</definedName>
    <definedName name="TOTALITEM1.2.3_62">[150]A.P.U!#REF!</definedName>
    <definedName name="TOTALITEM1.2.3_63" localSheetId="22">[150]A.P.U!#REF!</definedName>
    <definedName name="TOTALITEM1.2.3_63" localSheetId="2">[150]A.P.U!#REF!</definedName>
    <definedName name="TOTALITEM1.2.3_63">[150]A.P.U!#REF!</definedName>
    <definedName name="TOTALITEM1.2.3_64" localSheetId="22">[150]A.P.U!#REF!</definedName>
    <definedName name="TOTALITEM1.2.3_64" localSheetId="2">[150]A.P.U!#REF!</definedName>
    <definedName name="TOTALITEM1.2.3_64">[150]A.P.U!#REF!</definedName>
    <definedName name="TOTALITEM1.2.3_65" localSheetId="22">[150]A.P.U!#REF!</definedName>
    <definedName name="TOTALITEM1.2.3_65" localSheetId="2">[150]A.P.U!#REF!</definedName>
    <definedName name="TOTALITEM1.2.3_65">[150]A.P.U!#REF!</definedName>
    <definedName name="TOTALITEM1.2.3_66" localSheetId="22">[150]A.P.U!#REF!</definedName>
    <definedName name="TOTALITEM1.2.3_66" localSheetId="2">[150]A.P.U!#REF!</definedName>
    <definedName name="TOTALITEM1.2.3_66">[150]A.P.U!#REF!</definedName>
    <definedName name="TOTALITEM1.2.3_67" localSheetId="22">[150]A.P.U!#REF!</definedName>
    <definedName name="TOTALITEM1.2.3_67" localSheetId="2">[150]A.P.U!#REF!</definedName>
    <definedName name="TOTALITEM1.2.3_67">[150]A.P.U!#REF!</definedName>
    <definedName name="TOTALITEM1.2.3_68" localSheetId="22">[150]A.P.U!#REF!</definedName>
    <definedName name="TOTALITEM1.2.3_68" localSheetId="2">[150]A.P.U!#REF!</definedName>
    <definedName name="TOTALITEM1.2.3_68">[150]A.P.U!#REF!</definedName>
    <definedName name="TOTALITEM1.2.3_69" localSheetId="22">[150]A.P.U!#REF!</definedName>
    <definedName name="TOTALITEM1.2.3_69" localSheetId="2">[150]A.P.U!#REF!</definedName>
    <definedName name="TOTALITEM1.2.3_69">[150]A.P.U!#REF!</definedName>
    <definedName name="TOTALITEM1.2.3_70" localSheetId="22">[150]A.P.U!#REF!</definedName>
    <definedName name="TOTALITEM1.2.3_70" localSheetId="2">[150]A.P.U!#REF!</definedName>
    <definedName name="TOTALITEM1.2.3_70">[150]A.P.U!#REF!</definedName>
    <definedName name="TOTALITEM1.2.3_71" localSheetId="22">[150]A.P.U!#REF!</definedName>
    <definedName name="TOTALITEM1.2.3_71" localSheetId="2">[150]A.P.U!#REF!</definedName>
    <definedName name="TOTALITEM1.2.3_71">[150]A.P.U!#REF!</definedName>
    <definedName name="TOTALITEM1.2.3_72" localSheetId="22">[150]A.P.U!#REF!</definedName>
    <definedName name="TOTALITEM1.2.3_72" localSheetId="2">[150]A.P.U!#REF!</definedName>
    <definedName name="TOTALITEM1.2.3_72">[150]A.P.U!#REF!</definedName>
    <definedName name="TOTALITEM1.2.3_73" localSheetId="22">[150]A.P.U!#REF!</definedName>
    <definedName name="TOTALITEM1.2.3_73" localSheetId="2">[150]A.P.U!#REF!</definedName>
    <definedName name="TOTALITEM1.2.3_73">[150]A.P.U!#REF!</definedName>
    <definedName name="TOTALITEM1.2.3_74" localSheetId="22">[150]A.P.U!#REF!</definedName>
    <definedName name="TOTALITEM1.2.3_74" localSheetId="2">[150]A.P.U!#REF!</definedName>
    <definedName name="TOTALITEM1.2.3_74">[150]A.P.U!#REF!</definedName>
    <definedName name="TOTALITEM1.2.3_75" localSheetId="22">[150]A.P.U!#REF!</definedName>
    <definedName name="TOTALITEM1.2.3_75" localSheetId="2">[150]A.P.U!#REF!</definedName>
    <definedName name="TOTALITEM1.2.3_75">[150]A.P.U!#REF!</definedName>
    <definedName name="TOTALITEM1.2.3_76" localSheetId="22">[150]A.P.U!#REF!</definedName>
    <definedName name="TOTALITEM1.2.3_76" localSheetId="2">[150]A.P.U!#REF!</definedName>
    <definedName name="TOTALITEM1.2.3_76">[150]A.P.U!#REF!</definedName>
    <definedName name="TOTALITEM1.2.3_77" localSheetId="22">[150]A.P.U!#REF!</definedName>
    <definedName name="TOTALITEM1.2.3_77" localSheetId="2">[150]A.P.U!#REF!</definedName>
    <definedName name="TOTALITEM1.2.3_77">[150]A.P.U!#REF!</definedName>
    <definedName name="TOTALITEM1.2.3_78" localSheetId="22">[150]A.P.U!#REF!</definedName>
    <definedName name="TOTALITEM1.2.3_78" localSheetId="2">[150]A.P.U!#REF!</definedName>
    <definedName name="TOTALITEM1.2.3_78">[150]A.P.U!#REF!</definedName>
    <definedName name="TOTALITEM1.2.3_79" localSheetId="22">[150]A.P.U!#REF!</definedName>
    <definedName name="TOTALITEM1.2.3_79" localSheetId="2">[150]A.P.U!#REF!</definedName>
    <definedName name="TOTALITEM1.2.3_79">[150]A.P.U!#REF!</definedName>
    <definedName name="TOTALITEM1.2.3_80" localSheetId="22">[150]A.P.U!#REF!</definedName>
    <definedName name="TOTALITEM1.2.3_80" localSheetId="2">[150]A.P.U!#REF!</definedName>
    <definedName name="TOTALITEM1.2.3_80">[150]A.P.U!#REF!</definedName>
    <definedName name="TOTALITEM1.2.3_9" localSheetId="22">[150]A.P.U!#REF!</definedName>
    <definedName name="TOTALITEM1.2.3_9" localSheetId="2">[150]A.P.U!#REF!</definedName>
    <definedName name="TOTALITEM1.2.3_9">[150]A.P.U!#REF!</definedName>
    <definedName name="TOTALITEM1.2.4" localSheetId="17">[148]A.P.U!#REF!</definedName>
    <definedName name="TOTALITEM1.2.4" localSheetId="18">[148]A.P.U!#REF!</definedName>
    <definedName name="TOTALITEM1.2.4" localSheetId="22">[147]A.P.U!#REF!</definedName>
    <definedName name="TOTALITEM1.2.4" localSheetId="2">[148]A.P.U!#REF!</definedName>
    <definedName name="TOTALITEM1.2.4">[147]A.P.U!#REF!</definedName>
    <definedName name="TOTALITEM1.2.4_1" localSheetId="22">[149]A.P.U!#REF!</definedName>
    <definedName name="TOTALITEM1.2.4_1" localSheetId="2">[149]A.P.U!#REF!</definedName>
    <definedName name="TOTALITEM1.2.4_1">[149]A.P.U!#REF!</definedName>
    <definedName name="TOTALITEM1.2.4_10" localSheetId="22">[150]A.P.U!#REF!</definedName>
    <definedName name="TOTALITEM1.2.4_10" localSheetId="2">[150]A.P.U!#REF!</definedName>
    <definedName name="TOTALITEM1.2.4_10">[150]A.P.U!#REF!</definedName>
    <definedName name="TOTALITEM1.2.4_11" localSheetId="22">[150]A.P.U!#REF!</definedName>
    <definedName name="TOTALITEM1.2.4_11" localSheetId="2">[150]A.P.U!#REF!</definedName>
    <definedName name="TOTALITEM1.2.4_11">[150]A.P.U!#REF!</definedName>
    <definedName name="TOTALITEM1.2.4_12" localSheetId="22">[150]A.P.U!#REF!</definedName>
    <definedName name="TOTALITEM1.2.4_12" localSheetId="2">[150]A.P.U!#REF!</definedName>
    <definedName name="TOTALITEM1.2.4_12">[150]A.P.U!#REF!</definedName>
    <definedName name="TOTALITEM1.2.4_13" localSheetId="22">[150]A.P.U!#REF!</definedName>
    <definedName name="TOTALITEM1.2.4_13" localSheetId="2">[150]A.P.U!#REF!</definedName>
    <definedName name="TOTALITEM1.2.4_13">[150]A.P.U!#REF!</definedName>
    <definedName name="TOTALITEM1.2.4_14" localSheetId="22">[150]A.P.U!#REF!</definedName>
    <definedName name="TOTALITEM1.2.4_14" localSheetId="2">[150]A.P.U!#REF!</definedName>
    <definedName name="TOTALITEM1.2.4_14">[150]A.P.U!#REF!</definedName>
    <definedName name="TOTALITEM1.2.4_15" localSheetId="22">[150]A.P.U!#REF!</definedName>
    <definedName name="TOTALITEM1.2.4_15" localSheetId="2">[150]A.P.U!#REF!</definedName>
    <definedName name="TOTALITEM1.2.4_15">[150]A.P.U!#REF!</definedName>
    <definedName name="TOTALITEM1.2.4_16" localSheetId="22">[150]A.P.U!#REF!</definedName>
    <definedName name="TOTALITEM1.2.4_16" localSheetId="2">[150]A.P.U!#REF!</definedName>
    <definedName name="TOTALITEM1.2.4_16">[150]A.P.U!#REF!</definedName>
    <definedName name="TOTALITEM1.2.4_17" localSheetId="22">[150]A.P.U!#REF!</definedName>
    <definedName name="TOTALITEM1.2.4_17" localSheetId="2">[150]A.P.U!#REF!</definedName>
    <definedName name="TOTALITEM1.2.4_17">[150]A.P.U!#REF!</definedName>
    <definedName name="TOTALITEM1.2.4_18" localSheetId="22">[150]A.P.U!#REF!</definedName>
    <definedName name="TOTALITEM1.2.4_18" localSheetId="2">[150]A.P.U!#REF!</definedName>
    <definedName name="TOTALITEM1.2.4_18">[150]A.P.U!#REF!</definedName>
    <definedName name="TOTALITEM1.2.4_19" localSheetId="22">[150]A.P.U!#REF!</definedName>
    <definedName name="TOTALITEM1.2.4_19" localSheetId="2">[150]A.P.U!#REF!</definedName>
    <definedName name="TOTALITEM1.2.4_19">[150]A.P.U!#REF!</definedName>
    <definedName name="TOTALITEM1.2.4_2" localSheetId="22">[149]A.P.U!#REF!</definedName>
    <definedName name="TOTALITEM1.2.4_2" localSheetId="2">[149]A.P.U!#REF!</definedName>
    <definedName name="TOTALITEM1.2.4_2">[149]A.P.U!#REF!</definedName>
    <definedName name="TOTALITEM1.2.4_20" localSheetId="22">[150]A.P.U!#REF!</definedName>
    <definedName name="TOTALITEM1.2.4_20" localSheetId="2">[150]A.P.U!#REF!</definedName>
    <definedName name="TOTALITEM1.2.4_20">[150]A.P.U!#REF!</definedName>
    <definedName name="TOTALITEM1.2.4_21" localSheetId="22">[150]A.P.U!#REF!</definedName>
    <definedName name="TOTALITEM1.2.4_21" localSheetId="2">[150]A.P.U!#REF!</definedName>
    <definedName name="TOTALITEM1.2.4_21">[150]A.P.U!#REF!</definedName>
    <definedName name="TOTALITEM1.2.4_22" localSheetId="22">[150]A.P.U!#REF!</definedName>
    <definedName name="TOTALITEM1.2.4_22" localSheetId="2">[150]A.P.U!#REF!</definedName>
    <definedName name="TOTALITEM1.2.4_22">[150]A.P.U!#REF!</definedName>
    <definedName name="TOTALITEM1.2.4_23" localSheetId="22">[150]A.P.U!#REF!</definedName>
    <definedName name="TOTALITEM1.2.4_23" localSheetId="2">[150]A.P.U!#REF!</definedName>
    <definedName name="TOTALITEM1.2.4_23">[150]A.P.U!#REF!</definedName>
    <definedName name="TOTALITEM1.2.4_24" localSheetId="22">[150]A.P.U!#REF!</definedName>
    <definedName name="TOTALITEM1.2.4_24" localSheetId="2">[150]A.P.U!#REF!</definedName>
    <definedName name="TOTALITEM1.2.4_24">[150]A.P.U!#REF!</definedName>
    <definedName name="TOTALITEM1.2.4_25" localSheetId="22">[150]A.P.U!#REF!</definedName>
    <definedName name="TOTALITEM1.2.4_25" localSheetId="2">[150]A.P.U!#REF!</definedName>
    <definedName name="TOTALITEM1.2.4_25">[150]A.P.U!#REF!</definedName>
    <definedName name="TOTALITEM1.2.4_26" localSheetId="22">[150]A.P.U!#REF!</definedName>
    <definedName name="TOTALITEM1.2.4_26" localSheetId="2">[150]A.P.U!#REF!</definedName>
    <definedName name="TOTALITEM1.2.4_26">[150]A.P.U!#REF!</definedName>
    <definedName name="TOTALITEM1.2.4_27" localSheetId="22">[150]A.P.U!#REF!</definedName>
    <definedName name="TOTALITEM1.2.4_27" localSheetId="2">[150]A.P.U!#REF!</definedName>
    <definedName name="TOTALITEM1.2.4_27">[150]A.P.U!#REF!</definedName>
    <definedName name="TOTALITEM1.2.4_28" localSheetId="22">[150]A.P.U!#REF!</definedName>
    <definedName name="TOTALITEM1.2.4_28" localSheetId="2">[150]A.P.U!#REF!</definedName>
    <definedName name="TOTALITEM1.2.4_28">[150]A.P.U!#REF!</definedName>
    <definedName name="TOTALITEM1.2.4_29" localSheetId="22">[150]A.P.U!#REF!</definedName>
    <definedName name="TOTALITEM1.2.4_29" localSheetId="2">[150]A.P.U!#REF!</definedName>
    <definedName name="TOTALITEM1.2.4_29">[150]A.P.U!#REF!</definedName>
    <definedName name="TOTALITEM1.2.4_3" localSheetId="22">[151]A.P.U!#REF!</definedName>
    <definedName name="TOTALITEM1.2.4_3" localSheetId="2">[151]A.P.U!#REF!</definedName>
    <definedName name="TOTALITEM1.2.4_3">[151]A.P.U!#REF!</definedName>
    <definedName name="TOTALITEM1.2.4_30" localSheetId="22">[150]A.P.U!#REF!</definedName>
    <definedName name="TOTALITEM1.2.4_30" localSheetId="2">[150]A.P.U!#REF!</definedName>
    <definedName name="TOTALITEM1.2.4_30">[150]A.P.U!#REF!</definedName>
    <definedName name="TOTALITEM1.2.4_31" localSheetId="22">[150]A.P.U!#REF!</definedName>
    <definedName name="TOTALITEM1.2.4_31" localSheetId="2">[150]A.P.U!#REF!</definedName>
    <definedName name="TOTALITEM1.2.4_31">[150]A.P.U!#REF!</definedName>
    <definedName name="TOTALITEM1.2.4_32" localSheetId="22">[150]A.P.U!#REF!</definedName>
    <definedName name="TOTALITEM1.2.4_32" localSheetId="2">[150]A.P.U!#REF!</definedName>
    <definedName name="TOTALITEM1.2.4_32">[150]A.P.U!#REF!</definedName>
    <definedName name="TOTALITEM1.2.4_33" localSheetId="22">[150]A.P.U!#REF!</definedName>
    <definedName name="TOTALITEM1.2.4_33" localSheetId="2">[150]A.P.U!#REF!</definedName>
    <definedName name="TOTALITEM1.2.4_33">[150]A.P.U!#REF!</definedName>
    <definedName name="TOTALITEM1.2.4_34" localSheetId="22">[150]A.P.U!#REF!</definedName>
    <definedName name="TOTALITEM1.2.4_34" localSheetId="2">[150]A.P.U!#REF!</definedName>
    <definedName name="TOTALITEM1.2.4_34">[150]A.P.U!#REF!</definedName>
    <definedName name="TOTALITEM1.2.4_35" localSheetId="22">[150]A.P.U!#REF!</definedName>
    <definedName name="TOTALITEM1.2.4_35" localSheetId="2">[150]A.P.U!#REF!</definedName>
    <definedName name="TOTALITEM1.2.4_35">[150]A.P.U!#REF!</definedName>
    <definedName name="TOTALITEM1.2.4_36" localSheetId="22">[150]A.P.U!#REF!</definedName>
    <definedName name="TOTALITEM1.2.4_36" localSheetId="2">[150]A.P.U!#REF!</definedName>
    <definedName name="TOTALITEM1.2.4_36">[150]A.P.U!#REF!</definedName>
    <definedName name="TOTALITEM1.2.4_37" localSheetId="22">[150]A.P.U!#REF!</definedName>
    <definedName name="TOTALITEM1.2.4_37" localSheetId="2">[150]A.P.U!#REF!</definedName>
    <definedName name="TOTALITEM1.2.4_37">[150]A.P.U!#REF!</definedName>
    <definedName name="TOTALITEM1.2.4_38" localSheetId="22">[150]A.P.U!#REF!</definedName>
    <definedName name="TOTALITEM1.2.4_38" localSheetId="2">[150]A.P.U!#REF!</definedName>
    <definedName name="TOTALITEM1.2.4_38">[150]A.P.U!#REF!</definedName>
    <definedName name="TOTALITEM1.2.4_39" localSheetId="22">[150]A.P.U!#REF!</definedName>
    <definedName name="TOTALITEM1.2.4_39" localSheetId="2">[150]A.P.U!#REF!</definedName>
    <definedName name="TOTALITEM1.2.4_39">[150]A.P.U!#REF!</definedName>
    <definedName name="TOTALITEM1.2.4_4" localSheetId="22">[149]A.P.U!#REF!</definedName>
    <definedName name="TOTALITEM1.2.4_4" localSheetId="2">[149]A.P.U!#REF!</definedName>
    <definedName name="TOTALITEM1.2.4_4">[149]A.P.U!#REF!</definedName>
    <definedName name="TOTALITEM1.2.4_40" localSheetId="22">[150]A.P.U!#REF!</definedName>
    <definedName name="TOTALITEM1.2.4_40" localSheetId="2">[150]A.P.U!#REF!</definedName>
    <definedName name="TOTALITEM1.2.4_40">[150]A.P.U!#REF!</definedName>
    <definedName name="TOTALITEM1.2.4_41" localSheetId="22">[150]A.P.U!#REF!</definedName>
    <definedName name="TOTALITEM1.2.4_41" localSheetId="2">[150]A.P.U!#REF!</definedName>
    <definedName name="TOTALITEM1.2.4_41">[150]A.P.U!#REF!</definedName>
    <definedName name="TOTALITEM1.2.4_42" localSheetId="22">[150]A.P.U!#REF!</definedName>
    <definedName name="TOTALITEM1.2.4_42" localSheetId="2">[150]A.P.U!#REF!</definedName>
    <definedName name="TOTALITEM1.2.4_42">[150]A.P.U!#REF!</definedName>
    <definedName name="TOTALITEM1.2.4_43" localSheetId="22">[150]A.P.U!#REF!</definedName>
    <definedName name="TOTALITEM1.2.4_43" localSheetId="2">[150]A.P.U!#REF!</definedName>
    <definedName name="TOTALITEM1.2.4_43">[150]A.P.U!#REF!</definedName>
    <definedName name="TOTALITEM1.2.4_44" localSheetId="22">[150]A.P.U!#REF!</definedName>
    <definedName name="TOTALITEM1.2.4_44" localSheetId="2">[150]A.P.U!#REF!</definedName>
    <definedName name="TOTALITEM1.2.4_44">[150]A.P.U!#REF!</definedName>
    <definedName name="TOTALITEM1.2.4_45" localSheetId="22">[150]A.P.U!#REF!</definedName>
    <definedName name="TOTALITEM1.2.4_45" localSheetId="2">[150]A.P.U!#REF!</definedName>
    <definedName name="TOTALITEM1.2.4_45">[150]A.P.U!#REF!</definedName>
    <definedName name="TOTALITEM1.2.4_46" localSheetId="22">[150]A.P.U!#REF!</definedName>
    <definedName name="TOTALITEM1.2.4_46" localSheetId="2">[150]A.P.U!#REF!</definedName>
    <definedName name="TOTALITEM1.2.4_46">[150]A.P.U!#REF!</definedName>
    <definedName name="TOTALITEM1.2.4_47" localSheetId="22">[150]A.P.U!#REF!</definedName>
    <definedName name="TOTALITEM1.2.4_47" localSheetId="2">[150]A.P.U!#REF!</definedName>
    <definedName name="TOTALITEM1.2.4_47">[150]A.P.U!#REF!</definedName>
    <definedName name="TOTALITEM1.2.4_48" localSheetId="22">[150]A.P.U!#REF!</definedName>
    <definedName name="TOTALITEM1.2.4_48" localSheetId="2">[150]A.P.U!#REF!</definedName>
    <definedName name="TOTALITEM1.2.4_48">[150]A.P.U!#REF!</definedName>
    <definedName name="TOTALITEM1.2.4_49" localSheetId="22">[150]A.P.U!#REF!</definedName>
    <definedName name="TOTALITEM1.2.4_49" localSheetId="2">[150]A.P.U!#REF!</definedName>
    <definedName name="TOTALITEM1.2.4_49">[150]A.P.U!#REF!</definedName>
    <definedName name="TOTALITEM1.2.4_5" localSheetId="22">[150]A.P.U!#REF!</definedName>
    <definedName name="TOTALITEM1.2.4_5" localSheetId="2">[150]A.P.U!#REF!</definedName>
    <definedName name="TOTALITEM1.2.4_5">[150]A.P.U!#REF!</definedName>
    <definedName name="TOTALITEM1.2.4_50" localSheetId="22">[150]A.P.U!#REF!</definedName>
    <definedName name="TOTALITEM1.2.4_50" localSheetId="2">[150]A.P.U!#REF!</definedName>
    <definedName name="TOTALITEM1.2.4_50">[150]A.P.U!#REF!</definedName>
    <definedName name="TOTALITEM1.2.4_51" localSheetId="22">[150]A.P.U!#REF!</definedName>
    <definedName name="TOTALITEM1.2.4_51" localSheetId="2">[150]A.P.U!#REF!</definedName>
    <definedName name="TOTALITEM1.2.4_51">[150]A.P.U!#REF!</definedName>
    <definedName name="TOTALITEM1.2.4_52" localSheetId="22">[150]A.P.U!#REF!</definedName>
    <definedName name="TOTALITEM1.2.4_52" localSheetId="2">[150]A.P.U!#REF!</definedName>
    <definedName name="TOTALITEM1.2.4_52">[150]A.P.U!#REF!</definedName>
    <definedName name="TOTALITEM1.2.4_53" localSheetId="22">[150]A.P.U!#REF!</definedName>
    <definedName name="TOTALITEM1.2.4_53" localSheetId="2">[150]A.P.U!#REF!</definedName>
    <definedName name="TOTALITEM1.2.4_53">[150]A.P.U!#REF!</definedName>
    <definedName name="TOTALITEM1.2.4_54" localSheetId="22">[150]A.P.U!#REF!</definedName>
    <definedName name="TOTALITEM1.2.4_54" localSheetId="2">[150]A.P.U!#REF!</definedName>
    <definedName name="TOTALITEM1.2.4_54">[150]A.P.U!#REF!</definedName>
    <definedName name="TOTALITEM1.2.4_55" localSheetId="22">[150]A.P.U!#REF!</definedName>
    <definedName name="TOTALITEM1.2.4_55" localSheetId="2">[150]A.P.U!#REF!</definedName>
    <definedName name="TOTALITEM1.2.4_55">[150]A.P.U!#REF!</definedName>
    <definedName name="TOTALITEM1.2.4_56" localSheetId="22">[150]A.P.U!#REF!</definedName>
    <definedName name="TOTALITEM1.2.4_56" localSheetId="2">[150]A.P.U!#REF!</definedName>
    <definedName name="TOTALITEM1.2.4_56">[150]A.P.U!#REF!</definedName>
    <definedName name="TOTALITEM1.2.4_57" localSheetId="22">[150]A.P.U!#REF!</definedName>
    <definedName name="TOTALITEM1.2.4_57" localSheetId="2">[150]A.P.U!#REF!</definedName>
    <definedName name="TOTALITEM1.2.4_57">[150]A.P.U!#REF!</definedName>
    <definedName name="TOTALITEM1.2.4_58" localSheetId="22">[150]A.P.U!#REF!</definedName>
    <definedName name="TOTALITEM1.2.4_58" localSheetId="2">[150]A.P.U!#REF!</definedName>
    <definedName name="TOTALITEM1.2.4_58">[150]A.P.U!#REF!</definedName>
    <definedName name="TOTALITEM1.2.4_59" localSheetId="22">[149]A.P.U!#REF!</definedName>
    <definedName name="TOTALITEM1.2.4_59" localSheetId="2">[149]A.P.U!#REF!</definedName>
    <definedName name="TOTALITEM1.2.4_59">[149]A.P.U!#REF!</definedName>
    <definedName name="TOTALITEM1.2.4_60" localSheetId="22">[149]A.P.U!#REF!</definedName>
    <definedName name="TOTALITEM1.2.4_60" localSheetId="2">[149]A.P.U!#REF!</definedName>
    <definedName name="TOTALITEM1.2.4_60">[149]A.P.U!#REF!</definedName>
    <definedName name="TOTALITEM1.2.4_61" localSheetId="22">[150]A.P.U!#REF!</definedName>
    <definedName name="TOTALITEM1.2.4_61" localSheetId="2">[150]A.P.U!#REF!</definedName>
    <definedName name="TOTALITEM1.2.4_61">[150]A.P.U!#REF!</definedName>
    <definedName name="TOTALITEM1.2.4_62" localSheetId="22">[150]A.P.U!#REF!</definedName>
    <definedName name="TOTALITEM1.2.4_62" localSheetId="2">[150]A.P.U!#REF!</definedName>
    <definedName name="TOTALITEM1.2.4_62">[150]A.P.U!#REF!</definedName>
    <definedName name="TOTALITEM1.2.4_63" localSheetId="22">[150]A.P.U!#REF!</definedName>
    <definedName name="TOTALITEM1.2.4_63" localSheetId="2">[150]A.P.U!#REF!</definedName>
    <definedName name="TOTALITEM1.2.4_63">[150]A.P.U!#REF!</definedName>
    <definedName name="TOTALITEM1.2.4_64" localSheetId="22">[150]A.P.U!#REF!</definedName>
    <definedName name="TOTALITEM1.2.4_64" localSheetId="2">[150]A.P.U!#REF!</definedName>
    <definedName name="TOTALITEM1.2.4_64">[150]A.P.U!#REF!</definedName>
    <definedName name="TOTALITEM1.2.4_65" localSheetId="22">[150]A.P.U!#REF!</definedName>
    <definedName name="TOTALITEM1.2.4_65" localSheetId="2">[150]A.P.U!#REF!</definedName>
    <definedName name="TOTALITEM1.2.4_65">[150]A.P.U!#REF!</definedName>
    <definedName name="TOTALITEM1.2.4_66" localSheetId="22">[150]A.P.U!#REF!</definedName>
    <definedName name="TOTALITEM1.2.4_66" localSheetId="2">[150]A.P.U!#REF!</definedName>
    <definedName name="TOTALITEM1.2.4_66">[150]A.P.U!#REF!</definedName>
    <definedName name="TOTALITEM1.2.4_67" localSheetId="22">[150]A.P.U!#REF!</definedName>
    <definedName name="TOTALITEM1.2.4_67" localSheetId="2">[150]A.P.U!#REF!</definedName>
    <definedName name="TOTALITEM1.2.4_67">[150]A.P.U!#REF!</definedName>
    <definedName name="TOTALITEM1.2.4_68" localSheetId="22">[150]A.P.U!#REF!</definedName>
    <definedName name="TOTALITEM1.2.4_68" localSheetId="2">[150]A.P.U!#REF!</definedName>
    <definedName name="TOTALITEM1.2.4_68">[150]A.P.U!#REF!</definedName>
    <definedName name="TOTALITEM1.2.4_69" localSheetId="22">[150]A.P.U!#REF!</definedName>
    <definedName name="TOTALITEM1.2.4_69" localSheetId="2">[150]A.P.U!#REF!</definedName>
    <definedName name="TOTALITEM1.2.4_69">[150]A.P.U!#REF!</definedName>
    <definedName name="TOTALITEM1.2.4_70" localSheetId="22">[150]A.P.U!#REF!</definedName>
    <definedName name="TOTALITEM1.2.4_70" localSheetId="2">[150]A.P.U!#REF!</definedName>
    <definedName name="TOTALITEM1.2.4_70">[150]A.P.U!#REF!</definedName>
    <definedName name="TOTALITEM1.2.4_71" localSheetId="22">[150]A.P.U!#REF!</definedName>
    <definedName name="TOTALITEM1.2.4_71" localSheetId="2">[150]A.P.U!#REF!</definedName>
    <definedName name="TOTALITEM1.2.4_71">[150]A.P.U!#REF!</definedName>
    <definedName name="TOTALITEM1.2.4_72" localSheetId="22">[150]A.P.U!#REF!</definedName>
    <definedName name="TOTALITEM1.2.4_72" localSheetId="2">[150]A.P.U!#REF!</definedName>
    <definedName name="TOTALITEM1.2.4_72">[150]A.P.U!#REF!</definedName>
    <definedName name="TOTALITEM1.2.4_73" localSheetId="22">[150]A.P.U!#REF!</definedName>
    <definedName name="TOTALITEM1.2.4_73" localSheetId="2">[150]A.P.U!#REF!</definedName>
    <definedName name="TOTALITEM1.2.4_73">[150]A.P.U!#REF!</definedName>
    <definedName name="TOTALITEM1.2.4_74" localSheetId="22">[150]A.P.U!#REF!</definedName>
    <definedName name="TOTALITEM1.2.4_74" localSheetId="2">[150]A.P.U!#REF!</definedName>
    <definedName name="TOTALITEM1.2.4_74">[150]A.P.U!#REF!</definedName>
    <definedName name="TOTALITEM1.2.4_75" localSheetId="22">[150]A.P.U!#REF!</definedName>
    <definedName name="TOTALITEM1.2.4_75" localSheetId="2">[150]A.P.U!#REF!</definedName>
    <definedName name="TOTALITEM1.2.4_75">[150]A.P.U!#REF!</definedName>
    <definedName name="TOTALITEM1.2.4_76" localSheetId="22">[150]A.P.U!#REF!</definedName>
    <definedName name="TOTALITEM1.2.4_76" localSheetId="2">[150]A.P.U!#REF!</definedName>
    <definedName name="TOTALITEM1.2.4_76">[150]A.P.U!#REF!</definedName>
    <definedName name="TOTALITEM1.2.4_77" localSheetId="22">[150]A.P.U!#REF!</definedName>
    <definedName name="TOTALITEM1.2.4_77" localSheetId="2">[150]A.P.U!#REF!</definedName>
    <definedName name="TOTALITEM1.2.4_77">[150]A.P.U!#REF!</definedName>
    <definedName name="TOTALITEM1.2.4_78" localSheetId="22">[150]A.P.U!#REF!</definedName>
    <definedName name="TOTALITEM1.2.4_78" localSheetId="2">[150]A.P.U!#REF!</definedName>
    <definedName name="TOTALITEM1.2.4_78">[150]A.P.U!#REF!</definedName>
    <definedName name="TOTALITEM1.2.4_79" localSheetId="22">[150]A.P.U!#REF!</definedName>
    <definedName name="TOTALITEM1.2.4_79" localSheetId="2">[150]A.P.U!#REF!</definedName>
    <definedName name="TOTALITEM1.2.4_79">[150]A.P.U!#REF!</definedName>
    <definedName name="TOTALITEM1.2.4_80" localSheetId="22">[150]A.P.U!#REF!</definedName>
    <definedName name="TOTALITEM1.2.4_80" localSheetId="2">[150]A.P.U!#REF!</definedName>
    <definedName name="TOTALITEM1.2.4_80">[150]A.P.U!#REF!</definedName>
    <definedName name="TOTALITEM1.2.4_9" localSheetId="22">[150]A.P.U!#REF!</definedName>
    <definedName name="TOTALITEM1.2.4_9" localSheetId="2">[150]A.P.U!#REF!</definedName>
    <definedName name="TOTALITEM1.2.4_9">[150]A.P.U!#REF!</definedName>
    <definedName name="TOTALITEM1.2.5" localSheetId="17">[148]A.P.U!#REF!</definedName>
    <definedName name="TOTALITEM1.2.5" localSheetId="18">[148]A.P.U!#REF!</definedName>
    <definedName name="TOTALITEM1.2.5" localSheetId="22">[147]A.P.U!#REF!</definedName>
    <definedName name="TOTALITEM1.2.5" localSheetId="2">[148]A.P.U!#REF!</definedName>
    <definedName name="TOTALITEM1.2.5">[147]A.P.U!#REF!</definedName>
    <definedName name="TOTALITEM1.2.5_1" localSheetId="22">[149]A.P.U!#REF!</definedName>
    <definedName name="TOTALITEM1.2.5_1" localSheetId="2">[149]A.P.U!#REF!</definedName>
    <definedName name="TOTALITEM1.2.5_1">[149]A.P.U!#REF!</definedName>
    <definedName name="TOTALITEM1.2.5_10" localSheetId="22">[150]A.P.U!#REF!</definedName>
    <definedName name="TOTALITEM1.2.5_10" localSheetId="2">[150]A.P.U!#REF!</definedName>
    <definedName name="TOTALITEM1.2.5_10">[150]A.P.U!#REF!</definedName>
    <definedName name="TOTALITEM1.2.5_11" localSheetId="22">[150]A.P.U!#REF!</definedName>
    <definedName name="TOTALITEM1.2.5_11" localSheetId="2">[150]A.P.U!#REF!</definedName>
    <definedName name="TOTALITEM1.2.5_11">[150]A.P.U!#REF!</definedName>
    <definedName name="TOTALITEM1.2.5_12" localSheetId="22">[150]A.P.U!#REF!</definedName>
    <definedName name="TOTALITEM1.2.5_12" localSheetId="2">[150]A.P.U!#REF!</definedName>
    <definedName name="TOTALITEM1.2.5_12">[150]A.P.U!#REF!</definedName>
    <definedName name="TOTALITEM1.2.5_13" localSheetId="22">[150]A.P.U!#REF!</definedName>
    <definedName name="TOTALITEM1.2.5_13" localSheetId="2">[150]A.P.U!#REF!</definedName>
    <definedName name="TOTALITEM1.2.5_13">[150]A.P.U!#REF!</definedName>
    <definedName name="TOTALITEM1.2.5_14" localSheetId="22">[150]A.P.U!#REF!</definedName>
    <definedName name="TOTALITEM1.2.5_14" localSheetId="2">[150]A.P.U!#REF!</definedName>
    <definedName name="TOTALITEM1.2.5_14">[150]A.P.U!#REF!</definedName>
    <definedName name="TOTALITEM1.2.5_15" localSheetId="22">[150]A.P.U!#REF!</definedName>
    <definedName name="TOTALITEM1.2.5_15" localSheetId="2">[150]A.P.U!#REF!</definedName>
    <definedName name="TOTALITEM1.2.5_15">[150]A.P.U!#REF!</definedName>
    <definedName name="TOTALITEM1.2.5_16" localSheetId="22">[150]A.P.U!#REF!</definedName>
    <definedName name="TOTALITEM1.2.5_16" localSheetId="2">[150]A.P.U!#REF!</definedName>
    <definedName name="TOTALITEM1.2.5_16">[150]A.P.U!#REF!</definedName>
    <definedName name="TOTALITEM1.2.5_17" localSheetId="22">[150]A.P.U!#REF!</definedName>
    <definedName name="TOTALITEM1.2.5_17" localSheetId="2">[150]A.P.U!#REF!</definedName>
    <definedName name="TOTALITEM1.2.5_17">[150]A.P.U!#REF!</definedName>
    <definedName name="TOTALITEM1.2.5_18" localSheetId="22">[150]A.P.U!#REF!</definedName>
    <definedName name="TOTALITEM1.2.5_18" localSheetId="2">[150]A.P.U!#REF!</definedName>
    <definedName name="TOTALITEM1.2.5_18">[150]A.P.U!#REF!</definedName>
    <definedName name="TOTALITEM1.2.5_19" localSheetId="22">[150]A.P.U!#REF!</definedName>
    <definedName name="TOTALITEM1.2.5_19" localSheetId="2">[150]A.P.U!#REF!</definedName>
    <definedName name="TOTALITEM1.2.5_19">[150]A.P.U!#REF!</definedName>
    <definedName name="TOTALITEM1.2.5_2" localSheetId="22">[149]A.P.U!#REF!</definedName>
    <definedName name="TOTALITEM1.2.5_2" localSheetId="2">[149]A.P.U!#REF!</definedName>
    <definedName name="TOTALITEM1.2.5_2">[149]A.P.U!#REF!</definedName>
    <definedName name="TOTALITEM1.2.5_20" localSheetId="22">[150]A.P.U!#REF!</definedName>
    <definedName name="TOTALITEM1.2.5_20" localSheetId="2">[150]A.P.U!#REF!</definedName>
    <definedName name="TOTALITEM1.2.5_20">[150]A.P.U!#REF!</definedName>
    <definedName name="TOTALITEM1.2.5_21" localSheetId="22">[150]A.P.U!#REF!</definedName>
    <definedName name="TOTALITEM1.2.5_21" localSheetId="2">[150]A.P.U!#REF!</definedName>
    <definedName name="TOTALITEM1.2.5_21">[150]A.P.U!#REF!</definedName>
    <definedName name="TOTALITEM1.2.5_22" localSheetId="22">[150]A.P.U!#REF!</definedName>
    <definedName name="TOTALITEM1.2.5_22" localSheetId="2">[150]A.P.U!#REF!</definedName>
    <definedName name="TOTALITEM1.2.5_22">[150]A.P.U!#REF!</definedName>
    <definedName name="TOTALITEM1.2.5_23" localSheetId="22">[150]A.P.U!#REF!</definedName>
    <definedName name="TOTALITEM1.2.5_23" localSheetId="2">[150]A.P.U!#REF!</definedName>
    <definedName name="TOTALITEM1.2.5_23">[150]A.P.U!#REF!</definedName>
    <definedName name="TOTALITEM1.2.5_24" localSheetId="22">[150]A.P.U!#REF!</definedName>
    <definedName name="TOTALITEM1.2.5_24" localSheetId="2">[150]A.P.U!#REF!</definedName>
    <definedName name="TOTALITEM1.2.5_24">[150]A.P.U!#REF!</definedName>
    <definedName name="TOTALITEM1.2.5_25" localSheetId="22">[150]A.P.U!#REF!</definedName>
    <definedName name="TOTALITEM1.2.5_25" localSheetId="2">[150]A.P.U!#REF!</definedName>
    <definedName name="TOTALITEM1.2.5_25">[150]A.P.U!#REF!</definedName>
    <definedName name="TOTALITEM1.2.5_26" localSheetId="22">[150]A.P.U!#REF!</definedName>
    <definedName name="TOTALITEM1.2.5_26" localSheetId="2">[150]A.P.U!#REF!</definedName>
    <definedName name="TOTALITEM1.2.5_26">[150]A.P.U!#REF!</definedName>
    <definedName name="TOTALITEM1.2.5_27" localSheetId="22">[150]A.P.U!#REF!</definedName>
    <definedName name="TOTALITEM1.2.5_27" localSheetId="2">[150]A.P.U!#REF!</definedName>
    <definedName name="TOTALITEM1.2.5_27">[150]A.P.U!#REF!</definedName>
    <definedName name="TOTALITEM1.2.5_28" localSheetId="22">[150]A.P.U!#REF!</definedName>
    <definedName name="TOTALITEM1.2.5_28" localSheetId="2">[150]A.P.U!#REF!</definedName>
    <definedName name="TOTALITEM1.2.5_28">[150]A.P.U!#REF!</definedName>
    <definedName name="TOTALITEM1.2.5_29" localSheetId="22">[150]A.P.U!#REF!</definedName>
    <definedName name="TOTALITEM1.2.5_29" localSheetId="2">[150]A.P.U!#REF!</definedName>
    <definedName name="TOTALITEM1.2.5_29">[150]A.P.U!#REF!</definedName>
    <definedName name="TOTALITEM1.2.5_3" localSheetId="22">[151]A.P.U!#REF!</definedName>
    <definedName name="TOTALITEM1.2.5_3" localSheetId="2">[151]A.P.U!#REF!</definedName>
    <definedName name="TOTALITEM1.2.5_3">[151]A.P.U!#REF!</definedName>
    <definedName name="TOTALITEM1.2.5_30" localSheetId="22">[150]A.P.U!#REF!</definedName>
    <definedName name="TOTALITEM1.2.5_30" localSheetId="2">[150]A.P.U!#REF!</definedName>
    <definedName name="TOTALITEM1.2.5_30">[150]A.P.U!#REF!</definedName>
    <definedName name="TOTALITEM1.2.5_31" localSheetId="22">[150]A.P.U!#REF!</definedName>
    <definedName name="TOTALITEM1.2.5_31" localSheetId="2">[150]A.P.U!#REF!</definedName>
    <definedName name="TOTALITEM1.2.5_31">[150]A.P.U!#REF!</definedName>
    <definedName name="TOTALITEM1.2.5_32" localSheetId="22">[150]A.P.U!#REF!</definedName>
    <definedName name="TOTALITEM1.2.5_32" localSheetId="2">[150]A.P.U!#REF!</definedName>
    <definedName name="TOTALITEM1.2.5_32">[150]A.P.U!#REF!</definedName>
    <definedName name="TOTALITEM1.2.5_33" localSheetId="22">[150]A.P.U!#REF!</definedName>
    <definedName name="TOTALITEM1.2.5_33" localSheetId="2">[150]A.P.U!#REF!</definedName>
    <definedName name="TOTALITEM1.2.5_33">[150]A.P.U!#REF!</definedName>
    <definedName name="TOTALITEM1.2.5_34" localSheetId="22">[150]A.P.U!#REF!</definedName>
    <definedName name="TOTALITEM1.2.5_34" localSheetId="2">[150]A.P.U!#REF!</definedName>
    <definedName name="TOTALITEM1.2.5_34">[150]A.P.U!#REF!</definedName>
    <definedName name="TOTALITEM1.2.5_35" localSheetId="22">[150]A.P.U!#REF!</definedName>
    <definedName name="TOTALITEM1.2.5_35" localSheetId="2">[150]A.P.U!#REF!</definedName>
    <definedName name="TOTALITEM1.2.5_35">[150]A.P.U!#REF!</definedName>
    <definedName name="TOTALITEM1.2.5_36" localSheetId="22">[150]A.P.U!#REF!</definedName>
    <definedName name="TOTALITEM1.2.5_36" localSheetId="2">[150]A.P.U!#REF!</definedName>
    <definedName name="TOTALITEM1.2.5_36">[150]A.P.U!#REF!</definedName>
    <definedName name="TOTALITEM1.2.5_37" localSheetId="22">[150]A.P.U!#REF!</definedName>
    <definedName name="TOTALITEM1.2.5_37" localSheetId="2">[150]A.P.U!#REF!</definedName>
    <definedName name="TOTALITEM1.2.5_37">[150]A.P.U!#REF!</definedName>
    <definedName name="TOTALITEM1.2.5_38" localSheetId="22">[150]A.P.U!#REF!</definedName>
    <definedName name="TOTALITEM1.2.5_38" localSheetId="2">[150]A.P.U!#REF!</definedName>
    <definedName name="TOTALITEM1.2.5_38">[150]A.P.U!#REF!</definedName>
    <definedName name="TOTALITEM1.2.5_39" localSheetId="22">[150]A.P.U!#REF!</definedName>
    <definedName name="TOTALITEM1.2.5_39" localSheetId="2">[150]A.P.U!#REF!</definedName>
    <definedName name="TOTALITEM1.2.5_39">[150]A.P.U!#REF!</definedName>
    <definedName name="TOTALITEM1.2.5_4" localSheetId="22">[149]A.P.U!#REF!</definedName>
    <definedName name="TOTALITEM1.2.5_4" localSheetId="2">[149]A.P.U!#REF!</definedName>
    <definedName name="TOTALITEM1.2.5_4">[149]A.P.U!#REF!</definedName>
    <definedName name="TOTALITEM1.2.5_40" localSheetId="22">[150]A.P.U!#REF!</definedName>
    <definedName name="TOTALITEM1.2.5_40" localSheetId="2">[150]A.P.U!#REF!</definedName>
    <definedName name="TOTALITEM1.2.5_40">[150]A.P.U!#REF!</definedName>
    <definedName name="TOTALITEM1.2.5_41" localSheetId="22">[150]A.P.U!#REF!</definedName>
    <definedName name="TOTALITEM1.2.5_41" localSheetId="2">[150]A.P.U!#REF!</definedName>
    <definedName name="TOTALITEM1.2.5_41">[150]A.P.U!#REF!</definedName>
    <definedName name="TOTALITEM1.2.5_42" localSheetId="22">[150]A.P.U!#REF!</definedName>
    <definedName name="TOTALITEM1.2.5_42" localSheetId="2">[150]A.P.U!#REF!</definedName>
    <definedName name="TOTALITEM1.2.5_42">[150]A.P.U!#REF!</definedName>
    <definedName name="TOTALITEM1.2.5_43" localSheetId="22">[150]A.P.U!#REF!</definedName>
    <definedName name="TOTALITEM1.2.5_43" localSheetId="2">[150]A.P.U!#REF!</definedName>
    <definedName name="TOTALITEM1.2.5_43">[150]A.P.U!#REF!</definedName>
    <definedName name="TOTALITEM1.2.5_44" localSheetId="22">[150]A.P.U!#REF!</definedName>
    <definedName name="TOTALITEM1.2.5_44" localSheetId="2">[150]A.P.U!#REF!</definedName>
    <definedName name="TOTALITEM1.2.5_44">[150]A.P.U!#REF!</definedName>
    <definedName name="TOTALITEM1.2.5_45" localSheetId="22">[150]A.P.U!#REF!</definedName>
    <definedName name="TOTALITEM1.2.5_45" localSheetId="2">[150]A.P.U!#REF!</definedName>
    <definedName name="TOTALITEM1.2.5_45">[150]A.P.U!#REF!</definedName>
    <definedName name="TOTALITEM1.2.5_46" localSheetId="22">[150]A.P.U!#REF!</definedName>
    <definedName name="TOTALITEM1.2.5_46" localSheetId="2">[150]A.P.U!#REF!</definedName>
    <definedName name="TOTALITEM1.2.5_46">[150]A.P.U!#REF!</definedName>
    <definedName name="TOTALITEM1.2.5_47" localSheetId="22">[150]A.P.U!#REF!</definedName>
    <definedName name="TOTALITEM1.2.5_47" localSheetId="2">[150]A.P.U!#REF!</definedName>
    <definedName name="TOTALITEM1.2.5_47">[150]A.P.U!#REF!</definedName>
    <definedName name="TOTALITEM1.2.5_48" localSheetId="22">[150]A.P.U!#REF!</definedName>
    <definedName name="TOTALITEM1.2.5_48" localSheetId="2">[150]A.P.U!#REF!</definedName>
    <definedName name="TOTALITEM1.2.5_48">[150]A.P.U!#REF!</definedName>
    <definedName name="TOTALITEM1.2.5_49" localSheetId="22">[150]A.P.U!#REF!</definedName>
    <definedName name="TOTALITEM1.2.5_49" localSheetId="2">[150]A.P.U!#REF!</definedName>
    <definedName name="TOTALITEM1.2.5_49">[150]A.P.U!#REF!</definedName>
    <definedName name="TOTALITEM1.2.5_5" localSheetId="22">[150]A.P.U!#REF!</definedName>
    <definedName name="TOTALITEM1.2.5_5" localSheetId="2">[150]A.P.U!#REF!</definedName>
    <definedName name="TOTALITEM1.2.5_5">[150]A.P.U!#REF!</definedName>
    <definedName name="TOTALITEM1.2.5_50" localSheetId="22">[150]A.P.U!#REF!</definedName>
    <definedName name="TOTALITEM1.2.5_50" localSheetId="2">[150]A.P.U!#REF!</definedName>
    <definedName name="TOTALITEM1.2.5_50">[150]A.P.U!#REF!</definedName>
    <definedName name="TOTALITEM1.2.5_51" localSheetId="22">[150]A.P.U!#REF!</definedName>
    <definedName name="TOTALITEM1.2.5_51" localSheetId="2">[150]A.P.U!#REF!</definedName>
    <definedName name="TOTALITEM1.2.5_51">[150]A.P.U!#REF!</definedName>
    <definedName name="TOTALITEM1.2.5_52" localSheetId="22">[150]A.P.U!#REF!</definedName>
    <definedName name="TOTALITEM1.2.5_52" localSheetId="2">[150]A.P.U!#REF!</definedName>
    <definedName name="TOTALITEM1.2.5_52">[150]A.P.U!#REF!</definedName>
    <definedName name="TOTALITEM1.2.5_53" localSheetId="22">[150]A.P.U!#REF!</definedName>
    <definedName name="TOTALITEM1.2.5_53" localSheetId="2">[150]A.P.U!#REF!</definedName>
    <definedName name="TOTALITEM1.2.5_53">[150]A.P.U!#REF!</definedName>
    <definedName name="TOTALITEM1.2.5_54" localSheetId="22">[150]A.P.U!#REF!</definedName>
    <definedName name="TOTALITEM1.2.5_54" localSheetId="2">[150]A.P.U!#REF!</definedName>
    <definedName name="TOTALITEM1.2.5_54">[150]A.P.U!#REF!</definedName>
    <definedName name="TOTALITEM1.2.5_55" localSheetId="22">[150]A.P.U!#REF!</definedName>
    <definedName name="TOTALITEM1.2.5_55" localSheetId="2">[150]A.P.U!#REF!</definedName>
    <definedName name="TOTALITEM1.2.5_55">[150]A.P.U!#REF!</definedName>
    <definedName name="TOTALITEM1.2.5_56" localSheetId="22">[150]A.P.U!#REF!</definedName>
    <definedName name="TOTALITEM1.2.5_56" localSheetId="2">[150]A.P.U!#REF!</definedName>
    <definedName name="TOTALITEM1.2.5_56">[150]A.P.U!#REF!</definedName>
    <definedName name="TOTALITEM1.2.5_57" localSheetId="22">[150]A.P.U!#REF!</definedName>
    <definedName name="TOTALITEM1.2.5_57" localSheetId="2">[150]A.P.U!#REF!</definedName>
    <definedName name="TOTALITEM1.2.5_57">[150]A.P.U!#REF!</definedName>
    <definedName name="TOTALITEM1.2.5_58" localSheetId="22">[150]A.P.U!#REF!</definedName>
    <definedName name="TOTALITEM1.2.5_58" localSheetId="2">[150]A.P.U!#REF!</definedName>
    <definedName name="TOTALITEM1.2.5_58">[150]A.P.U!#REF!</definedName>
    <definedName name="TOTALITEM1.2.5_59" localSheetId="22">[149]A.P.U!#REF!</definedName>
    <definedName name="TOTALITEM1.2.5_59" localSheetId="2">[149]A.P.U!#REF!</definedName>
    <definedName name="TOTALITEM1.2.5_59">[149]A.P.U!#REF!</definedName>
    <definedName name="TOTALITEM1.2.5_60" localSheetId="22">[149]A.P.U!#REF!</definedName>
    <definedName name="TOTALITEM1.2.5_60" localSheetId="2">[149]A.P.U!#REF!</definedName>
    <definedName name="TOTALITEM1.2.5_60">[149]A.P.U!#REF!</definedName>
    <definedName name="TOTALITEM1.2.5_61" localSheetId="22">[150]A.P.U!#REF!</definedName>
    <definedName name="TOTALITEM1.2.5_61" localSheetId="2">[150]A.P.U!#REF!</definedName>
    <definedName name="TOTALITEM1.2.5_61">[150]A.P.U!#REF!</definedName>
    <definedName name="TOTALITEM1.2.5_62" localSheetId="22">[150]A.P.U!#REF!</definedName>
    <definedName name="TOTALITEM1.2.5_62" localSheetId="2">[150]A.P.U!#REF!</definedName>
    <definedName name="TOTALITEM1.2.5_62">[150]A.P.U!#REF!</definedName>
    <definedName name="TOTALITEM1.2.5_63" localSheetId="22">[150]A.P.U!#REF!</definedName>
    <definedName name="TOTALITEM1.2.5_63" localSheetId="2">[150]A.P.U!#REF!</definedName>
    <definedName name="TOTALITEM1.2.5_63">[150]A.P.U!#REF!</definedName>
    <definedName name="TOTALITEM1.2.5_64" localSheetId="22">[150]A.P.U!#REF!</definedName>
    <definedName name="TOTALITEM1.2.5_64" localSheetId="2">[150]A.P.U!#REF!</definedName>
    <definedName name="TOTALITEM1.2.5_64">[150]A.P.U!#REF!</definedName>
    <definedName name="TOTALITEM1.2.5_65" localSheetId="22">[150]A.P.U!#REF!</definedName>
    <definedName name="TOTALITEM1.2.5_65" localSheetId="2">[150]A.P.U!#REF!</definedName>
    <definedName name="TOTALITEM1.2.5_65">[150]A.P.U!#REF!</definedName>
    <definedName name="TOTALITEM1.2.5_66" localSheetId="22">[150]A.P.U!#REF!</definedName>
    <definedName name="TOTALITEM1.2.5_66" localSheetId="2">[150]A.P.U!#REF!</definedName>
    <definedName name="TOTALITEM1.2.5_66">[150]A.P.U!#REF!</definedName>
    <definedName name="TOTALITEM1.2.5_67" localSheetId="22">[150]A.P.U!#REF!</definedName>
    <definedName name="TOTALITEM1.2.5_67" localSheetId="2">[150]A.P.U!#REF!</definedName>
    <definedName name="TOTALITEM1.2.5_67">[150]A.P.U!#REF!</definedName>
    <definedName name="TOTALITEM1.2.5_68" localSheetId="22">[150]A.P.U!#REF!</definedName>
    <definedName name="TOTALITEM1.2.5_68" localSheetId="2">[150]A.P.U!#REF!</definedName>
    <definedName name="TOTALITEM1.2.5_68">[150]A.P.U!#REF!</definedName>
    <definedName name="TOTALITEM1.2.5_69" localSheetId="22">[150]A.P.U!#REF!</definedName>
    <definedName name="TOTALITEM1.2.5_69" localSheetId="2">[150]A.P.U!#REF!</definedName>
    <definedName name="TOTALITEM1.2.5_69">[150]A.P.U!#REF!</definedName>
    <definedName name="TOTALITEM1.2.5_70" localSheetId="22">[150]A.P.U!#REF!</definedName>
    <definedName name="TOTALITEM1.2.5_70" localSheetId="2">[150]A.P.U!#REF!</definedName>
    <definedName name="TOTALITEM1.2.5_70">[150]A.P.U!#REF!</definedName>
    <definedName name="TOTALITEM1.2.5_71" localSheetId="22">[150]A.P.U!#REF!</definedName>
    <definedName name="TOTALITEM1.2.5_71" localSheetId="2">[150]A.P.U!#REF!</definedName>
    <definedName name="TOTALITEM1.2.5_71">[150]A.P.U!#REF!</definedName>
    <definedName name="TOTALITEM1.2.5_72" localSheetId="22">[150]A.P.U!#REF!</definedName>
    <definedName name="TOTALITEM1.2.5_72" localSheetId="2">[150]A.P.U!#REF!</definedName>
    <definedName name="TOTALITEM1.2.5_72">[150]A.P.U!#REF!</definedName>
    <definedName name="TOTALITEM1.2.5_73" localSheetId="22">[150]A.P.U!#REF!</definedName>
    <definedName name="TOTALITEM1.2.5_73" localSheetId="2">[150]A.P.U!#REF!</definedName>
    <definedName name="TOTALITEM1.2.5_73">[150]A.P.U!#REF!</definedName>
    <definedName name="TOTALITEM1.2.5_74" localSheetId="22">[150]A.P.U!#REF!</definedName>
    <definedName name="TOTALITEM1.2.5_74" localSheetId="2">[150]A.P.U!#REF!</definedName>
    <definedName name="TOTALITEM1.2.5_74">[150]A.P.U!#REF!</definedName>
    <definedName name="TOTALITEM1.2.5_75" localSheetId="22">[150]A.P.U!#REF!</definedName>
    <definedName name="TOTALITEM1.2.5_75" localSheetId="2">[150]A.P.U!#REF!</definedName>
    <definedName name="TOTALITEM1.2.5_75">[150]A.P.U!#REF!</definedName>
    <definedName name="TOTALITEM1.2.5_76" localSheetId="22">[150]A.P.U!#REF!</definedName>
    <definedName name="TOTALITEM1.2.5_76" localSheetId="2">[150]A.P.U!#REF!</definedName>
    <definedName name="TOTALITEM1.2.5_76">[150]A.P.U!#REF!</definedName>
    <definedName name="TOTALITEM1.2.5_77" localSheetId="22">[150]A.P.U!#REF!</definedName>
    <definedName name="TOTALITEM1.2.5_77" localSheetId="2">[150]A.P.U!#REF!</definedName>
    <definedName name="TOTALITEM1.2.5_77">[150]A.P.U!#REF!</definedName>
    <definedName name="TOTALITEM1.2.5_78" localSheetId="22">[150]A.P.U!#REF!</definedName>
    <definedName name="TOTALITEM1.2.5_78" localSheetId="2">[150]A.P.U!#REF!</definedName>
    <definedName name="TOTALITEM1.2.5_78">[150]A.P.U!#REF!</definedName>
    <definedName name="TOTALITEM1.2.5_79" localSheetId="22">[150]A.P.U!#REF!</definedName>
    <definedName name="TOTALITEM1.2.5_79" localSheetId="2">[150]A.P.U!#REF!</definedName>
    <definedName name="TOTALITEM1.2.5_79">[150]A.P.U!#REF!</definedName>
    <definedName name="TOTALITEM1.2.5_80" localSheetId="22">[150]A.P.U!#REF!</definedName>
    <definedName name="TOTALITEM1.2.5_80" localSheetId="2">[150]A.P.U!#REF!</definedName>
    <definedName name="TOTALITEM1.2.5_80">[150]A.P.U!#REF!</definedName>
    <definedName name="TOTALITEM1.2.5_9" localSheetId="22">[150]A.P.U!#REF!</definedName>
    <definedName name="TOTALITEM1.2.5_9" localSheetId="2">[150]A.P.U!#REF!</definedName>
    <definedName name="TOTALITEM1.2.5_9">[150]A.P.U!#REF!</definedName>
    <definedName name="TOTALITEM1.2.6" localSheetId="17">[148]A.P.U!#REF!</definedName>
    <definedName name="TOTALITEM1.2.6" localSheetId="18">[148]A.P.U!#REF!</definedName>
    <definedName name="TOTALITEM1.2.6" localSheetId="22">[147]A.P.U!#REF!</definedName>
    <definedName name="TOTALITEM1.2.6" localSheetId="2">[148]A.P.U!#REF!</definedName>
    <definedName name="TOTALITEM1.2.6">[147]A.P.U!#REF!</definedName>
    <definedName name="TOTALITEM1.2.6_1" localSheetId="22">[149]A.P.U!#REF!</definedName>
    <definedName name="TOTALITEM1.2.6_1" localSheetId="2">[149]A.P.U!#REF!</definedName>
    <definedName name="TOTALITEM1.2.6_1">[149]A.P.U!#REF!</definedName>
    <definedName name="TOTALITEM1.2.6_10" localSheetId="22">[150]A.P.U!#REF!</definedName>
    <definedName name="TOTALITEM1.2.6_10" localSheetId="2">[150]A.P.U!#REF!</definedName>
    <definedName name="TOTALITEM1.2.6_10">[150]A.P.U!#REF!</definedName>
    <definedName name="TOTALITEM1.2.6_11" localSheetId="22">[150]A.P.U!#REF!</definedName>
    <definedName name="TOTALITEM1.2.6_11" localSheetId="2">[150]A.P.U!#REF!</definedName>
    <definedName name="TOTALITEM1.2.6_11">[150]A.P.U!#REF!</definedName>
    <definedName name="TOTALITEM1.2.6_12" localSheetId="22">[150]A.P.U!#REF!</definedName>
    <definedName name="TOTALITEM1.2.6_12" localSheetId="2">[150]A.P.U!#REF!</definedName>
    <definedName name="TOTALITEM1.2.6_12">[150]A.P.U!#REF!</definedName>
    <definedName name="TOTALITEM1.2.6_13" localSheetId="22">[150]A.P.U!#REF!</definedName>
    <definedName name="TOTALITEM1.2.6_13" localSheetId="2">[150]A.P.U!#REF!</definedName>
    <definedName name="TOTALITEM1.2.6_13">[150]A.P.U!#REF!</definedName>
    <definedName name="TOTALITEM1.2.6_14" localSheetId="22">[150]A.P.U!#REF!</definedName>
    <definedName name="TOTALITEM1.2.6_14" localSheetId="2">[150]A.P.U!#REF!</definedName>
    <definedName name="TOTALITEM1.2.6_14">[150]A.P.U!#REF!</definedName>
    <definedName name="TOTALITEM1.2.6_15" localSheetId="22">[150]A.P.U!#REF!</definedName>
    <definedName name="TOTALITEM1.2.6_15" localSheetId="2">[150]A.P.U!#REF!</definedName>
    <definedName name="TOTALITEM1.2.6_15">[150]A.P.U!#REF!</definedName>
    <definedName name="TOTALITEM1.2.6_16" localSheetId="22">[150]A.P.U!#REF!</definedName>
    <definedName name="TOTALITEM1.2.6_16" localSheetId="2">[150]A.P.U!#REF!</definedName>
    <definedName name="TOTALITEM1.2.6_16">[150]A.P.U!#REF!</definedName>
    <definedName name="TOTALITEM1.2.6_17" localSheetId="22">[150]A.P.U!#REF!</definedName>
    <definedName name="TOTALITEM1.2.6_17" localSheetId="2">[150]A.P.U!#REF!</definedName>
    <definedName name="TOTALITEM1.2.6_17">[150]A.P.U!#REF!</definedName>
    <definedName name="TOTALITEM1.2.6_18" localSheetId="22">[150]A.P.U!#REF!</definedName>
    <definedName name="TOTALITEM1.2.6_18" localSheetId="2">[150]A.P.U!#REF!</definedName>
    <definedName name="TOTALITEM1.2.6_18">[150]A.P.U!#REF!</definedName>
    <definedName name="TOTALITEM1.2.6_19" localSheetId="22">[150]A.P.U!#REF!</definedName>
    <definedName name="TOTALITEM1.2.6_19" localSheetId="2">[150]A.P.U!#REF!</definedName>
    <definedName name="TOTALITEM1.2.6_19">[150]A.P.U!#REF!</definedName>
    <definedName name="TOTALITEM1.2.6_2" localSheetId="22">[149]A.P.U!#REF!</definedName>
    <definedName name="TOTALITEM1.2.6_2" localSheetId="2">[149]A.P.U!#REF!</definedName>
    <definedName name="TOTALITEM1.2.6_2">[149]A.P.U!#REF!</definedName>
    <definedName name="TOTALITEM1.2.6_20" localSheetId="22">[150]A.P.U!#REF!</definedName>
    <definedName name="TOTALITEM1.2.6_20" localSheetId="2">[150]A.P.U!#REF!</definedName>
    <definedName name="TOTALITEM1.2.6_20">[150]A.P.U!#REF!</definedName>
    <definedName name="TOTALITEM1.2.6_21" localSheetId="22">[150]A.P.U!#REF!</definedName>
    <definedName name="TOTALITEM1.2.6_21" localSheetId="2">[150]A.P.U!#REF!</definedName>
    <definedName name="TOTALITEM1.2.6_21">[150]A.P.U!#REF!</definedName>
    <definedName name="TOTALITEM1.2.6_22" localSheetId="22">[150]A.P.U!#REF!</definedName>
    <definedName name="TOTALITEM1.2.6_22" localSheetId="2">[150]A.P.U!#REF!</definedName>
    <definedName name="TOTALITEM1.2.6_22">[150]A.P.U!#REF!</definedName>
    <definedName name="TOTALITEM1.2.6_23" localSheetId="22">[150]A.P.U!#REF!</definedName>
    <definedName name="TOTALITEM1.2.6_23" localSheetId="2">[150]A.P.U!#REF!</definedName>
    <definedName name="TOTALITEM1.2.6_23">[150]A.P.U!#REF!</definedName>
    <definedName name="TOTALITEM1.2.6_24" localSheetId="22">[150]A.P.U!#REF!</definedName>
    <definedName name="TOTALITEM1.2.6_24" localSheetId="2">[150]A.P.U!#REF!</definedName>
    <definedName name="TOTALITEM1.2.6_24">[150]A.P.U!#REF!</definedName>
    <definedName name="TOTALITEM1.2.6_25" localSheetId="22">[150]A.P.U!#REF!</definedName>
    <definedName name="TOTALITEM1.2.6_25" localSheetId="2">[150]A.P.U!#REF!</definedName>
    <definedName name="TOTALITEM1.2.6_25">[150]A.P.U!#REF!</definedName>
    <definedName name="TOTALITEM1.2.6_26" localSheetId="22">[150]A.P.U!#REF!</definedName>
    <definedName name="TOTALITEM1.2.6_26" localSheetId="2">[150]A.P.U!#REF!</definedName>
    <definedName name="TOTALITEM1.2.6_26">[150]A.P.U!#REF!</definedName>
    <definedName name="TOTALITEM1.2.6_27" localSheetId="22">[150]A.P.U!#REF!</definedName>
    <definedName name="TOTALITEM1.2.6_27" localSheetId="2">[150]A.P.U!#REF!</definedName>
    <definedName name="TOTALITEM1.2.6_27">[150]A.P.U!#REF!</definedName>
    <definedName name="TOTALITEM1.2.6_28" localSheetId="22">[150]A.P.U!#REF!</definedName>
    <definedName name="TOTALITEM1.2.6_28" localSheetId="2">[150]A.P.U!#REF!</definedName>
    <definedName name="TOTALITEM1.2.6_28">[150]A.P.U!#REF!</definedName>
    <definedName name="TOTALITEM1.2.6_29" localSheetId="22">[150]A.P.U!#REF!</definedName>
    <definedName name="TOTALITEM1.2.6_29" localSheetId="2">[150]A.P.U!#REF!</definedName>
    <definedName name="TOTALITEM1.2.6_29">[150]A.P.U!#REF!</definedName>
    <definedName name="TOTALITEM1.2.6_3" localSheetId="22">[151]A.P.U!#REF!</definedName>
    <definedName name="TOTALITEM1.2.6_3" localSheetId="2">[151]A.P.U!#REF!</definedName>
    <definedName name="TOTALITEM1.2.6_3">[151]A.P.U!#REF!</definedName>
    <definedName name="TOTALITEM1.2.6_30" localSheetId="22">[150]A.P.U!#REF!</definedName>
    <definedName name="TOTALITEM1.2.6_30" localSheetId="2">[150]A.P.U!#REF!</definedName>
    <definedName name="TOTALITEM1.2.6_30">[150]A.P.U!#REF!</definedName>
    <definedName name="TOTALITEM1.2.6_31" localSheetId="22">[150]A.P.U!#REF!</definedName>
    <definedName name="TOTALITEM1.2.6_31" localSheetId="2">[150]A.P.U!#REF!</definedName>
    <definedName name="TOTALITEM1.2.6_31">[150]A.P.U!#REF!</definedName>
    <definedName name="TOTALITEM1.2.6_32" localSheetId="22">[150]A.P.U!#REF!</definedName>
    <definedName name="TOTALITEM1.2.6_32" localSheetId="2">[150]A.P.U!#REF!</definedName>
    <definedName name="TOTALITEM1.2.6_32">[150]A.P.U!#REF!</definedName>
    <definedName name="TOTALITEM1.2.6_33" localSheetId="22">[150]A.P.U!#REF!</definedName>
    <definedName name="TOTALITEM1.2.6_33" localSheetId="2">[150]A.P.U!#REF!</definedName>
    <definedName name="TOTALITEM1.2.6_33">[150]A.P.U!#REF!</definedName>
    <definedName name="TOTALITEM1.2.6_34" localSheetId="22">[150]A.P.U!#REF!</definedName>
    <definedName name="TOTALITEM1.2.6_34" localSheetId="2">[150]A.P.U!#REF!</definedName>
    <definedName name="TOTALITEM1.2.6_34">[150]A.P.U!#REF!</definedName>
    <definedName name="TOTALITEM1.2.6_35" localSheetId="22">[150]A.P.U!#REF!</definedName>
    <definedName name="TOTALITEM1.2.6_35" localSheetId="2">[150]A.P.U!#REF!</definedName>
    <definedName name="TOTALITEM1.2.6_35">[150]A.P.U!#REF!</definedName>
    <definedName name="TOTALITEM1.2.6_36" localSheetId="22">[150]A.P.U!#REF!</definedName>
    <definedName name="TOTALITEM1.2.6_36" localSheetId="2">[150]A.P.U!#REF!</definedName>
    <definedName name="TOTALITEM1.2.6_36">[150]A.P.U!#REF!</definedName>
    <definedName name="TOTALITEM1.2.6_37" localSheetId="22">[150]A.P.U!#REF!</definedName>
    <definedName name="TOTALITEM1.2.6_37" localSheetId="2">[150]A.P.U!#REF!</definedName>
    <definedName name="TOTALITEM1.2.6_37">[150]A.P.U!#REF!</definedName>
    <definedName name="TOTALITEM1.2.6_38" localSheetId="22">[150]A.P.U!#REF!</definedName>
    <definedName name="TOTALITEM1.2.6_38" localSheetId="2">[150]A.P.U!#REF!</definedName>
    <definedName name="TOTALITEM1.2.6_38">[150]A.P.U!#REF!</definedName>
    <definedName name="TOTALITEM1.2.6_39" localSheetId="22">[150]A.P.U!#REF!</definedName>
    <definedName name="TOTALITEM1.2.6_39" localSheetId="2">[150]A.P.U!#REF!</definedName>
    <definedName name="TOTALITEM1.2.6_39">[150]A.P.U!#REF!</definedName>
    <definedName name="TOTALITEM1.2.6_4" localSheetId="22">[149]A.P.U!#REF!</definedName>
    <definedName name="TOTALITEM1.2.6_4" localSheetId="2">[149]A.P.U!#REF!</definedName>
    <definedName name="TOTALITEM1.2.6_4">[149]A.P.U!#REF!</definedName>
    <definedName name="TOTALITEM1.2.6_40" localSheetId="22">[150]A.P.U!#REF!</definedName>
    <definedName name="TOTALITEM1.2.6_40" localSheetId="2">[150]A.P.U!#REF!</definedName>
    <definedName name="TOTALITEM1.2.6_40">[150]A.P.U!#REF!</definedName>
    <definedName name="TOTALITEM1.2.6_41" localSheetId="22">[150]A.P.U!#REF!</definedName>
    <definedName name="TOTALITEM1.2.6_41" localSheetId="2">[150]A.P.U!#REF!</definedName>
    <definedName name="TOTALITEM1.2.6_41">[150]A.P.U!#REF!</definedName>
    <definedName name="TOTALITEM1.2.6_42" localSheetId="22">[150]A.P.U!#REF!</definedName>
    <definedName name="TOTALITEM1.2.6_42" localSheetId="2">[150]A.P.U!#REF!</definedName>
    <definedName name="TOTALITEM1.2.6_42">[150]A.P.U!#REF!</definedName>
    <definedName name="TOTALITEM1.2.6_43" localSheetId="22">[150]A.P.U!#REF!</definedName>
    <definedName name="TOTALITEM1.2.6_43" localSheetId="2">[150]A.P.U!#REF!</definedName>
    <definedName name="TOTALITEM1.2.6_43">[150]A.P.U!#REF!</definedName>
    <definedName name="TOTALITEM1.2.6_44" localSheetId="22">[150]A.P.U!#REF!</definedName>
    <definedName name="TOTALITEM1.2.6_44" localSheetId="2">[150]A.P.U!#REF!</definedName>
    <definedName name="TOTALITEM1.2.6_44">[150]A.P.U!#REF!</definedName>
    <definedName name="TOTALITEM1.2.6_45" localSheetId="22">[150]A.P.U!#REF!</definedName>
    <definedName name="TOTALITEM1.2.6_45" localSheetId="2">[150]A.P.U!#REF!</definedName>
    <definedName name="TOTALITEM1.2.6_45">[150]A.P.U!#REF!</definedName>
    <definedName name="TOTALITEM1.2.6_46" localSheetId="22">[150]A.P.U!#REF!</definedName>
    <definedName name="TOTALITEM1.2.6_46" localSheetId="2">[150]A.P.U!#REF!</definedName>
    <definedName name="TOTALITEM1.2.6_46">[150]A.P.U!#REF!</definedName>
    <definedName name="TOTALITEM1.2.6_47" localSheetId="22">[150]A.P.U!#REF!</definedName>
    <definedName name="TOTALITEM1.2.6_47" localSheetId="2">[150]A.P.U!#REF!</definedName>
    <definedName name="TOTALITEM1.2.6_47">[150]A.P.U!#REF!</definedName>
    <definedName name="TOTALITEM1.2.6_48" localSheetId="22">[150]A.P.U!#REF!</definedName>
    <definedName name="TOTALITEM1.2.6_48" localSheetId="2">[150]A.P.U!#REF!</definedName>
    <definedName name="TOTALITEM1.2.6_48">[150]A.P.U!#REF!</definedName>
    <definedName name="TOTALITEM1.2.6_49" localSheetId="22">[150]A.P.U!#REF!</definedName>
    <definedName name="TOTALITEM1.2.6_49" localSheetId="2">[150]A.P.U!#REF!</definedName>
    <definedName name="TOTALITEM1.2.6_49">[150]A.P.U!#REF!</definedName>
    <definedName name="TOTALITEM1.2.6_5" localSheetId="22">[150]A.P.U!#REF!</definedName>
    <definedName name="TOTALITEM1.2.6_5" localSheetId="2">[150]A.P.U!#REF!</definedName>
    <definedName name="TOTALITEM1.2.6_5">[150]A.P.U!#REF!</definedName>
    <definedName name="TOTALITEM1.2.6_50" localSheetId="22">[150]A.P.U!#REF!</definedName>
    <definedName name="TOTALITEM1.2.6_50" localSheetId="2">[150]A.P.U!#REF!</definedName>
    <definedName name="TOTALITEM1.2.6_50">[150]A.P.U!#REF!</definedName>
    <definedName name="TOTALITEM1.2.6_51" localSheetId="22">[150]A.P.U!#REF!</definedName>
    <definedName name="TOTALITEM1.2.6_51" localSheetId="2">[150]A.P.U!#REF!</definedName>
    <definedName name="TOTALITEM1.2.6_51">[150]A.P.U!#REF!</definedName>
    <definedName name="TOTALITEM1.2.6_52" localSheetId="22">[150]A.P.U!#REF!</definedName>
    <definedName name="TOTALITEM1.2.6_52" localSheetId="2">[150]A.P.U!#REF!</definedName>
    <definedName name="TOTALITEM1.2.6_52">[150]A.P.U!#REF!</definedName>
    <definedName name="TOTALITEM1.2.6_53" localSheetId="22">[150]A.P.U!#REF!</definedName>
    <definedName name="TOTALITEM1.2.6_53" localSheetId="2">[150]A.P.U!#REF!</definedName>
    <definedName name="TOTALITEM1.2.6_53">[150]A.P.U!#REF!</definedName>
    <definedName name="TOTALITEM1.2.6_54" localSheetId="22">[150]A.P.U!#REF!</definedName>
    <definedName name="TOTALITEM1.2.6_54" localSheetId="2">[150]A.P.U!#REF!</definedName>
    <definedName name="TOTALITEM1.2.6_54">[150]A.P.U!#REF!</definedName>
    <definedName name="TOTALITEM1.2.6_55" localSheetId="22">[150]A.P.U!#REF!</definedName>
    <definedName name="TOTALITEM1.2.6_55" localSheetId="2">[150]A.P.U!#REF!</definedName>
    <definedName name="TOTALITEM1.2.6_55">[150]A.P.U!#REF!</definedName>
    <definedName name="TOTALITEM1.2.6_56" localSheetId="22">[150]A.P.U!#REF!</definedName>
    <definedName name="TOTALITEM1.2.6_56" localSheetId="2">[150]A.P.U!#REF!</definedName>
    <definedName name="TOTALITEM1.2.6_56">[150]A.P.U!#REF!</definedName>
    <definedName name="TOTALITEM1.2.6_57" localSheetId="22">[150]A.P.U!#REF!</definedName>
    <definedName name="TOTALITEM1.2.6_57" localSheetId="2">[150]A.P.U!#REF!</definedName>
    <definedName name="TOTALITEM1.2.6_57">[150]A.P.U!#REF!</definedName>
    <definedName name="TOTALITEM1.2.6_58" localSheetId="22">[150]A.P.U!#REF!</definedName>
    <definedName name="TOTALITEM1.2.6_58" localSheetId="2">[150]A.P.U!#REF!</definedName>
    <definedName name="TOTALITEM1.2.6_58">[150]A.P.U!#REF!</definedName>
    <definedName name="TOTALITEM1.2.6_59" localSheetId="22">[149]A.P.U!#REF!</definedName>
    <definedName name="TOTALITEM1.2.6_59" localSheetId="2">[149]A.P.U!#REF!</definedName>
    <definedName name="TOTALITEM1.2.6_59">[149]A.P.U!#REF!</definedName>
    <definedName name="TOTALITEM1.2.6_60" localSheetId="22">[149]A.P.U!#REF!</definedName>
    <definedName name="TOTALITEM1.2.6_60" localSheetId="2">[149]A.P.U!#REF!</definedName>
    <definedName name="TOTALITEM1.2.6_60">[149]A.P.U!#REF!</definedName>
    <definedName name="TOTALITEM1.2.6_61" localSheetId="22">[150]A.P.U!#REF!</definedName>
    <definedName name="TOTALITEM1.2.6_61" localSheetId="2">[150]A.P.U!#REF!</definedName>
    <definedName name="TOTALITEM1.2.6_61">[150]A.P.U!#REF!</definedName>
    <definedName name="TOTALITEM1.2.6_62" localSheetId="22">[150]A.P.U!#REF!</definedName>
    <definedName name="TOTALITEM1.2.6_62" localSheetId="2">[150]A.P.U!#REF!</definedName>
    <definedName name="TOTALITEM1.2.6_62">[150]A.P.U!#REF!</definedName>
    <definedName name="TOTALITEM1.2.6_63" localSheetId="22">[150]A.P.U!#REF!</definedName>
    <definedName name="TOTALITEM1.2.6_63" localSheetId="2">[150]A.P.U!#REF!</definedName>
    <definedName name="TOTALITEM1.2.6_63">[150]A.P.U!#REF!</definedName>
    <definedName name="TOTALITEM1.2.6_64" localSheetId="22">[150]A.P.U!#REF!</definedName>
    <definedName name="TOTALITEM1.2.6_64" localSheetId="2">[150]A.P.U!#REF!</definedName>
    <definedName name="TOTALITEM1.2.6_64">[150]A.P.U!#REF!</definedName>
    <definedName name="TOTALITEM1.2.6_65" localSheetId="22">[150]A.P.U!#REF!</definedName>
    <definedName name="TOTALITEM1.2.6_65" localSheetId="2">[150]A.P.U!#REF!</definedName>
    <definedName name="TOTALITEM1.2.6_65">[150]A.P.U!#REF!</definedName>
    <definedName name="TOTALITEM1.2.6_66" localSheetId="22">[150]A.P.U!#REF!</definedName>
    <definedName name="TOTALITEM1.2.6_66" localSheetId="2">[150]A.P.U!#REF!</definedName>
    <definedName name="TOTALITEM1.2.6_66">[150]A.P.U!#REF!</definedName>
    <definedName name="TOTALITEM1.2.6_67" localSheetId="22">[150]A.P.U!#REF!</definedName>
    <definedName name="TOTALITEM1.2.6_67" localSheetId="2">[150]A.P.U!#REF!</definedName>
    <definedName name="TOTALITEM1.2.6_67">[150]A.P.U!#REF!</definedName>
    <definedName name="TOTALITEM1.2.6_68" localSheetId="22">[150]A.P.U!#REF!</definedName>
    <definedName name="TOTALITEM1.2.6_68" localSheetId="2">[150]A.P.U!#REF!</definedName>
    <definedName name="TOTALITEM1.2.6_68">[150]A.P.U!#REF!</definedName>
    <definedName name="TOTALITEM1.2.6_69" localSheetId="22">[150]A.P.U!#REF!</definedName>
    <definedName name="TOTALITEM1.2.6_69" localSheetId="2">[150]A.P.U!#REF!</definedName>
    <definedName name="TOTALITEM1.2.6_69">[150]A.P.U!#REF!</definedName>
    <definedName name="TOTALITEM1.2.6_70" localSheetId="22">[150]A.P.U!#REF!</definedName>
    <definedName name="TOTALITEM1.2.6_70" localSheetId="2">[150]A.P.U!#REF!</definedName>
    <definedName name="TOTALITEM1.2.6_70">[150]A.P.U!#REF!</definedName>
    <definedName name="TOTALITEM1.2.6_71" localSheetId="22">[150]A.P.U!#REF!</definedName>
    <definedName name="TOTALITEM1.2.6_71" localSheetId="2">[150]A.P.U!#REF!</definedName>
    <definedName name="TOTALITEM1.2.6_71">[150]A.P.U!#REF!</definedName>
    <definedName name="TOTALITEM1.2.6_72" localSheetId="22">[150]A.P.U!#REF!</definedName>
    <definedName name="TOTALITEM1.2.6_72" localSheetId="2">[150]A.P.U!#REF!</definedName>
    <definedName name="TOTALITEM1.2.6_72">[150]A.P.U!#REF!</definedName>
    <definedName name="TOTALITEM1.2.6_73" localSheetId="22">[150]A.P.U!#REF!</definedName>
    <definedName name="TOTALITEM1.2.6_73" localSheetId="2">[150]A.P.U!#REF!</definedName>
    <definedName name="TOTALITEM1.2.6_73">[150]A.P.U!#REF!</definedName>
    <definedName name="TOTALITEM1.2.6_74" localSheetId="22">[150]A.P.U!#REF!</definedName>
    <definedName name="TOTALITEM1.2.6_74" localSheetId="2">[150]A.P.U!#REF!</definedName>
    <definedName name="TOTALITEM1.2.6_74">[150]A.P.U!#REF!</definedName>
    <definedName name="TOTALITEM1.2.6_75" localSheetId="22">[150]A.P.U!#REF!</definedName>
    <definedName name="TOTALITEM1.2.6_75" localSheetId="2">[150]A.P.U!#REF!</definedName>
    <definedName name="TOTALITEM1.2.6_75">[150]A.P.U!#REF!</definedName>
    <definedName name="TOTALITEM1.2.6_76" localSheetId="22">[150]A.P.U!#REF!</definedName>
    <definedName name="TOTALITEM1.2.6_76" localSheetId="2">[150]A.P.U!#REF!</definedName>
    <definedName name="TOTALITEM1.2.6_76">[150]A.P.U!#REF!</definedName>
    <definedName name="TOTALITEM1.2.6_77" localSheetId="22">[150]A.P.U!#REF!</definedName>
    <definedName name="TOTALITEM1.2.6_77" localSheetId="2">[150]A.P.U!#REF!</definedName>
    <definedName name="TOTALITEM1.2.6_77">[150]A.P.U!#REF!</definedName>
    <definedName name="TOTALITEM1.2.6_78" localSheetId="22">[150]A.P.U!#REF!</definedName>
    <definedName name="TOTALITEM1.2.6_78" localSheetId="2">[150]A.P.U!#REF!</definedName>
    <definedName name="TOTALITEM1.2.6_78">[150]A.P.U!#REF!</definedName>
    <definedName name="TOTALITEM1.2.6_79" localSheetId="22">[150]A.P.U!#REF!</definedName>
    <definedName name="TOTALITEM1.2.6_79" localSheetId="2">[150]A.P.U!#REF!</definedName>
    <definedName name="TOTALITEM1.2.6_79">[150]A.P.U!#REF!</definedName>
    <definedName name="TOTALITEM1.2.6_80" localSheetId="22">[150]A.P.U!#REF!</definedName>
    <definedName name="TOTALITEM1.2.6_80" localSheetId="2">[150]A.P.U!#REF!</definedName>
    <definedName name="TOTALITEM1.2.6_80">[150]A.P.U!#REF!</definedName>
    <definedName name="TOTALITEM1.2.6_9" localSheetId="22">[150]A.P.U!#REF!</definedName>
    <definedName name="TOTALITEM1.2.6_9" localSheetId="2">[150]A.P.U!#REF!</definedName>
    <definedName name="TOTALITEM1.2.6_9">[150]A.P.U!#REF!</definedName>
    <definedName name="TOTALITEM1.3.1" localSheetId="17">[148]A.P.U!#REF!</definedName>
    <definedName name="TOTALITEM1.3.1" localSheetId="18">[148]A.P.U!#REF!</definedName>
    <definedName name="TOTALITEM1.3.1" localSheetId="22">[147]A.P.U!#REF!</definedName>
    <definedName name="TOTALITEM1.3.1" localSheetId="2">[148]A.P.U!#REF!</definedName>
    <definedName name="TOTALITEM1.3.1">[147]A.P.U!#REF!</definedName>
    <definedName name="TOTALITEM1.3.1_1" localSheetId="22">[149]A.P.U!#REF!</definedName>
    <definedName name="TOTALITEM1.3.1_1" localSheetId="2">[149]A.P.U!#REF!</definedName>
    <definedName name="TOTALITEM1.3.1_1">[149]A.P.U!#REF!</definedName>
    <definedName name="TOTALITEM1.3.1_10" localSheetId="22">[150]A.P.U!#REF!</definedName>
    <definedName name="TOTALITEM1.3.1_10" localSheetId="2">[150]A.P.U!#REF!</definedName>
    <definedName name="TOTALITEM1.3.1_10">[150]A.P.U!#REF!</definedName>
    <definedName name="TOTALITEM1.3.1_11" localSheetId="22">[150]A.P.U!#REF!</definedName>
    <definedName name="TOTALITEM1.3.1_11" localSheetId="2">[150]A.P.U!#REF!</definedName>
    <definedName name="TOTALITEM1.3.1_11">[150]A.P.U!#REF!</definedName>
    <definedName name="TOTALITEM1.3.1_12" localSheetId="22">[150]A.P.U!#REF!</definedName>
    <definedName name="TOTALITEM1.3.1_12" localSheetId="2">[150]A.P.U!#REF!</definedName>
    <definedName name="TOTALITEM1.3.1_12">[150]A.P.U!#REF!</definedName>
    <definedName name="TOTALITEM1.3.1_13" localSheetId="22">[150]A.P.U!#REF!</definedName>
    <definedName name="TOTALITEM1.3.1_13" localSheetId="2">[150]A.P.U!#REF!</definedName>
    <definedName name="TOTALITEM1.3.1_13">[150]A.P.U!#REF!</definedName>
    <definedName name="TOTALITEM1.3.1_14" localSheetId="22">[150]A.P.U!#REF!</definedName>
    <definedName name="TOTALITEM1.3.1_14" localSheetId="2">[150]A.P.U!#REF!</definedName>
    <definedName name="TOTALITEM1.3.1_14">[150]A.P.U!#REF!</definedName>
    <definedName name="TOTALITEM1.3.1_15" localSheetId="22">[150]A.P.U!#REF!</definedName>
    <definedName name="TOTALITEM1.3.1_15" localSheetId="2">[150]A.P.U!#REF!</definedName>
    <definedName name="TOTALITEM1.3.1_15">[150]A.P.U!#REF!</definedName>
    <definedName name="TOTALITEM1.3.1_16" localSheetId="22">[150]A.P.U!#REF!</definedName>
    <definedName name="TOTALITEM1.3.1_16" localSheetId="2">[150]A.P.U!#REF!</definedName>
    <definedName name="TOTALITEM1.3.1_16">[150]A.P.U!#REF!</definedName>
    <definedName name="TOTALITEM1.3.1_17" localSheetId="22">[150]A.P.U!#REF!</definedName>
    <definedName name="TOTALITEM1.3.1_17" localSheetId="2">[150]A.P.U!#REF!</definedName>
    <definedName name="TOTALITEM1.3.1_17">[150]A.P.U!#REF!</definedName>
    <definedName name="TOTALITEM1.3.1_18" localSheetId="22">[150]A.P.U!#REF!</definedName>
    <definedName name="TOTALITEM1.3.1_18" localSheetId="2">[150]A.P.U!#REF!</definedName>
    <definedName name="TOTALITEM1.3.1_18">[150]A.P.U!#REF!</definedName>
    <definedName name="TOTALITEM1.3.1_19" localSheetId="22">[150]A.P.U!#REF!</definedName>
    <definedName name="TOTALITEM1.3.1_19" localSheetId="2">[150]A.P.U!#REF!</definedName>
    <definedName name="TOTALITEM1.3.1_19">[150]A.P.U!#REF!</definedName>
    <definedName name="TOTALITEM1.3.1_2" localSheetId="22">[149]A.P.U!#REF!</definedName>
    <definedName name="TOTALITEM1.3.1_2" localSheetId="2">[149]A.P.U!#REF!</definedName>
    <definedName name="TOTALITEM1.3.1_2">[149]A.P.U!#REF!</definedName>
    <definedName name="TOTALITEM1.3.1_20" localSheetId="22">[150]A.P.U!#REF!</definedName>
    <definedName name="TOTALITEM1.3.1_20" localSheetId="2">[150]A.P.U!#REF!</definedName>
    <definedName name="TOTALITEM1.3.1_20">[150]A.P.U!#REF!</definedName>
    <definedName name="TOTALITEM1.3.1_21" localSheetId="22">[150]A.P.U!#REF!</definedName>
    <definedName name="TOTALITEM1.3.1_21" localSheetId="2">[150]A.P.U!#REF!</definedName>
    <definedName name="TOTALITEM1.3.1_21">[150]A.P.U!#REF!</definedName>
    <definedName name="TOTALITEM1.3.1_22" localSheetId="22">[150]A.P.U!#REF!</definedName>
    <definedName name="TOTALITEM1.3.1_22" localSheetId="2">[150]A.P.U!#REF!</definedName>
    <definedName name="TOTALITEM1.3.1_22">[150]A.P.U!#REF!</definedName>
    <definedName name="TOTALITEM1.3.1_23" localSheetId="22">[150]A.P.U!#REF!</definedName>
    <definedName name="TOTALITEM1.3.1_23" localSheetId="2">[150]A.P.U!#REF!</definedName>
    <definedName name="TOTALITEM1.3.1_23">[150]A.P.U!#REF!</definedName>
    <definedName name="TOTALITEM1.3.1_24" localSheetId="22">[150]A.P.U!#REF!</definedName>
    <definedName name="TOTALITEM1.3.1_24" localSheetId="2">[150]A.P.U!#REF!</definedName>
    <definedName name="TOTALITEM1.3.1_24">[150]A.P.U!#REF!</definedName>
    <definedName name="TOTALITEM1.3.1_25" localSheetId="22">[150]A.P.U!#REF!</definedName>
    <definedName name="TOTALITEM1.3.1_25" localSheetId="2">[150]A.P.U!#REF!</definedName>
    <definedName name="TOTALITEM1.3.1_25">[150]A.P.U!#REF!</definedName>
    <definedName name="TOTALITEM1.3.1_26" localSheetId="22">[150]A.P.U!#REF!</definedName>
    <definedName name="TOTALITEM1.3.1_26" localSheetId="2">[150]A.P.U!#REF!</definedName>
    <definedName name="TOTALITEM1.3.1_26">[150]A.P.U!#REF!</definedName>
    <definedName name="TOTALITEM1.3.1_27" localSheetId="22">[150]A.P.U!#REF!</definedName>
    <definedName name="TOTALITEM1.3.1_27" localSheetId="2">[150]A.P.U!#REF!</definedName>
    <definedName name="TOTALITEM1.3.1_27">[150]A.P.U!#REF!</definedName>
    <definedName name="TOTALITEM1.3.1_28" localSheetId="22">[150]A.P.U!#REF!</definedName>
    <definedName name="TOTALITEM1.3.1_28" localSheetId="2">[150]A.P.U!#REF!</definedName>
    <definedName name="TOTALITEM1.3.1_28">[150]A.P.U!#REF!</definedName>
    <definedName name="TOTALITEM1.3.1_29" localSheetId="22">[150]A.P.U!#REF!</definedName>
    <definedName name="TOTALITEM1.3.1_29" localSheetId="2">[150]A.P.U!#REF!</definedName>
    <definedName name="TOTALITEM1.3.1_29">[150]A.P.U!#REF!</definedName>
    <definedName name="TOTALITEM1.3.1_3" localSheetId="22">[151]A.P.U!#REF!</definedName>
    <definedName name="TOTALITEM1.3.1_3" localSheetId="2">[151]A.P.U!#REF!</definedName>
    <definedName name="TOTALITEM1.3.1_3">[151]A.P.U!#REF!</definedName>
    <definedName name="TOTALITEM1.3.1_30" localSheetId="22">[150]A.P.U!#REF!</definedName>
    <definedName name="TOTALITEM1.3.1_30" localSheetId="2">[150]A.P.U!#REF!</definedName>
    <definedName name="TOTALITEM1.3.1_30">[150]A.P.U!#REF!</definedName>
    <definedName name="TOTALITEM1.3.1_31" localSheetId="22">[150]A.P.U!#REF!</definedName>
    <definedName name="TOTALITEM1.3.1_31" localSheetId="2">[150]A.P.U!#REF!</definedName>
    <definedName name="TOTALITEM1.3.1_31">[150]A.P.U!#REF!</definedName>
    <definedName name="TOTALITEM1.3.1_32" localSheetId="22">[150]A.P.U!#REF!</definedName>
    <definedName name="TOTALITEM1.3.1_32" localSheetId="2">[150]A.P.U!#REF!</definedName>
    <definedName name="TOTALITEM1.3.1_32">[150]A.P.U!#REF!</definedName>
    <definedName name="TOTALITEM1.3.1_33" localSheetId="22">[150]A.P.U!#REF!</definedName>
    <definedName name="TOTALITEM1.3.1_33" localSheetId="2">[150]A.P.U!#REF!</definedName>
    <definedName name="TOTALITEM1.3.1_33">[150]A.P.U!#REF!</definedName>
    <definedName name="TOTALITEM1.3.1_34" localSheetId="22">[150]A.P.U!#REF!</definedName>
    <definedName name="TOTALITEM1.3.1_34" localSheetId="2">[150]A.P.U!#REF!</definedName>
    <definedName name="TOTALITEM1.3.1_34">[150]A.P.U!#REF!</definedName>
    <definedName name="TOTALITEM1.3.1_35" localSheetId="22">[150]A.P.U!#REF!</definedName>
    <definedName name="TOTALITEM1.3.1_35" localSheetId="2">[150]A.P.U!#REF!</definedName>
    <definedName name="TOTALITEM1.3.1_35">[150]A.P.U!#REF!</definedName>
    <definedName name="TOTALITEM1.3.1_36" localSheetId="22">[150]A.P.U!#REF!</definedName>
    <definedName name="TOTALITEM1.3.1_36" localSheetId="2">[150]A.P.U!#REF!</definedName>
    <definedName name="TOTALITEM1.3.1_36">[150]A.P.U!#REF!</definedName>
    <definedName name="TOTALITEM1.3.1_37" localSheetId="22">[150]A.P.U!#REF!</definedName>
    <definedName name="TOTALITEM1.3.1_37" localSheetId="2">[150]A.P.U!#REF!</definedName>
    <definedName name="TOTALITEM1.3.1_37">[150]A.P.U!#REF!</definedName>
    <definedName name="TOTALITEM1.3.1_38" localSheetId="22">[150]A.P.U!#REF!</definedName>
    <definedName name="TOTALITEM1.3.1_38" localSheetId="2">[150]A.P.U!#REF!</definedName>
    <definedName name="TOTALITEM1.3.1_38">[150]A.P.U!#REF!</definedName>
    <definedName name="TOTALITEM1.3.1_39" localSheetId="22">[150]A.P.U!#REF!</definedName>
    <definedName name="TOTALITEM1.3.1_39" localSheetId="2">[150]A.P.U!#REF!</definedName>
    <definedName name="TOTALITEM1.3.1_39">[150]A.P.U!#REF!</definedName>
    <definedName name="TOTALITEM1.3.1_4" localSheetId="22">[149]A.P.U!#REF!</definedName>
    <definedName name="TOTALITEM1.3.1_4" localSheetId="2">[149]A.P.U!#REF!</definedName>
    <definedName name="TOTALITEM1.3.1_4">[149]A.P.U!#REF!</definedName>
    <definedName name="TOTALITEM1.3.1_40" localSheetId="22">[150]A.P.U!#REF!</definedName>
    <definedName name="TOTALITEM1.3.1_40" localSheetId="2">[150]A.P.U!#REF!</definedName>
    <definedName name="TOTALITEM1.3.1_40">[150]A.P.U!#REF!</definedName>
    <definedName name="TOTALITEM1.3.1_41" localSheetId="22">[150]A.P.U!#REF!</definedName>
    <definedName name="TOTALITEM1.3.1_41" localSheetId="2">[150]A.P.U!#REF!</definedName>
    <definedName name="TOTALITEM1.3.1_41">[150]A.P.U!#REF!</definedName>
    <definedName name="TOTALITEM1.3.1_42" localSheetId="22">[150]A.P.U!#REF!</definedName>
    <definedName name="TOTALITEM1.3.1_42" localSheetId="2">[150]A.P.U!#REF!</definedName>
    <definedName name="TOTALITEM1.3.1_42">[150]A.P.U!#REF!</definedName>
    <definedName name="TOTALITEM1.3.1_43" localSheetId="22">[150]A.P.U!#REF!</definedName>
    <definedName name="TOTALITEM1.3.1_43" localSheetId="2">[150]A.P.U!#REF!</definedName>
    <definedName name="TOTALITEM1.3.1_43">[150]A.P.U!#REF!</definedName>
    <definedName name="TOTALITEM1.3.1_44" localSheetId="22">[150]A.P.U!#REF!</definedName>
    <definedName name="TOTALITEM1.3.1_44" localSheetId="2">[150]A.P.U!#REF!</definedName>
    <definedName name="TOTALITEM1.3.1_44">[150]A.P.U!#REF!</definedName>
    <definedName name="TOTALITEM1.3.1_45" localSheetId="22">[150]A.P.U!#REF!</definedName>
    <definedName name="TOTALITEM1.3.1_45" localSheetId="2">[150]A.P.U!#REF!</definedName>
    <definedName name="TOTALITEM1.3.1_45">[150]A.P.U!#REF!</definedName>
    <definedName name="TOTALITEM1.3.1_46" localSheetId="22">[150]A.P.U!#REF!</definedName>
    <definedName name="TOTALITEM1.3.1_46" localSheetId="2">[150]A.P.U!#REF!</definedName>
    <definedName name="TOTALITEM1.3.1_46">[150]A.P.U!#REF!</definedName>
    <definedName name="TOTALITEM1.3.1_47" localSheetId="22">[150]A.P.U!#REF!</definedName>
    <definedName name="TOTALITEM1.3.1_47" localSheetId="2">[150]A.P.U!#REF!</definedName>
    <definedName name="TOTALITEM1.3.1_47">[150]A.P.U!#REF!</definedName>
    <definedName name="TOTALITEM1.3.1_48" localSheetId="22">[150]A.P.U!#REF!</definedName>
    <definedName name="TOTALITEM1.3.1_48" localSheetId="2">[150]A.P.U!#REF!</definedName>
    <definedName name="TOTALITEM1.3.1_48">[150]A.P.U!#REF!</definedName>
    <definedName name="TOTALITEM1.3.1_49" localSheetId="22">[150]A.P.U!#REF!</definedName>
    <definedName name="TOTALITEM1.3.1_49" localSheetId="2">[150]A.P.U!#REF!</definedName>
    <definedName name="TOTALITEM1.3.1_49">[150]A.P.U!#REF!</definedName>
    <definedName name="TOTALITEM1.3.1_5" localSheetId="22">[150]A.P.U!#REF!</definedName>
    <definedName name="TOTALITEM1.3.1_5" localSheetId="2">[150]A.P.U!#REF!</definedName>
    <definedName name="TOTALITEM1.3.1_5">[150]A.P.U!#REF!</definedName>
    <definedName name="TOTALITEM1.3.1_50" localSheetId="22">[150]A.P.U!#REF!</definedName>
    <definedName name="TOTALITEM1.3.1_50" localSheetId="2">[150]A.P.U!#REF!</definedName>
    <definedName name="TOTALITEM1.3.1_50">[150]A.P.U!#REF!</definedName>
    <definedName name="TOTALITEM1.3.1_51" localSheetId="22">[150]A.P.U!#REF!</definedName>
    <definedName name="TOTALITEM1.3.1_51" localSheetId="2">[150]A.P.U!#REF!</definedName>
    <definedName name="TOTALITEM1.3.1_51">[150]A.P.U!#REF!</definedName>
    <definedName name="TOTALITEM1.3.1_52" localSheetId="22">[150]A.P.U!#REF!</definedName>
    <definedName name="TOTALITEM1.3.1_52" localSheetId="2">[150]A.P.U!#REF!</definedName>
    <definedName name="TOTALITEM1.3.1_52">[150]A.P.U!#REF!</definedName>
    <definedName name="TOTALITEM1.3.1_53" localSheetId="22">[150]A.P.U!#REF!</definedName>
    <definedName name="TOTALITEM1.3.1_53" localSheetId="2">[150]A.P.U!#REF!</definedName>
    <definedName name="TOTALITEM1.3.1_53">[150]A.P.U!#REF!</definedName>
    <definedName name="TOTALITEM1.3.1_54" localSheetId="22">[150]A.P.U!#REF!</definedName>
    <definedName name="TOTALITEM1.3.1_54" localSheetId="2">[150]A.P.U!#REF!</definedName>
    <definedName name="TOTALITEM1.3.1_54">[150]A.P.U!#REF!</definedName>
    <definedName name="TOTALITEM1.3.1_55" localSheetId="22">[150]A.P.U!#REF!</definedName>
    <definedName name="TOTALITEM1.3.1_55" localSheetId="2">[150]A.P.U!#REF!</definedName>
    <definedName name="TOTALITEM1.3.1_55">[150]A.P.U!#REF!</definedName>
    <definedName name="TOTALITEM1.3.1_56" localSheetId="22">[150]A.P.U!#REF!</definedName>
    <definedName name="TOTALITEM1.3.1_56" localSheetId="2">[150]A.P.U!#REF!</definedName>
    <definedName name="TOTALITEM1.3.1_56">[150]A.P.U!#REF!</definedName>
    <definedName name="TOTALITEM1.3.1_57" localSheetId="22">[150]A.P.U!#REF!</definedName>
    <definedName name="TOTALITEM1.3.1_57" localSheetId="2">[150]A.P.U!#REF!</definedName>
    <definedName name="TOTALITEM1.3.1_57">[150]A.P.U!#REF!</definedName>
    <definedName name="TOTALITEM1.3.1_58" localSheetId="22">[150]A.P.U!#REF!</definedName>
    <definedName name="TOTALITEM1.3.1_58" localSheetId="2">[150]A.P.U!#REF!</definedName>
    <definedName name="TOTALITEM1.3.1_58">[150]A.P.U!#REF!</definedName>
    <definedName name="TOTALITEM1.3.1_59" localSheetId="22">[149]A.P.U!#REF!</definedName>
    <definedName name="TOTALITEM1.3.1_59" localSheetId="2">[149]A.P.U!#REF!</definedName>
    <definedName name="TOTALITEM1.3.1_59">[149]A.P.U!#REF!</definedName>
    <definedName name="TOTALITEM1.3.1_60" localSheetId="22">[149]A.P.U!#REF!</definedName>
    <definedName name="TOTALITEM1.3.1_60" localSheetId="2">[149]A.P.U!#REF!</definedName>
    <definedName name="TOTALITEM1.3.1_60">[149]A.P.U!#REF!</definedName>
    <definedName name="TOTALITEM1.3.1_61" localSheetId="22">[150]A.P.U!#REF!</definedName>
    <definedName name="TOTALITEM1.3.1_61" localSheetId="2">[150]A.P.U!#REF!</definedName>
    <definedName name="TOTALITEM1.3.1_61">[150]A.P.U!#REF!</definedName>
    <definedName name="TOTALITEM1.3.1_62" localSheetId="22">[150]A.P.U!#REF!</definedName>
    <definedName name="TOTALITEM1.3.1_62" localSheetId="2">[150]A.P.U!#REF!</definedName>
    <definedName name="TOTALITEM1.3.1_62">[150]A.P.U!#REF!</definedName>
    <definedName name="TOTALITEM1.3.1_63" localSheetId="22">[150]A.P.U!#REF!</definedName>
    <definedName name="TOTALITEM1.3.1_63" localSheetId="2">[150]A.P.U!#REF!</definedName>
    <definedName name="TOTALITEM1.3.1_63">[150]A.P.U!#REF!</definedName>
    <definedName name="TOTALITEM1.3.1_64" localSheetId="22">[150]A.P.U!#REF!</definedName>
    <definedName name="TOTALITEM1.3.1_64" localSheetId="2">[150]A.P.U!#REF!</definedName>
    <definedName name="TOTALITEM1.3.1_64">[150]A.P.U!#REF!</definedName>
    <definedName name="TOTALITEM1.3.1_65" localSheetId="22">[150]A.P.U!#REF!</definedName>
    <definedName name="TOTALITEM1.3.1_65" localSheetId="2">[150]A.P.U!#REF!</definedName>
    <definedName name="TOTALITEM1.3.1_65">[150]A.P.U!#REF!</definedName>
    <definedName name="TOTALITEM1.3.1_66" localSheetId="22">[150]A.P.U!#REF!</definedName>
    <definedName name="TOTALITEM1.3.1_66" localSheetId="2">[150]A.P.U!#REF!</definedName>
    <definedName name="TOTALITEM1.3.1_66">[150]A.P.U!#REF!</definedName>
    <definedName name="TOTALITEM1.3.1_67" localSheetId="22">[150]A.P.U!#REF!</definedName>
    <definedName name="TOTALITEM1.3.1_67" localSheetId="2">[150]A.P.U!#REF!</definedName>
    <definedName name="TOTALITEM1.3.1_67">[150]A.P.U!#REF!</definedName>
    <definedName name="TOTALITEM1.3.1_68" localSheetId="22">[150]A.P.U!#REF!</definedName>
    <definedName name="TOTALITEM1.3.1_68" localSheetId="2">[150]A.P.U!#REF!</definedName>
    <definedName name="TOTALITEM1.3.1_68">[150]A.P.U!#REF!</definedName>
    <definedName name="TOTALITEM1.3.1_69" localSheetId="22">[150]A.P.U!#REF!</definedName>
    <definedName name="TOTALITEM1.3.1_69" localSheetId="2">[150]A.P.U!#REF!</definedName>
    <definedName name="TOTALITEM1.3.1_69">[150]A.P.U!#REF!</definedName>
    <definedName name="TOTALITEM1.3.1_70" localSheetId="22">[150]A.P.U!#REF!</definedName>
    <definedName name="TOTALITEM1.3.1_70" localSheetId="2">[150]A.P.U!#REF!</definedName>
    <definedName name="TOTALITEM1.3.1_70">[150]A.P.U!#REF!</definedName>
    <definedName name="TOTALITEM1.3.1_71" localSheetId="22">[150]A.P.U!#REF!</definedName>
    <definedName name="TOTALITEM1.3.1_71" localSheetId="2">[150]A.P.U!#REF!</definedName>
    <definedName name="TOTALITEM1.3.1_71">[150]A.P.U!#REF!</definedName>
    <definedName name="TOTALITEM1.3.1_72" localSheetId="22">[150]A.P.U!#REF!</definedName>
    <definedName name="TOTALITEM1.3.1_72" localSheetId="2">[150]A.P.U!#REF!</definedName>
    <definedName name="TOTALITEM1.3.1_72">[150]A.P.U!#REF!</definedName>
    <definedName name="TOTALITEM1.3.1_73" localSheetId="22">[150]A.P.U!#REF!</definedName>
    <definedName name="TOTALITEM1.3.1_73" localSheetId="2">[150]A.P.U!#REF!</definedName>
    <definedName name="TOTALITEM1.3.1_73">[150]A.P.U!#REF!</definedName>
    <definedName name="TOTALITEM1.3.1_74" localSheetId="22">[150]A.P.U!#REF!</definedName>
    <definedName name="TOTALITEM1.3.1_74" localSheetId="2">[150]A.P.U!#REF!</definedName>
    <definedName name="TOTALITEM1.3.1_74">[150]A.P.U!#REF!</definedName>
    <definedName name="TOTALITEM1.3.1_75" localSheetId="22">[150]A.P.U!#REF!</definedName>
    <definedName name="TOTALITEM1.3.1_75" localSheetId="2">[150]A.P.U!#REF!</definedName>
    <definedName name="TOTALITEM1.3.1_75">[150]A.P.U!#REF!</definedName>
    <definedName name="TOTALITEM1.3.1_76" localSheetId="22">[150]A.P.U!#REF!</definedName>
    <definedName name="TOTALITEM1.3.1_76" localSheetId="2">[150]A.P.U!#REF!</definedName>
    <definedName name="TOTALITEM1.3.1_76">[150]A.P.U!#REF!</definedName>
    <definedName name="TOTALITEM1.3.1_77" localSheetId="22">[150]A.P.U!#REF!</definedName>
    <definedName name="TOTALITEM1.3.1_77" localSheetId="2">[150]A.P.U!#REF!</definedName>
    <definedName name="TOTALITEM1.3.1_77">[150]A.P.U!#REF!</definedName>
    <definedName name="TOTALITEM1.3.1_78" localSheetId="22">[150]A.P.U!#REF!</definedName>
    <definedName name="TOTALITEM1.3.1_78" localSheetId="2">[150]A.P.U!#REF!</definedName>
    <definedName name="TOTALITEM1.3.1_78">[150]A.P.U!#REF!</definedName>
    <definedName name="TOTALITEM1.3.1_79" localSheetId="22">[150]A.P.U!#REF!</definedName>
    <definedName name="TOTALITEM1.3.1_79" localSheetId="2">[150]A.P.U!#REF!</definedName>
    <definedName name="TOTALITEM1.3.1_79">[150]A.P.U!#REF!</definedName>
    <definedName name="TOTALITEM1.3.1_80" localSheetId="22">[150]A.P.U!#REF!</definedName>
    <definedName name="TOTALITEM1.3.1_80" localSheetId="2">[150]A.P.U!#REF!</definedName>
    <definedName name="TOTALITEM1.3.1_80">[150]A.P.U!#REF!</definedName>
    <definedName name="TOTALITEM1.3.1_9" localSheetId="22">[150]A.P.U!#REF!</definedName>
    <definedName name="TOTALITEM1.3.1_9" localSheetId="2">[150]A.P.U!#REF!</definedName>
    <definedName name="TOTALITEM1.3.1_9">[150]A.P.U!#REF!</definedName>
    <definedName name="TOTALITEM1.4" localSheetId="17">[148]A.P.U!#REF!</definedName>
    <definedName name="TOTALITEM1.4" localSheetId="18">[148]A.P.U!#REF!</definedName>
    <definedName name="TOTALITEM1.4" localSheetId="22">[147]A.P.U!#REF!</definedName>
    <definedName name="TOTALITEM1.4" localSheetId="2">[148]A.P.U!#REF!</definedName>
    <definedName name="TOTALITEM1.4">[147]A.P.U!#REF!</definedName>
    <definedName name="TOTALITEM1.4_1" localSheetId="22">[149]A.P.U!#REF!</definedName>
    <definedName name="TOTALITEM1.4_1" localSheetId="2">[149]A.P.U!#REF!</definedName>
    <definedName name="TOTALITEM1.4_1">[149]A.P.U!#REF!</definedName>
    <definedName name="TOTALITEM1.4_10" localSheetId="22">[150]A.P.U!#REF!</definedName>
    <definedName name="TOTALITEM1.4_10" localSheetId="2">[150]A.P.U!#REF!</definedName>
    <definedName name="TOTALITEM1.4_10">[150]A.P.U!#REF!</definedName>
    <definedName name="TOTALITEM1.4_11" localSheetId="22">[150]A.P.U!#REF!</definedName>
    <definedName name="TOTALITEM1.4_11" localSheetId="2">[150]A.P.U!#REF!</definedName>
    <definedName name="TOTALITEM1.4_11">[150]A.P.U!#REF!</definedName>
    <definedName name="TOTALITEM1.4_12" localSheetId="22">[150]A.P.U!#REF!</definedName>
    <definedName name="TOTALITEM1.4_12" localSheetId="2">[150]A.P.U!#REF!</definedName>
    <definedName name="TOTALITEM1.4_12">[150]A.P.U!#REF!</definedName>
    <definedName name="TOTALITEM1.4_13" localSheetId="22">[150]A.P.U!#REF!</definedName>
    <definedName name="TOTALITEM1.4_13" localSheetId="2">[150]A.P.U!#REF!</definedName>
    <definedName name="TOTALITEM1.4_13">[150]A.P.U!#REF!</definedName>
    <definedName name="TOTALITEM1.4_14" localSheetId="22">[150]A.P.U!#REF!</definedName>
    <definedName name="TOTALITEM1.4_14" localSheetId="2">[150]A.P.U!#REF!</definedName>
    <definedName name="TOTALITEM1.4_14">[150]A.P.U!#REF!</definedName>
    <definedName name="TOTALITEM1.4_15" localSheetId="22">[150]A.P.U!#REF!</definedName>
    <definedName name="TOTALITEM1.4_15" localSheetId="2">[150]A.P.U!#REF!</definedName>
    <definedName name="TOTALITEM1.4_15">[150]A.P.U!#REF!</definedName>
    <definedName name="TOTALITEM1.4_16" localSheetId="22">[150]A.P.U!#REF!</definedName>
    <definedName name="TOTALITEM1.4_16" localSheetId="2">[150]A.P.U!#REF!</definedName>
    <definedName name="TOTALITEM1.4_16">[150]A.P.U!#REF!</definedName>
    <definedName name="TOTALITEM1.4_17" localSheetId="22">[150]A.P.U!#REF!</definedName>
    <definedName name="TOTALITEM1.4_17" localSheetId="2">[150]A.P.U!#REF!</definedName>
    <definedName name="TOTALITEM1.4_17">[150]A.P.U!#REF!</definedName>
    <definedName name="TOTALITEM1.4_18" localSheetId="22">[150]A.P.U!#REF!</definedName>
    <definedName name="TOTALITEM1.4_18" localSheetId="2">[150]A.P.U!#REF!</definedName>
    <definedName name="TOTALITEM1.4_18">[150]A.P.U!#REF!</definedName>
    <definedName name="TOTALITEM1.4_19" localSheetId="22">[150]A.P.U!#REF!</definedName>
    <definedName name="TOTALITEM1.4_19" localSheetId="2">[150]A.P.U!#REF!</definedName>
    <definedName name="TOTALITEM1.4_19">[150]A.P.U!#REF!</definedName>
    <definedName name="TOTALITEM1.4_2" localSheetId="22">[149]A.P.U!#REF!</definedName>
    <definedName name="TOTALITEM1.4_2" localSheetId="2">[149]A.P.U!#REF!</definedName>
    <definedName name="TOTALITEM1.4_2">[149]A.P.U!#REF!</definedName>
    <definedName name="TOTALITEM1.4_20" localSheetId="22">[150]A.P.U!#REF!</definedName>
    <definedName name="TOTALITEM1.4_20" localSheetId="2">[150]A.P.U!#REF!</definedName>
    <definedName name="TOTALITEM1.4_20">[150]A.P.U!#REF!</definedName>
    <definedName name="TOTALITEM1.4_21" localSheetId="22">[150]A.P.U!#REF!</definedName>
    <definedName name="TOTALITEM1.4_21" localSheetId="2">[150]A.P.U!#REF!</definedName>
    <definedName name="TOTALITEM1.4_21">[150]A.P.U!#REF!</definedName>
    <definedName name="TOTALITEM1.4_22" localSheetId="22">[150]A.P.U!#REF!</definedName>
    <definedName name="TOTALITEM1.4_22" localSheetId="2">[150]A.P.U!#REF!</definedName>
    <definedName name="TOTALITEM1.4_22">[150]A.P.U!#REF!</definedName>
    <definedName name="TOTALITEM1.4_23" localSheetId="22">[150]A.P.U!#REF!</definedName>
    <definedName name="TOTALITEM1.4_23" localSheetId="2">[150]A.P.U!#REF!</definedName>
    <definedName name="TOTALITEM1.4_23">[150]A.P.U!#REF!</definedName>
    <definedName name="TOTALITEM1.4_24" localSheetId="22">[150]A.P.U!#REF!</definedName>
    <definedName name="TOTALITEM1.4_24" localSheetId="2">[150]A.P.U!#REF!</definedName>
    <definedName name="TOTALITEM1.4_24">[150]A.P.U!#REF!</definedName>
    <definedName name="TOTALITEM1.4_25" localSheetId="22">[150]A.P.U!#REF!</definedName>
    <definedName name="TOTALITEM1.4_25" localSheetId="2">[150]A.P.U!#REF!</definedName>
    <definedName name="TOTALITEM1.4_25">[150]A.P.U!#REF!</definedName>
    <definedName name="TOTALITEM1.4_26" localSheetId="22">[150]A.P.U!#REF!</definedName>
    <definedName name="TOTALITEM1.4_26" localSheetId="2">[150]A.P.U!#REF!</definedName>
    <definedName name="TOTALITEM1.4_26">[150]A.P.U!#REF!</definedName>
    <definedName name="TOTALITEM1.4_27" localSheetId="22">[150]A.P.U!#REF!</definedName>
    <definedName name="TOTALITEM1.4_27" localSheetId="2">[150]A.P.U!#REF!</definedName>
    <definedName name="TOTALITEM1.4_27">[150]A.P.U!#REF!</definedName>
    <definedName name="TOTALITEM1.4_28" localSheetId="22">[150]A.P.U!#REF!</definedName>
    <definedName name="TOTALITEM1.4_28" localSheetId="2">[150]A.P.U!#REF!</definedName>
    <definedName name="TOTALITEM1.4_28">[150]A.P.U!#REF!</definedName>
    <definedName name="TOTALITEM1.4_29" localSheetId="22">[150]A.P.U!#REF!</definedName>
    <definedName name="TOTALITEM1.4_29" localSheetId="2">[150]A.P.U!#REF!</definedName>
    <definedName name="TOTALITEM1.4_29">[150]A.P.U!#REF!</definedName>
    <definedName name="TOTALITEM1.4_3" localSheetId="22">[151]A.P.U!#REF!</definedName>
    <definedName name="TOTALITEM1.4_3" localSheetId="2">[151]A.P.U!#REF!</definedName>
    <definedName name="TOTALITEM1.4_3">[151]A.P.U!#REF!</definedName>
    <definedName name="TOTALITEM1.4_30" localSheetId="22">[150]A.P.U!#REF!</definedName>
    <definedName name="TOTALITEM1.4_30" localSheetId="2">[150]A.P.U!#REF!</definedName>
    <definedName name="TOTALITEM1.4_30">[150]A.P.U!#REF!</definedName>
    <definedName name="TOTALITEM1.4_31" localSheetId="22">[150]A.P.U!#REF!</definedName>
    <definedName name="TOTALITEM1.4_31" localSheetId="2">[150]A.P.U!#REF!</definedName>
    <definedName name="TOTALITEM1.4_31">[150]A.P.U!#REF!</definedName>
    <definedName name="TOTALITEM1.4_32" localSheetId="22">[150]A.P.U!#REF!</definedName>
    <definedName name="TOTALITEM1.4_32" localSheetId="2">[150]A.P.U!#REF!</definedName>
    <definedName name="TOTALITEM1.4_32">[150]A.P.U!#REF!</definedName>
    <definedName name="TOTALITEM1.4_33" localSheetId="22">[150]A.P.U!#REF!</definedName>
    <definedName name="TOTALITEM1.4_33" localSheetId="2">[150]A.P.U!#REF!</definedName>
    <definedName name="TOTALITEM1.4_33">[150]A.P.U!#REF!</definedName>
    <definedName name="TOTALITEM1.4_34" localSheetId="22">[150]A.P.U!#REF!</definedName>
    <definedName name="TOTALITEM1.4_34" localSheetId="2">[150]A.P.U!#REF!</definedName>
    <definedName name="TOTALITEM1.4_34">[150]A.P.U!#REF!</definedName>
    <definedName name="TOTALITEM1.4_35" localSheetId="22">[150]A.P.U!#REF!</definedName>
    <definedName name="TOTALITEM1.4_35" localSheetId="2">[150]A.P.U!#REF!</definedName>
    <definedName name="TOTALITEM1.4_35">[150]A.P.U!#REF!</definedName>
    <definedName name="TOTALITEM1.4_36" localSheetId="22">[150]A.P.U!#REF!</definedName>
    <definedName name="TOTALITEM1.4_36" localSheetId="2">[150]A.P.U!#REF!</definedName>
    <definedName name="TOTALITEM1.4_36">[150]A.P.U!#REF!</definedName>
    <definedName name="TOTALITEM1.4_37" localSheetId="22">[150]A.P.U!#REF!</definedName>
    <definedName name="TOTALITEM1.4_37" localSheetId="2">[150]A.P.U!#REF!</definedName>
    <definedName name="TOTALITEM1.4_37">[150]A.P.U!#REF!</definedName>
    <definedName name="TOTALITEM1.4_38" localSheetId="22">[150]A.P.U!#REF!</definedName>
    <definedName name="TOTALITEM1.4_38" localSheetId="2">[150]A.P.U!#REF!</definedName>
    <definedName name="TOTALITEM1.4_38">[150]A.P.U!#REF!</definedName>
    <definedName name="TOTALITEM1.4_39" localSheetId="22">[150]A.P.U!#REF!</definedName>
    <definedName name="TOTALITEM1.4_39" localSheetId="2">[150]A.P.U!#REF!</definedName>
    <definedName name="TOTALITEM1.4_39">[150]A.P.U!#REF!</definedName>
    <definedName name="TOTALITEM1.4_4" localSheetId="22">[149]A.P.U!#REF!</definedName>
    <definedName name="TOTALITEM1.4_4" localSheetId="2">[149]A.P.U!#REF!</definedName>
    <definedName name="TOTALITEM1.4_4">[149]A.P.U!#REF!</definedName>
    <definedName name="TOTALITEM1.4_40" localSheetId="22">[150]A.P.U!#REF!</definedName>
    <definedName name="TOTALITEM1.4_40" localSheetId="2">[150]A.P.U!#REF!</definedName>
    <definedName name="TOTALITEM1.4_40">[150]A.P.U!#REF!</definedName>
    <definedName name="TOTALITEM1.4_41" localSheetId="22">[150]A.P.U!#REF!</definedName>
    <definedName name="TOTALITEM1.4_41" localSheetId="2">[150]A.P.U!#REF!</definedName>
    <definedName name="TOTALITEM1.4_41">[150]A.P.U!#REF!</definedName>
    <definedName name="TOTALITEM1.4_42" localSheetId="22">[150]A.P.U!#REF!</definedName>
    <definedName name="TOTALITEM1.4_42" localSheetId="2">[150]A.P.U!#REF!</definedName>
    <definedName name="TOTALITEM1.4_42">[150]A.P.U!#REF!</definedName>
    <definedName name="TOTALITEM1.4_43" localSheetId="22">[150]A.P.U!#REF!</definedName>
    <definedName name="TOTALITEM1.4_43" localSheetId="2">[150]A.P.U!#REF!</definedName>
    <definedName name="TOTALITEM1.4_43">[150]A.P.U!#REF!</definedName>
    <definedName name="TOTALITEM1.4_44" localSheetId="22">[150]A.P.U!#REF!</definedName>
    <definedName name="TOTALITEM1.4_44" localSheetId="2">[150]A.P.U!#REF!</definedName>
    <definedName name="TOTALITEM1.4_44">[150]A.P.U!#REF!</definedName>
    <definedName name="TOTALITEM1.4_45" localSheetId="22">[150]A.P.U!#REF!</definedName>
    <definedName name="TOTALITEM1.4_45" localSheetId="2">[150]A.P.U!#REF!</definedName>
    <definedName name="TOTALITEM1.4_45">[150]A.P.U!#REF!</definedName>
    <definedName name="TOTALITEM1.4_46" localSheetId="22">[150]A.P.U!#REF!</definedName>
    <definedName name="TOTALITEM1.4_46" localSheetId="2">[150]A.P.U!#REF!</definedName>
    <definedName name="TOTALITEM1.4_46">[150]A.P.U!#REF!</definedName>
    <definedName name="TOTALITEM1.4_47" localSheetId="22">[150]A.P.U!#REF!</definedName>
    <definedName name="TOTALITEM1.4_47" localSheetId="2">[150]A.P.U!#REF!</definedName>
    <definedName name="TOTALITEM1.4_47">[150]A.P.U!#REF!</definedName>
    <definedName name="TOTALITEM1.4_48" localSheetId="22">[150]A.P.U!#REF!</definedName>
    <definedName name="TOTALITEM1.4_48" localSheetId="2">[150]A.P.U!#REF!</definedName>
    <definedName name="TOTALITEM1.4_48">[150]A.P.U!#REF!</definedName>
    <definedName name="TOTALITEM1.4_49" localSheetId="22">[150]A.P.U!#REF!</definedName>
    <definedName name="TOTALITEM1.4_49" localSheetId="2">[150]A.P.U!#REF!</definedName>
    <definedName name="TOTALITEM1.4_49">[150]A.P.U!#REF!</definedName>
    <definedName name="TOTALITEM1.4_5" localSheetId="22">[150]A.P.U!#REF!</definedName>
    <definedName name="TOTALITEM1.4_5" localSheetId="2">[150]A.P.U!#REF!</definedName>
    <definedName name="TOTALITEM1.4_5">[150]A.P.U!#REF!</definedName>
    <definedName name="TOTALITEM1.4_50" localSheetId="22">[150]A.P.U!#REF!</definedName>
    <definedName name="TOTALITEM1.4_50" localSheetId="2">[150]A.P.U!#REF!</definedName>
    <definedName name="TOTALITEM1.4_50">[150]A.P.U!#REF!</definedName>
    <definedName name="TOTALITEM1.4_51" localSheetId="22">[150]A.P.U!#REF!</definedName>
    <definedName name="TOTALITEM1.4_51" localSheetId="2">[150]A.P.U!#REF!</definedName>
    <definedName name="TOTALITEM1.4_51">[150]A.P.U!#REF!</definedName>
    <definedName name="TOTALITEM1.4_52" localSheetId="22">[150]A.P.U!#REF!</definedName>
    <definedName name="TOTALITEM1.4_52" localSheetId="2">[150]A.P.U!#REF!</definedName>
    <definedName name="TOTALITEM1.4_52">[150]A.P.U!#REF!</definedName>
    <definedName name="TOTALITEM1.4_53" localSheetId="22">[150]A.P.U!#REF!</definedName>
    <definedName name="TOTALITEM1.4_53" localSheetId="2">[150]A.P.U!#REF!</definedName>
    <definedName name="TOTALITEM1.4_53">[150]A.P.U!#REF!</definedName>
    <definedName name="TOTALITEM1.4_54" localSheetId="22">[150]A.P.U!#REF!</definedName>
    <definedName name="TOTALITEM1.4_54" localSheetId="2">[150]A.P.U!#REF!</definedName>
    <definedName name="TOTALITEM1.4_54">[150]A.P.U!#REF!</definedName>
    <definedName name="TOTALITEM1.4_55" localSheetId="22">[150]A.P.U!#REF!</definedName>
    <definedName name="TOTALITEM1.4_55" localSheetId="2">[150]A.P.U!#REF!</definedName>
    <definedName name="TOTALITEM1.4_55">[150]A.P.U!#REF!</definedName>
    <definedName name="TOTALITEM1.4_56" localSheetId="22">[150]A.P.U!#REF!</definedName>
    <definedName name="TOTALITEM1.4_56" localSheetId="2">[150]A.P.U!#REF!</definedName>
    <definedName name="TOTALITEM1.4_56">[150]A.P.U!#REF!</definedName>
    <definedName name="TOTALITEM1.4_57" localSheetId="22">[150]A.P.U!#REF!</definedName>
    <definedName name="TOTALITEM1.4_57" localSheetId="2">[150]A.P.U!#REF!</definedName>
    <definedName name="TOTALITEM1.4_57">[150]A.P.U!#REF!</definedName>
    <definedName name="TOTALITEM1.4_58" localSheetId="22">[150]A.P.U!#REF!</definedName>
    <definedName name="TOTALITEM1.4_58" localSheetId="2">[150]A.P.U!#REF!</definedName>
    <definedName name="TOTALITEM1.4_58">[150]A.P.U!#REF!</definedName>
    <definedName name="TOTALITEM1.4_59" localSheetId="22">[149]A.P.U!#REF!</definedName>
    <definedName name="TOTALITEM1.4_59" localSheetId="2">[149]A.P.U!#REF!</definedName>
    <definedName name="TOTALITEM1.4_59">[149]A.P.U!#REF!</definedName>
    <definedName name="TOTALITEM1.4_60" localSheetId="22">[149]A.P.U!#REF!</definedName>
    <definedName name="TOTALITEM1.4_60" localSheetId="2">[149]A.P.U!#REF!</definedName>
    <definedName name="TOTALITEM1.4_60">[149]A.P.U!#REF!</definedName>
    <definedName name="TOTALITEM1.4_61" localSheetId="22">[150]A.P.U!#REF!</definedName>
    <definedName name="TOTALITEM1.4_61" localSheetId="2">[150]A.P.U!#REF!</definedName>
    <definedName name="TOTALITEM1.4_61">[150]A.P.U!#REF!</definedName>
    <definedName name="TOTALITEM1.4_62" localSheetId="22">[150]A.P.U!#REF!</definedName>
    <definedName name="TOTALITEM1.4_62" localSheetId="2">[150]A.P.U!#REF!</definedName>
    <definedName name="TOTALITEM1.4_62">[150]A.P.U!#REF!</definedName>
    <definedName name="TOTALITEM1.4_63" localSheetId="22">[150]A.P.U!#REF!</definedName>
    <definedName name="TOTALITEM1.4_63" localSheetId="2">[150]A.P.U!#REF!</definedName>
    <definedName name="TOTALITEM1.4_63">[150]A.P.U!#REF!</definedName>
    <definedName name="TOTALITEM1.4_64" localSheetId="22">[150]A.P.U!#REF!</definedName>
    <definedName name="TOTALITEM1.4_64" localSheetId="2">[150]A.P.U!#REF!</definedName>
    <definedName name="TOTALITEM1.4_64">[150]A.P.U!#REF!</definedName>
    <definedName name="TOTALITEM1.4_65" localSheetId="22">[150]A.P.U!#REF!</definedName>
    <definedName name="TOTALITEM1.4_65" localSheetId="2">[150]A.P.U!#REF!</definedName>
    <definedName name="TOTALITEM1.4_65">[150]A.P.U!#REF!</definedName>
    <definedName name="TOTALITEM1.4_66" localSheetId="22">[150]A.P.U!#REF!</definedName>
    <definedName name="TOTALITEM1.4_66" localSheetId="2">[150]A.P.U!#REF!</definedName>
    <definedName name="TOTALITEM1.4_66">[150]A.P.U!#REF!</definedName>
    <definedName name="TOTALITEM1.4_67" localSheetId="22">[150]A.P.U!#REF!</definedName>
    <definedName name="TOTALITEM1.4_67" localSheetId="2">[150]A.P.U!#REF!</definedName>
    <definedName name="TOTALITEM1.4_67">[150]A.P.U!#REF!</definedName>
    <definedName name="TOTALITEM1.4_68" localSheetId="22">[150]A.P.U!#REF!</definedName>
    <definedName name="TOTALITEM1.4_68" localSheetId="2">[150]A.P.U!#REF!</definedName>
    <definedName name="TOTALITEM1.4_68">[150]A.P.U!#REF!</definedName>
    <definedName name="TOTALITEM1.4_69" localSheetId="22">[150]A.P.U!#REF!</definedName>
    <definedName name="TOTALITEM1.4_69" localSheetId="2">[150]A.P.U!#REF!</definedName>
    <definedName name="TOTALITEM1.4_69">[150]A.P.U!#REF!</definedName>
    <definedName name="TOTALITEM1.4_70" localSheetId="22">[150]A.P.U!#REF!</definedName>
    <definedName name="TOTALITEM1.4_70" localSheetId="2">[150]A.P.U!#REF!</definedName>
    <definedName name="TOTALITEM1.4_70">[150]A.P.U!#REF!</definedName>
    <definedName name="TOTALITEM1.4_71" localSheetId="22">[150]A.P.U!#REF!</definedName>
    <definedName name="TOTALITEM1.4_71" localSheetId="2">[150]A.P.U!#REF!</definedName>
    <definedName name="TOTALITEM1.4_71">[150]A.P.U!#REF!</definedName>
    <definedName name="TOTALITEM1.4_72" localSheetId="22">[150]A.P.U!#REF!</definedName>
    <definedName name="TOTALITEM1.4_72" localSheetId="2">[150]A.P.U!#REF!</definedName>
    <definedName name="TOTALITEM1.4_72">[150]A.P.U!#REF!</definedName>
    <definedName name="TOTALITEM1.4_73" localSheetId="22">[150]A.P.U!#REF!</definedName>
    <definedName name="TOTALITEM1.4_73" localSheetId="2">[150]A.P.U!#REF!</definedName>
    <definedName name="TOTALITEM1.4_73">[150]A.P.U!#REF!</definedName>
    <definedName name="TOTALITEM1.4_74" localSheetId="22">[150]A.P.U!#REF!</definedName>
    <definedName name="TOTALITEM1.4_74" localSheetId="2">[150]A.P.U!#REF!</definedName>
    <definedName name="TOTALITEM1.4_74">[150]A.P.U!#REF!</definedName>
    <definedName name="TOTALITEM1.4_75" localSheetId="22">[150]A.P.U!#REF!</definedName>
    <definedName name="TOTALITEM1.4_75" localSheetId="2">[150]A.P.U!#REF!</definedName>
    <definedName name="TOTALITEM1.4_75">[150]A.P.U!#REF!</definedName>
    <definedName name="TOTALITEM1.4_76" localSheetId="22">[150]A.P.U!#REF!</definedName>
    <definedName name="TOTALITEM1.4_76" localSheetId="2">[150]A.P.U!#REF!</definedName>
    <definedName name="TOTALITEM1.4_76">[150]A.P.U!#REF!</definedName>
    <definedName name="TOTALITEM1.4_77" localSheetId="22">[150]A.P.U!#REF!</definedName>
    <definedName name="TOTALITEM1.4_77" localSheetId="2">[150]A.P.U!#REF!</definedName>
    <definedName name="TOTALITEM1.4_77">[150]A.P.U!#REF!</definedName>
    <definedName name="TOTALITEM1.4_78" localSheetId="22">[150]A.P.U!#REF!</definedName>
    <definedName name="TOTALITEM1.4_78" localSheetId="2">[150]A.P.U!#REF!</definedName>
    <definedName name="TOTALITEM1.4_78">[150]A.P.U!#REF!</definedName>
    <definedName name="TOTALITEM1.4_79" localSheetId="22">[150]A.P.U!#REF!</definedName>
    <definedName name="TOTALITEM1.4_79" localSheetId="2">[150]A.P.U!#REF!</definedName>
    <definedName name="TOTALITEM1.4_79">[150]A.P.U!#REF!</definedName>
    <definedName name="TOTALITEM1.4_80" localSheetId="22">[150]A.P.U!#REF!</definedName>
    <definedName name="TOTALITEM1.4_80" localSheetId="2">[150]A.P.U!#REF!</definedName>
    <definedName name="TOTALITEM1.4_80">[150]A.P.U!#REF!</definedName>
    <definedName name="TOTALITEM1.4_9" localSheetId="22">[150]A.P.U!#REF!</definedName>
    <definedName name="TOTALITEM1.4_9" localSheetId="2">[150]A.P.U!#REF!</definedName>
    <definedName name="TOTALITEM1.4_9">[150]A.P.U!#REF!</definedName>
    <definedName name="TOTALITEM1.5" localSheetId="17">[148]A.P.U!#REF!</definedName>
    <definedName name="TOTALITEM1.5" localSheetId="18">[148]A.P.U!#REF!</definedName>
    <definedName name="TOTALITEM1.5" localSheetId="22">[147]A.P.U!#REF!</definedName>
    <definedName name="TOTALITEM1.5" localSheetId="2">[148]A.P.U!#REF!</definedName>
    <definedName name="TOTALITEM1.5">[147]A.P.U!#REF!</definedName>
    <definedName name="TOTALITEM1.5_1" localSheetId="22">[149]A.P.U!#REF!</definedName>
    <definedName name="TOTALITEM1.5_1" localSheetId="2">[149]A.P.U!#REF!</definedName>
    <definedName name="TOTALITEM1.5_1">[149]A.P.U!#REF!</definedName>
    <definedName name="TOTALITEM1.5_10" localSheetId="22">[150]A.P.U!#REF!</definedName>
    <definedName name="TOTALITEM1.5_10" localSheetId="2">[150]A.P.U!#REF!</definedName>
    <definedName name="TOTALITEM1.5_10">[150]A.P.U!#REF!</definedName>
    <definedName name="TOTALITEM1.5_11" localSheetId="22">[150]A.P.U!#REF!</definedName>
    <definedName name="TOTALITEM1.5_11" localSheetId="2">[150]A.P.U!#REF!</definedName>
    <definedName name="TOTALITEM1.5_11">[150]A.P.U!#REF!</definedName>
    <definedName name="TOTALITEM1.5_12" localSheetId="22">[150]A.P.U!#REF!</definedName>
    <definedName name="TOTALITEM1.5_12" localSheetId="2">[150]A.P.U!#REF!</definedName>
    <definedName name="TOTALITEM1.5_12">[150]A.P.U!#REF!</definedName>
    <definedName name="TOTALITEM1.5_13" localSheetId="22">[150]A.P.U!#REF!</definedName>
    <definedName name="TOTALITEM1.5_13" localSheetId="2">[150]A.P.U!#REF!</definedName>
    <definedName name="TOTALITEM1.5_13">[150]A.P.U!#REF!</definedName>
    <definedName name="TOTALITEM1.5_14" localSheetId="22">[150]A.P.U!#REF!</definedName>
    <definedName name="TOTALITEM1.5_14" localSheetId="2">[150]A.P.U!#REF!</definedName>
    <definedName name="TOTALITEM1.5_14">[150]A.P.U!#REF!</definedName>
    <definedName name="TOTALITEM1.5_15" localSheetId="22">[150]A.P.U!#REF!</definedName>
    <definedName name="TOTALITEM1.5_15" localSheetId="2">[150]A.P.U!#REF!</definedName>
    <definedName name="TOTALITEM1.5_15">[150]A.P.U!#REF!</definedName>
    <definedName name="TOTALITEM1.5_16" localSheetId="22">[150]A.P.U!#REF!</definedName>
    <definedName name="TOTALITEM1.5_16" localSheetId="2">[150]A.P.U!#REF!</definedName>
    <definedName name="TOTALITEM1.5_16">[150]A.P.U!#REF!</definedName>
    <definedName name="TOTALITEM1.5_17" localSheetId="22">[150]A.P.U!#REF!</definedName>
    <definedName name="TOTALITEM1.5_17" localSheetId="2">[150]A.P.U!#REF!</definedName>
    <definedName name="TOTALITEM1.5_17">[150]A.P.U!#REF!</definedName>
    <definedName name="TOTALITEM1.5_18" localSheetId="22">[150]A.P.U!#REF!</definedName>
    <definedName name="TOTALITEM1.5_18" localSheetId="2">[150]A.P.U!#REF!</definedName>
    <definedName name="TOTALITEM1.5_18">[150]A.P.U!#REF!</definedName>
    <definedName name="TOTALITEM1.5_19" localSheetId="22">[150]A.P.U!#REF!</definedName>
    <definedName name="TOTALITEM1.5_19" localSheetId="2">[150]A.P.U!#REF!</definedName>
    <definedName name="TOTALITEM1.5_19">[150]A.P.U!#REF!</definedName>
    <definedName name="TOTALITEM1.5_2" localSheetId="22">[149]A.P.U!#REF!</definedName>
    <definedName name="TOTALITEM1.5_2" localSheetId="2">[149]A.P.U!#REF!</definedName>
    <definedName name="TOTALITEM1.5_2">[149]A.P.U!#REF!</definedName>
    <definedName name="TOTALITEM1.5_20" localSheetId="22">[150]A.P.U!#REF!</definedName>
    <definedName name="TOTALITEM1.5_20" localSheetId="2">[150]A.P.U!#REF!</definedName>
    <definedName name="TOTALITEM1.5_20">[150]A.P.U!#REF!</definedName>
    <definedName name="TOTALITEM1.5_21" localSheetId="22">[150]A.P.U!#REF!</definedName>
    <definedName name="TOTALITEM1.5_21" localSheetId="2">[150]A.P.U!#REF!</definedName>
    <definedName name="TOTALITEM1.5_21">[150]A.P.U!#REF!</definedName>
    <definedName name="TOTALITEM1.5_22" localSheetId="22">[150]A.P.U!#REF!</definedName>
    <definedName name="TOTALITEM1.5_22" localSheetId="2">[150]A.P.U!#REF!</definedName>
    <definedName name="TOTALITEM1.5_22">[150]A.P.U!#REF!</definedName>
    <definedName name="TOTALITEM1.5_23" localSheetId="22">[150]A.P.U!#REF!</definedName>
    <definedName name="TOTALITEM1.5_23" localSheetId="2">[150]A.P.U!#REF!</definedName>
    <definedName name="TOTALITEM1.5_23">[150]A.P.U!#REF!</definedName>
    <definedName name="TOTALITEM1.5_24" localSheetId="22">[150]A.P.U!#REF!</definedName>
    <definedName name="TOTALITEM1.5_24" localSheetId="2">[150]A.P.U!#REF!</definedName>
    <definedName name="TOTALITEM1.5_24">[150]A.P.U!#REF!</definedName>
    <definedName name="TOTALITEM1.5_25" localSheetId="22">[150]A.P.U!#REF!</definedName>
    <definedName name="TOTALITEM1.5_25" localSheetId="2">[150]A.P.U!#REF!</definedName>
    <definedName name="TOTALITEM1.5_25">[150]A.P.U!#REF!</definedName>
    <definedName name="TOTALITEM1.5_26" localSheetId="22">[150]A.P.U!#REF!</definedName>
    <definedName name="TOTALITEM1.5_26" localSheetId="2">[150]A.P.U!#REF!</definedName>
    <definedName name="TOTALITEM1.5_26">[150]A.P.U!#REF!</definedName>
    <definedName name="TOTALITEM1.5_27" localSheetId="22">[150]A.P.U!#REF!</definedName>
    <definedName name="TOTALITEM1.5_27" localSheetId="2">[150]A.P.U!#REF!</definedName>
    <definedName name="TOTALITEM1.5_27">[150]A.P.U!#REF!</definedName>
    <definedName name="TOTALITEM1.5_28" localSheetId="22">[150]A.P.U!#REF!</definedName>
    <definedName name="TOTALITEM1.5_28" localSheetId="2">[150]A.P.U!#REF!</definedName>
    <definedName name="TOTALITEM1.5_28">[150]A.P.U!#REF!</definedName>
    <definedName name="TOTALITEM1.5_29" localSheetId="22">[150]A.P.U!#REF!</definedName>
    <definedName name="TOTALITEM1.5_29" localSheetId="2">[150]A.P.U!#REF!</definedName>
    <definedName name="TOTALITEM1.5_29">[150]A.P.U!#REF!</definedName>
    <definedName name="TOTALITEM1.5_3" localSheetId="22">[151]A.P.U!#REF!</definedName>
    <definedName name="TOTALITEM1.5_3" localSheetId="2">[151]A.P.U!#REF!</definedName>
    <definedName name="TOTALITEM1.5_3">[151]A.P.U!#REF!</definedName>
    <definedName name="TOTALITEM1.5_30" localSheetId="22">[150]A.P.U!#REF!</definedName>
    <definedName name="TOTALITEM1.5_30" localSheetId="2">[150]A.P.U!#REF!</definedName>
    <definedName name="TOTALITEM1.5_30">[150]A.P.U!#REF!</definedName>
    <definedName name="TOTALITEM1.5_31" localSheetId="22">[150]A.P.U!#REF!</definedName>
    <definedName name="TOTALITEM1.5_31" localSheetId="2">[150]A.P.U!#REF!</definedName>
    <definedName name="TOTALITEM1.5_31">[150]A.P.U!#REF!</definedName>
    <definedName name="TOTALITEM1.5_32" localSheetId="22">[150]A.P.U!#REF!</definedName>
    <definedName name="TOTALITEM1.5_32" localSheetId="2">[150]A.P.U!#REF!</definedName>
    <definedName name="TOTALITEM1.5_32">[150]A.P.U!#REF!</definedName>
    <definedName name="TOTALITEM1.5_33" localSheetId="22">[150]A.P.U!#REF!</definedName>
    <definedName name="TOTALITEM1.5_33" localSheetId="2">[150]A.P.U!#REF!</definedName>
    <definedName name="TOTALITEM1.5_33">[150]A.P.U!#REF!</definedName>
    <definedName name="TOTALITEM1.5_34" localSheetId="22">[150]A.P.U!#REF!</definedName>
    <definedName name="TOTALITEM1.5_34" localSheetId="2">[150]A.P.U!#REF!</definedName>
    <definedName name="TOTALITEM1.5_34">[150]A.P.U!#REF!</definedName>
    <definedName name="TOTALITEM1.5_35" localSheetId="22">[150]A.P.U!#REF!</definedName>
    <definedName name="TOTALITEM1.5_35" localSheetId="2">[150]A.P.U!#REF!</definedName>
    <definedName name="TOTALITEM1.5_35">[150]A.P.U!#REF!</definedName>
    <definedName name="TOTALITEM1.5_36" localSheetId="22">[150]A.P.U!#REF!</definedName>
    <definedName name="TOTALITEM1.5_36" localSheetId="2">[150]A.P.U!#REF!</definedName>
    <definedName name="TOTALITEM1.5_36">[150]A.P.U!#REF!</definedName>
    <definedName name="TOTALITEM1.5_37" localSheetId="22">[150]A.P.U!#REF!</definedName>
    <definedName name="TOTALITEM1.5_37" localSheetId="2">[150]A.P.U!#REF!</definedName>
    <definedName name="TOTALITEM1.5_37">[150]A.P.U!#REF!</definedName>
    <definedName name="TOTALITEM1.5_38" localSheetId="22">[150]A.P.U!#REF!</definedName>
    <definedName name="TOTALITEM1.5_38" localSheetId="2">[150]A.P.U!#REF!</definedName>
    <definedName name="TOTALITEM1.5_38">[150]A.P.U!#REF!</definedName>
    <definedName name="TOTALITEM1.5_39" localSheetId="22">[150]A.P.U!#REF!</definedName>
    <definedName name="TOTALITEM1.5_39" localSheetId="2">[150]A.P.U!#REF!</definedName>
    <definedName name="TOTALITEM1.5_39">[150]A.P.U!#REF!</definedName>
    <definedName name="TOTALITEM1.5_4" localSheetId="22">[149]A.P.U!#REF!</definedName>
    <definedName name="TOTALITEM1.5_4" localSheetId="2">[149]A.P.U!#REF!</definedName>
    <definedName name="TOTALITEM1.5_4">[149]A.P.U!#REF!</definedName>
    <definedName name="TOTALITEM1.5_40" localSheetId="22">[150]A.P.U!#REF!</definedName>
    <definedName name="TOTALITEM1.5_40" localSheetId="2">[150]A.P.U!#REF!</definedName>
    <definedName name="TOTALITEM1.5_40">[150]A.P.U!#REF!</definedName>
    <definedName name="TOTALITEM1.5_41" localSheetId="22">[150]A.P.U!#REF!</definedName>
    <definedName name="TOTALITEM1.5_41" localSheetId="2">[150]A.P.U!#REF!</definedName>
    <definedName name="TOTALITEM1.5_41">[150]A.P.U!#REF!</definedName>
    <definedName name="TOTALITEM1.5_42" localSheetId="22">[150]A.P.U!#REF!</definedName>
    <definedName name="TOTALITEM1.5_42" localSheetId="2">[150]A.P.U!#REF!</definedName>
    <definedName name="TOTALITEM1.5_42">[150]A.P.U!#REF!</definedName>
    <definedName name="TOTALITEM1.5_43" localSheetId="22">[150]A.P.U!#REF!</definedName>
    <definedName name="TOTALITEM1.5_43" localSheetId="2">[150]A.P.U!#REF!</definedName>
    <definedName name="TOTALITEM1.5_43">[150]A.P.U!#REF!</definedName>
    <definedName name="TOTALITEM1.5_44" localSheetId="22">[150]A.P.U!#REF!</definedName>
    <definedName name="TOTALITEM1.5_44" localSheetId="2">[150]A.P.U!#REF!</definedName>
    <definedName name="TOTALITEM1.5_44">[150]A.P.U!#REF!</definedName>
    <definedName name="TOTALITEM1.5_45" localSheetId="22">[150]A.P.U!#REF!</definedName>
    <definedName name="TOTALITEM1.5_45" localSheetId="2">[150]A.P.U!#REF!</definedName>
    <definedName name="TOTALITEM1.5_45">[150]A.P.U!#REF!</definedName>
    <definedName name="TOTALITEM1.5_46" localSheetId="22">[150]A.P.U!#REF!</definedName>
    <definedName name="TOTALITEM1.5_46" localSheetId="2">[150]A.P.U!#REF!</definedName>
    <definedName name="TOTALITEM1.5_46">[150]A.P.U!#REF!</definedName>
    <definedName name="TOTALITEM1.5_47" localSheetId="22">[150]A.P.U!#REF!</definedName>
    <definedName name="TOTALITEM1.5_47" localSheetId="2">[150]A.P.U!#REF!</definedName>
    <definedName name="TOTALITEM1.5_47">[150]A.P.U!#REF!</definedName>
    <definedName name="TOTALITEM1.5_48" localSheetId="22">[150]A.P.U!#REF!</definedName>
    <definedName name="TOTALITEM1.5_48" localSheetId="2">[150]A.P.U!#REF!</definedName>
    <definedName name="TOTALITEM1.5_48">[150]A.P.U!#REF!</definedName>
    <definedName name="TOTALITEM1.5_49" localSheetId="22">[150]A.P.U!#REF!</definedName>
    <definedName name="TOTALITEM1.5_49" localSheetId="2">[150]A.P.U!#REF!</definedName>
    <definedName name="TOTALITEM1.5_49">[150]A.P.U!#REF!</definedName>
    <definedName name="TOTALITEM1.5_5" localSheetId="22">[150]A.P.U!#REF!</definedName>
    <definedName name="TOTALITEM1.5_5" localSheetId="2">[150]A.P.U!#REF!</definedName>
    <definedName name="TOTALITEM1.5_5">[150]A.P.U!#REF!</definedName>
    <definedName name="TOTALITEM1.5_50" localSheetId="22">[150]A.P.U!#REF!</definedName>
    <definedName name="TOTALITEM1.5_50" localSheetId="2">[150]A.P.U!#REF!</definedName>
    <definedName name="TOTALITEM1.5_50">[150]A.P.U!#REF!</definedName>
    <definedName name="TOTALITEM1.5_51" localSheetId="22">[150]A.P.U!#REF!</definedName>
    <definedName name="TOTALITEM1.5_51" localSheetId="2">[150]A.P.U!#REF!</definedName>
    <definedName name="TOTALITEM1.5_51">[150]A.P.U!#REF!</definedName>
    <definedName name="TOTALITEM1.5_52" localSheetId="22">[150]A.P.U!#REF!</definedName>
    <definedName name="TOTALITEM1.5_52" localSheetId="2">[150]A.P.U!#REF!</definedName>
    <definedName name="TOTALITEM1.5_52">[150]A.P.U!#REF!</definedName>
    <definedName name="TOTALITEM1.5_53" localSheetId="22">[150]A.P.U!#REF!</definedName>
    <definedName name="TOTALITEM1.5_53" localSheetId="2">[150]A.P.U!#REF!</definedName>
    <definedName name="TOTALITEM1.5_53">[150]A.P.U!#REF!</definedName>
    <definedName name="TOTALITEM1.5_54" localSheetId="22">[150]A.P.U!#REF!</definedName>
    <definedName name="TOTALITEM1.5_54" localSheetId="2">[150]A.P.U!#REF!</definedName>
    <definedName name="TOTALITEM1.5_54">[150]A.P.U!#REF!</definedName>
    <definedName name="TOTALITEM1.5_55" localSheetId="22">[150]A.P.U!#REF!</definedName>
    <definedName name="TOTALITEM1.5_55" localSheetId="2">[150]A.P.U!#REF!</definedName>
    <definedName name="TOTALITEM1.5_55">[150]A.P.U!#REF!</definedName>
    <definedName name="TOTALITEM1.5_56" localSheetId="22">[150]A.P.U!#REF!</definedName>
    <definedName name="TOTALITEM1.5_56" localSheetId="2">[150]A.P.U!#REF!</definedName>
    <definedName name="TOTALITEM1.5_56">[150]A.P.U!#REF!</definedName>
    <definedName name="TOTALITEM1.5_57" localSheetId="22">[150]A.P.U!#REF!</definedName>
    <definedName name="TOTALITEM1.5_57" localSheetId="2">[150]A.P.U!#REF!</definedName>
    <definedName name="TOTALITEM1.5_57">[150]A.P.U!#REF!</definedName>
    <definedName name="TOTALITEM1.5_58" localSheetId="22">[150]A.P.U!#REF!</definedName>
    <definedName name="TOTALITEM1.5_58" localSheetId="2">[150]A.P.U!#REF!</definedName>
    <definedName name="TOTALITEM1.5_58">[150]A.P.U!#REF!</definedName>
    <definedName name="TOTALITEM1.5_59" localSheetId="22">[149]A.P.U!#REF!</definedName>
    <definedName name="TOTALITEM1.5_59" localSheetId="2">[149]A.P.U!#REF!</definedName>
    <definedName name="TOTALITEM1.5_59">[149]A.P.U!#REF!</definedName>
    <definedName name="TOTALITEM1.5_60" localSheetId="22">[149]A.P.U!#REF!</definedName>
    <definedName name="TOTALITEM1.5_60" localSheetId="2">[149]A.P.U!#REF!</definedName>
    <definedName name="TOTALITEM1.5_60">[149]A.P.U!#REF!</definedName>
    <definedName name="TOTALITEM1.5_61" localSheetId="22">[150]A.P.U!#REF!</definedName>
    <definedName name="TOTALITEM1.5_61" localSheetId="2">[150]A.P.U!#REF!</definedName>
    <definedName name="TOTALITEM1.5_61">[150]A.P.U!#REF!</definedName>
    <definedName name="TOTALITEM1.5_62" localSheetId="22">[150]A.P.U!#REF!</definedName>
    <definedName name="TOTALITEM1.5_62" localSheetId="2">[150]A.P.U!#REF!</definedName>
    <definedName name="TOTALITEM1.5_62">[150]A.P.U!#REF!</definedName>
    <definedName name="TOTALITEM1.5_63" localSheetId="22">[150]A.P.U!#REF!</definedName>
    <definedName name="TOTALITEM1.5_63" localSheetId="2">[150]A.P.U!#REF!</definedName>
    <definedName name="TOTALITEM1.5_63">[150]A.P.U!#REF!</definedName>
    <definedName name="TOTALITEM1.5_64" localSheetId="22">[150]A.P.U!#REF!</definedName>
    <definedName name="TOTALITEM1.5_64" localSheetId="2">[150]A.P.U!#REF!</definedName>
    <definedName name="TOTALITEM1.5_64">[150]A.P.U!#REF!</definedName>
    <definedName name="TOTALITEM1.5_65" localSheetId="22">[150]A.P.U!#REF!</definedName>
    <definedName name="TOTALITEM1.5_65" localSheetId="2">[150]A.P.U!#REF!</definedName>
    <definedName name="TOTALITEM1.5_65">[150]A.P.U!#REF!</definedName>
    <definedName name="TOTALITEM1.5_66" localSheetId="22">[150]A.P.U!#REF!</definedName>
    <definedName name="TOTALITEM1.5_66" localSheetId="2">[150]A.P.U!#REF!</definedName>
    <definedName name="TOTALITEM1.5_66">[150]A.P.U!#REF!</definedName>
    <definedName name="TOTALITEM1.5_67" localSheetId="22">[150]A.P.U!#REF!</definedName>
    <definedName name="TOTALITEM1.5_67" localSheetId="2">[150]A.P.U!#REF!</definedName>
    <definedName name="TOTALITEM1.5_67">[150]A.P.U!#REF!</definedName>
    <definedName name="TOTALITEM1.5_68" localSheetId="22">[150]A.P.U!#REF!</definedName>
    <definedName name="TOTALITEM1.5_68" localSheetId="2">[150]A.P.U!#REF!</definedName>
    <definedName name="TOTALITEM1.5_68">[150]A.P.U!#REF!</definedName>
    <definedName name="TOTALITEM1.5_69" localSheetId="22">[150]A.P.U!#REF!</definedName>
    <definedName name="TOTALITEM1.5_69" localSheetId="2">[150]A.P.U!#REF!</definedName>
    <definedName name="TOTALITEM1.5_69">[150]A.P.U!#REF!</definedName>
    <definedName name="TOTALITEM1.5_70" localSheetId="22">[150]A.P.U!#REF!</definedName>
    <definedName name="TOTALITEM1.5_70" localSheetId="2">[150]A.P.U!#REF!</definedName>
    <definedName name="TOTALITEM1.5_70">[150]A.P.U!#REF!</definedName>
    <definedName name="TOTALITEM1.5_71" localSheetId="22">[150]A.P.U!#REF!</definedName>
    <definedName name="TOTALITEM1.5_71" localSheetId="2">[150]A.P.U!#REF!</definedName>
    <definedName name="TOTALITEM1.5_71">[150]A.P.U!#REF!</definedName>
    <definedName name="TOTALITEM1.5_72" localSheetId="22">[150]A.P.U!#REF!</definedName>
    <definedName name="TOTALITEM1.5_72" localSheetId="2">[150]A.P.U!#REF!</definedName>
    <definedName name="TOTALITEM1.5_72">[150]A.P.U!#REF!</definedName>
    <definedName name="TOTALITEM1.5_73" localSheetId="22">[150]A.P.U!#REF!</definedName>
    <definedName name="TOTALITEM1.5_73" localSheetId="2">[150]A.P.U!#REF!</definedName>
    <definedName name="TOTALITEM1.5_73">[150]A.P.U!#REF!</definedName>
    <definedName name="TOTALITEM1.5_74" localSheetId="22">[150]A.P.U!#REF!</definedName>
    <definedName name="TOTALITEM1.5_74" localSheetId="2">[150]A.P.U!#REF!</definedName>
    <definedName name="TOTALITEM1.5_74">[150]A.P.U!#REF!</definedName>
    <definedName name="TOTALITEM1.5_75" localSheetId="22">[150]A.P.U!#REF!</definedName>
    <definedName name="TOTALITEM1.5_75" localSheetId="2">[150]A.P.U!#REF!</definedName>
    <definedName name="TOTALITEM1.5_75">[150]A.P.U!#REF!</definedName>
    <definedName name="TOTALITEM1.5_76" localSheetId="22">[150]A.P.U!#REF!</definedName>
    <definedName name="TOTALITEM1.5_76" localSheetId="2">[150]A.P.U!#REF!</definedName>
    <definedName name="TOTALITEM1.5_76">[150]A.P.U!#REF!</definedName>
    <definedName name="TOTALITEM1.5_77" localSheetId="22">[150]A.P.U!#REF!</definedName>
    <definedName name="TOTALITEM1.5_77" localSheetId="2">[150]A.P.U!#REF!</definedName>
    <definedName name="TOTALITEM1.5_77">[150]A.P.U!#REF!</definedName>
    <definedName name="TOTALITEM1.5_78" localSheetId="22">[150]A.P.U!#REF!</definedName>
    <definedName name="TOTALITEM1.5_78" localSheetId="2">[150]A.P.U!#REF!</definedName>
    <definedName name="TOTALITEM1.5_78">[150]A.P.U!#REF!</definedName>
    <definedName name="TOTALITEM1.5_79" localSheetId="22">[150]A.P.U!#REF!</definedName>
    <definedName name="TOTALITEM1.5_79" localSheetId="2">[150]A.P.U!#REF!</definedName>
    <definedName name="TOTALITEM1.5_79">[150]A.P.U!#REF!</definedName>
    <definedName name="TOTALITEM1.5_80" localSheetId="22">[150]A.P.U!#REF!</definedName>
    <definedName name="TOTALITEM1.5_80" localSheetId="2">[150]A.P.U!#REF!</definedName>
    <definedName name="TOTALITEM1.5_80">[150]A.P.U!#REF!</definedName>
    <definedName name="TOTALITEM1.5_9" localSheetId="22">[150]A.P.U!#REF!</definedName>
    <definedName name="TOTALITEM1.5_9" localSheetId="2">[150]A.P.U!#REF!</definedName>
    <definedName name="TOTALITEM1.5_9">[150]A.P.U!#REF!</definedName>
    <definedName name="TOTALITEM1.6" localSheetId="17">[148]A.P.U!#REF!</definedName>
    <definedName name="TOTALITEM1.6" localSheetId="18">[148]A.P.U!#REF!</definedName>
    <definedName name="TOTALITEM1.6" localSheetId="22">[147]A.P.U!#REF!</definedName>
    <definedName name="TOTALITEM1.6" localSheetId="2">[148]A.P.U!#REF!</definedName>
    <definedName name="TOTALITEM1.6">[147]A.P.U!#REF!</definedName>
    <definedName name="TOTALITEM1.6_1" localSheetId="22">[149]A.P.U!#REF!</definedName>
    <definedName name="TOTALITEM1.6_1" localSheetId="2">[149]A.P.U!#REF!</definedName>
    <definedName name="TOTALITEM1.6_1">[149]A.P.U!#REF!</definedName>
    <definedName name="TOTALITEM1.6_10" localSheetId="22">[150]A.P.U!#REF!</definedName>
    <definedName name="TOTALITEM1.6_10" localSheetId="2">[150]A.P.U!#REF!</definedName>
    <definedName name="TOTALITEM1.6_10">[150]A.P.U!#REF!</definedName>
    <definedName name="TOTALITEM1.6_11" localSheetId="22">[150]A.P.U!#REF!</definedName>
    <definedName name="TOTALITEM1.6_11" localSheetId="2">[150]A.P.U!#REF!</definedName>
    <definedName name="TOTALITEM1.6_11">[150]A.P.U!#REF!</definedName>
    <definedName name="TOTALITEM1.6_12" localSheetId="22">[150]A.P.U!#REF!</definedName>
    <definedName name="TOTALITEM1.6_12" localSheetId="2">[150]A.P.U!#REF!</definedName>
    <definedName name="TOTALITEM1.6_12">[150]A.P.U!#REF!</definedName>
    <definedName name="TOTALITEM1.6_13" localSheetId="22">[150]A.P.U!#REF!</definedName>
    <definedName name="TOTALITEM1.6_13" localSheetId="2">[150]A.P.U!#REF!</definedName>
    <definedName name="TOTALITEM1.6_13">[150]A.P.U!#REF!</definedName>
    <definedName name="TOTALITEM1.6_14" localSheetId="22">[150]A.P.U!#REF!</definedName>
    <definedName name="TOTALITEM1.6_14" localSheetId="2">[150]A.P.U!#REF!</definedName>
    <definedName name="TOTALITEM1.6_14">[150]A.P.U!#REF!</definedName>
    <definedName name="TOTALITEM1.6_15" localSheetId="22">[150]A.P.U!#REF!</definedName>
    <definedName name="TOTALITEM1.6_15" localSheetId="2">[150]A.P.U!#REF!</definedName>
    <definedName name="TOTALITEM1.6_15">[150]A.P.U!#REF!</definedName>
    <definedName name="TOTALITEM1.6_16" localSheetId="22">[150]A.P.U!#REF!</definedName>
    <definedName name="TOTALITEM1.6_16" localSheetId="2">[150]A.P.U!#REF!</definedName>
    <definedName name="TOTALITEM1.6_16">[150]A.P.U!#REF!</definedName>
    <definedName name="TOTALITEM1.6_17" localSheetId="22">[150]A.P.U!#REF!</definedName>
    <definedName name="TOTALITEM1.6_17" localSheetId="2">[150]A.P.U!#REF!</definedName>
    <definedName name="TOTALITEM1.6_17">[150]A.P.U!#REF!</definedName>
    <definedName name="TOTALITEM1.6_18" localSheetId="22">[150]A.P.U!#REF!</definedName>
    <definedName name="TOTALITEM1.6_18" localSheetId="2">[150]A.P.U!#REF!</definedName>
    <definedName name="TOTALITEM1.6_18">[150]A.P.U!#REF!</definedName>
    <definedName name="TOTALITEM1.6_19" localSheetId="22">[150]A.P.U!#REF!</definedName>
    <definedName name="TOTALITEM1.6_19" localSheetId="2">[150]A.P.U!#REF!</definedName>
    <definedName name="TOTALITEM1.6_19">[150]A.P.U!#REF!</definedName>
    <definedName name="TOTALITEM1.6_2" localSheetId="22">[149]A.P.U!#REF!</definedName>
    <definedName name="TOTALITEM1.6_2" localSheetId="2">[149]A.P.U!#REF!</definedName>
    <definedName name="TOTALITEM1.6_2">[149]A.P.U!#REF!</definedName>
    <definedName name="TOTALITEM1.6_20" localSheetId="22">[150]A.P.U!#REF!</definedName>
    <definedName name="TOTALITEM1.6_20" localSheetId="2">[150]A.P.U!#REF!</definedName>
    <definedName name="TOTALITEM1.6_20">[150]A.P.U!#REF!</definedName>
    <definedName name="TOTALITEM1.6_21" localSheetId="22">[150]A.P.U!#REF!</definedName>
    <definedName name="TOTALITEM1.6_21" localSheetId="2">[150]A.P.U!#REF!</definedName>
    <definedName name="TOTALITEM1.6_21">[150]A.P.U!#REF!</definedName>
    <definedName name="TOTALITEM1.6_22" localSheetId="22">[150]A.P.U!#REF!</definedName>
    <definedName name="TOTALITEM1.6_22" localSheetId="2">[150]A.P.U!#REF!</definedName>
    <definedName name="TOTALITEM1.6_22">[150]A.P.U!#REF!</definedName>
    <definedName name="TOTALITEM1.6_23" localSheetId="22">[150]A.P.U!#REF!</definedName>
    <definedName name="TOTALITEM1.6_23" localSheetId="2">[150]A.P.U!#REF!</definedName>
    <definedName name="TOTALITEM1.6_23">[150]A.P.U!#REF!</definedName>
    <definedName name="TOTALITEM1.6_24" localSheetId="22">[150]A.P.U!#REF!</definedName>
    <definedName name="TOTALITEM1.6_24" localSheetId="2">[150]A.P.U!#REF!</definedName>
    <definedName name="TOTALITEM1.6_24">[150]A.P.U!#REF!</definedName>
    <definedName name="TOTALITEM1.6_25" localSheetId="22">[150]A.P.U!#REF!</definedName>
    <definedName name="TOTALITEM1.6_25" localSheetId="2">[150]A.P.U!#REF!</definedName>
    <definedName name="TOTALITEM1.6_25">[150]A.P.U!#REF!</definedName>
    <definedName name="TOTALITEM1.6_26" localSheetId="22">[150]A.P.U!#REF!</definedName>
    <definedName name="TOTALITEM1.6_26" localSheetId="2">[150]A.P.U!#REF!</definedName>
    <definedName name="TOTALITEM1.6_26">[150]A.P.U!#REF!</definedName>
    <definedName name="TOTALITEM1.6_27" localSheetId="22">[150]A.P.U!#REF!</definedName>
    <definedName name="TOTALITEM1.6_27" localSheetId="2">[150]A.P.U!#REF!</definedName>
    <definedName name="TOTALITEM1.6_27">[150]A.P.U!#REF!</definedName>
    <definedName name="TOTALITEM1.6_28" localSheetId="22">[150]A.P.U!#REF!</definedName>
    <definedName name="TOTALITEM1.6_28" localSheetId="2">[150]A.P.U!#REF!</definedName>
    <definedName name="TOTALITEM1.6_28">[150]A.P.U!#REF!</definedName>
    <definedName name="TOTALITEM1.6_29" localSheetId="22">[150]A.P.U!#REF!</definedName>
    <definedName name="TOTALITEM1.6_29" localSheetId="2">[150]A.P.U!#REF!</definedName>
    <definedName name="TOTALITEM1.6_29">[150]A.P.U!#REF!</definedName>
    <definedName name="TOTALITEM1.6_3" localSheetId="22">[151]A.P.U!#REF!</definedName>
    <definedName name="TOTALITEM1.6_3" localSheetId="2">[151]A.P.U!#REF!</definedName>
    <definedName name="TOTALITEM1.6_3">[151]A.P.U!#REF!</definedName>
    <definedName name="TOTALITEM1.6_30" localSheetId="22">[150]A.P.U!#REF!</definedName>
    <definedName name="TOTALITEM1.6_30" localSheetId="2">[150]A.P.U!#REF!</definedName>
    <definedName name="TOTALITEM1.6_30">[150]A.P.U!#REF!</definedName>
    <definedName name="TOTALITEM1.6_31" localSheetId="22">[150]A.P.U!#REF!</definedName>
    <definedName name="TOTALITEM1.6_31" localSheetId="2">[150]A.P.U!#REF!</definedName>
    <definedName name="TOTALITEM1.6_31">[150]A.P.U!#REF!</definedName>
    <definedName name="TOTALITEM1.6_32" localSheetId="22">[150]A.P.U!#REF!</definedName>
    <definedName name="TOTALITEM1.6_32" localSheetId="2">[150]A.P.U!#REF!</definedName>
    <definedName name="TOTALITEM1.6_32">[150]A.P.U!#REF!</definedName>
    <definedName name="TOTALITEM1.6_33" localSheetId="22">[150]A.P.U!#REF!</definedName>
    <definedName name="TOTALITEM1.6_33" localSheetId="2">[150]A.P.U!#REF!</definedName>
    <definedName name="TOTALITEM1.6_33">[150]A.P.U!#REF!</definedName>
    <definedName name="TOTALITEM1.6_34" localSheetId="22">[150]A.P.U!#REF!</definedName>
    <definedName name="TOTALITEM1.6_34" localSheetId="2">[150]A.P.U!#REF!</definedName>
    <definedName name="TOTALITEM1.6_34">[150]A.P.U!#REF!</definedName>
    <definedName name="TOTALITEM1.6_35" localSheetId="22">[150]A.P.U!#REF!</definedName>
    <definedName name="TOTALITEM1.6_35" localSheetId="2">[150]A.P.U!#REF!</definedName>
    <definedName name="TOTALITEM1.6_35">[150]A.P.U!#REF!</definedName>
    <definedName name="TOTALITEM1.6_36" localSheetId="22">[150]A.P.U!#REF!</definedName>
    <definedName name="TOTALITEM1.6_36" localSheetId="2">[150]A.P.U!#REF!</definedName>
    <definedName name="TOTALITEM1.6_36">[150]A.P.U!#REF!</definedName>
    <definedName name="TOTALITEM1.6_37" localSheetId="22">[150]A.P.U!#REF!</definedName>
    <definedName name="TOTALITEM1.6_37" localSheetId="2">[150]A.P.U!#REF!</definedName>
    <definedName name="TOTALITEM1.6_37">[150]A.P.U!#REF!</definedName>
    <definedName name="TOTALITEM1.6_38" localSheetId="22">[150]A.P.U!#REF!</definedName>
    <definedName name="TOTALITEM1.6_38" localSheetId="2">[150]A.P.U!#REF!</definedName>
    <definedName name="TOTALITEM1.6_38">[150]A.P.U!#REF!</definedName>
    <definedName name="TOTALITEM1.6_39" localSheetId="22">[150]A.P.U!#REF!</definedName>
    <definedName name="TOTALITEM1.6_39" localSheetId="2">[150]A.P.U!#REF!</definedName>
    <definedName name="TOTALITEM1.6_39">[150]A.P.U!#REF!</definedName>
    <definedName name="TOTALITEM1.6_4" localSheetId="22">[149]A.P.U!#REF!</definedName>
    <definedName name="TOTALITEM1.6_4" localSheetId="2">[149]A.P.U!#REF!</definedName>
    <definedName name="TOTALITEM1.6_4">[149]A.P.U!#REF!</definedName>
    <definedName name="TOTALITEM1.6_40" localSheetId="22">[150]A.P.U!#REF!</definedName>
    <definedName name="TOTALITEM1.6_40" localSheetId="2">[150]A.P.U!#REF!</definedName>
    <definedName name="TOTALITEM1.6_40">[150]A.P.U!#REF!</definedName>
    <definedName name="TOTALITEM1.6_41" localSheetId="22">[150]A.P.U!#REF!</definedName>
    <definedName name="TOTALITEM1.6_41" localSheetId="2">[150]A.P.U!#REF!</definedName>
    <definedName name="TOTALITEM1.6_41">[150]A.P.U!#REF!</definedName>
    <definedName name="TOTALITEM1.6_42" localSheetId="22">[150]A.P.U!#REF!</definedName>
    <definedName name="TOTALITEM1.6_42" localSheetId="2">[150]A.P.U!#REF!</definedName>
    <definedName name="TOTALITEM1.6_42">[150]A.P.U!#REF!</definedName>
    <definedName name="TOTALITEM1.6_43" localSheetId="22">[150]A.P.U!#REF!</definedName>
    <definedName name="TOTALITEM1.6_43" localSheetId="2">[150]A.P.U!#REF!</definedName>
    <definedName name="TOTALITEM1.6_43">[150]A.P.U!#REF!</definedName>
    <definedName name="TOTALITEM1.6_44" localSheetId="22">[150]A.P.U!#REF!</definedName>
    <definedName name="TOTALITEM1.6_44" localSheetId="2">[150]A.P.U!#REF!</definedName>
    <definedName name="TOTALITEM1.6_44">[150]A.P.U!#REF!</definedName>
    <definedName name="TOTALITEM1.6_45" localSheetId="22">[150]A.P.U!#REF!</definedName>
    <definedName name="TOTALITEM1.6_45" localSheetId="2">[150]A.P.U!#REF!</definedName>
    <definedName name="TOTALITEM1.6_45">[150]A.P.U!#REF!</definedName>
    <definedName name="TOTALITEM1.6_46" localSheetId="22">[150]A.P.U!#REF!</definedName>
    <definedName name="TOTALITEM1.6_46" localSheetId="2">[150]A.P.U!#REF!</definedName>
    <definedName name="TOTALITEM1.6_46">[150]A.P.U!#REF!</definedName>
    <definedName name="TOTALITEM1.6_47" localSheetId="22">[150]A.P.U!#REF!</definedName>
    <definedName name="TOTALITEM1.6_47" localSheetId="2">[150]A.P.U!#REF!</definedName>
    <definedName name="TOTALITEM1.6_47">[150]A.P.U!#REF!</definedName>
    <definedName name="TOTALITEM1.6_48" localSheetId="22">[150]A.P.U!#REF!</definedName>
    <definedName name="TOTALITEM1.6_48" localSheetId="2">[150]A.P.U!#REF!</definedName>
    <definedName name="TOTALITEM1.6_48">[150]A.P.U!#REF!</definedName>
    <definedName name="TOTALITEM1.6_49" localSheetId="22">[150]A.P.U!#REF!</definedName>
    <definedName name="TOTALITEM1.6_49" localSheetId="2">[150]A.P.U!#REF!</definedName>
    <definedName name="TOTALITEM1.6_49">[150]A.P.U!#REF!</definedName>
    <definedName name="TOTALITEM1.6_5" localSheetId="22">[150]A.P.U!#REF!</definedName>
    <definedName name="TOTALITEM1.6_5" localSheetId="2">[150]A.P.U!#REF!</definedName>
    <definedName name="TOTALITEM1.6_5">[150]A.P.U!#REF!</definedName>
    <definedName name="TOTALITEM1.6_50" localSheetId="22">[150]A.P.U!#REF!</definedName>
    <definedName name="TOTALITEM1.6_50" localSheetId="2">[150]A.P.U!#REF!</definedName>
    <definedName name="TOTALITEM1.6_50">[150]A.P.U!#REF!</definedName>
    <definedName name="TOTALITEM1.6_51" localSheetId="22">[150]A.P.U!#REF!</definedName>
    <definedName name="TOTALITEM1.6_51" localSheetId="2">[150]A.P.U!#REF!</definedName>
    <definedName name="TOTALITEM1.6_51">[150]A.P.U!#REF!</definedName>
    <definedName name="TOTALITEM1.6_52" localSheetId="22">[150]A.P.U!#REF!</definedName>
    <definedName name="TOTALITEM1.6_52" localSheetId="2">[150]A.P.U!#REF!</definedName>
    <definedName name="TOTALITEM1.6_52">[150]A.P.U!#REF!</definedName>
    <definedName name="TOTALITEM1.6_53" localSheetId="22">[150]A.P.U!#REF!</definedName>
    <definedName name="TOTALITEM1.6_53" localSheetId="2">[150]A.P.U!#REF!</definedName>
    <definedName name="TOTALITEM1.6_53">[150]A.P.U!#REF!</definedName>
    <definedName name="TOTALITEM1.6_54" localSheetId="22">[150]A.P.U!#REF!</definedName>
    <definedName name="TOTALITEM1.6_54" localSheetId="2">[150]A.P.U!#REF!</definedName>
    <definedName name="TOTALITEM1.6_54">[150]A.P.U!#REF!</definedName>
    <definedName name="TOTALITEM1.6_55" localSheetId="22">[150]A.P.U!#REF!</definedName>
    <definedName name="TOTALITEM1.6_55" localSheetId="2">[150]A.P.U!#REF!</definedName>
    <definedName name="TOTALITEM1.6_55">[150]A.P.U!#REF!</definedName>
    <definedName name="TOTALITEM1.6_56" localSheetId="22">[150]A.P.U!#REF!</definedName>
    <definedName name="TOTALITEM1.6_56" localSheetId="2">[150]A.P.U!#REF!</definedName>
    <definedName name="TOTALITEM1.6_56">[150]A.P.U!#REF!</definedName>
    <definedName name="TOTALITEM1.6_57" localSheetId="22">[150]A.P.U!#REF!</definedName>
    <definedName name="TOTALITEM1.6_57" localSheetId="2">[150]A.P.U!#REF!</definedName>
    <definedName name="TOTALITEM1.6_57">[150]A.P.U!#REF!</definedName>
    <definedName name="TOTALITEM1.6_58" localSheetId="22">[150]A.P.U!#REF!</definedName>
    <definedName name="TOTALITEM1.6_58" localSheetId="2">[150]A.P.U!#REF!</definedName>
    <definedName name="TOTALITEM1.6_58">[150]A.P.U!#REF!</definedName>
    <definedName name="TOTALITEM1.6_59" localSheetId="22">[149]A.P.U!#REF!</definedName>
    <definedName name="TOTALITEM1.6_59" localSheetId="2">[149]A.P.U!#REF!</definedName>
    <definedName name="TOTALITEM1.6_59">[149]A.P.U!#REF!</definedName>
    <definedName name="TOTALITEM1.6_60" localSheetId="22">[149]A.P.U!#REF!</definedName>
    <definedName name="TOTALITEM1.6_60" localSheetId="2">[149]A.P.U!#REF!</definedName>
    <definedName name="TOTALITEM1.6_60">[149]A.P.U!#REF!</definedName>
    <definedName name="TOTALITEM1.6_61" localSheetId="22">[150]A.P.U!#REF!</definedName>
    <definedName name="TOTALITEM1.6_61" localSheetId="2">[150]A.P.U!#REF!</definedName>
    <definedName name="TOTALITEM1.6_61">[150]A.P.U!#REF!</definedName>
    <definedName name="TOTALITEM1.6_62" localSheetId="22">[150]A.P.U!#REF!</definedName>
    <definedName name="TOTALITEM1.6_62" localSheetId="2">[150]A.P.U!#REF!</definedName>
    <definedName name="TOTALITEM1.6_62">[150]A.P.U!#REF!</definedName>
    <definedName name="TOTALITEM1.6_63" localSheetId="22">[150]A.P.U!#REF!</definedName>
    <definedName name="TOTALITEM1.6_63" localSheetId="2">[150]A.P.U!#REF!</definedName>
    <definedName name="TOTALITEM1.6_63">[150]A.P.U!#REF!</definedName>
    <definedName name="TOTALITEM1.6_64" localSheetId="22">[150]A.P.U!#REF!</definedName>
    <definedName name="TOTALITEM1.6_64" localSheetId="2">[150]A.P.U!#REF!</definedName>
    <definedName name="TOTALITEM1.6_64">[150]A.P.U!#REF!</definedName>
    <definedName name="TOTALITEM1.6_65" localSheetId="22">[150]A.P.U!#REF!</definedName>
    <definedName name="TOTALITEM1.6_65" localSheetId="2">[150]A.P.U!#REF!</definedName>
    <definedName name="TOTALITEM1.6_65">[150]A.P.U!#REF!</definedName>
    <definedName name="TOTALITEM1.6_66" localSheetId="22">[150]A.P.U!#REF!</definedName>
    <definedName name="TOTALITEM1.6_66" localSheetId="2">[150]A.P.U!#REF!</definedName>
    <definedName name="TOTALITEM1.6_66">[150]A.P.U!#REF!</definedName>
    <definedName name="TOTALITEM1.6_67" localSheetId="22">[150]A.P.U!#REF!</definedName>
    <definedName name="TOTALITEM1.6_67" localSheetId="2">[150]A.P.U!#REF!</definedName>
    <definedName name="TOTALITEM1.6_67">[150]A.P.U!#REF!</definedName>
    <definedName name="TOTALITEM1.6_68" localSheetId="22">[150]A.P.U!#REF!</definedName>
    <definedName name="TOTALITEM1.6_68" localSheetId="2">[150]A.P.U!#REF!</definedName>
    <definedName name="TOTALITEM1.6_68">[150]A.P.U!#REF!</definedName>
    <definedName name="TOTALITEM1.6_69" localSheetId="22">[150]A.P.U!#REF!</definedName>
    <definedName name="TOTALITEM1.6_69" localSheetId="2">[150]A.P.U!#REF!</definedName>
    <definedName name="TOTALITEM1.6_69">[150]A.P.U!#REF!</definedName>
    <definedName name="TOTALITEM1.6_70" localSheetId="22">[150]A.P.U!#REF!</definedName>
    <definedName name="TOTALITEM1.6_70" localSheetId="2">[150]A.P.U!#REF!</definedName>
    <definedName name="TOTALITEM1.6_70">[150]A.P.U!#REF!</definedName>
    <definedName name="TOTALITEM1.6_71" localSheetId="22">[150]A.P.U!#REF!</definedName>
    <definedName name="TOTALITEM1.6_71" localSheetId="2">[150]A.P.U!#REF!</definedName>
    <definedName name="TOTALITEM1.6_71">[150]A.P.U!#REF!</definedName>
    <definedName name="TOTALITEM1.6_72" localSheetId="22">[150]A.P.U!#REF!</definedName>
    <definedName name="TOTALITEM1.6_72" localSheetId="2">[150]A.P.U!#REF!</definedName>
    <definedName name="TOTALITEM1.6_72">[150]A.P.U!#REF!</definedName>
    <definedName name="TOTALITEM1.6_73" localSheetId="22">[150]A.P.U!#REF!</definedName>
    <definedName name="TOTALITEM1.6_73" localSheetId="2">[150]A.P.U!#REF!</definedName>
    <definedName name="TOTALITEM1.6_73">[150]A.P.U!#REF!</definedName>
    <definedName name="TOTALITEM1.6_74" localSheetId="22">[150]A.P.U!#REF!</definedName>
    <definedName name="TOTALITEM1.6_74" localSheetId="2">[150]A.P.U!#REF!</definedName>
    <definedName name="TOTALITEM1.6_74">[150]A.P.U!#REF!</definedName>
    <definedName name="TOTALITEM1.6_75" localSheetId="22">[150]A.P.U!#REF!</definedName>
    <definedName name="TOTALITEM1.6_75" localSheetId="2">[150]A.P.U!#REF!</definedName>
    <definedName name="TOTALITEM1.6_75">[150]A.P.U!#REF!</definedName>
    <definedName name="TOTALITEM1.6_76" localSheetId="22">[150]A.P.U!#REF!</definedName>
    <definedName name="TOTALITEM1.6_76" localSheetId="2">[150]A.P.U!#REF!</definedName>
    <definedName name="TOTALITEM1.6_76">[150]A.P.U!#REF!</definedName>
    <definedName name="TOTALITEM1.6_77" localSheetId="22">[150]A.P.U!#REF!</definedName>
    <definedName name="TOTALITEM1.6_77" localSheetId="2">[150]A.P.U!#REF!</definedName>
    <definedName name="TOTALITEM1.6_77">[150]A.P.U!#REF!</definedName>
    <definedName name="TOTALITEM1.6_78" localSheetId="22">[150]A.P.U!#REF!</definedName>
    <definedName name="TOTALITEM1.6_78" localSheetId="2">[150]A.P.U!#REF!</definedName>
    <definedName name="TOTALITEM1.6_78">[150]A.P.U!#REF!</definedName>
    <definedName name="TOTALITEM1.6_79" localSheetId="22">[150]A.P.U!#REF!</definedName>
    <definedName name="TOTALITEM1.6_79" localSheetId="2">[150]A.P.U!#REF!</definedName>
    <definedName name="TOTALITEM1.6_79">[150]A.P.U!#REF!</definedName>
    <definedName name="TOTALITEM1.6_80" localSheetId="22">[150]A.P.U!#REF!</definedName>
    <definedName name="TOTALITEM1.6_80" localSheetId="2">[150]A.P.U!#REF!</definedName>
    <definedName name="TOTALITEM1.6_80">[150]A.P.U!#REF!</definedName>
    <definedName name="TOTALITEM1.6_9" localSheetId="22">[150]A.P.U!#REF!</definedName>
    <definedName name="TOTALITEM1.6_9" localSheetId="2">[150]A.P.U!#REF!</definedName>
    <definedName name="TOTALITEM1.6_9">[150]A.P.U!#REF!</definedName>
    <definedName name="TOTALITEM1.7" localSheetId="17">[148]A.P.U!#REF!</definedName>
    <definedName name="TOTALITEM1.7" localSheetId="18">[148]A.P.U!#REF!</definedName>
    <definedName name="TOTALITEM1.7" localSheetId="22">[147]A.P.U!#REF!</definedName>
    <definedName name="TOTALITEM1.7" localSheetId="2">[148]A.P.U!#REF!</definedName>
    <definedName name="TOTALITEM1.7">[147]A.P.U!#REF!</definedName>
    <definedName name="TOTALITEM1.7_1" localSheetId="22">[149]A.P.U!#REF!</definedName>
    <definedName name="TOTALITEM1.7_1" localSheetId="2">[149]A.P.U!#REF!</definedName>
    <definedName name="TOTALITEM1.7_1">[149]A.P.U!#REF!</definedName>
    <definedName name="TOTALITEM1.7_10" localSheetId="22">[150]A.P.U!#REF!</definedName>
    <definedName name="TOTALITEM1.7_10" localSheetId="2">[150]A.P.U!#REF!</definedName>
    <definedName name="TOTALITEM1.7_10">[150]A.P.U!#REF!</definedName>
    <definedName name="TOTALITEM1.7_11" localSheetId="22">[150]A.P.U!#REF!</definedName>
    <definedName name="TOTALITEM1.7_11" localSheetId="2">[150]A.P.U!#REF!</definedName>
    <definedName name="TOTALITEM1.7_11">[150]A.P.U!#REF!</definedName>
    <definedName name="TOTALITEM1.7_12" localSheetId="22">[150]A.P.U!#REF!</definedName>
    <definedName name="TOTALITEM1.7_12" localSheetId="2">[150]A.P.U!#REF!</definedName>
    <definedName name="TOTALITEM1.7_12">[150]A.P.U!#REF!</definedName>
    <definedName name="TOTALITEM1.7_13" localSheetId="22">[150]A.P.U!#REF!</definedName>
    <definedName name="TOTALITEM1.7_13" localSheetId="2">[150]A.P.U!#REF!</definedName>
    <definedName name="TOTALITEM1.7_13">[150]A.P.U!#REF!</definedName>
    <definedName name="TOTALITEM1.7_14" localSheetId="22">[150]A.P.U!#REF!</definedName>
    <definedName name="TOTALITEM1.7_14" localSheetId="2">[150]A.P.U!#REF!</definedName>
    <definedName name="TOTALITEM1.7_14">[150]A.P.U!#REF!</definedName>
    <definedName name="TOTALITEM1.7_15" localSheetId="22">[150]A.P.U!#REF!</definedName>
    <definedName name="TOTALITEM1.7_15" localSheetId="2">[150]A.P.U!#REF!</definedName>
    <definedName name="TOTALITEM1.7_15">[150]A.P.U!#REF!</definedName>
    <definedName name="TOTALITEM1.7_16" localSheetId="22">[150]A.P.U!#REF!</definedName>
    <definedName name="TOTALITEM1.7_16" localSheetId="2">[150]A.P.U!#REF!</definedName>
    <definedName name="TOTALITEM1.7_16">[150]A.P.U!#REF!</definedName>
    <definedName name="TOTALITEM1.7_17" localSheetId="22">[150]A.P.U!#REF!</definedName>
    <definedName name="TOTALITEM1.7_17" localSheetId="2">[150]A.P.U!#REF!</definedName>
    <definedName name="TOTALITEM1.7_17">[150]A.P.U!#REF!</definedName>
    <definedName name="TOTALITEM1.7_18" localSheetId="22">[150]A.P.U!#REF!</definedName>
    <definedName name="TOTALITEM1.7_18" localSheetId="2">[150]A.P.U!#REF!</definedName>
    <definedName name="TOTALITEM1.7_18">[150]A.P.U!#REF!</definedName>
    <definedName name="TOTALITEM1.7_19" localSheetId="22">[150]A.P.U!#REF!</definedName>
    <definedName name="TOTALITEM1.7_19" localSheetId="2">[150]A.P.U!#REF!</definedName>
    <definedName name="TOTALITEM1.7_19">[150]A.P.U!#REF!</definedName>
    <definedName name="TOTALITEM1.7_2" localSheetId="22">[149]A.P.U!#REF!</definedName>
    <definedName name="TOTALITEM1.7_2" localSheetId="2">[149]A.P.U!#REF!</definedName>
    <definedName name="TOTALITEM1.7_2">[149]A.P.U!#REF!</definedName>
    <definedName name="TOTALITEM1.7_20" localSheetId="22">[150]A.P.U!#REF!</definedName>
    <definedName name="TOTALITEM1.7_20" localSheetId="2">[150]A.P.U!#REF!</definedName>
    <definedName name="TOTALITEM1.7_20">[150]A.P.U!#REF!</definedName>
    <definedName name="TOTALITEM1.7_21" localSheetId="22">[150]A.P.U!#REF!</definedName>
    <definedName name="TOTALITEM1.7_21" localSheetId="2">[150]A.P.U!#REF!</definedName>
    <definedName name="TOTALITEM1.7_21">[150]A.P.U!#REF!</definedName>
    <definedName name="TOTALITEM1.7_22" localSheetId="22">[150]A.P.U!#REF!</definedName>
    <definedName name="TOTALITEM1.7_22" localSheetId="2">[150]A.P.U!#REF!</definedName>
    <definedName name="TOTALITEM1.7_22">[150]A.P.U!#REF!</definedName>
    <definedName name="TOTALITEM1.7_23" localSheetId="22">[150]A.P.U!#REF!</definedName>
    <definedName name="TOTALITEM1.7_23" localSheetId="2">[150]A.P.U!#REF!</definedName>
    <definedName name="TOTALITEM1.7_23">[150]A.P.U!#REF!</definedName>
    <definedName name="TOTALITEM1.7_24" localSheetId="22">[150]A.P.U!#REF!</definedName>
    <definedName name="TOTALITEM1.7_24" localSheetId="2">[150]A.P.U!#REF!</definedName>
    <definedName name="TOTALITEM1.7_24">[150]A.P.U!#REF!</definedName>
    <definedName name="TOTALITEM1.7_25" localSheetId="22">[150]A.P.U!#REF!</definedName>
    <definedName name="TOTALITEM1.7_25" localSheetId="2">[150]A.P.U!#REF!</definedName>
    <definedName name="TOTALITEM1.7_25">[150]A.P.U!#REF!</definedName>
    <definedName name="TOTALITEM1.7_26" localSheetId="22">[150]A.P.U!#REF!</definedName>
    <definedName name="TOTALITEM1.7_26" localSheetId="2">[150]A.P.U!#REF!</definedName>
    <definedName name="TOTALITEM1.7_26">[150]A.P.U!#REF!</definedName>
    <definedName name="TOTALITEM1.7_27" localSheetId="22">[150]A.P.U!#REF!</definedName>
    <definedName name="TOTALITEM1.7_27" localSheetId="2">[150]A.P.U!#REF!</definedName>
    <definedName name="TOTALITEM1.7_27">[150]A.P.U!#REF!</definedName>
    <definedName name="TOTALITEM1.7_28" localSheetId="22">[150]A.P.U!#REF!</definedName>
    <definedName name="TOTALITEM1.7_28" localSheetId="2">[150]A.P.U!#REF!</definedName>
    <definedName name="TOTALITEM1.7_28">[150]A.P.U!#REF!</definedName>
    <definedName name="TOTALITEM1.7_29" localSheetId="22">[150]A.P.U!#REF!</definedName>
    <definedName name="TOTALITEM1.7_29" localSheetId="2">[150]A.P.U!#REF!</definedName>
    <definedName name="TOTALITEM1.7_29">[150]A.P.U!#REF!</definedName>
    <definedName name="TOTALITEM1.7_3" localSheetId="22">[151]A.P.U!#REF!</definedName>
    <definedName name="TOTALITEM1.7_3" localSheetId="2">[151]A.P.U!#REF!</definedName>
    <definedName name="TOTALITEM1.7_3">[151]A.P.U!#REF!</definedName>
    <definedName name="TOTALITEM1.7_30" localSheetId="22">[150]A.P.U!#REF!</definedName>
    <definedName name="TOTALITEM1.7_30" localSheetId="2">[150]A.P.U!#REF!</definedName>
    <definedName name="TOTALITEM1.7_30">[150]A.P.U!#REF!</definedName>
    <definedName name="TOTALITEM1.7_31" localSheetId="22">[150]A.P.U!#REF!</definedName>
    <definedName name="TOTALITEM1.7_31" localSheetId="2">[150]A.P.U!#REF!</definedName>
    <definedName name="TOTALITEM1.7_31">[150]A.P.U!#REF!</definedName>
    <definedName name="TOTALITEM1.7_32" localSheetId="22">[150]A.P.U!#REF!</definedName>
    <definedName name="TOTALITEM1.7_32" localSheetId="2">[150]A.P.U!#REF!</definedName>
    <definedName name="TOTALITEM1.7_32">[150]A.P.U!#REF!</definedName>
    <definedName name="TOTALITEM1.7_33" localSheetId="22">[150]A.P.U!#REF!</definedName>
    <definedName name="TOTALITEM1.7_33" localSheetId="2">[150]A.P.U!#REF!</definedName>
    <definedName name="TOTALITEM1.7_33">[150]A.P.U!#REF!</definedName>
    <definedName name="TOTALITEM1.7_34" localSheetId="22">[150]A.P.U!#REF!</definedName>
    <definedName name="TOTALITEM1.7_34" localSheetId="2">[150]A.P.U!#REF!</definedName>
    <definedName name="TOTALITEM1.7_34">[150]A.P.U!#REF!</definedName>
    <definedName name="TOTALITEM1.7_35" localSheetId="22">[150]A.P.U!#REF!</definedName>
    <definedName name="TOTALITEM1.7_35" localSheetId="2">[150]A.P.U!#REF!</definedName>
    <definedName name="TOTALITEM1.7_35">[150]A.P.U!#REF!</definedName>
    <definedName name="TOTALITEM1.7_36" localSheetId="22">[150]A.P.U!#REF!</definedName>
    <definedName name="TOTALITEM1.7_36" localSheetId="2">[150]A.P.U!#REF!</definedName>
    <definedName name="TOTALITEM1.7_36">[150]A.P.U!#REF!</definedName>
    <definedName name="TOTALITEM1.7_37" localSheetId="22">[150]A.P.U!#REF!</definedName>
    <definedName name="TOTALITEM1.7_37" localSheetId="2">[150]A.P.U!#REF!</definedName>
    <definedName name="TOTALITEM1.7_37">[150]A.P.U!#REF!</definedName>
    <definedName name="TOTALITEM1.7_38" localSheetId="22">[150]A.P.U!#REF!</definedName>
    <definedName name="TOTALITEM1.7_38" localSheetId="2">[150]A.P.U!#REF!</definedName>
    <definedName name="TOTALITEM1.7_38">[150]A.P.U!#REF!</definedName>
    <definedName name="TOTALITEM1.7_39" localSheetId="22">[150]A.P.U!#REF!</definedName>
    <definedName name="TOTALITEM1.7_39" localSheetId="2">[150]A.P.U!#REF!</definedName>
    <definedName name="TOTALITEM1.7_39">[150]A.P.U!#REF!</definedName>
    <definedName name="TOTALITEM1.7_4" localSheetId="22">[149]A.P.U!#REF!</definedName>
    <definedName name="TOTALITEM1.7_4" localSheetId="2">[149]A.P.U!#REF!</definedName>
    <definedName name="TOTALITEM1.7_4">[149]A.P.U!#REF!</definedName>
    <definedName name="TOTALITEM1.7_40" localSheetId="22">[150]A.P.U!#REF!</definedName>
    <definedName name="TOTALITEM1.7_40" localSheetId="2">[150]A.P.U!#REF!</definedName>
    <definedName name="TOTALITEM1.7_40">[150]A.P.U!#REF!</definedName>
    <definedName name="TOTALITEM1.7_41" localSheetId="22">[150]A.P.U!#REF!</definedName>
    <definedName name="TOTALITEM1.7_41" localSheetId="2">[150]A.P.U!#REF!</definedName>
    <definedName name="TOTALITEM1.7_41">[150]A.P.U!#REF!</definedName>
    <definedName name="TOTALITEM1.7_42" localSheetId="22">[150]A.P.U!#REF!</definedName>
    <definedName name="TOTALITEM1.7_42" localSheetId="2">[150]A.P.U!#REF!</definedName>
    <definedName name="TOTALITEM1.7_42">[150]A.P.U!#REF!</definedName>
    <definedName name="TOTALITEM1.7_43" localSheetId="22">[150]A.P.U!#REF!</definedName>
    <definedName name="TOTALITEM1.7_43" localSheetId="2">[150]A.P.U!#REF!</definedName>
    <definedName name="TOTALITEM1.7_43">[150]A.P.U!#REF!</definedName>
    <definedName name="TOTALITEM1.7_44" localSheetId="22">[150]A.P.U!#REF!</definedName>
    <definedName name="TOTALITEM1.7_44" localSheetId="2">[150]A.P.U!#REF!</definedName>
    <definedName name="TOTALITEM1.7_44">[150]A.P.U!#REF!</definedName>
    <definedName name="TOTALITEM1.7_45" localSheetId="22">[150]A.P.U!#REF!</definedName>
    <definedName name="TOTALITEM1.7_45" localSheetId="2">[150]A.P.U!#REF!</definedName>
    <definedName name="TOTALITEM1.7_45">[150]A.P.U!#REF!</definedName>
    <definedName name="TOTALITEM1.7_46" localSheetId="22">[150]A.P.U!#REF!</definedName>
    <definedName name="TOTALITEM1.7_46" localSheetId="2">[150]A.P.U!#REF!</definedName>
    <definedName name="TOTALITEM1.7_46">[150]A.P.U!#REF!</definedName>
    <definedName name="TOTALITEM1.7_47" localSheetId="22">[150]A.P.U!#REF!</definedName>
    <definedName name="TOTALITEM1.7_47" localSheetId="2">[150]A.P.U!#REF!</definedName>
    <definedName name="TOTALITEM1.7_47">[150]A.P.U!#REF!</definedName>
    <definedName name="TOTALITEM1.7_48" localSheetId="22">[150]A.P.U!#REF!</definedName>
    <definedName name="TOTALITEM1.7_48" localSheetId="2">[150]A.P.U!#REF!</definedName>
    <definedName name="TOTALITEM1.7_48">[150]A.P.U!#REF!</definedName>
    <definedName name="TOTALITEM1.7_49" localSheetId="22">[150]A.P.U!#REF!</definedName>
    <definedName name="TOTALITEM1.7_49" localSheetId="2">[150]A.P.U!#REF!</definedName>
    <definedName name="TOTALITEM1.7_49">[150]A.P.U!#REF!</definedName>
    <definedName name="TOTALITEM1.7_5" localSheetId="22">[150]A.P.U!#REF!</definedName>
    <definedName name="TOTALITEM1.7_5" localSheetId="2">[150]A.P.U!#REF!</definedName>
    <definedName name="TOTALITEM1.7_5">[150]A.P.U!#REF!</definedName>
    <definedName name="TOTALITEM1.7_50" localSheetId="22">[150]A.P.U!#REF!</definedName>
    <definedName name="TOTALITEM1.7_50" localSheetId="2">[150]A.P.U!#REF!</definedName>
    <definedName name="TOTALITEM1.7_50">[150]A.P.U!#REF!</definedName>
    <definedName name="TOTALITEM1.7_51" localSheetId="22">[150]A.P.U!#REF!</definedName>
    <definedName name="TOTALITEM1.7_51" localSheetId="2">[150]A.P.U!#REF!</definedName>
    <definedName name="TOTALITEM1.7_51">[150]A.P.U!#REF!</definedName>
    <definedName name="TOTALITEM1.7_52" localSheetId="22">[150]A.P.U!#REF!</definedName>
    <definedName name="TOTALITEM1.7_52" localSheetId="2">[150]A.P.U!#REF!</definedName>
    <definedName name="TOTALITEM1.7_52">[150]A.P.U!#REF!</definedName>
    <definedName name="TOTALITEM1.7_53" localSheetId="22">[150]A.P.U!#REF!</definedName>
    <definedName name="TOTALITEM1.7_53" localSheetId="2">[150]A.P.U!#REF!</definedName>
    <definedName name="TOTALITEM1.7_53">[150]A.P.U!#REF!</definedName>
    <definedName name="TOTALITEM1.7_54" localSheetId="22">[150]A.P.U!#REF!</definedName>
    <definedName name="TOTALITEM1.7_54" localSheetId="2">[150]A.P.U!#REF!</definedName>
    <definedName name="TOTALITEM1.7_54">[150]A.P.U!#REF!</definedName>
    <definedName name="TOTALITEM1.7_55" localSheetId="22">[150]A.P.U!#REF!</definedName>
    <definedName name="TOTALITEM1.7_55" localSheetId="2">[150]A.P.U!#REF!</definedName>
    <definedName name="TOTALITEM1.7_55">[150]A.P.U!#REF!</definedName>
    <definedName name="TOTALITEM1.7_56" localSheetId="22">[150]A.P.U!#REF!</definedName>
    <definedName name="TOTALITEM1.7_56" localSheetId="2">[150]A.P.U!#REF!</definedName>
    <definedName name="TOTALITEM1.7_56">[150]A.P.U!#REF!</definedName>
    <definedName name="TOTALITEM1.7_57" localSheetId="22">[150]A.P.U!#REF!</definedName>
    <definedName name="TOTALITEM1.7_57" localSheetId="2">[150]A.P.U!#REF!</definedName>
    <definedName name="TOTALITEM1.7_57">[150]A.P.U!#REF!</definedName>
    <definedName name="TOTALITEM1.7_58" localSheetId="22">[150]A.P.U!#REF!</definedName>
    <definedName name="TOTALITEM1.7_58" localSheetId="2">[150]A.P.U!#REF!</definedName>
    <definedName name="TOTALITEM1.7_58">[150]A.P.U!#REF!</definedName>
    <definedName name="TOTALITEM1.7_59" localSheetId="22">[149]A.P.U!#REF!</definedName>
    <definedName name="TOTALITEM1.7_59" localSheetId="2">[149]A.P.U!#REF!</definedName>
    <definedName name="TOTALITEM1.7_59">[149]A.P.U!#REF!</definedName>
    <definedName name="TOTALITEM1.7_60" localSheetId="22">[149]A.P.U!#REF!</definedName>
    <definedName name="TOTALITEM1.7_60" localSheetId="2">[149]A.P.U!#REF!</definedName>
    <definedName name="TOTALITEM1.7_60">[149]A.P.U!#REF!</definedName>
    <definedName name="TOTALITEM1.7_61" localSheetId="22">[150]A.P.U!#REF!</definedName>
    <definedName name="TOTALITEM1.7_61" localSheetId="2">[150]A.P.U!#REF!</definedName>
    <definedName name="TOTALITEM1.7_61">[150]A.P.U!#REF!</definedName>
    <definedName name="TOTALITEM1.7_62" localSheetId="22">[150]A.P.U!#REF!</definedName>
    <definedName name="TOTALITEM1.7_62" localSheetId="2">[150]A.P.U!#REF!</definedName>
    <definedName name="TOTALITEM1.7_62">[150]A.P.U!#REF!</definedName>
    <definedName name="TOTALITEM1.7_63" localSheetId="22">[150]A.P.U!#REF!</definedName>
    <definedName name="TOTALITEM1.7_63" localSheetId="2">[150]A.P.U!#REF!</definedName>
    <definedName name="TOTALITEM1.7_63">[150]A.P.U!#REF!</definedName>
    <definedName name="TOTALITEM1.7_64" localSheetId="22">[150]A.P.U!#REF!</definedName>
    <definedName name="TOTALITEM1.7_64" localSheetId="2">[150]A.P.U!#REF!</definedName>
    <definedName name="TOTALITEM1.7_64">[150]A.P.U!#REF!</definedName>
    <definedName name="TOTALITEM1.7_65" localSheetId="22">[150]A.P.U!#REF!</definedName>
    <definedName name="TOTALITEM1.7_65" localSheetId="2">[150]A.P.U!#REF!</definedName>
    <definedName name="TOTALITEM1.7_65">[150]A.P.U!#REF!</definedName>
    <definedName name="TOTALITEM1.7_66" localSheetId="22">[150]A.P.U!#REF!</definedName>
    <definedName name="TOTALITEM1.7_66" localSheetId="2">[150]A.P.U!#REF!</definedName>
    <definedName name="TOTALITEM1.7_66">[150]A.P.U!#REF!</definedName>
    <definedName name="TOTALITEM1.7_67" localSheetId="22">[150]A.P.U!#REF!</definedName>
    <definedName name="TOTALITEM1.7_67" localSheetId="2">[150]A.P.U!#REF!</definedName>
    <definedName name="TOTALITEM1.7_67">[150]A.P.U!#REF!</definedName>
    <definedName name="TOTALITEM1.7_68" localSheetId="22">[150]A.P.U!#REF!</definedName>
    <definedName name="TOTALITEM1.7_68" localSheetId="2">[150]A.P.U!#REF!</definedName>
    <definedName name="TOTALITEM1.7_68">[150]A.P.U!#REF!</definedName>
    <definedName name="TOTALITEM1.7_69" localSheetId="22">[150]A.P.U!#REF!</definedName>
    <definedName name="TOTALITEM1.7_69" localSheetId="2">[150]A.P.U!#REF!</definedName>
    <definedName name="TOTALITEM1.7_69">[150]A.P.U!#REF!</definedName>
    <definedName name="TOTALITEM1.7_70" localSheetId="22">[150]A.P.U!#REF!</definedName>
    <definedName name="TOTALITEM1.7_70" localSheetId="2">[150]A.P.U!#REF!</definedName>
    <definedName name="TOTALITEM1.7_70">[150]A.P.U!#REF!</definedName>
    <definedName name="TOTALITEM1.7_71" localSheetId="22">[150]A.P.U!#REF!</definedName>
    <definedName name="TOTALITEM1.7_71" localSheetId="2">[150]A.P.U!#REF!</definedName>
    <definedName name="TOTALITEM1.7_71">[150]A.P.U!#REF!</definedName>
    <definedName name="TOTALITEM1.7_72" localSheetId="22">[150]A.P.U!#REF!</definedName>
    <definedName name="TOTALITEM1.7_72" localSheetId="2">[150]A.P.U!#REF!</definedName>
    <definedName name="TOTALITEM1.7_72">[150]A.P.U!#REF!</definedName>
    <definedName name="TOTALITEM1.7_73" localSheetId="22">[150]A.P.U!#REF!</definedName>
    <definedName name="TOTALITEM1.7_73" localSheetId="2">[150]A.P.U!#REF!</definedName>
    <definedName name="TOTALITEM1.7_73">[150]A.P.U!#REF!</definedName>
    <definedName name="TOTALITEM1.7_74" localSheetId="22">[150]A.P.U!#REF!</definedName>
    <definedName name="TOTALITEM1.7_74" localSheetId="2">[150]A.P.U!#REF!</definedName>
    <definedName name="TOTALITEM1.7_74">[150]A.P.U!#REF!</definedName>
    <definedName name="TOTALITEM1.7_75" localSheetId="22">[150]A.P.U!#REF!</definedName>
    <definedName name="TOTALITEM1.7_75" localSheetId="2">[150]A.P.U!#REF!</definedName>
    <definedName name="TOTALITEM1.7_75">[150]A.P.U!#REF!</definedName>
    <definedName name="TOTALITEM1.7_76" localSheetId="22">[150]A.P.U!#REF!</definedName>
    <definedName name="TOTALITEM1.7_76" localSheetId="2">[150]A.P.U!#REF!</definedName>
    <definedName name="TOTALITEM1.7_76">[150]A.P.U!#REF!</definedName>
    <definedName name="TOTALITEM1.7_77" localSheetId="22">[150]A.P.U!#REF!</definedName>
    <definedName name="TOTALITEM1.7_77" localSheetId="2">[150]A.P.U!#REF!</definedName>
    <definedName name="TOTALITEM1.7_77">[150]A.P.U!#REF!</definedName>
    <definedName name="TOTALITEM1.7_78" localSheetId="22">[150]A.P.U!#REF!</definedName>
    <definedName name="TOTALITEM1.7_78" localSheetId="2">[150]A.P.U!#REF!</definedName>
    <definedName name="TOTALITEM1.7_78">[150]A.P.U!#REF!</definedName>
    <definedName name="TOTALITEM1.7_79" localSheetId="22">[150]A.P.U!#REF!</definedName>
    <definedName name="TOTALITEM1.7_79" localSheetId="2">[150]A.P.U!#REF!</definedName>
    <definedName name="TOTALITEM1.7_79">[150]A.P.U!#REF!</definedName>
    <definedName name="TOTALITEM1.7_80" localSheetId="22">[150]A.P.U!#REF!</definedName>
    <definedName name="TOTALITEM1.7_80" localSheetId="2">[150]A.P.U!#REF!</definedName>
    <definedName name="TOTALITEM1.7_80">[150]A.P.U!#REF!</definedName>
    <definedName name="TOTALITEM1.7_9" localSheetId="22">[150]A.P.U!#REF!</definedName>
    <definedName name="TOTALITEM1.7_9" localSheetId="2">[150]A.P.U!#REF!</definedName>
    <definedName name="TOTALITEM1.7_9">[150]A.P.U!#REF!</definedName>
    <definedName name="TOTALITEM1.8" localSheetId="17">[148]A.P.U!#REF!</definedName>
    <definedName name="TOTALITEM1.8" localSheetId="18">[148]A.P.U!#REF!</definedName>
    <definedName name="TOTALITEM1.8" localSheetId="22">[147]A.P.U!#REF!</definedName>
    <definedName name="TOTALITEM1.8" localSheetId="2">[148]A.P.U!#REF!</definedName>
    <definedName name="TOTALITEM1.8">[147]A.P.U!#REF!</definedName>
    <definedName name="TOTALITEM1.8_1" localSheetId="22">[149]A.P.U!#REF!</definedName>
    <definedName name="TOTALITEM1.8_1" localSheetId="2">[149]A.P.U!#REF!</definedName>
    <definedName name="TOTALITEM1.8_1">[149]A.P.U!#REF!</definedName>
    <definedName name="TOTALITEM1.8_10" localSheetId="22">[150]A.P.U!#REF!</definedName>
    <definedName name="TOTALITEM1.8_10" localSheetId="2">[150]A.P.U!#REF!</definedName>
    <definedName name="TOTALITEM1.8_10">[150]A.P.U!#REF!</definedName>
    <definedName name="TOTALITEM1.8_11" localSheetId="22">[150]A.P.U!#REF!</definedName>
    <definedName name="TOTALITEM1.8_11" localSheetId="2">[150]A.P.U!#REF!</definedName>
    <definedName name="TOTALITEM1.8_11">[150]A.P.U!#REF!</definedName>
    <definedName name="TOTALITEM1.8_12" localSheetId="22">[150]A.P.U!#REF!</definedName>
    <definedName name="TOTALITEM1.8_12" localSheetId="2">[150]A.P.U!#REF!</definedName>
    <definedName name="TOTALITEM1.8_12">[150]A.P.U!#REF!</definedName>
    <definedName name="TOTALITEM1.8_13" localSheetId="22">[150]A.P.U!#REF!</definedName>
    <definedName name="TOTALITEM1.8_13" localSheetId="2">[150]A.P.U!#REF!</definedName>
    <definedName name="TOTALITEM1.8_13">[150]A.P.U!#REF!</definedName>
    <definedName name="TOTALITEM1.8_14" localSheetId="22">[150]A.P.U!#REF!</definedName>
    <definedName name="TOTALITEM1.8_14" localSheetId="2">[150]A.P.U!#REF!</definedName>
    <definedName name="TOTALITEM1.8_14">[150]A.P.U!#REF!</definedName>
    <definedName name="TOTALITEM1.8_15" localSheetId="22">[150]A.P.U!#REF!</definedName>
    <definedName name="TOTALITEM1.8_15" localSheetId="2">[150]A.P.U!#REF!</definedName>
    <definedName name="TOTALITEM1.8_15">[150]A.P.U!#REF!</definedName>
    <definedName name="TOTALITEM1.8_16" localSheetId="22">[150]A.P.U!#REF!</definedName>
    <definedName name="TOTALITEM1.8_16" localSheetId="2">[150]A.P.U!#REF!</definedName>
    <definedName name="TOTALITEM1.8_16">[150]A.P.U!#REF!</definedName>
    <definedName name="TOTALITEM1.8_17" localSheetId="22">[150]A.P.U!#REF!</definedName>
    <definedName name="TOTALITEM1.8_17" localSheetId="2">[150]A.P.U!#REF!</definedName>
    <definedName name="TOTALITEM1.8_17">[150]A.P.U!#REF!</definedName>
    <definedName name="TOTALITEM1.8_18" localSheetId="22">[150]A.P.U!#REF!</definedName>
    <definedName name="TOTALITEM1.8_18" localSheetId="2">[150]A.P.U!#REF!</definedName>
    <definedName name="TOTALITEM1.8_18">[150]A.P.U!#REF!</definedName>
    <definedName name="TOTALITEM1.8_19" localSheetId="22">[150]A.P.U!#REF!</definedName>
    <definedName name="TOTALITEM1.8_19" localSheetId="2">[150]A.P.U!#REF!</definedName>
    <definedName name="TOTALITEM1.8_19">[150]A.P.U!#REF!</definedName>
    <definedName name="TOTALITEM1.8_2" localSheetId="22">[149]A.P.U!#REF!</definedName>
    <definedName name="TOTALITEM1.8_2" localSheetId="2">[149]A.P.U!#REF!</definedName>
    <definedName name="TOTALITEM1.8_2">[149]A.P.U!#REF!</definedName>
    <definedName name="TOTALITEM1.8_20" localSheetId="22">[150]A.P.U!#REF!</definedName>
    <definedName name="TOTALITEM1.8_20" localSheetId="2">[150]A.P.U!#REF!</definedName>
    <definedName name="TOTALITEM1.8_20">[150]A.P.U!#REF!</definedName>
    <definedName name="TOTALITEM1.8_21" localSheetId="22">[150]A.P.U!#REF!</definedName>
    <definedName name="TOTALITEM1.8_21" localSheetId="2">[150]A.P.U!#REF!</definedName>
    <definedName name="TOTALITEM1.8_21">[150]A.P.U!#REF!</definedName>
    <definedName name="TOTALITEM1.8_22" localSheetId="22">[150]A.P.U!#REF!</definedName>
    <definedName name="TOTALITEM1.8_22" localSheetId="2">[150]A.P.U!#REF!</definedName>
    <definedName name="TOTALITEM1.8_22">[150]A.P.U!#REF!</definedName>
    <definedName name="TOTALITEM1.8_23" localSheetId="22">[150]A.P.U!#REF!</definedName>
    <definedName name="TOTALITEM1.8_23" localSheetId="2">[150]A.P.U!#REF!</definedName>
    <definedName name="TOTALITEM1.8_23">[150]A.P.U!#REF!</definedName>
    <definedName name="TOTALITEM1.8_24" localSheetId="22">[150]A.P.U!#REF!</definedName>
    <definedName name="TOTALITEM1.8_24" localSheetId="2">[150]A.P.U!#REF!</definedName>
    <definedName name="TOTALITEM1.8_24">[150]A.P.U!#REF!</definedName>
    <definedName name="TOTALITEM1.8_25" localSheetId="22">[150]A.P.U!#REF!</definedName>
    <definedName name="TOTALITEM1.8_25" localSheetId="2">[150]A.P.U!#REF!</definedName>
    <definedName name="TOTALITEM1.8_25">[150]A.P.U!#REF!</definedName>
    <definedName name="TOTALITEM1.8_26" localSheetId="22">[150]A.P.U!#REF!</definedName>
    <definedName name="TOTALITEM1.8_26" localSheetId="2">[150]A.P.U!#REF!</definedName>
    <definedName name="TOTALITEM1.8_26">[150]A.P.U!#REF!</definedName>
    <definedName name="TOTALITEM1.8_27" localSheetId="22">[150]A.P.U!#REF!</definedName>
    <definedName name="TOTALITEM1.8_27" localSheetId="2">[150]A.P.U!#REF!</definedName>
    <definedName name="TOTALITEM1.8_27">[150]A.P.U!#REF!</definedName>
    <definedName name="TOTALITEM1.8_28" localSheetId="22">[150]A.P.U!#REF!</definedName>
    <definedName name="TOTALITEM1.8_28" localSheetId="2">[150]A.P.U!#REF!</definedName>
    <definedName name="TOTALITEM1.8_28">[150]A.P.U!#REF!</definedName>
    <definedName name="TOTALITEM1.8_29" localSheetId="22">[150]A.P.U!#REF!</definedName>
    <definedName name="TOTALITEM1.8_29" localSheetId="2">[150]A.P.U!#REF!</definedName>
    <definedName name="TOTALITEM1.8_29">[150]A.P.U!#REF!</definedName>
    <definedName name="TOTALITEM1.8_3" localSheetId="22">[151]A.P.U!#REF!</definedName>
    <definedName name="TOTALITEM1.8_3" localSheetId="2">[151]A.P.U!#REF!</definedName>
    <definedName name="TOTALITEM1.8_3">[151]A.P.U!#REF!</definedName>
    <definedName name="TOTALITEM1.8_30" localSheetId="22">[150]A.P.U!#REF!</definedName>
    <definedName name="TOTALITEM1.8_30" localSheetId="2">[150]A.P.U!#REF!</definedName>
    <definedName name="TOTALITEM1.8_30">[150]A.P.U!#REF!</definedName>
    <definedName name="TOTALITEM1.8_31" localSheetId="22">[150]A.P.U!#REF!</definedName>
    <definedName name="TOTALITEM1.8_31" localSheetId="2">[150]A.P.U!#REF!</definedName>
    <definedName name="TOTALITEM1.8_31">[150]A.P.U!#REF!</definedName>
    <definedName name="TOTALITEM1.8_32" localSheetId="22">[150]A.P.U!#REF!</definedName>
    <definedName name="TOTALITEM1.8_32" localSheetId="2">[150]A.P.U!#REF!</definedName>
    <definedName name="TOTALITEM1.8_32">[150]A.P.U!#REF!</definedName>
    <definedName name="TOTALITEM1.8_33" localSheetId="22">[150]A.P.U!#REF!</definedName>
    <definedName name="TOTALITEM1.8_33" localSheetId="2">[150]A.P.U!#REF!</definedName>
    <definedName name="TOTALITEM1.8_33">[150]A.P.U!#REF!</definedName>
    <definedName name="TOTALITEM1.8_34" localSheetId="22">[150]A.P.U!#REF!</definedName>
    <definedName name="TOTALITEM1.8_34" localSheetId="2">[150]A.P.U!#REF!</definedName>
    <definedName name="TOTALITEM1.8_34">[150]A.P.U!#REF!</definedName>
    <definedName name="TOTALITEM1.8_35" localSheetId="22">[150]A.P.U!#REF!</definedName>
    <definedName name="TOTALITEM1.8_35" localSheetId="2">[150]A.P.U!#REF!</definedName>
    <definedName name="TOTALITEM1.8_35">[150]A.P.U!#REF!</definedName>
    <definedName name="TOTALITEM1.8_36" localSheetId="22">[150]A.P.U!#REF!</definedName>
    <definedName name="TOTALITEM1.8_36" localSheetId="2">[150]A.P.U!#REF!</definedName>
    <definedName name="TOTALITEM1.8_36">[150]A.P.U!#REF!</definedName>
    <definedName name="TOTALITEM1.8_37" localSheetId="22">[150]A.P.U!#REF!</definedName>
    <definedName name="TOTALITEM1.8_37" localSheetId="2">[150]A.P.U!#REF!</definedName>
    <definedName name="TOTALITEM1.8_37">[150]A.P.U!#REF!</definedName>
    <definedName name="TOTALITEM1.8_38" localSheetId="22">[150]A.P.U!#REF!</definedName>
    <definedName name="TOTALITEM1.8_38" localSheetId="2">[150]A.P.U!#REF!</definedName>
    <definedName name="TOTALITEM1.8_38">[150]A.P.U!#REF!</definedName>
    <definedName name="TOTALITEM1.8_39" localSheetId="22">[150]A.P.U!#REF!</definedName>
    <definedName name="TOTALITEM1.8_39" localSheetId="2">[150]A.P.U!#REF!</definedName>
    <definedName name="TOTALITEM1.8_39">[150]A.P.U!#REF!</definedName>
    <definedName name="TOTALITEM1.8_4" localSheetId="22">[149]A.P.U!#REF!</definedName>
    <definedName name="TOTALITEM1.8_4" localSheetId="2">[149]A.P.U!#REF!</definedName>
    <definedName name="TOTALITEM1.8_4">[149]A.P.U!#REF!</definedName>
    <definedName name="TOTALITEM1.8_40" localSheetId="22">[150]A.P.U!#REF!</definedName>
    <definedName name="TOTALITEM1.8_40" localSheetId="2">[150]A.P.U!#REF!</definedName>
    <definedName name="TOTALITEM1.8_40">[150]A.P.U!#REF!</definedName>
    <definedName name="TOTALITEM1.8_41" localSheetId="22">[150]A.P.U!#REF!</definedName>
    <definedName name="TOTALITEM1.8_41" localSheetId="2">[150]A.P.U!#REF!</definedName>
    <definedName name="TOTALITEM1.8_41">[150]A.P.U!#REF!</definedName>
    <definedName name="TOTALITEM1.8_42" localSheetId="22">[150]A.P.U!#REF!</definedName>
    <definedName name="TOTALITEM1.8_42" localSheetId="2">[150]A.P.U!#REF!</definedName>
    <definedName name="TOTALITEM1.8_42">[150]A.P.U!#REF!</definedName>
    <definedName name="TOTALITEM1.8_43" localSheetId="22">[150]A.P.U!#REF!</definedName>
    <definedName name="TOTALITEM1.8_43" localSheetId="2">[150]A.P.U!#REF!</definedName>
    <definedName name="TOTALITEM1.8_43">[150]A.P.U!#REF!</definedName>
    <definedName name="TOTALITEM1.8_44" localSheetId="22">[150]A.P.U!#REF!</definedName>
    <definedName name="TOTALITEM1.8_44" localSheetId="2">[150]A.P.U!#REF!</definedName>
    <definedName name="TOTALITEM1.8_44">[150]A.P.U!#REF!</definedName>
    <definedName name="TOTALITEM1.8_45" localSheetId="22">[150]A.P.U!#REF!</definedName>
    <definedName name="TOTALITEM1.8_45" localSheetId="2">[150]A.P.U!#REF!</definedName>
    <definedName name="TOTALITEM1.8_45">[150]A.P.U!#REF!</definedName>
    <definedName name="TOTALITEM1.8_46" localSheetId="22">[150]A.P.U!#REF!</definedName>
    <definedName name="TOTALITEM1.8_46" localSheetId="2">[150]A.P.U!#REF!</definedName>
    <definedName name="TOTALITEM1.8_46">[150]A.P.U!#REF!</definedName>
    <definedName name="TOTALITEM1.8_47" localSheetId="22">[150]A.P.U!#REF!</definedName>
    <definedName name="TOTALITEM1.8_47" localSheetId="2">[150]A.P.U!#REF!</definedName>
    <definedName name="TOTALITEM1.8_47">[150]A.P.U!#REF!</definedName>
    <definedName name="TOTALITEM1.8_48" localSheetId="22">[150]A.P.U!#REF!</definedName>
    <definedName name="TOTALITEM1.8_48" localSheetId="2">[150]A.P.U!#REF!</definedName>
    <definedName name="TOTALITEM1.8_48">[150]A.P.U!#REF!</definedName>
    <definedName name="TOTALITEM1.8_49" localSheetId="22">[150]A.P.U!#REF!</definedName>
    <definedName name="TOTALITEM1.8_49" localSheetId="2">[150]A.P.U!#REF!</definedName>
    <definedName name="TOTALITEM1.8_49">[150]A.P.U!#REF!</definedName>
    <definedName name="TOTALITEM1.8_5" localSheetId="22">[150]A.P.U!#REF!</definedName>
    <definedName name="TOTALITEM1.8_5" localSheetId="2">[150]A.P.U!#REF!</definedName>
    <definedName name="TOTALITEM1.8_5">[150]A.P.U!#REF!</definedName>
    <definedName name="TOTALITEM1.8_50" localSheetId="22">[150]A.P.U!#REF!</definedName>
    <definedName name="TOTALITEM1.8_50" localSheetId="2">[150]A.P.U!#REF!</definedName>
    <definedName name="TOTALITEM1.8_50">[150]A.P.U!#REF!</definedName>
    <definedName name="TOTALITEM1.8_51" localSheetId="22">[150]A.P.U!#REF!</definedName>
    <definedName name="TOTALITEM1.8_51" localSheetId="2">[150]A.P.U!#REF!</definedName>
    <definedName name="TOTALITEM1.8_51">[150]A.P.U!#REF!</definedName>
    <definedName name="TOTALITEM1.8_52" localSheetId="22">[150]A.P.U!#REF!</definedName>
    <definedName name="TOTALITEM1.8_52" localSheetId="2">[150]A.P.U!#REF!</definedName>
    <definedName name="TOTALITEM1.8_52">[150]A.P.U!#REF!</definedName>
    <definedName name="TOTALITEM1.8_53" localSheetId="22">[150]A.P.U!#REF!</definedName>
    <definedName name="TOTALITEM1.8_53" localSheetId="2">[150]A.P.U!#REF!</definedName>
    <definedName name="TOTALITEM1.8_53">[150]A.P.U!#REF!</definedName>
    <definedName name="TOTALITEM1.8_54" localSheetId="22">[150]A.P.U!#REF!</definedName>
    <definedName name="TOTALITEM1.8_54" localSheetId="2">[150]A.P.U!#REF!</definedName>
    <definedName name="TOTALITEM1.8_54">[150]A.P.U!#REF!</definedName>
    <definedName name="TOTALITEM1.8_55" localSheetId="22">[150]A.P.U!#REF!</definedName>
    <definedName name="TOTALITEM1.8_55" localSheetId="2">[150]A.P.U!#REF!</definedName>
    <definedName name="TOTALITEM1.8_55">[150]A.P.U!#REF!</definedName>
    <definedName name="TOTALITEM1.8_56" localSheetId="22">[150]A.P.U!#REF!</definedName>
    <definedName name="TOTALITEM1.8_56" localSheetId="2">[150]A.P.U!#REF!</definedName>
    <definedName name="TOTALITEM1.8_56">[150]A.P.U!#REF!</definedName>
    <definedName name="TOTALITEM1.8_57" localSheetId="22">[150]A.P.U!#REF!</definedName>
    <definedName name="TOTALITEM1.8_57" localSheetId="2">[150]A.P.U!#REF!</definedName>
    <definedName name="TOTALITEM1.8_57">[150]A.P.U!#REF!</definedName>
    <definedName name="TOTALITEM1.8_58" localSheetId="22">[150]A.P.U!#REF!</definedName>
    <definedName name="TOTALITEM1.8_58" localSheetId="2">[150]A.P.U!#REF!</definedName>
    <definedName name="TOTALITEM1.8_58">[150]A.P.U!#REF!</definedName>
    <definedName name="TOTALITEM1.8_59" localSheetId="22">[149]A.P.U!#REF!</definedName>
    <definedName name="TOTALITEM1.8_59" localSheetId="2">[149]A.P.U!#REF!</definedName>
    <definedName name="TOTALITEM1.8_59">[149]A.P.U!#REF!</definedName>
    <definedName name="TOTALITEM1.8_60" localSheetId="22">[149]A.P.U!#REF!</definedName>
    <definedName name="TOTALITEM1.8_60" localSheetId="2">[149]A.P.U!#REF!</definedName>
    <definedName name="TOTALITEM1.8_60">[149]A.P.U!#REF!</definedName>
    <definedName name="TOTALITEM1.8_61" localSheetId="22">[150]A.P.U!#REF!</definedName>
    <definedName name="TOTALITEM1.8_61" localSheetId="2">[150]A.P.U!#REF!</definedName>
    <definedName name="TOTALITEM1.8_61">[150]A.P.U!#REF!</definedName>
    <definedName name="TOTALITEM1.8_62" localSheetId="22">[150]A.P.U!#REF!</definedName>
    <definedName name="TOTALITEM1.8_62" localSheetId="2">[150]A.P.U!#REF!</definedName>
    <definedName name="TOTALITEM1.8_62">[150]A.P.U!#REF!</definedName>
    <definedName name="TOTALITEM1.8_63" localSheetId="22">[150]A.P.U!#REF!</definedName>
    <definedName name="TOTALITEM1.8_63" localSheetId="2">[150]A.P.U!#REF!</definedName>
    <definedName name="TOTALITEM1.8_63">[150]A.P.U!#REF!</definedName>
    <definedName name="TOTALITEM1.8_64" localSheetId="22">[150]A.P.U!#REF!</definedName>
    <definedName name="TOTALITEM1.8_64" localSheetId="2">[150]A.P.U!#REF!</definedName>
    <definedName name="TOTALITEM1.8_64">[150]A.P.U!#REF!</definedName>
    <definedName name="TOTALITEM1.8_65" localSheetId="22">[150]A.P.U!#REF!</definedName>
    <definedName name="TOTALITEM1.8_65" localSheetId="2">[150]A.P.U!#REF!</definedName>
    <definedName name="TOTALITEM1.8_65">[150]A.P.U!#REF!</definedName>
    <definedName name="TOTALITEM1.8_66" localSheetId="22">[150]A.P.U!#REF!</definedName>
    <definedName name="TOTALITEM1.8_66" localSheetId="2">[150]A.P.U!#REF!</definedName>
    <definedName name="TOTALITEM1.8_66">[150]A.P.U!#REF!</definedName>
    <definedName name="TOTALITEM1.8_67" localSheetId="22">[150]A.P.U!#REF!</definedName>
    <definedName name="TOTALITEM1.8_67" localSheetId="2">[150]A.P.U!#REF!</definedName>
    <definedName name="TOTALITEM1.8_67">[150]A.P.U!#REF!</definedName>
    <definedName name="TOTALITEM1.8_68" localSheetId="22">[150]A.P.U!#REF!</definedName>
    <definedName name="TOTALITEM1.8_68" localSheetId="2">[150]A.P.U!#REF!</definedName>
    <definedName name="TOTALITEM1.8_68">[150]A.P.U!#REF!</definedName>
    <definedName name="TOTALITEM1.8_69" localSheetId="22">[150]A.P.U!#REF!</definedName>
    <definedName name="TOTALITEM1.8_69" localSheetId="2">[150]A.P.U!#REF!</definedName>
    <definedName name="TOTALITEM1.8_69">[150]A.P.U!#REF!</definedName>
    <definedName name="TOTALITEM1.8_70" localSheetId="22">[150]A.P.U!#REF!</definedName>
    <definedName name="TOTALITEM1.8_70" localSheetId="2">[150]A.P.U!#REF!</definedName>
    <definedName name="TOTALITEM1.8_70">[150]A.P.U!#REF!</definedName>
    <definedName name="TOTALITEM1.8_71" localSheetId="22">[150]A.P.U!#REF!</definedName>
    <definedName name="TOTALITEM1.8_71" localSheetId="2">[150]A.P.U!#REF!</definedName>
    <definedName name="TOTALITEM1.8_71">[150]A.P.U!#REF!</definedName>
    <definedName name="TOTALITEM1.8_72" localSheetId="22">[150]A.P.U!#REF!</definedName>
    <definedName name="TOTALITEM1.8_72" localSheetId="2">[150]A.P.U!#REF!</definedName>
    <definedName name="TOTALITEM1.8_72">[150]A.P.U!#REF!</definedName>
    <definedName name="TOTALITEM1.8_73" localSheetId="22">[150]A.P.U!#REF!</definedName>
    <definedName name="TOTALITEM1.8_73" localSheetId="2">[150]A.P.U!#REF!</definedName>
    <definedName name="TOTALITEM1.8_73">[150]A.P.U!#REF!</definedName>
    <definedName name="TOTALITEM1.8_74" localSheetId="22">[150]A.P.U!#REF!</definedName>
    <definedName name="TOTALITEM1.8_74" localSheetId="2">[150]A.P.U!#REF!</definedName>
    <definedName name="TOTALITEM1.8_74">[150]A.P.U!#REF!</definedName>
    <definedName name="TOTALITEM1.8_75" localSheetId="22">[150]A.P.U!#REF!</definedName>
    <definedName name="TOTALITEM1.8_75" localSheetId="2">[150]A.P.U!#REF!</definedName>
    <definedName name="TOTALITEM1.8_75">[150]A.P.U!#REF!</definedName>
    <definedName name="TOTALITEM1.8_76" localSheetId="22">[150]A.P.U!#REF!</definedName>
    <definedName name="TOTALITEM1.8_76" localSheetId="2">[150]A.P.U!#REF!</definedName>
    <definedName name="TOTALITEM1.8_76">[150]A.P.U!#REF!</definedName>
    <definedName name="TOTALITEM1.8_77" localSheetId="22">[150]A.P.U!#REF!</definedName>
    <definedName name="TOTALITEM1.8_77" localSheetId="2">[150]A.P.U!#REF!</definedName>
    <definedName name="TOTALITEM1.8_77">[150]A.P.U!#REF!</definedName>
    <definedName name="TOTALITEM1.8_78" localSheetId="22">[150]A.P.U!#REF!</definedName>
    <definedName name="TOTALITEM1.8_78" localSheetId="2">[150]A.P.U!#REF!</definedName>
    <definedName name="TOTALITEM1.8_78">[150]A.P.U!#REF!</definedName>
    <definedName name="TOTALITEM1.8_79" localSheetId="22">[150]A.P.U!#REF!</definedName>
    <definedName name="TOTALITEM1.8_79" localSheetId="2">[150]A.P.U!#REF!</definedName>
    <definedName name="TOTALITEM1.8_79">[150]A.P.U!#REF!</definedName>
    <definedName name="TOTALITEM1.8_80" localSheetId="22">[150]A.P.U!#REF!</definedName>
    <definedName name="TOTALITEM1.8_80" localSheetId="2">[150]A.P.U!#REF!</definedName>
    <definedName name="TOTALITEM1.8_80">[150]A.P.U!#REF!</definedName>
    <definedName name="TOTALITEM1.8_9" localSheetId="22">[150]A.P.U!#REF!</definedName>
    <definedName name="TOTALITEM1.8_9" localSheetId="2">[150]A.P.U!#REF!</definedName>
    <definedName name="TOTALITEM1.8_9">[150]A.P.U!#REF!</definedName>
    <definedName name="TOTALITEM10.1" localSheetId="17">[148]A.P.U!#REF!</definedName>
    <definedName name="TOTALITEM10.1" localSheetId="18">[148]A.P.U!#REF!</definedName>
    <definedName name="TOTALITEM10.1" localSheetId="22">[147]A.P.U!#REF!</definedName>
    <definedName name="TOTALITEM10.1" localSheetId="2">[148]A.P.U!#REF!</definedName>
    <definedName name="TOTALITEM10.1">[147]A.P.U!#REF!</definedName>
    <definedName name="TOTALITEM10.1_1" localSheetId="22">[149]A.P.U!#REF!</definedName>
    <definedName name="TOTALITEM10.1_1" localSheetId="2">[149]A.P.U!#REF!</definedName>
    <definedName name="TOTALITEM10.1_1">[149]A.P.U!#REF!</definedName>
    <definedName name="TOTALITEM10.1_10" localSheetId="22">[150]A.P.U!#REF!</definedName>
    <definedName name="TOTALITEM10.1_10" localSheetId="2">[150]A.P.U!#REF!</definedName>
    <definedName name="TOTALITEM10.1_10">[150]A.P.U!#REF!</definedName>
    <definedName name="TOTALITEM10.1_11" localSheetId="22">[150]A.P.U!#REF!</definedName>
    <definedName name="TOTALITEM10.1_11" localSheetId="2">[150]A.P.U!#REF!</definedName>
    <definedName name="TOTALITEM10.1_11">[150]A.P.U!#REF!</definedName>
    <definedName name="TOTALITEM10.1_12" localSheetId="22">[150]A.P.U!#REF!</definedName>
    <definedName name="TOTALITEM10.1_12" localSheetId="2">[150]A.P.U!#REF!</definedName>
    <definedName name="TOTALITEM10.1_12">[150]A.P.U!#REF!</definedName>
    <definedName name="TOTALITEM10.1_13" localSheetId="22">[150]A.P.U!#REF!</definedName>
    <definedName name="TOTALITEM10.1_13" localSheetId="2">[150]A.P.U!#REF!</definedName>
    <definedName name="TOTALITEM10.1_13">[150]A.P.U!#REF!</definedName>
    <definedName name="TOTALITEM10.1_14" localSheetId="22">[150]A.P.U!#REF!</definedName>
    <definedName name="TOTALITEM10.1_14" localSheetId="2">[150]A.P.U!#REF!</definedName>
    <definedName name="TOTALITEM10.1_14">[150]A.P.U!#REF!</definedName>
    <definedName name="TOTALITEM10.1_15" localSheetId="22">[150]A.P.U!#REF!</definedName>
    <definedName name="TOTALITEM10.1_15" localSheetId="2">[150]A.P.U!#REF!</definedName>
    <definedName name="TOTALITEM10.1_15">[150]A.P.U!#REF!</definedName>
    <definedName name="TOTALITEM10.1_16" localSheetId="22">[150]A.P.U!#REF!</definedName>
    <definedName name="TOTALITEM10.1_16" localSheetId="2">[150]A.P.U!#REF!</definedName>
    <definedName name="TOTALITEM10.1_16">[150]A.P.U!#REF!</definedName>
    <definedName name="TOTALITEM10.1_17" localSheetId="22">[150]A.P.U!#REF!</definedName>
    <definedName name="TOTALITEM10.1_17" localSheetId="2">[150]A.P.U!#REF!</definedName>
    <definedName name="TOTALITEM10.1_17">[150]A.P.U!#REF!</definedName>
    <definedName name="TOTALITEM10.1_18" localSheetId="22">[150]A.P.U!#REF!</definedName>
    <definedName name="TOTALITEM10.1_18" localSheetId="2">[150]A.P.U!#REF!</definedName>
    <definedName name="TOTALITEM10.1_18">[150]A.P.U!#REF!</definedName>
    <definedName name="TOTALITEM10.1_19" localSheetId="22">[150]A.P.U!#REF!</definedName>
    <definedName name="TOTALITEM10.1_19" localSheetId="2">[150]A.P.U!#REF!</definedName>
    <definedName name="TOTALITEM10.1_19">[150]A.P.U!#REF!</definedName>
    <definedName name="TOTALITEM10.1_2" localSheetId="22">[149]A.P.U!#REF!</definedName>
    <definedName name="TOTALITEM10.1_2" localSheetId="2">[149]A.P.U!#REF!</definedName>
    <definedName name="TOTALITEM10.1_2">[149]A.P.U!#REF!</definedName>
    <definedName name="TOTALITEM10.1_20" localSheetId="22">[150]A.P.U!#REF!</definedName>
    <definedName name="TOTALITEM10.1_20" localSheetId="2">[150]A.P.U!#REF!</definedName>
    <definedName name="TOTALITEM10.1_20">[150]A.P.U!#REF!</definedName>
    <definedName name="TOTALITEM10.1_21" localSheetId="22">[150]A.P.U!#REF!</definedName>
    <definedName name="TOTALITEM10.1_21" localSheetId="2">[150]A.P.U!#REF!</definedName>
    <definedName name="TOTALITEM10.1_21">[150]A.P.U!#REF!</definedName>
    <definedName name="TOTALITEM10.1_22" localSheetId="22">[150]A.P.U!#REF!</definedName>
    <definedName name="TOTALITEM10.1_22" localSheetId="2">[150]A.P.U!#REF!</definedName>
    <definedName name="TOTALITEM10.1_22">[150]A.P.U!#REF!</definedName>
    <definedName name="TOTALITEM10.1_23" localSheetId="22">[150]A.P.U!#REF!</definedName>
    <definedName name="TOTALITEM10.1_23" localSheetId="2">[150]A.P.U!#REF!</definedName>
    <definedName name="TOTALITEM10.1_23">[150]A.P.U!#REF!</definedName>
    <definedName name="TOTALITEM10.1_24" localSheetId="22">[150]A.P.U!#REF!</definedName>
    <definedName name="TOTALITEM10.1_24" localSheetId="2">[150]A.P.U!#REF!</definedName>
    <definedName name="TOTALITEM10.1_24">[150]A.P.U!#REF!</definedName>
    <definedName name="TOTALITEM10.1_25" localSheetId="22">[150]A.P.U!#REF!</definedName>
    <definedName name="TOTALITEM10.1_25" localSheetId="2">[150]A.P.U!#REF!</definedName>
    <definedName name="TOTALITEM10.1_25">[150]A.P.U!#REF!</definedName>
    <definedName name="TOTALITEM10.1_26" localSheetId="22">[150]A.P.U!#REF!</definedName>
    <definedName name="TOTALITEM10.1_26" localSheetId="2">[150]A.P.U!#REF!</definedName>
    <definedName name="TOTALITEM10.1_26">[150]A.P.U!#REF!</definedName>
    <definedName name="TOTALITEM10.1_27" localSheetId="22">[150]A.P.U!#REF!</definedName>
    <definedName name="TOTALITEM10.1_27" localSheetId="2">[150]A.P.U!#REF!</definedName>
    <definedName name="TOTALITEM10.1_27">[150]A.P.U!#REF!</definedName>
    <definedName name="TOTALITEM10.1_28" localSheetId="22">[150]A.P.U!#REF!</definedName>
    <definedName name="TOTALITEM10.1_28" localSheetId="2">[150]A.P.U!#REF!</definedName>
    <definedName name="TOTALITEM10.1_28">[150]A.P.U!#REF!</definedName>
    <definedName name="TOTALITEM10.1_29" localSheetId="22">[150]A.P.U!#REF!</definedName>
    <definedName name="TOTALITEM10.1_29" localSheetId="2">[150]A.P.U!#REF!</definedName>
    <definedName name="TOTALITEM10.1_29">[150]A.P.U!#REF!</definedName>
    <definedName name="TOTALITEM10.1_3" localSheetId="22">[151]A.P.U!#REF!</definedName>
    <definedName name="TOTALITEM10.1_3" localSheetId="2">[151]A.P.U!#REF!</definedName>
    <definedName name="TOTALITEM10.1_3">[151]A.P.U!#REF!</definedName>
    <definedName name="TOTALITEM10.1_30" localSheetId="22">[150]A.P.U!#REF!</definedName>
    <definedName name="TOTALITEM10.1_30" localSheetId="2">[150]A.P.U!#REF!</definedName>
    <definedName name="TOTALITEM10.1_30">[150]A.P.U!#REF!</definedName>
    <definedName name="TOTALITEM10.1_31" localSheetId="22">[150]A.P.U!#REF!</definedName>
    <definedName name="TOTALITEM10.1_31" localSheetId="2">[150]A.P.U!#REF!</definedName>
    <definedName name="TOTALITEM10.1_31">[150]A.P.U!#REF!</definedName>
    <definedName name="TOTALITEM10.1_32" localSheetId="22">[150]A.P.U!#REF!</definedName>
    <definedName name="TOTALITEM10.1_32" localSheetId="2">[150]A.P.U!#REF!</definedName>
    <definedName name="TOTALITEM10.1_32">[150]A.P.U!#REF!</definedName>
    <definedName name="TOTALITEM10.1_33" localSheetId="22">[150]A.P.U!#REF!</definedName>
    <definedName name="TOTALITEM10.1_33" localSheetId="2">[150]A.P.U!#REF!</definedName>
    <definedName name="TOTALITEM10.1_33">[150]A.P.U!#REF!</definedName>
    <definedName name="TOTALITEM10.1_34" localSheetId="22">[150]A.P.U!#REF!</definedName>
    <definedName name="TOTALITEM10.1_34" localSheetId="2">[150]A.P.U!#REF!</definedName>
    <definedName name="TOTALITEM10.1_34">[150]A.P.U!#REF!</definedName>
    <definedName name="TOTALITEM10.1_35" localSheetId="22">[150]A.P.U!#REF!</definedName>
    <definedName name="TOTALITEM10.1_35" localSheetId="2">[150]A.P.U!#REF!</definedName>
    <definedName name="TOTALITEM10.1_35">[150]A.P.U!#REF!</definedName>
    <definedName name="TOTALITEM10.1_36" localSheetId="22">[150]A.P.U!#REF!</definedName>
    <definedName name="TOTALITEM10.1_36" localSheetId="2">[150]A.P.U!#REF!</definedName>
    <definedName name="TOTALITEM10.1_36">[150]A.P.U!#REF!</definedName>
    <definedName name="TOTALITEM10.1_37" localSheetId="22">[150]A.P.U!#REF!</definedName>
    <definedName name="TOTALITEM10.1_37" localSheetId="2">[150]A.P.U!#REF!</definedName>
    <definedName name="TOTALITEM10.1_37">[150]A.P.U!#REF!</definedName>
    <definedName name="TOTALITEM10.1_38" localSheetId="22">[150]A.P.U!#REF!</definedName>
    <definedName name="TOTALITEM10.1_38" localSheetId="2">[150]A.P.U!#REF!</definedName>
    <definedName name="TOTALITEM10.1_38">[150]A.P.U!#REF!</definedName>
    <definedName name="TOTALITEM10.1_39" localSheetId="22">[150]A.P.U!#REF!</definedName>
    <definedName name="TOTALITEM10.1_39" localSheetId="2">[150]A.P.U!#REF!</definedName>
    <definedName name="TOTALITEM10.1_39">[150]A.P.U!#REF!</definedName>
    <definedName name="TOTALITEM10.1_4" localSheetId="22">[149]A.P.U!#REF!</definedName>
    <definedName name="TOTALITEM10.1_4" localSheetId="2">[149]A.P.U!#REF!</definedName>
    <definedName name="TOTALITEM10.1_4">[149]A.P.U!#REF!</definedName>
    <definedName name="TOTALITEM10.1_40" localSheetId="22">[150]A.P.U!#REF!</definedName>
    <definedName name="TOTALITEM10.1_40" localSheetId="2">[150]A.P.U!#REF!</definedName>
    <definedName name="TOTALITEM10.1_40">[150]A.P.U!#REF!</definedName>
    <definedName name="TOTALITEM10.1_41" localSheetId="22">[150]A.P.U!#REF!</definedName>
    <definedName name="TOTALITEM10.1_41" localSheetId="2">[150]A.P.U!#REF!</definedName>
    <definedName name="TOTALITEM10.1_41">[150]A.P.U!#REF!</definedName>
    <definedName name="TOTALITEM10.1_42" localSheetId="22">[150]A.P.U!#REF!</definedName>
    <definedName name="TOTALITEM10.1_42" localSheetId="2">[150]A.P.U!#REF!</definedName>
    <definedName name="TOTALITEM10.1_42">[150]A.P.U!#REF!</definedName>
    <definedName name="TOTALITEM10.1_43" localSheetId="22">[150]A.P.U!#REF!</definedName>
    <definedName name="TOTALITEM10.1_43" localSheetId="2">[150]A.P.U!#REF!</definedName>
    <definedName name="TOTALITEM10.1_43">[150]A.P.U!#REF!</definedName>
    <definedName name="TOTALITEM10.1_44" localSheetId="22">[150]A.P.U!#REF!</definedName>
    <definedName name="TOTALITEM10.1_44" localSheetId="2">[150]A.P.U!#REF!</definedName>
    <definedName name="TOTALITEM10.1_44">[150]A.P.U!#REF!</definedName>
    <definedName name="TOTALITEM10.1_45" localSheetId="22">[150]A.P.U!#REF!</definedName>
    <definedName name="TOTALITEM10.1_45" localSheetId="2">[150]A.P.U!#REF!</definedName>
    <definedName name="TOTALITEM10.1_45">[150]A.P.U!#REF!</definedName>
    <definedName name="TOTALITEM10.1_46" localSheetId="22">[150]A.P.U!#REF!</definedName>
    <definedName name="TOTALITEM10.1_46" localSheetId="2">[150]A.P.U!#REF!</definedName>
    <definedName name="TOTALITEM10.1_46">[150]A.P.U!#REF!</definedName>
    <definedName name="TOTALITEM10.1_47" localSheetId="22">[150]A.P.U!#REF!</definedName>
    <definedName name="TOTALITEM10.1_47" localSheetId="2">[150]A.P.U!#REF!</definedName>
    <definedName name="TOTALITEM10.1_47">[150]A.P.U!#REF!</definedName>
    <definedName name="TOTALITEM10.1_48" localSheetId="22">[150]A.P.U!#REF!</definedName>
    <definedName name="TOTALITEM10.1_48" localSheetId="2">[150]A.P.U!#REF!</definedName>
    <definedName name="TOTALITEM10.1_48">[150]A.P.U!#REF!</definedName>
    <definedName name="TOTALITEM10.1_49" localSheetId="22">[150]A.P.U!#REF!</definedName>
    <definedName name="TOTALITEM10.1_49" localSheetId="2">[150]A.P.U!#REF!</definedName>
    <definedName name="TOTALITEM10.1_49">[150]A.P.U!#REF!</definedName>
    <definedName name="TOTALITEM10.1_5" localSheetId="22">[150]A.P.U!#REF!</definedName>
    <definedName name="TOTALITEM10.1_5" localSheetId="2">[150]A.P.U!#REF!</definedName>
    <definedName name="TOTALITEM10.1_5">[150]A.P.U!#REF!</definedName>
    <definedName name="TOTALITEM10.1_50" localSheetId="22">[150]A.P.U!#REF!</definedName>
    <definedName name="TOTALITEM10.1_50" localSheetId="2">[150]A.P.U!#REF!</definedName>
    <definedName name="TOTALITEM10.1_50">[150]A.P.U!#REF!</definedName>
    <definedName name="TOTALITEM10.1_51" localSheetId="22">[150]A.P.U!#REF!</definedName>
    <definedName name="TOTALITEM10.1_51" localSheetId="2">[150]A.P.U!#REF!</definedName>
    <definedName name="TOTALITEM10.1_51">[150]A.P.U!#REF!</definedName>
    <definedName name="TOTALITEM10.1_52" localSheetId="22">[150]A.P.U!#REF!</definedName>
    <definedName name="TOTALITEM10.1_52" localSheetId="2">[150]A.P.U!#REF!</definedName>
    <definedName name="TOTALITEM10.1_52">[150]A.P.U!#REF!</definedName>
    <definedName name="TOTALITEM10.1_53" localSheetId="22">[150]A.P.U!#REF!</definedName>
    <definedName name="TOTALITEM10.1_53" localSheetId="2">[150]A.P.U!#REF!</definedName>
    <definedName name="TOTALITEM10.1_53">[150]A.P.U!#REF!</definedName>
    <definedName name="TOTALITEM10.1_54" localSheetId="22">[150]A.P.U!#REF!</definedName>
    <definedName name="TOTALITEM10.1_54" localSheetId="2">[150]A.P.U!#REF!</definedName>
    <definedName name="TOTALITEM10.1_54">[150]A.P.U!#REF!</definedName>
    <definedName name="TOTALITEM10.1_55" localSheetId="22">[150]A.P.U!#REF!</definedName>
    <definedName name="TOTALITEM10.1_55" localSheetId="2">[150]A.P.U!#REF!</definedName>
    <definedName name="TOTALITEM10.1_55">[150]A.P.U!#REF!</definedName>
    <definedName name="TOTALITEM10.1_56" localSheetId="22">[150]A.P.U!#REF!</definedName>
    <definedName name="TOTALITEM10.1_56" localSheetId="2">[150]A.P.U!#REF!</definedName>
    <definedName name="TOTALITEM10.1_56">[150]A.P.U!#REF!</definedName>
    <definedName name="TOTALITEM10.1_57" localSheetId="22">[150]A.P.U!#REF!</definedName>
    <definedName name="TOTALITEM10.1_57" localSheetId="2">[150]A.P.U!#REF!</definedName>
    <definedName name="TOTALITEM10.1_57">[150]A.P.U!#REF!</definedName>
    <definedName name="TOTALITEM10.1_58" localSheetId="22">[150]A.P.U!#REF!</definedName>
    <definedName name="TOTALITEM10.1_58" localSheetId="2">[150]A.P.U!#REF!</definedName>
    <definedName name="TOTALITEM10.1_58">[150]A.P.U!#REF!</definedName>
    <definedName name="TOTALITEM10.1_59" localSheetId="22">[149]A.P.U!#REF!</definedName>
    <definedName name="TOTALITEM10.1_59" localSheetId="2">[149]A.P.U!#REF!</definedName>
    <definedName name="TOTALITEM10.1_59">[149]A.P.U!#REF!</definedName>
    <definedName name="TOTALITEM10.1_60" localSheetId="22">[149]A.P.U!#REF!</definedName>
    <definedName name="TOTALITEM10.1_60" localSheetId="2">[149]A.P.U!#REF!</definedName>
    <definedName name="TOTALITEM10.1_60">[149]A.P.U!#REF!</definedName>
    <definedName name="TOTALITEM10.1_61" localSheetId="22">[150]A.P.U!#REF!</definedName>
    <definedName name="TOTALITEM10.1_61" localSheetId="2">[150]A.P.U!#REF!</definedName>
    <definedName name="TOTALITEM10.1_61">[150]A.P.U!#REF!</definedName>
    <definedName name="TOTALITEM10.1_62" localSheetId="22">[150]A.P.U!#REF!</definedName>
    <definedName name="TOTALITEM10.1_62" localSheetId="2">[150]A.P.U!#REF!</definedName>
    <definedName name="TOTALITEM10.1_62">[150]A.P.U!#REF!</definedName>
    <definedName name="TOTALITEM10.1_63" localSheetId="22">[150]A.P.U!#REF!</definedName>
    <definedName name="TOTALITEM10.1_63" localSheetId="2">[150]A.P.U!#REF!</definedName>
    <definedName name="TOTALITEM10.1_63">[150]A.P.U!#REF!</definedName>
    <definedName name="TOTALITEM10.1_64" localSheetId="22">[150]A.P.U!#REF!</definedName>
    <definedName name="TOTALITEM10.1_64" localSheetId="2">[150]A.P.U!#REF!</definedName>
    <definedName name="TOTALITEM10.1_64">[150]A.P.U!#REF!</definedName>
    <definedName name="TOTALITEM10.1_65" localSheetId="22">[150]A.P.U!#REF!</definedName>
    <definedName name="TOTALITEM10.1_65" localSheetId="2">[150]A.P.U!#REF!</definedName>
    <definedName name="TOTALITEM10.1_65">[150]A.P.U!#REF!</definedName>
    <definedName name="TOTALITEM10.1_66" localSheetId="22">[150]A.P.U!#REF!</definedName>
    <definedName name="TOTALITEM10.1_66" localSheetId="2">[150]A.P.U!#REF!</definedName>
    <definedName name="TOTALITEM10.1_66">[150]A.P.U!#REF!</definedName>
    <definedName name="TOTALITEM10.1_67" localSheetId="22">[150]A.P.U!#REF!</definedName>
    <definedName name="TOTALITEM10.1_67" localSheetId="2">[150]A.P.U!#REF!</definedName>
    <definedName name="TOTALITEM10.1_67">[150]A.P.U!#REF!</definedName>
    <definedName name="TOTALITEM10.1_68" localSheetId="22">[150]A.P.U!#REF!</definedName>
    <definedName name="TOTALITEM10.1_68" localSheetId="2">[150]A.P.U!#REF!</definedName>
    <definedName name="TOTALITEM10.1_68">[150]A.P.U!#REF!</definedName>
    <definedName name="TOTALITEM10.1_69" localSheetId="22">[150]A.P.U!#REF!</definedName>
    <definedName name="TOTALITEM10.1_69" localSheetId="2">[150]A.P.U!#REF!</definedName>
    <definedName name="TOTALITEM10.1_69">[150]A.P.U!#REF!</definedName>
    <definedName name="TOTALITEM10.1_70" localSheetId="22">[150]A.P.U!#REF!</definedName>
    <definedName name="TOTALITEM10.1_70" localSheetId="2">[150]A.P.U!#REF!</definedName>
    <definedName name="TOTALITEM10.1_70">[150]A.P.U!#REF!</definedName>
    <definedName name="TOTALITEM10.1_71" localSheetId="22">[150]A.P.U!#REF!</definedName>
    <definedName name="TOTALITEM10.1_71" localSheetId="2">[150]A.P.U!#REF!</definedName>
    <definedName name="TOTALITEM10.1_71">[150]A.P.U!#REF!</definedName>
    <definedName name="TOTALITEM10.1_72" localSheetId="22">[150]A.P.U!#REF!</definedName>
    <definedName name="TOTALITEM10.1_72" localSheetId="2">[150]A.P.U!#REF!</definedName>
    <definedName name="TOTALITEM10.1_72">[150]A.P.U!#REF!</definedName>
    <definedName name="TOTALITEM10.1_73" localSheetId="22">[150]A.P.U!#REF!</definedName>
    <definedName name="TOTALITEM10.1_73" localSheetId="2">[150]A.P.U!#REF!</definedName>
    <definedName name="TOTALITEM10.1_73">[150]A.P.U!#REF!</definedName>
    <definedName name="TOTALITEM10.1_74" localSheetId="22">[150]A.P.U!#REF!</definedName>
    <definedName name="TOTALITEM10.1_74" localSheetId="2">[150]A.P.U!#REF!</definedName>
    <definedName name="TOTALITEM10.1_74">[150]A.P.U!#REF!</definedName>
    <definedName name="TOTALITEM10.1_75" localSheetId="22">[150]A.P.U!#REF!</definedName>
    <definedName name="TOTALITEM10.1_75" localSheetId="2">[150]A.P.U!#REF!</definedName>
    <definedName name="TOTALITEM10.1_75">[150]A.P.U!#REF!</definedName>
    <definedName name="TOTALITEM10.1_76" localSheetId="22">[150]A.P.U!#REF!</definedName>
    <definedName name="TOTALITEM10.1_76" localSheetId="2">[150]A.P.U!#REF!</definedName>
    <definedName name="TOTALITEM10.1_76">[150]A.P.U!#REF!</definedName>
    <definedName name="TOTALITEM10.1_77" localSheetId="22">[150]A.P.U!#REF!</definedName>
    <definedName name="TOTALITEM10.1_77" localSheetId="2">[150]A.P.U!#REF!</definedName>
    <definedName name="TOTALITEM10.1_77">[150]A.P.U!#REF!</definedName>
    <definedName name="TOTALITEM10.1_78" localSheetId="22">[150]A.P.U!#REF!</definedName>
    <definedName name="TOTALITEM10.1_78" localSheetId="2">[150]A.P.U!#REF!</definedName>
    <definedName name="TOTALITEM10.1_78">[150]A.P.U!#REF!</definedName>
    <definedName name="TOTALITEM10.1_79" localSheetId="22">[150]A.P.U!#REF!</definedName>
    <definedName name="TOTALITEM10.1_79" localSheetId="2">[150]A.P.U!#REF!</definedName>
    <definedName name="TOTALITEM10.1_79">[150]A.P.U!#REF!</definedName>
    <definedName name="TOTALITEM10.1_80" localSheetId="22">[150]A.P.U!#REF!</definedName>
    <definedName name="TOTALITEM10.1_80" localSheetId="2">[150]A.P.U!#REF!</definedName>
    <definedName name="TOTALITEM10.1_80">[150]A.P.U!#REF!</definedName>
    <definedName name="TOTALITEM10.1_9" localSheetId="22">[150]A.P.U!#REF!</definedName>
    <definedName name="TOTALITEM10.1_9" localSheetId="2">[150]A.P.U!#REF!</definedName>
    <definedName name="TOTALITEM10.1_9">[150]A.P.U!#REF!</definedName>
    <definedName name="TOTALITEM11.1" localSheetId="17">[148]A.P.U!#REF!</definedName>
    <definedName name="TOTALITEM11.1" localSheetId="18">[148]A.P.U!#REF!</definedName>
    <definedName name="TOTALITEM11.1" localSheetId="22">[147]A.P.U!#REF!</definedName>
    <definedName name="TOTALITEM11.1" localSheetId="2">[148]A.P.U!#REF!</definedName>
    <definedName name="TOTALITEM11.1">[147]A.P.U!#REF!</definedName>
    <definedName name="TOTALITEM11.1_1" localSheetId="22">[149]A.P.U!#REF!</definedName>
    <definedName name="TOTALITEM11.1_1" localSheetId="2">[149]A.P.U!#REF!</definedName>
    <definedName name="TOTALITEM11.1_1">[149]A.P.U!#REF!</definedName>
    <definedName name="TOTALITEM11.1_10" localSheetId="22">[150]A.P.U!#REF!</definedName>
    <definedName name="TOTALITEM11.1_10" localSheetId="2">[150]A.P.U!#REF!</definedName>
    <definedName name="TOTALITEM11.1_10">[150]A.P.U!#REF!</definedName>
    <definedName name="TOTALITEM11.1_11" localSheetId="22">[150]A.P.U!#REF!</definedName>
    <definedName name="TOTALITEM11.1_11" localSheetId="2">[150]A.P.U!#REF!</definedName>
    <definedName name="TOTALITEM11.1_11">[150]A.P.U!#REF!</definedName>
    <definedName name="TOTALITEM11.1_12" localSheetId="22">[150]A.P.U!#REF!</definedName>
    <definedName name="TOTALITEM11.1_12" localSheetId="2">[150]A.P.U!#REF!</definedName>
    <definedName name="TOTALITEM11.1_12">[150]A.P.U!#REF!</definedName>
    <definedName name="TOTALITEM11.1_13" localSheetId="22">[150]A.P.U!#REF!</definedName>
    <definedName name="TOTALITEM11.1_13" localSheetId="2">[150]A.P.U!#REF!</definedName>
    <definedName name="TOTALITEM11.1_13">[150]A.P.U!#REF!</definedName>
    <definedName name="TOTALITEM11.1_14" localSheetId="22">[150]A.P.U!#REF!</definedName>
    <definedName name="TOTALITEM11.1_14" localSheetId="2">[150]A.P.U!#REF!</definedName>
    <definedName name="TOTALITEM11.1_14">[150]A.P.U!#REF!</definedName>
    <definedName name="TOTALITEM11.1_15" localSheetId="22">[150]A.P.U!#REF!</definedName>
    <definedName name="TOTALITEM11.1_15" localSheetId="2">[150]A.P.U!#REF!</definedName>
    <definedName name="TOTALITEM11.1_15">[150]A.P.U!#REF!</definedName>
    <definedName name="TOTALITEM11.1_16" localSheetId="22">[150]A.P.U!#REF!</definedName>
    <definedName name="TOTALITEM11.1_16" localSheetId="2">[150]A.P.U!#REF!</definedName>
    <definedName name="TOTALITEM11.1_16">[150]A.P.U!#REF!</definedName>
    <definedName name="TOTALITEM11.1_17" localSheetId="22">[150]A.P.U!#REF!</definedName>
    <definedName name="TOTALITEM11.1_17" localSheetId="2">[150]A.P.U!#REF!</definedName>
    <definedName name="TOTALITEM11.1_17">[150]A.P.U!#REF!</definedName>
    <definedName name="TOTALITEM11.1_18" localSheetId="22">[150]A.P.U!#REF!</definedName>
    <definedName name="TOTALITEM11.1_18" localSheetId="2">[150]A.P.U!#REF!</definedName>
    <definedName name="TOTALITEM11.1_18">[150]A.P.U!#REF!</definedName>
    <definedName name="TOTALITEM11.1_19" localSheetId="22">[150]A.P.U!#REF!</definedName>
    <definedName name="TOTALITEM11.1_19" localSheetId="2">[150]A.P.U!#REF!</definedName>
    <definedName name="TOTALITEM11.1_19">[150]A.P.U!#REF!</definedName>
    <definedName name="TOTALITEM11.1_2" localSheetId="22">[149]A.P.U!#REF!</definedName>
    <definedName name="TOTALITEM11.1_2" localSheetId="2">[149]A.P.U!#REF!</definedName>
    <definedName name="TOTALITEM11.1_2">[149]A.P.U!#REF!</definedName>
    <definedName name="TOTALITEM11.1_20" localSheetId="22">[150]A.P.U!#REF!</definedName>
    <definedName name="TOTALITEM11.1_20" localSheetId="2">[150]A.P.U!#REF!</definedName>
    <definedName name="TOTALITEM11.1_20">[150]A.P.U!#REF!</definedName>
    <definedName name="TOTALITEM11.1_21" localSheetId="22">[150]A.P.U!#REF!</definedName>
    <definedName name="TOTALITEM11.1_21" localSheetId="2">[150]A.P.U!#REF!</definedName>
    <definedName name="TOTALITEM11.1_21">[150]A.P.U!#REF!</definedName>
    <definedName name="TOTALITEM11.1_22" localSheetId="22">[150]A.P.U!#REF!</definedName>
    <definedName name="TOTALITEM11.1_22" localSheetId="2">[150]A.P.U!#REF!</definedName>
    <definedName name="TOTALITEM11.1_22">[150]A.P.U!#REF!</definedName>
    <definedName name="TOTALITEM11.1_23" localSheetId="22">[150]A.P.U!#REF!</definedName>
    <definedName name="TOTALITEM11.1_23" localSheetId="2">[150]A.P.U!#REF!</definedName>
    <definedName name="TOTALITEM11.1_23">[150]A.P.U!#REF!</definedName>
    <definedName name="TOTALITEM11.1_24" localSheetId="22">[150]A.P.U!#REF!</definedName>
    <definedName name="TOTALITEM11.1_24" localSheetId="2">[150]A.P.U!#REF!</definedName>
    <definedName name="TOTALITEM11.1_24">[150]A.P.U!#REF!</definedName>
    <definedName name="TOTALITEM11.1_25" localSheetId="22">[150]A.P.U!#REF!</definedName>
    <definedName name="TOTALITEM11.1_25" localSheetId="2">[150]A.P.U!#REF!</definedName>
    <definedName name="TOTALITEM11.1_25">[150]A.P.U!#REF!</definedName>
    <definedName name="TOTALITEM11.1_26" localSheetId="22">[150]A.P.U!#REF!</definedName>
    <definedName name="TOTALITEM11.1_26" localSheetId="2">[150]A.P.U!#REF!</definedName>
    <definedName name="TOTALITEM11.1_26">[150]A.P.U!#REF!</definedName>
    <definedName name="TOTALITEM11.1_27" localSheetId="22">[150]A.P.U!#REF!</definedName>
    <definedName name="TOTALITEM11.1_27" localSheetId="2">[150]A.P.U!#REF!</definedName>
    <definedName name="TOTALITEM11.1_27">[150]A.P.U!#REF!</definedName>
    <definedName name="TOTALITEM11.1_28" localSheetId="22">[150]A.P.U!#REF!</definedName>
    <definedName name="TOTALITEM11.1_28" localSheetId="2">[150]A.P.U!#REF!</definedName>
    <definedName name="TOTALITEM11.1_28">[150]A.P.U!#REF!</definedName>
    <definedName name="TOTALITEM11.1_29" localSheetId="22">[150]A.P.U!#REF!</definedName>
    <definedName name="TOTALITEM11.1_29" localSheetId="2">[150]A.P.U!#REF!</definedName>
    <definedName name="TOTALITEM11.1_29">[150]A.P.U!#REF!</definedName>
    <definedName name="TOTALITEM11.1_3" localSheetId="22">[151]A.P.U!#REF!</definedName>
    <definedName name="TOTALITEM11.1_3" localSheetId="2">[151]A.P.U!#REF!</definedName>
    <definedName name="TOTALITEM11.1_3">[151]A.P.U!#REF!</definedName>
    <definedName name="TOTALITEM11.1_30" localSheetId="22">[150]A.P.U!#REF!</definedName>
    <definedName name="TOTALITEM11.1_30" localSheetId="2">[150]A.P.U!#REF!</definedName>
    <definedName name="TOTALITEM11.1_30">[150]A.P.U!#REF!</definedName>
    <definedName name="TOTALITEM11.1_31" localSheetId="22">[150]A.P.U!#REF!</definedName>
    <definedName name="TOTALITEM11.1_31" localSheetId="2">[150]A.P.U!#REF!</definedName>
    <definedName name="TOTALITEM11.1_31">[150]A.P.U!#REF!</definedName>
    <definedName name="TOTALITEM11.1_32" localSheetId="22">[150]A.P.U!#REF!</definedName>
    <definedName name="TOTALITEM11.1_32" localSheetId="2">[150]A.P.U!#REF!</definedName>
    <definedName name="TOTALITEM11.1_32">[150]A.P.U!#REF!</definedName>
    <definedName name="TOTALITEM11.1_33" localSheetId="22">[150]A.P.U!#REF!</definedName>
    <definedName name="TOTALITEM11.1_33" localSheetId="2">[150]A.P.U!#REF!</definedName>
    <definedName name="TOTALITEM11.1_33">[150]A.P.U!#REF!</definedName>
    <definedName name="TOTALITEM11.1_34" localSheetId="22">[150]A.P.U!#REF!</definedName>
    <definedName name="TOTALITEM11.1_34" localSheetId="2">[150]A.P.U!#REF!</definedName>
    <definedName name="TOTALITEM11.1_34">[150]A.P.U!#REF!</definedName>
    <definedName name="TOTALITEM11.1_35" localSheetId="22">[150]A.P.U!#REF!</definedName>
    <definedName name="TOTALITEM11.1_35" localSheetId="2">[150]A.P.U!#REF!</definedName>
    <definedName name="TOTALITEM11.1_35">[150]A.P.U!#REF!</definedName>
    <definedName name="TOTALITEM11.1_36" localSheetId="22">[150]A.P.U!#REF!</definedName>
    <definedName name="TOTALITEM11.1_36" localSheetId="2">[150]A.P.U!#REF!</definedName>
    <definedName name="TOTALITEM11.1_36">[150]A.P.U!#REF!</definedName>
    <definedName name="TOTALITEM11.1_37" localSheetId="22">[150]A.P.U!#REF!</definedName>
    <definedName name="TOTALITEM11.1_37" localSheetId="2">[150]A.P.U!#REF!</definedName>
    <definedName name="TOTALITEM11.1_37">[150]A.P.U!#REF!</definedName>
    <definedName name="TOTALITEM11.1_38" localSheetId="22">[150]A.P.U!#REF!</definedName>
    <definedName name="TOTALITEM11.1_38" localSheetId="2">[150]A.P.U!#REF!</definedName>
    <definedName name="TOTALITEM11.1_38">[150]A.P.U!#REF!</definedName>
    <definedName name="TOTALITEM11.1_39" localSheetId="22">[150]A.P.U!#REF!</definedName>
    <definedName name="TOTALITEM11.1_39" localSheetId="2">[150]A.P.U!#REF!</definedName>
    <definedName name="TOTALITEM11.1_39">[150]A.P.U!#REF!</definedName>
    <definedName name="TOTALITEM11.1_4" localSheetId="22">[149]A.P.U!#REF!</definedName>
    <definedName name="TOTALITEM11.1_4" localSheetId="2">[149]A.P.U!#REF!</definedName>
    <definedName name="TOTALITEM11.1_4">[149]A.P.U!#REF!</definedName>
    <definedName name="TOTALITEM11.1_40" localSheetId="22">[150]A.P.U!#REF!</definedName>
    <definedName name="TOTALITEM11.1_40" localSheetId="2">[150]A.P.U!#REF!</definedName>
    <definedName name="TOTALITEM11.1_40">[150]A.P.U!#REF!</definedName>
    <definedName name="TOTALITEM11.1_41" localSheetId="22">[150]A.P.U!#REF!</definedName>
    <definedName name="TOTALITEM11.1_41" localSheetId="2">[150]A.P.U!#REF!</definedName>
    <definedName name="TOTALITEM11.1_41">[150]A.P.U!#REF!</definedName>
    <definedName name="TOTALITEM11.1_42" localSheetId="22">[150]A.P.U!#REF!</definedName>
    <definedName name="TOTALITEM11.1_42" localSheetId="2">[150]A.P.U!#REF!</definedName>
    <definedName name="TOTALITEM11.1_42">[150]A.P.U!#REF!</definedName>
    <definedName name="TOTALITEM11.1_43" localSheetId="22">[150]A.P.U!#REF!</definedName>
    <definedName name="TOTALITEM11.1_43" localSheetId="2">[150]A.P.U!#REF!</definedName>
    <definedName name="TOTALITEM11.1_43">[150]A.P.U!#REF!</definedName>
    <definedName name="TOTALITEM11.1_44" localSheetId="22">[150]A.P.U!#REF!</definedName>
    <definedName name="TOTALITEM11.1_44" localSheetId="2">[150]A.P.U!#REF!</definedName>
    <definedName name="TOTALITEM11.1_44">[150]A.P.U!#REF!</definedName>
    <definedName name="TOTALITEM11.1_45" localSheetId="22">[150]A.P.U!#REF!</definedName>
    <definedName name="TOTALITEM11.1_45" localSheetId="2">[150]A.P.U!#REF!</definedName>
    <definedName name="TOTALITEM11.1_45">[150]A.P.U!#REF!</definedName>
    <definedName name="TOTALITEM11.1_46" localSheetId="22">[150]A.P.U!#REF!</definedName>
    <definedName name="TOTALITEM11.1_46" localSheetId="2">[150]A.P.U!#REF!</definedName>
    <definedName name="TOTALITEM11.1_46">[150]A.P.U!#REF!</definedName>
    <definedName name="TOTALITEM11.1_47" localSheetId="22">[150]A.P.U!#REF!</definedName>
    <definedName name="TOTALITEM11.1_47" localSheetId="2">[150]A.P.U!#REF!</definedName>
    <definedName name="TOTALITEM11.1_47">[150]A.P.U!#REF!</definedName>
    <definedName name="TOTALITEM11.1_48" localSheetId="22">[150]A.P.U!#REF!</definedName>
    <definedName name="TOTALITEM11.1_48" localSheetId="2">[150]A.P.U!#REF!</definedName>
    <definedName name="TOTALITEM11.1_48">[150]A.P.U!#REF!</definedName>
    <definedName name="TOTALITEM11.1_49" localSheetId="22">[150]A.P.U!#REF!</definedName>
    <definedName name="TOTALITEM11.1_49" localSheetId="2">[150]A.P.U!#REF!</definedName>
    <definedName name="TOTALITEM11.1_49">[150]A.P.U!#REF!</definedName>
    <definedName name="TOTALITEM11.1_5" localSheetId="22">[150]A.P.U!#REF!</definedName>
    <definedName name="TOTALITEM11.1_5" localSheetId="2">[150]A.P.U!#REF!</definedName>
    <definedName name="TOTALITEM11.1_5">[150]A.P.U!#REF!</definedName>
    <definedName name="TOTALITEM11.1_50" localSheetId="22">[150]A.P.U!#REF!</definedName>
    <definedName name="TOTALITEM11.1_50" localSheetId="2">[150]A.P.U!#REF!</definedName>
    <definedName name="TOTALITEM11.1_50">[150]A.P.U!#REF!</definedName>
    <definedName name="TOTALITEM11.1_51" localSheetId="22">[150]A.P.U!#REF!</definedName>
    <definedName name="TOTALITEM11.1_51" localSheetId="2">[150]A.P.U!#REF!</definedName>
    <definedName name="TOTALITEM11.1_51">[150]A.P.U!#REF!</definedName>
    <definedName name="TOTALITEM11.1_52" localSheetId="22">[150]A.P.U!#REF!</definedName>
    <definedName name="TOTALITEM11.1_52" localSheetId="2">[150]A.P.U!#REF!</definedName>
    <definedName name="TOTALITEM11.1_52">[150]A.P.U!#REF!</definedName>
    <definedName name="TOTALITEM11.1_53" localSheetId="22">[150]A.P.U!#REF!</definedName>
    <definedName name="TOTALITEM11.1_53" localSheetId="2">[150]A.P.U!#REF!</definedName>
    <definedName name="TOTALITEM11.1_53">[150]A.P.U!#REF!</definedName>
    <definedName name="TOTALITEM11.1_54" localSheetId="22">[150]A.P.U!#REF!</definedName>
    <definedName name="TOTALITEM11.1_54" localSheetId="2">[150]A.P.U!#REF!</definedName>
    <definedName name="TOTALITEM11.1_54">[150]A.P.U!#REF!</definedName>
    <definedName name="TOTALITEM11.1_55" localSheetId="22">[150]A.P.U!#REF!</definedName>
    <definedName name="TOTALITEM11.1_55" localSheetId="2">[150]A.P.U!#REF!</definedName>
    <definedName name="TOTALITEM11.1_55">[150]A.P.U!#REF!</definedName>
    <definedName name="TOTALITEM11.1_56" localSheetId="22">[150]A.P.U!#REF!</definedName>
    <definedName name="TOTALITEM11.1_56" localSheetId="2">[150]A.P.U!#REF!</definedName>
    <definedName name="TOTALITEM11.1_56">[150]A.P.U!#REF!</definedName>
    <definedName name="TOTALITEM11.1_57" localSheetId="22">[150]A.P.U!#REF!</definedName>
    <definedName name="TOTALITEM11.1_57" localSheetId="2">[150]A.P.U!#REF!</definedName>
    <definedName name="TOTALITEM11.1_57">[150]A.P.U!#REF!</definedName>
    <definedName name="TOTALITEM11.1_58" localSheetId="22">[150]A.P.U!#REF!</definedName>
    <definedName name="TOTALITEM11.1_58" localSheetId="2">[150]A.P.U!#REF!</definedName>
    <definedName name="TOTALITEM11.1_58">[150]A.P.U!#REF!</definedName>
    <definedName name="TOTALITEM11.1_59" localSheetId="22">[149]A.P.U!#REF!</definedName>
    <definedName name="TOTALITEM11.1_59" localSheetId="2">[149]A.P.U!#REF!</definedName>
    <definedName name="TOTALITEM11.1_59">[149]A.P.U!#REF!</definedName>
    <definedName name="TOTALITEM11.1_60" localSheetId="22">[149]A.P.U!#REF!</definedName>
    <definedName name="TOTALITEM11.1_60" localSheetId="2">[149]A.P.U!#REF!</definedName>
    <definedName name="TOTALITEM11.1_60">[149]A.P.U!#REF!</definedName>
    <definedName name="TOTALITEM11.1_61" localSheetId="22">[150]A.P.U!#REF!</definedName>
    <definedName name="TOTALITEM11.1_61" localSheetId="2">[150]A.P.U!#REF!</definedName>
    <definedName name="TOTALITEM11.1_61">[150]A.P.U!#REF!</definedName>
    <definedName name="TOTALITEM11.1_62" localSheetId="22">[150]A.P.U!#REF!</definedName>
    <definedName name="TOTALITEM11.1_62" localSheetId="2">[150]A.P.U!#REF!</definedName>
    <definedName name="TOTALITEM11.1_62">[150]A.P.U!#REF!</definedName>
    <definedName name="TOTALITEM11.1_63" localSheetId="22">[150]A.P.U!#REF!</definedName>
    <definedName name="TOTALITEM11.1_63" localSheetId="2">[150]A.P.U!#REF!</definedName>
    <definedName name="TOTALITEM11.1_63">[150]A.P.U!#REF!</definedName>
    <definedName name="TOTALITEM11.1_64" localSheetId="22">[150]A.P.U!#REF!</definedName>
    <definedName name="TOTALITEM11.1_64" localSheetId="2">[150]A.P.U!#REF!</definedName>
    <definedName name="TOTALITEM11.1_64">[150]A.P.U!#REF!</definedName>
    <definedName name="TOTALITEM11.1_65" localSheetId="22">[150]A.P.U!#REF!</definedName>
    <definedName name="TOTALITEM11.1_65" localSheetId="2">[150]A.P.U!#REF!</definedName>
    <definedName name="TOTALITEM11.1_65">[150]A.P.U!#REF!</definedName>
    <definedName name="TOTALITEM11.1_66" localSheetId="22">[150]A.P.U!#REF!</definedName>
    <definedName name="TOTALITEM11.1_66" localSheetId="2">[150]A.P.U!#REF!</definedName>
    <definedName name="TOTALITEM11.1_66">[150]A.P.U!#REF!</definedName>
    <definedName name="TOTALITEM11.1_67" localSheetId="22">[150]A.P.U!#REF!</definedName>
    <definedName name="TOTALITEM11.1_67" localSheetId="2">[150]A.P.U!#REF!</definedName>
    <definedName name="TOTALITEM11.1_67">[150]A.P.U!#REF!</definedName>
    <definedName name="TOTALITEM11.1_68" localSheetId="22">[150]A.P.U!#REF!</definedName>
    <definedName name="TOTALITEM11.1_68" localSheetId="2">[150]A.P.U!#REF!</definedName>
    <definedName name="TOTALITEM11.1_68">[150]A.P.U!#REF!</definedName>
    <definedName name="TOTALITEM11.1_69" localSheetId="22">[150]A.P.U!#REF!</definedName>
    <definedName name="TOTALITEM11.1_69" localSheetId="2">[150]A.P.U!#REF!</definedName>
    <definedName name="TOTALITEM11.1_69">[150]A.P.U!#REF!</definedName>
    <definedName name="TOTALITEM11.1_70" localSheetId="22">[150]A.P.U!#REF!</definedName>
    <definedName name="TOTALITEM11.1_70" localSheetId="2">[150]A.P.U!#REF!</definedName>
    <definedName name="TOTALITEM11.1_70">[150]A.P.U!#REF!</definedName>
    <definedName name="TOTALITEM11.1_71" localSheetId="22">[150]A.P.U!#REF!</definedName>
    <definedName name="TOTALITEM11.1_71" localSheetId="2">[150]A.P.U!#REF!</definedName>
    <definedName name="TOTALITEM11.1_71">[150]A.P.U!#REF!</definedName>
    <definedName name="TOTALITEM11.1_72" localSheetId="22">[150]A.P.U!#REF!</definedName>
    <definedName name="TOTALITEM11.1_72" localSheetId="2">[150]A.P.U!#REF!</definedName>
    <definedName name="TOTALITEM11.1_72">[150]A.P.U!#REF!</definedName>
    <definedName name="TOTALITEM11.1_73" localSheetId="22">[150]A.P.U!#REF!</definedName>
    <definedName name="TOTALITEM11.1_73" localSheetId="2">[150]A.P.U!#REF!</definedName>
    <definedName name="TOTALITEM11.1_73">[150]A.P.U!#REF!</definedName>
    <definedName name="TOTALITEM11.1_74" localSheetId="22">[150]A.P.U!#REF!</definedName>
    <definedName name="TOTALITEM11.1_74" localSheetId="2">[150]A.P.U!#REF!</definedName>
    <definedName name="TOTALITEM11.1_74">[150]A.P.U!#REF!</definedName>
    <definedName name="TOTALITEM11.1_75" localSheetId="22">[150]A.P.U!#REF!</definedName>
    <definedName name="TOTALITEM11.1_75" localSheetId="2">[150]A.P.U!#REF!</definedName>
    <definedName name="TOTALITEM11.1_75">[150]A.P.U!#REF!</definedName>
    <definedName name="TOTALITEM11.1_76" localSheetId="22">[150]A.P.U!#REF!</definedName>
    <definedName name="TOTALITEM11.1_76" localSheetId="2">[150]A.P.U!#REF!</definedName>
    <definedName name="TOTALITEM11.1_76">[150]A.P.U!#REF!</definedName>
    <definedName name="TOTALITEM11.1_77" localSheetId="22">[150]A.P.U!#REF!</definedName>
    <definedName name="TOTALITEM11.1_77" localSheetId="2">[150]A.P.U!#REF!</definedName>
    <definedName name="TOTALITEM11.1_77">[150]A.P.U!#REF!</definedName>
    <definedName name="TOTALITEM11.1_78" localSheetId="22">[150]A.P.U!#REF!</definedName>
    <definedName name="TOTALITEM11.1_78" localSheetId="2">[150]A.P.U!#REF!</definedName>
    <definedName name="TOTALITEM11.1_78">[150]A.P.U!#REF!</definedName>
    <definedName name="TOTALITEM11.1_79" localSheetId="22">[150]A.P.U!#REF!</definedName>
    <definedName name="TOTALITEM11.1_79" localSheetId="2">[150]A.P.U!#REF!</definedName>
    <definedName name="TOTALITEM11.1_79">[150]A.P.U!#REF!</definedName>
    <definedName name="TOTALITEM11.1_80" localSheetId="22">[150]A.P.U!#REF!</definedName>
    <definedName name="TOTALITEM11.1_80" localSheetId="2">[150]A.P.U!#REF!</definedName>
    <definedName name="TOTALITEM11.1_80">[150]A.P.U!#REF!</definedName>
    <definedName name="TOTALITEM11.1_9" localSheetId="22">[150]A.P.U!#REF!</definedName>
    <definedName name="TOTALITEM11.1_9" localSheetId="2">[150]A.P.U!#REF!</definedName>
    <definedName name="TOTALITEM11.1_9">[150]A.P.U!#REF!</definedName>
    <definedName name="TOTALITEM11.2" localSheetId="17">[148]A.P.U!#REF!</definedName>
    <definedName name="TOTALITEM11.2" localSheetId="18">[148]A.P.U!#REF!</definedName>
    <definedName name="TOTALITEM11.2" localSheetId="22">[147]A.P.U!#REF!</definedName>
    <definedName name="TOTALITEM11.2" localSheetId="2">[148]A.P.U!#REF!</definedName>
    <definedName name="TOTALITEM11.2">[147]A.P.U!#REF!</definedName>
    <definedName name="TOTALITEM11.2_1" localSheetId="22">[149]A.P.U!#REF!</definedName>
    <definedName name="TOTALITEM11.2_1" localSheetId="2">[149]A.P.U!#REF!</definedName>
    <definedName name="TOTALITEM11.2_1">[149]A.P.U!#REF!</definedName>
    <definedName name="TOTALITEM11.2_10" localSheetId="22">[150]A.P.U!#REF!</definedName>
    <definedName name="TOTALITEM11.2_10" localSheetId="2">[150]A.P.U!#REF!</definedName>
    <definedName name="TOTALITEM11.2_10">[150]A.P.U!#REF!</definedName>
    <definedName name="TOTALITEM11.2_11" localSheetId="22">[150]A.P.U!#REF!</definedName>
    <definedName name="TOTALITEM11.2_11" localSheetId="2">[150]A.P.U!#REF!</definedName>
    <definedName name="TOTALITEM11.2_11">[150]A.P.U!#REF!</definedName>
    <definedName name="TOTALITEM11.2_12" localSheetId="22">[150]A.P.U!#REF!</definedName>
    <definedName name="TOTALITEM11.2_12" localSheetId="2">[150]A.P.U!#REF!</definedName>
    <definedName name="TOTALITEM11.2_12">[150]A.P.U!#REF!</definedName>
    <definedName name="TOTALITEM11.2_13" localSheetId="22">[150]A.P.U!#REF!</definedName>
    <definedName name="TOTALITEM11.2_13" localSheetId="2">[150]A.P.U!#REF!</definedName>
    <definedName name="TOTALITEM11.2_13">[150]A.P.U!#REF!</definedName>
    <definedName name="TOTALITEM11.2_14" localSheetId="22">[150]A.P.U!#REF!</definedName>
    <definedName name="TOTALITEM11.2_14" localSheetId="2">[150]A.P.U!#REF!</definedName>
    <definedName name="TOTALITEM11.2_14">[150]A.P.U!#REF!</definedName>
    <definedName name="TOTALITEM11.2_15" localSheetId="22">[150]A.P.U!#REF!</definedName>
    <definedName name="TOTALITEM11.2_15" localSheetId="2">[150]A.P.U!#REF!</definedName>
    <definedName name="TOTALITEM11.2_15">[150]A.P.U!#REF!</definedName>
    <definedName name="TOTALITEM11.2_16" localSheetId="22">[150]A.P.U!#REF!</definedName>
    <definedName name="TOTALITEM11.2_16" localSheetId="2">[150]A.P.U!#REF!</definedName>
    <definedName name="TOTALITEM11.2_16">[150]A.P.U!#REF!</definedName>
    <definedName name="TOTALITEM11.2_17" localSheetId="22">[150]A.P.U!#REF!</definedName>
    <definedName name="TOTALITEM11.2_17" localSheetId="2">[150]A.P.U!#REF!</definedName>
    <definedName name="TOTALITEM11.2_17">[150]A.P.U!#REF!</definedName>
    <definedName name="TOTALITEM11.2_18" localSheetId="22">[150]A.P.U!#REF!</definedName>
    <definedName name="TOTALITEM11.2_18" localSheetId="2">[150]A.P.U!#REF!</definedName>
    <definedName name="TOTALITEM11.2_18">[150]A.P.U!#REF!</definedName>
    <definedName name="TOTALITEM11.2_19" localSheetId="22">[150]A.P.U!#REF!</definedName>
    <definedName name="TOTALITEM11.2_19" localSheetId="2">[150]A.P.U!#REF!</definedName>
    <definedName name="TOTALITEM11.2_19">[150]A.P.U!#REF!</definedName>
    <definedName name="TOTALITEM11.2_2" localSheetId="22">[149]A.P.U!#REF!</definedName>
    <definedName name="TOTALITEM11.2_2" localSheetId="2">[149]A.P.U!#REF!</definedName>
    <definedName name="TOTALITEM11.2_2">[149]A.P.U!#REF!</definedName>
    <definedName name="TOTALITEM11.2_20" localSheetId="22">[150]A.P.U!#REF!</definedName>
    <definedName name="TOTALITEM11.2_20" localSheetId="2">[150]A.P.U!#REF!</definedName>
    <definedName name="TOTALITEM11.2_20">[150]A.P.U!#REF!</definedName>
    <definedName name="TOTALITEM11.2_21" localSheetId="22">[150]A.P.U!#REF!</definedName>
    <definedName name="TOTALITEM11.2_21" localSheetId="2">[150]A.P.U!#REF!</definedName>
    <definedName name="TOTALITEM11.2_21">[150]A.P.U!#REF!</definedName>
    <definedName name="TOTALITEM11.2_22" localSheetId="22">[150]A.P.U!#REF!</definedName>
    <definedName name="TOTALITEM11.2_22" localSheetId="2">[150]A.P.U!#REF!</definedName>
    <definedName name="TOTALITEM11.2_22">[150]A.P.U!#REF!</definedName>
    <definedName name="TOTALITEM11.2_23" localSheetId="22">[150]A.P.U!#REF!</definedName>
    <definedName name="TOTALITEM11.2_23" localSheetId="2">[150]A.P.U!#REF!</definedName>
    <definedName name="TOTALITEM11.2_23">[150]A.P.U!#REF!</definedName>
    <definedName name="TOTALITEM11.2_24" localSheetId="22">[150]A.P.U!#REF!</definedName>
    <definedName name="TOTALITEM11.2_24" localSheetId="2">[150]A.P.U!#REF!</definedName>
    <definedName name="TOTALITEM11.2_24">[150]A.P.U!#REF!</definedName>
    <definedName name="TOTALITEM11.2_25" localSheetId="22">[150]A.P.U!#REF!</definedName>
    <definedName name="TOTALITEM11.2_25" localSheetId="2">[150]A.P.U!#REF!</definedName>
    <definedName name="TOTALITEM11.2_25">[150]A.P.U!#REF!</definedName>
    <definedName name="TOTALITEM11.2_26" localSheetId="22">[150]A.P.U!#REF!</definedName>
    <definedName name="TOTALITEM11.2_26" localSheetId="2">[150]A.P.U!#REF!</definedName>
    <definedName name="TOTALITEM11.2_26">[150]A.P.U!#REF!</definedName>
    <definedName name="TOTALITEM11.2_27" localSheetId="22">[150]A.P.U!#REF!</definedName>
    <definedName name="TOTALITEM11.2_27" localSheetId="2">[150]A.P.U!#REF!</definedName>
    <definedName name="TOTALITEM11.2_27">[150]A.P.U!#REF!</definedName>
    <definedName name="TOTALITEM11.2_28" localSheetId="22">[150]A.P.U!#REF!</definedName>
    <definedName name="TOTALITEM11.2_28" localSheetId="2">[150]A.P.U!#REF!</definedName>
    <definedName name="TOTALITEM11.2_28">[150]A.P.U!#REF!</definedName>
    <definedName name="TOTALITEM11.2_29" localSheetId="22">[150]A.P.U!#REF!</definedName>
    <definedName name="TOTALITEM11.2_29" localSheetId="2">[150]A.P.U!#REF!</definedName>
    <definedName name="TOTALITEM11.2_29">[150]A.P.U!#REF!</definedName>
    <definedName name="TOTALITEM11.2_3" localSheetId="22">[151]A.P.U!#REF!</definedName>
    <definedName name="TOTALITEM11.2_3" localSheetId="2">[151]A.P.U!#REF!</definedName>
    <definedName name="TOTALITEM11.2_3">[151]A.P.U!#REF!</definedName>
    <definedName name="TOTALITEM11.2_30" localSheetId="22">[150]A.P.U!#REF!</definedName>
    <definedName name="TOTALITEM11.2_30" localSheetId="2">[150]A.P.U!#REF!</definedName>
    <definedName name="TOTALITEM11.2_30">[150]A.P.U!#REF!</definedName>
    <definedName name="TOTALITEM11.2_31" localSheetId="22">[150]A.P.U!#REF!</definedName>
    <definedName name="TOTALITEM11.2_31" localSheetId="2">[150]A.P.U!#REF!</definedName>
    <definedName name="TOTALITEM11.2_31">[150]A.P.U!#REF!</definedName>
    <definedName name="TOTALITEM11.2_32" localSheetId="22">[150]A.P.U!#REF!</definedName>
    <definedName name="TOTALITEM11.2_32" localSheetId="2">[150]A.P.U!#REF!</definedName>
    <definedName name="TOTALITEM11.2_32">[150]A.P.U!#REF!</definedName>
    <definedName name="TOTALITEM11.2_33" localSheetId="22">[150]A.P.U!#REF!</definedName>
    <definedName name="TOTALITEM11.2_33" localSheetId="2">[150]A.P.U!#REF!</definedName>
    <definedName name="TOTALITEM11.2_33">[150]A.P.U!#REF!</definedName>
    <definedName name="TOTALITEM11.2_34" localSheetId="22">[150]A.P.U!#REF!</definedName>
    <definedName name="TOTALITEM11.2_34" localSheetId="2">[150]A.P.U!#REF!</definedName>
    <definedName name="TOTALITEM11.2_34">[150]A.P.U!#REF!</definedName>
    <definedName name="TOTALITEM11.2_35" localSheetId="22">[150]A.P.U!#REF!</definedName>
    <definedName name="TOTALITEM11.2_35" localSheetId="2">[150]A.P.U!#REF!</definedName>
    <definedName name="TOTALITEM11.2_35">[150]A.P.U!#REF!</definedName>
    <definedName name="TOTALITEM11.2_36" localSheetId="22">[150]A.P.U!#REF!</definedName>
    <definedName name="TOTALITEM11.2_36" localSheetId="2">[150]A.P.U!#REF!</definedName>
    <definedName name="TOTALITEM11.2_36">[150]A.P.U!#REF!</definedName>
    <definedName name="TOTALITEM11.2_37" localSheetId="22">[150]A.P.U!#REF!</definedName>
    <definedName name="TOTALITEM11.2_37" localSheetId="2">[150]A.P.U!#REF!</definedName>
    <definedName name="TOTALITEM11.2_37">[150]A.P.U!#REF!</definedName>
    <definedName name="TOTALITEM11.2_38" localSheetId="22">[150]A.P.U!#REF!</definedName>
    <definedName name="TOTALITEM11.2_38" localSheetId="2">[150]A.P.U!#REF!</definedName>
    <definedName name="TOTALITEM11.2_38">[150]A.P.U!#REF!</definedName>
    <definedName name="TOTALITEM11.2_39" localSheetId="22">[150]A.P.U!#REF!</definedName>
    <definedName name="TOTALITEM11.2_39" localSheetId="2">[150]A.P.U!#REF!</definedName>
    <definedName name="TOTALITEM11.2_39">[150]A.P.U!#REF!</definedName>
    <definedName name="TOTALITEM11.2_4" localSheetId="22">[149]A.P.U!#REF!</definedName>
    <definedName name="TOTALITEM11.2_4" localSheetId="2">[149]A.P.U!#REF!</definedName>
    <definedName name="TOTALITEM11.2_4">[149]A.P.U!#REF!</definedName>
    <definedName name="TOTALITEM11.2_40" localSheetId="22">[150]A.P.U!#REF!</definedName>
    <definedName name="TOTALITEM11.2_40" localSheetId="2">[150]A.P.U!#REF!</definedName>
    <definedName name="TOTALITEM11.2_40">[150]A.P.U!#REF!</definedName>
    <definedName name="TOTALITEM11.2_41" localSheetId="22">[150]A.P.U!#REF!</definedName>
    <definedName name="TOTALITEM11.2_41" localSheetId="2">[150]A.P.U!#REF!</definedName>
    <definedName name="TOTALITEM11.2_41">[150]A.P.U!#REF!</definedName>
    <definedName name="TOTALITEM11.2_42" localSheetId="22">[150]A.P.U!#REF!</definedName>
    <definedName name="TOTALITEM11.2_42" localSheetId="2">[150]A.P.U!#REF!</definedName>
    <definedName name="TOTALITEM11.2_42">[150]A.P.U!#REF!</definedName>
    <definedName name="TOTALITEM11.2_43" localSheetId="22">[150]A.P.U!#REF!</definedName>
    <definedName name="TOTALITEM11.2_43" localSheetId="2">[150]A.P.U!#REF!</definedName>
    <definedName name="TOTALITEM11.2_43">[150]A.P.U!#REF!</definedName>
    <definedName name="TOTALITEM11.2_44" localSheetId="22">[150]A.P.U!#REF!</definedName>
    <definedName name="TOTALITEM11.2_44" localSheetId="2">[150]A.P.U!#REF!</definedName>
    <definedName name="TOTALITEM11.2_44">[150]A.P.U!#REF!</definedName>
    <definedName name="TOTALITEM11.2_45" localSheetId="22">[150]A.P.U!#REF!</definedName>
    <definedName name="TOTALITEM11.2_45" localSheetId="2">[150]A.P.U!#REF!</definedName>
    <definedName name="TOTALITEM11.2_45">[150]A.P.U!#REF!</definedName>
    <definedName name="TOTALITEM11.2_46" localSheetId="22">[150]A.P.U!#REF!</definedName>
    <definedName name="TOTALITEM11.2_46" localSheetId="2">[150]A.P.U!#REF!</definedName>
    <definedName name="TOTALITEM11.2_46">[150]A.P.U!#REF!</definedName>
    <definedName name="TOTALITEM11.2_47" localSheetId="22">[150]A.P.U!#REF!</definedName>
    <definedName name="TOTALITEM11.2_47" localSheetId="2">[150]A.P.U!#REF!</definedName>
    <definedName name="TOTALITEM11.2_47">[150]A.P.U!#REF!</definedName>
    <definedName name="TOTALITEM11.2_48" localSheetId="22">[150]A.P.U!#REF!</definedName>
    <definedName name="TOTALITEM11.2_48" localSheetId="2">[150]A.P.U!#REF!</definedName>
    <definedName name="TOTALITEM11.2_48">[150]A.P.U!#REF!</definedName>
    <definedName name="TOTALITEM11.2_49" localSheetId="22">[150]A.P.U!#REF!</definedName>
    <definedName name="TOTALITEM11.2_49" localSheetId="2">[150]A.P.U!#REF!</definedName>
    <definedName name="TOTALITEM11.2_49">[150]A.P.U!#REF!</definedName>
    <definedName name="TOTALITEM11.2_5" localSheetId="22">[150]A.P.U!#REF!</definedName>
    <definedName name="TOTALITEM11.2_5" localSheetId="2">[150]A.P.U!#REF!</definedName>
    <definedName name="TOTALITEM11.2_5">[150]A.P.U!#REF!</definedName>
    <definedName name="TOTALITEM11.2_50" localSheetId="22">[150]A.P.U!#REF!</definedName>
    <definedName name="TOTALITEM11.2_50" localSheetId="2">[150]A.P.U!#REF!</definedName>
    <definedName name="TOTALITEM11.2_50">[150]A.P.U!#REF!</definedName>
    <definedName name="TOTALITEM11.2_51" localSheetId="22">[150]A.P.U!#REF!</definedName>
    <definedName name="TOTALITEM11.2_51" localSheetId="2">[150]A.P.U!#REF!</definedName>
    <definedName name="TOTALITEM11.2_51">[150]A.P.U!#REF!</definedName>
    <definedName name="TOTALITEM11.2_52" localSheetId="22">[150]A.P.U!#REF!</definedName>
    <definedName name="TOTALITEM11.2_52" localSheetId="2">[150]A.P.U!#REF!</definedName>
    <definedName name="TOTALITEM11.2_52">[150]A.P.U!#REF!</definedName>
    <definedName name="TOTALITEM11.2_53" localSheetId="22">[150]A.P.U!#REF!</definedName>
    <definedName name="TOTALITEM11.2_53" localSheetId="2">[150]A.P.U!#REF!</definedName>
    <definedName name="TOTALITEM11.2_53">[150]A.P.U!#REF!</definedName>
    <definedName name="TOTALITEM11.2_54" localSheetId="22">[150]A.P.U!#REF!</definedName>
    <definedName name="TOTALITEM11.2_54" localSheetId="2">[150]A.P.U!#REF!</definedName>
    <definedName name="TOTALITEM11.2_54">[150]A.P.U!#REF!</definedName>
    <definedName name="TOTALITEM11.2_55" localSheetId="22">[150]A.P.U!#REF!</definedName>
    <definedName name="TOTALITEM11.2_55" localSheetId="2">[150]A.P.U!#REF!</definedName>
    <definedName name="TOTALITEM11.2_55">[150]A.P.U!#REF!</definedName>
    <definedName name="TOTALITEM11.2_56" localSheetId="22">[150]A.P.U!#REF!</definedName>
    <definedName name="TOTALITEM11.2_56" localSheetId="2">[150]A.P.U!#REF!</definedName>
    <definedName name="TOTALITEM11.2_56">[150]A.P.U!#REF!</definedName>
    <definedName name="TOTALITEM11.2_57" localSheetId="22">[150]A.P.U!#REF!</definedName>
    <definedName name="TOTALITEM11.2_57" localSheetId="2">[150]A.P.U!#REF!</definedName>
    <definedName name="TOTALITEM11.2_57">[150]A.P.U!#REF!</definedName>
    <definedName name="TOTALITEM11.2_58" localSheetId="22">[150]A.P.U!#REF!</definedName>
    <definedName name="TOTALITEM11.2_58" localSheetId="2">[150]A.P.U!#REF!</definedName>
    <definedName name="TOTALITEM11.2_58">[150]A.P.U!#REF!</definedName>
    <definedName name="TOTALITEM11.2_59" localSheetId="22">[149]A.P.U!#REF!</definedName>
    <definedName name="TOTALITEM11.2_59" localSheetId="2">[149]A.P.U!#REF!</definedName>
    <definedName name="TOTALITEM11.2_59">[149]A.P.U!#REF!</definedName>
    <definedName name="TOTALITEM11.2_60" localSheetId="22">[149]A.P.U!#REF!</definedName>
    <definedName name="TOTALITEM11.2_60" localSheetId="2">[149]A.P.U!#REF!</definedName>
    <definedName name="TOTALITEM11.2_60">[149]A.P.U!#REF!</definedName>
    <definedName name="TOTALITEM11.2_61" localSheetId="22">[150]A.P.U!#REF!</definedName>
    <definedName name="TOTALITEM11.2_61" localSheetId="2">[150]A.P.U!#REF!</definedName>
    <definedName name="TOTALITEM11.2_61">[150]A.P.U!#REF!</definedName>
    <definedName name="TOTALITEM11.2_62" localSheetId="22">[150]A.P.U!#REF!</definedName>
    <definedName name="TOTALITEM11.2_62" localSheetId="2">[150]A.P.U!#REF!</definedName>
    <definedName name="TOTALITEM11.2_62">[150]A.P.U!#REF!</definedName>
    <definedName name="TOTALITEM11.2_63" localSheetId="22">[150]A.P.U!#REF!</definedName>
    <definedName name="TOTALITEM11.2_63" localSheetId="2">[150]A.P.U!#REF!</definedName>
    <definedName name="TOTALITEM11.2_63">[150]A.P.U!#REF!</definedName>
    <definedName name="TOTALITEM11.2_64" localSheetId="22">[150]A.P.U!#REF!</definedName>
    <definedName name="TOTALITEM11.2_64" localSheetId="2">[150]A.P.U!#REF!</definedName>
    <definedName name="TOTALITEM11.2_64">[150]A.P.U!#REF!</definedName>
    <definedName name="TOTALITEM11.2_65" localSheetId="22">[150]A.P.U!#REF!</definedName>
    <definedName name="TOTALITEM11.2_65" localSheetId="2">[150]A.P.U!#REF!</definedName>
    <definedName name="TOTALITEM11.2_65">[150]A.P.U!#REF!</definedName>
    <definedName name="TOTALITEM11.2_66" localSheetId="22">[150]A.P.U!#REF!</definedName>
    <definedName name="TOTALITEM11.2_66" localSheetId="2">[150]A.P.U!#REF!</definedName>
    <definedName name="TOTALITEM11.2_66">[150]A.P.U!#REF!</definedName>
    <definedName name="TOTALITEM11.2_67" localSheetId="22">[150]A.P.U!#REF!</definedName>
    <definedName name="TOTALITEM11.2_67" localSheetId="2">[150]A.P.U!#REF!</definedName>
    <definedName name="TOTALITEM11.2_67">[150]A.P.U!#REF!</definedName>
    <definedName name="TOTALITEM11.2_68" localSheetId="22">[150]A.P.U!#REF!</definedName>
    <definedName name="TOTALITEM11.2_68" localSheetId="2">[150]A.P.U!#REF!</definedName>
    <definedName name="TOTALITEM11.2_68">[150]A.P.U!#REF!</definedName>
    <definedName name="TOTALITEM11.2_69" localSheetId="22">[150]A.P.U!#REF!</definedName>
    <definedName name="TOTALITEM11.2_69" localSheetId="2">[150]A.P.U!#REF!</definedName>
    <definedName name="TOTALITEM11.2_69">[150]A.P.U!#REF!</definedName>
    <definedName name="TOTALITEM11.2_70" localSheetId="22">[150]A.P.U!#REF!</definedName>
    <definedName name="TOTALITEM11.2_70" localSheetId="2">[150]A.P.U!#REF!</definedName>
    <definedName name="TOTALITEM11.2_70">[150]A.P.U!#REF!</definedName>
    <definedName name="TOTALITEM11.2_71" localSheetId="22">[150]A.P.U!#REF!</definedName>
    <definedName name="TOTALITEM11.2_71" localSheetId="2">[150]A.P.U!#REF!</definedName>
    <definedName name="TOTALITEM11.2_71">[150]A.P.U!#REF!</definedName>
    <definedName name="TOTALITEM11.2_72" localSheetId="22">[150]A.P.U!#REF!</definedName>
    <definedName name="TOTALITEM11.2_72" localSheetId="2">[150]A.P.U!#REF!</definedName>
    <definedName name="TOTALITEM11.2_72">[150]A.P.U!#REF!</definedName>
    <definedName name="TOTALITEM11.2_73" localSheetId="22">[150]A.P.U!#REF!</definedName>
    <definedName name="TOTALITEM11.2_73" localSheetId="2">[150]A.P.U!#REF!</definedName>
    <definedName name="TOTALITEM11.2_73">[150]A.P.U!#REF!</definedName>
    <definedName name="TOTALITEM11.2_74" localSheetId="22">[150]A.P.U!#REF!</definedName>
    <definedName name="TOTALITEM11.2_74" localSheetId="2">[150]A.P.U!#REF!</definedName>
    <definedName name="TOTALITEM11.2_74">[150]A.P.U!#REF!</definedName>
    <definedName name="TOTALITEM11.2_75" localSheetId="22">[150]A.P.U!#REF!</definedName>
    <definedName name="TOTALITEM11.2_75" localSheetId="2">[150]A.P.U!#REF!</definedName>
    <definedName name="TOTALITEM11.2_75">[150]A.P.U!#REF!</definedName>
    <definedName name="TOTALITEM11.2_76" localSheetId="22">[150]A.P.U!#REF!</definedName>
    <definedName name="TOTALITEM11.2_76" localSheetId="2">[150]A.P.U!#REF!</definedName>
    <definedName name="TOTALITEM11.2_76">[150]A.P.U!#REF!</definedName>
    <definedName name="TOTALITEM11.2_77" localSheetId="22">[150]A.P.U!#REF!</definedName>
    <definedName name="TOTALITEM11.2_77" localSheetId="2">[150]A.P.U!#REF!</definedName>
    <definedName name="TOTALITEM11.2_77">[150]A.P.U!#REF!</definedName>
    <definedName name="TOTALITEM11.2_78" localSheetId="22">[150]A.P.U!#REF!</definedName>
    <definedName name="TOTALITEM11.2_78" localSheetId="2">[150]A.P.U!#REF!</definedName>
    <definedName name="TOTALITEM11.2_78">[150]A.P.U!#REF!</definedName>
    <definedName name="TOTALITEM11.2_79" localSheetId="22">[150]A.P.U!#REF!</definedName>
    <definedName name="TOTALITEM11.2_79" localSheetId="2">[150]A.P.U!#REF!</definedName>
    <definedName name="TOTALITEM11.2_79">[150]A.P.U!#REF!</definedName>
    <definedName name="TOTALITEM11.2_80" localSheetId="22">[150]A.P.U!#REF!</definedName>
    <definedName name="TOTALITEM11.2_80" localSheetId="2">[150]A.P.U!#REF!</definedName>
    <definedName name="TOTALITEM11.2_80">[150]A.P.U!#REF!</definedName>
    <definedName name="TOTALITEM11.2_9" localSheetId="22">[150]A.P.U!#REF!</definedName>
    <definedName name="TOTALITEM11.2_9" localSheetId="2">[150]A.P.U!#REF!</definedName>
    <definedName name="TOTALITEM11.2_9">[150]A.P.U!#REF!</definedName>
    <definedName name="TOTALITEM11.3" localSheetId="17">[148]A.P.U!#REF!</definedName>
    <definedName name="TOTALITEM11.3" localSheetId="18">[148]A.P.U!#REF!</definedName>
    <definedName name="TOTALITEM11.3" localSheetId="22">[147]A.P.U!#REF!</definedName>
    <definedName name="TOTALITEM11.3" localSheetId="2">[148]A.P.U!#REF!</definedName>
    <definedName name="TOTALITEM11.3">[147]A.P.U!#REF!</definedName>
    <definedName name="TOTALITEM11.3_1" localSheetId="22">[149]A.P.U!#REF!</definedName>
    <definedName name="TOTALITEM11.3_1" localSheetId="2">[149]A.P.U!#REF!</definedName>
    <definedName name="TOTALITEM11.3_1">[149]A.P.U!#REF!</definedName>
    <definedName name="TOTALITEM11.3_10" localSheetId="22">[150]A.P.U!#REF!</definedName>
    <definedName name="TOTALITEM11.3_10" localSheetId="2">[150]A.P.U!#REF!</definedName>
    <definedName name="TOTALITEM11.3_10">[150]A.P.U!#REF!</definedName>
    <definedName name="TOTALITEM11.3_11" localSheetId="22">[150]A.P.U!#REF!</definedName>
    <definedName name="TOTALITEM11.3_11" localSheetId="2">[150]A.P.U!#REF!</definedName>
    <definedName name="TOTALITEM11.3_11">[150]A.P.U!#REF!</definedName>
    <definedName name="TOTALITEM11.3_12" localSheetId="22">[150]A.P.U!#REF!</definedName>
    <definedName name="TOTALITEM11.3_12" localSheetId="2">[150]A.P.U!#REF!</definedName>
    <definedName name="TOTALITEM11.3_12">[150]A.P.U!#REF!</definedName>
    <definedName name="TOTALITEM11.3_13" localSheetId="22">[150]A.P.U!#REF!</definedName>
    <definedName name="TOTALITEM11.3_13" localSheetId="2">[150]A.P.U!#REF!</definedName>
    <definedName name="TOTALITEM11.3_13">[150]A.P.U!#REF!</definedName>
    <definedName name="TOTALITEM11.3_14" localSheetId="22">[150]A.P.U!#REF!</definedName>
    <definedName name="TOTALITEM11.3_14" localSheetId="2">[150]A.P.U!#REF!</definedName>
    <definedName name="TOTALITEM11.3_14">[150]A.P.U!#REF!</definedName>
    <definedName name="TOTALITEM11.3_15" localSheetId="22">[150]A.P.U!#REF!</definedName>
    <definedName name="TOTALITEM11.3_15" localSheetId="2">[150]A.P.U!#REF!</definedName>
    <definedName name="TOTALITEM11.3_15">[150]A.P.U!#REF!</definedName>
    <definedName name="TOTALITEM11.3_16" localSheetId="22">[150]A.P.U!#REF!</definedName>
    <definedName name="TOTALITEM11.3_16" localSheetId="2">[150]A.P.U!#REF!</definedName>
    <definedName name="TOTALITEM11.3_16">[150]A.P.U!#REF!</definedName>
    <definedName name="TOTALITEM11.3_17" localSheetId="22">[150]A.P.U!#REF!</definedName>
    <definedName name="TOTALITEM11.3_17" localSheetId="2">[150]A.P.U!#REF!</definedName>
    <definedName name="TOTALITEM11.3_17">[150]A.P.U!#REF!</definedName>
    <definedName name="TOTALITEM11.3_18" localSheetId="22">[150]A.P.U!#REF!</definedName>
    <definedName name="TOTALITEM11.3_18" localSheetId="2">[150]A.P.U!#REF!</definedName>
    <definedName name="TOTALITEM11.3_18">[150]A.P.U!#REF!</definedName>
    <definedName name="TOTALITEM11.3_19" localSheetId="22">[150]A.P.U!#REF!</definedName>
    <definedName name="TOTALITEM11.3_19" localSheetId="2">[150]A.P.U!#REF!</definedName>
    <definedName name="TOTALITEM11.3_19">[150]A.P.U!#REF!</definedName>
    <definedName name="TOTALITEM11.3_2" localSheetId="22">[149]A.P.U!#REF!</definedName>
    <definedName name="TOTALITEM11.3_2" localSheetId="2">[149]A.P.U!#REF!</definedName>
    <definedName name="TOTALITEM11.3_2">[149]A.P.U!#REF!</definedName>
    <definedName name="TOTALITEM11.3_20" localSheetId="22">[150]A.P.U!#REF!</definedName>
    <definedName name="TOTALITEM11.3_20" localSheetId="2">[150]A.P.U!#REF!</definedName>
    <definedName name="TOTALITEM11.3_20">[150]A.P.U!#REF!</definedName>
    <definedName name="TOTALITEM11.3_21" localSheetId="22">[150]A.P.U!#REF!</definedName>
    <definedName name="TOTALITEM11.3_21" localSheetId="2">[150]A.P.U!#REF!</definedName>
    <definedName name="TOTALITEM11.3_21">[150]A.P.U!#REF!</definedName>
    <definedName name="TOTALITEM11.3_22" localSheetId="22">[150]A.P.U!#REF!</definedName>
    <definedName name="TOTALITEM11.3_22" localSheetId="2">[150]A.P.U!#REF!</definedName>
    <definedName name="TOTALITEM11.3_22">[150]A.P.U!#REF!</definedName>
    <definedName name="TOTALITEM11.3_23" localSheetId="22">[150]A.P.U!#REF!</definedName>
    <definedName name="TOTALITEM11.3_23" localSheetId="2">[150]A.P.U!#REF!</definedName>
    <definedName name="TOTALITEM11.3_23">[150]A.P.U!#REF!</definedName>
    <definedName name="TOTALITEM11.3_24" localSheetId="22">[150]A.P.U!#REF!</definedName>
    <definedName name="TOTALITEM11.3_24" localSheetId="2">[150]A.P.U!#REF!</definedName>
    <definedName name="TOTALITEM11.3_24">[150]A.P.U!#REF!</definedName>
    <definedName name="TOTALITEM11.3_25" localSheetId="22">[150]A.P.U!#REF!</definedName>
    <definedName name="TOTALITEM11.3_25" localSheetId="2">[150]A.P.U!#REF!</definedName>
    <definedName name="TOTALITEM11.3_25">[150]A.P.U!#REF!</definedName>
    <definedName name="TOTALITEM11.3_26" localSheetId="22">[150]A.P.U!#REF!</definedName>
    <definedName name="TOTALITEM11.3_26" localSheetId="2">[150]A.P.U!#REF!</definedName>
    <definedName name="TOTALITEM11.3_26">[150]A.P.U!#REF!</definedName>
    <definedName name="TOTALITEM11.3_27" localSheetId="22">[150]A.P.U!#REF!</definedName>
    <definedName name="TOTALITEM11.3_27" localSheetId="2">[150]A.P.U!#REF!</definedName>
    <definedName name="TOTALITEM11.3_27">[150]A.P.U!#REF!</definedName>
    <definedName name="TOTALITEM11.3_28" localSheetId="22">[150]A.P.U!#REF!</definedName>
    <definedName name="TOTALITEM11.3_28" localSheetId="2">[150]A.P.U!#REF!</definedName>
    <definedName name="TOTALITEM11.3_28">[150]A.P.U!#REF!</definedName>
    <definedName name="TOTALITEM11.3_29" localSheetId="22">[150]A.P.U!#REF!</definedName>
    <definedName name="TOTALITEM11.3_29" localSheetId="2">[150]A.P.U!#REF!</definedName>
    <definedName name="TOTALITEM11.3_29">[150]A.P.U!#REF!</definedName>
    <definedName name="TOTALITEM11.3_3" localSheetId="22">[151]A.P.U!#REF!</definedName>
    <definedName name="TOTALITEM11.3_3" localSheetId="2">[151]A.P.U!#REF!</definedName>
    <definedName name="TOTALITEM11.3_3">[151]A.P.U!#REF!</definedName>
    <definedName name="TOTALITEM11.3_30" localSheetId="22">[150]A.P.U!#REF!</definedName>
    <definedName name="TOTALITEM11.3_30" localSheetId="2">[150]A.P.U!#REF!</definedName>
    <definedName name="TOTALITEM11.3_30">[150]A.P.U!#REF!</definedName>
    <definedName name="TOTALITEM11.3_31" localSheetId="22">[150]A.P.U!#REF!</definedName>
    <definedName name="TOTALITEM11.3_31" localSheetId="2">[150]A.P.U!#REF!</definedName>
    <definedName name="TOTALITEM11.3_31">[150]A.P.U!#REF!</definedName>
    <definedName name="TOTALITEM11.3_32" localSheetId="22">[150]A.P.U!#REF!</definedName>
    <definedName name="TOTALITEM11.3_32" localSheetId="2">[150]A.P.U!#REF!</definedName>
    <definedName name="TOTALITEM11.3_32">[150]A.P.U!#REF!</definedName>
    <definedName name="TOTALITEM11.3_33" localSheetId="22">[150]A.P.U!#REF!</definedName>
    <definedName name="TOTALITEM11.3_33" localSheetId="2">[150]A.P.U!#REF!</definedName>
    <definedName name="TOTALITEM11.3_33">[150]A.P.U!#REF!</definedName>
    <definedName name="TOTALITEM11.3_34" localSheetId="22">[150]A.P.U!#REF!</definedName>
    <definedName name="TOTALITEM11.3_34" localSheetId="2">[150]A.P.U!#REF!</definedName>
    <definedName name="TOTALITEM11.3_34">[150]A.P.U!#REF!</definedName>
    <definedName name="TOTALITEM11.3_35" localSheetId="22">[150]A.P.U!#REF!</definedName>
    <definedName name="TOTALITEM11.3_35" localSheetId="2">[150]A.P.U!#REF!</definedName>
    <definedName name="TOTALITEM11.3_35">[150]A.P.U!#REF!</definedName>
    <definedName name="TOTALITEM11.3_36" localSheetId="22">[150]A.P.U!#REF!</definedName>
    <definedName name="TOTALITEM11.3_36" localSheetId="2">[150]A.P.U!#REF!</definedName>
    <definedName name="TOTALITEM11.3_36">[150]A.P.U!#REF!</definedName>
    <definedName name="TOTALITEM11.3_37" localSheetId="22">[150]A.P.U!#REF!</definedName>
    <definedName name="TOTALITEM11.3_37" localSheetId="2">[150]A.P.U!#REF!</definedName>
    <definedName name="TOTALITEM11.3_37">[150]A.P.U!#REF!</definedName>
    <definedName name="TOTALITEM11.3_38" localSheetId="22">[150]A.P.U!#REF!</definedName>
    <definedName name="TOTALITEM11.3_38" localSheetId="2">[150]A.P.U!#REF!</definedName>
    <definedName name="TOTALITEM11.3_38">[150]A.P.U!#REF!</definedName>
    <definedName name="TOTALITEM11.3_39" localSheetId="22">[150]A.P.U!#REF!</definedName>
    <definedName name="TOTALITEM11.3_39" localSheetId="2">[150]A.P.U!#REF!</definedName>
    <definedName name="TOTALITEM11.3_39">[150]A.P.U!#REF!</definedName>
    <definedName name="TOTALITEM11.3_4" localSheetId="22">[149]A.P.U!#REF!</definedName>
    <definedName name="TOTALITEM11.3_4" localSheetId="2">[149]A.P.U!#REF!</definedName>
    <definedName name="TOTALITEM11.3_4">[149]A.P.U!#REF!</definedName>
    <definedName name="TOTALITEM11.3_40" localSheetId="22">[150]A.P.U!#REF!</definedName>
    <definedName name="TOTALITEM11.3_40" localSheetId="2">[150]A.P.U!#REF!</definedName>
    <definedName name="TOTALITEM11.3_40">[150]A.P.U!#REF!</definedName>
    <definedName name="TOTALITEM11.3_41" localSheetId="22">[150]A.P.U!#REF!</definedName>
    <definedName name="TOTALITEM11.3_41" localSheetId="2">[150]A.P.U!#REF!</definedName>
    <definedName name="TOTALITEM11.3_41">[150]A.P.U!#REF!</definedName>
    <definedName name="TOTALITEM11.3_42" localSheetId="22">[150]A.P.U!#REF!</definedName>
    <definedName name="TOTALITEM11.3_42" localSheetId="2">[150]A.P.U!#REF!</definedName>
    <definedName name="TOTALITEM11.3_42">[150]A.P.U!#REF!</definedName>
    <definedName name="TOTALITEM11.3_43" localSheetId="22">[150]A.P.U!#REF!</definedName>
    <definedName name="TOTALITEM11.3_43" localSheetId="2">[150]A.P.U!#REF!</definedName>
    <definedName name="TOTALITEM11.3_43">[150]A.P.U!#REF!</definedName>
    <definedName name="TOTALITEM11.3_44" localSheetId="22">[150]A.P.U!#REF!</definedName>
    <definedName name="TOTALITEM11.3_44" localSheetId="2">[150]A.P.U!#REF!</definedName>
    <definedName name="TOTALITEM11.3_44">[150]A.P.U!#REF!</definedName>
    <definedName name="TOTALITEM11.3_45" localSheetId="22">[150]A.P.U!#REF!</definedName>
    <definedName name="TOTALITEM11.3_45" localSheetId="2">[150]A.P.U!#REF!</definedName>
    <definedName name="TOTALITEM11.3_45">[150]A.P.U!#REF!</definedName>
    <definedName name="TOTALITEM11.3_46" localSheetId="22">[150]A.P.U!#REF!</definedName>
    <definedName name="TOTALITEM11.3_46" localSheetId="2">[150]A.P.U!#REF!</definedName>
    <definedName name="TOTALITEM11.3_46">[150]A.P.U!#REF!</definedName>
    <definedName name="TOTALITEM11.3_47" localSheetId="22">[150]A.P.U!#REF!</definedName>
    <definedName name="TOTALITEM11.3_47" localSheetId="2">[150]A.P.U!#REF!</definedName>
    <definedName name="TOTALITEM11.3_47">[150]A.P.U!#REF!</definedName>
    <definedName name="TOTALITEM11.3_48" localSheetId="22">[150]A.P.U!#REF!</definedName>
    <definedName name="TOTALITEM11.3_48" localSheetId="2">[150]A.P.U!#REF!</definedName>
    <definedName name="TOTALITEM11.3_48">[150]A.P.U!#REF!</definedName>
    <definedName name="TOTALITEM11.3_49" localSheetId="22">[150]A.P.U!#REF!</definedName>
    <definedName name="TOTALITEM11.3_49" localSheetId="2">[150]A.P.U!#REF!</definedName>
    <definedName name="TOTALITEM11.3_49">[150]A.P.U!#REF!</definedName>
    <definedName name="TOTALITEM11.3_5" localSheetId="22">[150]A.P.U!#REF!</definedName>
    <definedName name="TOTALITEM11.3_5" localSheetId="2">[150]A.P.U!#REF!</definedName>
    <definedName name="TOTALITEM11.3_5">[150]A.P.U!#REF!</definedName>
    <definedName name="TOTALITEM11.3_50" localSheetId="22">[150]A.P.U!#REF!</definedName>
    <definedName name="TOTALITEM11.3_50" localSheetId="2">[150]A.P.U!#REF!</definedName>
    <definedName name="TOTALITEM11.3_50">[150]A.P.U!#REF!</definedName>
    <definedName name="TOTALITEM11.3_51" localSheetId="22">[150]A.P.U!#REF!</definedName>
    <definedName name="TOTALITEM11.3_51" localSheetId="2">[150]A.P.U!#REF!</definedName>
    <definedName name="TOTALITEM11.3_51">[150]A.P.U!#REF!</definedName>
    <definedName name="TOTALITEM11.3_52" localSheetId="22">[150]A.P.U!#REF!</definedName>
    <definedName name="TOTALITEM11.3_52" localSheetId="2">[150]A.P.U!#REF!</definedName>
    <definedName name="TOTALITEM11.3_52">[150]A.P.U!#REF!</definedName>
    <definedName name="TOTALITEM11.3_53" localSheetId="22">[150]A.P.U!#REF!</definedName>
    <definedName name="TOTALITEM11.3_53" localSheetId="2">[150]A.P.U!#REF!</definedName>
    <definedName name="TOTALITEM11.3_53">[150]A.P.U!#REF!</definedName>
    <definedName name="TOTALITEM11.3_54" localSheetId="22">[150]A.P.U!#REF!</definedName>
    <definedName name="TOTALITEM11.3_54" localSheetId="2">[150]A.P.U!#REF!</definedName>
    <definedName name="TOTALITEM11.3_54">[150]A.P.U!#REF!</definedName>
    <definedName name="TOTALITEM11.3_55" localSheetId="22">[150]A.P.U!#REF!</definedName>
    <definedName name="TOTALITEM11.3_55" localSheetId="2">[150]A.P.U!#REF!</definedName>
    <definedName name="TOTALITEM11.3_55">[150]A.P.U!#REF!</definedName>
    <definedName name="TOTALITEM11.3_56" localSheetId="22">[150]A.P.U!#REF!</definedName>
    <definedName name="TOTALITEM11.3_56" localSheetId="2">[150]A.P.U!#REF!</definedName>
    <definedName name="TOTALITEM11.3_56">[150]A.P.U!#REF!</definedName>
    <definedName name="TOTALITEM11.3_57" localSheetId="22">[150]A.P.U!#REF!</definedName>
    <definedName name="TOTALITEM11.3_57" localSheetId="2">[150]A.P.U!#REF!</definedName>
    <definedName name="TOTALITEM11.3_57">[150]A.P.U!#REF!</definedName>
    <definedName name="TOTALITEM11.3_58" localSheetId="22">[150]A.P.U!#REF!</definedName>
    <definedName name="TOTALITEM11.3_58" localSheetId="2">[150]A.P.U!#REF!</definedName>
    <definedName name="TOTALITEM11.3_58">[150]A.P.U!#REF!</definedName>
    <definedName name="TOTALITEM11.3_59" localSheetId="22">[149]A.P.U!#REF!</definedName>
    <definedName name="TOTALITEM11.3_59" localSheetId="2">[149]A.P.U!#REF!</definedName>
    <definedName name="TOTALITEM11.3_59">[149]A.P.U!#REF!</definedName>
    <definedName name="TOTALITEM11.3_60" localSheetId="22">[149]A.P.U!#REF!</definedName>
    <definedName name="TOTALITEM11.3_60" localSheetId="2">[149]A.P.U!#REF!</definedName>
    <definedName name="TOTALITEM11.3_60">[149]A.P.U!#REF!</definedName>
    <definedName name="TOTALITEM11.3_61" localSheetId="22">[150]A.P.U!#REF!</definedName>
    <definedName name="TOTALITEM11.3_61" localSheetId="2">[150]A.P.U!#REF!</definedName>
    <definedName name="TOTALITEM11.3_61">[150]A.P.U!#REF!</definedName>
    <definedName name="TOTALITEM11.3_62" localSheetId="22">[150]A.P.U!#REF!</definedName>
    <definedName name="TOTALITEM11.3_62" localSheetId="2">[150]A.P.U!#REF!</definedName>
    <definedName name="TOTALITEM11.3_62">[150]A.P.U!#REF!</definedName>
    <definedName name="TOTALITEM11.3_63" localSheetId="22">[150]A.P.U!#REF!</definedName>
    <definedName name="TOTALITEM11.3_63" localSheetId="2">[150]A.P.U!#REF!</definedName>
    <definedName name="TOTALITEM11.3_63">[150]A.P.U!#REF!</definedName>
    <definedName name="TOTALITEM11.3_64" localSheetId="22">[150]A.P.U!#REF!</definedName>
    <definedName name="TOTALITEM11.3_64" localSheetId="2">[150]A.P.U!#REF!</definedName>
    <definedName name="TOTALITEM11.3_64">[150]A.P.U!#REF!</definedName>
    <definedName name="TOTALITEM11.3_65" localSheetId="22">[150]A.P.U!#REF!</definedName>
    <definedName name="TOTALITEM11.3_65" localSheetId="2">[150]A.P.U!#REF!</definedName>
    <definedName name="TOTALITEM11.3_65">[150]A.P.U!#REF!</definedName>
    <definedName name="TOTALITEM11.3_66" localSheetId="22">[150]A.P.U!#REF!</definedName>
    <definedName name="TOTALITEM11.3_66" localSheetId="2">[150]A.P.U!#REF!</definedName>
    <definedName name="TOTALITEM11.3_66">[150]A.P.U!#REF!</definedName>
    <definedName name="TOTALITEM11.3_67" localSheetId="22">[150]A.P.U!#REF!</definedName>
    <definedName name="TOTALITEM11.3_67" localSheetId="2">[150]A.P.U!#REF!</definedName>
    <definedName name="TOTALITEM11.3_67">[150]A.P.U!#REF!</definedName>
    <definedName name="TOTALITEM11.3_68" localSheetId="22">[150]A.P.U!#REF!</definedName>
    <definedName name="TOTALITEM11.3_68" localSheetId="2">[150]A.P.U!#REF!</definedName>
    <definedName name="TOTALITEM11.3_68">[150]A.P.U!#REF!</definedName>
    <definedName name="TOTALITEM11.3_69" localSheetId="22">[150]A.P.U!#REF!</definedName>
    <definedName name="TOTALITEM11.3_69" localSheetId="2">[150]A.P.U!#REF!</definedName>
    <definedName name="TOTALITEM11.3_69">[150]A.P.U!#REF!</definedName>
    <definedName name="TOTALITEM11.3_70" localSheetId="22">[150]A.P.U!#REF!</definedName>
    <definedName name="TOTALITEM11.3_70" localSheetId="2">[150]A.P.U!#REF!</definedName>
    <definedName name="TOTALITEM11.3_70">[150]A.P.U!#REF!</definedName>
    <definedName name="TOTALITEM11.3_71" localSheetId="22">[150]A.P.U!#REF!</definedName>
    <definedName name="TOTALITEM11.3_71" localSheetId="2">[150]A.P.U!#REF!</definedName>
    <definedName name="TOTALITEM11.3_71">[150]A.P.U!#REF!</definedName>
    <definedName name="TOTALITEM11.3_72" localSheetId="22">[150]A.P.U!#REF!</definedName>
    <definedName name="TOTALITEM11.3_72" localSheetId="2">[150]A.P.U!#REF!</definedName>
    <definedName name="TOTALITEM11.3_72">[150]A.P.U!#REF!</definedName>
    <definedName name="TOTALITEM11.3_73" localSheetId="22">[150]A.P.U!#REF!</definedName>
    <definedName name="TOTALITEM11.3_73" localSheetId="2">[150]A.P.U!#REF!</definedName>
    <definedName name="TOTALITEM11.3_73">[150]A.P.U!#REF!</definedName>
    <definedName name="TOTALITEM11.3_74" localSheetId="22">[150]A.P.U!#REF!</definedName>
    <definedName name="TOTALITEM11.3_74" localSheetId="2">[150]A.P.U!#REF!</definedName>
    <definedName name="TOTALITEM11.3_74">[150]A.P.U!#REF!</definedName>
    <definedName name="TOTALITEM11.3_75" localSheetId="22">[150]A.P.U!#REF!</definedName>
    <definedName name="TOTALITEM11.3_75" localSheetId="2">[150]A.P.U!#REF!</definedName>
    <definedName name="TOTALITEM11.3_75">[150]A.P.U!#REF!</definedName>
    <definedName name="TOTALITEM11.3_76" localSheetId="22">[150]A.P.U!#REF!</definedName>
    <definedName name="TOTALITEM11.3_76" localSheetId="2">[150]A.P.U!#REF!</definedName>
    <definedName name="TOTALITEM11.3_76">[150]A.P.U!#REF!</definedName>
    <definedName name="TOTALITEM11.3_77" localSheetId="22">[150]A.P.U!#REF!</definedName>
    <definedName name="TOTALITEM11.3_77" localSheetId="2">[150]A.P.U!#REF!</definedName>
    <definedName name="TOTALITEM11.3_77">[150]A.P.U!#REF!</definedName>
    <definedName name="TOTALITEM11.3_78" localSheetId="22">[150]A.P.U!#REF!</definedName>
    <definedName name="TOTALITEM11.3_78" localSheetId="2">[150]A.P.U!#REF!</definedName>
    <definedName name="TOTALITEM11.3_78">[150]A.P.U!#REF!</definedName>
    <definedName name="TOTALITEM11.3_79" localSheetId="22">[150]A.P.U!#REF!</definedName>
    <definedName name="TOTALITEM11.3_79" localSheetId="2">[150]A.P.U!#REF!</definedName>
    <definedName name="TOTALITEM11.3_79">[150]A.P.U!#REF!</definedName>
    <definedName name="TOTALITEM11.3_80" localSheetId="22">[150]A.P.U!#REF!</definedName>
    <definedName name="TOTALITEM11.3_80" localSheetId="2">[150]A.P.U!#REF!</definedName>
    <definedName name="TOTALITEM11.3_80">[150]A.P.U!#REF!</definedName>
    <definedName name="TOTALITEM11.3_9" localSheetId="22">[150]A.P.U!#REF!</definedName>
    <definedName name="TOTALITEM11.3_9" localSheetId="2">[150]A.P.U!#REF!</definedName>
    <definedName name="TOTALITEM11.3_9">[150]A.P.U!#REF!</definedName>
    <definedName name="TOTALITEM11.4" localSheetId="17">[148]A.P.U!#REF!</definedName>
    <definedName name="TOTALITEM11.4" localSheetId="18">[148]A.P.U!#REF!</definedName>
    <definedName name="TOTALITEM11.4" localSheetId="22">[147]A.P.U!#REF!</definedName>
    <definedName name="TOTALITEM11.4" localSheetId="2">[148]A.P.U!#REF!</definedName>
    <definedName name="TOTALITEM11.4">[147]A.P.U!#REF!</definedName>
    <definedName name="TOTALITEM11.4_1" localSheetId="22">[149]A.P.U!#REF!</definedName>
    <definedName name="TOTALITEM11.4_1" localSheetId="2">[149]A.P.U!#REF!</definedName>
    <definedName name="TOTALITEM11.4_1">[149]A.P.U!#REF!</definedName>
    <definedName name="TOTALITEM11.4_10" localSheetId="22">[150]A.P.U!#REF!</definedName>
    <definedName name="TOTALITEM11.4_10" localSheetId="2">[150]A.P.U!#REF!</definedName>
    <definedName name="TOTALITEM11.4_10">[150]A.P.U!#REF!</definedName>
    <definedName name="TOTALITEM11.4_11" localSheetId="22">[150]A.P.U!#REF!</definedName>
    <definedName name="TOTALITEM11.4_11" localSheetId="2">[150]A.P.U!#REF!</definedName>
    <definedName name="TOTALITEM11.4_11">[150]A.P.U!#REF!</definedName>
    <definedName name="TOTALITEM11.4_12" localSheetId="22">[150]A.P.U!#REF!</definedName>
    <definedName name="TOTALITEM11.4_12" localSheetId="2">[150]A.P.U!#REF!</definedName>
    <definedName name="TOTALITEM11.4_12">[150]A.P.U!#REF!</definedName>
    <definedName name="TOTALITEM11.4_13" localSheetId="22">[150]A.P.U!#REF!</definedName>
    <definedName name="TOTALITEM11.4_13" localSheetId="2">[150]A.P.U!#REF!</definedName>
    <definedName name="TOTALITEM11.4_13">[150]A.P.U!#REF!</definedName>
    <definedName name="TOTALITEM11.4_14" localSheetId="22">[150]A.P.U!#REF!</definedName>
    <definedName name="TOTALITEM11.4_14" localSheetId="2">[150]A.P.U!#REF!</definedName>
    <definedName name="TOTALITEM11.4_14">[150]A.P.U!#REF!</definedName>
    <definedName name="TOTALITEM11.4_15" localSheetId="22">[150]A.P.U!#REF!</definedName>
    <definedName name="TOTALITEM11.4_15" localSheetId="2">[150]A.P.U!#REF!</definedName>
    <definedName name="TOTALITEM11.4_15">[150]A.P.U!#REF!</definedName>
    <definedName name="TOTALITEM11.4_16" localSheetId="22">[150]A.P.U!#REF!</definedName>
    <definedName name="TOTALITEM11.4_16" localSheetId="2">[150]A.P.U!#REF!</definedName>
    <definedName name="TOTALITEM11.4_16">[150]A.P.U!#REF!</definedName>
    <definedName name="TOTALITEM11.4_17" localSheetId="22">[150]A.P.U!#REF!</definedName>
    <definedName name="TOTALITEM11.4_17" localSheetId="2">[150]A.P.U!#REF!</definedName>
    <definedName name="TOTALITEM11.4_17">[150]A.P.U!#REF!</definedName>
    <definedName name="TOTALITEM11.4_18" localSheetId="22">[150]A.P.U!#REF!</definedName>
    <definedName name="TOTALITEM11.4_18" localSheetId="2">[150]A.P.U!#REF!</definedName>
    <definedName name="TOTALITEM11.4_18">[150]A.P.U!#REF!</definedName>
    <definedName name="TOTALITEM11.4_19" localSheetId="22">[150]A.P.U!#REF!</definedName>
    <definedName name="TOTALITEM11.4_19" localSheetId="2">[150]A.P.U!#REF!</definedName>
    <definedName name="TOTALITEM11.4_19">[150]A.P.U!#REF!</definedName>
    <definedName name="TOTALITEM11.4_2" localSheetId="22">[149]A.P.U!#REF!</definedName>
    <definedName name="TOTALITEM11.4_2" localSheetId="2">[149]A.P.U!#REF!</definedName>
    <definedName name="TOTALITEM11.4_2">[149]A.P.U!#REF!</definedName>
    <definedName name="TOTALITEM11.4_20" localSheetId="22">[150]A.P.U!#REF!</definedName>
    <definedName name="TOTALITEM11.4_20" localSheetId="2">[150]A.P.U!#REF!</definedName>
    <definedName name="TOTALITEM11.4_20">[150]A.P.U!#REF!</definedName>
    <definedName name="TOTALITEM11.4_21" localSheetId="22">[150]A.P.U!#REF!</definedName>
    <definedName name="TOTALITEM11.4_21" localSheetId="2">[150]A.P.U!#REF!</definedName>
    <definedName name="TOTALITEM11.4_21">[150]A.P.U!#REF!</definedName>
    <definedName name="TOTALITEM11.4_22" localSheetId="22">[150]A.P.U!#REF!</definedName>
    <definedName name="TOTALITEM11.4_22" localSheetId="2">[150]A.P.U!#REF!</definedName>
    <definedName name="TOTALITEM11.4_22">[150]A.P.U!#REF!</definedName>
    <definedName name="TOTALITEM11.4_23" localSheetId="22">[150]A.P.U!#REF!</definedName>
    <definedName name="TOTALITEM11.4_23" localSheetId="2">[150]A.P.U!#REF!</definedName>
    <definedName name="TOTALITEM11.4_23">[150]A.P.U!#REF!</definedName>
    <definedName name="TOTALITEM11.4_24" localSheetId="22">[150]A.P.U!#REF!</definedName>
    <definedName name="TOTALITEM11.4_24" localSheetId="2">[150]A.P.U!#REF!</definedName>
    <definedName name="TOTALITEM11.4_24">[150]A.P.U!#REF!</definedName>
    <definedName name="TOTALITEM11.4_25" localSheetId="22">[150]A.P.U!#REF!</definedName>
    <definedName name="TOTALITEM11.4_25" localSheetId="2">[150]A.P.U!#REF!</definedName>
    <definedName name="TOTALITEM11.4_25">[150]A.P.U!#REF!</definedName>
    <definedName name="TOTALITEM11.4_26" localSheetId="22">[150]A.P.U!#REF!</definedName>
    <definedName name="TOTALITEM11.4_26" localSheetId="2">[150]A.P.U!#REF!</definedName>
    <definedName name="TOTALITEM11.4_26">[150]A.P.U!#REF!</definedName>
    <definedName name="TOTALITEM11.4_27" localSheetId="22">[150]A.P.U!#REF!</definedName>
    <definedName name="TOTALITEM11.4_27" localSheetId="2">[150]A.P.U!#REF!</definedName>
    <definedName name="TOTALITEM11.4_27">[150]A.P.U!#REF!</definedName>
    <definedName name="TOTALITEM11.4_28" localSheetId="22">[150]A.P.U!#REF!</definedName>
    <definedName name="TOTALITEM11.4_28" localSheetId="2">[150]A.P.U!#REF!</definedName>
    <definedName name="TOTALITEM11.4_28">[150]A.P.U!#REF!</definedName>
    <definedName name="TOTALITEM11.4_29" localSheetId="22">[150]A.P.U!#REF!</definedName>
    <definedName name="TOTALITEM11.4_29" localSheetId="2">[150]A.P.U!#REF!</definedName>
    <definedName name="TOTALITEM11.4_29">[150]A.P.U!#REF!</definedName>
    <definedName name="TOTALITEM11.4_3" localSheetId="22">[151]A.P.U!#REF!</definedName>
    <definedName name="TOTALITEM11.4_3" localSheetId="2">[151]A.P.U!#REF!</definedName>
    <definedName name="TOTALITEM11.4_3">[151]A.P.U!#REF!</definedName>
    <definedName name="TOTALITEM11.4_30" localSheetId="22">[150]A.P.U!#REF!</definedName>
    <definedName name="TOTALITEM11.4_30" localSheetId="2">[150]A.P.U!#REF!</definedName>
    <definedName name="TOTALITEM11.4_30">[150]A.P.U!#REF!</definedName>
    <definedName name="TOTALITEM11.4_31" localSheetId="22">[150]A.P.U!#REF!</definedName>
    <definedName name="TOTALITEM11.4_31" localSheetId="2">[150]A.P.U!#REF!</definedName>
    <definedName name="TOTALITEM11.4_31">[150]A.P.U!#REF!</definedName>
    <definedName name="TOTALITEM11.4_32" localSheetId="22">[150]A.P.U!#REF!</definedName>
    <definedName name="TOTALITEM11.4_32" localSheetId="2">[150]A.P.U!#REF!</definedName>
    <definedName name="TOTALITEM11.4_32">[150]A.P.U!#REF!</definedName>
    <definedName name="TOTALITEM11.4_33" localSheetId="22">[150]A.P.U!#REF!</definedName>
    <definedName name="TOTALITEM11.4_33" localSheetId="2">[150]A.P.U!#REF!</definedName>
    <definedName name="TOTALITEM11.4_33">[150]A.P.U!#REF!</definedName>
    <definedName name="TOTALITEM11.4_34" localSheetId="22">[150]A.P.U!#REF!</definedName>
    <definedName name="TOTALITEM11.4_34" localSheetId="2">[150]A.P.U!#REF!</definedName>
    <definedName name="TOTALITEM11.4_34">[150]A.P.U!#REF!</definedName>
    <definedName name="TOTALITEM11.4_35" localSheetId="22">[150]A.P.U!#REF!</definedName>
    <definedName name="TOTALITEM11.4_35" localSheetId="2">[150]A.P.U!#REF!</definedName>
    <definedName name="TOTALITEM11.4_35">[150]A.P.U!#REF!</definedName>
    <definedName name="TOTALITEM11.4_36" localSheetId="22">[150]A.P.U!#REF!</definedName>
    <definedName name="TOTALITEM11.4_36" localSheetId="2">[150]A.P.U!#REF!</definedName>
    <definedName name="TOTALITEM11.4_36">[150]A.P.U!#REF!</definedName>
    <definedName name="TOTALITEM11.4_37" localSheetId="22">[150]A.P.U!#REF!</definedName>
    <definedName name="TOTALITEM11.4_37" localSheetId="2">[150]A.P.U!#REF!</definedName>
    <definedName name="TOTALITEM11.4_37">[150]A.P.U!#REF!</definedName>
    <definedName name="TOTALITEM11.4_38" localSheetId="22">[150]A.P.U!#REF!</definedName>
    <definedName name="TOTALITEM11.4_38" localSheetId="2">[150]A.P.U!#REF!</definedName>
    <definedName name="TOTALITEM11.4_38">[150]A.P.U!#REF!</definedName>
    <definedName name="TOTALITEM11.4_39" localSheetId="22">[150]A.P.U!#REF!</definedName>
    <definedName name="TOTALITEM11.4_39" localSheetId="2">[150]A.P.U!#REF!</definedName>
    <definedName name="TOTALITEM11.4_39">[150]A.P.U!#REF!</definedName>
    <definedName name="TOTALITEM11.4_4" localSheetId="22">[149]A.P.U!#REF!</definedName>
    <definedName name="TOTALITEM11.4_4" localSheetId="2">[149]A.P.U!#REF!</definedName>
    <definedName name="TOTALITEM11.4_4">[149]A.P.U!#REF!</definedName>
    <definedName name="TOTALITEM11.4_40" localSheetId="22">[150]A.P.U!#REF!</definedName>
    <definedName name="TOTALITEM11.4_40" localSheetId="2">[150]A.P.U!#REF!</definedName>
    <definedName name="TOTALITEM11.4_40">[150]A.P.U!#REF!</definedName>
    <definedName name="TOTALITEM11.4_41" localSheetId="22">[150]A.P.U!#REF!</definedName>
    <definedName name="TOTALITEM11.4_41" localSheetId="2">[150]A.P.U!#REF!</definedName>
    <definedName name="TOTALITEM11.4_41">[150]A.P.U!#REF!</definedName>
    <definedName name="TOTALITEM11.4_42" localSheetId="22">[150]A.P.U!#REF!</definedName>
    <definedName name="TOTALITEM11.4_42" localSheetId="2">[150]A.P.U!#REF!</definedName>
    <definedName name="TOTALITEM11.4_42">[150]A.P.U!#REF!</definedName>
    <definedName name="TOTALITEM11.4_43" localSheetId="22">[150]A.P.U!#REF!</definedName>
    <definedName name="TOTALITEM11.4_43" localSheetId="2">[150]A.P.U!#REF!</definedName>
    <definedName name="TOTALITEM11.4_43">[150]A.P.U!#REF!</definedName>
    <definedName name="TOTALITEM11.4_44" localSheetId="22">[150]A.P.U!#REF!</definedName>
    <definedName name="TOTALITEM11.4_44" localSheetId="2">[150]A.P.U!#REF!</definedName>
    <definedName name="TOTALITEM11.4_44">[150]A.P.U!#REF!</definedName>
    <definedName name="TOTALITEM11.4_45" localSheetId="22">[150]A.P.U!#REF!</definedName>
    <definedName name="TOTALITEM11.4_45" localSheetId="2">[150]A.P.U!#REF!</definedName>
    <definedName name="TOTALITEM11.4_45">[150]A.P.U!#REF!</definedName>
    <definedName name="TOTALITEM11.4_46" localSheetId="22">[150]A.P.U!#REF!</definedName>
    <definedName name="TOTALITEM11.4_46" localSheetId="2">[150]A.P.U!#REF!</definedName>
    <definedName name="TOTALITEM11.4_46">[150]A.P.U!#REF!</definedName>
    <definedName name="TOTALITEM11.4_47" localSheetId="22">[150]A.P.U!#REF!</definedName>
    <definedName name="TOTALITEM11.4_47" localSheetId="2">[150]A.P.U!#REF!</definedName>
    <definedName name="TOTALITEM11.4_47">[150]A.P.U!#REF!</definedName>
    <definedName name="TOTALITEM11.4_48" localSheetId="22">[150]A.P.U!#REF!</definedName>
    <definedName name="TOTALITEM11.4_48" localSheetId="2">[150]A.P.U!#REF!</definedName>
    <definedName name="TOTALITEM11.4_48">[150]A.P.U!#REF!</definedName>
    <definedName name="TOTALITEM11.4_49" localSheetId="22">[150]A.P.U!#REF!</definedName>
    <definedName name="TOTALITEM11.4_49" localSheetId="2">[150]A.P.U!#REF!</definedName>
    <definedName name="TOTALITEM11.4_49">[150]A.P.U!#REF!</definedName>
    <definedName name="TOTALITEM11.4_5" localSheetId="22">[150]A.P.U!#REF!</definedName>
    <definedName name="TOTALITEM11.4_5" localSheetId="2">[150]A.P.U!#REF!</definedName>
    <definedName name="TOTALITEM11.4_5">[150]A.P.U!#REF!</definedName>
    <definedName name="TOTALITEM11.4_50" localSheetId="22">[150]A.P.U!#REF!</definedName>
    <definedName name="TOTALITEM11.4_50" localSheetId="2">[150]A.P.U!#REF!</definedName>
    <definedName name="TOTALITEM11.4_50">[150]A.P.U!#REF!</definedName>
    <definedName name="TOTALITEM11.4_51" localSheetId="22">[150]A.P.U!#REF!</definedName>
    <definedName name="TOTALITEM11.4_51" localSheetId="2">[150]A.P.U!#REF!</definedName>
    <definedName name="TOTALITEM11.4_51">[150]A.P.U!#REF!</definedName>
    <definedName name="TOTALITEM11.4_52" localSheetId="22">[150]A.P.U!#REF!</definedName>
    <definedName name="TOTALITEM11.4_52" localSheetId="2">[150]A.P.U!#REF!</definedName>
    <definedName name="TOTALITEM11.4_52">[150]A.P.U!#REF!</definedName>
    <definedName name="TOTALITEM11.4_53" localSheetId="22">[150]A.P.U!#REF!</definedName>
    <definedName name="TOTALITEM11.4_53" localSheetId="2">[150]A.P.U!#REF!</definedName>
    <definedName name="TOTALITEM11.4_53">[150]A.P.U!#REF!</definedName>
    <definedName name="TOTALITEM11.4_54" localSheetId="22">[150]A.P.U!#REF!</definedName>
    <definedName name="TOTALITEM11.4_54" localSheetId="2">[150]A.P.U!#REF!</definedName>
    <definedName name="TOTALITEM11.4_54">[150]A.P.U!#REF!</definedName>
    <definedName name="TOTALITEM11.4_55" localSheetId="22">[150]A.P.U!#REF!</definedName>
    <definedName name="TOTALITEM11.4_55" localSheetId="2">[150]A.P.U!#REF!</definedName>
    <definedName name="TOTALITEM11.4_55">[150]A.P.U!#REF!</definedName>
    <definedName name="TOTALITEM11.4_56" localSheetId="22">[150]A.P.U!#REF!</definedName>
    <definedName name="TOTALITEM11.4_56" localSheetId="2">[150]A.P.U!#REF!</definedName>
    <definedName name="TOTALITEM11.4_56">[150]A.P.U!#REF!</definedName>
    <definedName name="TOTALITEM11.4_57" localSheetId="22">[150]A.P.U!#REF!</definedName>
    <definedName name="TOTALITEM11.4_57" localSheetId="2">[150]A.P.U!#REF!</definedName>
    <definedName name="TOTALITEM11.4_57">[150]A.P.U!#REF!</definedName>
    <definedName name="TOTALITEM11.4_58" localSheetId="22">[150]A.P.U!#REF!</definedName>
    <definedName name="TOTALITEM11.4_58" localSheetId="2">[150]A.P.U!#REF!</definedName>
    <definedName name="TOTALITEM11.4_58">[150]A.P.U!#REF!</definedName>
    <definedName name="TOTALITEM11.4_59" localSheetId="22">[149]A.P.U!#REF!</definedName>
    <definedName name="TOTALITEM11.4_59" localSheetId="2">[149]A.P.U!#REF!</definedName>
    <definedName name="TOTALITEM11.4_59">[149]A.P.U!#REF!</definedName>
    <definedName name="TOTALITEM11.4_60" localSheetId="22">[149]A.P.U!#REF!</definedName>
    <definedName name="TOTALITEM11.4_60" localSheetId="2">[149]A.P.U!#REF!</definedName>
    <definedName name="TOTALITEM11.4_60">[149]A.P.U!#REF!</definedName>
    <definedName name="TOTALITEM11.4_61" localSheetId="22">[150]A.P.U!#REF!</definedName>
    <definedName name="TOTALITEM11.4_61" localSheetId="2">[150]A.P.U!#REF!</definedName>
    <definedName name="TOTALITEM11.4_61">[150]A.P.U!#REF!</definedName>
    <definedName name="TOTALITEM11.4_62" localSheetId="22">[150]A.P.U!#REF!</definedName>
    <definedName name="TOTALITEM11.4_62" localSheetId="2">[150]A.P.U!#REF!</definedName>
    <definedName name="TOTALITEM11.4_62">[150]A.P.U!#REF!</definedName>
    <definedName name="TOTALITEM11.4_63" localSheetId="22">[150]A.P.U!#REF!</definedName>
    <definedName name="TOTALITEM11.4_63" localSheetId="2">[150]A.P.U!#REF!</definedName>
    <definedName name="TOTALITEM11.4_63">[150]A.P.U!#REF!</definedName>
    <definedName name="TOTALITEM11.4_64" localSheetId="22">[150]A.P.U!#REF!</definedName>
    <definedName name="TOTALITEM11.4_64" localSheetId="2">[150]A.P.U!#REF!</definedName>
    <definedName name="TOTALITEM11.4_64">[150]A.P.U!#REF!</definedName>
    <definedName name="TOTALITEM11.4_65" localSheetId="22">[150]A.P.U!#REF!</definedName>
    <definedName name="TOTALITEM11.4_65" localSheetId="2">[150]A.P.U!#REF!</definedName>
    <definedName name="TOTALITEM11.4_65">[150]A.P.U!#REF!</definedName>
    <definedName name="TOTALITEM11.4_66" localSheetId="22">[150]A.P.U!#REF!</definedName>
    <definedName name="TOTALITEM11.4_66" localSheetId="2">[150]A.P.U!#REF!</definedName>
    <definedName name="TOTALITEM11.4_66">[150]A.P.U!#REF!</definedName>
    <definedName name="TOTALITEM11.4_67" localSheetId="22">[150]A.P.U!#REF!</definedName>
    <definedName name="TOTALITEM11.4_67" localSheetId="2">[150]A.P.U!#REF!</definedName>
    <definedName name="TOTALITEM11.4_67">[150]A.P.U!#REF!</definedName>
    <definedName name="TOTALITEM11.4_68" localSheetId="22">[150]A.P.U!#REF!</definedName>
    <definedName name="TOTALITEM11.4_68" localSheetId="2">[150]A.P.U!#REF!</definedName>
    <definedName name="TOTALITEM11.4_68">[150]A.P.U!#REF!</definedName>
    <definedName name="TOTALITEM11.4_69" localSheetId="22">[150]A.P.U!#REF!</definedName>
    <definedName name="TOTALITEM11.4_69" localSheetId="2">[150]A.P.U!#REF!</definedName>
    <definedName name="TOTALITEM11.4_69">[150]A.P.U!#REF!</definedName>
    <definedName name="TOTALITEM11.4_70" localSheetId="22">[150]A.P.U!#REF!</definedName>
    <definedName name="TOTALITEM11.4_70" localSheetId="2">[150]A.P.U!#REF!</definedName>
    <definedName name="TOTALITEM11.4_70">[150]A.P.U!#REF!</definedName>
    <definedName name="TOTALITEM11.4_71" localSheetId="22">[150]A.P.U!#REF!</definedName>
    <definedName name="TOTALITEM11.4_71" localSheetId="2">[150]A.P.U!#REF!</definedName>
    <definedName name="TOTALITEM11.4_71">[150]A.P.U!#REF!</definedName>
    <definedName name="TOTALITEM11.4_72" localSheetId="22">[150]A.P.U!#REF!</definedName>
    <definedName name="TOTALITEM11.4_72" localSheetId="2">[150]A.P.U!#REF!</definedName>
    <definedName name="TOTALITEM11.4_72">[150]A.P.U!#REF!</definedName>
    <definedName name="TOTALITEM11.4_73" localSheetId="22">[150]A.P.U!#REF!</definedName>
    <definedName name="TOTALITEM11.4_73" localSheetId="2">[150]A.P.U!#REF!</definedName>
    <definedName name="TOTALITEM11.4_73">[150]A.P.U!#REF!</definedName>
    <definedName name="TOTALITEM11.4_74" localSheetId="22">[150]A.P.U!#REF!</definedName>
    <definedName name="TOTALITEM11.4_74" localSheetId="2">[150]A.P.U!#REF!</definedName>
    <definedName name="TOTALITEM11.4_74">[150]A.P.U!#REF!</definedName>
    <definedName name="TOTALITEM11.4_75" localSheetId="22">[150]A.P.U!#REF!</definedName>
    <definedName name="TOTALITEM11.4_75" localSheetId="2">[150]A.P.U!#REF!</definedName>
    <definedName name="TOTALITEM11.4_75">[150]A.P.U!#REF!</definedName>
    <definedName name="TOTALITEM11.4_76" localSheetId="22">[150]A.P.U!#REF!</definedName>
    <definedName name="TOTALITEM11.4_76" localSheetId="2">[150]A.P.U!#REF!</definedName>
    <definedName name="TOTALITEM11.4_76">[150]A.P.U!#REF!</definedName>
    <definedName name="TOTALITEM11.4_77" localSheetId="22">[150]A.P.U!#REF!</definedName>
    <definedName name="TOTALITEM11.4_77" localSheetId="2">[150]A.P.U!#REF!</definedName>
    <definedName name="TOTALITEM11.4_77">[150]A.P.U!#REF!</definedName>
    <definedName name="TOTALITEM11.4_78" localSheetId="22">[150]A.P.U!#REF!</definedName>
    <definedName name="TOTALITEM11.4_78" localSheetId="2">[150]A.P.U!#REF!</definedName>
    <definedName name="TOTALITEM11.4_78">[150]A.P.U!#REF!</definedName>
    <definedName name="TOTALITEM11.4_79" localSheetId="22">[150]A.P.U!#REF!</definedName>
    <definedName name="TOTALITEM11.4_79" localSheetId="2">[150]A.P.U!#REF!</definedName>
    <definedName name="TOTALITEM11.4_79">[150]A.P.U!#REF!</definedName>
    <definedName name="TOTALITEM11.4_80" localSheetId="22">[150]A.P.U!#REF!</definedName>
    <definedName name="TOTALITEM11.4_80" localSheetId="2">[150]A.P.U!#REF!</definedName>
    <definedName name="TOTALITEM11.4_80">[150]A.P.U!#REF!</definedName>
    <definedName name="TOTALITEM11.4_9" localSheetId="22">[150]A.P.U!#REF!</definedName>
    <definedName name="TOTALITEM11.4_9" localSheetId="2">[150]A.P.U!#REF!</definedName>
    <definedName name="TOTALITEM11.4_9">[150]A.P.U!#REF!</definedName>
    <definedName name="TOTALITEM11.5" localSheetId="17">[148]A.P.U!#REF!</definedName>
    <definedName name="TOTALITEM11.5" localSheetId="18">[148]A.P.U!#REF!</definedName>
    <definedName name="TOTALITEM11.5" localSheetId="22">[147]A.P.U!#REF!</definedName>
    <definedName name="TOTALITEM11.5" localSheetId="2">[148]A.P.U!#REF!</definedName>
    <definedName name="TOTALITEM11.5">[147]A.P.U!#REF!</definedName>
    <definedName name="TOTALITEM11.5_1" localSheetId="22">[149]A.P.U!#REF!</definedName>
    <definedName name="TOTALITEM11.5_1" localSheetId="2">[149]A.P.U!#REF!</definedName>
    <definedName name="TOTALITEM11.5_1">[149]A.P.U!#REF!</definedName>
    <definedName name="TOTALITEM11.5_10" localSheetId="22">[150]A.P.U!#REF!</definedName>
    <definedName name="TOTALITEM11.5_10" localSheetId="2">[150]A.P.U!#REF!</definedName>
    <definedName name="TOTALITEM11.5_10">[150]A.P.U!#REF!</definedName>
    <definedName name="TOTALITEM11.5_11" localSheetId="22">[150]A.P.U!#REF!</definedName>
    <definedName name="TOTALITEM11.5_11" localSheetId="2">[150]A.P.U!#REF!</definedName>
    <definedName name="TOTALITEM11.5_11">[150]A.P.U!#REF!</definedName>
    <definedName name="TOTALITEM11.5_12" localSheetId="22">[150]A.P.U!#REF!</definedName>
    <definedName name="TOTALITEM11.5_12" localSheetId="2">[150]A.P.U!#REF!</definedName>
    <definedName name="TOTALITEM11.5_12">[150]A.P.U!#REF!</definedName>
    <definedName name="TOTALITEM11.5_13" localSheetId="22">[150]A.P.U!#REF!</definedName>
    <definedName name="TOTALITEM11.5_13" localSheetId="2">[150]A.P.U!#REF!</definedName>
    <definedName name="TOTALITEM11.5_13">[150]A.P.U!#REF!</definedName>
    <definedName name="TOTALITEM11.5_14" localSheetId="22">[150]A.P.U!#REF!</definedName>
    <definedName name="TOTALITEM11.5_14" localSheetId="2">[150]A.P.U!#REF!</definedName>
    <definedName name="TOTALITEM11.5_14">[150]A.P.U!#REF!</definedName>
    <definedName name="TOTALITEM11.5_15" localSheetId="22">[150]A.P.U!#REF!</definedName>
    <definedName name="TOTALITEM11.5_15" localSheetId="2">[150]A.P.U!#REF!</definedName>
    <definedName name="TOTALITEM11.5_15">[150]A.P.U!#REF!</definedName>
    <definedName name="TOTALITEM11.5_16" localSheetId="22">[150]A.P.U!#REF!</definedName>
    <definedName name="TOTALITEM11.5_16" localSheetId="2">[150]A.P.U!#REF!</definedName>
    <definedName name="TOTALITEM11.5_16">[150]A.P.U!#REF!</definedName>
    <definedName name="TOTALITEM11.5_17" localSheetId="22">[150]A.P.U!#REF!</definedName>
    <definedName name="TOTALITEM11.5_17" localSheetId="2">[150]A.P.U!#REF!</definedName>
    <definedName name="TOTALITEM11.5_17">[150]A.P.U!#REF!</definedName>
    <definedName name="TOTALITEM11.5_18" localSheetId="22">[150]A.P.U!#REF!</definedName>
    <definedName name="TOTALITEM11.5_18" localSheetId="2">[150]A.P.U!#REF!</definedName>
    <definedName name="TOTALITEM11.5_18">[150]A.P.U!#REF!</definedName>
    <definedName name="TOTALITEM11.5_19" localSheetId="22">[150]A.P.U!#REF!</definedName>
    <definedName name="TOTALITEM11.5_19" localSheetId="2">[150]A.P.U!#REF!</definedName>
    <definedName name="TOTALITEM11.5_19">[150]A.P.U!#REF!</definedName>
    <definedName name="TOTALITEM11.5_2" localSheetId="22">[149]A.P.U!#REF!</definedName>
    <definedName name="TOTALITEM11.5_2" localSheetId="2">[149]A.P.U!#REF!</definedName>
    <definedName name="TOTALITEM11.5_2">[149]A.P.U!#REF!</definedName>
    <definedName name="TOTALITEM11.5_20" localSheetId="22">[150]A.P.U!#REF!</definedName>
    <definedName name="TOTALITEM11.5_20" localSheetId="2">[150]A.P.U!#REF!</definedName>
    <definedName name="TOTALITEM11.5_20">[150]A.P.U!#REF!</definedName>
    <definedName name="TOTALITEM11.5_21" localSheetId="22">[150]A.P.U!#REF!</definedName>
    <definedName name="TOTALITEM11.5_21" localSheetId="2">[150]A.P.U!#REF!</definedName>
    <definedName name="TOTALITEM11.5_21">[150]A.P.U!#REF!</definedName>
    <definedName name="TOTALITEM11.5_22" localSheetId="22">[150]A.P.U!#REF!</definedName>
    <definedName name="TOTALITEM11.5_22" localSheetId="2">[150]A.P.U!#REF!</definedName>
    <definedName name="TOTALITEM11.5_22">[150]A.P.U!#REF!</definedName>
    <definedName name="TOTALITEM11.5_23" localSheetId="22">[150]A.P.U!#REF!</definedName>
    <definedName name="TOTALITEM11.5_23" localSheetId="2">[150]A.P.U!#REF!</definedName>
    <definedName name="TOTALITEM11.5_23">[150]A.P.U!#REF!</definedName>
    <definedName name="TOTALITEM11.5_24" localSheetId="22">[150]A.P.U!#REF!</definedName>
    <definedName name="TOTALITEM11.5_24" localSheetId="2">[150]A.P.U!#REF!</definedName>
    <definedName name="TOTALITEM11.5_24">[150]A.P.U!#REF!</definedName>
    <definedName name="TOTALITEM11.5_25" localSheetId="22">[150]A.P.U!#REF!</definedName>
    <definedName name="TOTALITEM11.5_25" localSheetId="2">[150]A.P.U!#REF!</definedName>
    <definedName name="TOTALITEM11.5_25">[150]A.P.U!#REF!</definedName>
    <definedName name="TOTALITEM11.5_26" localSheetId="22">[150]A.P.U!#REF!</definedName>
    <definedName name="TOTALITEM11.5_26" localSheetId="2">[150]A.P.U!#REF!</definedName>
    <definedName name="TOTALITEM11.5_26">[150]A.P.U!#REF!</definedName>
    <definedName name="TOTALITEM11.5_27" localSheetId="22">[150]A.P.U!#REF!</definedName>
    <definedName name="TOTALITEM11.5_27" localSheetId="2">[150]A.P.U!#REF!</definedName>
    <definedName name="TOTALITEM11.5_27">[150]A.P.U!#REF!</definedName>
    <definedName name="TOTALITEM11.5_28" localSheetId="22">[150]A.P.U!#REF!</definedName>
    <definedName name="TOTALITEM11.5_28" localSheetId="2">[150]A.P.U!#REF!</definedName>
    <definedName name="TOTALITEM11.5_28">[150]A.P.U!#REF!</definedName>
    <definedName name="TOTALITEM11.5_29" localSheetId="22">[150]A.P.U!#REF!</definedName>
    <definedName name="TOTALITEM11.5_29" localSheetId="2">[150]A.P.U!#REF!</definedName>
    <definedName name="TOTALITEM11.5_29">[150]A.P.U!#REF!</definedName>
    <definedName name="TOTALITEM11.5_3" localSheetId="22">[151]A.P.U!#REF!</definedName>
    <definedName name="TOTALITEM11.5_3" localSheetId="2">[151]A.P.U!#REF!</definedName>
    <definedName name="TOTALITEM11.5_3">[151]A.P.U!#REF!</definedName>
    <definedName name="TOTALITEM11.5_30" localSheetId="22">[150]A.P.U!#REF!</definedName>
    <definedName name="TOTALITEM11.5_30" localSheetId="2">[150]A.P.U!#REF!</definedName>
    <definedName name="TOTALITEM11.5_30">[150]A.P.U!#REF!</definedName>
    <definedName name="TOTALITEM11.5_31" localSheetId="22">[150]A.P.U!#REF!</definedName>
    <definedName name="TOTALITEM11.5_31" localSheetId="2">[150]A.P.U!#REF!</definedName>
    <definedName name="TOTALITEM11.5_31">[150]A.P.U!#REF!</definedName>
    <definedName name="TOTALITEM11.5_32" localSheetId="22">[150]A.P.U!#REF!</definedName>
    <definedName name="TOTALITEM11.5_32" localSheetId="2">[150]A.P.U!#REF!</definedName>
    <definedName name="TOTALITEM11.5_32">[150]A.P.U!#REF!</definedName>
    <definedName name="TOTALITEM11.5_33" localSheetId="22">[150]A.P.U!#REF!</definedName>
    <definedName name="TOTALITEM11.5_33" localSheetId="2">[150]A.P.U!#REF!</definedName>
    <definedName name="TOTALITEM11.5_33">[150]A.P.U!#REF!</definedName>
    <definedName name="TOTALITEM11.5_34" localSheetId="22">[150]A.P.U!#REF!</definedName>
    <definedName name="TOTALITEM11.5_34" localSheetId="2">[150]A.P.U!#REF!</definedName>
    <definedName name="TOTALITEM11.5_34">[150]A.P.U!#REF!</definedName>
    <definedName name="TOTALITEM11.5_35" localSheetId="22">[150]A.P.U!#REF!</definedName>
    <definedName name="TOTALITEM11.5_35" localSheetId="2">[150]A.P.U!#REF!</definedName>
    <definedName name="TOTALITEM11.5_35">[150]A.P.U!#REF!</definedName>
    <definedName name="TOTALITEM11.5_36" localSheetId="22">[150]A.P.U!#REF!</definedName>
    <definedName name="TOTALITEM11.5_36" localSheetId="2">[150]A.P.U!#REF!</definedName>
    <definedName name="TOTALITEM11.5_36">[150]A.P.U!#REF!</definedName>
    <definedName name="TOTALITEM11.5_37" localSheetId="22">[150]A.P.U!#REF!</definedName>
    <definedName name="TOTALITEM11.5_37" localSheetId="2">[150]A.P.U!#REF!</definedName>
    <definedName name="TOTALITEM11.5_37">[150]A.P.U!#REF!</definedName>
    <definedName name="TOTALITEM11.5_38" localSheetId="22">[150]A.P.U!#REF!</definedName>
    <definedName name="TOTALITEM11.5_38" localSheetId="2">[150]A.P.U!#REF!</definedName>
    <definedName name="TOTALITEM11.5_38">[150]A.P.U!#REF!</definedName>
    <definedName name="TOTALITEM11.5_39" localSheetId="22">[150]A.P.U!#REF!</definedName>
    <definedName name="TOTALITEM11.5_39" localSheetId="2">[150]A.P.U!#REF!</definedName>
    <definedName name="TOTALITEM11.5_39">[150]A.P.U!#REF!</definedName>
    <definedName name="TOTALITEM11.5_4" localSheetId="22">[149]A.P.U!#REF!</definedName>
    <definedName name="TOTALITEM11.5_4" localSheetId="2">[149]A.P.U!#REF!</definedName>
    <definedName name="TOTALITEM11.5_4">[149]A.P.U!#REF!</definedName>
    <definedName name="TOTALITEM11.5_40" localSheetId="22">[150]A.P.U!#REF!</definedName>
    <definedName name="TOTALITEM11.5_40" localSheetId="2">[150]A.P.U!#REF!</definedName>
    <definedName name="TOTALITEM11.5_40">[150]A.P.U!#REF!</definedName>
    <definedName name="TOTALITEM11.5_41" localSheetId="22">[150]A.P.U!#REF!</definedName>
    <definedName name="TOTALITEM11.5_41" localSheetId="2">[150]A.P.U!#REF!</definedName>
    <definedName name="TOTALITEM11.5_41">[150]A.P.U!#REF!</definedName>
    <definedName name="TOTALITEM11.5_42" localSheetId="22">[150]A.P.U!#REF!</definedName>
    <definedName name="TOTALITEM11.5_42" localSheetId="2">[150]A.P.U!#REF!</definedName>
    <definedName name="TOTALITEM11.5_42">[150]A.P.U!#REF!</definedName>
    <definedName name="TOTALITEM11.5_43" localSheetId="22">[150]A.P.U!#REF!</definedName>
    <definedName name="TOTALITEM11.5_43" localSheetId="2">[150]A.P.U!#REF!</definedName>
    <definedName name="TOTALITEM11.5_43">[150]A.P.U!#REF!</definedName>
    <definedName name="TOTALITEM11.5_44" localSheetId="22">[150]A.P.U!#REF!</definedName>
    <definedName name="TOTALITEM11.5_44" localSheetId="2">[150]A.P.U!#REF!</definedName>
    <definedName name="TOTALITEM11.5_44">[150]A.P.U!#REF!</definedName>
    <definedName name="TOTALITEM11.5_45" localSheetId="22">[150]A.P.U!#REF!</definedName>
    <definedName name="TOTALITEM11.5_45" localSheetId="2">[150]A.P.U!#REF!</definedName>
    <definedName name="TOTALITEM11.5_45">[150]A.P.U!#REF!</definedName>
    <definedName name="TOTALITEM11.5_46" localSheetId="22">[150]A.P.U!#REF!</definedName>
    <definedName name="TOTALITEM11.5_46" localSheetId="2">[150]A.P.U!#REF!</definedName>
    <definedName name="TOTALITEM11.5_46">[150]A.P.U!#REF!</definedName>
    <definedName name="TOTALITEM11.5_47" localSheetId="22">[150]A.P.U!#REF!</definedName>
    <definedName name="TOTALITEM11.5_47" localSheetId="2">[150]A.P.U!#REF!</definedName>
    <definedName name="TOTALITEM11.5_47">[150]A.P.U!#REF!</definedName>
    <definedName name="TOTALITEM11.5_48" localSheetId="22">[150]A.P.U!#REF!</definedName>
    <definedName name="TOTALITEM11.5_48" localSheetId="2">[150]A.P.U!#REF!</definedName>
    <definedName name="TOTALITEM11.5_48">[150]A.P.U!#REF!</definedName>
    <definedName name="TOTALITEM11.5_49" localSheetId="22">[150]A.P.U!#REF!</definedName>
    <definedName name="TOTALITEM11.5_49" localSheetId="2">[150]A.P.U!#REF!</definedName>
    <definedName name="TOTALITEM11.5_49">[150]A.P.U!#REF!</definedName>
    <definedName name="TOTALITEM11.5_5" localSheetId="22">[150]A.P.U!#REF!</definedName>
    <definedName name="TOTALITEM11.5_5" localSheetId="2">[150]A.P.U!#REF!</definedName>
    <definedName name="TOTALITEM11.5_5">[150]A.P.U!#REF!</definedName>
    <definedName name="TOTALITEM11.5_50" localSheetId="22">[150]A.P.U!#REF!</definedName>
    <definedName name="TOTALITEM11.5_50" localSheetId="2">[150]A.P.U!#REF!</definedName>
    <definedName name="TOTALITEM11.5_50">[150]A.P.U!#REF!</definedName>
    <definedName name="TOTALITEM11.5_51" localSheetId="22">[150]A.P.U!#REF!</definedName>
    <definedName name="TOTALITEM11.5_51" localSheetId="2">[150]A.P.U!#REF!</definedName>
    <definedName name="TOTALITEM11.5_51">[150]A.P.U!#REF!</definedName>
    <definedName name="TOTALITEM11.5_52" localSheetId="22">[150]A.P.U!#REF!</definedName>
    <definedName name="TOTALITEM11.5_52" localSheetId="2">[150]A.P.U!#REF!</definedName>
    <definedName name="TOTALITEM11.5_52">[150]A.P.U!#REF!</definedName>
    <definedName name="TOTALITEM11.5_53" localSheetId="22">[150]A.P.U!#REF!</definedName>
    <definedName name="TOTALITEM11.5_53" localSheetId="2">[150]A.P.U!#REF!</definedName>
    <definedName name="TOTALITEM11.5_53">[150]A.P.U!#REF!</definedName>
    <definedName name="TOTALITEM11.5_54" localSheetId="22">[150]A.P.U!#REF!</definedName>
    <definedName name="TOTALITEM11.5_54" localSheetId="2">[150]A.P.U!#REF!</definedName>
    <definedName name="TOTALITEM11.5_54">[150]A.P.U!#REF!</definedName>
    <definedName name="TOTALITEM11.5_55" localSheetId="22">[150]A.P.U!#REF!</definedName>
    <definedName name="TOTALITEM11.5_55" localSheetId="2">[150]A.P.U!#REF!</definedName>
    <definedName name="TOTALITEM11.5_55">[150]A.P.U!#REF!</definedName>
    <definedName name="TOTALITEM11.5_56" localSheetId="22">[150]A.P.U!#REF!</definedName>
    <definedName name="TOTALITEM11.5_56" localSheetId="2">[150]A.P.U!#REF!</definedName>
    <definedName name="TOTALITEM11.5_56">[150]A.P.U!#REF!</definedName>
    <definedName name="TOTALITEM11.5_57" localSheetId="22">[150]A.P.U!#REF!</definedName>
    <definedName name="TOTALITEM11.5_57" localSheetId="2">[150]A.P.U!#REF!</definedName>
    <definedName name="TOTALITEM11.5_57">[150]A.P.U!#REF!</definedName>
    <definedName name="TOTALITEM11.5_58" localSheetId="22">[150]A.P.U!#REF!</definedName>
    <definedName name="TOTALITEM11.5_58" localSheetId="2">[150]A.P.U!#REF!</definedName>
    <definedName name="TOTALITEM11.5_58">[150]A.P.U!#REF!</definedName>
    <definedName name="TOTALITEM11.5_59" localSheetId="22">[149]A.P.U!#REF!</definedName>
    <definedName name="TOTALITEM11.5_59" localSheetId="2">[149]A.P.U!#REF!</definedName>
    <definedName name="TOTALITEM11.5_59">[149]A.P.U!#REF!</definedName>
    <definedName name="TOTALITEM11.5_60" localSheetId="22">[149]A.P.U!#REF!</definedName>
    <definedName name="TOTALITEM11.5_60" localSheetId="2">[149]A.P.U!#REF!</definedName>
    <definedName name="TOTALITEM11.5_60">[149]A.P.U!#REF!</definedName>
    <definedName name="TOTALITEM11.5_61" localSheetId="22">[150]A.P.U!#REF!</definedName>
    <definedName name="TOTALITEM11.5_61" localSheetId="2">[150]A.P.U!#REF!</definedName>
    <definedName name="TOTALITEM11.5_61">[150]A.P.U!#REF!</definedName>
    <definedName name="TOTALITEM11.5_62" localSheetId="22">[150]A.P.U!#REF!</definedName>
    <definedName name="TOTALITEM11.5_62" localSheetId="2">[150]A.P.U!#REF!</definedName>
    <definedName name="TOTALITEM11.5_62">[150]A.P.U!#REF!</definedName>
    <definedName name="TOTALITEM11.5_63" localSheetId="22">[150]A.P.U!#REF!</definedName>
    <definedName name="TOTALITEM11.5_63" localSheetId="2">[150]A.P.U!#REF!</definedName>
    <definedName name="TOTALITEM11.5_63">[150]A.P.U!#REF!</definedName>
    <definedName name="TOTALITEM11.5_64" localSheetId="22">[150]A.P.U!#REF!</definedName>
    <definedName name="TOTALITEM11.5_64" localSheetId="2">[150]A.P.U!#REF!</definedName>
    <definedName name="TOTALITEM11.5_64">[150]A.P.U!#REF!</definedName>
    <definedName name="TOTALITEM11.5_65" localSheetId="22">[150]A.P.U!#REF!</definedName>
    <definedName name="TOTALITEM11.5_65" localSheetId="2">[150]A.P.U!#REF!</definedName>
    <definedName name="TOTALITEM11.5_65">[150]A.P.U!#REF!</definedName>
    <definedName name="TOTALITEM11.5_66" localSheetId="22">[150]A.P.U!#REF!</definedName>
    <definedName name="TOTALITEM11.5_66" localSheetId="2">[150]A.P.U!#REF!</definedName>
    <definedName name="TOTALITEM11.5_66">[150]A.P.U!#REF!</definedName>
    <definedName name="TOTALITEM11.5_67" localSheetId="22">[150]A.P.U!#REF!</definedName>
    <definedName name="TOTALITEM11.5_67" localSheetId="2">[150]A.P.U!#REF!</definedName>
    <definedName name="TOTALITEM11.5_67">[150]A.P.U!#REF!</definedName>
    <definedName name="TOTALITEM11.5_68" localSheetId="22">[150]A.P.U!#REF!</definedName>
    <definedName name="TOTALITEM11.5_68" localSheetId="2">[150]A.P.U!#REF!</definedName>
    <definedName name="TOTALITEM11.5_68">[150]A.P.U!#REF!</definedName>
    <definedName name="TOTALITEM11.5_69" localSheetId="22">[150]A.P.U!#REF!</definedName>
    <definedName name="TOTALITEM11.5_69" localSheetId="2">[150]A.P.U!#REF!</definedName>
    <definedName name="TOTALITEM11.5_69">[150]A.P.U!#REF!</definedName>
    <definedName name="TOTALITEM11.5_70" localSheetId="22">[150]A.P.U!#REF!</definedName>
    <definedName name="TOTALITEM11.5_70" localSheetId="2">[150]A.P.U!#REF!</definedName>
    <definedName name="TOTALITEM11.5_70">[150]A.P.U!#REF!</definedName>
    <definedName name="TOTALITEM11.5_71" localSheetId="22">[150]A.P.U!#REF!</definedName>
    <definedName name="TOTALITEM11.5_71" localSheetId="2">[150]A.P.U!#REF!</definedName>
    <definedName name="TOTALITEM11.5_71">[150]A.P.U!#REF!</definedName>
    <definedName name="TOTALITEM11.5_72" localSheetId="22">[150]A.P.U!#REF!</definedName>
    <definedName name="TOTALITEM11.5_72" localSheetId="2">[150]A.P.U!#REF!</definedName>
    <definedName name="TOTALITEM11.5_72">[150]A.P.U!#REF!</definedName>
    <definedName name="TOTALITEM11.5_73" localSheetId="22">[150]A.P.U!#REF!</definedName>
    <definedName name="TOTALITEM11.5_73" localSheetId="2">[150]A.P.U!#REF!</definedName>
    <definedName name="TOTALITEM11.5_73">[150]A.P.U!#REF!</definedName>
    <definedName name="TOTALITEM11.5_74" localSheetId="22">[150]A.P.U!#REF!</definedName>
    <definedName name="TOTALITEM11.5_74" localSheetId="2">[150]A.P.U!#REF!</definedName>
    <definedName name="TOTALITEM11.5_74">[150]A.P.U!#REF!</definedName>
    <definedName name="TOTALITEM11.5_75" localSheetId="22">[150]A.P.U!#REF!</definedName>
    <definedName name="TOTALITEM11.5_75" localSheetId="2">[150]A.P.U!#REF!</definedName>
    <definedName name="TOTALITEM11.5_75">[150]A.P.U!#REF!</definedName>
    <definedName name="TOTALITEM11.5_76" localSheetId="22">[150]A.P.U!#REF!</definedName>
    <definedName name="TOTALITEM11.5_76" localSheetId="2">[150]A.P.U!#REF!</definedName>
    <definedName name="TOTALITEM11.5_76">[150]A.P.U!#REF!</definedName>
    <definedName name="TOTALITEM11.5_77" localSheetId="22">[150]A.P.U!#REF!</definedName>
    <definedName name="TOTALITEM11.5_77" localSheetId="2">[150]A.P.U!#REF!</definedName>
    <definedName name="TOTALITEM11.5_77">[150]A.P.U!#REF!</definedName>
    <definedName name="TOTALITEM11.5_78" localSheetId="22">[150]A.P.U!#REF!</definedName>
    <definedName name="TOTALITEM11.5_78" localSheetId="2">[150]A.P.U!#REF!</definedName>
    <definedName name="TOTALITEM11.5_78">[150]A.P.U!#REF!</definedName>
    <definedName name="TOTALITEM11.5_79" localSheetId="22">[150]A.P.U!#REF!</definedName>
    <definedName name="TOTALITEM11.5_79" localSheetId="2">[150]A.P.U!#REF!</definedName>
    <definedName name="TOTALITEM11.5_79">[150]A.P.U!#REF!</definedName>
    <definedName name="TOTALITEM11.5_80" localSheetId="22">[150]A.P.U!#REF!</definedName>
    <definedName name="TOTALITEM11.5_80" localSheetId="2">[150]A.P.U!#REF!</definedName>
    <definedName name="TOTALITEM11.5_80">[150]A.P.U!#REF!</definedName>
    <definedName name="TOTALITEM11.5_9" localSheetId="22">[150]A.P.U!#REF!</definedName>
    <definedName name="TOTALITEM11.5_9" localSheetId="2">[150]A.P.U!#REF!</definedName>
    <definedName name="TOTALITEM11.5_9">[150]A.P.U!#REF!</definedName>
    <definedName name="TOTALITEM11.6" localSheetId="17">[148]A.P.U!#REF!</definedName>
    <definedName name="TOTALITEM11.6" localSheetId="18">[148]A.P.U!#REF!</definedName>
    <definedName name="TOTALITEM11.6" localSheetId="22">[147]A.P.U!#REF!</definedName>
    <definedName name="TOTALITEM11.6" localSheetId="2">[148]A.P.U!#REF!</definedName>
    <definedName name="TOTALITEM11.6">[147]A.P.U!#REF!</definedName>
    <definedName name="TOTALITEM11.6_1" localSheetId="22">[149]A.P.U!#REF!</definedName>
    <definedName name="TOTALITEM11.6_1" localSheetId="2">[149]A.P.U!#REF!</definedName>
    <definedName name="TOTALITEM11.6_1">[149]A.P.U!#REF!</definedName>
    <definedName name="TOTALITEM11.6_10" localSheetId="22">[150]A.P.U!#REF!</definedName>
    <definedName name="TOTALITEM11.6_10" localSheetId="2">[150]A.P.U!#REF!</definedName>
    <definedName name="TOTALITEM11.6_10">[150]A.P.U!#REF!</definedName>
    <definedName name="TOTALITEM11.6_11" localSheetId="22">[150]A.P.U!#REF!</definedName>
    <definedName name="TOTALITEM11.6_11" localSheetId="2">[150]A.P.U!#REF!</definedName>
    <definedName name="TOTALITEM11.6_11">[150]A.P.U!#REF!</definedName>
    <definedName name="TOTALITEM11.6_12" localSheetId="22">[150]A.P.U!#REF!</definedName>
    <definedName name="TOTALITEM11.6_12" localSheetId="2">[150]A.P.U!#REF!</definedName>
    <definedName name="TOTALITEM11.6_12">[150]A.P.U!#REF!</definedName>
    <definedName name="TOTALITEM11.6_13" localSheetId="22">[150]A.P.U!#REF!</definedName>
    <definedName name="TOTALITEM11.6_13" localSheetId="2">[150]A.P.U!#REF!</definedName>
    <definedName name="TOTALITEM11.6_13">[150]A.P.U!#REF!</definedName>
    <definedName name="TOTALITEM11.6_14" localSheetId="22">[150]A.P.U!#REF!</definedName>
    <definedName name="TOTALITEM11.6_14" localSheetId="2">[150]A.P.U!#REF!</definedName>
    <definedName name="TOTALITEM11.6_14">[150]A.P.U!#REF!</definedName>
    <definedName name="TOTALITEM11.6_15" localSheetId="22">[150]A.P.U!#REF!</definedName>
    <definedName name="TOTALITEM11.6_15" localSheetId="2">[150]A.P.U!#REF!</definedName>
    <definedName name="TOTALITEM11.6_15">[150]A.P.U!#REF!</definedName>
    <definedName name="TOTALITEM11.6_16" localSheetId="22">[150]A.P.U!#REF!</definedName>
    <definedName name="TOTALITEM11.6_16" localSheetId="2">[150]A.P.U!#REF!</definedName>
    <definedName name="TOTALITEM11.6_16">[150]A.P.U!#REF!</definedName>
    <definedName name="TOTALITEM11.6_17" localSheetId="22">[150]A.P.U!#REF!</definedName>
    <definedName name="TOTALITEM11.6_17" localSheetId="2">[150]A.P.U!#REF!</definedName>
    <definedName name="TOTALITEM11.6_17">[150]A.P.U!#REF!</definedName>
    <definedName name="TOTALITEM11.6_18" localSheetId="22">[150]A.P.U!#REF!</definedName>
    <definedName name="TOTALITEM11.6_18" localSheetId="2">[150]A.P.U!#REF!</definedName>
    <definedName name="TOTALITEM11.6_18">[150]A.P.U!#REF!</definedName>
    <definedName name="TOTALITEM11.6_19" localSheetId="22">[150]A.P.U!#REF!</definedName>
    <definedName name="TOTALITEM11.6_19" localSheetId="2">[150]A.P.U!#REF!</definedName>
    <definedName name="TOTALITEM11.6_19">[150]A.P.U!#REF!</definedName>
    <definedName name="TOTALITEM11.6_2" localSheetId="22">[149]A.P.U!#REF!</definedName>
    <definedName name="TOTALITEM11.6_2" localSheetId="2">[149]A.P.U!#REF!</definedName>
    <definedName name="TOTALITEM11.6_2">[149]A.P.U!#REF!</definedName>
    <definedName name="TOTALITEM11.6_20" localSheetId="22">[150]A.P.U!#REF!</definedName>
    <definedName name="TOTALITEM11.6_20" localSheetId="2">[150]A.P.U!#REF!</definedName>
    <definedName name="TOTALITEM11.6_20">[150]A.P.U!#REF!</definedName>
    <definedName name="TOTALITEM11.6_21" localSheetId="22">[150]A.P.U!#REF!</definedName>
    <definedName name="TOTALITEM11.6_21" localSheetId="2">[150]A.P.U!#REF!</definedName>
    <definedName name="TOTALITEM11.6_21">[150]A.P.U!#REF!</definedName>
    <definedName name="TOTALITEM11.6_22" localSheetId="22">[150]A.P.U!#REF!</definedName>
    <definedName name="TOTALITEM11.6_22" localSheetId="2">[150]A.P.U!#REF!</definedName>
    <definedName name="TOTALITEM11.6_22">[150]A.P.U!#REF!</definedName>
    <definedName name="TOTALITEM11.6_23" localSheetId="22">[150]A.P.U!#REF!</definedName>
    <definedName name="TOTALITEM11.6_23" localSheetId="2">[150]A.P.U!#REF!</definedName>
    <definedName name="TOTALITEM11.6_23">[150]A.P.U!#REF!</definedName>
    <definedName name="TOTALITEM11.6_24" localSheetId="22">[150]A.P.U!#REF!</definedName>
    <definedName name="TOTALITEM11.6_24" localSheetId="2">[150]A.P.U!#REF!</definedName>
    <definedName name="TOTALITEM11.6_24">[150]A.P.U!#REF!</definedName>
    <definedName name="TOTALITEM11.6_25" localSheetId="22">[150]A.P.U!#REF!</definedName>
    <definedName name="TOTALITEM11.6_25" localSheetId="2">[150]A.P.U!#REF!</definedName>
    <definedName name="TOTALITEM11.6_25">[150]A.P.U!#REF!</definedName>
    <definedName name="TOTALITEM11.6_26" localSheetId="22">[150]A.P.U!#REF!</definedName>
    <definedName name="TOTALITEM11.6_26" localSheetId="2">[150]A.P.U!#REF!</definedName>
    <definedName name="TOTALITEM11.6_26">[150]A.P.U!#REF!</definedName>
    <definedName name="TOTALITEM11.6_27" localSheetId="22">[150]A.P.U!#REF!</definedName>
    <definedName name="TOTALITEM11.6_27" localSheetId="2">[150]A.P.U!#REF!</definedName>
    <definedName name="TOTALITEM11.6_27">[150]A.P.U!#REF!</definedName>
    <definedName name="TOTALITEM11.6_28" localSheetId="22">[150]A.P.U!#REF!</definedName>
    <definedName name="TOTALITEM11.6_28" localSheetId="2">[150]A.P.U!#REF!</definedName>
    <definedName name="TOTALITEM11.6_28">[150]A.P.U!#REF!</definedName>
    <definedName name="TOTALITEM11.6_29" localSheetId="22">[150]A.P.U!#REF!</definedName>
    <definedName name="TOTALITEM11.6_29" localSheetId="2">[150]A.P.U!#REF!</definedName>
    <definedName name="TOTALITEM11.6_29">[150]A.P.U!#REF!</definedName>
    <definedName name="TOTALITEM11.6_3" localSheetId="22">[151]A.P.U!#REF!</definedName>
    <definedName name="TOTALITEM11.6_3" localSheetId="2">[151]A.P.U!#REF!</definedName>
    <definedName name="TOTALITEM11.6_3">[151]A.P.U!#REF!</definedName>
    <definedName name="TOTALITEM11.6_30" localSheetId="22">[150]A.P.U!#REF!</definedName>
    <definedName name="TOTALITEM11.6_30" localSheetId="2">[150]A.P.U!#REF!</definedName>
    <definedName name="TOTALITEM11.6_30">[150]A.P.U!#REF!</definedName>
    <definedName name="TOTALITEM11.6_31" localSheetId="22">[150]A.P.U!#REF!</definedName>
    <definedName name="TOTALITEM11.6_31" localSheetId="2">[150]A.P.U!#REF!</definedName>
    <definedName name="TOTALITEM11.6_31">[150]A.P.U!#REF!</definedName>
    <definedName name="TOTALITEM11.6_32" localSheetId="22">[150]A.P.U!#REF!</definedName>
    <definedName name="TOTALITEM11.6_32" localSheetId="2">[150]A.P.U!#REF!</definedName>
    <definedName name="TOTALITEM11.6_32">[150]A.P.U!#REF!</definedName>
    <definedName name="TOTALITEM11.6_33" localSheetId="22">[150]A.P.U!#REF!</definedName>
    <definedName name="TOTALITEM11.6_33" localSheetId="2">[150]A.P.U!#REF!</definedName>
    <definedName name="TOTALITEM11.6_33">[150]A.P.U!#REF!</definedName>
    <definedName name="TOTALITEM11.6_34" localSheetId="22">[150]A.P.U!#REF!</definedName>
    <definedName name="TOTALITEM11.6_34" localSheetId="2">[150]A.P.U!#REF!</definedName>
    <definedName name="TOTALITEM11.6_34">[150]A.P.U!#REF!</definedName>
    <definedName name="TOTALITEM11.6_35" localSheetId="22">[150]A.P.U!#REF!</definedName>
    <definedName name="TOTALITEM11.6_35" localSheetId="2">[150]A.P.U!#REF!</definedName>
    <definedName name="TOTALITEM11.6_35">[150]A.P.U!#REF!</definedName>
    <definedName name="TOTALITEM11.6_36" localSheetId="22">[150]A.P.U!#REF!</definedName>
    <definedName name="TOTALITEM11.6_36" localSheetId="2">[150]A.P.U!#REF!</definedName>
    <definedName name="TOTALITEM11.6_36">[150]A.P.U!#REF!</definedName>
    <definedName name="TOTALITEM11.6_37" localSheetId="22">[150]A.P.U!#REF!</definedName>
    <definedName name="TOTALITEM11.6_37" localSheetId="2">[150]A.P.U!#REF!</definedName>
    <definedName name="TOTALITEM11.6_37">[150]A.P.U!#REF!</definedName>
    <definedName name="TOTALITEM11.6_38" localSheetId="22">[150]A.P.U!#REF!</definedName>
    <definedName name="TOTALITEM11.6_38" localSheetId="2">[150]A.P.U!#REF!</definedName>
    <definedName name="TOTALITEM11.6_38">[150]A.P.U!#REF!</definedName>
    <definedName name="TOTALITEM11.6_39" localSheetId="22">[150]A.P.U!#REF!</definedName>
    <definedName name="TOTALITEM11.6_39" localSheetId="2">[150]A.P.U!#REF!</definedName>
    <definedName name="TOTALITEM11.6_39">[150]A.P.U!#REF!</definedName>
    <definedName name="TOTALITEM11.6_4" localSheetId="22">[149]A.P.U!#REF!</definedName>
    <definedName name="TOTALITEM11.6_4" localSheetId="2">[149]A.P.U!#REF!</definedName>
    <definedName name="TOTALITEM11.6_4">[149]A.P.U!#REF!</definedName>
    <definedName name="TOTALITEM11.6_40" localSheetId="22">[150]A.P.U!#REF!</definedName>
    <definedName name="TOTALITEM11.6_40" localSheetId="2">[150]A.P.U!#REF!</definedName>
    <definedName name="TOTALITEM11.6_40">[150]A.P.U!#REF!</definedName>
    <definedName name="TOTALITEM11.6_41" localSheetId="22">[150]A.P.U!#REF!</definedName>
    <definedName name="TOTALITEM11.6_41" localSheetId="2">[150]A.P.U!#REF!</definedName>
    <definedName name="TOTALITEM11.6_41">[150]A.P.U!#REF!</definedName>
    <definedName name="TOTALITEM11.6_42" localSheetId="22">[150]A.P.U!#REF!</definedName>
    <definedName name="TOTALITEM11.6_42" localSheetId="2">[150]A.P.U!#REF!</definedName>
    <definedName name="TOTALITEM11.6_42">[150]A.P.U!#REF!</definedName>
    <definedName name="TOTALITEM11.6_43" localSheetId="22">[150]A.P.U!#REF!</definedName>
    <definedName name="TOTALITEM11.6_43" localSheetId="2">[150]A.P.U!#REF!</definedName>
    <definedName name="TOTALITEM11.6_43">[150]A.P.U!#REF!</definedName>
    <definedName name="TOTALITEM11.6_44" localSheetId="22">[150]A.P.U!#REF!</definedName>
    <definedName name="TOTALITEM11.6_44" localSheetId="2">[150]A.P.U!#REF!</definedName>
    <definedName name="TOTALITEM11.6_44">[150]A.P.U!#REF!</definedName>
    <definedName name="TOTALITEM11.6_45" localSheetId="22">[150]A.P.U!#REF!</definedName>
    <definedName name="TOTALITEM11.6_45" localSheetId="2">[150]A.P.U!#REF!</definedName>
    <definedName name="TOTALITEM11.6_45">[150]A.P.U!#REF!</definedName>
    <definedName name="TOTALITEM11.6_46" localSheetId="22">[150]A.P.U!#REF!</definedName>
    <definedName name="TOTALITEM11.6_46" localSheetId="2">[150]A.P.U!#REF!</definedName>
    <definedName name="TOTALITEM11.6_46">[150]A.P.U!#REF!</definedName>
    <definedName name="TOTALITEM11.6_47" localSheetId="22">[150]A.P.U!#REF!</definedName>
    <definedName name="TOTALITEM11.6_47" localSheetId="2">[150]A.P.U!#REF!</definedName>
    <definedName name="TOTALITEM11.6_47">[150]A.P.U!#REF!</definedName>
    <definedName name="TOTALITEM11.6_48" localSheetId="22">[150]A.P.U!#REF!</definedName>
    <definedName name="TOTALITEM11.6_48" localSheetId="2">[150]A.P.U!#REF!</definedName>
    <definedName name="TOTALITEM11.6_48">[150]A.P.U!#REF!</definedName>
    <definedName name="TOTALITEM11.6_49" localSheetId="22">[150]A.P.U!#REF!</definedName>
    <definedName name="TOTALITEM11.6_49" localSheetId="2">[150]A.P.U!#REF!</definedName>
    <definedName name="TOTALITEM11.6_49">[150]A.P.U!#REF!</definedName>
    <definedName name="TOTALITEM11.6_5" localSheetId="22">[150]A.P.U!#REF!</definedName>
    <definedName name="TOTALITEM11.6_5" localSheetId="2">[150]A.P.U!#REF!</definedName>
    <definedName name="TOTALITEM11.6_5">[150]A.P.U!#REF!</definedName>
    <definedName name="TOTALITEM11.6_50" localSheetId="22">[150]A.P.U!#REF!</definedName>
    <definedName name="TOTALITEM11.6_50" localSheetId="2">[150]A.P.U!#REF!</definedName>
    <definedName name="TOTALITEM11.6_50">[150]A.P.U!#REF!</definedName>
    <definedName name="TOTALITEM11.6_51" localSheetId="22">[150]A.P.U!#REF!</definedName>
    <definedName name="TOTALITEM11.6_51" localSheetId="2">[150]A.P.U!#REF!</definedName>
    <definedName name="TOTALITEM11.6_51">[150]A.P.U!#REF!</definedName>
    <definedName name="TOTALITEM11.6_52" localSheetId="22">[150]A.P.U!#REF!</definedName>
    <definedName name="TOTALITEM11.6_52" localSheetId="2">[150]A.P.U!#REF!</definedName>
    <definedName name="TOTALITEM11.6_52">[150]A.P.U!#REF!</definedName>
    <definedName name="TOTALITEM11.6_53" localSheetId="22">[150]A.P.U!#REF!</definedName>
    <definedName name="TOTALITEM11.6_53" localSheetId="2">[150]A.P.U!#REF!</definedName>
    <definedName name="TOTALITEM11.6_53">[150]A.P.U!#REF!</definedName>
    <definedName name="TOTALITEM11.6_54" localSheetId="22">[150]A.P.U!#REF!</definedName>
    <definedName name="TOTALITEM11.6_54" localSheetId="2">[150]A.P.U!#REF!</definedName>
    <definedName name="TOTALITEM11.6_54">[150]A.P.U!#REF!</definedName>
    <definedName name="TOTALITEM11.6_55" localSheetId="22">[150]A.P.U!#REF!</definedName>
    <definedName name="TOTALITEM11.6_55" localSheetId="2">[150]A.P.U!#REF!</definedName>
    <definedName name="TOTALITEM11.6_55">[150]A.P.U!#REF!</definedName>
    <definedName name="TOTALITEM11.6_56" localSheetId="22">[150]A.P.U!#REF!</definedName>
    <definedName name="TOTALITEM11.6_56" localSheetId="2">[150]A.P.U!#REF!</definedName>
    <definedName name="TOTALITEM11.6_56">[150]A.P.U!#REF!</definedName>
    <definedName name="TOTALITEM11.6_57" localSheetId="22">[150]A.P.U!#REF!</definedName>
    <definedName name="TOTALITEM11.6_57" localSheetId="2">[150]A.P.U!#REF!</definedName>
    <definedName name="TOTALITEM11.6_57">[150]A.P.U!#REF!</definedName>
    <definedName name="TOTALITEM11.6_58" localSheetId="22">[150]A.P.U!#REF!</definedName>
    <definedName name="TOTALITEM11.6_58" localSheetId="2">[150]A.P.U!#REF!</definedName>
    <definedName name="TOTALITEM11.6_58">[150]A.P.U!#REF!</definedName>
    <definedName name="TOTALITEM11.6_59" localSheetId="22">[149]A.P.U!#REF!</definedName>
    <definedName name="TOTALITEM11.6_59" localSheetId="2">[149]A.P.U!#REF!</definedName>
    <definedName name="TOTALITEM11.6_59">[149]A.P.U!#REF!</definedName>
    <definedName name="TOTALITEM11.6_60" localSheetId="22">[149]A.P.U!#REF!</definedName>
    <definedName name="TOTALITEM11.6_60" localSheetId="2">[149]A.P.U!#REF!</definedName>
    <definedName name="TOTALITEM11.6_60">[149]A.P.U!#REF!</definedName>
    <definedName name="TOTALITEM11.6_61" localSheetId="22">[150]A.P.U!#REF!</definedName>
    <definedName name="TOTALITEM11.6_61" localSheetId="2">[150]A.P.U!#REF!</definedName>
    <definedName name="TOTALITEM11.6_61">[150]A.P.U!#REF!</definedName>
    <definedName name="TOTALITEM11.6_62" localSheetId="22">[150]A.P.U!#REF!</definedName>
    <definedName name="TOTALITEM11.6_62" localSheetId="2">[150]A.P.U!#REF!</definedName>
    <definedName name="TOTALITEM11.6_62">[150]A.P.U!#REF!</definedName>
    <definedName name="TOTALITEM11.6_63" localSheetId="22">[150]A.P.U!#REF!</definedName>
    <definedName name="TOTALITEM11.6_63" localSheetId="2">[150]A.P.U!#REF!</definedName>
    <definedName name="TOTALITEM11.6_63">[150]A.P.U!#REF!</definedName>
    <definedName name="TOTALITEM11.6_64" localSheetId="22">[150]A.P.U!#REF!</definedName>
    <definedName name="TOTALITEM11.6_64" localSheetId="2">[150]A.P.U!#REF!</definedName>
    <definedName name="TOTALITEM11.6_64">[150]A.P.U!#REF!</definedName>
    <definedName name="TOTALITEM11.6_65" localSheetId="22">[150]A.P.U!#REF!</definedName>
    <definedName name="TOTALITEM11.6_65" localSheetId="2">[150]A.P.U!#REF!</definedName>
    <definedName name="TOTALITEM11.6_65">[150]A.P.U!#REF!</definedName>
    <definedName name="TOTALITEM11.6_66" localSheetId="22">[150]A.P.U!#REF!</definedName>
    <definedName name="TOTALITEM11.6_66" localSheetId="2">[150]A.P.U!#REF!</definedName>
    <definedName name="TOTALITEM11.6_66">[150]A.P.U!#REF!</definedName>
    <definedName name="TOTALITEM11.6_67" localSheetId="22">[150]A.P.U!#REF!</definedName>
    <definedName name="TOTALITEM11.6_67" localSheetId="2">[150]A.P.U!#REF!</definedName>
    <definedName name="TOTALITEM11.6_67">[150]A.P.U!#REF!</definedName>
    <definedName name="TOTALITEM11.6_68" localSheetId="22">[150]A.P.U!#REF!</definedName>
    <definedName name="TOTALITEM11.6_68" localSheetId="2">[150]A.P.U!#REF!</definedName>
    <definedName name="TOTALITEM11.6_68">[150]A.P.U!#REF!</definedName>
    <definedName name="TOTALITEM11.6_69" localSheetId="22">[150]A.P.U!#REF!</definedName>
    <definedName name="TOTALITEM11.6_69" localSheetId="2">[150]A.P.U!#REF!</definedName>
    <definedName name="TOTALITEM11.6_69">[150]A.P.U!#REF!</definedName>
    <definedName name="TOTALITEM11.6_70" localSheetId="22">[150]A.P.U!#REF!</definedName>
    <definedName name="TOTALITEM11.6_70" localSheetId="2">[150]A.P.U!#REF!</definedName>
    <definedName name="TOTALITEM11.6_70">[150]A.P.U!#REF!</definedName>
    <definedName name="TOTALITEM11.6_71" localSheetId="22">[150]A.P.U!#REF!</definedName>
    <definedName name="TOTALITEM11.6_71" localSheetId="2">[150]A.P.U!#REF!</definedName>
    <definedName name="TOTALITEM11.6_71">[150]A.P.U!#REF!</definedName>
    <definedName name="TOTALITEM11.6_72" localSheetId="22">[150]A.P.U!#REF!</definedName>
    <definedName name="TOTALITEM11.6_72" localSheetId="2">[150]A.P.U!#REF!</definedName>
    <definedName name="TOTALITEM11.6_72">[150]A.P.U!#REF!</definedName>
    <definedName name="TOTALITEM11.6_73" localSheetId="22">[150]A.P.U!#REF!</definedName>
    <definedName name="TOTALITEM11.6_73" localSheetId="2">[150]A.P.U!#REF!</definedName>
    <definedName name="TOTALITEM11.6_73">[150]A.P.U!#REF!</definedName>
    <definedName name="TOTALITEM11.6_74" localSheetId="22">[150]A.P.U!#REF!</definedName>
    <definedName name="TOTALITEM11.6_74" localSheetId="2">[150]A.P.U!#REF!</definedName>
    <definedName name="TOTALITEM11.6_74">[150]A.P.U!#REF!</definedName>
    <definedName name="TOTALITEM11.6_75" localSheetId="22">[150]A.P.U!#REF!</definedName>
    <definedName name="TOTALITEM11.6_75" localSheetId="2">[150]A.P.U!#REF!</definedName>
    <definedName name="TOTALITEM11.6_75">[150]A.P.U!#REF!</definedName>
    <definedName name="TOTALITEM11.6_76" localSheetId="22">[150]A.P.U!#REF!</definedName>
    <definedName name="TOTALITEM11.6_76" localSheetId="2">[150]A.P.U!#REF!</definedName>
    <definedName name="TOTALITEM11.6_76">[150]A.P.U!#REF!</definedName>
    <definedName name="TOTALITEM11.6_77" localSheetId="22">[150]A.P.U!#REF!</definedName>
    <definedName name="TOTALITEM11.6_77" localSheetId="2">[150]A.P.U!#REF!</definedName>
    <definedName name="TOTALITEM11.6_77">[150]A.P.U!#REF!</definedName>
    <definedName name="TOTALITEM11.6_78" localSheetId="22">[150]A.P.U!#REF!</definedName>
    <definedName name="TOTALITEM11.6_78" localSheetId="2">[150]A.P.U!#REF!</definedName>
    <definedName name="TOTALITEM11.6_78">[150]A.P.U!#REF!</definedName>
    <definedName name="TOTALITEM11.6_79" localSheetId="22">[150]A.P.U!#REF!</definedName>
    <definedName name="TOTALITEM11.6_79" localSheetId="2">[150]A.P.U!#REF!</definedName>
    <definedName name="TOTALITEM11.6_79">[150]A.P.U!#REF!</definedName>
    <definedName name="TOTALITEM11.6_80" localSheetId="22">[150]A.P.U!#REF!</definedName>
    <definedName name="TOTALITEM11.6_80" localSheetId="2">[150]A.P.U!#REF!</definedName>
    <definedName name="TOTALITEM11.6_80">[150]A.P.U!#REF!</definedName>
    <definedName name="TOTALITEM11.6_9" localSheetId="22">[150]A.P.U!#REF!</definedName>
    <definedName name="TOTALITEM11.6_9" localSheetId="2">[150]A.P.U!#REF!</definedName>
    <definedName name="TOTALITEM11.6_9">[150]A.P.U!#REF!</definedName>
    <definedName name="TOTALITEM12.1" localSheetId="17">[148]A.P.U!#REF!</definedName>
    <definedName name="TOTALITEM12.1" localSheetId="18">[148]A.P.U!#REF!</definedName>
    <definedName name="TOTALITEM12.1" localSheetId="22">[147]A.P.U!#REF!</definedName>
    <definedName name="TOTALITEM12.1" localSheetId="2">[148]A.P.U!#REF!</definedName>
    <definedName name="TOTALITEM12.1">[147]A.P.U!#REF!</definedName>
    <definedName name="TOTALITEM12.1_1" localSheetId="22">[149]A.P.U!#REF!</definedName>
    <definedName name="TOTALITEM12.1_1" localSheetId="2">[149]A.P.U!#REF!</definedName>
    <definedName name="TOTALITEM12.1_1">[149]A.P.U!#REF!</definedName>
    <definedName name="TOTALITEM12.1_10" localSheetId="22">[150]A.P.U!#REF!</definedName>
    <definedName name="TOTALITEM12.1_10" localSheetId="2">[150]A.P.U!#REF!</definedName>
    <definedName name="TOTALITEM12.1_10">[150]A.P.U!#REF!</definedName>
    <definedName name="TOTALITEM12.1_11" localSheetId="22">[150]A.P.U!#REF!</definedName>
    <definedName name="TOTALITEM12.1_11" localSheetId="2">[150]A.P.U!#REF!</definedName>
    <definedName name="TOTALITEM12.1_11">[150]A.P.U!#REF!</definedName>
    <definedName name="TOTALITEM12.1_12" localSheetId="22">[150]A.P.U!#REF!</definedName>
    <definedName name="TOTALITEM12.1_12" localSheetId="2">[150]A.P.U!#REF!</definedName>
    <definedName name="TOTALITEM12.1_12">[150]A.P.U!#REF!</definedName>
    <definedName name="TOTALITEM12.1_13" localSheetId="22">[150]A.P.U!#REF!</definedName>
    <definedName name="TOTALITEM12.1_13" localSheetId="2">[150]A.P.U!#REF!</definedName>
    <definedName name="TOTALITEM12.1_13">[150]A.P.U!#REF!</definedName>
    <definedName name="TOTALITEM12.1_14" localSheetId="22">[150]A.P.U!#REF!</definedName>
    <definedName name="TOTALITEM12.1_14" localSheetId="2">[150]A.P.U!#REF!</definedName>
    <definedName name="TOTALITEM12.1_14">[150]A.P.U!#REF!</definedName>
    <definedName name="TOTALITEM12.1_15" localSheetId="22">[150]A.P.U!#REF!</definedName>
    <definedName name="TOTALITEM12.1_15" localSheetId="2">[150]A.P.U!#REF!</definedName>
    <definedName name="TOTALITEM12.1_15">[150]A.P.U!#REF!</definedName>
    <definedName name="TOTALITEM12.1_16" localSheetId="22">[150]A.P.U!#REF!</definedName>
    <definedName name="TOTALITEM12.1_16" localSheetId="2">[150]A.P.U!#REF!</definedName>
    <definedName name="TOTALITEM12.1_16">[150]A.P.U!#REF!</definedName>
    <definedName name="TOTALITEM12.1_17" localSheetId="22">[150]A.P.U!#REF!</definedName>
    <definedName name="TOTALITEM12.1_17" localSheetId="2">[150]A.P.U!#REF!</definedName>
    <definedName name="TOTALITEM12.1_17">[150]A.P.U!#REF!</definedName>
    <definedName name="TOTALITEM12.1_18" localSheetId="22">[150]A.P.U!#REF!</definedName>
    <definedName name="TOTALITEM12.1_18" localSheetId="2">[150]A.P.U!#REF!</definedName>
    <definedName name="TOTALITEM12.1_18">[150]A.P.U!#REF!</definedName>
    <definedName name="TOTALITEM12.1_19" localSheetId="22">[150]A.P.U!#REF!</definedName>
    <definedName name="TOTALITEM12.1_19" localSheetId="2">[150]A.P.U!#REF!</definedName>
    <definedName name="TOTALITEM12.1_19">[150]A.P.U!#REF!</definedName>
    <definedName name="TOTALITEM12.1_2" localSheetId="22">[149]A.P.U!#REF!</definedName>
    <definedName name="TOTALITEM12.1_2" localSheetId="2">[149]A.P.U!#REF!</definedName>
    <definedName name="TOTALITEM12.1_2">[149]A.P.U!#REF!</definedName>
    <definedName name="TOTALITEM12.1_20" localSheetId="22">[150]A.P.U!#REF!</definedName>
    <definedName name="TOTALITEM12.1_20" localSheetId="2">[150]A.P.U!#REF!</definedName>
    <definedName name="TOTALITEM12.1_20">[150]A.P.U!#REF!</definedName>
    <definedName name="TOTALITEM12.1_21" localSheetId="22">[150]A.P.U!#REF!</definedName>
    <definedName name="TOTALITEM12.1_21" localSheetId="2">[150]A.P.U!#REF!</definedName>
    <definedName name="TOTALITEM12.1_21">[150]A.P.U!#REF!</definedName>
    <definedName name="TOTALITEM12.1_22" localSheetId="22">[150]A.P.U!#REF!</definedName>
    <definedName name="TOTALITEM12.1_22" localSheetId="2">[150]A.P.U!#REF!</definedName>
    <definedName name="TOTALITEM12.1_22">[150]A.P.U!#REF!</definedName>
    <definedName name="TOTALITEM12.1_23" localSheetId="22">[150]A.P.U!#REF!</definedName>
    <definedName name="TOTALITEM12.1_23" localSheetId="2">[150]A.P.U!#REF!</definedName>
    <definedName name="TOTALITEM12.1_23">[150]A.P.U!#REF!</definedName>
    <definedName name="TOTALITEM12.1_24" localSheetId="22">[150]A.P.U!#REF!</definedName>
    <definedName name="TOTALITEM12.1_24" localSheetId="2">[150]A.P.U!#REF!</definedName>
    <definedName name="TOTALITEM12.1_24">[150]A.P.U!#REF!</definedName>
    <definedName name="TOTALITEM12.1_25" localSheetId="22">[150]A.P.U!#REF!</definedName>
    <definedName name="TOTALITEM12.1_25" localSheetId="2">[150]A.P.U!#REF!</definedName>
    <definedName name="TOTALITEM12.1_25">[150]A.P.U!#REF!</definedName>
    <definedName name="TOTALITEM12.1_26" localSheetId="22">[150]A.P.U!#REF!</definedName>
    <definedName name="TOTALITEM12.1_26" localSheetId="2">[150]A.P.U!#REF!</definedName>
    <definedName name="TOTALITEM12.1_26">[150]A.P.U!#REF!</definedName>
    <definedName name="TOTALITEM12.1_27" localSheetId="22">[150]A.P.U!#REF!</definedName>
    <definedName name="TOTALITEM12.1_27" localSheetId="2">[150]A.P.U!#REF!</definedName>
    <definedName name="TOTALITEM12.1_27">[150]A.P.U!#REF!</definedName>
    <definedName name="TOTALITEM12.1_28" localSheetId="22">[150]A.P.U!#REF!</definedName>
    <definedName name="TOTALITEM12.1_28" localSheetId="2">[150]A.P.U!#REF!</definedName>
    <definedName name="TOTALITEM12.1_28">[150]A.P.U!#REF!</definedName>
    <definedName name="TOTALITEM12.1_29" localSheetId="22">[150]A.P.U!#REF!</definedName>
    <definedName name="TOTALITEM12.1_29" localSheetId="2">[150]A.P.U!#REF!</definedName>
    <definedName name="TOTALITEM12.1_29">[150]A.P.U!#REF!</definedName>
    <definedName name="TOTALITEM12.1_3" localSheetId="22">[151]A.P.U!#REF!</definedName>
    <definedName name="TOTALITEM12.1_3" localSheetId="2">[151]A.P.U!#REF!</definedName>
    <definedName name="TOTALITEM12.1_3">[151]A.P.U!#REF!</definedName>
    <definedName name="TOTALITEM12.1_30" localSheetId="22">[150]A.P.U!#REF!</definedName>
    <definedName name="TOTALITEM12.1_30" localSheetId="2">[150]A.P.U!#REF!</definedName>
    <definedName name="TOTALITEM12.1_30">[150]A.P.U!#REF!</definedName>
    <definedName name="TOTALITEM12.1_31" localSheetId="22">[150]A.P.U!#REF!</definedName>
    <definedName name="TOTALITEM12.1_31" localSheetId="2">[150]A.P.U!#REF!</definedName>
    <definedName name="TOTALITEM12.1_31">[150]A.P.U!#REF!</definedName>
    <definedName name="TOTALITEM12.1_32" localSheetId="22">[150]A.P.U!#REF!</definedName>
    <definedName name="TOTALITEM12.1_32" localSheetId="2">[150]A.P.U!#REF!</definedName>
    <definedName name="TOTALITEM12.1_32">[150]A.P.U!#REF!</definedName>
    <definedName name="TOTALITEM12.1_33" localSheetId="22">[150]A.P.U!#REF!</definedName>
    <definedName name="TOTALITEM12.1_33" localSheetId="2">[150]A.P.U!#REF!</definedName>
    <definedName name="TOTALITEM12.1_33">[150]A.P.U!#REF!</definedName>
    <definedName name="TOTALITEM12.1_34" localSheetId="22">[150]A.P.U!#REF!</definedName>
    <definedName name="TOTALITEM12.1_34" localSheetId="2">[150]A.P.U!#REF!</definedName>
    <definedName name="TOTALITEM12.1_34">[150]A.P.U!#REF!</definedName>
    <definedName name="TOTALITEM12.1_35" localSheetId="22">[150]A.P.U!#REF!</definedName>
    <definedName name="TOTALITEM12.1_35" localSheetId="2">[150]A.P.U!#REF!</definedName>
    <definedName name="TOTALITEM12.1_35">[150]A.P.U!#REF!</definedName>
    <definedName name="TOTALITEM12.1_36" localSheetId="22">[150]A.P.U!#REF!</definedName>
    <definedName name="TOTALITEM12.1_36" localSheetId="2">[150]A.P.U!#REF!</definedName>
    <definedName name="TOTALITEM12.1_36">[150]A.P.U!#REF!</definedName>
    <definedName name="TOTALITEM12.1_37" localSheetId="22">[150]A.P.U!#REF!</definedName>
    <definedName name="TOTALITEM12.1_37" localSheetId="2">[150]A.P.U!#REF!</definedName>
    <definedName name="TOTALITEM12.1_37">[150]A.P.U!#REF!</definedName>
    <definedName name="TOTALITEM12.1_38" localSheetId="22">[150]A.P.U!#REF!</definedName>
    <definedName name="TOTALITEM12.1_38" localSheetId="2">[150]A.P.U!#REF!</definedName>
    <definedName name="TOTALITEM12.1_38">[150]A.P.U!#REF!</definedName>
    <definedName name="TOTALITEM12.1_39" localSheetId="22">[150]A.P.U!#REF!</definedName>
    <definedName name="TOTALITEM12.1_39" localSheetId="2">[150]A.P.U!#REF!</definedName>
    <definedName name="TOTALITEM12.1_39">[150]A.P.U!#REF!</definedName>
    <definedName name="TOTALITEM12.1_4" localSheetId="22">[149]A.P.U!#REF!</definedName>
    <definedName name="TOTALITEM12.1_4" localSheetId="2">[149]A.P.U!#REF!</definedName>
    <definedName name="TOTALITEM12.1_4">[149]A.P.U!#REF!</definedName>
    <definedName name="TOTALITEM12.1_40" localSheetId="22">[150]A.P.U!#REF!</definedName>
    <definedName name="TOTALITEM12.1_40" localSheetId="2">[150]A.P.U!#REF!</definedName>
    <definedName name="TOTALITEM12.1_40">[150]A.P.U!#REF!</definedName>
    <definedName name="TOTALITEM12.1_41" localSheetId="22">[150]A.P.U!#REF!</definedName>
    <definedName name="TOTALITEM12.1_41" localSheetId="2">[150]A.P.U!#REF!</definedName>
    <definedName name="TOTALITEM12.1_41">[150]A.P.U!#REF!</definedName>
    <definedName name="TOTALITEM12.1_42" localSheetId="22">[150]A.P.U!#REF!</definedName>
    <definedName name="TOTALITEM12.1_42" localSheetId="2">[150]A.P.U!#REF!</definedName>
    <definedName name="TOTALITEM12.1_42">[150]A.P.U!#REF!</definedName>
    <definedName name="TOTALITEM12.1_43" localSheetId="22">[150]A.P.U!#REF!</definedName>
    <definedName name="TOTALITEM12.1_43" localSheetId="2">[150]A.P.U!#REF!</definedName>
    <definedName name="TOTALITEM12.1_43">[150]A.P.U!#REF!</definedName>
    <definedName name="TOTALITEM12.1_44" localSheetId="22">[150]A.P.U!#REF!</definedName>
    <definedName name="TOTALITEM12.1_44" localSheetId="2">[150]A.P.U!#REF!</definedName>
    <definedName name="TOTALITEM12.1_44">[150]A.P.U!#REF!</definedName>
    <definedName name="TOTALITEM12.1_45" localSheetId="22">[150]A.P.U!#REF!</definedName>
    <definedName name="TOTALITEM12.1_45" localSheetId="2">[150]A.P.U!#REF!</definedName>
    <definedName name="TOTALITEM12.1_45">[150]A.P.U!#REF!</definedName>
    <definedName name="TOTALITEM12.1_46" localSheetId="22">[150]A.P.U!#REF!</definedName>
    <definedName name="TOTALITEM12.1_46" localSheetId="2">[150]A.P.U!#REF!</definedName>
    <definedName name="TOTALITEM12.1_46">[150]A.P.U!#REF!</definedName>
    <definedName name="TOTALITEM12.1_47" localSheetId="22">[150]A.P.U!#REF!</definedName>
    <definedName name="TOTALITEM12.1_47" localSheetId="2">[150]A.P.U!#REF!</definedName>
    <definedName name="TOTALITEM12.1_47">[150]A.P.U!#REF!</definedName>
    <definedName name="TOTALITEM12.1_48" localSheetId="22">[150]A.P.U!#REF!</definedName>
    <definedName name="TOTALITEM12.1_48" localSheetId="2">[150]A.P.U!#REF!</definedName>
    <definedName name="TOTALITEM12.1_48">[150]A.P.U!#REF!</definedName>
    <definedName name="TOTALITEM12.1_49" localSheetId="22">[150]A.P.U!#REF!</definedName>
    <definedName name="TOTALITEM12.1_49" localSheetId="2">[150]A.P.U!#REF!</definedName>
    <definedName name="TOTALITEM12.1_49">[150]A.P.U!#REF!</definedName>
    <definedName name="TOTALITEM12.1_5" localSheetId="22">[150]A.P.U!#REF!</definedName>
    <definedName name="TOTALITEM12.1_5" localSheetId="2">[150]A.P.U!#REF!</definedName>
    <definedName name="TOTALITEM12.1_5">[150]A.P.U!#REF!</definedName>
    <definedName name="TOTALITEM12.1_50" localSheetId="22">[150]A.P.U!#REF!</definedName>
    <definedName name="TOTALITEM12.1_50" localSheetId="2">[150]A.P.U!#REF!</definedName>
    <definedName name="TOTALITEM12.1_50">[150]A.P.U!#REF!</definedName>
    <definedName name="TOTALITEM12.1_51" localSheetId="22">[150]A.P.U!#REF!</definedName>
    <definedName name="TOTALITEM12.1_51" localSheetId="2">[150]A.P.U!#REF!</definedName>
    <definedName name="TOTALITEM12.1_51">[150]A.P.U!#REF!</definedName>
    <definedName name="TOTALITEM12.1_52" localSheetId="22">[150]A.P.U!#REF!</definedName>
    <definedName name="TOTALITEM12.1_52" localSheetId="2">[150]A.P.U!#REF!</definedName>
    <definedName name="TOTALITEM12.1_52">[150]A.P.U!#REF!</definedName>
    <definedName name="TOTALITEM12.1_53" localSheetId="22">[150]A.P.U!#REF!</definedName>
    <definedName name="TOTALITEM12.1_53" localSheetId="2">[150]A.P.U!#REF!</definedName>
    <definedName name="TOTALITEM12.1_53">[150]A.P.U!#REF!</definedName>
    <definedName name="TOTALITEM12.1_54" localSheetId="22">[150]A.P.U!#REF!</definedName>
    <definedName name="TOTALITEM12.1_54" localSheetId="2">[150]A.P.U!#REF!</definedName>
    <definedName name="TOTALITEM12.1_54">[150]A.P.U!#REF!</definedName>
    <definedName name="TOTALITEM12.1_55" localSheetId="22">[150]A.P.U!#REF!</definedName>
    <definedName name="TOTALITEM12.1_55" localSheetId="2">[150]A.P.U!#REF!</definedName>
    <definedName name="TOTALITEM12.1_55">[150]A.P.U!#REF!</definedName>
    <definedName name="TOTALITEM12.1_56" localSheetId="22">[150]A.P.U!#REF!</definedName>
    <definedName name="TOTALITEM12.1_56" localSheetId="2">[150]A.P.U!#REF!</definedName>
    <definedName name="TOTALITEM12.1_56">[150]A.P.U!#REF!</definedName>
    <definedName name="TOTALITEM12.1_57" localSheetId="22">[150]A.P.U!#REF!</definedName>
    <definedName name="TOTALITEM12.1_57" localSheetId="2">[150]A.P.U!#REF!</definedName>
    <definedName name="TOTALITEM12.1_57">[150]A.P.U!#REF!</definedName>
    <definedName name="TOTALITEM12.1_58" localSheetId="22">[150]A.P.U!#REF!</definedName>
    <definedName name="TOTALITEM12.1_58" localSheetId="2">[150]A.P.U!#REF!</definedName>
    <definedName name="TOTALITEM12.1_58">[150]A.P.U!#REF!</definedName>
    <definedName name="TOTALITEM12.1_59" localSheetId="22">[149]A.P.U!#REF!</definedName>
    <definedName name="TOTALITEM12.1_59" localSheetId="2">[149]A.P.U!#REF!</definedName>
    <definedName name="TOTALITEM12.1_59">[149]A.P.U!#REF!</definedName>
    <definedName name="TOTALITEM12.1_60" localSheetId="22">[149]A.P.U!#REF!</definedName>
    <definedName name="TOTALITEM12.1_60" localSheetId="2">[149]A.P.U!#REF!</definedName>
    <definedName name="TOTALITEM12.1_60">[149]A.P.U!#REF!</definedName>
    <definedName name="TOTALITEM12.1_61" localSheetId="22">[150]A.P.U!#REF!</definedName>
    <definedName name="TOTALITEM12.1_61" localSheetId="2">[150]A.P.U!#REF!</definedName>
    <definedName name="TOTALITEM12.1_61">[150]A.P.U!#REF!</definedName>
    <definedName name="TOTALITEM12.1_62" localSheetId="22">[150]A.P.U!#REF!</definedName>
    <definedName name="TOTALITEM12.1_62" localSheetId="2">[150]A.P.U!#REF!</definedName>
    <definedName name="TOTALITEM12.1_62">[150]A.P.U!#REF!</definedName>
    <definedName name="TOTALITEM12.1_63" localSheetId="22">[150]A.P.U!#REF!</definedName>
    <definedName name="TOTALITEM12.1_63" localSheetId="2">[150]A.P.U!#REF!</definedName>
    <definedName name="TOTALITEM12.1_63">[150]A.P.U!#REF!</definedName>
    <definedName name="TOTALITEM12.1_64" localSheetId="22">[150]A.P.U!#REF!</definedName>
    <definedName name="TOTALITEM12.1_64" localSheetId="2">[150]A.P.U!#REF!</definedName>
    <definedName name="TOTALITEM12.1_64">[150]A.P.U!#REF!</definedName>
    <definedName name="TOTALITEM12.1_65" localSheetId="22">[150]A.P.U!#REF!</definedName>
    <definedName name="TOTALITEM12.1_65" localSheetId="2">[150]A.P.U!#REF!</definedName>
    <definedName name="TOTALITEM12.1_65">[150]A.P.U!#REF!</definedName>
    <definedName name="TOTALITEM12.1_66" localSheetId="22">[150]A.P.U!#REF!</definedName>
    <definedName name="TOTALITEM12.1_66" localSheetId="2">[150]A.P.U!#REF!</definedName>
    <definedName name="TOTALITEM12.1_66">[150]A.P.U!#REF!</definedName>
    <definedName name="TOTALITEM12.1_67" localSheetId="22">[150]A.P.U!#REF!</definedName>
    <definedName name="TOTALITEM12.1_67" localSheetId="2">[150]A.P.U!#REF!</definedName>
    <definedName name="TOTALITEM12.1_67">[150]A.P.U!#REF!</definedName>
    <definedName name="TOTALITEM12.1_68" localSheetId="22">[150]A.P.U!#REF!</definedName>
    <definedName name="TOTALITEM12.1_68" localSheetId="2">[150]A.P.U!#REF!</definedName>
    <definedName name="TOTALITEM12.1_68">[150]A.P.U!#REF!</definedName>
    <definedName name="TOTALITEM12.1_69" localSheetId="22">[150]A.P.U!#REF!</definedName>
    <definedName name="TOTALITEM12.1_69" localSheetId="2">[150]A.P.U!#REF!</definedName>
    <definedName name="TOTALITEM12.1_69">[150]A.P.U!#REF!</definedName>
    <definedName name="TOTALITEM12.1_70" localSheetId="22">[150]A.P.U!#REF!</definedName>
    <definedName name="TOTALITEM12.1_70" localSheetId="2">[150]A.P.U!#REF!</definedName>
    <definedName name="TOTALITEM12.1_70">[150]A.P.U!#REF!</definedName>
    <definedName name="TOTALITEM12.1_71" localSheetId="22">[150]A.P.U!#REF!</definedName>
    <definedName name="TOTALITEM12.1_71" localSheetId="2">[150]A.P.U!#REF!</definedName>
    <definedName name="TOTALITEM12.1_71">[150]A.P.U!#REF!</definedName>
    <definedName name="TOTALITEM12.1_72" localSheetId="22">[150]A.P.U!#REF!</definedName>
    <definedName name="TOTALITEM12.1_72" localSheetId="2">[150]A.P.U!#REF!</definedName>
    <definedName name="TOTALITEM12.1_72">[150]A.P.U!#REF!</definedName>
    <definedName name="TOTALITEM12.1_73" localSheetId="22">[150]A.P.U!#REF!</definedName>
    <definedName name="TOTALITEM12.1_73" localSheetId="2">[150]A.P.U!#REF!</definedName>
    <definedName name="TOTALITEM12.1_73">[150]A.P.U!#REF!</definedName>
    <definedName name="TOTALITEM12.1_74" localSheetId="22">[150]A.P.U!#REF!</definedName>
    <definedName name="TOTALITEM12.1_74" localSheetId="2">[150]A.P.U!#REF!</definedName>
    <definedName name="TOTALITEM12.1_74">[150]A.P.U!#REF!</definedName>
    <definedName name="TOTALITEM12.1_75" localSheetId="22">[150]A.P.U!#REF!</definedName>
    <definedName name="TOTALITEM12.1_75" localSheetId="2">[150]A.P.U!#REF!</definedName>
    <definedName name="TOTALITEM12.1_75">[150]A.P.U!#REF!</definedName>
    <definedName name="TOTALITEM12.1_76" localSheetId="22">[150]A.P.U!#REF!</definedName>
    <definedName name="TOTALITEM12.1_76" localSheetId="2">[150]A.P.U!#REF!</definedName>
    <definedName name="TOTALITEM12.1_76">[150]A.P.U!#REF!</definedName>
    <definedName name="TOTALITEM12.1_77" localSheetId="22">[150]A.P.U!#REF!</definedName>
    <definedName name="TOTALITEM12.1_77" localSheetId="2">[150]A.P.U!#REF!</definedName>
    <definedName name="TOTALITEM12.1_77">[150]A.P.U!#REF!</definedName>
    <definedName name="TOTALITEM12.1_78" localSheetId="22">[150]A.P.U!#REF!</definedName>
    <definedName name="TOTALITEM12.1_78" localSheetId="2">[150]A.P.U!#REF!</definedName>
    <definedName name="TOTALITEM12.1_78">[150]A.P.U!#REF!</definedName>
    <definedName name="TOTALITEM12.1_79" localSheetId="22">[150]A.P.U!#REF!</definedName>
    <definedName name="TOTALITEM12.1_79" localSheetId="2">[150]A.P.U!#REF!</definedName>
    <definedName name="TOTALITEM12.1_79">[150]A.P.U!#REF!</definedName>
    <definedName name="TOTALITEM12.1_80" localSheetId="22">[150]A.P.U!#REF!</definedName>
    <definedName name="TOTALITEM12.1_80" localSheetId="2">[150]A.P.U!#REF!</definedName>
    <definedName name="TOTALITEM12.1_80">[150]A.P.U!#REF!</definedName>
    <definedName name="TOTALITEM12.1_9" localSheetId="22">[150]A.P.U!#REF!</definedName>
    <definedName name="TOTALITEM12.1_9" localSheetId="2">[150]A.P.U!#REF!</definedName>
    <definedName name="TOTALITEM12.1_9">[150]A.P.U!#REF!</definedName>
    <definedName name="TOTALITEM12.10" localSheetId="17">[148]A.P.U!#REF!</definedName>
    <definedName name="TOTALITEM12.10" localSheetId="18">[148]A.P.U!#REF!</definedName>
    <definedName name="TOTALITEM12.10" localSheetId="22">[147]A.P.U!#REF!</definedName>
    <definedName name="TOTALITEM12.10" localSheetId="2">[148]A.P.U!#REF!</definedName>
    <definedName name="TOTALITEM12.10">[147]A.P.U!#REF!</definedName>
    <definedName name="TOTALITEM12.10_1" localSheetId="22">[149]A.P.U!#REF!</definedName>
    <definedName name="TOTALITEM12.10_1" localSheetId="2">[149]A.P.U!#REF!</definedName>
    <definedName name="TOTALITEM12.10_1">[149]A.P.U!#REF!</definedName>
    <definedName name="TOTALITEM12.10_10" localSheetId="22">[150]A.P.U!#REF!</definedName>
    <definedName name="TOTALITEM12.10_10" localSheetId="2">[150]A.P.U!#REF!</definedName>
    <definedName name="TOTALITEM12.10_10">[150]A.P.U!#REF!</definedName>
    <definedName name="TOTALITEM12.10_11" localSheetId="22">[150]A.P.U!#REF!</definedName>
    <definedName name="TOTALITEM12.10_11" localSheetId="2">[150]A.P.U!#REF!</definedName>
    <definedName name="TOTALITEM12.10_11">[150]A.P.U!#REF!</definedName>
    <definedName name="TOTALITEM12.10_12" localSheetId="22">[150]A.P.U!#REF!</definedName>
    <definedName name="TOTALITEM12.10_12" localSheetId="2">[150]A.P.U!#REF!</definedName>
    <definedName name="TOTALITEM12.10_12">[150]A.P.U!#REF!</definedName>
    <definedName name="TOTALITEM12.10_13" localSheetId="22">[150]A.P.U!#REF!</definedName>
    <definedName name="TOTALITEM12.10_13" localSheetId="2">[150]A.P.U!#REF!</definedName>
    <definedName name="TOTALITEM12.10_13">[150]A.P.U!#REF!</definedName>
    <definedName name="TOTALITEM12.10_14" localSheetId="22">[150]A.P.U!#REF!</definedName>
    <definedName name="TOTALITEM12.10_14" localSheetId="2">[150]A.P.U!#REF!</definedName>
    <definedName name="TOTALITEM12.10_14">[150]A.P.U!#REF!</definedName>
    <definedName name="TOTALITEM12.10_15" localSheetId="22">[150]A.P.U!#REF!</definedName>
    <definedName name="TOTALITEM12.10_15" localSheetId="2">[150]A.P.U!#REF!</definedName>
    <definedName name="TOTALITEM12.10_15">[150]A.P.U!#REF!</definedName>
    <definedName name="TOTALITEM12.10_16" localSheetId="22">[150]A.P.U!#REF!</definedName>
    <definedName name="TOTALITEM12.10_16" localSheetId="2">[150]A.P.U!#REF!</definedName>
    <definedName name="TOTALITEM12.10_16">[150]A.P.U!#REF!</definedName>
    <definedName name="TOTALITEM12.10_17" localSheetId="22">[150]A.P.U!#REF!</definedName>
    <definedName name="TOTALITEM12.10_17" localSheetId="2">[150]A.P.U!#REF!</definedName>
    <definedName name="TOTALITEM12.10_17">[150]A.P.U!#REF!</definedName>
    <definedName name="TOTALITEM12.10_18" localSheetId="22">[150]A.P.U!#REF!</definedName>
    <definedName name="TOTALITEM12.10_18" localSheetId="2">[150]A.P.U!#REF!</definedName>
    <definedName name="TOTALITEM12.10_18">[150]A.P.U!#REF!</definedName>
    <definedName name="TOTALITEM12.10_19" localSheetId="22">[150]A.P.U!#REF!</definedName>
    <definedName name="TOTALITEM12.10_19" localSheetId="2">[150]A.P.U!#REF!</definedName>
    <definedName name="TOTALITEM12.10_19">[150]A.P.U!#REF!</definedName>
    <definedName name="TOTALITEM12.10_2" localSheetId="22">[149]A.P.U!#REF!</definedName>
    <definedName name="TOTALITEM12.10_2" localSheetId="2">[149]A.P.U!#REF!</definedName>
    <definedName name="TOTALITEM12.10_2">[149]A.P.U!#REF!</definedName>
    <definedName name="TOTALITEM12.10_20" localSheetId="22">[150]A.P.U!#REF!</definedName>
    <definedName name="TOTALITEM12.10_20" localSheetId="2">[150]A.P.U!#REF!</definedName>
    <definedName name="TOTALITEM12.10_20">[150]A.P.U!#REF!</definedName>
    <definedName name="TOTALITEM12.10_21" localSheetId="22">[150]A.P.U!#REF!</definedName>
    <definedName name="TOTALITEM12.10_21" localSheetId="2">[150]A.P.U!#REF!</definedName>
    <definedName name="TOTALITEM12.10_21">[150]A.P.U!#REF!</definedName>
    <definedName name="TOTALITEM12.10_22" localSheetId="22">[150]A.P.U!#REF!</definedName>
    <definedName name="TOTALITEM12.10_22" localSheetId="2">[150]A.P.U!#REF!</definedName>
    <definedName name="TOTALITEM12.10_22">[150]A.P.U!#REF!</definedName>
    <definedName name="TOTALITEM12.10_23" localSheetId="22">[150]A.P.U!#REF!</definedName>
    <definedName name="TOTALITEM12.10_23" localSheetId="2">[150]A.P.U!#REF!</definedName>
    <definedName name="TOTALITEM12.10_23">[150]A.P.U!#REF!</definedName>
    <definedName name="TOTALITEM12.10_24" localSheetId="22">[150]A.P.U!#REF!</definedName>
    <definedName name="TOTALITEM12.10_24" localSheetId="2">[150]A.P.U!#REF!</definedName>
    <definedName name="TOTALITEM12.10_24">[150]A.P.U!#REF!</definedName>
    <definedName name="TOTALITEM12.10_25" localSheetId="22">[150]A.P.U!#REF!</definedName>
    <definedName name="TOTALITEM12.10_25" localSheetId="2">[150]A.P.U!#REF!</definedName>
    <definedName name="TOTALITEM12.10_25">[150]A.P.U!#REF!</definedName>
    <definedName name="TOTALITEM12.10_26" localSheetId="22">[150]A.P.U!#REF!</definedName>
    <definedName name="TOTALITEM12.10_26" localSheetId="2">[150]A.P.U!#REF!</definedName>
    <definedName name="TOTALITEM12.10_26">[150]A.P.U!#REF!</definedName>
    <definedName name="TOTALITEM12.10_27" localSheetId="22">[150]A.P.U!#REF!</definedName>
    <definedName name="TOTALITEM12.10_27" localSheetId="2">[150]A.P.U!#REF!</definedName>
    <definedName name="TOTALITEM12.10_27">[150]A.P.U!#REF!</definedName>
    <definedName name="TOTALITEM12.10_28" localSheetId="22">[150]A.P.U!#REF!</definedName>
    <definedName name="TOTALITEM12.10_28" localSheetId="2">[150]A.P.U!#REF!</definedName>
    <definedName name="TOTALITEM12.10_28">[150]A.P.U!#REF!</definedName>
    <definedName name="TOTALITEM12.10_29" localSheetId="22">[150]A.P.U!#REF!</definedName>
    <definedName name="TOTALITEM12.10_29" localSheetId="2">[150]A.P.U!#REF!</definedName>
    <definedName name="TOTALITEM12.10_29">[150]A.P.U!#REF!</definedName>
    <definedName name="TOTALITEM12.10_3" localSheetId="22">[151]A.P.U!#REF!</definedName>
    <definedName name="TOTALITEM12.10_3" localSheetId="2">[151]A.P.U!#REF!</definedName>
    <definedName name="TOTALITEM12.10_3">[151]A.P.U!#REF!</definedName>
    <definedName name="TOTALITEM12.10_30" localSheetId="22">[150]A.P.U!#REF!</definedName>
    <definedName name="TOTALITEM12.10_30" localSheetId="2">[150]A.P.U!#REF!</definedName>
    <definedName name="TOTALITEM12.10_30">[150]A.P.U!#REF!</definedName>
    <definedName name="TOTALITEM12.10_31" localSheetId="22">[150]A.P.U!#REF!</definedName>
    <definedName name="TOTALITEM12.10_31" localSheetId="2">[150]A.P.U!#REF!</definedName>
    <definedName name="TOTALITEM12.10_31">[150]A.P.U!#REF!</definedName>
    <definedName name="TOTALITEM12.10_32" localSheetId="22">[150]A.P.U!#REF!</definedName>
    <definedName name="TOTALITEM12.10_32" localSheetId="2">[150]A.P.U!#REF!</definedName>
    <definedName name="TOTALITEM12.10_32">[150]A.P.U!#REF!</definedName>
    <definedName name="TOTALITEM12.10_33" localSheetId="22">[150]A.P.U!#REF!</definedName>
    <definedName name="TOTALITEM12.10_33" localSheetId="2">[150]A.P.U!#REF!</definedName>
    <definedName name="TOTALITEM12.10_33">[150]A.P.U!#REF!</definedName>
    <definedName name="TOTALITEM12.10_34" localSheetId="22">[150]A.P.U!#REF!</definedName>
    <definedName name="TOTALITEM12.10_34" localSheetId="2">[150]A.P.U!#REF!</definedName>
    <definedName name="TOTALITEM12.10_34">[150]A.P.U!#REF!</definedName>
    <definedName name="TOTALITEM12.10_35" localSheetId="22">[150]A.P.U!#REF!</definedName>
    <definedName name="TOTALITEM12.10_35" localSheetId="2">[150]A.P.U!#REF!</definedName>
    <definedName name="TOTALITEM12.10_35">[150]A.P.U!#REF!</definedName>
    <definedName name="TOTALITEM12.10_36" localSheetId="22">[150]A.P.U!#REF!</definedName>
    <definedName name="TOTALITEM12.10_36" localSheetId="2">[150]A.P.U!#REF!</definedName>
    <definedName name="TOTALITEM12.10_36">[150]A.P.U!#REF!</definedName>
    <definedName name="TOTALITEM12.10_37" localSheetId="22">[150]A.P.U!#REF!</definedName>
    <definedName name="TOTALITEM12.10_37" localSheetId="2">[150]A.P.U!#REF!</definedName>
    <definedName name="TOTALITEM12.10_37">[150]A.P.U!#REF!</definedName>
    <definedName name="TOTALITEM12.10_38" localSheetId="22">[150]A.P.U!#REF!</definedName>
    <definedName name="TOTALITEM12.10_38" localSheetId="2">[150]A.P.U!#REF!</definedName>
    <definedName name="TOTALITEM12.10_38">[150]A.P.U!#REF!</definedName>
    <definedName name="TOTALITEM12.10_39" localSheetId="22">[150]A.P.U!#REF!</definedName>
    <definedName name="TOTALITEM12.10_39" localSheetId="2">[150]A.P.U!#REF!</definedName>
    <definedName name="TOTALITEM12.10_39">[150]A.P.U!#REF!</definedName>
    <definedName name="TOTALITEM12.10_4" localSheetId="22">[149]A.P.U!#REF!</definedName>
    <definedName name="TOTALITEM12.10_4" localSheetId="2">[149]A.P.U!#REF!</definedName>
    <definedName name="TOTALITEM12.10_4">[149]A.P.U!#REF!</definedName>
    <definedName name="TOTALITEM12.10_40" localSheetId="22">[150]A.P.U!#REF!</definedName>
    <definedName name="TOTALITEM12.10_40" localSheetId="2">[150]A.P.U!#REF!</definedName>
    <definedName name="TOTALITEM12.10_40">[150]A.P.U!#REF!</definedName>
    <definedName name="TOTALITEM12.10_41" localSheetId="22">[150]A.P.U!#REF!</definedName>
    <definedName name="TOTALITEM12.10_41" localSheetId="2">[150]A.P.U!#REF!</definedName>
    <definedName name="TOTALITEM12.10_41">[150]A.P.U!#REF!</definedName>
    <definedName name="TOTALITEM12.10_42" localSheetId="22">[150]A.P.U!#REF!</definedName>
    <definedName name="TOTALITEM12.10_42" localSheetId="2">[150]A.P.U!#REF!</definedName>
    <definedName name="TOTALITEM12.10_42">[150]A.P.U!#REF!</definedName>
    <definedName name="TOTALITEM12.10_43" localSheetId="22">[150]A.P.U!#REF!</definedName>
    <definedName name="TOTALITEM12.10_43" localSheetId="2">[150]A.P.U!#REF!</definedName>
    <definedName name="TOTALITEM12.10_43">[150]A.P.U!#REF!</definedName>
    <definedName name="TOTALITEM12.10_44" localSheetId="22">[150]A.P.U!#REF!</definedName>
    <definedName name="TOTALITEM12.10_44" localSheetId="2">[150]A.P.U!#REF!</definedName>
    <definedName name="TOTALITEM12.10_44">[150]A.P.U!#REF!</definedName>
    <definedName name="TOTALITEM12.10_45" localSheetId="22">[150]A.P.U!#REF!</definedName>
    <definedName name="TOTALITEM12.10_45" localSheetId="2">[150]A.P.U!#REF!</definedName>
    <definedName name="TOTALITEM12.10_45">[150]A.P.U!#REF!</definedName>
    <definedName name="TOTALITEM12.10_46" localSheetId="22">[150]A.P.U!#REF!</definedName>
    <definedName name="TOTALITEM12.10_46" localSheetId="2">[150]A.P.U!#REF!</definedName>
    <definedName name="TOTALITEM12.10_46">[150]A.P.U!#REF!</definedName>
    <definedName name="TOTALITEM12.10_47" localSheetId="22">[150]A.P.U!#REF!</definedName>
    <definedName name="TOTALITEM12.10_47" localSheetId="2">[150]A.P.U!#REF!</definedName>
    <definedName name="TOTALITEM12.10_47">[150]A.P.U!#REF!</definedName>
    <definedName name="TOTALITEM12.10_48" localSheetId="22">[150]A.P.U!#REF!</definedName>
    <definedName name="TOTALITEM12.10_48" localSheetId="2">[150]A.P.U!#REF!</definedName>
    <definedName name="TOTALITEM12.10_48">[150]A.P.U!#REF!</definedName>
    <definedName name="TOTALITEM12.10_49" localSheetId="22">[150]A.P.U!#REF!</definedName>
    <definedName name="TOTALITEM12.10_49" localSheetId="2">[150]A.P.U!#REF!</definedName>
    <definedName name="TOTALITEM12.10_49">[150]A.P.U!#REF!</definedName>
    <definedName name="TOTALITEM12.10_5" localSheetId="22">[150]A.P.U!#REF!</definedName>
    <definedName name="TOTALITEM12.10_5" localSheetId="2">[150]A.P.U!#REF!</definedName>
    <definedName name="TOTALITEM12.10_5">[150]A.P.U!#REF!</definedName>
    <definedName name="TOTALITEM12.10_50" localSheetId="22">[150]A.P.U!#REF!</definedName>
    <definedName name="TOTALITEM12.10_50" localSheetId="2">[150]A.P.U!#REF!</definedName>
    <definedName name="TOTALITEM12.10_50">[150]A.P.U!#REF!</definedName>
    <definedName name="TOTALITEM12.10_51" localSheetId="22">[150]A.P.U!#REF!</definedName>
    <definedName name="TOTALITEM12.10_51" localSheetId="2">[150]A.P.U!#REF!</definedName>
    <definedName name="TOTALITEM12.10_51">[150]A.P.U!#REF!</definedName>
    <definedName name="TOTALITEM12.10_52" localSheetId="22">[150]A.P.U!#REF!</definedName>
    <definedName name="TOTALITEM12.10_52" localSheetId="2">[150]A.P.U!#REF!</definedName>
    <definedName name="TOTALITEM12.10_52">[150]A.P.U!#REF!</definedName>
    <definedName name="TOTALITEM12.10_53" localSheetId="22">[150]A.P.U!#REF!</definedName>
    <definedName name="TOTALITEM12.10_53" localSheetId="2">[150]A.P.U!#REF!</definedName>
    <definedName name="TOTALITEM12.10_53">[150]A.P.U!#REF!</definedName>
    <definedName name="TOTALITEM12.10_54" localSheetId="22">[150]A.P.U!#REF!</definedName>
    <definedName name="TOTALITEM12.10_54" localSheetId="2">[150]A.P.U!#REF!</definedName>
    <definedName name="TOTALITEM12.10_54">[150]A.P.U!#REF!</definedName>
    <definedName name="TOTALITEM12.10_55" localSheetId="22">[150]A.P.U!#REF!</definedName>
    <definedName name="TOTALITEM12.10_55" localSheetId="2">[150]A.P.U!#REF!</definedName>
    <definedName name="TOTALITEM12.10_55">[150]A.P.U!#REF!</definedName>
    <definedName name="TOTALITEM12.10_56" localSheetId="22">[150]A.P.U!#REF!</definedName>
    <definedName name="TOTALITEM12.10_56" localSheetId="2">[150]A.P.U!#REF!</definedName>
    <definedName name="TOTALITEM12.10_56">[150]A.P.U!#REF!</definedName>
    <definedName name="TOTALITEM12.10_57" localSheetId="22">[150]A.P.U!#REF!</definedName>
    <definedName name="TOTALITEM12.10_57" localSheetId="2">[150]A.P.U!#REF!</definedName>
    <definedName name="TOTALITEM12.10_57">[150]A.P.U!#REF!</definedName>
    <definedName name="TOTALITEM12.10_58" localSheetId="22">[150]A.P.U!#REF!</definedName>
    <definedName name="TOTALITEM12.10_58" localSheetId="2">[150]A.P.U!#REF!</definedName>
    <definedName name="TOTALITEM12.10_58">[150]A.P.U!#REF!</definedName>
    <definedName name="TOTALITEM12.10_59" localSheetId="22">[149]A.P.U!#REF!</definedName>
    <definedName name="TOTALITEM12.10_59" localSheetId="2">[149]A.P.U!#REF!</definedName>
    <definedName name="TOTALITEM12.10_59">[149]A.P.U!#REF!</definedName>
    <definedName name="TOTALITEM12.10_60" localSheetId="22">[149]A.P.U!#REF!</definedName>
    <definedName name="TOTALITEM12.10_60" localSheetId="2">[149]A.P.U!#REF!</definedName>
    <definedName name="TOTALITEM12.10_60">[149]A.P.U!#REF!</definedName>
    <definedName name="TOTALITEM12.10_61" localSheetId="22">[150]A.P.U!#REF!</definedName>
    <definedName name="TOTALITEM12.10_61" localSheetId="2">[150]A.P.U!#REF!</definedName>
    <definedName name="TOTALITEM12.10_61">[150]A.P.U!#REF!</definedName>
    <definedName name="TOTALITEM12.10_62" localSheetId="22">[150]A.P.U!#REF!</definedName>
    <definedName name="TOTALITEM12.10_62" localSheetId="2">[150]A.P.U!#REF!</definedName>
    <definedName name="TOTALITEM12.10_62">[150]A.P.U!#REF!</definedName>
    <definedName name="TOTALITEM12.10_63" localSheetId="22">[150]A.P.U!#REF!</definedName>
    <definedName name="TOTALITEM12.10_63" localSheetId="2">[150]A.P.U!#REF!</definedName>
    <definedName name="TOTALITEM12.10_63">[150]A.P.U!#REF!</definedName>
    <definedName name="TOTALITEM12.10_64" localSheetId="22">[150]A.P.U!#REF!</definedName>
    <definedName name="TOTALITEM12.10_64" localSheetId="2">[150]A.P.U!#REF!</definedName>
    <definedName name="TOTALITEM12.10_64">[150]A.P.U!#REF!</definedName>
    <definedName name="TOTALITEM12.10_65" localSheetId="22">[150]A.P.U!#REF!</definedName>
    <definedName name="TOTALITEM12.10_65" localSheetId="2">[150]A.P.U!#REF!</definedName>
    <definedName name="TOTALITEM12.10_65">[150]A.P.U!#REF!</definedName>
    <definedName name="TOTALITEM12.10_66" localSheetId="22">[150]A.P.U!#REF!</definedName>
    <definedName name="TOTALITEM12.10_66" localSheetId="2">[150]A.P.U!#REF!</definedName>
    <definedName name="TOTALITEM12.10_66">[150]A.P.U!#REF!</definedName>
    <definedName name="TOTALITEM12.10_67" localSheetId="22">[150]A.P.U!#REF!</definedName>
    <definedName name="TOTALITEM12.10_67" localSheetId="2">[150]A.P.U!#REF!</definedName>
    <definedName name="TOTALITEM12.10_67">[150]A.P.U!#REF!</definedName>
    <definedName name="TOTALITEM12.10_68" localSheetId="22">[150]A.P.U!#REF!</definedName>
    <definedName name="TOTALITEM12.10_68" localSheetId="2">[150]A.P.U!#REF!</definedName>
    <definedName name="TOTALITEM12.10_68">[150]A.P.U!#REF!</definedName>
    <definedName name="TOTALITEM12.10_69" localSheetId="22">[150]A.P.U!#REF!</definedName>
    <definedName name="TOTALITEM12.10_69" localSheetId="2">[150]A.P.U!#REF!</definedName>
    <definedName name="TOTALITEM12.10_69">[150]A.P.U!#REF!</definedName>
    <definedName name="TOTALITEM12.10_70" localSheetId="22">[150]A.P.U!#REF!</definedName>
    <definedName name="TOTALITEM12.10_70" localSheetId="2">[150]A.P.U!#REF!</definedName>
    <definedName name="TOTALITEM12.10_70">[150]A.P.U!#REF!</definedName>
    <definedName name="TOTALITEM12.10_71" localSheetId="22">[150]A.P.U!#REF!</definedName>
    <definedName name="TOTALITEM12.10_71" localSheetId="2">[150]A.P.U!#REF!</definedName>
    <definedName name="TOTALITEM12.10_71">[150]A.P.U!#REF!</definedName>
    <definedName name="TOTALITEM12.10_72" localSheetId="22">[150]A.P.U!#REF!</definedName>
    <definedName name="TOTALITEM12.10_72" localSheetId="2">[150]A.P.U!#REF!</definedName>
    <definedName name="TOTALITEM12.10_72">[150]A.P.U!#REF!</definedName>
    <definedName name="TOTALITEM12.10_73" localSheetId="22">[150]A.P.U!#REF!</definedName>
    <definedName name="TOTALITEM12.10_73" localSheetId="2">[150]A.P.U!#REF!</definedName>
    <definedName name="TOTALITEM12.10_73">[150]A.P.U!#REF!</definedName>
    <definedName name="TOTALITEM12.10_74" localSheetId="22">[150]A.P.U!#REF!</definedName>
    <definedName name="TOTALITEM12.10_74" localSheetId="2">[150]A.P.U!#REF!</definedName>
    <definedName name="TOTALITEM12.10_74">[150]A.P.U!#REF!</definedName>
    <definedName name="TOTALITEM12.10_75" localSheetId="22">[150]A.P.U!#REF!</definedName>
    <definedName name="TOTALITEM12.10_75" localSheetId="2">[150]A.P.U!#REF!</definedName>
    <definedName name="TOTALITEM12.10_75">[150]A.P.U!#REF!</definedName>
    <definedName name="TOTALITEM12.10_76" localSheetId="22">[150]A.P.U!#REF!</definedName>
    <definedName name="TOTALITEM12.10_76" localSheetId="2">[150]A.P.U!#REF!</definedName>
    <definedName name="TOTALITEM12.10_76">[150]A.P.U!#REF!</definedName>
    <definedName name="TOTALITEM12.10_77" localSheetId="22">[150]A.P.U!#REF!</definedName>
    <definedName name="TOTALITEM12.10_77" localSheetId="2">[150]A.P.U!#REF!</definedName>
    <definedName name="TOTALITEM12.10_77">[150]A.P.U!#REF!</definedName>
    <definedName name="TOTALITEM12.10_78" localSheetId="22">[150]A.P.U!#REF!</definedName>
    <definedName name="TOTALITEM12.10_78" localSheetId="2">[150]A.P.U!#REF!</definedName>
    <definedName name="TOTALITEM12.10_78">[150]A.P.U!#REF!</definedName>
    <definedName name="TOTALITEM12.10_79" localSheetId="22">[150]A.P.U!#REF!</definedName>
    <definedName name="TOTALITEM12.10_79" localSheetId="2">[150]A.P.U!#REF!</definedName>
    <definedName name="TOTALITEM12.10_79">[150]A.P.U!#REF!</definedName>
    <definedName name="TOTALITEM12.10_80" localSheetId="22">[150]A.P.U!#REF!</definedName>
    <definedName name="TOTALITEM12.10_80" localSheetId="2">[150]A.P.U!#REF!</definedName>
    <definedName name="TOTALITEM12.10_80">[150]A.P.U!#REF!</definedName>
    <definedName name="TOTALITEM12.10_9" localSheetId="22">[150]A.P.U!#REF!</definedName>
    <definedName name="TOTALITEM12.10_9" localSheetId="2">[150]A.P.U!#REF!</definedName>
    <definedName name="TOTALITEM12.10_9">[150]A.P.U!#REF!</definedName>
    <definedName name="TOTALITEM12.2" localSheetId="17">[148]A.P.U!#REF!</definedName>
    <definedName name="TOTALITEM12.2" localSheetId="18">[148]A.P.U!#REF!</definedName>
    <definedName name="TOTALITEM12.2" localSheetId="22">[147]A.P.U!#REF!</definedName>
    <definedName name="TOTALITEM12.2" localSheetId="2">[148]A.P.U!#REF!</definedName>
    <definedName name="TOTALITEM12.2">[147]A.P.U!#REF!</definedName>
    <definedName name="TOTALITEM12.2_1" localSheetId="22">[149]A.P.U!#REF!</definedName>
    <definedName name="TOTALITEM12.2_1" localSheetId="2">[149]A.P.U!#REF!</definedName>
    <definedName name="TOTALITEM12.2_1">[149]A.P.U!#REF!</definedName>
    <definedName name="TOTALITEM12.2_10" localSheetId="22">[150]A.P.U!#REF!</definedName>
    <definedName name="TOTALITEM12.2_10" localSheetId="2">[150]A.P.U!#REF!</definedName>
    <definedName name="TOTALITEM12.2_10">[150]A.P.U!#REF!</definedName>
    <definedName name="TOTALITEM12.2_11" localSheetId="22">[150]A.P.U!#REF!</definedName>
    <definedName name="TOTALITEM12.2_11" localSheetId="2">[150]A.P.U!#REF!</definedName>
    <definedName name="TOTALITEM12.2_11">[150]A.P.U!#REF!</definedName>
    <definedName name="TOTALITEM12.2_12" localSheetId="22">[150]A.P.U!#REF!</definedName>
    <definedName name="TOTALITEM12.2_12" localSheetId="2">[150]A.P.U!#REF!</definedName>
    <definedName name="TOTALITEM12.2_12">[150]A.P.U!#REF!</definedName>
    <definedName name="TOTALITEM12.2_13" localSheetId="22">[150]A.P.U!#REF!</definedName>
    <definedName name="TOTALITEM12.2_13" localSheetId="2">[150]A.P.U!#REF!</definedName>
    <definedName name="TOTALITEM12.2_13">[150]A.P.U!#REF!</definedName>
    <definedName name="TOTALITEM12.2_14" localSheetId="22">[150]A.P.U!#REF!</definedName>
    <definedName name="TOTALITEM12.2_14" localSheetId="2">[150]A.P.U!#REF!</definedName>
    <definedName name="TOTALITEM12.2_14">[150]A.P.U!#REF!</definedName>
    <definedName name="TOTALITEM12.2_15" localSheetId="22">[150]A.P.U!#REF!</definedName>
    <definedName name="TOTALITEM12.2_15" localSheetId="2">[150]A.P.U!#REF!</definedName>
    <definedName name="TOTALITEM12.2_15">[150]A.P.U!#REF!</definedName>
    <definedName name="TOTALITEM12.2_16" localSheetId="22">[150]A.P.U!#REF!</definedName>
    <definedName name="TOTALITEM12.2_16" localSheetId="2">[150]A.P.U!#REF!</definedName>
    <definedName name="TOTALITEM12.2_16">[150]A.P.U!#REF!</definedName>
    <definedName name="TOTALITEM12.2_17" localSheetId="22">[150]A.P.U!#REF!</definedName>
    <definedName name="TOTALITEM12.2_17" localSheetId="2">[150]A.P.U!#REF!</definedName>
    <definedName name="TOTALITEM12.2_17">[150]A.P.U!#REF!</definedName>
    <definedName name="TOTALITEM12.2_18" localSheetId="22">[150]A.P.U!#REF!</definedName>
    <definedName name="TOTALITEM12.2_18" localSheetId="2">[150]A.P.U!#REF!</definedName>
    <definedName name="TOTALITEM12.2_18">[150]A.P.U!#REF!</definedName>
    <definedName name="TOTALITEM12.2_19" localSheetId="22">[150]A.P.U!#REF!</definedName>
    <definedName name="TOTALITEM12.2_19" localSheetId="2">[150]A.P.U!#REF!</definedName>
    <definedName name="TOTALITEM12.2_19">[150]A.P.U!#REF!</definedName>
    <definedName name="TOTALITEM12.2_2" localSheetId="22">[149]A.P.U!#REF!</definedName>
    <definedName name="TOTALITEM12.2_2" localSheetId="2">[149]A.P.U!#REF!</definedName>
    <definedName name="TOTALITEM12.2_2">[149]A.P.U!#REF!</definedName>
    <definedName name="TOTALITEM12.2_20" localSheetId="22">[150]A.P.U!#REF!</definedName>
    <definedName name="TOTALITEM12.2_20" localSheetId="2">[150]A.P.U!#REF!</definedName>
    <definedName name="TOTALITEM12.2_20">[150]A.P.U!#REF!</definedName>
    <definedName name="TOTALITEM12.2_21" localSheetId="22">[150]A.P.U!#REF!</definedName>
    <definedName name="TOTALITEM12.2_21" localSheetId="2">[150]A.P.U!#REF!</definedName>
    <definedName name="TOTALITEM12.2_21">[150]A.P.U!#REF!</definedName>
    <definedName name="TOTALITEM12.2_22" localSheetId="22">[150]A.P.U!#REF!</definedName>
    <definedName name="TOTALITEM12.2_22" localSheetId="2">[150]A.P.U!#REF!</definedName>
    <definedName name="TOTALITEM12.2_22">[150]A.P.U!#REF!</definedName>
    <definedName name="TOTALITEM12.2_23" localSheetId="22">[150]A.P.U!#REF!</definedName>
    <definedName name="TOTALITEM12.2_23" localSheetId="2">[150]A.P.U!#REF!</definedName>
    <definedName name="TOTALITEM12.2_23">[150]A.P.U!#REF!</definedName>
    <definedName name="TOTALITEM12.2_24" localSheetId="22">[150]A.P.U!#REF!</definedName>
    <definedName name="TOTALITEM12.2_24" localSheetId="2">[150]A.P.U!#REF!</definedName>
    <definedName name="TOTALITEM12.2_24">[150]A.P.U!#REF!</definedName>
    <definedName name="TOTALITEM12.2_25" localSheetId="22">[150]A.P.U!#REF!</definedName>
    <definedName name="TOTALITEM12.2_25" localSheetId="2">[150]A.P.U!#REF!</definedName>
    <definedName name="TOTALITEM12.2_25">[150]A.P.U!#REF!</definedName>
    <definedName name="TOTALITEM12.2_26" localSheetId="22">[150]A.P.U!#REF!</definedName>
    <definedName name="TOTALITEM12.2_26" localSheetId="2">[150]A.P.U!#REF!</definedName>
    <definedName name="TOTALITEM12.2_26">[150]A.P.U!#REF!</definedName>
    <definedName name="TOTALITEM12.2_27" localSheetId="22">[150]A.P.U!#REF!</definedName>
    <definedName name="TOTALITEM12.2_27" localSheetId="2">[150]A.P.U!#REF!</definedName>
    <definedName name="TOTALITEM12.2_27">[150]A.P.U!#REF!</definedName>
    <definedName name="TOTALITEM12.2_28" localSheetId="22">[150]A.P.U!#REF!</definedName>
    <definedName name="TOTALITEM12.2_28" localSheetId="2">[150]A.P.U!#REF!</definedName>
    <definedName name="TOTALITEM12.2_28">[150]A.P.U!#REF!</definedName>
    <definedName name="TOTALITEM12.2_29" localSheetId="22">[150]A.P.U!#REF!</definedName>
    <definedName name="TOTALITEM12.2_29" localSheetId="2">[150]A.P.U!#REF!</definedName>
    <definedName name="TOTALITEM12.2_29">[150]A.P.U!#REF!</definedName>
    <definedName name="TOTALITEM12.2_3" localSheetId="22">[151]A.P.U!#REF!</definedName>
    <definedName name="TOTALITEM12.2_3" localSheetId="2">[151]A.P.U!#REF!</definedName>
    <definedName name="TOTALITEM12.2_3">[151]A.P.U!#REF!</definedName>
    <definedName name="TOTALITEM12.2_30" localSheetId="22">[150]A.P.U!#REF!</definedName>
    <definedName name="TOTALITEM12.2_30" localSheetId="2">[150]A.P.U!#REF!</definedName>
    <definedName name="TOTALITEM12.2_30">[150]A.P.U!#REF!</definedName>
    <definedName name="TOTALITEM12.2_31" localSheetId="22">[150]A.P.U!#REF!</definedName>
    <definedName name="TOTALITEM12.2_31" localSheetId="2">[150]A.P.U!#REF!</definedName>
    <definedName name="TOTALITEM12.2_31">[150]A.P.U!#REF!</definedName>
    <definedName name="TOTALITEM12.2_32" localSheetId="22">[150]A.P.U!#REF!</definedName>
    <definedName name="TOTALITEM12.2_32" localSheetId="2">[150]A.P.U!#REF!</definedName>
    <definedName name="TOTALITEM12.2_32">[150]A.P.U!#REF!</definedName>
    <definedName name="TOTALITEM12.2_33" localSheetId="22">[150]A.P.U!#REF!</definedName>
    <definedName name="TOTALITEM12.2_33" localSheetId="2">[150]A.P.U!#REF!</definedName>
    <definedName name="TOTALITEM12.2_33">[150]A.P.U!#REF!</definedName>
    <definedName name="TOTALITEM12.2_34" localSheetId="22">[150]A.P.U!#REF!</definedName>
    <definedName name="TOTALITEM12.2_34" localSheetId="2">[150]A.P.U!#REF!</definedName>
    <definedName name="TOTALITEM12.2_34">[150]A.P.U!#REF!</definedName>
    <definedName name="TOTALITEM12.2_35" localSheetId="22">[150]A.P.U!#REF!</definedName>
    <definedName name="TOTALITEM12.2_35" localSheetId="2">[150]A.P.U!#REF!</definedName>
    <definedName name="TOTALITEM12.2_35">[150]A.P.U!#REF!</definedName>
    <definedName name="TOTALITEM12.2_36" localSheetId="22">[150]A.P.U!#REF!</definedName>
    <definedName name="TOTALITEM12.2_36" localSheetId="2">[150]A.P.U!#REF!</definedName>
    <definedName name="TOTALITEM12.2_36">[150]A.P.U!#REF!</definedName>
    <definedName name="TOTALITEM12.2_37" localSheetId="22">[150]A.P.U!#REF!</definedName>
    <definedName name="TOTALITEM12.2_37" localSheetId="2">[150]A.P.U!#REF!</definedName>
    <definedName name="TOTALITEM12.2_37">[150]A.P.U!#REF!</definedName>
    <definedName name="TOTALITEM12.2_38" localSheetId="22">[150]A.P.U!#REF!</definedName>
    <definedName name="TOTALITEM12.2_38" localSheetId="2">[150]A.P.U!#REF!</definedName>
    <definedName name="TOTALITEM12.2_38">[150]A.P.U!#REF!</definedName>
    <definedName name="TOTALITEM12.2_39" localSheetId="22">[150]A.P.U!#REF!</definedName>
    <definedName name="TOTALITEM12.2_39" localSheetId="2">[150]A.P.U!#REF!</definedName>
    <definedName name="TOTALITEM12.2_39">[150]A.P.U!#REF!</definedName>
    <definedName name="TOTALITEM12.2_4" localSheetId="22">[149]A.P.U!#REF!</definedName>
    <definedName name="TOTALITEM12.2_4" localSheetId="2">[149]A.P.U!#REF!</definedName>
    <definedName name="TOTALITEM12.2_4">[149]A.P.U!#REF!</definedName>
    <definedName name="TOTALITEM12.2_40" localSheetId="22">[150]A.P.U!#REF!</definedName>
    <definedName name="TOTALITEM12.2_40" localSheetId="2">[150]A.P.U!#REF!</definedName>
    <definedName name="TOTALITEM12.2_40">[150]A.P.U!#REF!</definedName>
    <definedName name="TOTALITEM12.2_41" localSheetId="22">[150]A.P.U!#REF!</definedName>
    <definedName name="TOTALITEM12.2_41" localSheetId="2">[150]A.P.U!#REF!</definedName>
    <definedName name="TOTALITEM12.2_41">[150]A.P.U!#REF!</definedName>
    <definedName name="TOTALITEM12.2_42" localSheetId="22">[150]A.P.U!#REF!</definedName>
    <definedName name="TOTALITEM12.2_42" localSheetId="2">[150]A.P.U!#REF!</definedName>
    <definedName name="TOTALITEM12.2_42">[150]A.P.U!#REF!</definedName>
    <definedName name="TOTALITEM12.2_43" localSheetId="22">[150]A.P.U!#REF!</definedName>
    <definedName name="TOTALITEM12.2_43" localSheetId="2">[150]A.P.U!#REF!</definedName>
    <definedName name="TOTALITEM12.2_43">[150]A.P.U!#REF!</definedName>
    <definedName name="TOTALITEM12.2_44" localSheetId="22">[150]A.P.U!#REF!</definedName>
    <definedName name="TOTALITEM12.2_44" localSheetId="2">[150]A.P.U!#REF!</definedName>
    <definedName name="TOTALITEM12.2_44">[150]A.P.U!#REF!</definedName>
    <definedName name="TOTALITEM12.2_45" localSheetId="22">[150]A.P.U!#REF!</definedName>
    <definedName name="TOTALITEM12.2_45" localSheetId="2">[150]A.P.U!#REF!</definedName>
    <definedName name="TOTALITEM12.2_45">[150]A.P.U!#REF!</definedName>
    <definedName name="TOTALITEM12.2_46" localSheetId="22">[150]A.P.U!#REF!</definedName>
    <definedName name="TOTALITEM12.2_46" localSheetId="2">[150]A.P.U!#REF!</definedName>
    <definedName name="TOTALITEM12.2_46">[150]A.P.U!#REF!</definedName>
    <definedName name="TOTALITEM12.2_47" localSheetId="22">[150]A.P.U!#REF!</definedName>
    <definedName name="TOTALITEM12.2_47" localSheetId="2">[150]A.P.U!#REF!</definedName>
    <definedName name="TOTALITEM12.2_47">[150]A.P.U!#REF!</definedName>
    <definedName name="TOTALITEM12.2_48" localSheetId="22">[150]A.P.U!#REF!</definedName>
    <definedName name="TOTALITEM12.2_48" localSheetId="2">[150]A.P.U!#REF!</definedName>
    <definedName name="TOTALITEM12.2_48">[150]A.P.U!#REF!</definedName>
    <definedName name="TOTALITEM12.2_49" localSheetId="22">[150]A.P.U!#REF!</definedName>
    <definedName name="TOTALITEM12.2_49" localSheetId="2">[150]A.P.U!#REF!</definedName>
    <definedName name="TOTALITEM12.2_49">[150]A.P.U!#REF!</definedName>
    <definedName name="TOTALITEM12.2_5" localSheetId="22">[150]A.P.U!#REF!</definedName>
    <definedName name="TOTALITEM12.2_5" localSheetId="2">[150]A.P.U!#REF!</definedName>
    <definedName name="TOTALITEM12.2_5">[150]A.P.U!#REF!</definedName>
    <definedName name="TOTALITEM12.2_50" localSheetId="22">[150]A.P.U!#REF!</definedName>
    <definedName name="TOTALITEM12.2_50" localSheetId="2">[150]A.P.U!#REF!</definedName>
    <definedName name="TOTALITEM12.2_50">[150]A.P.U!#REF!</definedName>
    <definedName name="TOTALITEM12.2_51" localSheetId="22">[150]A.P.U!#REF!</definedName>
    <definedName name="TOTALITEM12.2_51" localSheetId="2">[150]A.P.U!#REF!</definedName>
    <definedName name="TOTALITEM12.2_51">[150]A.P.U!#REF!</definedName>
    <definedName name="TOTALITEM12.2_52" localSheetId="22">[150]A.P.U!#REF!</definedName>
    <definedName name="TOTALITEM12.2_52" localSheetId="2">[150]A.P.U!#REF!</definedName>
    <definedName name="TOTALITEM12.2_52">[150]A.P.U!#REF!</definedName>
    <definedName name="TOTALITEM12.2_53" localSheetId="22">[150]A.P.U!#REF!</definedName>
    <definedName name="TOTALITEM12.2_53" localSheetId="2">[150]A.P.U!#REF!</definedName>
    <definedName name="TOTALITEM12.2_53">[150]A.P.U!#REF!</definedName>
    <definedName name="TOTALITEM12.2_54" localSheetId="22">[150]A.P.U!#REF!</definedName>
    <definedName name="TOTALITEM12.2_54" localSheetId="2">[150]A.P.U!#REF!</definedName>
    <definedName name="TOTALITEM12.2_54">[150]A.P.U!#REF!</definedName>
    <definedName name="TOTALITEM12.2_55" localSheetId="22">[150]A.P.U!#REF!</definedName>
    <definedName name="TOTALITEM12.2_55" localSheetId="2">[150]A.P.U!#REF!</definedName>
    <definedName name="TOTALITEM12.2_55">[150]A.P.U!#REF!</definedName>
    <definedName name="TOTALITEM12.2_56" localSheetId="22">[150]A.P.U!#REF!</definedName>
    <definedName name="TOTALITEM12.2_56" localSheetId="2">[150]A.P.U!#REF!</definedName>
    <definedName name="TOTALITEM12.2_56">[150]A.P.U!#REF!</definedName>
    <definedName name="TOTALITEM12.2_57" localSheetId="22">[150]A.P.U!#REF!</definedName>
    <definedName name="TOTALITEM12.2_57" localSheetId="2">[150]A.P.U!#REF!</definedName>
    <definedName name="TOTALITEM12.2_57">[150]A.P.U!#REF!</definedName>
    <definedName name="TOTALITEM12.2_58" localSheetId="22">[150]A.P.U!#REF!</definedName>
    <definedName name="TOTALITEM12.2_58" localSheetId="2">[150]A.P.U!#REF!</definedName>
    <definedName name="TOTALITEM12.2_58">[150]A.P.U!#REF!</definedName>
    <definedName name="TOTALITEM12.2_59" localSheetId="22">[149]A.P.U!#REF!</definedName>
    <definedName name="TOTALITEM12.2_59" localSheetId="2">[149]A.P.U!#REF!</definedName>
    <definedName name="TOTALITEM12.2_59">[149]A.P.U!#REF!</definedName>
    <definedName name="TOTALITEM12.2_60" localSheetId="22">[149]A.P.U!#REF!</definedName>
    <definedName name="TOTALITEM12.2_60" localSheetId="2">[149]A.P.U!#REF!</definedName>
    <definedName name="TOTALITEM12.2_60">[149]A.P.U!#REF!</definedName>
    <definedName name="TOTALITEM12.2_61" localSheetId="22">[150]A.P.U!#REF!</definedName>
    <definedName name="TOTALITEM12.2_61" localSheetId="2">[150]A.P.U!#REF!</definedName>
    <definedName name="TOTALITEM12.2_61">[150]A.P.U!#REF!</definedName>
    <definedName name="TOTALITEM12.2_62" localSheetId="22">[150]A.P.U!#REF!</definedName>
    <definedName name="TOTALITEM12.2_62" localSheetId="2">[150]A.P.U!#REF!</definedName>
    <definedName name="TOTALITEM12.2_62">[150]A.P.U!#REF!</definedName>
    <definedName name="TOTALITEM12.2_63" localSheetId="22">[150]A.P.U!#REF!</definedName>
    <definedName name="TOTALITEM12.2_63" localSheetId="2">[150]A.P.U!#REF!</definedName>
    <definedName name="TOTALITEM12.2_63">[150]A.P.U!#REF!</definedName>
    <definedName name="TOTALITEM12.2_64" localSheetId="22">[150]A.P.U!#REF!</definedName>
    <definedName name="TOTALITEM12.2_64" localSheetId="2">[150]A.P.U!#REF!</definedName>
    <definedName name="TOTALITEM12.2_64">[150]A.P.U!#REF!</definedName>
    <definedName name="TOTALITEM12.2_65" localSheetId="22">[150]A.P.U!#REF!</definedName>
    <definedName name="TOTALITEM12.2_65" localSheetId="2">[150]A.P.U!#REF!</definedName>
    <definedName name="TOTALITEM12.2_65">[150]A.P.U!#REF!</definedName>
    <definedName name="TOTALITEM12.2_66" localSheetId="22">[150]A.P.U!#REF!</definedName>
    <definedName name="TOTALITEM12.2_66" localSheetId="2">[150]A.P.U!#REF!</definedName>
    <definedName name="TOTALITEM12.2_66">[150]A.P.U!#REF!</definedName>
    <definedName name="TOTALITEM12.2_67" localSheetId="22">[150]A.P.U!#REF!</definedName>
    <definedName name="TOTALITEM12.2_67" localSheetId="2">[150]A.P.U!#REF!</definedName>
    <definedName name="TOTALITEM12.2_67">[150]A.P.U!#REF!</definedName>
    <definedName name="TOTALITEM12.2_68" localSheetId="22">[150]A.P.U!#REF!</definedName>
    <definedName name="TOTALITEM12.2_68" localSheetId="2">[150]A.P.U!#REF!</definedName>
    <definedName name="TOTALITEM12.2_68">[150]A.P.U!#REF!</definedName>
    <definedName name="TOTALITEM12.2_69" localSheetId="22">[150]A.P.U!#REF!</definedName>
    <definedName name="TOTALITEM12.2_69" localSheetId="2">[150]A.P.U!#REF!</definedName>
    <definedName name="TOTALITEM12.2_69">[150]A.P.U!#REF!</definedName>
    <definedName name="TOTALITEM12.2_70" localSheetId="22">[150]A.P.U!#REF!</definedName>
    <definedName name="TOTALITEM12.2_70" localSheetId="2">[150]A.P.U!#REF!</definedName>
    <definedName name="TOTALITEM12.2_70">[150]A.P.U!#REF!</definedName>
    <definedName name="TOTALITEM12.2_71" localSheetId="22">[150]A.P.U!#REF!</definedName>
    <definedName name="TOTALITEM12.2_71" localSheetId="2">[150]A.P.U!#REF!</definedName>
    <definedName name="TOTALITEM12.2_71">[150]A.P.U!#REF!</definedName>
    <definedName name="TOTALITEM12.2_72" localSheetId="22">[150]A.P.U!#REF!</definedName>
    <definedName name="TOTALITEM12.2_72" localSheetId="2">[150]A.P.U!#REF!</definedName>
    <definedName name="TOTALITEM12.2_72">[150]A.P.U!#REF!</definedName>
    <definedName name="TOTALITEM12.2_73" localSheetId="22">[150]A.P.U!#REF!</definedName>
    <definedName name="TOTALITEM12.2_73" localSheetId="2">[150]A.P.U!#REF!</definedName>
    <definedName name="TOTALITEM12.2_73">[150]A.P.U!#REF!</definedName>
    <definedName name="TOTALITEM12.2_74" localSheetId="22">[150]A.P.U!#REF!</definedName>
    <definedName name="TOTALITEM12.2_74" localSheetId="2">[150]A.P.U!#REF!</definedName>
    <definedName name="TOTALITEM12.2_74">[150]A.P.U!#REF!</definedName>
    <definedName name="TOTALITEM12.2_75" localSheetId="22">[150]A.P.U!#REF!</definedName>
    <definedName name="TOTALITEM12.2_75" localSheetId="2">[150]A.P.U!#REF!</definedName>
    <definedName name="TOTALITEM12.2_75">[150]A.P.U!#REF!</definedName>
    <definedName name="TOTALITEM12.2_76" localSheetId="22">[150]A.P.U!#REF!</definedName>
    <definedName name="TOTALITEM12.2_76" localSheetId="2">[150]A.P.U!#REF!</definedName>
    <definedName name="TOTALITEM12.2_76">[150]A.P.U!#REF!</definedName>
    <definedName name="TOTALITEM12.2_77" localSheetId="22">[150]A.P.U!#REF!</definedName>
    <definedName name="TOTALITEM12.2_77" localSheetId="2">[150]A.P.U!#REF!</definedName>
    <definedName name="TOTALITEM12.2_77">[150]A.P.U!#REF!</definedName>
    <definedName name="TOTALITEM12.2_78" localSheetId="22">[150]A.P.U!#REF!</definedName>
    <definedName name="TOTALITEM12.2_78" localSheetId="2">[150]A.P.U!#REF!</definedName>
    <definedName name="TOTALITEM12.2_78">[150]A.P.U!#REF!</definedName>
    <definedName name="TOTALITEM12.2_79" localSheetId="22">[150]A.P.U!#REF!</definedName>
    <definedName name="TOTALITEM12.2_79" localSheetId="2">[150]A.P.U!#REF!</definedName>
    <definedName name="TOTALITEM12.2_79">[150]A.P.U!#REF!</definedName>
    <definedName name="TOTALITEM12.2_80" localSheetId="22">[150]A.P.U!#REF!</definedName>
    <definedName name="TOTALITEM12.2_80" localSheetId="2">[150]A.P.U!#REF!</definedName>
    <definedName name="TOTALITEM12.2_80">[150]A.P.U!#REF!</definedName>
    <definedName name="TOTALITEM12.2_9" localSheetId="22">[150]A.P.U!#REF!</definedName>
    <definedName name="TOTALITEM12.2_9" localSheetId="2">[150]A.P.U!#REF!</definedName>
    <definedName name="TOTALITEM12.2_9">[150]A.P.U!#REF!</definedName>
    <definedName name="TOTALITEM12.3" localSheetId="17">[148]A.P.U!#REF!</definedName>
    <definedName name="TOTALITEM12.3" localSheetId="18">[148]A.P.U!#REF!</definedName>
    <definedName name="TOTALITEM12.3" localSheetId="22">[147]A.P.U!#REF!</definedName>
    <definedName name="TOTALITEM12.3" localSheetId="2">[148]A.P.U!#REF!</definedName>
    <definedName name="TOTALITEM12.3">[147]A.P.U!#REF!</definedName>
    <definedName name="TOTALITEM12.3_1" localSheetId="22">[149]A.P.U!#REF!</definedName>
    <definedName name="TOTALITEM12.3_1" localSheetId="2">[149]A.P.U!#REF!</definedName>
    <definedName name="TOTALITEM12.3_1">[149]A.P.U!#REF!</definedName>
    <definedName name="TOTALITEM12.3_10" localSheetId="22">[150]A.P.U!#REF!</definedName>
    <definedName name="TOTALITEM12.3_10" localSheetId="2">[150]A.P.U!#REF!</definedName>
    <definedName name="TOTALITEM12.3_10">[150]A.P.U!#REF!</definedName>
    <definedName name="TOTALITEM12.3_11" localSheetId="22">[150]A.P.U!#REF!</definedName>
    <definedName name="TOTALITEM12.3_11" localSheetId="2">[150]A.P.U!#REF!</definedName>
    <definedName name="TOTALITEM12.3_11">[150]A.P.U!#REF!</definedName>
    <definedName name="TOTALITEM12.3_12" localSheetId="22">[150]A.P.U!#REF!</definedName>
    <definedName name="TOTALITEM12.3_12" localSheetId="2">[150]A.P.U!#REF!</definedName>
    <definedName name="TOTALITEM12.3_12">[150]A.P.U!#REF!</definedName>
    <definedName name="TOTALITEM12.3_13" localSheetId="22">[150]A.P.U!#REF!</definedName>
    <definedName name="TOTALITEM12.3_13" localSheetId="2">[150]A.P.U!#REF!</definedName>
    <definedName name="TOTALITEM12.3_13">[150]A.P.U!#REF!</definedName>
    <definedName name="TOTALITEM12.3_14" localSheetId="22">[150]A.P.U!#REF!</definedName>
    <definedName name="TOTALITEM12.3_14" localSheetId="2">[150]A.P.U!#REF!</definedName>
    <definedName name="TOTALITEM12.3_14">[150]A.P.U!#REF!</definedName>
    <definedName name="TOTALITEM12.3_15" localSheetId="22">[150]A.P.U!#REF!</definedName>
    <definedName name="TOTALITEM12.3_15" localSheetId="2">[150]A.P.U!#REF!</definedName>
    <definedName name="TOTALITEM12.3_15">[150]A.P.U!#REF!</definedName>
    <definedName name="TOTALITEM12.3_16" localSheetId="22">[150]A.P.U!#REF!</definedName>
    <definedName name="TOTALITEM12.3_16" localSheetId="2">[150]A.P.U!#REF!</definedName>
    <definedName name="TOTALITEM12.3_16">[150]A.P.U!#REF!</definedName>
    <definedName name="TOTALITEM12.3_17" localSheetId="22">[150]A.P.U!#REF!</definedName>
    <definedName name="TOTALITEM12.3_17" localSheetId="2">[150]A.P.U!#REF!</definedName>
    <definedName name="TOTALITEM12.3_17">[150]A.P.U!#REF!</definedName>
    <definedName name="TOTALITEM12.3_18" localSheetId="22">[150]A.P.U!#REF!</definedName>
    <definedName name="TOTALITEM12.3_18" localSheetId="2">[150]A.P.U!#REF!</definedName>
    <definedName name="TOTALITEM12.3_18">[150]A.P.U!#REF!</definedName>
    <definedName name="TOTALITEM12.3_19" localSheetId="22">[150]A.P.U!#REF!</definedName>
    <definedName name="TOTALITEM12.3_19" localSheetId="2">[150]A.P.U!#REF!</definedName>
    <definedName name="TOTALITEM12.3_19">[150]A.P.U!#REF!</definedName>
    <definedName name="TOTALITEM12.3_2" localSheetId="22">[149]A.P.U!#REF!</definedName>
    <definedName name="TOTALITEM12.3_2" localSheetId="2">[149]A.P.U!#REF!</definedName>
    <definedName name="TOTALITEM12.3_2">[149]A.P.U!#REF!</definedName>
    <definedName name="TOTALITEM12.3_20" localSheetId="22">[150]A.P.U!#REF!</definedName>
    <definedName name="TOTALITEM12.3_20" localSheetId="2">[150]A.P.U!#REF!</definedName>
    <definedName name="TOTALITEM12.3_20">[150]A.P.U!#REF!</definedName>
    <definedName name="TOTALITEM12.3_21" localSheetId="22">[150]A.P.U!#REF!</definedName>
    <definedName name="TOTALITEM12.3_21" localSheetId="2">[150]A.P.U!#REF!</definedName>
    <definedName name="TOTALITEM12.3_21">[150]A.P.U!#REF!</definedName>
    <definedName name="TOTALITEM12.3_22" localSheetId="22">[150]A.P.U!#REF!</definedName>
    <definedName name="TOTALITEM12.3_22" localSheetId="2">[150]A.P.U!#REF!</definedName>
    <definedName name="TOTALITEM12.3_22">[150]A.P.U!#REF!</definedName>
    <definedName name="TOTALITEM12.3_23" localSheetId="22">[150]A.P.U!#REF!</definedName>
    <definedName name="TOTALITEM12.3_23" localSheetId="2">[150]A.P.U!#REF!</definedName>
    <definedName name="TOTALITEM12.3_23">[150]A.P.U!#REF!</definedName>
    <definedName name="TOTALITEM12.3_24" localSheetId="22">[150]A.P.U!#REF!</definedName>
    <definedName name="TOTALITEM12.3_24" localSheetId="2">[150]A.P.U!#REF!</definedName>
    <definedName name="TOTALITEM12.3_24">[150]A.P.U!#REF!</definedName>
    <definedName name="TOTALITEM12.3_25" localSheetId="22">[150]A.P.U!#REF!</definedName>
    <definedName name="TOTALITEM12.3_25" localSheetId="2">[150]A.P.U!#REF!</definedName>
    <definedName name="TOTALITEM12.3_25">[150]A.P.U!#REF!</definedName>
    <definedName name="TOTALITEM12.3_26" localSheetId="22">[150]A.P.U!#REF!</definedName>
    <definedName name="TOTALITEM12.3_26" localSheetId="2">[150]A.P.U!#REF!</definedName>
    <definedName name="TOTALITEM12.3_26">[150]A.P.U!#REF!</definedName>
    <definedName name="TOTALITEM12.3_27" localSheetId="22">[150]A.P.U!#REF!</definedName>
    <definedName name="TOTALITEM12.3_27" localSheetId="2">[150]A.P.U!#REF!</definedName>
    <definedName name="TOTALITEM12.3_27">[150]A.P.U!#REF!</definedName>
    <definedName name="TOTALITEM12.3_28" localSheetId="22">[150]A.P.U!#REF!</definedName>
    <definedName name="TOTALITEM12.3_28" localSheetId="2">[150]A.P.U!#REF!</definedName>
    <definedName name="TOTALITEM12.3_28">[150]A.P.U!#REF!</definedName>
    <definedName name="TOTALITEM12.3_29" localSheetId="22">[150]A.P.U!#REF!</definedName>
    <definedName name="TOTALITEM12.3_29" localSheetId="2">[150]A.P.U!#REF!</definedName>
    <definedName name="TOTALITEM12.3_29">[150]A.P.U!#REF!</definedName>
    <definedName name="TOTALITEM12.3_3" localSheetId="22">[151]A.P.U!#REF!</definedName>
    <definedName name="TOTALITEM12.3_3" localSheetId="2">[151]A.P.U!#REF!</definedName>
    <definedName name="TOTALITEM12.3_3">[151]A.P.U!#REF!</definedName>
    <definedName name="TOTALITEM12.3_30" localSheetId="22">[150]A.P.U!#REF!</definedName>
    <definedName name="TOTALITEM12.3_30" localSheetId="2">[150]A.P.U!#REF!</definedName>
    <definedName name="TOTALITEM12.3_30">[150]A.P.U!#REF!</definedName>
    <definedName name="TOTALITEM12.3_31" localSheetId="22">[150]A.P.U!#REF!</definedName>
    <definedName name="TOTALITEM12.3_31" localSheetId="2">[150]A.P.U!#REF!</definedName>
    <definedName name="TOTALITEM12.3_31">[150]A.P.U!#REF!</definedName>
    <definedName name="TOTALITEM12.3_32" localSheetId="22">[150]A.P.U!#REF!</definedName>
    <definedName name="TOTALITEM12.3_32" localSheetId="2">[150]A.P.U!#REF!</definedName>
    <definedName name="TOTALITEM12.3_32">[150]A.P.U!#REF!</definedName>
    <definedName name="TOTALITEM12.3_33" localSheetId="22">[150]A.P.U!#REF!</definedName>
    <definedName name="TOTALITEM12.3_33" localSheetId="2">[150]A.P.U!#REF!</definedName>
    <definedName name="TOTALITEM12.3_33">[150]A.P.U!#REF!</definedName>
    <definedName name="TOTALITEM12.3_34" localSheetId="22">[150]A.P.U!#REF!</definedName>
    <definedName name="TOTALITEM12.3_34" localSheetId="2">[150]A.P.U!#REF!</definedName>
    <definedName name="TOTALITEM12.3_34">[150]A.P.U!#REF!</definedName>
    <definedName name="TOTALITEM12.3_35" localSheetId="22">[150]A.P.U!#REF!</definedName>
    <definedName name="TOTALITEM12.3_35" localSheetId="2">[150]A.P.U!#REF!</definedName>
    <definedName name="TOTALITEM12.3_35">[150]A.P.U!#REF!</definedName>
    <definedName name="TOTALITEM12.3_36" localSheetId="22">[150]A.P.U!#REF!</definedName>
    <definedName name="TOTALITEM12.3_36" localSheetId="2">[150]A.P.U!#REF!</definedName>
    <definedName name="TOTALITEM12.3_36">[150]A.P.U!#REF!</definedName>
    <definedName name="TOTALITEM12.3_37" localSheetId="22">[150]A.P.U!#REF!</definedName>
    <definedName name="TOTALITEM12.3_37" localSheetId="2">[150]A.P.U!#REF!</definedName>
    <definedName name="TOTALITEM12.3_37">[150]A.P.U!#REF!</definedName>
    <definedName name="TOTALITEM12.3_38" localSheetId="22">[150]A.P.U!#REF!</definedName>
    <definedName name="TOTALITEM12.3_38" localSheetId="2">[150]A.P.U!#REF!</definedName>
    <definedName name="TOTALITEM12.3_38">[150]A.P.U!#REF!</definedName>
    <definedName name="TOTALITEM12.3_39" localSheetId="22">[150]A.P.U!#REF!</definedName>
    <definedName name="TOTALITEM12.3_39" localSheetId="2">[150]A.P.U!#REF!</definedName>
    <definedName name="TOTALITEM12.3_39">[150]A.P.U!#REF!</definedName>
    <definedName name="TOTALITEM12.3_4" localSheetId="22">[149]A.P.U!#REF!</definedName>
    <definedName name="TOTALITEM12.3_4" localSheetId="2">[149]A.P.U!#REF!</definedName>
    <definedName name="TOTALITEM12.3_4">[149]A.P.U!#REF!</definedName>
    <definedName name="TOTALITEM12.3_40" localSheetId="22">[150]A.P.U!#REF!</definedName>
    <definedName name="TOTALITEM12.3_40" localSheetId="2">[150]A.P.U!#REF!</definedName>
    <definedName name="TOTALITEM12.3_40">[150]A.P.U!#REF!</definedName>
    <definedName name="TOTALITEM12.3_41" localSheetId="22">[150]A.P.U!#REF!</definedName>
    <definedName name="TOTALITEM12.3_41" localSheetId="2">[150]A.P.U!#REF!</definedName>
    <definedName name="TOTALITEM12.3_41">[150]A.P.U!#REF!</definedName>
    <definedName name="TOTALITEM12.3_42" localSheetId="22">[150]A.P.U!#REF!</definedName>
    <definedName name="TOTALITEM12.3_42" localSheetId="2">[150]A.P.U!#REF!</definedName>
    <definedName name="TOTALITEM12.3_42">[150]A.P.U!#REF!</definedName>
    <definedName name="TOTALITEM12.3_43" localSheetId="22">[150]A.P.U!#REF!</definedName>
    <definedName name="TOTALITEM12.3_43" localSheetId="2">[150]A.P.U!#REF!</definedName>
    <definedName name="TOTALITEM12.3_43">[150]A.P.U!#REF!</definedName>
    <definedName name="TOTALITEM12.3_44" localSheetId="22">[150]A.P.U!#REF!</definedName>
    <definedName name="TOTALITEM12.3_44" localSheetId="2">[150]A.P.U!#REF!</definedName>
    <definedName name="TOTALITEM12.3_44">[150]A.P.U!#REF!</definedName>
    <definedName name="TOTALITEM12.3_45" localSheetId="22">[150]A.P.U!#REF!</definedName>
    <definedName name="TOTALITEM12.3_45" localSheetId="2">[150]A.P.U!#REF!</definedName>
    <definedName name="TOTALITEM12.3_45">[150]A.P.U!#REF!</definedName>
    <definedName name="TOTALITEM12.3_46" localSheetId="22">[150]A.P.U!#REF!</definedName>
    <definedName name="TOTALITEM12.3_46" localSheetId="2">[150]A.P.U!#REF!</definedName>
    <definedName name="TOTALITEM12.3_46">[150]A.P.U!#REF!</definedName>
    <definedName name="TOTALITEM12.3_47" localSheetId="22">[150]A.P.U!#REF!</definedName>
    <definedName name="TOTALITEM12.3_47" localSheetId="2">[150]A.P.U!#REF!</definedName>
    <definedName name="TOTALITEM12.3_47">[150]A.P.U!#REF!</definedName>
    <definedName name="TOTALITEM12.3_48" localSheetId="22">[150]A.P.U!#REF!</definedName>
    <definedName name="TOTALITEM12.3_48" localSheetId="2">[150]A.P.U!#REF!</definedName>
    <definedName name="TOTALITEM12.3_48">[150]A.P.U!#REF!</definedName>
    <definedName name="TOTALITEM12.3_49" localSheetId="22">[150]A.P.U!#REF!</definedName>
    <definedName name="TOTALITEM12.3_49" localSheetId="2">[150]A.P.U!#REF!</definedName>
    <definedName name="TOTALITEM12.3_49">[150]A.P.U!#REF!</definedName>
    <definedName name="TOTALITEM12.3_5" localSheetId="22">[150]A.P.U!#REF!</definedName>
    <definedName name="TOTALITEM12.3_5" localSheetId="2">[150]A.P.U!#REF!</definedName>
    <definedName name="TOTALITEM12.3_5">[150]A.P.U!#REF!</definedName>
    <definedName name="TOTALITEM12.3_50" localSheetId="22">[150]A.P.U!#REF!</definedName>
    <definedName name="TOTALITEM12.3_50" localSheetId="2">[150]A.P.U!#REF!</definedName>
    <definedName name="TOTALITEM12.3_50">[150]A.P.U!#REF!</definedName>
    <definedName name="TOTALITEM12.3_51" localSheetId="22">[150]A.P.U!#REF!</definedName>
    <definedName name="TOTALITEM12.3_51" localSheetId="2">[150]A.P.U!#REF!</definedName>
    <definedName name="TOTALITEM12.3_51">[150]A.P.U!#REF!</definedName>
    <definedName name="TOTALITEM12.3_52" localSheetId="22">[150]A.P.U!#REF!</definedName>
    <definedName name="TOTALITEM12.3_52" localSheetId="2">[150]A.P.U!#REF!</definedName>
    <definedName name="TOTALITEM12.3_52">[150]A.P.U!#REF!</definedName>
    <definedName name="TOTALITEM12.3_53" localSheetId="22">[150]A.P.U!#REF!</definedName>
    <definedName name="TOTALITEM12.3_53" localSheetId="2">[150]A.P.U!#REF!</definedName>
    <definedName name="TOTALITEM12.3_53">[150]A.P.U!#REF!</definedName>
    <definedName name="TOTALITEM12.3_54" localSheetId="22">[150]A.P.U!#REF!</definedName>
    <definedName name="TOTALITEM12.3_54" localSheetId="2">[150]A.P.U!#REF!</definedName>
    <definedName name="TOTALITEM12.3_54">[150]A.P.U!#REF!</definedName>
    <definedName name="TOTALITEM12.3_55" localSheetId="22">[150]A.P.U!#REF!</definedName>
    <definedName name="TOTALITEM12.3_55" localSheetId="2">[150]A.P.U!#REF!</definedName>
    <definedName name="TOTALITEM12.3_55">[150]A.P.U!#REF!</definedName>
    <definedName name="TOTALITEM12.3_56" localSheetId="22">[150]A.P.U!#REF!</definedName>
    <definedName name="TOTALITEM12.3_56" localSheetId="2">[150]A.P.U!#REF!</definedName>
    <definedName name="TOTALITEM12.3_56">[150]A.P.U!#REF!</definedName>
    <definedName name="TOTALITEM12.3_57" localSheetId="22">[150]A.P.U!#REF!</definedName>
    <definedName name="TOTALITEM12.3_57" localSheetId="2">[150]A.P.U!#REF!</definedName>
    <definedName name="TOTALITEM12.3_57">[150]A.P.U!#REF!</definedName>
    <definedName name="TOTALITEM12.3_58" localSheetId="22">[150]A.P.U!#REF!</definedName>
    <definedName name="TOTALITEM12.3_58" localSheetId="2">[150]A.P.U!#REF!</definedName>
    <definedName name="TOTALITEM12.3_58">[150]A.P.U!#REF!</definedName>
    <definedName name="TOTALITEM12.3_59" localSheetId="22">[149]A.P.U!#REF!</definedName>
    <definedName name="TOTALITEM12.3_59" localSheetId="2">[149]A.P.U!#REF!</definedName>
    <definedName name="TOTALITEM12.3_59">[149]A.P.U!#REF!</definedName>
    <definedName name="TOTALITEM12.3_60" localSheetId="22">[149]A.P.U!#REF!</definedName>
    <definedName name="TOTALITEM12.3_60" localSheetId="2">[149]A.P.U!#REF!</definedName>
    <definedName name="TOTALITEM12.3_60">[149]A.P.U!#REF!</definedName>
    <definedName name="TOTALITEM12.3_61" localSheetId="22">[150]A.P.U!#REF!</definedName>
    <definedName name="TOTALITEM12.3_61" localSheetId="2">[150]A.P.U!#REF!</definedName>
    <definedName name="TOTALITEM12.3_61">[150]A.P.U!#REF!</definedName>
    <definedName name="TOTALITEM12.3_62" localSheetId="22">[150]A.P.U!#REF!</definedName>
    <definedName name="TOTALITEM12.3_62" localSheetId="2">[150]A.P.U!#REF!</definedName>
    <definedName name="TOTALITEM12.3_62">[150]A.P.U!#REF!</definedName>
    <definedName name="TOTALITEM12.3_63" localSheetId="22">[150]A.P.U!#REF!</definedName>
    <definedName name="TOTALITEM12.3_63" localSheetId="2">[150]A.P.U!#REF!</definedName>
    <definedName name="TOTALITEM12.3_63">[150]A.P.U!#REF!</definedName>
    <definedName name="TOTALITEM12.3_64" localSheetId="22">[150]A.P.U!#REF!</definedName>
    <definedName name="TOTALITEM12.3_64" localSheetId="2">[150]A.P.U!#REF!</definedName>
    <definedName name="TOTALITEM12.3_64">[150]A.P.U!#REF!</definedName>
    <definedName name="TOTALITEM12.3_65" localSheetId="22">[150]A.P.U!#REF!</definedName>
    <definedName name="TOTALITEM12.3_65" localSheetId="2">[150]A.P.U!#REF!</definedName>
    <definedName name="TOTALITEM12.3_65">[150]A.P.U!#REF!</definedName>
    <definedName name="TOTALITEM12.3_66" localSheetId="22">[150]A.P.U!#REF!</definedName>
    <definedName name="TOTALITEM12.3_66" localSheetId="2">[150]A.P.U!#REF!</definedName>
    <definedName name="TOTALITEM12.3_66">[150]A.P.U!#REF!</definedName>
    <definedName name="TOTALITEM12.3_67" localSheetId="22">[150]A.P.U!#REF!</definedName>
    <definedName name="TOTALITEM12.3_67" localSheetId="2">[150]A.P.U!#REF!</definedName>
    <definedName name="TOTALITEM12.3_67">[150]A.P.U!#REF!</definedName>
    <definedName name="TOTALITEM12.3_68" localSheetId="22">[150]A.P.U!#REF!</definedName>
    <definedName name="TOTALITEM12.3_68" localSheetId="2">[150]A.P.U!#REF!</definedName>
    <definedName name="TOTALITEM12.3_68">[150]A.P.U!#REF!</definedName>
    <definedName name="TOTALITEM12.3_69" localSheetId="22">[150]A.P.U!#REF!</definedName>
    <definedName name="TOTALITEM12.3_69" localSheetId="2">[150]A.P.U!#REF!</definedName>
    <definedName name="TOTALITEM12.3_69">[150]A.P.U!#REF!</definedName>
    <definedName name="TOTALITEM12.3_70" localSheetId="22">[150]A.P.U!#REF!</definedName>
    <definedName name="TOTALITEM12.3_70" localSheetId="2">[150]A.P.U!#REF!</definedName>
    <definedName name="TOTALITEM12.3_70">[150]A.P.U!#REF!</definedName>
    <definedName name="TOTALITEM12.3_71" localSheetId="22">[150]A.P.U!#REF!</definedName>
    <definedName name="TOTALITEM12.3_71" localSheetId="2">[150]A.P.U!#REF!</definedName>
    <definedName name="TOTALITEM12.3_71">[150]A.P.U!#REF!</definedName>
    <definedName name="TOTALITEM12.3_72" localSheetId="22">[150]A.P.U!#REF!</definedName>
    <definedName name="TOTALITEM12.3_72" localSheetId="2">[150]A.P.U!#REF!</definedName>
    <definedName name="TOTALITEM12.3_72">[150]A.P.U!#REF!</definedName>
    <definedName name="TOTALITEM12.3_73" localSheetId="22">[150]A.P.U!#REF!</definedName>
    <definedName name="TOTALITEM12.3_73" localSheetId="2">[150]A.P.U!#REF!</definedName>
    <definedName name="TOTALITEM12.3_73">[150]A.P.U!#REF!</definedName>
    <definedName name="TOTALITEM12.3_74" localSheetId="22">[150]A.P.U!#REF!</definedName>
    <definedName name="TOTALITEM12.3_74" localSheetId="2">[150]A.P.U!#REF!</definedName>
    <definedName name="TOTALITEM12.3_74">[150]A.P.U!#REF!</definedName>
    <definedName name="TOTALITEM12.3_75" localSheetId="22">[150]A.P.U!#REF!</definedName>
    <definedName name="TOTALITEM12.3_75" localSheetId="2">[150]A.P.U!#REF!</definedName>
    <definedName name="TOTALITEM12.3_75">[150]A.P.U!#REF!</definedName>
    <definedName name="TOTALITEM12.3_76" localSheetId="22">[150]A.P.U!#REF!</definedName>
    <definedName name="TOTALITEM12.3_76" localSheetId="2">[150]A.P.U!#REF!</definedName>
    <definedName name="TOTALITEM12.3_76">[150]A.P.U!#REF!</definedName>
    <definedName name="TOTALITEM12.3_77" localSheetId="22">[150]A.P.U!#REF!</definedName>
    <definedName name="TOTALITEM12.3_77" localSheetId="2">[150]A.P.U!#REF!</definedName>
    <definedName name="TOTALITEM12.3_77">[150]A.P.U!#REF!</definedName>
    <definedName name="TOTALITEM12.3_78" localSheetId="22">[150]A.P.U!#REF!</definedName>
    <definedName name="TOTALITEM12.3_78" localSheetId="2">[150]A.P.U!#REF!</definedName>
    <definedName name="TOTALITEM12.3_78">[150]A.P.U!#REF!</definedName>
    <definedName name="TOTALITEM12.3_79" localSheetId="22">[150]A.P.U!#REF!</definedName>
    <definedName name="TOTALITEM12.3_79" localSheetId="2">[150]A.P.U!#REF!</definedName>
    <definedName name="TOTALITEM12.3_79">[150]A.P.U!#REF!</definedName>
    <definedName name="TOTALITEM12.3_80" localSheetId="22">[150]A.P.U!#REF!</definedName>
    <definedName name="TOTALITEM12.3_80" localSheetId="2">[150]A.P.U!#REF!</definedName>
    <definedName name="TOTALITEM12.3_80">[150]A.P.U!#REF!</definedName>
    <definedName name="TOTALITEM12.3_9" localSheetId="22">[150]A.P.U!#REF!</definedName>
    <definedName name="TOTALITEM12.3_9" localSheetId="2">[150]A.P.U!#REF!</definedName>
    <definedName name="TOTALITEM12.3_9">[150]A.P.U!#REF!</definedName>
    <definedName name="TOTALITEM12.4" localSheetId="17">[148]A.P.U!#REF!</definedName>
    <definedName name="TOTALITEM12.4" localSheetId="18">[148]A.P.U!#REF!</definedName>
    <definedName name="TOTALITEM12.4" localSheetId="22">[147]A.P.U!#REF!</definedName>
    <definedName name="TOTALITEM12.4" localSheetId="2">[148]A.P.U!#REF!</definedName>
    <definedName name="TOTALITEM12.4">[147]A.P.U!#REF!</definedName>
    <definedName name="TOTALITEM12.4_1" localSheetId="22">[149]A.P.U!#REF!</definedName>
    <definedName name="TOTALITEM12.4_1" localSheetId="2">[149]A.P.U!#REF!</definedName>
    <definedName name="TOTALITEM12.4_1">[149]A.P.U!#REF!</definedName>
    <definedName name="TOTALITEM12.4_10" localSheetId="22">[150]A.P.U!#REF!</definedName>
    <definedName name="TOTALITEM12.4_10" localSheetId="2">[150]A.P.U!#REF!</definedName>
    <definedName name="TOTALITEM12.4_10">[150]A.P.U!#REF!</definedName>
    <definedName name="TOTALITEM12.4_11" localSheetId="22">[150]A.P.U!#REF!</definedName>
    <definedName name="TOTALITEM12.4_11" localSheetId="2">[150]A.P.U!#REF!</definedName>
    <definedName name="TOTALITEM12.4_11">[150]A.P.U!#REF!</definedName>
    <definedName name="TOTALITEM12.4_12" localSheetId="22">[150]A.P.U!#REF!</definedName>
    <definedName name="TOTALITEM12.4_12" localSheetId="2">[150]A.P.U!#REF!</definedName>
    <definedName name="TOTALITEM12.4_12">[150]A.P.U!#REF!</definedName>
    <definedName name="TOTALITEM12.4_13" localSheetId="22">[150]A.P.U!#REF!</definedName>
    <definedName name="TOTALITEM12.4_13" localSheetId="2">[150]A.P.U!#REF!</definedName>
    <definedName name="TOTALITEM12.4_13">[150]A.P.U!#REF!</definedName>
    <definedName name="TOTALITEM12.4_14" localSheetId="22">[150]A.P.U!#REF!</definedName>
    <definedName name="TOTALITEM12.4_14" localSheetId="2">[150]A.P.U!#REF!</definedName>
    <definedName name="TOTALITEM12.4_14">[150]A.P.U!#REF!</definedName>
    <definedName name="TOTALITEM12.4_15" localSheetId="22">[150]A.P.U!#REF!</definedName>
    <definedName name="TOTALITEM12.4_15" localSheetId="2">[150]A.P.U!#REF!</definedName>
    <definedName name="TOTALITEM12.4_15">[150]A.P.U!#REF!</definedName>
    <definedName name="TOTALITEM12.4_16" localSheetId="22">[150]A.P.U!#REF!</definedName>
    <definedName name="TOTALITEM12.4_16" localSheetId="2">[150]A.P.U!#REF!</definedName>
    <definedName name="TOTALITEM12.4_16">[150]A.P.U!#REF!</definedName>
    <definedName name="TOTALITEM12.4_17" localSheetId="22">[150]A.P.U!#REF!</definedName>
    <definedName name="TOTALITEM12.4_17" localSheetId="2">[150]A.P.U!#REF!</definedName>
    <definedName name="TOTALITEM12.4_17">[150]A.P.U!#REF!</definedName>
    <definedName name="TOTALITEM12.4_18" localSheetId="22">[150]A.P.U!#REF!</definedName>
    <definedName name="TOTALITEM12.4_18" localSheetId="2">[150]A.P.U!#REF!</definedName>
    <definedName name="TOTALITEM12.4_18">[150]A.P.U!#REF!</definedName>
    <definedName name="TOTALITEM12.4_19" localSheetId="22">[150]A.P.U!#REF!</definedName>
    <definedName name="TOTALITEM12.4_19" localSheetId="2">[150]A.P.U!#REF!</definedName>
    <definedName name="TOTALITEM12.4_19">[150]A.P.U!#REF!</definedName>
    <definedName name="TOTALITEM12.4_2" localSheetId="22">[149]A.P.U!#REF!</definedName>
    <definedName name="TOTALITEM12.4_2" localSheetId="2">[149]A.P.U!#REF!</definedName>
    <definedName name="TOTALITEM12.4_2">[149]A.P.U!#REF!</definedName>
    <definedName name="TOTALITEM12.4_20" localSheetId="22">[150]A.P.U!#REF!</definedName>
    <definedName name="TOTALITEM12.4_20" localSheetId="2">[150]A.P.U!#REF!</definedName>
    <definedName name="TOTALITEM12.4_20">[150]A.P.U!#REF!</definedName>
    <definedName name="TOTALITEM12.4_21" localSheetId="22">[150]A.P.U!#REF!</definedName>
    <definedName name="TOTALITEM12.4_21" localSheetId="2">[150]A.P.U!#REF!</definedName>
    <definedName name="TOTALITEM12.4_21">[150]A.P.U!#REF!</definedName>
    <definedName name="TOTALITEM12.4_22" localSheetId="22">[150]A.P.U!#REF!</definedName>
    <definedName name="TOTALITEM12.4_22" localSheetId="2">[150]A.P.U!#REF!</definedName>
    <definedName name="TOTALITEM12.4_22">[150]A.P.U!#REF!</definedName>
    <definedName name="TOTALITEM12.4_23" localSheetId="22">[150]A.P.U!#REF!</definedName>
    <definedName name="TOTALITEM12.4_23" localSheetId="2">[150]A.P.U!#REF!</definedName>
    <definedName name="TOTALITEM12.4_23">[150]A.P.U!#REF!</definedName>
    <definedName name="TOTALITEM12.4_24" localSheetId="22">[150]A.P.U!#REF!</definedName>
    <definedName name="TOTALITEM12.4_24" localSheetId="2">[150]A.P.U!#REF!</definedName>
    <definedName name="TOTALITEM12.4_24">[150]A.P.U!#REF!</definedName>
    <definedName name="TOTALITEM12.4_25" localSheetId="22">[150]A.P.U!#REF!</definedName>
    <definedName name="TOTALITEM12.4_25" localSheetId="2">[150]A.P.U!#REF!</definedName>
    <definedName name="TOTALITEM12.4_25">[150]A.P.U!#REF!</definedName>
    <definedName name="TOTALITEM12.4_26" localSheetId="22">[150]A.P.U!#REF!</definedName>
    <definedName name="TOTALITEM12.4_26" localSheetId="2">[150]A.P.U!#REF!</definedName>
    <definedName name="TOTALITEM12.4_26">[150]A.P.U!#REF!</definedName>
    <definedName name="TOTALITEM12.4_27" localSheetId="22">[150]A.P.U!#REF!</definedName>
    <definedName name="TOTALITEM12.4_27" localSheetId="2">[150]A.P.U!#REF!</definedName>
    <definedName name="TOTALITEM12.4_27">[150]A.P.U!#REF!</definedName>
    <definedName name="TOTALITEM12.4_28" localSheetId="22">[150]A.P.U!#REF!</definedName>
    <definedName name="TOTALITEM12.4_28" localSheetId="2">[150]A.P.U!#REF!</definedName>
    <definedName name="TOTALITEM12.4_28">[150]A.P.U!#REF!</definedName>
    <definedName name="TOTALITEM12.4_29" localSheetId="22">[150]A.P.U!#REF!</definedName>
    <definedName name="TOTALITEM12.4_29" localSheetId="2">[150]A.P.U!#REF!</definedName>
    <definedName name="TOTALITEM12.4_29">[150]A.P.U!#REF!</definedName>
    <definedName name="TOTALITEM12.4_3" localSheetId="22">[151]A.P.U!#REF!</definedName>
    <definedName name="TOTALITEM12.4_3" localSheetId="2">[151]A.P.U!#REF!</definedName>
    <definedName name="TOTALITEM12.4_3">[151]A.P.U!#REF!</definedName>
    <definedName name="TOTALITEM12.4_30" localSheetId="22">[150]A.P.U!#REF!</definedName>
    <definedName name="TOTALITEM12.4_30" localSheetId="2">[150]A.P.U!#REF!</definedName>
    <definedName name="TOTALITEM12.4_30">[150]A.P.U!#REF!</definedName>
    <definedName name="TOTALITEM12.4_31" localSheetId="22">[150]A.P.U!#REF!</definedName>
    <definedName name="TOTALITEM12.4_31" localSheetId="2">[150]A.P.U!#REF!</definedName>
    <definedName name="TOTALITEM12.4_31">[150]A.P.U!#REF!</definedName>
    <definedName name="TOTALITEM12.4_32" localSheetId="22">[150]A.P.U!#REF!</definedName>
    <definedName name="TOTALITEM12.4_32" localSheetId="2">[150]A.P.U!#REF!</definedName>
    <definedName name="TOTALITEM12.4_32">[150]A.P.U!#REF!</definedName>
    <definedName name="TOTALITEM12.4_33" localSheetId="22">[150]A.P.U!#REF!</definedName>
    <definedName name="TOTALITEM12.4_33" localSheetId="2">[150]A.P.U!#REF!</definedName>
    <definedName name="TOTALITEM12.4_33">[150]A.P.U!#REF!</definedName>
    <definedName name="TOTALITEM12.4_34" localSheetId="22">[150]A.P.U!#REF!</definedName>
    <definedName name="TOTALITEM12.4_34" localSheetId="2">[150]A.P.U!#REF!</definedName>
    <definedName name="TOTALITEM12.4_34">[150]A.P.U!#REF!</definedName>
    <definedName name="TOTALITEM12.4_35" localSheetId="22">[150]A.P.U!#REF!</definedName>
    <definedName name="TOTALITEM12.4_35" localSheetId="2">[150]A.P.U!#REF!</definedName>
    <definedName name="TOTALITEM12.4_35">[150]A.P.U!#REF!</definedName>
    <definedName name="TOTALITEM12.4_36" localSheetId="22">[150]A.P.U!#REF!</definedName>
    <definedName name="TOTALITEM12.4_36" localSheetId="2">[150]A.P.U!#REF!</definedName>
    <definedName name="TOTALITEM12.4_36">[150]A.P.U!#REF!</definedName>
    <definedName name="TOTALITEM12.4_37" localSheetId="22">[150]A.P.U!#REF!</definedName>
    <definedName name="TOTALITEM12.4_37" localSheetId="2">[150]A.P.U!#REF!</definedName>
    <definedName name="TOTALITEM12.4_37">[150]A.P.U!#REF!</definedName>
    <definedName name="TOTALITEM12.4_38" localSheetId="22">[150]A.P.U!#REF!</definedName>
    <definedName name="TOTALITEM12.4_38" localSheetId="2">[150]A.P.U!#REF!</definedName>
    <definedName name="TOTALITEM12.4_38">[150]A.P.U!#REF!</definedName>
    <definedName name="TOTALITEM12.4_39" localSheetId="22">[150]A.P.U!#REF!</definedName>
    <definedName name="TOTALITEM12.4_39" localSheetId="2">[150]A.P.U!#REF!</definedName>
    <definedName name="TOTALITEM12.4_39">[150]A.P.U!#REF!</definedName>
    <definedName name="TOTALITEM12.4_4" localSheetId="22">[149]A.P.U!#REF!</definedName>
    <definedName name="TOTALITEM12.4_4" localSheetId="2">[149]A.P.U!#REF!</definedName>
    <definedName name="TOTALITEM12.4_4">[149]A.P.U!#REF!</definedName>
    <definedName name="TOTALITEM12.4_40" localSheetId="22">[150]A.P.U!#REF!</definedName>
    <definedName name="TOTALITEM12.4_40" localSheetId="2">[150]A.P.U!#REF!</definedName>
    <definedName name="TOTALITEM12.4_40">[150]A.P.U!#REF!</definedName>
    <definedName name="TOTALITEM12.4_41" localSheetId="22">[150]A.P.U!#REF!</definedName>
    <definedName name="TOTALITEM12.4_41" localSheetId="2">[150]A.P.U!#REF!</definedName>
    <definedName name="TOTALITEM12.4_41">[150]A.P.U!#REF!</definedName>
    <definedName name="TOTALITEM12.4_42" localSheetId="22">[150]A.P.U!#REF!</definedName>
    <definedName name="TOTALITEM12.4_42" localSheetId="2">[150]A.P.U!#REF!</definedName>
    <definedName name="TOTALITEM12.4_42">[150]A.P.U!#REF!</definedName>
    <definedName name="TOTALITEM12.4_43" localSheetId="22">[150]A.P.U!#REF!</definedName>
    <definedName name="TOTALITEM12.4_43" localSheetId="2">[150]A.P.U!#REF!</definedName>
    <definedName name="TOTALITEM12.4_43">[150]A.P.U!#REF!</definedName>
    <definedName name="TOTALITEM12.4_44" localSheetId="22">[150]A.P.U!#REF!</definedName>
    <definedName name="TOTALITEM12.4_44" localSheetId="2">[150]A.P.U!#REF!</definedName>
    <definedName name="TOTALITEM12.4_44">[150]A.P.U!#REF!</definedName>
    <definedName name="TOTALITEM12.4_45" localSheetId="22">[150]A.P.U!#REF!</definedName>
    <definedName name="TOTALITEM12.4_45" localSheetId="2">[150]A.P.U!#REF!</definedName>
    <definedName name="TOTALITEM12.4_45">[150]A.P.U!#REF!</definedName>
    <definedName name="TOTALITEM12.4_46" localSheetId="22">[150]A.P.U!#REF!</definedName>
    <definedName name="TOTALITEM12.4_46" localSheetId="2">[150]A.P.U!#REF!</definedName>
    <definedName name="TOTALITEM12.4_46">[150]A.P.U!#REF!</definedName>
    <definedName name="TOTALITEM12.4_47" localSheetId="22">[150]A.P.U!#REF!</definedName>
    <definedName name="TOTALITEM12.4_47" localSheetId="2">[150]A.P.U!#REF!</definedName>
    <definedName name="TOTALITEM12.4_47">[150]A.P.U!#REF!</definedName>
    <definedName name="TOTALITEM12.4_48" localSheetId="22">[150]A.P.U!#REF!</definedName>
    <definedName name="TOTALITEM12.4_48" localSheetId="2">[150]A.P.U!#REF!</definedName>
    <definedName name="TOTALITEM12.4_48">[150]A.P.U!#REF!</definedName>
    <definedName name="TOTALITEM12.4_49" localSheetId="22">[150]A.P.U!#REF!</definedName>
    <definedName name="TOTALITEM12.4_49" localSheetId="2">[150]A.P.U!#REF!</definedName>
    <definedName name="TOTALITEM12.4_49">[150]A.P.U!#REF!</definedName>
    <definedName name="TOTALITEM12.4_5" localSheetId="22">[150]A.P.U!#REF!</definedName>
    <definedName name="TOTALITEM12.4_5" localSheetId="2">[150]A.P.U!#REF!</definedName>
    <definedName name="TOTALITEM12.4_5">[150]A.P.U!#REF!</definedName>
    <definedName name="TOTALITEM12.4_50" localSheetId="22">[150]A.P.U!#REF!</definedName>
    <definedName name="TOTALITEM12.4_50" localSheetId="2">[150]A.P.U!#REF!</definedName>
    <definedName name="TOTALITEM12.4_50">[150]A.P.U!#REF!</definedName>
    <definedName name="TOTALITEM12.4_51" localSheetId="22">[150]A.P.U!#REF!</definedName>
    <definedName name="TOTALITEM12.4_51" localSheetId="2">[150]A.P.U!#REF!</definedName>
    <definedName name="TOTALITEM12.4_51">[150]A.P.U!#REF!</definedName>
    <definedName name="TOTALITEM12.4_52" localSheetId="22">[150]A.P.U!#REF!</definedName>
    <definedName name="TOTALITEM12.4_52" localSheetId="2">[150]A.P.U!#REF!</definedName>
    <definedName name="TOTALITEM12.4_52">[150]A.P.U!#REF!</definedName>
    <definedName name="TOTALITEM12.4_53" localSheetId="22">[150]A.P.U!#REF!</definedName>
    <definedName name="TOTALITEM12.4_53" localSheetId="2">[150]A.P.U!#REF!</definedName>
    <definedName name="TOTALITEM12.4_53">[150]A.P.U!#REF!</definedName>
    <definedName name="TOTALITEM12.4_54" localSheetId="22">[150]A.P.U!#REF!</definedName>
    <definedName name="TOTALITEM12.4_54" localSheetId="2">[150]A.P.U!#REF!</definedName>
    <definedName name="TOTALITEM12.4_54">[150]A.P.U!#REF!</definedName>
    <definedName name="TOTALITEM12.4_55" localSheetId="22">[150]A.P.U!#REF!</definedName>
    <definedName name="TOTALITEM12.4_55" localSheetId="2">[150]A.P.U!#REF!</definedName>
    <definedName name="TOTALITEM12.4_55">[150]A.P.U!#REF!</definedName>
    <definedName name="TOTALITEM12.4_56" localSheetId="22">[150]A.P.U!#REF!</definedName>
    <definedName name="TOTALITEM12.4_56" localSheetId="2">[150]A.P.U!#REF!</definedName>
    <definedName name="TOTALITEM12.4_56">[150]A.P.U!#REF!</definedName>
    <definedName name="TOTALITEM12.4_57" localSheetId="22">[150]A.P.U!#REF!</definedName>
    <definedName name="TOTALITEM12.4_57" localSheetId="2">[150]A.P.U!#REF!</definedName>
    <definedName name="TOTALITEM12.4_57">[150]A.P.U!#REF!</definedName>
    <definedName name="TOTALITEM12.4_58" localSheetId="22">[150]A.P.U!#REF!</definedName>
    <definedName name="TOTALITEM12.4_58" localSheetId="2">[150]A.P.U!#REF!</definedName>
    <definedName name="TOTALITEM12.4_58">[150]A.P.U!#REF!</definedName>
    <definedName name="TOTALITEM12.4_59" localSheetId="22">[149]A.P.U!#REF!</definedName>
    <definedName name="TOTALITEM12.4_59" localSheetId="2">[149]A.P.U!#REF!</definedName>
    <definedName name="TOTALITEM12.4_59">[149]A.P.U!#REF!</definedName>
    <definedName name="TOTALITEM12.4_60" localSheetId="22">[149]A.P.U!#REF!</definedName>
    <definedName name="TOTALITEM12.4_60" localSheetId="2">[149]A.P.U!#REF!</definedName>
    <definedName name="TOTALITEM12.4_60">[149]A.P.U!#REF!</definedName>
    <definedName name="TOTALITEM12.4_61" localSheetId="22">[150]A.P.U!#REF!</definedName>
    <definedName name="TOTALITEM12.4_61" localSheetId="2">[150]A.P.U!#REF!</definedName>
    <definedName name="TOTALITEM12.4_61">[150]A.P.U!#REF!</definedName>
    <definedName name="TOTALITEM12.4_62" localSheetId="22">[150]A.P.U!#REF!</definedName>
    <definedName name="TOTALITEM12.4_62" localSheetId="2">[150]A.P.U!#REF!</definedName>
    <definedName name="TOTALITEM12.4_62">[150]A.P.U!#REF!</definedName>
    <definedName name="TOTALITEM12.4_63" localSheetId="22">[150]A.P.U!#REF!</definedName>
    <definedName name="TOTALITEM12.4_63" localSheetId="2">[150]A.P.U!#REF!</definedName>
    <definedName name="TOTALITEM12.4_63">[150]A.P.U!#REF!</definedName>
    <definedName name="TOTALITEM12.4_64" localSheetId="22">[150]A.P.U!#REF!</definedName>
    <definedName name="TOTALITEM12.4_64" localSheetId="2">[150]A.P.U!#REF!</definedName>
    <definedName name="TOTALITEM12.4_64">[150]A.P.U!#REF!</definedName>
    <definedName name="TOTALITEM12.4_65" localSheetId="22">[150]A.P.U!#REF!</definedName>
    <definedName name="TOTALITEM12.4_65" localSheetId="2">[150]A.P.U!#REF!</definedName>
    <definedName name="TOTALITEM12.4_65">[150]A.P.U!#REF!</definedName>
    <definedName name="TOTALITEM12.4_66" localSheetId="22">[150]A.P.U!#REF!</definedName>
    <definedName name="TOTALITEM12.4_66" localSheetId="2">[150]A.P.U!#REF!</definedName>
    <definedName name="TOTALITEM12.4_66">[150]A.P.U!#REF!</definedName>
    <definedName name="TOTALITEM12.4_67" localSheetId="22">[150]A.P.U!#REF!</definedName>
    <definedName name="TOTALITEM12.4_67" localSheetId="2">[150]A.P.U!#REF!</definedName>
    <definedName name="TOTALITEM12.4_67">[150]A.P.U!#REF!</definedName>
    <definedName name="TOTALITEM12.4_68" localSheetId="22">[150]A.P.U!#REF!</definedName>
    <definedName name="TOTALITEM12.4_68" localSheetId="2">[150]A.P.U!#REF!</definedName>
    <definedName name="TOTALITEM12.4_68">[150]A.P.U!#REF!</definedName>
    <definedName name="TOTALITEM12.4_69" localSheetId="22">[150]A.P.U!#REF!</definedName>
    <definedName name="TOTALITEM12.4_69" localSheetId="2">[150]A.P.U!#REF!</definedName>
    <definedName name="TOTALITEM12.4_69">[150]A.P.U!#REF!</definedName>
    <definedName name="TOTALITEM12.4_70" localSheetId="22">[150]A.P.U!#REF!</definedName>
    <definedName name="TOTALITEM12.4_70" localSheetId="2">[150]A.P.U!#REF!</definedName>
    <definedName name="TOTALITEM12.4_70">[150]A.P.U!#REF!</definedName>
    <definedName name="TOTALITEM12.4_71" localSheetId="22">[150]A.P.U!#REF!</definedName>
    <definedName name="TOTALITEM12.4_71" localSheetId="2">[150]A.P.U!#REF!</definedName>
    <definedName name="TOTALITEM12.4_71">[150]A.P.U!#REF!</definedName>
    <definedName name="TOTALITEM12.4_72" localSheetId="22">[150]A.P.U!#REF!</definedName>
    <definedName name="TOTALITEM12.4_72" localSheetId="2">[150]A.P.U!#REF!</definedName>
    <definedName name="TOTALITEM12.4_72">[150]A.P.U!#REF!</definedName>
    <definedName name="TOTALITEM12.4_73" localSheetId="22">[150]A.P.U!#REF!</definedName>
    <definedName name="TOTALITEM12.4_73" localSheetId="2">[150]A.P.U!#REF!</definedName>
    <definedName name="TOTALITEM12.4_73">[150]A.P.U!#REF!</definedName>
    <definedName name="TOTALITEM12.4_74" localSheetId="22">[150]A.P.U!#REF!</definedName>
    <definedName name="TOTALITEM12.4_74" localSheetId="2">[150]A.P.U!#REF!</definedName>
    <definedName name="TOTALITEM12.4_74">[150]A.P.U!#REF!</definedName>
    <definedName name="TOTALITEM12.4_75" localSheetId="22">[150]A.P.U!#REF!</definedName>
    <definedName name="TOTALITEM12.4_75" localSheetId="2">[150]A.P.U!#REF!</definedName>
    <definedName name="TOTALITEM12.4_75">[150]A.P.U!#REF!</definedName>
    <definedName name="TOTALITEM12.4_76" localSheetId="22">[150]A.P.U!#REF!</definedName>
    <definedName name="TOTALITEM12.4_76" localSheetId="2">[150]A.P.U!#REF!</definedName>
    <definedName name="TOTALITEM12.4_76">[150]A.P.U!#REF!</definedName>
    <definedName name="TOTALITEM12.4_77" localSheetId="22">[150]A.P.U!#REF!</definedName>
    <definedName name="TOTALITEM12.4_77" localSheetId="2">[150]A.P.U!#REF!</definedName>
    <definedName name="TOTALITEM12.4_77">[150]A.P.U!#REF!</definedName>
    <definedName name="TOTALITEM12.4_78" localSheetId="22">[150]A.P.U!#REF!</definedName>
    <definedName name="TOTALITEM12.4_78" localSheetId="2">[150]A.P.U!#REF!</definedName>
    <definedName name="TOTALITEM12.4_78">[150]A.P.U!#REF!</definedName>
    <definedName name="TOTALITEM12.4_79" localSheetId="22">[150]A.P.U!#REF!</definedName>
    <definedName name="TOTALITEM12.4_79" localSheetId="2">[150]A.P.U!#REF!</definedName>
    <definedName name="TOTALITEM12.4_79">[150]A.P.U!#REF!</definedName>
    <definedName name="TOTALITEM12.4_80" localSheetId="22">[150]A.P.U!#REF!</definedName>
    <definedName name="TOTALITEM12.4_80" localSheetId="2">[150]A.P.U!#REF!</definedName>
    <definedName name="TOTALITEM12.4_80">[150]A.P.U!#REF!</definedName>
    <definedName name="TOTALITEM12.4_9" localSheetId="22">[150]A.P.U!#REF!</definedName>
    <definedName name="TOTALITEM12.4_9" localSheetId="2">[150]A.P.U!#REF!</definedName>
    <definedName name="TOTALITEM12.4_9">[150]A.P.U!#REF!</definedName>
    <definedName name="TOTALITEM12.5" localSheetId="17">[148]A.P.U!#REF!</definedName>
    <definedName name="TOTALITEM12.5" localSheetId="18">[148]A.P.U!#REF!</definedName>
    <definedName name="TOTALITEM12.5" localSheetId="22">[147]A.P.U!#REF!</definedName>
    <definedName name="TOTALITEM12.5" localSheetId="2">[148]A.P.U!#REF!</definedName>
    <definedName name="TOTALITEM12.5">[147]A.P.U!#REF!</definedName>
    <definedName name="TOTALITEM12.5_1" localSheetId="22">[149]A.P.U!#REF!</definedName>
    <definedName name="TOTALITEM12.5_1" localSheetId="2">[149]A.P.U!#REF!</definedName>
    <definedName name="TOTALITEM12.5_1">[149]A.P.U!#REF!</definedName>
    <definedName name="TOTALITEM12.5_10" localSheetId="22">[150]A.P.U!#REF!</definedName>
    <definedName name="TOTALITEM12.5_10" localSheetId="2">[150]A.P.U!#REF!</definedName>
    <definedName name="TOTALITEM12.5_10">[150]A.P.U!#REF!</definedName>
    <definedName name="TOTALITEM12.5_11" localSheetId="22">[150]A.P.U!#REF!</definedName>
    <definedName name="TOTALITEM12.5_11" localSheetId="2">[150]A.P.U!#REF!</definedName>
    <definedName name="TOTALITEM12.5_11">[150]A.P.U!#REF!</definedName>
    <definedName name="TOTALITEM12.5_12" localSheetId="22">[150]A.P.U!#REF!</definedName>
    <definedName name="TOTALITEM12.5_12" localSheetId="2">[150]A.P.U!#REF!</definedName>
    <definedName name="TOTALITEM12.5_12">[150]A.P.U!#REF!</definedName>
    <definedName name="TOTALITEM12.5_13" localSheetId="22">[150]A.P.U!#REF!</definedName>
    <definedName name="TOTALITEM12.5_13" localSheetId="2">[150]A.P.U!#REF!</definedName>
    <definedName name="TOTALITEM12.5_13">[150]A.P.U!#REF!</definedName>
    <definedName name="TOTALITEM12.5_14" localSheetId="22">[150]A.P.U!#REF!</definedName>
    <definedName name="TOTALITEM12.5_14" localSheetId="2">[150]A.P.U!#REF!</definedName>
    <definedName name="TOTALITEM12.5_14">[150]A.P.U!#REF!</definedName>
    <definedName name="TOTALITEM12.5_15" localSheetId="22">[150]A.P.U!#REF!</definedName>
    <definedName name="TOTALITEM12.5_15" localSheetId="2">[150]A.P.U!#REF!</definedName>
    <definedName name="TOTALITEM12.5_15">[150]A.P.U!#REF!</definedName>
    <definedName name="TOTALITEM12.5_16" localSheetId="22">[150]A.P.U!#REF!</definedName>
    <definedName name="TOTALITEM12.5_16" localSheetId="2">[150]A.P.U!#REF!</definedName>
    <definedName name="TOTALITEM12.5_16">[150]A.P.U!#REF!</definedName>
    <definedName name="TOTALITEM12.5_17" localSheetId="22">[150]A.P.U!#REF!</definedName>
    <definedName name="TOTALITEM12.5_17" localSheetId="2">[150]A.P.U!#REF!</definedName>
    <definedName name="TOTALITEM12.5_17">[150]A.P.U!#REF!</definedName>
    <definedName name="TOTALITEM12.5_18" localSheetId="22">[150]A.P.U!#REF!</definedName>
    <definedName name="TOTALITEM12.5_18" localSheetId="2">[150]A.P.U!#REF!</definedName>
    <definedName name="TOTALITEM12.5_18">[150]A.P.U!#REF!</definedName>
    <definedName name="TOTALITEM12.5_19" localSheetId="22">[150]A.P.U!#REF!</definedName>
    <definedName name="TOTALITEM12.5_19" localSheetId="2">[150]A.P.U!#REF!</definedName>
    <definedName name="TOTALITEM12.5_19">[150]A.P.U!#REF!</definedName>
    <definedName name="TOTALITEM12.5_2" localSheetId="22">[149]A.P.U!#REF!</definedName>
    <definedName name="TOTALITEM12.5_2" localSheetId="2">[149]A.P.U!#REF!</definedName>
    <definedName name="TOTALITEM12.5_2">[149]A.P.U!#REF!</definedName>
    <definedName name="TOTALITEM12.5_20" localSheetId="22">[150]A.P.U!#REF!</definedName>
    <definedName name="TOTALITEM12.5_20" localSheetId="2">[150]A.P.U!#REF!</definedName>
    <definedName name="TOTALITEM12.5_20">[150]A.P.U!#REF!</definedName>
    <definedName name="TOTALITEM12.5_21" localSheetId="22">[150]A.P.U!#REF!</definedName>
    <definedName name="TOTALITEM12.5_21" localSheetId="2">[150]A.P.U!#REF!</definedName>
    <definedName name="TOTALITEM12.5_21">[150]A.P.U!#REF!</definedName>
    <definedName name="TOTALITEM12.5_22" localSheetId="22">[150]A.P.U!#REF!</definedName>
    <definedName name="TOTALITEM12.5_22" localSheetId="2">[150]A.P.U!#REF!</definedName>
    <definedName name="TOTALITEM12.5_22">[150]A.P.U!#REF!</definedName>
    <definedName name="TOTALITEM12.5_23" localSheetId="22">[150]A.P.U!#REF!</definedName>
    <definedName name="TOTALITEM12.5_23" localSheetId="2">[150]A.P.U!#REF!</definedName>
    <definedName name="TOTALITEM12.5_23">[150]A.P.U!#REF!</definedName>
    <definedName name="TOTALITEM12.5_24" localSheetId="22">[150]A.P.U!#REF!</definedName>
    <definedName name="TOTALITEM12.5_24" localSheetId="2">[150]A.P.U!#REF!</definedName>
    <definedName name="TOTALITEM12.5_24">[150]A.P.U!#REF!</definedName>
    <definedName name="TOTALITEM12.5_25" localSheetId="22">[150]A.P.U!#REF!</definedName>
    <definedName name="TOTALITEM12.5_25" localSheetId="2">[150]A.P.U!#REF!</definedName>
    <definedName name="TOTALITEM12.5_25">[150]A.P.U!#REF!</definedName>
    <definedName name="TOTALITEM12.5_26" localSheetId="22">[150]A.P.U!#REF!</definedName>
    <definedName name="TOTALITEM12.5_26" localSheetId="2">[150]A.P.U!#REF!</definedName>
    <definedName name="TOTALITEM12.5_26">[150]A.P.U!#REF!</definedName>
    <definedName name="TOTALITEM12.5_27" localSheetId="22">[150]A.P.U!#REF!</definedName>
    <definedName name="TOTALITEM12.5_27" localSheetId="2">[150]A.P.U!#REF!</definedName>
    <definedName name="TOTALITEM12.5_27">[150]A.P.U!#REF!</definedName>
    <definedName name="TOTALITEM12.5_28" localSheetId="22">[150]A.P.U!#REF!</definedName>
    <definedName name="TOTALITEM12.5_28" localSheetId="2">[150]A.P.U!#REF!</definedName>
    <definedName name="TOTALITEM12.5_28">[150]A.P.U!#REF!</definedName>
    <definedName name="TOTALITEM12.5_29" localSheetId="22">[150]A.P.U!#REF!</definedName>
    <definedName name="TOTALITEM12.5_29" localSheetId="2">[150]A.P.U!#REF!</definedName>
    <definedName name="TOTALITEM12.5_29">[150]A.P.U!#REF!</definedName>
    <definedName name="TOTALITEM12.5_3" localSheetId="22">[151]A.P.U!#REF!</definedName>
    <definedName name="TOTALITEM12.5_3" localSheetId="2">[151]A.P.U!#REF!</definedName>
    <definedName name="TOTALITEM12.5_3">[151]A.P.U!#REF!</definedName>
    <definedName name="TOTALITEM12.5_30" localSheetId="22">[150]A.P.U!#REF!</definedName>
    <definedName name="TOTALITEM12.5_30" localSheetId="2">[150]A.P.U!#REF!</definedName>
    <definedName name="TOTALITEM12.5_30">[150]A.P.U!#REF!</definedName>
    <definedName name="TOTALITEM12.5_31" localSheetId="22">[150]A.P.U!#REF!</definedName>
    <definedName name="TOTALITEM12.5_31" localSheetId="2">[150]A.P.U!#REF!</definedName>
    <definedName name="TOTALITEM12.5_31">[150]A.P.U!#REF!</definedName>
    <definedName name="TOTALITEM12.5_32" localSheetId="22">[150]A.P.U!#REF!</definedName>
    <definedName name="TOTALITEM12.5_32" localSheetId="2">[150]A.P.U!#REF!</definedName>
    <definedName name="TOTALITEM12.5_32">[150]A.P.U!#REF!</definedName>
    <definedName name="TOTALITEM12.5_33" localSheetId="22">[150]A.P.U!#REF!</definedName>
    <definedName name="TOTALITEM12.5_33" localSheetId="2">[150]A.P.U!#REF!</definedName>
    <definedName name="TOTALITEM12.5_33">[150]A.P.U!#REF!</definedName>
    <definedName name="TOTALITEM12.5_34" localSheetId="22">[150]A.P.U!#REF!</definedName>
    <definedName name="TOTALITEM12.5_34" localSheetId="2">[150]A.P.U!#REF!</definedName>
    <definedName name="TOTALITEM12.5_34">[150]A.P.U!#REF!</definedName>
    <definedName name="TOTALITEM12.5_35" localSheetId="22">[150]A.P.U!#REF!</definedName>
    <definedName name="TOTALITEM12.5_35" localSheetId="2">[150]A.P.U!#REF!</definedName>
    <definedName name="TOTALITEM12.5_35">[150]A.P.U!#REF!</definedName>
    <definedName name="TOTALITEM12.5_36" localSheetId="22">[150]A.P.U!#REF!</definedName>
    <definedName name="TOTALITEM12.5_36" localSheetId="2">[150]A.P.U!#REF!</definedName>
    <definedName name="TOTALITEM12.5_36">[150]A.P.U!#REF!</definedName>
    <definedName name="TOTALITEM12.5_37" localSheetId="22">[150]A.P.U!#REF!</definedName>
    <definedName name="TOTALITEM12.5_37" localSheetId="2">[150]A.P.U!#REF!</definedName>
    <definedName name="TOTALITEM12.5_37">[150]A.P.U!#REF!</definedName>
    <definedName name="TOTALITEM12.5_38" localSheetId="22">[150]A.P.U!#REF!</definedName>
    <definedName name="TOTALITEM12.5_38" localSheetId="2">[150]A.P.U!#REF!</definedName>
    <definedName name="TOTALITEM12.5_38">[150]A.P.U!#REF!</definedName>
    <definedName name="TOTALITEM12.5_39" localSheetId="22">[150]A.P.U!#REF!</definedName>
    <definedName name="TOTALITEM12.5_39" localSheetId="2">[150]A.P.U!#REF!</definedName>
    <definedName name="TOTALITEM12.5_39">[150]A.P.U!#REF!</definedName>
    <definedName name="TOTALITEM12.5_4" localSheetId="22">[149]A.P.U!#REF!</definedName>
    <definedName name="TOTALITEM12.5_4" localSheetId="2">[149]A.P.U!#REF!</definedName>
    <definedName name="TOTALITEM12.5_4">[149]A.P.U!#REF!</definedName>
    <definedName name="TOTALITEM12.5_40" localSheetId="22">[150]A.P.U!#REF!</definedName>
    <definedName name="TOTALITEM12.5_40" localSheetId="2">[150]A.P.U!#REF!</definedName>
    <definedName name="TOTALITEM12.5_40">[150]A.P.U!#REF!</definedName>
    <definedName name="TOTALITEM12.5_41" localSheetId="22">[150]A.P.U!#REF!</definedName>
    <definedName name="TOTALITEM12.5_41" localSheetId="2">[150]A.P.U!#REF!</definedName>
    <definedName name="TOTALITEM12.5_41">[150]A.P.U!#REF!</definedName>
    <definedName name="TOTALITEM12.5_42" localSheetId="22">[150]A.P.U!#REF!</definedName>
    <definedName name="TOTALITEM12.5_42" localSheetId="2">[150]A.P.U!#REF!</definedName>
    <definedName name="TOTALITEM12.5_42">[150]A.P.U!#REF!</definedName>
    <definedName name="TOTALITEM12.5_43" localSheetId="22">[150]A.P.U!#REF!</definedName>
    <definedName name="TOTALITEM12.5_43" localSheetId="2">[150]A.P.U!#REF!</definedName>
    <definedName name="TOTALITEM12.5_43">[150]A.P.U!#REF!</definedName>
    <definedName name="TOTALITEM12.5_44" localSheetId="22">[150]A.P.U!#REF!</definedName>
    <definedName name="TOTALITEM12.5_44" localSheetId="2">[150]A.P.U!#REF!</definedName>
    <definedName name="TOTALITEM12.5_44">[150]A.P.U!#REF!</definedName>
    <definedName name="TOTALITEM12.5_45" localSheetId="22">[150]A.P.U!#REF!</definedName>
    <definedName name="TOTALITEM12.5_45" localSheetId="2">[150]A.P.U!#REF!</definedName>
    <definedName name="TOTALITEM12.5_45">[150]A.P.U!#REF!</definedName>
    <definedName name="TOTALITEM12.5_46" localSheetId="22">[150]A.P.U!#REF!</definedName>
    <definedName name="TOTALITEM12.5_46" localSheetId="2">[150]A.P.U!#REF!</definedName>
    <definedName name="TOTALITEM12.5_46">[150]A.P.U!#REF!</definedName>
    <definedName name="TOTALITEM12.5_47" localSheetId="22">[150]A.P.U!#REF!</definedName>
    <definedName name="TOTALITEM12.5_47" localSheetId="2">[150]A.P.U!#REF!</definedName>
    <definedName name="TOTALITEM12.5_47">[150]A.P.U!#REF!</definedName>
    <definedName name="TOTALITEM12.5_48" localSheetId="22">[150]A.P.U!#REF!</definedName>
    <definedName name="TOTALITEM12.5_48" localSheetId="2">[150]A.P.U!#REF!</definedName>
    <definedName name="TOTALITEM12.5_48">[150]A.P.U!#REF!</definedName>
    <definedName name="TOTALITEM12.5_49" localSheetId="22">[150]A.P.U!#REF!</definedName>
    <definedName name="TOTALITEM12.5_49" localSheetId="2">[150]A.P.U!#REF!</definedName>
    <definedName name="TOTALITEM12.5_49">[150]A.P.U!#REF!</definedName>
    <definedName name="TOTALITEM12.5_5" localSheetId="22">[150]A.P.U!#REF!</definedName>
    <definedName name="TOTALITEM12.5_5" localSheetId="2">[150]A.P.U!#REF!</definedName>
    <definedName name="TOTALITEM12.5_5">[150]A.P.U!#REF!</definedName>
    <definedName name="TOTALITEM12.5_50" localSheetId="22">[150]A.P.U!#REF!</definedName>
    <definedName name="TOTALITEM12.5_50" localSheetId="2">[150]A.P.U!#REF!</definedName>
    <definedName name="TOTALITEM12.5_50">[150]A.P.U!#REF!</definedName>
    <definedName name="TOTALITEM12.5_51" localSheetId="22">[150]A.P.U!#REF!</definedName>
    <definedName name="TOTALITEM12.5_51" localSheetId="2">[150]A.P.U!#REF!</definedName>
    <definedName name="TOTALITEM12.5_51">[150]A.P.U!#REF!</definedName>
    <definedName name="TOTALITEM12.5_52" localSheetId="22">[150]A.P.U!#REF!</definedName>
    <definedName name="TOTALITEM12.5_52" localSheetId="2">[150]A.P.U!#REF!</definedName>
    <definedName name="TOTALITEM12.5_52">[150]A.P.U!#REF!</definedName>
    <definedName name="TOTALITEM12.5_53" localSheetId="22">[150]A.P.U!#REF!</definedName>
    <definedName name="TOTALITEM12.5_53" localSheetId="2">[150]A.P.U!#REF!</definedName>
    <definedName name="TOTALITEM12.5_53">[150]A.P.U!#REF!</definedName>
    <definedName name="TOTALITEM12.5_54" localSheetId="22">[150]A.P.U!#REF!</definedName>
    <definedName name="TOTALITEM12.5_54" localSheetId="2">[150]A.P.U!#REF!</definedName>
    <definedName name="TOTALITEM12.5_54">[150]A.P.U!#REF!</definedName>
    <definedName name="TOTALITEM12.5_55" localSheetId="22">[150]A.P.U!#REF!</definedName>
    <definedName name="TOTALITEM12.5_55" localSheetId="2">[150]A.P.U!#REF!</definedName>
    <definedName name="TOTALITEM12.5_55">[150]A.P.U!#REF!</definedName>
    <definedName name="TOTALITEM12.5_56" localSheetId="22">[150]A.P.U!#REF!</definedName>
    <definedName name="TOTALITEM12.5_56" localSheetId="2">[150]A.P.U!#REF!</definedName>
    <definedName name="TOTALITEM12.5_56">[150]A.P.U!#REF!</definedName>
    <definedName name="TOTALITEM12.5_57" localSheetId="22">[150]A.P.U!#REF!</definedName>
    <definedName name="TOTALITEM12.5_57" localSheetId="2">[150]A.P.U!#REF!</definedName>
    <definedName name="TOTALITEM12.5_57">[150]A.P.U!#REF!</definedName>
    <definedName name="TOTALITEM12.5_58" localSheetId="22">[150]A.P.U!#REF!</definedName>
    <definedName name="TOTALITEM12.5_58" localSheetId="2">[150]A.P.U!#REF!</definedName>
    <definedName name="TOTALITEM12.5_58">[150]A.P.U!#REF!</definedName>
    <definedName name="TOTALITEM12.5_59" localSheetId="22">[149]A.P.U!#REF!</definedName>
    <definedName name="TOTALITEM12.5_59" localSheetId="2">[149]A.P.U!#REF!</definedName>
    <definedName name="TOTALITEM12.5_59">[149]A.P.U!#REF!</definedName>
    <definedName name="TOTALITEM12.5_60" localSheetId="22">[149]A.P.U!#REF!</definedName>
    <definedName name="TOTALITEM12.5_60" localSheetId="2">[149]A.P.U!#REF!</definedName>
    <definedName name="TOTALITEM12.5_60">[149]A.P.U!#REF!</definedName>
    <definedName name="TOTALITEM12.5_61" localSheetId="22">[150]A.P.U!#REF!</definedName>
    <definedName name="TOTALITEM12.5_61" localSheetId="2">[150]A.P.U!#REF!</definedName>
    <definedName name="TOTALITEM12.5_61">[150]A.P.U!#REF!</definedName>
    <definedName name="TOTALITEM12.5_62" localSheetId="22">[150]A.P.U!#REF!</definedName>
    <definedName name="TOTALITEM12.5_62" localSheetId="2">[150]A.P.U!#REF!</definedName>
    <definedName name="TOTALITEM12.5_62">[150]A.P.U!#REF!</definedName>
    <definedName name="TOTALITEM12.5_63" localSheetId="22">[150]A.P.U!#REF!</definedName>
    <definedName name="TOTALITEM12.5_63" localSheetId="2">[150]A.P.U!#REF!</definedName>
    <definedName name="TOTALITEM12.5_63">[150]A.P.U!#REF!</definedName>
    <definedName name="TOTALITEM12.5_64" localSheetId="22">[150]A.P.U!#REF!</definedName>
    <definedName name="TOTALITEM12.5_64" localSheetId="2">[150]A.P.U!#REF!</definedName>
    <definedName name="TOTALITEM12.5_64">[150]A.P.U!#REF!</definedName>
    <definedName name="TOTALITEM12.5_65" localSheetId="22">[150]A.P.U!#REF!</definedName>
    <definedName name="TOTALITEM12.5_65" localSheetId="2">[150]A.P.U!#REF!</definedName>
    <definedName name="TOTALITEM12.5_65">[150]A.P.U!#REF!</definedName>
    <definedName name="TOTALITEM12.5_66" localSheetId="22">[150]A.P.U!#REF!</definedName>
    <definedName name="TOTALITEM12.5_66" localSheetId="2">[150]A.P.U!#REF!</definedName>
    <definedName name="TOTALITEM12.5_66">[150]A.P.U!#REF!</definedName>
    <definedName name="TOTALITEM12.5_67" localSheetId="22">[150]A.P.U!#REF!</definedName>
    <definedName name="TOTALITEM12.5_67" localSheetId="2">[150]A.P.U!#REF!</definedName>
    <definedName name="TOTALITEM12.5_67">[150]A.P.U!#REF!</definedName>
    <definedName name="TOTALITEM12.5_68" localSheetId="22">[150]A.P.U!#REF!</definedName>
    <definedName name="TOTALITEM12.5_68" localSheetId="2">[150]A.P.U!#REF!</definedName>
    <definedName name="TOTALITEM12.5_68">[150]A.P.U!#REF!</definedName>
    <definedName name="TOTALITEM12.5_69" localSheetId="22">[150]A.P.U!#REF!</definedName>
    <definedName name="TOTALITEM12.5_69" localSheetId="2">[150]A.P.U!#REF!</definedName>
    <definedName name="TOTALITEM12.5_69">[150]A.P.U!#REF!</definedName>
    <definedName name="TOTALITEM12.5_70" localSheetId="22">[150]A.P.U!#REF!</definedName>
    <definedName name="TOTALITEM12.5_70" localSheetId="2">[150]A.P.U!#REF!</definedName>
    <definedName name="TOTALITEM12.5_70">[150]A.P.U!#REF!</definedName>
    <definedName name="TOTALITEM12.5_71" localSheetId="22">[150]A.P.U!#REF!</definedName>
    <definedName name="TOTALITEM12.5_71" localSheetId="2">[150]A.P.U!#REF!</definedName>
    <definedName name="TOTALITEM12.5_71">[150]A.P.U!#REF!</definedName>
    <definedName name="TOTALITEM12.5_72" localSheetId="22">[150]A.P.U!#REF!</definedName>
    <definedName name="TOTALITEM12.5_72" localSheetId="2">[150]A.P.U!#REF!</definedName>
    <definedName name="TOTALITEM12.5_72">[150]A.P.U!#REF!</definedName>
    <definedName name="TOTALITEM12.5_73" localSheetId="22">[150]A.P.U!#REF!</definedName>
    <definedName name="TOTALITEM12.5_73" localSheetId="2">[150]A.P.U!#REF!</definedName>
    <definedName name="TOTALITEM12.5_73">[150]A.P.U!#REF!</definedName>
    <definedName name="TOTALITEM12.5_74" localSheetId="22">[150]A.P.U!#REF!</definedName>
    <definedName name="TOTALITEM12.5_74" localSheetId="2">[150]A.P.U!#REF!</definedName>
    <definedName name="TOTALITEM12.5_74">[150]A.P.U!#REF!</definedName>
    <definedName name="TOTALITEM12.5_75" localSheetId="22">[150]A.P.U!#REF!</definedName>
    <definedName name="TOTALITEM12.5_75" localSheetId="2">[150]A.P.U!#REF!</definedName>
    <definedName name="TOTALITEM12.5_75">[150]A.P.U!#REF!</definedName>
    <definedName name="TOTALITEM12.5_76" localSheetId="22">[150]A.P.U!#REF!</definedName>
    <definedName name="TOTALITEM12.5_76" localSheetId="2">[150]A.P.U!#REF!</definedName>
    <definedName name="TOTALITEM12.5_76">[150]A.P.U!#REF!</definedName>
    <definedName name="TOTALITEM12.5_77" localSheetId="22">[150]A.P.U!#REF!</definedName>
    <definedName name="TOTALITEM12.5_77" localSheetId="2">[150]A.P.U!#REF!</definedName>
    <definedName name="TOTALITEM12.5_77">[150]A.P.U!#REF!</definedName>
    <definedName name="TOTALITEM12.5_78" localSheetId="22">[150]A.P.U!#REF!</definedName>
    <definedName name="TOTALITEM12.5_78" localSheetId="2">[150]A.P.U!#REF!</definedName>
    <definedName name="TOTALITEM12.5_78">[150]A.P.U!#REF!</definedName>
    <definedName name="TOTALITEM12.5_79" localSheetId="22">[150]A.P.U!#REF!</definedName>
    <definedName name="TOTALITEM12.5_79" localSheetId="2">[150]A.P.U!#REF!</definedName>
    <definedName name="TOTALITEM12.5_79">[150]A.P.U!#REF!</definedName>
    <definedName name="TOTALITEM12.5_80" localSheetId="22">[150]A.P.U!#REF!</definedName>
    <definedName name="TOTALITEM12.5_80" localSheetId="2">[150]A.P.U!#REF!</definedName>
    <definedName name="TOTALITEM12.5_80">[150]A.P.U!#REF!</definedName>
    <definedName name="TOTALITEM12.5_9" localSheetId="22">[150]A.P.U!#REF!</definedName>
    <definedName name="TOTALITEM12.5_9" localSheetId="2">[150]A.P.U!#REF!</definedName>
    <definedName name="TOTALITEM12.5_9">[150]A.P.U!#REF!</definedName>
    <definedName name="TOTALITEM12.6" localSheetId="17">[148]A.P.U!#REF!</definedName>
    <definedName name="TOTALITEM12.6" localSheetId="18">[148]A.P.U!#REF!</definedName>
    <definedName name="TOTALITEM12.6" localSheetId="22">[147]A.P.U!#REF!</definedName>
    <definedName name="TOTALITEM12.6" localSheetId="2">[148]A.P.U!#REF!</definedName>
    <definedName name="TOTALITEM12.6">[147]A.P.U!#REF!</definedName>
    <definedName name="TOTALITEM12.6_1" localSheetId="22">[149]A.P.U!#REF!</definedName>
    <definedName name="TOTALITEM12.6_1" localSheetId="2">[149]A.P.U!#REF!</definedName>
    <definedName name="TOTALITEM12.6_1">[149]A.P.U!#REF!</definedName>
    <definedName name="TOTALITEM12.6_10" localSheetId="22">[150]A.P.U!#REF!</definedName>
    <definedName name="TOTALITEM12.6_10" localSheetId="2">[150]A.P.U!#REF!</definedName>
    <definedName name="TOTALITEM12.6_10">[150]A.P.U!#REF!</definedName>
    <definedName name="TOTALITEM12.6_11" localSheetId="22">[150]A.P.U!#REF!</definedName>
    <definedName name="TOTALITEM12.6_11" localSheetId="2">[150]A.P.U!#REF!</definedName>
    <definedName name="TOTALITEM12.6_11">[150]A.P.U!#REF!</definedName>
    <definedName name="TOTALITEM12.6_12" localSheetId="22">[150]A.P.U!#REF!</definedName>
    <definedName name="TOTALITEM12.6_12" localSheetId="2">[150]A.P.U!#REF!</definedName>
    <definedName name="TOTALITEM12.6_12">[150]A.P.U!#REF!</definedName>
    <definedName name="TOTALITEM12.6_13" localSheetId="22">[150]A.P.U!#REF!</definedName>
    <definedName name="TOTALITEM12.6_13" localSheetId="2">[150]A.P.U!#REF!</definedName>
    <definedName name="TOTALITEM12.6_13">[150]A.P.U!#REF!</definedName>
    <definedName name="TOTALITEM12.6_14" localSheetId="22">[150]A.P.U!#REF!</definedName>
    <definedName name="TOTALITEM12.6_14" localSheetId="2">[150]A.P.U!#REF!</definedName>
    <definedName name="TOTALITEM12.6_14">[150]A.P.U!#REF!</definedName>
    <definedName name="TOTALITEM12.6_15" localSheetId="22">[150]A.P.U!#REF!</definedName>
    <definedName name="TOTALITEM12.6_15" localSheetId="2">[150]A.P.U!#REF!</definedName>
    <definedName name="TOTALITEM12.6_15">[150]A.P.U!#REF!</definedName>
    <definedName name="TOTALITEM12.6_16" localSheetId="22">[150]A.P.U!#REF!</definedName>
    <definedName name="TOTALITEM12.6_16" localSheetId="2">[150]A.P.U!#REF!</definedName>
    <definedName name="TOTALITEM12.6_16">[150]A.P.U!#REF!</definedName>
    <definedName name="TOTALITEM12.6_17" localSheetId="22">[150]A.P.U!#REF!</definedName>
    <definedName name="TOTALITEM12.6_17" localSheetId="2">[150]A.P.U!#REF!</definedName>
    <definedName name="TOTALITEM12.6_17">[150]A.P.U!#REF!</definedName>
    <definedName name="TOTALITEM12.6_18" localSheetId="22">[150]A.P.U!#REF!</definedName>
    <definedName name="TOTALITEM12.6_18" localSheetId="2">[150]A.P.U!#REF!</definedName>
    <definedName name="TOTALITEM12.6_18">[150]A.P.U!#REF!</definedName>
    <definedName name="TOTALITEM12.6_19" localSheetId="22">[150]A.P.U!#REF!</definedName>
    <definedName name="TOTALITEM12.6_19" localSheetId="2">[150]A.P.U!#REF!</definedName>
    <definedName name="TOTALITEM12.6_19">[150]A.P.U!#REF!</definedName>
    <definedName name="TOTALITEM12.6_2" localSheetId="22">[149]A.P.U!#REF!</definedName>
    <definedName name="TOTALITEM12.6_2" localSheetId="2">[149]A.P.U!#REF!</definedName>
    <definedName name="TOTALITEM12.6_2">[149]A.P.U!#REF!</definedName>
    <definedName name="TOTALITEM12.6_20" localSheetId="22">[150]A.P.U!#REF!</definedName>
    <definedName name="TOTALITEM12.6_20" localSheetId="2">[150]A.P.U!#REF!</definedName>
    <definedName name="TOTALITEM12.6_20">[150]A.P.U!#REF!</definedName>
    <definedName name="TOTALITEM12.6_21" localSheetId="22">[150]A.P.U!#REF!</definedName>
    <definedName name="TOTALITEM12.6_21" localSheetId="2">[150]A.P.U!#REF!</definedName>
    <definedName name="TOTALITEM12.6_21">[150]A.P.U!#REF!</definedName>
    <definedName name="TOTALITEM12.6_22" localSheetId="22">[150]A.P.U!#REF!</definedName>
    <definedName name="TOTALITEM12.6_22" localSheetId="2">[150]A.P.U!#REF!</definedName>
    <definedName name="TOTALITEM12.6_22">[150]A.P.U!#REF!</definedName>
    <definedName name="TOTALITEM12.6_23" localSheetId="22">[150]A.P.U!#REF!</definedName>
    <definedName name="TOTALITEM12.6_23" localSheetId="2">[150]A.P.U!#REF!</definedName>
    <definedName name="TOTALITEM12.6_23">[150]A.P.U!#REF!</definedName>
    <definedName name="TOTALITEM12.6_24" localSheetId="22">[150]A.P.U!#REF!</definedName>
    <definedName name="TOTALITEM12.6_24" localSheetId="2">[150]A.P.U!#REF!</definedName>
    <definedName name="TOTALITEM12.6_24">[150]A.P.U!#REF!</definedName>
    <definedName name="TOTALITEM12.6_25" localSheetId="22">[150]A.P.U!#REF!</definedName>
    <definedName name="TOTALITEM12.6_25" localSheetId="2">[150]A.P.U!#REF!</definedName>
    <definedName name="TOTALITEM12.6_25">[150]A.P.U!#REF!</definedName>
    <definedName name="TOTALITEM12.6_26" localSheetId="22">[150]A.P.U!#REF!</definedName>
    <definedName name="TOTALITEM12.6_26" localSheetId="2">[150]A.P.U!#REF!</definedName>
    <definedName name="TOTALITEM12.6_26">[150]A.P.U!#REF!</definedName>
    <definedName name="TOTALITEM12.6_27" localSheetId="22">[150]A.P.U!#REF!</definedName>
    <definedName name="TOTALITEM12.6_27" localSheetId="2">[150]A.P.U!#REF!</definedName>
    <definedName name="TOTALITEM12.6_27">[150]A.P.U!#REF!</definedName>
    <definedName name="TOTALITEM12.6_28" localSheetId="22">[150]A.P.U!#REF!</definedName>
    <definedName name="TOTALITEM12.6_28" localSheetId="2">[150]A.P.U!#REF!</definedName>
    <definedName name="TOTALITEM12.6_28">[150]A.P.U!#REF!</definedName>
    <definedName name="TOTALITEM12.6_29" localSheetId="22">[150]A.P.U!#REF!</definedName>
    <definedName name="TOTALITEM12.6_29" localSheetId="2">[150]A.P.U!#REF!</definedName>
    <definedName name="TOTALITEM12.6_29">[150]A.P.U!#REF!</definedName>
    <definedName name="TOTALITEM12.6_3" localSheetId="22">[151]A.P.U!#REF!</definedName>
    <definedName name="TOTALITEM12.6_3" localSheetId="2">[151]A.P.U!#REF!</definedName>
    <definedName name="TOTALITEM12.6_3">[151]A.P.U!#REF!</definedName>
    <definedName name="TOTALITEM12.6_30" localSheetId="22">[150]A.P.U!#REF!</definedName>
    <definedName name="TOTALITEM12.6_30" localSheetId="2">[150]A.P.U!#REF!</definedName>
    <definedName name="TOTALITEM12.6_30">[150]A.P.U!#REF!</definedName>
    <definedName name="TOTALITEM12.6_31" localSheetId="22">[150]A.P.U!#REF!</definedName>
    <definedName name="TOTALITEM12.6_31" localSheetId="2">[150]A.P.U!#REF!</definedName>
    <definedName name="TOTALITEM12.6_31">[150]A.P.U!#REF!</definedName>
    <definedName name="TOTALITEM12.6_32" localSheetId="22">[150]A.P.U!#REF!</definedName>
    <definedName name="TOTALITEM12.6_32" localSheetId="2">[150]A.P.U!#REF!</definedName>
    <definedName name="TOTALITEM12.6_32">[150]A.P.U!#REF!</definedName>
    <definedName name="TOTALITEM12.6_33" localSheetId="22">[150]A.P.U!#REF!</definedName>
    <definedName name="TOTALITEM12.6_33" localSheetId="2">[150]A.P.U!#REF!</definedName>
    <definedName name="TOTALITEM12.6_33">[150]A.P.U!#REF!</definedName>
    <definedName name="TOTALITEM12.6_34" localSheetId="22">[150]A.P.U!#REF!</definedName>
    <definedName name="TOTALITEM12.6_34" localSheetId="2">[150]A.P.U!#REF!</definedName>
    <definedName name="TOTALITEM12.6_34">[150]A.P.U!#REF!</definedName>
    <definedName name="TOTALITEM12.6_35" localSheetId="22">[150]A.P.U!#REF!</definedName>
    <definedName name="TOTALITEM12.6_35" localSheetId="2">[150]A.P.U!#REF!</definedName>
    <definedName name="TOTALITEM12.6_35">[150]A.P.U!#REF!</definedName>
    <definedName name="TOTALITEM12.6_36" localSheetId="22">[150]A.P.U!#REF!</definedName>
    <definedName name="TOTALITEM12.6_36" localSheetId="2">[150]A.P.U!#REF!</definedName>
    <definedName name="TOTALITEM12.6_36">[150]A.P.U!#REF!</definedName>
    <definedName name="TOTALITEM12.6_37" localSheetId="22">[150]A.P.U!#REF!</definedName>
    <definedName name="TOTALITEM12.6_37" localSheetId="2">[150]A.P.U!#REF!</definedName>
    <definedName name="TOTALITEM12.6_37">[150]A.P.U!#REF!</definedName>
    <definedName name="TOTALITEM12.6_38" localSheetId="22">[150]A.P.U!#REF!</definedName>
    <definedName name="TOTALITEM12.6_38" localSheetId="2">[150]A.P.U!#REF!</definedName>
    <definedName name="TOTALITEM12.6_38">[150]A.P.U!#REF!</definedName>
    <definedName name="TOTALITEM12.6_39" localSheetId="22">[150]A.P.U!#REF!</definedName>
    <definedName name="TOTALITEM12.6_39" localSheetId="2">[150]A.P.U!#REF!</definedName>
    <definedName name="TOTALITEM12.6_39">[150]A.P.U!#REF!</definedName>
    <definedName name="TOTALITEM12.6_4" localSheetId="22">[149]A.P.U!#REF!</definedName>
    <definedName name="TOTALITEM12.6_4" localSheetId="2">[149]A.P.U!#REF!</definedName>
    <definedName name="TOTALITEM12.6_4">[149]A.P.U!#REF!</definedName>
    <definedName name="TOTALITEM12.6_40" localSheetId="22">[150]A.P.U!#REF!</definedName>
    <definedName name="TOTALITEM12.6_40" localSheetId="2">[150]A.P.U!#REF!</definedName>
    <definedName name="TOTALITEM12.6_40">[150]A.P.U!#REF!</definedName>
    <definedName name="TOTALITEM12.6_41" localSheetId="22">[150]A.P.U!#REF!</definedName>
    <definedName name="TOTALITEM12.6_41" localSheetId="2">[150]A.P.U!#REF!</definedName>
    <definedName name="TOTALITEM12.6_41">[150]A.P.U!#REF!</definedName>
    <definedName name="TOTALITEM12.6_42" localSheetId="22">[150]A.P.U!#REF!</definedName>
    <definedName name="TOTALITEM12.6_42" localSheetId="2">[150]A.P.U!#REF!</definedName>
    <definedName name="TOTALITEM12.6_42">[150]A.P.U!#REF!</definedName>
    <definedName name="TOTALITEM12.6_43" localSheetId="22">[150]A.P.U!#REF!</definedName>
    <definedName name="TOTALITEM12.6_43" localSheetId="2">[150]A.P.U!#REF!</definedName>
    <definedName name="TOTALITEM12.6_43">[150]A.P.U!#REF!</definedName>
    <definedName name="TOTALITEM12.6_44" localSheetId="22">[150]A.P.U!#REF!</definedName>
    <definedName name="TOTALITEM12.6_44" localSheetId="2">[150]A.P.U!#REF!</definedName>
    <definedName name="TOTALITEM12.6_44">[150]A.P.U!#REF!</definedName>
    <definedName name="TOTALITEM12.6_45" localSheetId="22">[150]A.P.U!#REF!</definedName>
    <definedName name="TOTALITEM12.6_45" localSheetId="2">[150]A.P.U!#REF!</definedName>
    <definedName name="TOTALITEM12.6_45">[150]A.P.U!#REF!</definedName>
    <definedName name="TOTALITEM12.6_46" localSheetId="22">[150]A.P.U!#REF!</definedName>
    <definedName name="TOTALITEM12.6_46" localSheetId="2">[150]A.P.U!#REF!</definedName>
    <definedName name="TOTALITEM12.6_46">[150]A.P.U!#REF!</definedName>
    <definedName name="TOTALITEM12.6_47" localSheetId="22">[150]A.P.U!#REF!</definedName>
    <definedName name="TOTALITEM12.6_47" localSheetId="2">[150]A.P.U!#REF!</definedName>
    <definedName name="TOTALITEM12.6_47">[150]A.P.U!#REF!</definedName>
    <definedName name="TOTALITEM12.6_48" localSheetId="22">[150]A.P.U!#REF!</definedName>
    <definedName name="TOTALITEM12.6_48" localSheetId="2">[150]A.P.U!#REF!</definedName>
    <definedName name="TOTALITEM12.6_48">[150]A.P.U!#REF!</definedName>
    <definedName name="TOTALITEM12.6_49" localSheetId="22">[150]A.P.U!#REF!</definedName>
    <definedName name="TOTALITEM12.6_49" localSheetId="2">[150]A.P.U!#REF!</definedName>
    <definedName name="TOTALITEM12.6_49">[150]A.P.U!#REF!</definedName>
    <definedName name="TOTALITEM12.6_5" localSheetId="22">[150]A.P.U!#REF!</definedName>
    <definedName name="TOTALITEM12.6_5" localSheetId="2">[150]A.P.U!#REF!</definedName>
    <definedName name="TOTALITEM12.6_5">[150]A.P.U!#REF!</definedName>
    <definedName name="TOTALITEM12.6_50" localSheetId="22">[150]A.P.U!#REF!</definedName>
    <definedName name="TOTALITEM12.6_50" localSheetId="2">[150]A.P.U!#REF!</definedName>
    <definedName name="TOTALITEM12.6_50">[150]A.P.U!#REF!</definedName>
    <definedName name="TOTALITEM12.6_51" localSheetId="22">[150]A.P.U!#REF!</definedName>
    <definedName name="TOTALITEM12.6_51" localSheetId="2">[150]A.P.U!#REF!</definedName>
    <definedName name="TOTALITEM12.6_51">[150]A.P.U!#REF!</definedName>
    <definedName name="TOTALITEM12.6_52" localSheetId="22">[150]A.P.U!#REF!</definedName>
    <definedName name="TOTALITEM12.6_52" localSheetId="2">[150]A.P.U!#REF!</definedName>
    <definedName name="TOTALITEM12.6_52">[150]A.P.U!#REF!</definedName>
    <definedName name="TOTALITEM12.6_53" localSheetId="22">[150]A.P.U!#REF!</definedName>
    <definedName name="TOTALITEM12.6_53" localSheetId="2">[150]A.P.U!#REF!</definedName>
    <definedName name="TOTALITEM12.6_53">[150]A.P.U!#REF!</definedName>
    <definedName name="TOTALITEM12.6_54" localSheetId="22">[150]A.P.U!#REF!</definedName>
    <definedName name="TOTALITEM12.6_54" localSheetId="2">[150]A.P.U!#REF!</definedName>
    <definedName name="TOTALITEM12.6_54">[150]A.P.U!#REF!</definedName>
    <definedName name="TOTALITEM12.6_55" localSheetId="22">[150]A.P.U!#REF!</definedName>
    <definedName name="TOTALITEM12.6_55" localSheetId="2">[150]A.P.U!#REF!</definedName>
    <definedName name="TOTALITEM12.6_55">[150]A.P.U!#REF!</definedName>
    <definedName name="TOTALITEM12.6_56" localSheetId="22">[150]A.P.U!#REF!</definedName>
    <definedName name="TOTALITEM12.6_56" localSheetId="2">[150]A.P.U!#REF!</definedName>
    <definedName name="TOTALITEM12.6_56">[150]A.P.U!#REF!</definedName>
    <definedName name="TOTALITEM12.6_57" localSheetId="22">[150]A.P.U!#REF!</definedName>
    <definedName name="TOTALITEM12.6_57" localSheetId="2">[150]A.P.U!#REF!</definedName>
    <definedName name="TOTALITEM12.6_57">[150]A.P.U!#REF!</definedName>
    <definedName name="TOTALITEM12.6_58" localSheetId="22">[150]A.P.U!#REF!</definedName>
    <definedName name="TOTALITEM12.6_58" localSheetId="2">[150]A.P.U!#REF!</definedName>
    <definedName name="TOTALITEM12.6_58">[150]A.P.U!#REF!</definedName>
    <definedName name="TOTALITEM12.6_59" localSheetId="22">[149]A.P.U!#REF!</definedName>
    <definedName name="TOTALITEM12.6_59" localSheetId="2">[149]A.P.U!#REF!</definedName>
    <definedName name="TOTALITEM12.6_59">[149]A.P.U!#REF!</definedName>
    <definedName name="TOTALITEM12.6_60" localSheetId="22">[149]A.P.U!#REF!</definedName>
    <definedName name="TOTALITEM12.6_60" localSheetId="2">[149]A.P.U!#REF!</definedName>
    <definedName name="TOTALITEM12.6_60">[149]A.P.U!#REF!</definedName>
    <definedName name="TOTALITEM12.6_61" localSheetId="22">[150]A.P.U!#REF!</definedName>
    <definedName name="TOTALITEM12.6_61" localSheetId="2">[150]A.P.U!#REF!</definedName>
    <definedName name="TOTALITEM12.6_61">[150]A.P.U!#REF!</definedName>
    <definedName name="TOTALITEM12.6_62" localSheetId="22">[150]A.P.U!#REF!</definedName>
    <definedName name="TOTALITEM12.6_62" localSheetId="2">[150]A.P.U!#REF!</definedName>
    <definedName name="TOTALITEM12.6_62">[150]A.P.U!#REF!</definedName>
    <definedName name="TOTALITEM12.6_63" localSheetId="22">[150]A.P.U!#REF!</definedName>
    <definedName name="TOTALITEM12.6_63" localSheetId="2">[150]A.P.U!#REF!</definedName>
    <definedName name="TOTALITEM12.6_63">[150]A.P.U!#REF!</definedName>
    <definedName name="TOTALITEM12.6_64" localSheetId="22">[150]A.P.U!#REF!</definedName>
    <definedName name="TOTALITEM12.6_64" localSheetId="2">[150]A.P.U!#REF!</definedName>
    <definedName name="TOTALITEM12.6_64">[150]A.P.U!#REF!</definedName>
    <definedName name="TOTALITEM12.6_65" localSheetId="22">[150]A.P.U!#REF!</definedName>
    <definedName name="TOTALITEM12.6_65" localSheetId="2">[150]A.P.U!#REF!</definedName>
    <definedName name="TOTALITEM12.6_65">[150]A.P.U!#REF!</definedName>
    <definedName name="TOTALITEM12.6_66" localSheetId="22">[150]A.P.U!#REF!</definedName>
    <definedName name="TOTALITEM12.6_66" localSheetId="2">[150]A.P.U!#REF!</definedName>
    <definedName name="TOTALITEM12.6_66">[150]A.P.U!#REF!</definedName>
    <definedName name="TOTALITEM12.6_67" localSheetId="22">[150]A.P.U!#REF!</definedName>
    <definedName name="TOTALITEM12.6_67" localSheetId="2">[150]A.P.U!#REF!</definedName>
    <definedName name="TOTALITEM12.6_67">[150]A.P.U!#REF!</definedName>
    <definedName name="TOTALITEM12.6_68" localSheetId="22">[150]A.P.U!#REF!</definedName>
    <definedName name="TOTALITEM12.6_68" localSheetId="2">[150]A.P.U!#REF!</definedName>
    <definedName name="TOTALITEM12.6_68">[150]A.P.U!#REF!</definedName>
    <definedName name="TOTALITEM12.6_69" localSheetId="22">[150]A.P.U!#REF!</definedName>
    <definedName name="TOTALITEM12.6_69" localSheetId="2">[150]A.P.U!#REF!</definedName>
    <definedName name="TOTALITEM12.6_69">[150]A.P.U!#REF!</definedName>
    <definedName name="TOTALITEM12.6_70" localSheetId="22">[150]A.P.U!#REF!</definedName>
    <definedName name="TOTALITEM12.6_70" localSheetId="2">[150]A.P.U!#REF!</definedName>
    <definedName name="TOTALITEM12.6_70">[150]A.P.U!#REF!</definedName>
    <definedName name="TOTALITEM12.6_71" localSheetId="22">[150]A.P.U!#REF!</definedName>
    <definedName name="TOTALITEM12.6_71" localSheetId="2">[150]A.P.U!#REF!</definedName>
    <definedName name="TOTALITEM12.6_71">[150]A.P.U!#REF!</definedName>
    <definedName name="TOTALITEM12.6_72" localSheetId="22">[150]A.P.U!#REF!</definedName>
    <definedName name="TOTALITEM12.6_72" localSheetId="2">[150]A.P.U!#REF!</definedName>
    <definedName name="TOTALITEM12.6_72">[150]A.P.U!#REF!</definedName>
    <definedName name="TOTALITEM12.6_73" localSheetId="22">[150]A.P.U!#REF!</definedName>
    <definedName name="TOTALITEM12.6_73" localSheetId="2">[150]A.P.U!#REF!</definedName>
    <definedName name="TOTALITEM12.6_73">[150]A.P.U!#REF!</definedName>
    <definedName name="TOTALITEM12.6_74" localSheetId="22">[150]A.P.U!#REF!</definedName>
    <definedName name="TOTALITEM12.6_74" localSheetId="2">[150]A.P.U!#REF!</definedName>
    <definedName name="TOTALITEM12.6_74">[150]A.P.U!#REF!</definedName>
    <definedName name="TOTALITEM12.6_75" localSheetId="22">[150]A.P.U!#REF!</definedName>
    <definedName name="TOTALITEM12.6_75" localSheetId="2">[150]A.P.U!#REF!</definedName>
    <definedName name="TOTALITEM12.6_75">[150]A.P.U!#REF!</definedName>
    <definedName name="TOTALITEM12.6_76" localSheetId="22">[150]A.P.U!#REF!</definedName>
    <definedName name="TOTALITEM12.6_76" localSheetId="2">[150]A.P.U!#REF!</definedName>
    <definedName name="TOTALITEM12.6_76">[150]A.P.U!#REF!</definedName>
    <definedName name="TOTALITEM12.6_77" localSheetId="22">[150]A.P.U!#REF!</definedName>
    <definedName name="TOTALITEM12.6_77" localSheetId="2">[150]A.P.U!#REF!</definedName>
    <definedName name="TOTALITEM12.6_77">[150]A.P.U!#REF!</definedName>
    <definedName name="TOTALITEM12.6_78" localSheetId="22">[150]A.P.U!#REF!</definedName>
    <definedName name="TOTALITEM12.6_78" localSheetId="2">[150]A.P.U!#REF!</definedName>
    <definedName name="TOTALITEM12.6_78">[150]A.P.U!#REF!</definedName>
    <definedName name="TOTALITEM12.6_79" localSheetId="22">[150]A.P.U!#REF!</definedName>
    <definedName name="TOTALITEM12.6_79" localSheetId="2">[150]A.P.U!#REF!</definedName>
    <definedName name="TOTALITEM12.6_79">[150]A.P.U!#REF!</definedName>
    <definedName name="TOTALITEM12.6_80" localSheetId="22">[150]A.P.U!#REF!</definedName>
    <definedName name="TOTALITEM12.6_80" localSheetId="2">[150]A.P.U!#REF!</definedName>
    <definedName name="TOTALITEM12.6_80">[150]A.P.U!#REF!</definedName>
    <definedName name="TOTALITEM12.6_9" localSheetId="22">[150]A.P.U!#REF!</definedName>
    <definedName name="TOTALITEM12.6_9" localSheetId="2">[150]A.P.U!#REF!</definedName>
    <definedName name="TOTALITEM12.6_9">[150]A.P.U!#REF!</definedName>
    <definedName name="TOTALITEM12.7" localSheetId="17">[148]A.P.U!#REF!</definedName>
    <definedName name="TOTALITEM12.7" localSheetId="18">[148]A.P.U!#REF!</definedName>
    <definedName name="TOTALITEM12.7" localSheetId="22">[147]A.P.U!#REF!</definedName>
    <definedName name="TOTALITEM12.7" localSheetId="2">[148]A.P.U!#REF!</definedName>
    <definedName name="TOTALITEM12.7">[147]A.P.U!#REF!</definedName>
    <definedName name="TOTALITEM12.7_1" localSheetId="22">[149]A.P.U!#REF!</definedName>
    <definedName name="TOTALITEM12.7_1" localSheetId="2">[149]A.P.U!#REF!</definedName>
    <definedName name="TOTALITEM12.7_1">[149]A.P.U!#REF!</definedName>
    <definedName name="TOTALITEM12.7_10" localSheetId="22">[150]A.P.U!#REF!</definedName>
    <definedName name="TOTALITEM12.7_10" localSheetId="2">[150]A.P.U!#REF!</definedName>
    <definedName name="TOTALITEM12.7_10">[150]A.P.U!#REF!</definedName>
    <definedName name="TOTALITEM12.7_11" localSheetId="22">[150]A.P.U!#REF!</definedName>
    <definedName name="TOTALITEM12.7_11" localSheetId="2">[150]A.P.U!#REF!</definedName>
    <definedName name="TOTALITEM12.7_11">[150]A.P.U!#REF!</definedName>
    <definedName name="TOTALITEM12.7_12" localSheetId="22">[150]A.P.U!#REF!</definedName>
    <definedName name="TOTALITEM12.7_12" localSheetId="2">[150]A.P.U!#REF!</definedName>
    <definedName name="TOTALITEM12.7_12">[150]A.P.U!#REF!</definedName>
    <definedName name="TOTALITEM12.7_13" localSheetId="22">[150]A.P.U!#REF!</definedName>
    <definedName name="TOTALITEM12.7_13" localSheetId="2">[150]A.P.U!#REF!</definedName>
    <definedName name="TOTALITEM12.7_13">[150]A.P.U!#REF!</definedName>
    <definedName name="TOTALITEM12.7_14" localSheetId="22">[150]A.P.U!#REF!</definedName>
    <definedName name="TOTALITEM12.7_14" localSheetId="2">[150]A.P.U!#REF!</definedName>
    <definedName name="TOTALITEM12.7_14">[150]A.P.U!#REF!</definedName>
    <definedName name="TOTALITEM12.7_15" localSheetId="22">[150]A.P.U!#REF!</definedName>
    <definedName name="TOTALITEM12.7_15" localSheetId="2">[150]A.P.U!#REF!</definedName>
    <definedName name="TOTALITEM12.7_15">[150]A.P.U!#REF!</definedName>
    <definedName name="TOTALITEM12.7_16" localSheetId="22">[150]A.P.U!#REF!</definedName>
    <definedName name="TOTALITEM12.7_16" localSheetId="2">[150]A.P.U!#REF!</definedName>
    <definedName name="TOTALITEM12.7_16">[150]A.P.U!#REF!</definedName>
    <definedName name="TOTALITEM12.7_17" localSheetId="22">[150]A.P.U!#REF!</definedName>
    <definedName name="TOTALITEM12.7_17" localSheetId="2">[150]A.P.U!#REF!</definedName>
    <definedName name="TOTALITEM12.7_17">[150]A.P.U!#REF!</definedName>
    <definedName name="TOTALITEM12.7_18" localSheetId="22">[150]A.P.U!#REF!</definedName>
    <definedName name="TOTALITEM12.7_18" localSheetId="2">[150]A.P.U!#REF!</definedName>
    <definedName name="TOTALITEM12.7_18">[150]A.P.U!#REF!</definedName>
    <definedName name="TOTALITEM12.7_19" localSheetId="22">[150]A.P.U!#REF!</definedName>
    <definedName name="TOTALITEM12.7_19" localSheetId="2">[150]A.P.U!#REF!</definedName>
    <definedName name="TOTALITEM12.7_19">[150]A.P.U!#REF!</definedName>
    <definedName name="TOTALITEM12.7_2" localSheetId="22">[149]A.P.U!#REF!</definedName>
    <definedName name="TOTALITEM12.7_2" localSheetId="2">[149]A.P.U!#REF!</definedName>
    <definedName name="TOTALITEM12.7_2">[149]A.P.U!#REF!</definedName>
    <definedName name="TOTALITEM12.7_20" localSheetId="22">[150]A.P.U!#REF!</definedName>
    <definedName name="TOTALITEM12.7_20" localSheetId="2">[150]A.P.U!#REF!</definedName>
    <definedName name="TOTALITEM12.7_20">[150]A.P.U!#REF!</definedName>
    <definedName name="TOTALITEM12.7_21" localSheetId="22">[150]A.P.U!#REF!</definedName>
    <definedName name="TOTALITEM12.7_21" localSheetId="2">[150]A.P.U!#REF!</definedName>
    <definedName name="TOTALITEM12.7_21">[150]A.P.U!#REF!</definedName>
    <definedName name="TOTALITEM12.7_22" localSheetId="22">[150]A.P.U!#REF!</definedName>
    <definedName name="TOTALITEM12.7_22" localSheetId="2">[150]A.P.U!#REF!</definedName>
    <definedName name="TOTALITEM12.7_22">[150]A.P.U!#REF!</definedName>
    <definedName name="TOTALITEM12.7_23" localSheetId="22">[150]A.P.U!#REF!</definedName>
    <definedName name="TOTALITEM12.7_23" localSheetId="2">[150]A.P.U!#REF!</definedName>
    <definedName name="TOTALITEM12.7_23">[150]A.P.U!#REF!</definedName>
    <definedName name="TOTALITEM12.7_24" localSheetId="22">[150]A.P.U!#REF!</definedName>
    <definedName name="TOTALITEM12.7_24" localSheetId="2">[150]A.P.U!#REF!</definedName>
    <definedName name="TOTALITEM12.7_24">[150]A.P.U!#REF!</definedName>
    <definedName name="TOTALITEM12.7_25" localSheetId="22">[150]A.P.U!#REF!</definedName>
    <definedName name="TOTALITEM12.7_25" localSheetId="2">[150]A.P.U!#REF!</definedName>
    <definedName name="TOTALITEM12.7_25">[150]A.P.U!#REF!</definedName>
    <definedName name="TOTALITEM12.7_26" localSheetId="22">[150]A.P.U!#REF!</definedName>
    <definedName name="TOTALITEM12.7_26" localSheetId="2">[150]A.P.U!#REF!</definedName>
    <definedName name="TOTALITEM12.7_26">[150]A.P.U!#REF!</definedName>
    <definedName name="TOTALITEM12.7_27" localSheetId="22">[150]A.P.U!#REF!</definedName>
    <definedName name="TOTALITEM12.7_27" localSheetId="2">[150]A.P.U!#REF!</definedName>
    <definedName name="TOTALITEM12.7_27">[150]A.P.U!#REF!</definedName>
    <definedName name="TOTALITEM12.7_28" localSheetId="22">[150]A.P.U!#REF!</definedName>
    <definedName name="TOTALITEM12.7_28" localSheetId="2">[150]A.P.U!#REF!</definedName>
    <definedName name="TOTALITEM12.7_28">[150]A.P.U!#REF!</definedName>
    <definedName name="TOTALITEM12.7_29" localSheetId="22">[150]A.P.U!#REF!</definedName>
    <definedName name="TOTALITEM12.7_29" localSheetId="2">[150]A.P.U!#REF!</definedName>
    <definedName name="TOTALITEM12.7_29">[150]A.P.U!#REF!</definedName>
    <definedName name="TOTALITEM12.7_3" localSheetId="22">[151]A.P.U!#REF!</definedName>
    <definedName name="TOTALITEM12.7_3" localSheetId="2">[151]A.P.U!#REF!</definedName>
    <definedName name="TOTALITEM12.7_3">[151]A.P.U!#REF!</definedName>
    <definedName name="TOTALITEM12.7_30" localSheetId="22">[150]A.P.U!#REF!</definedName>
    <definedName name="TOTALITEM12.7_30" localSheetId="2">[150]A.P.U!#REF!</definedName>
    <definedName name="TOTALITEM12.7_30">[150]A.P.U!#REF!</definedName>
    <definedName name="TOTALITEM12.7_31" localSheetId="22">[150]A.P.U!#REF!</definedName>
    <definedName name="TOTALITEM12.7_31" localSheetId="2">[150]A.P.U!#REF!</definedName>
    <definedName name="TOTALITEM12.7_31">[150]A.P.U!#REF!</definedName>
    <definedName name="TOTALITEM12.7_32" localSheetId="22">[150]A.P.U!#REF!</definedName>
    <definedName name="TOTALITEM12.7_32" localSheetId="2">[150]A.P.U!#REF!</definedName>
    <definedName name="TOTALITEM12.7_32">[150]A.P.U!#REF!</definedName>
    <definedName name="TOTALITEM12.7_33" localSheetId="22">[150]A.P.U!#REF!</definedName>
    <definedName name="TOTALITEM12.7_33" localSheetId="2">[150]A.P.U!#REF!</definedName>
    <definedName name="TOTALITEM12.7_33">[150]A.P.U!#REF!</definedName>
    <definedName name="TOTALITEM12.7_34" localSheetId="22">[150]A.P.U!#REF!</definedName>
    <definedName name="TOTALITEM12.7_34" localSheetId="2">[150]A.P.U!#REF!</definedName>
    <definedName name="TOTALITEM12.7_34">[150]A.P.U!#REF!</definedName>
    <definedName name="TOTALITEM12.7_35" localSheetId="22">[150]A.P.U!#REF!</definedName>
    <definedName name="TOTALITEM12.7_35" localSheetId="2">[150]A.P.U!#REF!</definedName>
    <definedName name="TOTALITEM12.7_35">[150]A.P.U!#REF!</definedName>
    <definedName name="TOTALITEM12.7_36" localSheetId="22">[150]A.P.U!#REF!</definedName>
    <definedName name="TOTALITEM12.7_36" localSheetId="2">[150]A.P.U!#REF!</definedName>
    <definedName name="TOTALITEM12.7_36">[150]A.P.U!#REF!</definedName>
    <definedName name="TOTALITEM12.7_37" localSheetId="22">[150]A.P.U!#REF!</definedName>
    <definedName name="TOTALITEM12.7_37" localSheetId="2">[150]A.P.U!#REF!</definedName>
    <definedName name="TOTALITEM12.7_37">[150]A.P.U!#REF!</definedName>
    <definedName name="TOTALITEM12.7_38" localSheetId="22">[150]A.P.U!#REF!</definedName>
    <definedName name="TOTALITEM12.7_38" localSheetId="2">[150]A.P.U!#REF!</definedName>
    <definedName name="TOTALITEM12.7_38">[150]A.P.U!#REF!</definedName>
    <definedName name="TOTALITEM12.7_39" localSheetId="22">[150]A.P.U!#REF!</definedName>
    <definedName name="TOTALITEM12.7_39" localSheetId="2">[150]A.P.U!#REF!</definedName>
    <definedName name="TOTALITEM12.7_39">[150]A.P.U!#REF!</definedName>
    <definedName name="TOTALITEM12.7_4" localSheetId="22">[149]A.P.U!#REF!</definedName>
    <definedName name="TOTALITEM12.7_4" localSheetId="2">[149]A.P.U!#REF!</definedName>
    <definedName name="TOTALITEM12.7_4">[149]A.P.U!#REF!</definedName>
    <definedName name="TOTALITEM12.7_40" localSheetId="22">[150]A.P.U!#REF!</definedName>
    <definedName name="TOTALITEM12.7_40" localSheetId="2">[150]A.P.U!#REF!</definedName>
    <definedName name="TOTALITEM12.7_40">[150]A.P.U!#REF!</definedName>
    <definedName name="TOTALITEM12.7_41" localSheetId="22">[150]A.P.U!#REF!</definedName>
    <definedName name="TOTALITEM12.7_41" localSheetId="2">[150]A.P.U!#REF!</definedName>
    <definedName name="TOTALITEM12.7_41">[150]A.P.U!#REF!</definedName>
    <definedName name="TOTALITEM12.7_42" localSheetId="22">[150]A.P.U!#REF!</definedName>
    <definedName name="TOTALITEM12.7_42" localSheetId="2">[150]A.P.U!#REF!</definedName>
    <definedName name="TOTALITEM12.7_42">[150]A.P.U!#REF!</definedName>
    <definedName name="TOTALITEM12.7_43" localSheetId="22">[150]A.P.U!#REF!</definedName>
    <definedName name="TOTALITEM12.7_43" localSheetId="2">[150]A.P.U!#REF!</definedName>
    <definedName name="TOTALITEM12.7_43">[150]A.P.U!#REF!</definedName>
    <definedName name="TOTALITEM12.7_44" localSheetId="22">[150]A.P.U!#REF!</definedName>
    <definedName name="TOTALITEM12.7_44" localSheetId="2">[150]A.P.U!#REF!</definedName>
    <definedName name="TOTALITEM12.7_44">[150]A.P.U!#REF!</definedName>
    <definedName name="TOTALITEM12.7_45" localSheetId="22">[150]A.P.U!#REF!</definedName>
    <definedName name="TOTALITEM12.7_45" localSheetId="2">[150]A.P.U!#REF!</definedName>
    <definedName name="TOTALITEM12.7_45">[150]A.P.U!#REF!</definedName>
    <definedName name="TOTALITEM12.7_46" localSheetId="22">[150]A.P.U!#REF!</definedName>
    <definedName name="TOTALITEM12.7_46" localSheetId="2">[150]A.P.U!#REF!</definedName>
    <definedName name="TOTALITEM12.7_46">[150]A.P.U!#REF!</definedName>
    <definedName name="TOTALITEM12.7_47" localSheetId="22">[150]A.P.U!#REF!</definedName>
    <definedName name="TOTALITEM12.7_47" localSheetId="2">[150]A.P.U!#REF!</definedName>
    <definedName name="TOTALITEM12.7_47">[150]A.P.U!#REF!</definedName>
    <definedName name="TOTALITEM12.7_48" localSheetId="22">[150]A.P.U!#REF!</definedName>
    <definedName name="TOTALITEM12.7_48" localSheetId="2">[150]A.P.U!#REF!</definedName>
    <definedName name="TOTALITEM12.7_48">[150]A.P.U!#REF!</definedName>
    <definedName name="TOTALITEM12.7_49" localSheetId="22">[150]A.P.U!#REF!</definedName>
    <definedName name="TOTALITEM12.7_49" localSheetId="2">[150]A.P.U!#REF!</definedName>
    <definedName name="TOTALITEM12.7_49">[150]A.P.U!#REF!</definedName>
    <definedName name="TOTALITEM12.7_5" localSheetId="22">[150]A.P.U!#REF!</definedName>
    <definedName name="TOTALITEM12.7_5" localSheetId="2">[150]A.P.U!#REF!</definedName>
    <definedName name="TOTALITEM12.7_5">[150]A.P.U!#REF!</definedName>
    <definedName name="TOTALITEM12.7_50" localSheetId="22">[150]A.P.U!#REF!</definedName>
    <definedName name="TOTALITEM12.7_50" localSheetId="2">[150]A.P.U!#REF!</definedName>
    <definedName name="TOTALITEM12.7_50">[150]A.P.U!#REF!</definedName>
    <definedName name="TOTALITEM12.7_51" localSheetId="22">[150]A.P.U!#REF!</definedName>
    <definedName name="TOTALITEM12.7_51" localSheetId="2">[150]A.P.U!#REF!</definedName>
    <definedName name="TOTALITEM12.7_51">[150]A.P.U!#REF!</definedName>
    <definedName name="TOTALITEM12.7_52" localSheetId="22">[150]A.P.U!#REF!</definedName>
    <definedName name="TOTALITEM12.7_52" localSheetId="2">[150]A.P.U!#REF!</definedName>
    <definedName name="TOTALITEM12.7_52">[150]A.P.U!#REF!</definedName>
    <definedName name="TOTALITEM12.7_53" localSheetId="22">[150]A.P.U!#REF!</definedName>
    <definedName name="TOTALITEM12.7_53" localSheetId="2">[150]A.P.U!#REF!</definedName>
    <definedName name="TOTALITEM12.7_53">[150]A.P.U!#REF!</definedName>
    <definedName name="TOTALITEM12.7_54" localSheetId="22">[150]A.P.U!#REF!</definedName>
    <definedName name="TOTALITEM12.7_54" localSheetId="2">[150]A.P.U!#REF!</definedName>
    <definedName name="TOTALITEM12.7_54">[150]A.P.U!#REF!</definedName>
    <definedName name="TOTALITEM12.7_55" localSheetId="22">[150]A.P.U!#REF!</definedName>
    <definedName name="TOTALITEM12.7_55" localSheetId="2">[150]A.P.U!#REF!</definedName>
    <definedName name="TOTALITEM12.7_55">[150]A.P.U!#REF!</definedName>
    <definedName name="TOTALITEM12.7_56" localSheetId="22">[150]A.P.U!#REF!</definedName>
    <definedName name="TOTALITEM12.7_56" localSheetId="2">[150]A.P.U!#REF!</definedName>
    <definedName name="TOTALITEM12.7_56">[150]A.P.U!#REF!</definedName>
    <definedName name="TOTALITEM12.7_57" localSheetId="22">[150]A.P.U!#REF!</definedName>
    <definedName name="TOTALITEM12.7_57" localSheetId="2">[150]A.P.U!#REF!</definedName>
    <definedName name="TOTALITEM12.7_57">[150]A.P.U!#REF!</definedName>
    <definedName name="TOTALITEM12.7_58" localSheetId="22">[150]A.P.U!#REF!</definedName>
    <definedName name="TOTALITEM12.7_58" localSheetId="2">[150]A.P.U!#REF!</definedName>
    <definedName name="TOTALITEM12.7_58">[150]A.P.U!#REF!</definedName>
    <definedName name="TOTALITEM12.7_59" localSheetId="22">[149]A.P.U!#REF!</definedName>
    <definedName name="TOTALITEM12.7_59" localSheetId="2">[149]A.P.U!#REF!</definedName>
    <definedName name="TOTALITEM12.7_59">[149]A.P.U!#REF!</definedName>
    <definedName name="TOTALITEM12.7_60" localSheetId="22">[149]A.P.U!#REF!</definedName>
    <definedName name="TOTALITEM12.7_60" localSheetId="2">[149]A.P.U!#REF!</definedName>
    <definedName name="TOTALITEM12.7_60">[149]A.P.U!#REF!</definedName>
    <definedName name="TOTALITEM12.7_61" localSheetId="22">[150]A.P.U!#REF!</definedName>
    <definedName name="TOTALITEM12.7_61" localSheetId="2">[150]A.P.U!#REF!</definedName>
    <definedName name="TOTALITEM12.7_61">[150]A.P.U!#REF!</definedName>
    <definedName name="TOTALITEM12.7_62" localSheetId="22">[150]A.P.U!#REF!</definedName>
    <definedName name="TOTALITEM12.7_62" localSheetId="2">[150]A.P.U!#REF!</definedName>
    <definedName name="TOTALITEM12.7_62">[150]A.P.U!#REF!</definedName>
    <definedName name="TOTALITEM12.7_63" localSheetId="22">[150]A.P.U!#REF!</definedName>
    <definedName name="TOTALITEM12.7_63" localSheetId="2">[150]A.P.U!#REF!</definedName>
    <definedName name="TOTALITEM12.7_63">[150]A.P.U!#REF!</definedName>
    <definedName name="TOTALITEM12.7_64" localSheetId="22">[150]A.P.U!#REF!</definedName>
    <definedName name="TOTALITEM12.7_64" localSheetId="2">[150]A.P.U!#REF!</definedName>
    <definedName name="TOTALITEM12.7_64">[150]A.P.U!#REF!</definedName>
    <definedName name="TOTALITEM12.7_65" localSheetId="22">[150]A.P.U!#REF!</definedName>
    <definedName name="TOTALITEM12.7_65" localSheetId="2">[150]A.P.U!#REF!</definedName>
    <definedName name="TOTALITEM12.7_65">[150]A.P.U!#REF!</definedName>
    <definedName name="TOTALITEM12.7_66" localSheetId="22">[150]A.P.U!#REF!</definedName>
    <definedName name="TOTALITEM12.7_66" localSheetId="2">[150]A.P.U!#REF!</definedName>
    <definedName name="TOTALITEM12.7_66">[150]A.P.U!#REF!</definedName>
    <definedName name="TOTALITEM12.7_67" localSheetId="22">[150]A.P.U!#REF!</definedName>
    <definedName name="TOTALITEM12.7_67" localSheetId="2">[150]A.P.U!#REF!</definedName>
    <definedName name="TOTALITEM12.7_67">[150]A.P.U!#REF!</definedName>
    <definedName name="TOTALITEM12.7_68" localSheetId="22">[150]A.P.U!#REF!</definedName>
    <definedName name="TOTALITEM12.7_68" localSheetId="2">[150]A.P.U!#REF!</definedName>
    <definedName name="TOTALITEM12.7_68">[150]A.P.U!#REF!</definedName>
    <definedName name="TOTALITEM12.7_69" localSheetId="22">[150]A.P.U!#REF!</definedName>
    <definedName name="TOTALITEM12.7_69" localSheetId="2">[150]A.P.U!#REF!</definedName>
    <definedName name="TOTALITEM12.7_69">[150]A.P.U!#REF!</definedName>
    <definedName name="TOTALITEM12.7_70" localSheetId="22">[150]A.P.U!#REF!</definedName>
    <definedName name="TOTALITEM12.7_70" localSheetId="2">[150]A.P.U!#REF!</definedName>
    <definedName name="TOTALITEM12.7_70">[150]A.P.U!#REF!</definedName>
    <definedName name="TOTALITEM12.7_71" localSheetId="22">[150]A.P.U!#REF!</definedName>
    <definedName name="TOTALITEM12.7_71" localSheetId="2">[150]A.P.U!#REF!</definedName>
    <definedName name="TOTALITEM12.7_71">[150]A.P.U!#REF!</definedName>
    <definedName name="TOTALITEM12.7_72" localSheetId="22">[150]A.P.U!#REF!</definedName>
    <definedName name="TOTALITEM12.7_72" localSheetId="2">[150]A.P.U!#REF!</definedName>
    <definedName name="TOTALITEM12.7_72">[150]A.P.U!#REF!</definedName>
    <definedName name="TOTALITEM12.7_73" localSheetId="22">[150]A.P.U!#REF!</definedName>
    <definedName name="TOTALITEM12.7_73" localSheetId="2">[150]A.P.U!#REF!</definedName>
    <definedName name="TOTALITEM12.7_73">[150]A.P.U!#REF!</definedName>
    <definedName name="TOTALITEM12.7_74" localSheetId="22">[150]A.P.U!#REF!</definedName>
    <definedName name="TOTALITEM12.7_74" localSheetId="2">[150]A.P.U!#REF!</definedName>
    <definedName name="TOTALITEM12.7_74">[150]A.P.U!#REF!</definedName>
    <definedName name="TOTALITEM12.7_75" localSheetId="22">[150]A.P.U!#REF!</definedName>
    <definedName name="TOTALITEM12.7_75" localSheetId="2">[150]A.P.U!#REF!</definedName>
    <definedName name="TOTALITEM12.7_75">[150]A.P.U!#REF!</definedName>
    <definedName name="TOTALITEM12.7_76" localSheetId="22">[150]A.P.U!#REF!</definedName>
    <definedName name="TOTALITEM12.7_76" localSheetId="2">[150]A.P.U!#REF!</definedName>
    <definedName name="TOTALITEM12.7_76">[150]A.P.U!#REF!</definedName>
    <definedName name="TOTALITEM12.7_77" localSheetId="22">[150]A.P.U!#REF!</definedName>
    <definedName name="TOTALITEM12.7_77" localSheetId="2">[150]A.P.U!#REF!</definedName>
    <definedName name="TOTALITEM12.7_77">[150]A.P.U!#REF!</definedName>
    <definedName name="TOTALITEM12.7_78" localSheetId="22">[150]A.P.U!#REF!</definedName>
    <definedName name="TOTALITEM12.7_78" localSheetId="2">[150]A.P.U!#REF!</definedName>
    <definedName name="TOTALITEM12.7_78">[150]A.P.U!#REF!</definedName>
    <definedName name="TOTALITEM12.7_79" localSheetId="22">[150]A.P.U!#REF!</definedName>
    <definedName name="TOTALITEM12.7_79" localSheetId="2">[150]A.P.U!#REF!</definedName>
    <definedName name="TOTALITEM12.7_79">[150]A.P.U!#REF!</definedName>
    <definedName name="TOTALITEM12.7_80" localSheetId="22">[150]A.P.U!#REF!</definedName>
    <definedName name="TOTALITEM12.7_80" localSheetId="2">[150]A.P.U!#REF!</definedName>
    <definedName name="TOTALITEM12.7_80">[150]A.P.U!#REF!</definedName>
    <definedName name="TOTALITEM12.7_9" localSheetId="22">[150]A.P.U!#REF!</definedName>
    <definedName name="TOTALITEM12.7_9" localSheetId="2">[150]A.P.U!#REF!</definedName>
    <definedName name="TOTALITEM12.7_9">[150]A.P.U!#REF!</definedName>
    <definedName name="TOTALITEM12.8" localSheetId="17">[148]A.P.U!#REF!</definedName>
    <definedName name="TOTALITEM12.8" localSheetId="18">[148]A.P.U!#REF!</definedName>
    <definedName name="TOTALITEM12.8" localSheetId="22">[147]A.P.U!#REF!</definedName>
    <definedName name="TOTALITEM12.8" localSheetId="2">[148]A.P.U!#REF!</definedName>
    <definedName name="TOTALITEM12.8">[147]A.P.U!#REF!</definedName>
    <definedName name="TOTALITEM12.8_1" localSheetId="22">[149]A.P.U!#REF!</definedName>
    <definedName name="TOTALITEM12.8_1" localSheetId="2">[149]A.P.U!#REF!</definedName>
    <definedName name="TOTALITEM12.8_1">[149]A.P.U!#REF!</definedName>
    <definedName name="TOTALITEM12.8_10" localSheetId="22">[150]A.P.U!#REF!</definedName>
    <definedName name="TOTALITEM12.8_10" localSheetId="2">[150]A.P.U!#REF!</definedName>
    <definedName name="TOTALITEM12.8_10">[150]A.P.U!#REF!</definedName>
    <definedName name="TOTALITEM12.8_11" localSheetId="22">[150]A.P.U!#REF!</definedName>
    <definedName name="TOTALITEM12.8_11" localSheetId="2">[150]A.P.U!#REF!</definedName>
    <definedName name="TOTALITEM12.8_11">[150]A.P.U!#REF!</definedName>
    <definedName name="TOTALITEM12.8_12" localSheetId="22">[150]A.P.U!#REF!</definedName>
    <definedName name="TOTALITEM12.8_12" localSheetId="2">[150]A.P.U!#REF!</definedName>
    <definedName name="TOTALITEM12.8_12">[150]A.P.U!#REF!</definedName>
    <definedName name="TOTALITEM12.8_13" localSheetId="22">[150]A.P.U!#REF!</definedName>
    <definedName name="TOTALITEM12.8_13" localSheetId="2">[150]A.P.U!#REF!</definedName>
    <definedName name="TOTALITEM12.8_13">[150]A.P.U!#REF!</definedName>
    <definedName name="TOTALITEM12.8_14" localSheetId="22">[150]A.P.U!#REF!</definedName>
    <definedName name="TOTALITEM12.8_14" localSheetId="2">[150]A.P.U!#REF!</definedName>
    <definedName name="TOTALITEM12.8_14">[150]A.P.U!#REF!</definedName>
    <definedName name="TOTALITEM12.8_15" localSheetId="22">[150]A.P.U!#REF!</definedName>
    <definedName name="TOTALITEM12.8_15" localSheetId="2">[150]A.P.U!#REF!</definedName>
    <definedName name="TOTALITEM12.8_15">[150]A.P.U!#REF!</definedName>
    <definedName name="TOTALITEM12.8_16" localSheetId="22">[150]A.P.U!#REF!</definedName>
    <definedName name="TOTALITEM12.8_16" localSheetId="2">[150]A.P.U!#REF!</definedName>
    <definedName name="TOTALITEM12.8_16">[150]A.P.U!#REF!</definedName>
    <definedName name="TOTALITEM12.8_17" localSheetId="22">[150]A.P.U!#REF!</definedName>
    <definedName name="TOTALITEM12.8_17" localSheetId="2">[150]A.P.U!#REF!</definedName>
    <definedName name="TOTALITEM12.8_17">[150]A.P.U!#REF!</definedName>
    <definedName name="TOTALITEM12.8_18" localSheetId="22">[150]A.P.U!#REF!</definedName>
    <definedName name="TOTALITEM12.8_18" localSheetId="2">[150]A.P.U!#REF!</definedName>
    <definedName name="TOTALITEM12.8_18">[150]A.P.U!#REF!</definedName>
    <definedName name="TOTALITEM12.8_19" localSheetId="22">[150]A.P.U!#REF!</definedName>
    <definedName name="TOTALITEM12.8_19" localSheetId="2">[150]A.P.U!#REF!</definedName>
    <definedName name="TOTALITEM12.8_19">[150]A.P.U!#REF!</definedName>
    <definedName name="TOTALITEM12.8_2" localSheetId="22">[149]A.P.U!#REF!</definedName>
    <definedName name="TOTALITEM12.8_2" localSheetId="2">[149]A.P.U!#REF!</definedName>
    <definedName name="TOTALITEM12.8_2">[149]A.P.U!#REF!</definedName>
    <definedName name="TOTALITEM12.8_20" localSheetId="22">[150]A.P.U!#REF!</definedName>
    <definedName name="TOTALITEM12.8_20" localSheetId="2">[150]A.P.U!#REF!</definedName>
    <definedName name="TOTALITEM12.8_20">[150]A.P.U!#REF!</definedName>
    <definedName name="TOTALITEM12.8_21" localSheetId="22">[150]A.P.U!#REF!</definedName>
    <definedName name="TOTALITEM12.8_21" localSheetId="2">[150]A.P.U!#REF!</definedName>
    <definedName name="TOTALITEM12.8_21">[150]A.P.U!#REF!</definedName>
    <definedName name="TOTALITEM12.8_22" localSheetId="22">[150]A.P.U!#REF!</definedName>
    <definedName name="TOTALITEM12.8_22" localSheetId="2">[150]A.P.U!#REF!</definedName>
    <definedName name="TOTALITEM12.8_22">[150]A.P.U!#REF!</definedName>
    <definedName name="TOTALITEM12.8_23" localSheetId="22">[150]A.P.U!#REF!</definedName>
    <definedName name="TOTALITEM12.8_23" localSheetId="2">[150]A.P.U!#REF!</definedName>
    <definedName name="TOTALITEM12.8_23">[150]A.P.U!#REF!</definedName>
    <definedName name="TOTALITEM12.8_24" localSheetId="22">[150]A.P.U!#REF!</definedName>
    <definedName name="TOTALITEM12.8_24" localSheetId="2">[150]A.P.U!#REF!</definedName>
    <definedName name="TOTALITEM12.8_24">[150]A.P.U!#REF!</definedName>
    <definedName name="TOTALITEM12.8_25" localSheetId="22">[150]A.P.U!#REF!</definedName>
    <definedName name="TOTALITEM12.8_25" localSheetId="2">[150]A.P.U!#REF!</definedName>
    <definedName name="TOTALITEM12.8_25">[150]A.P.U!#REF!</definedName>
    <definedName name="TOTALITEM12.8_26" localSheetId="22">[150]A.P.U!#REF!</definedName>
    <definedName name="TOTALITEM12.8_26" localSheetId="2">[150]A.P.U!#REF!</definedName>
    <definedName name="TOTALITEM12.8_26">[150]A.P.U!#REF!</definedName>
    <definedName name="TOTALITEM12.8_27" localSheetId="22">[150]A.P.U!#REF!</definedName>
    <definedName name="TOTALITEM12.8_27" localSheetId="2">[150]A.P.U!#REF!</definedName>
    <definedName name="TOTALITEM12.8_27">[150]A.P.U!#REF!</definedName>
    <definedName name="TOTALITEM12.8_28" localSheetId="22">[150]A.P.U!#REF!</definedName>
    <definedName name="TOTALITEM12.8_28" localSheetId="2">[150]A.P.U!#REF!</definedName>
    <definedName name="TOTALITEM12.8_28">[150]A.P.U!#REF!</definedName>
    <definedName name="TOTALITEM12.8_29" localSheetId="22">[150]A.P.U!#REF!</definedName>
    <definedName name="TOTALITEM12.8_29" localSheetId="2">[150]A.P.U!#REF!</definedName>
    <definedName name="TOTALITEM12.8_29">[150]A.P.U!#REF!</definedName>
    <definedName name="TOTALITEM12.8_3" localSheetId="22">[151]A.P.U!#REF!</definedName>
    <definedName name="TOTALITEM12.8_3" localSheetId="2">[151]A.P.U!#REF!</definedName>
    <definedName name="TOTALITEM12.8_3">[151]A.P.U!#REF!</definedName>
    <definedName name="TOTALITEM12.8_30" localSheetId="22">[150]A.P.U!#REF!</definedName>
    <definedName name="TOTALITEM12.8_30" localSheetId="2">[150]A.P.U!#REF!</definedName>
    <definedName name="TOTALITEM12.8_30">[150]A.P.U!#REF!</definedName>
    <definedName name="TOTALITEM12.8_31" localSheetId="22">[150]A.P.U!#REF!</definedName>
    <definedName name="TOTALITEM12.8_31" localSheetId="2">[150]A.P.U!#REF!</definedName>
    <definedName name="TOTALITEM12.8_31">[150]A.P.U!#REF!</definedName>
    <definedName name="TOTALITEM12.8_32" localSheetId="22">[150]A.P.U!#REF!</definedName>
    <definedName name="TOTALITEM12.8_32" localSheetId="2">[150]A.P.U!#REF!</definedName>
    <definedName name="TOTALITEM12.8_32">[150]A.P.U!#REF!</definedName>
    <definedName name="TOTALITEM12.8_33" localSheetId="22">[150]A.P.U!#REF!</definedName>
    <definedName name="TOTALITEM12.8_33" localSheetId="2">[150]A.P.U!#REF!</definedName>
    <definedName name="TOTALITEM12.8_33">[150]A.P.U!#REF!</definedName>
    <definedName name="TOTALITEM12.8_34" localSheetId="22">[150]A.P.U!#REF!</definedName>
    <definedName name="TOTALITEM12.8_34" localSheetId="2">[150]A.P.U!#REF!</definedName>
    <definedName name="TOTALITEM12.8_34">[150]A.P.U!#REF!</definedName>
    <definedName name="TOTALITEM12.8_35" localSheetId="22">[150]A.P.U!#REF!</definedName>
    <definedName name="TOTALITEM12.8_35" localSheetId="2">[150]A.P.U!#REF!</definedName>
    <definedName name="TOTALITEM12.8_35">[150]A.P.U!#REF!</definedName>
    <definedName name="TOTALITEM12.8_36" localSheetId="22">[150]A.P.U!#REF!</definedName>
    <definedName name="TOTALITEM12.8_36" localSheetId="2">[150]A.P.U!#REF!</definedName>
    <definedName name="TOTALITEM12.8_36">[150]A.P.U!#REF!</definedName>
    <definedName name="TOTALITEM12.8_37" localSheetId="22">[150]A.P.U!#REF!</definedName>
    <definedName name="TOTALITEM12.8_37" localSheetId="2">[150]A.P.U!#REF!</definedName>
    <definedName name="TOTALITEM12.8_37">[150]A.P.U!#REF!</definedName>
    <definedName name="TOTALITEM12.8_38" localSheetId="22">[150]A.P.U!#REF!</definedName>
    <definedName name="TOTALITEM12.8_38" localSheetId="2">[150]A.P.U!#REF!</definedName>
    <definedName name="TOTALITEM12.8_38">[150]A.P.U!#REF!</definedName>
    <definedName name="TOTALITEM12.8_39" localSheetId="22">[150]A.P.U!#REF!</definedName>
    <definedName name="TOTALITEM12.8_39" localSheetId="2">[150]A.P.U!#REF!</definedName>
    <definedName name="TOTALITEM12.8_39">[150]A.P.U!#REF!</definedName>
    <definedName name="TOTALITEM12.8_4" localSheetId="22">[149]A.P.U!#REF!</definedName>
    <definedName name="TOTALITEM12.8_4" localSheetId="2">[149]A.P.U!#REF!</definedName>
    <definedName name="TOTALITEM12.8_4">[149]A.P.U!#REF!</definedName>
    <definedName name="TOTALITEM12.8_40" localSheetId="22">[150]A.P.U!#REF!</definedName>
    <definedName name="TOTALITEM12.8_40" localSheetId="2">[150]A.P.U!#REF!</definedName>
    <definedName name="TOTALITEM12.8_40">[150]A.P.U!#REF!</definedName>
    <definedName name="TOTALITEM12.8_41" localSheetId="22">[150]A.P.U!#REF!</definedName>
    <definedName name="TOTALITEM12.8_41" localSheetId="2">[150]A.P.U!#REF!</definedName>
    <definedName name="TOTALITEM12.8_41">[150]A.P.U!#REF!</definedName>
    <definedName name="TOTALITEM12.8_42" localSheetId="22">[150]A.P.U!#REF!</definedName>
    <definedName name="TOTALITEM12.8_42" localSheetId="2">[150]A.P.U!#REF!</definedName>
    <definedName name="TOTALITEM12.8_42">[150]A.P.U!#REF!</definedName>
    <definedName name="TOTALITEM12.8_43" localSheetId="22">[150]A.P.U!#REF!</definedName>
    <definedName name="TOTALITEM12.8_43" localSheetId="2">[150]A.P.U!#REF!</definedName>
    <definedName name="TOTALITEM12.8_43">[150]A.P.U!#REF!</definedName>
    <definedName name="TOTALITEM12.8_44" localSheetId="22">[150]A.P.U!#REF!</definedName>
    <definedName name="TOTALITEM12.8_44" localSheetId="2">[150]A.P.U!#REF!</definedName>
    <definedName name="TOTALITEM12.8_44">[150]A.P.U!#REF!</definedName>
    <definedName name="TOTALITEM12.8_45" localSheetId="22">[150]A.P.U!#REF!</definedName>
    <definedName name="TOTALITEM12.8_45" localSheetId="2">[150]A.P.U!#REF!</definedName>
    <definedName name="TOTALITEM12.8_45">[150]A.P.U!#REF!</definedName>
    <definedName name="TOTALITEM12.8_46" localSheetId="22">[150]A.P.U!#REF!</definedName>
    <definedName name="TOTALITEM12.8_46" localSheetId="2">[150]A.P.U!#REF!</definedName>
    <definedName name="TOTALITEM12.8_46">[150]A.P.U!#REF!</definedName>
    <definedName name="TOTALITEM12.8_47" localSheetId="22">[150]A.P.U!#REF!</definedName>
    <definedName name="TOTALITEM12.8_47" localSheetId="2">[150]A.P.U!#REF!</definedName>
    <definedName name="TOTALITEM12.8_47">[150]A.P.U!#REF!</definedName>
    <definedName name="TOTALITEM12.8_48" localSheetId="22">[150]A.P.U!#REF!</definedName>
    <definedName name="TOTALITEM12.8_48" localSheetId="2">[150]A.P.U!#REF!</definedName>
    <definedName name="TOTALITEM12.8_48">[150]A.P.U!#REF!</definedName>
    <definedName name="TOTALITEM12.8_49" localSheetId="22">[150]A.P.U!#REF!</definedName>
    <definedName name="TOTALITEM12.8_49" localSheetId="2">[150]A.P.U!#REF!</definedName>
    <definedName name="TOTALITEM12.8_49">[150]A.P.U!#REF!</definedName>
    <definedName name="TOTALITEM12.8_5" localSheetId="22">[150]A.P.U!#REF!</definedName>
    <definedName name="TOTALITEM12.8_5" localSheetId="2">[150]A.P.U!#REF!</definedName>
    <definedName name="TOTALITEM12.8_5">[150]A.P.U!#REF!</definedName>
    <definedName name="TOTALITEM12.8_50" localSheetId="22">[150]A.P.U!#REF!</definedName>
    <definedName name="TOTALITEM12.8_50" localSheetId="2">[150]A.P.U!#REF!</definedName>
    <definedName name="TOTALITEM12.8_50">[150]A.P.U!#REF!</definedName>
    <definedName name="TOTALITEM12.8_51" localSheetId="22">[150]A.P.U!#REF!</definedName>
    <definedName name="TOTALITEM12.8_51" localSheetId="2">[150]A.P.U!#REF!</definedName>
    <definedName name="TOTALITEM12.8_51">[150]A.P.U!#REF!</definedName>
    <definedName name="TOTALITEM12.8_52" localSheetId="22">[150]A.P.U!#REF!</definedName>
    <definedName name="TOTALITEM12.8_52" localSheetId="2">[150]A.P.U!#REF!</definedName>
    <definedName name="TOTALITEM12.8_52">[150]A.P.U!#REF!</definedName>
    <definedName name="TOTALITEM12.8_53" localSheetId="22">[150]A.P.U!#REF!</definedName>
    <definedName name="TOTALITEM12.8_53" localSheetId="2">[150]A.P.U!#REF!</definedName>
    <definedName name="TOTALITEM12.8_53">[150]A.P.U!#REF!</definedName>
    <definedName name="TOTALITEM12.8_54" localSheetId="22">[150]A.P.U!#REF!</definedName>
    <definedName name="TOTALITEM12.8_54" localSheetId="2">[150]A.P.U!#REF!</definedName>
    <definedName name="TOTALITEM12.8_54">[150]A.P.U!#REF!</definedName>
    <definedName name="TOTALITEM12.8_55" localSheetId="22">[150]A.P.U!#REF!</definedName>
    <definedName name="TOTALITEM12.8_55" localSheetId="2">[150]A.P.U!#REF!</definedName>
    <definedName name="TOTALITEM12.8_55">[150]A.P.U!#REF!</definedName>
    <definedName name="TOTALITEM12.8_56" localSheetId="22">[150]A.P.U!#REF!</definedName>
    <definedName name="TOTALITEM12.8_56" localSheetId="2">[150]A.P.U!#REF!</definedName>
    <definedName name="TOTALITEM12.8_56">[150]A.P.U!#REF!</definedName>
    <definedName name="TOTALITEM12.8_57" localSheetId="22">[150]A.P.U!#REF!</definedName>
    <definedName name="TOTALITEM12.8_57" localSheetId="2">[150]A.P.U!#REF!</definedName>
    <definedName name="TOTALITEM12.8_57">[150]A.P.U!#REF!</definedName>
    <definedName name="TOTALITEM12.8_58" localSheetId="22">[150]A.P.U!#REF!</definedName>
    <definedName name="TOTALITEM12.8_58" localSheetId="2">[150]A.P.U!#REF!</definedName>
    <definedName name="TOTALITEM12.8_58">[150]A.P.U!#REF!</definedName>
    <definedName name="TOTALITEM12.8_59" localSheetId="22">[149]A.P.U!#REF!</definedName>
    <definedName name="TOTALITEM12.8_59" localSheetId="2">[149]A.P.U!#REF!</definedName>
    <definedName name="TOTALITEM12.8_59">[149]A.P.U!#REF!</definedName>
    <definedName name="TOTALITEM12.8_60" localSheetId="22">[149]A.P.U!#REF!</definedName>
    <definedName name="TOTALITEM12.8_60" localSheetId="2">[149]A.P.U!#REF!</definedName>
    <definedName name="TOTALITEM12.8_60">[149]A.P.U!#REF!</definedName>
    <definedName name="TOTALITEM12.8_61" localSheetId="22">[150]A.P.U!#REF!</definedName>
    <definedName name="TOTALITEM12.8_61" localSheetId="2">[150]A.P.U!#REF!</definedName>
    <definedName name="TOTALITEM12.8_61">[150]A.P.U!#REF!</definedName>
    <definedName name="TOTALITEM12.8_62" localSheetId="22">[150]A.P.U!#REF!</definedName>
    <definedName name="TOTALITEM12.8_62" localSheetId="2">[150]A.P.U!#REF!</definedName>
    <definedName name="TOTALITEM12.8_62">[150]A.P.U!#REF!</definedName>
    <definedName name="TOTALITEM12.8_63" localSheetId="22">[150]A.P.U!#REF!</definedName>
    <definedName name="TOTALITEM12.8_63" localSheetId="2">[150]A.P.U!#REF!</definedName>
    <definedName name="TOTALITEM12.8_63">[150]A.P.U!#REF!</definedName>
    <definedName name="TOTALITEM12.8_64" localSheetId="22">[150]A.P.U!#REF!</definedName>
    <definedName name="TOTALITEM12.8_64" localSheetId="2">[150]A.P.U!#REF!</definedName>
    <definedName name="TOTALITEM12.8_64">[150]A.P.U!#REF!</definedName>
    <definedName name="TOTALITEM12.8_65" localSheetId="22">[150]A.P.U!#REF!</definedName>
    <definedName name="TOTALITEM12.8_65" localSheetId="2">[150]A.P.U!#REF!</definedName>
    <definedName name="TOTALITEM12.8_65">[150]A.P.U!#REF!</definedName>
    <definedName name="TOTALITEM12.8_66" localSheetId="22">[150]A.P.U!#REF!</definedName>
    <definedName name="TOTALITEM12.8_66" localSheetId="2">[150]A.P.U!#REF!</definedName>
    <definedName name="TOTALITEM12.8_66">[150]A.P.U!#REF!</definedName>
    <definedName name="TOTALITEM12.8_67" localSheetId="22">[150]A.P.U!#REF!</definedName>
    <definedName name="TOTALITEM12.8_67" localSheetId="2">[150]A.P.U!#REF!</definedName>
    <definedName name="TOTALITEM12.8_67">[150]A.P.U!#REF!</definedName>
    <definedName name="TOTALITEM12.8_68" localSheetId="22">[150]A.P.U!#REF!</definedName>
    <definedName name="TOTALITEM12.8_68" localSheetId="2">[150]A.P.U!#REF!</definedName>
    <definedName name="TOTALITEM12.8_68">[150]A.P.U!#REF!</definedName>
    <definedName name="TOTALITEM12.8_69" localSheetId="22">[150]A.P.U!#REF!</definedName>
    <definedName name="TOTALITEM12.8_69" localSheetId="2">[150]A.P.U!#REF!</definedName>
    <definedName name="TOTALITEM12.8_69">[150]A.P.U!#REF!</definedName>
    <definedName name="TOTALITEM12.8_70" localSheetId="22">[150]A.P.U!#REF!</definedName>
    <definedName name="TOTALITEM12.8_70" localSheetId="2">[150]A.P.U!#REF!</definedName>
    <definedName name="TOTALITEM12.8_70">[150]A.P.U!#REF!</definedName>
    <definedName name="TOTALITEM12.8_71" localSheetId="22">[150]A.P.U!#REF!</definedName>
    <definedName name="TOTALITEM12.8_71" localSheetId="2">[150]A.P.U!#REF!</definedName>
    <definedName name="TOTALITEM12.8_71">[150]A.P.U!#REF!</definedName>
    <definedName name="TOTALITEM12.8_72" localSheetId="22">[150]A.P.U!#REF!</definedName>
    <definedName name="TOTALITEM12.8_72" localSheetId="2">[150]A.P.U!#REF!</definedName>
    <definedName name="TOTALITEM12.8_72">[150]A.P.U!#REF!</definedName>
    <definedName name="TOTALITEM12.8_73" localSheetId="22">[150]A.P.U!#REF!</definedName>
    <definedName name="TOTALITEM12.8_73" localSheetId="2">[150]A.P.U!#REF!</definedName>
    <definedName name="TOTALITEM12.8_73">[150]A.P.U!#REF!</definedName>
    <definedName name="TOTALITEM12.8_74" localSheetId="22">[150]A.P.U!#REF!</definedName>
    <definedName name="TOTALITEM12.8_74" localSheetId="2">[150]A.P.U!#REF!</definedName>
    <definedName name="TOTALITEM12.8_74">[150]A.P.U!#REF!</definedName>
    <definedName name="TOTALITEM12.8_75" localSheetId="22">[150]A.P.U!#REF!</definedName>
    <definedName name="TOTALITEM12.8_75" localSheetId="2">[150]A.P.U!#REF!</definedName>
    <definedName name="TOTALITEM12.8_75">[150]A.P.U!#REF!</definedName>
    <definedName name="TOTALITEM12.8_76" localSheetId="22">[150]A.P.U!#REF!</definedName>
    <definedName name="TOTALITEM12.8_76" localSheetId="2">[150]A.P.U!#REF!</definedName>
    <definedName name="TOTALITEM12.8_76">[150]A.P.U!#REF!</definedName>
    <definedName name="TOTALITEM12.8_77" localSheetId="22">[150]A.P.U!#REF!</definedName>
    <definedName name="TOTALITEM12.8_77" localSheetId="2">[150]A.P.U!#REF!</definedName>
    <definedName name="TOTALITEM12.8_77">[150]A.P.U!#REF!</definedName>
    <definedName name="TOTALITEM12.8_78" localSheetId="22">[150]A.P.U!#REF!</definedName>
    <definedName name="TOTALITEM12.8_78" localSheetId="2">[150]A.P.U!#REF!</definedName>
    <definedName name="TOTALITEM12.8_78">[150]A.P.U!#REF!</definedName>
    <definedName name="TOTALITEM12.8_79" localSheetId="22">[150]A.P.U!#REF!</definedName>
    <definedName name="TOTALITEM12.8_79" localSheetId="2">[150]A.P.U!#REF!</definedName>
    <definedName name="TOTALITEM12.8_79">[150]A.P.U!#REF!</definedName>
    <definedName name="TOTALITEM12.8_80" localSheetId="22">[150]A.P.U!#REF!</definedName>
    <definedName name="TOTALITEM12.8_80" localSheetId="2">[150]A.P.U!#REF!</definedName>
    <definedName name="TOTALITEM12.8_80">[150]A.P.U!#REF!</definedName>
    <definedName name="TOTALITEM12.8_9" localSheetId="22">[150]A.P.U!#REF!</definedName>
    <definedName name="TOTALITEM12.8_9" localSheetId="2">[150]A.P.U!#REF!</definedName>
    <definedName name="TOTALITEM12.8_9">[150]A.P.U!#REF!</definedName>
    <definedName name="TOTALITEM12.9" localSheetId="17">[148]A.P.U!#REF!</definedName>
    <definedName name="TOTALITEM12.9" localSheetId="18">[148]A.P.U!#REF!</definedName>
    <definedName name="TOTALITEM12.9" localSheetId="22">[147]A.P.U!#REF!</definedName>
    <definedName name="TOTALITEM12.9" localSheetId="2">[148]A.P.U!#REF!</definedName>
    <definedName name="TOTALITEM12.9">[147]A.P.U!#REF!</definedName>
    <definedName name="TOTALITEM12.9_1" localSheetId="22">[149]A.P.U!#REF!</definedName>
    <definedName name="TOTALITEM12.9_1" localSheetId="2">[149]A.P.U!#REF!</definedName>
    <definedName name="TOTALITEM12.9_1">[149]A.P.U!#REF!</definedName>
    <definedName name="TOTALITEM12.9_10" localSheetId="22">[150]A.P.U!#REF!</definedName>
    <definedName name="TOTALITEM12.9_10" localSheetId="2">[150]A.P.U!#REF!</definedName>
    <definedName name="TOTALITEM12.9_10">[150]A.P.U!#REF!</definedName>
    <definedName name="TOTALITEM12.9_11" localSheetId="22">[150]A.P.U!#REF!</definedName>
    <definedName name="TOTALITEM12.9_11" localSheetId="2">[150]A.P.U!#REF!</definedName>
    <definedName name="TOTALITEM12.9_11">[150]A.P.U!#REF!</definedName>
    <definedName name="TOTALITEM12.9_12" localSheetId="22">[150]A.P.U!#REF!</definedName>
    <definedName name="TOTALITEM12.9_12" localSheetId="2">[150]A.P.U!#REF!</definedName>
    <definedName name="TOTALITEM12.9_12">[150]A.P.U!#REF!</definedName>
    <definedName name="TOTALITEM12.9_13" localSheetId="22">[150]A.P.U!#REF!</definedName>
    <definedName name="TOTALITEM12.9_13" localSheetId="2">[150]A.P.U!#REF!</definedName>
    <definedName name="TOTALITEM12.9_13">[150]A.P.U!#REF!</definedName>
    <definedName name="TOTALITEM12.9_14" localSheetId="22">[150]A.P.U!#REF!</definedName>
    <definedName name="TOTALITEM12.9_14" localSheetId="2">[150]A.P.U!#REF!</definedName>
    <definedName name="TOTALITEM12.9_14">[150]A.P.U!#REF!</definedName>
    <definedName name="TOTALITEM12.9_15" localSheetId="22">[150]A.P.U!#REF!</definedName>
    <definedName name="TOTALITEM12.9_15" localSheetId="2">[150]A.P.U!#REF!</definedName>
    <definedName name="TOTALITEM12.9_15">[150]A.P.U!#REF!</definedName>
    <definedName name="TOTALITEM12.9_16" localSheetId="22">[150]A.P.U!#REF!</definedName>
    <definedName name="TOTALITEM12.9_16" localSheetId="2">[150]A.P.U!#REF!</definedName>
    <definedName name="TOTALITEM12.9_16">[150]A.P.U!#REF!</definedName>
    <definedName name="TOTALITEM12.9_17" localSheetId="22">[150]A.P.U!#REF!</definedName>
    <definedName name="TOTALITEM12.9_17" localSheetId="2">[150]A.P.U!#REF!</definedName>
    <definedName name="TOTALITEM12.9_17">[150]A.P.U!#REF!</definedName>
    <definedName name="TOTALITEM12.9_18" localSheetId="22">[150]A.P.U!#REF!</definedName>
    <definedName name="TOTALITEM12.9_18" localSheetId="2">[150]A.P.U!#REF!</definedName>
    <definedName name="TOTALITEM12.9_18">[150]A.P.U!#REF!</definedName>
    <definedName name="TOTALITEM12.9_19" localSheetId="22">[150]A.P.U!#REF!</definedName>
    <definedName name="TOTALITEM12.9_19" localSheetId="2">[150]A.P.U!#REF!</definedName>
    <definedName name="TOTALITEM12.9_19">[150]A.P.U!#REF!</definedName>
    <definedName name="TOTALITEM12.9_2" localSheetId="22">[149]A.P.U!#REF!</definedName>
    <definedName name="TOTALITEM12.9_2" localSheetId="2">[149]A.P.U!#REF!</definedName>
    <definedName name="TOTALITEM12.9_2">[149]A.P.U!#REF!</definedName>
    <definedName name="TOTALITEM12.9_20" localSheetId="22">[150]A.P.U!#REF!</definedName>
    <definedName name="TOTALITEM12.9_20" localSheetId="2">[150]A.P.U!#REF!</definedName>
    <definedName name="TOTALITEM12.9_20">[150]A.P.U!#REF!</definedName>
    <definedName name="TOTALITEM12.9_21" localSheetId="22">[150]A.P.U!#REF!</definedName>
    <definedName name="TOTALITEM12.9_21" localSheetId="2">[150]A.P.U!#REF!</definedName>
    <definedName name="TOTALITEM12.9_21">[150]A.P.U!#REF!</definedName>
    <definedName name="TOTALITEM12.9_22" localSheetId="22">[150]A.P.U!#REF!</definedName>
    <definedName name="TOTALITEM12.9_22" localSheetId="2">[150]A.P.U!#REF!</definedName>
    <definedName name="TOTALITEM12.9_22">[150]A.P.U!#REF!</definedName>
    <definedName name="TOTALITEM12.9_23" localSheetId="22">[150]A.P.U!#REF!</definedName>
    <definedName name="TOTALITEM12.9_23" localSheetId="2">[150]A.P.U!#REF!</definedName>
    <definedName name="TOTALITEM12.9_23">[150]A.P.U!#REF!</definedName>
    <definedName name="TOTALITEM12.9_24" localSheetId="22">[150]A.P.U!#REF!</definedName>
    <definedName name="TOTALITEM12.9_24" localSheetId="2">[150]A.P.U!#REF!</definedName>
    <definedName name="TOTALITEM12.9_24">[150]A.P.U!#REF!</definedName>
    <definedName name="TOTALITEM12.9_25" localSheetId="22">[150]A.P.U!#REF!</definedName>
    <definedName name="TOTALITEM12.9_25" localSheetId="2">[150]A.P.U!#REF!</definedName>
    <definedName name="TOTALITEM12.9_25">[150]A.P.U!#REF!</definedName>
    <definedName name="TOTALITEM12.9_26" localSheetId="22">[150]A.P.U!#REF!</definedName>
    <definedName name="TOTALITEM12.9_26" localSheetId="2">[150]A.P.U!#REF!</definedName>
    <definedName name="TOTALITEM12.9_26">[150]A.P.U!#REF!</definedName>
    <definedName name="TOTALITEM12.9_27" localSheetId="22">[150]A.P.U!#REF!</definedName>
    <definedName name="TOTALITEM12.9_27" localSheetId="2">[150]A.P.U!#REF!</definedName>
    <definedName name="TOTALITEM12.9_27">[150]A.P.U!#REF!</definedName>
    <definedName name="TOTALITEM12.9_28" localSheetId="22">[150]A.P.U!#REF!</definedName>
    <definedName name="TOTALITEM12.9_28" localSheetId="2">[150]A.P.U!#REF!</definedName>
    <definedName name="TOTALITEM12.9_28">[150]A.P.U!#REF!</definedName>
    <definedName name="TOTALITEM12.9_29" localSheetId="22">[150]A.P.U!#REF!</definedName>
    <definedName name="TOTALITEM12.9_29" localSheetId="2">[150]A.P.U!#REF!</definedName>
    <definedName name="TOTALITEM12.9_29">[150]A.P.U!#REF!</definedName>
    <definedName name="TOTALITEM12.9_3" localSheetId="22">[151]A.P.U!#REF!</definedName>
    <definedName name="TOTALITEM12.9_3" localSheetId="2">[151]A.P.U!#REF!</definedName>
    <definedName name="TOTALITEM12.9_3">[151]A.P.U!#REF!</definedName>
    <definedName name="TOTALITEM12.9_30" localSheetId="22">[150]A.P.U!#REF!</definedName>
    <definedName name="TOTALITEM12.9_30" localSheetId="2">[150]A.P.U!#REF!</definedName>
    <definedName name="TOTALITEM12.9_30">[150]A.P.U!#REF!</definedName>
    <definedName name="TOTALITEM12.9_31" localSheetId="22">[150]A.P.U!#REF!</definedName>
    <definedName name="TOTALITEM12.9_31" localSheetId="2">[150]A.P.U!#REF!</definedName>
    <definedName name="TOTALITEM12.9_31">[150]A.P.U!#REF!</definedName>
    <definedName name="TOTALITEM12.9_32" localSheetId="22">[150]A.P.U!#REF!</definedName>
    <definedName name="TOTALITEM12.9_32" localSheetId="2">[150]A.P.U!#REF!</definedName>
    <definedName name="TOTALITEM12.9_32">[150]A.P.U!#REF!</definedName>
    <definedName name="TOTALITEM12.9_33" localSheetId="22">[150]A.P.U!#REF!</definedName>
    <definedName name="TOTALITEM12.9_33" localSheetId="2">[150]A.P.U!#REF!</definedName>
    <definedName name="TOTALITEM12.9_33">[150]A.P.U!#REF!</definedName>
    <definedName name="TOTALITEM12.9_34" localSheetId="22">[150]A.P.U!#REF!</definedName>
    <definedName name="TOTALITEM12.9_34" localSheetId="2">[150]A.P.U!#REF!</definedName>
    <definedName name="TOTALITEM12.9_34">[150]A.P.U!#REF!</definedName>
    <definedName name="TOTALITEM12.9_35" localSheetId="22">[150]A.P.U!#REF!</definedName>
    <definedName name="TOTALITEM12.9_35" localSheetId="2">[150]A.P.U!#REF!</definedName>
    <definedName name="TOTALITEM12.9_35">[150]A.P.U!#REF!</definedName>
    <definedName name="TOTALITEM12.9_36" localSheetId="22">[150]A.P.U!#REF!</definedName>
    <definedName name="TOTALITEM12.9_36" localSheetId="2">[150]A.P.U!#REF!</definedName>
    <definedName name="TOTALITEM12.9_36">[150]A.P.U!#REF!</definedName>
    <definedName name="TOTALITEM12.9_37" localSheetId="22">[150]A.P.U!#REF!</definedName>
    <definedName name="TOTALITEM12.9_37" localSheetId="2">[150]A.P.U!#REF!</definedName>
    <definedName name="TOTALITEM12.9_37">[150]A.P.U!#REF!</definedName>
    <definedName name="TOTALITEM12.9_38" localSheetId="22">[150]A.P.U!#REF!</definedName>
    <definedName name="TOTALITEM12.9_38" localSheetId="2">[150]A.P.U!#REF!</definedName>
    <definedName name="TOTALITEM12.9_38">[150]A.P.U!#REF!</definedName>
    <definedName name="TOTALITEM12.9_39" localSheetId="22">[150]A.P.U!#REF!</definedName>
    <definedName name="TOTALITEM12.9_39" localSheetId="2">[150]A.P.U!#REF!</definedName>
    <definedName name="TOTALITEM12.9_39">[150]A.P.U!#REF!</definedName>
    <definedName name="TOTALITEM12.9_4" localSheetId="22">[149]A.P.U!#REF!</definedName>
    <definedName name="TOTALITEM12.9_4" localSheetId="2">[149]A.P.U!#REF!</definedName>
    <definedName name="TOTALITEM12.9_4">[149]A.P.U!#REF!</definedName>
    <definedName name="TOTALITEM12.9_40" localSheetId="22">[150]A.P.U!#REF!</definedName>
    <definedName name="TOTALITEM12.9_40" localSheetId="2">[150]A.P.U!#REF!</definedName>
    <definedName name="TOTALITEM12.9_40">[150]A.P.U!#REF!</definedName>
    <definedName name="TOTALITEM12.9_41" localSheetId="22">[150]A.P.U!#REF!</definedName>
    <definedName name="TOTALITEM12.9_41" localSheetId="2">[150]A.P.U!#REF!</definedName>
    <definedName name="TOTALITEM12.9_41">[150]A.P.U!#REF!</definedName>
    <definedName name="TOTALITEM12.9_42" localSheetId="22">[150]A.P.U!#REF!</definedName>
    <definedName name="TOTALITEM12.9_42" localSheetId="2">[150]A.P.U!#REF!</definedName>
    <definedName name="TOTALITEM12.9_42">[150]A.P.U!#REF!</definedName>
    <definedName name="TOTALITEM12.9_43" localSheetId="22">[150]A.P.U!#REF!</definedName>
    <definedName name="TOTALITEM12.9_43" localSheetId="2">[150]A.P.U!#REF!</definedName>
    <definedName name="TOTALITEM12.9_43">[150]A.P.U!#REF!</definedName>
    <definedName name="TOTALITEM12.9_44" localSheetId="22">[150]A.P.U!#REF!</definedName>
    <definedName name="TOTALITEM12.9_44" localSheetId="2">[150]A.P.U!#REF!</definedName>
    <definedName name="TOTALITEM12.9_44">[150]A.P.U!#REF!</definedName>
    <definedName name="TOTALITEM12.9_45" localSheetId="22">[150]A.P.U!#REF!</definedName>
    <definedName name="TOTALITEM12.9_45" localSheetId="2">[150]A.P.U!#REF!</definedName>
    <definedName name="TOTALITEM12.9_45">[150]A.P.U!#REF!</definedName>
    <definedName name="TOTALITEM12.9_46" localSheetId="22">[150]A.P.U!#REF!</definedName>
    <definedName name="TOTALITEM12.9_46" localSheetId="2">[150]A.P.U!#REF!</definedName>
    <definedName name="TOTALITEM12.9_46">[150]A.P.U!#REF!</definedName>
    <definedName name="TOTALITEM12.9_47" localSheetId="22">[150]A.P.U!#REF!</definedName>
    <definedName name="TOTALITEM12.9_47" localSheetId="2">[150]A.P.U!#REF!</definedName>
    <definedName name="TOTALITEM12.9_47">[150]A.P.U!#REF!</definedName>
    <definedName name="TOTALITEM12.9_48" localSheetId="22">[150]A.P.U!#REF!</definedName>
    <definedName name="TOTALITEM12.9_48" localSheetId="2">[150]A.P.U!#REF!</definedName>
    <definedName name="TOTALITEM12.9_48">[150]A.P.U!#REF!</definedName>
    <definedName name="TOTALITEM12.9_49" localSheetId="22">[150]A.P.U!#REF!</definedName>
    <definedName name="TOTALITEM12.9_49" localSheetId="2">[150]A.P.U!#REF!</definedName>
    <definedName name="TOTALITEM12.9_49">[150]A.P.U!#REF!</definedName>
    <definedName name="TOTALITEM12.9_5" localSheetId="22">[150]A.P.U!#REF!</definedName>
    <definedName name="TOTALITEM12.9_5" localSheetId="2">[150]A.P.U!#REF!</definedName>
    <definedName name="TOTALITEM12.9_5">[150]A.P.U!#REF!</definedName>
    <definedName name="TOTALITEM12.9_50" localSheetId="22">[150]A.P.U!#REF!</definedName>
    <definedName name="TOTALITEM12.9_50" localSheetId="2">[150]A.P.U!#REF!</definedName>
    <definedName name="TOTALITEM12.9_50">[150]A.P.U!#REF!</definedName>
    <definedName name="TOTALITEM12.9_51" localSheetId="22">[150]A.P.U!#REF!</definedName>
    <definedName name="TOTALITEM12.9_51" localSheetId="2">[150]A.P.U!#REF!</definedName>
    <definedName name="TOTALITEM12.9_51">[150]A.P.U!#REF!</definedName>
    <definedName name="TOTALITEM12.9_52" localSheetId="22">[150]A.P.U!#REF!</definedName>
    <definedName name="TOTALITEM12.9_52" localSheetId="2">[150]A.P.U!#REF!</definedName>
    <definedName name="TOTALITEM12.9_52">[150]A.P.U!#REF!</definedName>
    <definedName name="TOTALITEM12.9_53" localSheetId="22">[150]A.P.U!#REF!</definedName>
    <definedName name="TOTALITEM12.9_53" localSheetId="2">[150]A.P.U!#REF!</definedName>
    <definedName name="TOTALITEM12.9_53">[150]A.P.U!#REF!</definedName>
    <definedName name="TOTALITEM12.9_54" localSheetId="22">[150]A.P.U!#REF!</definedName>
    <definedName name="TOTALITEM12.9_54" localSheetId="2">[150]A.P.U!#REF!</definedName>
    <definedName name="TOTALITEM12.9_54">[150]A.P.U!#REF!</definedName>
    <definedName name="TOTALITEM12.9_55" localSheetId="22">[150]A.P.U!#REF!</definedName>
    <definedName name="TOTALITEM12.9_55" localSheetId="2">[150]A.P.U!#REF!</definedName>
    <definedName name="TOTALITEM12.9_55">[150]A.P.U!#REF!</definedName>
    <definedName name="TOTALITEM12.9_56" localSheetId="22">[150]A.P.U!#REF!</definedName>
    <definedName name="TOTALITEM12.9_56" localSheetId="2">[150]A.P.U!#REF!</definedName>
    <definedName name="TOTALITEM12.9_56">[150]A.P.U!#REF!</definedName>
    <definedName name="TOTALITEM12.9_57" localSheetId="22">[150]A.P.U!#REF!</definedName>
    <definedName name="TOTALITEM12.9_57" localSheetId="2">[150]A.P.U!#REF!</definedName>
    <definedName name="TOTALITEM12.9_57">[150]A.P.U!#REF!</definedName>
    <definedName name="TOTALITEM12.9_58" localSheetId="22">[150]A.P.U!#REF!</definedName>
    <definedName name="TOTALITEM12.9_58" localSheetId="2">[150]A.P.U!#REF!</definedName>
    <definedName name="TOTALITEM12.9_58">[150]A.P.U!#REF!</definedName>
    <definedName name="TOTALITEM12.9_59" localSheetId="22">[149]A.P.U!#REF!</definedName>
    <definedName name="TOTALITEM12.9_59" localSheetId="2">[149]A.P.U!#REF!</definedName>
    <definedName name="TOTALITEM12.9_59">[149]A.P.U!#REF!</definedName>
    <definedName name="TOTALITEM12.9_60" localSheetId="22">[149]A.P.U!#REF!</definedName>
    <definedName name="TOTALITEM12.9_60" localSheetId="2">[149]A.P.U!#REF!</definedName>
    <definedName name="TOTALITEM12.9_60">[149]A.P.U!#REF!</definedName>
    <definedName name="TOTALITEM12.9_61" localSheetId="22">[150]A.P.U!#REF!</definedName>
    <definedName name="TOTALITEM12.9_61" localSheetId="2">[150]A.P.U!#REF!</definedName>
    <definedName name="TOTALITEM12.9_61">[150]A.P.U!#REF!</definedName>
    <definedName name="TOTALITEM12.9_62" localSheetId="22">[150]A.P.U!#REF!</definedName>
    <definedName name="TOTALITEM12.9_62" localSheetId="2">[150]A.P.U!#REF!</definedName>
    <definedName name="TOTALITEM12.9_62">[150]A.P.U!#REF!</definedName>
    <definedName name="TOTALITEM12.9_63" localSheetId="22">[150]A.P.U!#REF!</definedName>
    <definedName name="TOTALITEM12.9_63" localSheetId="2">[150]A.P.U!#REF!</definedName>
    <definedName name="TOTALITEM12.9_63">[150]A.P.U!#REF!</definedName>
    <definedName name="TOTALITEM12.9_64" localSheetId="22">[150]A.P.U!#REF!</definedName>
    <definedName name="TOTALITEM12.9_64" localSheetId="2">[150]A.P.U!#REF!</definedName>
    <definedName name="TOTALITEM12.9_64">[150]A.P.U!#REF!</definedName>
    <definedName name="TOTALITEM12.9_65" localSheetId="22">[150]A.P.U!#REF!</definedName>
    <definedName name="TOTALITEM12.9_65" localSheetId="2">[150]A.P.U!#REF!</definedName>
    <definedName name="TOTALITEM12.9_65">[150]A.P.U!#REF!</definedName>
    <definedName name="TOTALITEM12.9_66" localSheetId="22">[150]A.P.U!#REF!</definedName>
    <definedName name="TOTALITEM12.9_66" localSheetId="2">[150]A.P.U!#REF!</definedName>
    <definedName name="TOTALITEM12.9_66">[150]A.P.U!#REF!</definedName>
    <definedName name="TOTALITEM12.9_67" localSheetId="22">[150]A.P.U!#REF!</definedName>
    <definedName name="TOTALITEM12.9_67" localSheetId="2">[150]A.P.U!#REF!</definedName>
    <definedName name="TOTALITEM12.9_67">[150]A.P.U!#REF!</definedName>
    <definedName name="TOTALITEM12.9_68" localSheetId="22">[150]A.P.U!#REF!</definedName>
    <definedName name="TOTALITEM12.9_68" localSheetId="2">[150]A.P.U!#REF!</definedName>
    <definedName name="TOTALITEM12.9_68">[150]A.P.U!#REF!</definedName>
    <definedName name="TOTALITEM12.9_69" localSheetId="22">[150]A.P.U!#REF!</definedName>
    <definedName name="TOTALITEM12.9_69" localSheetId="2">[150]A.P.U!#REF!</definedName>
    <definedName name="TOTALITEM12.9_69">[150]A.P.U!#REF!</definedName>
    <definedName name="TOTALITEM12.9_70" localSheetId="22">[150]A.P.U!#REF!</definedName>
    <definedName name="TOTALITEM12.9_70" localSheetId="2">[150]A.P.U!#REF!</definedName>
    <definedName name="TOTALITEM12.9_70">[150]A.P.U!#REF!</definedName>
    <definedName name="TOTALITEM12.9_71" localSheetId="22">[150]A.P.U!#REF!</definedName>
    <definedName name="TOTALITEM12.9_71" localSheetId="2">[150]A.P.U!#REF!</definedName>
    <definedName name="TOTALITEM12.9_71">[150]A.P.U!#REF!</definedName>
    <definedName name="TOTALITEM12.9_72" localSheetId="22">[150]A.P.U!#REF!</definedName>
    <definedName name="TOTALITEM12.9_72" localSheetId="2">[150]A.P.U!#REF!</definedName>
    <definedName name="TOTALITEM12.9_72">[150]A.P.U!#REF!</definedName>
    <definedName name="TOTALITEM12.9_73" localSheetId="22">[150]A.P.U!#REF!</definedName>
    <definedName name="TOTALITEM12.9_73" localSheetId="2">[150]A.P.U!#REF!</definedName>
    <definedName name="TOTALITEM12.9_73">[150]A.P.U!#REF!</definedName>
    <definedName name="TOTALITEM12.9_74" localSheetId="22">[150]A.P.U!#REF!</definedName>
    <definedName name="TOTALITEM12.9_74" localSheetId="2">[150]A.P.U!#REF!</definedName>
    <definedName name="TOTALITEM12.9_74">[150]A.P.U!#REF!</definedName>
    <definedName name="TOTALITEM12.9_75" localSheetId="22">[150]A.P.U!#REF!</definedName>
    <definedName name="TOTALITEM12.9_75" localSheetId="2">[150]A.P.U!#REF!</definedName>
    <definedName name="TOTALITEM12.9_75">[150]A.P.U!#REF!</definedName>
    <definedName name="TOTALITEM12.9_76" localSheetId="22">[150]A.P.U!#REF!</definedName>
    <definedName name="TOTALITEM12.9_76" localSheetId="2">[150]A.P.U!#REF!</definedName>
    <definedName name="TOTALITEM12.9_76">[150]A.P.U!#REF!</definedName>
    <definedName name="TOTALITEM12.9_77" localSheetId="22">[150]A.P.U!#REF!</definedName>
    <definedName name="TOTALITEM12.9_77" localSheetId="2">[150]A.P.U!#REF!</definedName>
    <definedName name="TOTALITEM12.9_77">[150]A.P.U!#REF!</definedName>
    <definedName name="TOTALITEM12.9_78" localSheetId="22">[150]A.P.U!#REF!</definedName>
    <definedName name="TOTALITEM12.9_78" localSheetId="2">[150]A.P.U!#REF!</definedName>
    <definedName name="TOTALITEM12.9_78">[150]A.P.U!#REF!</definedName>
    <definedName name="TOTALITEM12.9_79" localSheetId="22">[150]A.P.U!#REF!</definedName>
    <definedName name="TOTALITEM12.9_79" localSheetId="2">[150]A.P.U!#REF!</definedName>
    <definedName name="TOTALITEM12.9_79">[150]A.P.U!#REF!</definedName>
    <definedName name="TOTALITEM12.9_80" localSheetId="22">[150]A.P.U!#REF!</definedName>
    <definedName name="TOTALITEM12.9_80" localSheetId="2">[150]A.P.U!#REF!</definedName>
    <definedName name="TOTALITEM12.9_80">[150]A.P.U!#REF!</definedName>
    <definedName name="TOTALITEM12.9_9" localSheetId="22">[150]A.P.U!#REF!</definedName>
    <definedName name="TOTALITEM12.9_9" localSheetId="2">[150]A.P.U!#REF!</definedName>
    <definedName name="TOTALITEM12.9_9">[150]A.P.U!#REF!</definedName>
    <definedName name="TOTALITEM13.1.1" localSheetId="17">[148]A.P.U!#REF!</definedName>
    <definedName name="TOTALITEM13.1.1" localSheetId="18">[148]A.P.U!#REF!</definedName>
    <definedName name="TOTALITEM13.1.1" localSheetId="22">[147]A.P.U!#REF!</definedName>
    <definedName name="TOTALITEM13.1.1" localSheetId="2">[148]A.P.U!#REF!</definedName>
    <definedName name="TOTALITEM13.1.1">[147]A.P.U!#REF!</definedName>
    <definedName name="TOTALITEM13.1.1_1" localSheetId="22">[149]A.P.U!#REF!</definedName>
    <definedName name="TOTALITEM13.1.1_1" localSheetId="2">[149]A.P.U!#REF!</definedName>
    <definedName name="TOTALITEM13.1.1_1">[149]A.P.U!#REF!</definedName>
    <definedName name="TOTALITEM13.1.1_10" localSheetId="22">[150]A.P.U!#REF!</definedName>
    <definedName name="TOTALITEM13.1.1_10" localSheetId="2">[150]A.P.U!#REF!</definedName>
    <definedName name="TOTALITEM13.1.1_10">[150]A.P.U!#REF!</definedName>
    <definedName name="TOTALITEM13.1.1_11" localSheetId="22">[150]A.P.U!#REF!</definedName>
    <definedName name="TOTALITEM13.1.1_11" localSheetId="2">[150]A.P.U!#REF!</definedName>
    <definedName name="TOTALITEM13.1.1_11">[150]A.P.U!#REF!</definedName>
    <definedName name="TOTALITEM13.1.1_12" localSheetId="22">[150]A.P.U!#REF!</definedName>
    <definedName name="TOTALITEM13.1.1_12" localSheetId="2">[150]A.P.U!#REF!</definedName>
    <definedName name="TOTALITEM13.1.1_12">[150]A.P.U!#REF!</definedName>
    <definedName name="TOTALITEM13.1.1_13" localSheetId="22">[150]A.P.U!#REF!</definedName>
    <definedName name="TOTALITEM13.1.1_13" localSheetId="2">[150]A.P.U!#REF!</definedName>
    <definedName name="TOTALITEM13.1.1_13">[150]A.P.U!#REF!</definedName>
    <definedName name="TOTALITEM13.1.1_14" localSheetId="22">[150]A.P.U!#REF!</definedName>
    <definedName name="TOTALITEM13.1.1_14" localSheetId="2">[150]A.P.U!#REF!</definedName>
    <definedName name="TOTALITEM13.1.1_14">[150]A.P.U!#REF!</definedName>
    <definedName name="TOTALITEM13.1.1_15" localSheetId="22">[150]A.P.U!#REF!</definedName>
    <definedName name="TOTALITEM13.1.1_15" localSheetId="2">[150]A.P.U!#REF!</definedName>
    <definedName name="TOTALITEM13.1.1_15">[150]A.P.U!#REF!</definedName>
    <definedName name="TOTALITEM13.1.1_16" localSheetId="22">[150]A.P.U!#REF!</definedName>
    <definedName name="TOTALITEM13.1.1_16" localSheetId="2">[150]A.P.U!#REF!</definedName>
    <definedName name="TOTALITEM13.1.1_16">[150]A.P.U!#REF!</definedName>
    <definedName name="TOTALITEM13.1.1_17" localSheetId="22">[150]A.P.U!#REF!</definedName>
    <definedName name="TOTALITEM13.1.1_17" localSheetId="2">[150]A.P.U!#REF!</definedName>
    <definedName name="TOTALITEM13.1.1_17">[150]A.P.U!#REF!</definedName>
    <definedName name="TOTALITEM13.1.1_18" localSheetId="22">[150]A.P.U!#REF!</definedName>
    <definedName name="TOTALITEM13.1.1_18" localSheetId="2">[150]A.P.U!#REF!</definedName>
    <definedName name="TOTALITEM13.1.1_18">[150]A.P.U!#REF!</definedName>
    <definedName name="TOTALITEM13.1.1_19" localSheetId="22">[150]A.P.U!#REF!</definedName>
    <definedName name="TOTALITEM13.1.1_19" localSheetId="2">[150]A.P.U!#REF!</definedName>
    <definedName name="TOTALITEM13.1.1_19">[150]A.P.U!#REF!</definedName>
    <definedName name="TOTALITEM13.1.1_2" localSheetId="22">[149]A.P.U!#REF!</definedName>
    <definedName name="TOTALITEM13.1.1_2" localSheetId="2">[149]A.P.U!#REF!</definedName>
    <definedName name="TOTALITEM13.1.1_2">[149]A.P.U!#REF!</definedName>
    <definedName name="TOTALITEM13.1.1_20" localSheetId="22">[150]A.P.U!#REF!</definedName>
    <definedName name="TOTALITEM13.1.1_20" localSheetId="2">[150]A.P.U!#REF!</definedName>
    <definedName name="TOTALITEM13.1.1_20">[150]A.P.U!#REF!</definedName>
    <definedName name="TOTALITEM13.1.1_21" localSheetId="22">[150]A.P.U!#REF!</definedName>
    <definedName name="TOTALITEM13.1.1_21" localSheetId="2">[150]A.P.U!#REF!</definedName>
    <definedName name="TOTALITEM13.1.1_21">[150]A.P.U!#REF!</definedName>
    <definedName name="TOTALITEM13.1.1_22" localSheetId="22">[150]A.P.U!#REF!</definedName>
    <definedName name="TOTALITEM13.1.1_22" localSheetId="2">[150]A.P.U!#REF!</definedName>
    <definedName name="TOTALITEM13.1.1_22">[150]A.P.U!#REF!</definedName>
    <definedName name="TOTALITEM13.1.1_23" localSheetId="22">[150]A.P.U!#REF!</definedName>
    <definedName name="TOTALITEM13.1.1_23" localSheetId="2">[150]A.P.U!#REF!</definedName>
    <definedName name="TOTALITEM13.1.1_23">[150]A.P.U!#REF!</definedName>
    <definedName name="TOTALITEM13.1.1_24" localSheetId="22">[150]A.P.U!#REF!</definedName>
    <definedName name="TOTALITEM13.1.1_24" localSheetId="2">[150]A.P.U!#REF!</definedName>
    <definedName name="TOTALITEM13.1.1_24">[150]A.P.U!#REF!</definedName>
    <definedName name="TOTALITEM13.1.1_25" localSheetId="22">[150]A.P.U!#REF!</definedName>
    <definedName name="TOTALITEM13.1.1_25" localSheetId="2">[150]A.P.U!#REF!</definedName>
    <definedName name="TOTALITEM13.1.1_25">[150]A.P.U!#REF!</definedName>
    <definedName name="TOTALITEM13.1.1_26" localSheetId="22">[150]A.P.U!#REF!</definedName>
    <definedName name="TOTALITEM13.1.1_26" localSheetId="2">[150]A.P.U!#REF!</definedName>
    <definedName name="TOTALITEM13.1.1_26">[150]A.P.U!#REF!</definedName>
    <definedName name="TOTALITEM13.1.1_27" localSheetId="22">[150]A.P.U!#REF!</definedName>
    <definedName name="TOTALITEM13.1.1_27" localSheetId="2">[150]A.P.U!#REF!</definedName>
    <definedName name="TOTALITEM13.1.1_27">[150]A.P.U!#REF!</definedName>
    <definedName name="TOTALITEM13.1.1_28" localSheetId="22">[150]A.P.U!#REF!</definedName>
    <definedName name="TOTALITEM13.1.1_28" localSheetId="2">[150]A.P.U!#REF!</definedName>
    <definedName name="TOTALITEM13.1.1_28">[150]A.P.U!#REF!</definedName>
    <definedName name="TOTALITEM13.1.1_29" localSheetId="22">[150]A.P.U!#REF!</definedName>
    <definedName name="TOTALITEM13.1.1_29" localSheetId="2">[150]A.P.U!#REF!</definedName>
    <definedName name="TOTALITEM13.1.1_29">[150]A.P.U!#REF!</definedName>
    <definedName name="TOTALITEM13.1.1_3" localSheetId="22">[151]A.P.U!#REF!</definedName>
    <definedName name="TOTALITEM13.1.1_3" localSheetId="2">[151]A.P.U!#REF!</definedName>
    <definedName name="TOTALITEM13.1.1_3">[151]A.P.U!#REF!</definedName>
    <definedName name="TOTALITEM13.1.1_30" localSheetId="22">[150]A.P.U!#REF!</definedName>
    <definedName name="TOTALITEM13.1.1_30" localSheetId="2">[150]A.P.U!#REF!</definedName>
    <definedName name="TOTALITEM13.1.1_30">[150]A.P.U!#REF!</definedName>
    <definedName name="TOTALITEM13.1.1_31" localSheetId="22">[150]A.P.U!#REF!</definedName>
    <definedName name="TOTALITEM13.1.1_31" localSheetId="2">[150]A.P.U!#REF!</definedName>
    <definedName name="TOTALITEM13.1.1_31">[150]A.P.U!#REF!</definedName>
    <definedName name="TOTALITEM13.1.1_32" localSheetId="22">[150]A.P.U!#REF!</definedName>
    <definedName name="TOTALITEM13.1.1_32" localSheetId="2">[150]A.P.U!#REF!</definedName>
    <definedName name="TOTALITEM13.1.1_32">[150]A.P.U!#REF!</definedName>
    <definedName name="TOTALITEM13.1.1_33" localSheetId="22">[150]A.P.U!#REF!</definedName>
    <definedName name="TOTALITEM13.1.1_33" localSheetId="2">[150]A.P.U!#REF!</definedName>
    <definedName name="TOTALITEM13.1.1_33">[150]A.P.U!#REF!</definedName>
    <definedName name="TOTALITEM13.1.1_34" localSheetId="22">[150]A.P.U!#REF!</definedName>
    <definedName name="TOTALITEM13.1.1_34" localSheetId="2">[150]A.P.U!#REF!</definedName>
    <definedName name="TOTALITEM13.1.1_34">[150]A.P.U!#REF!</definedName>
    <definedName name="TOTALITEM13.1.1_35" localSheetId="22">[150]A.P.U!#REF!</definedName>
    <definedName name="TOTALITEM13.1.1_35" localSheetId="2">[150]A.P.U!#REF!</definedName>
    <definedName name="TOTALITEM13.1.1_35">[150]A.P.U!#REF!</definedName>
    <definedName name="TOTALITEM13.1.1_36" localSheetId="22">[150]A.P.U!#REF!</definedName>
    <definedName name="TOTALITEM13.1.1_36" localSheetId="2">[150]A.P.U!#REF!</definedName>
    <definedName name="TOTALITEM13.1.1_36">[150]A.P.U!#REF!</definedName>
    <definedName name="TOTALITEM13.1.1_37" localSheetId="22">[150]A.P.U!#REF!</definedName>
    <definedName name="TOTALITEM13.1.1_37" localSheetId="2">[150]A.P.U!#REF!</definedName>
    <definedName name="TOTALITEM13.1.1_37">[150]A.P.U!#REF!</definedName>
    <definedName name="TOTALITEM13.1.1_38" localSheetId="22">[150]A.P.U!#REF!</definedName>
    <definedName name="TOTALITEM13.1.1_38" localSheetId="2">[150]A.P.U!#REF!</definedName>
    <definedName name="TOTALITEM13.1.1_38">[150]A.P.U!#REF!</definedName>
    <definedName name="TOTALITEM13.1.1_39" localSheetId="22">[150]A.P.U!#REF!</definedName>
    <definedName name="TOTALITEM13.1.1_39" localSheetId="2">[150]A.P.U!#REF!</definedName>
    <definedName name="TOTALITEM13.1.1_39">[150]A.P.U!#REF!</definedName>
    <definedName name="TOTALITEM13.1.1_4" localSheetId="22">[149]A.P.U!#REF!</definedName>
    <definedName name="TOTALITEM13.1.1_4" localSheetId="2">[149]A.P.U!#REF!</definedName>
    <definedName name="TOTALITEM13.1.1_4">[149]A.P.U!#REF!</definedName>
    <definedName name="TOTALITEM13.1.1_40" localSheetId="22">[150]A.P.U!#REF!</definedName>
    <definedName name="TOTALITEM13.1.1_40" localSheetId="2">[150]A.P.U!#REF!</definedName>
    <definedName name="TOTALITEM13.1.1_40">[150]A.P.U!#REF!</definedName>
    <definedName name="TOTALITEM13.1.1_41" localSheetId="22">[150]A.P.U!#REF!</definedName>
    <definedName name="TOTALITEM13.1.1_41" localSheetId="2">[150]A.P.U!#REF!</definedName>
    <definedName name="TOTALITEM13.1.1_41">[150]A.P.U!#REF!</definedName>
    <definedName name="TOTALITEM13.1.1_42" localSheetId="22">[150]A.P.U!#REF!</definedName>
    <definedName name="TOTALITEM13.1.1_42" localSheetId="2">[150]A.P.U!#REF!</definedName>
    <definedName name="TOTALITEM13.1.1_42">[150]A.P.U!#REF!</definedName>
    <definedName name="TOTALITEM13.1.1_43" localSheetId="22">[150]A.P.U!#REF!</definedName>
    <definedName name="TOTALITEM13.1.1_43" localSheetId="2">[150]A.P.U!#REF!</definedName>
    <definedName name="TOTALITEM13.1.1_43">[150]A.P.U!#REF!</definedName>
    <definedName name="TOTALITEM13.1.1_44" localSheetId="22">[150]A.P.U!#REF!</definedName>
    <definedName name="TOTALITEM13.1.1_44" localSheetId="2">[150]A.P.U!#REF!</definedName>
    <definedName name="TOTALITEM13.1.1_44">[150]A.P.U!#REF!</definedName>
    <definedName name="TOTALITEM13.1.1_45" localSheetId="22">[150]A.P.U!#REF!</definedName>
    <definedName name="TOTALITEM13.1.1_45" localSheetId="2">[150]A.P.U!#REF!</definedName>
    <definedName name="TOTALITEM13.1.1_45">[150]A.P.U!#REF!</definedName>
    <definedName name="TOTALITEM13.1.1_46" localSheetId="22">[150]A.P.U!#REF!</definedName>
    <definedName name="TOTALITEM13.1.1_46" localSheetId="2">[150]A.P.U!#REF!</definedName>
    <definedName name="TOTALITEM13.1.1_46">[150]A.P.U!#REF!</definedName>
    <definedName name="TOTALITEM13.1.1_47" localSheetId="22">[150]A.P.U!#REF!</definedName>
    <definedName name="TOTALITEM13.1.1_47" localSheetId="2">[150]A.P.U!#REF!</definedName>
    <definedName name="TOTALITEM13.1.1_47">[150]A.P.U!#REF!</definedName>
    <definedName name="TOTALITEM13.1.1_48" localSheetId="22">[150]A.P.U!#REF!</definedName>
    <definedName name="TOTALITEM13.1.1_48" localSheetId="2">[150]A.P.U!#REF!</definedName>
    <definedName name="TOTALITEM13.1.1_48">[150]A.P.U!#REF!</definedName>
    <definedName name="TOTALITEM13.1.1_49" localSheetId="22">[150]A.P.U!#REF!</definedName>
    <definedName name="TOTALITEM13.1.1_49" localSheetId="2">[150]A.P.U!#REF!</definedName>
    <definedName name="TOTALITEM13.1.1_49">[150]A.P.U!#REF!</definedName>
    <definedName name="TOTALITEM13.1.1_5" localSheetId="22">[150]A.P.U!#REF!</definedName>
    <definedName name="TOTALITEM13.1.1_5" localSheetId="2">[150]A.P.U!#REF!</definedName>
    <definedName name="TOTALITEM13.1.1_5">[150]A.P.U!#REF!</definedName>
    <definedName name="TOTALITEM13.1.1_50" localSheetId="22">[150]A.P.U!#REF!</definedName>
    <definedName name="TOTALITEM13.1.1_50" localSheetId="2">[150]A.P.U!#REF!</definedName>
    <definedName name="TOTALITEM13.1.1_50">[150]A.P.U!#REF!</definedName>
    <definedName name="TOTALITEM13.1.1_51" localSheetId="22">[150]A.P.U!#REF!</definedName>
    <definedName name="TOTALITEM13.1.1_51" localSheetId="2">[150]A.P.U!#REF!</definedName>
    <definedName name="TOTALITEM13.1.1_51">[150]A.P.U!#REF!</definedName>
    <definedName name="TOTALITEM13.1.1_52" localSheetId="22">[150]A.P.U!#REF!</definedName>
    <definedName name="TOTALITEM13.1.1_52" localSheetId="2">[150]A.P.U!#REF!</definedName>
    <definedName name="TOTALITEM13.1.1_52">[150]A.P.U!#REF!</definedName>
    <definedName name="TOTALITEM13.1.1_53" localSheetId="22">[150]A.P.U!#REF!</definedName>
    <definedName name="TOTALITEM13.1.1_53" localSheetId="2">[150]A.P.U!#REF!</definedName>
    <definedName name="TOTALITEM13.1.1_53">[150]A.P.U!#REF!</definedName>
    <definedName name="TOTALITEM13.1.1_54" localSheetId="22">[150]A.P.U!#REF!</definedName>
    <definedName name="TOTALITEM13.1.1_54" localSheetId="2">[150]A.P.U!#REF!</definedName>
    <definedName name="TOTALITEM13.1.1_54">[150]A.P.U!#REF!</definedName>
    <definedName name="TOTALITEM13.1.1_55" localSheetId="22">[150]A.P.U!#REF!</definedName>
    <definedName name="TOTALITEM13.1.1_55" localSheetId="2">[150]A.P.U!#REF!</definedName>
    <definedName name="TOTALITEM13.1.1_55">[150]A.P.U!#REF!</definedName>
    <definedName name="TOTALITEM13.1.1_56" localSheetId="22">[150]A.P.U!#REF!</definedName>
    <definedName name="TOTALITEM13.1.1_56" localSheetId="2">[150]A.P.U!#REF!</definedName>
    <definedName name="TOTALITEM13.1.1_56">[150]A.P.U!#REF!</definedName>
    <definedName name="TOTALITEM13.1.1_57" localSheetId="22">[150]A.P.U!#REF!</definedName>
    <definedName name="TOTALITEM13.1.1_57" localSheetId="2">[150]A.P.U!#REF!</definedName>
    <definedName name="TOTALITEM13.1.1_57">[150]A.P.U!#REF!</definedName>
    <definedName name="TOTALITEM13.1.1_58" localSheetId="22">[150]A.P.U!#REF!</definedName>
    <definedName name="TOTALITEM13.1.1_58" localSheetId="2">[150]A.P.U!#REF!</definedName>
    <definedName name="TOTALITEM13.1.1_58">[150]A.P.U!#REF!</definedName>
    <definedName name="TOTALITEM13.1.1_59" localSheetId="22">[149]A.P.U!#REF!</definedName>
    <definedName name="TOTALITEM13.1.1_59" localSheetId="2">[149]A.P.U!#REF!</definedName>
    <definedName name="TOTALITEM13.1.1_59">[149]A.P.U!#REF!</definedName>
    <definedName name="TOTALITEM13.1.1_60" localSheetId="22">[149]A.P.U!#REF!</definedName>
    <definedName name="TOTALITEM13.1.1_60" localSheetId="2">[149]A.P.U!#REF!</definedName>
    <definedName name="TOTALITEM13.1.1_60">[149]A.P.U!#REF!</definedName>
    <definedName name="TOTALITEM13.1.1_61" localSheetId="22">[150]A.P.U!#REF!</definedName>
    <definedName name="TOTALITEM13.1.1_61" localSheetId="2">[150]A.P.U!#REF!</definedName>
    <definedName name="TOTALITEM13.1.1_61">[150]A.P.U!#REF!</definedName>
    <definedName name="TOTALITEM13.1.1_62" localSheetId="22">[150]A.P.U!#REF!</definedName>
    <definedName name="TOTALITEM13.1.1_62" localSheetId="2">[150]A.P.U!#REF!</definedName>
    <definedName name="TOTALITEM13.1.1_62">[150]A.P.U!#REF!</definedName>
    <definedName name="TOTALITEM13.1.1_63" localSheetId="22">[150]A.P.U!#REF!</definedName>
    <definedName name="TOTALITEM13.1.1_63" localSheetId="2">[150]A.P.U!#REF!</definedName>
    <definedName name="TOTALITEM13.1.1_63">[150]A.P.U!#REF!</definedName>
    <definedName name="TOTALITEM13.1.1_64" localSheetId="22">[150]A.P.U!#REF!</definedName>
    <definedName name="TOTALITEM13.1.1_64" localSheetId="2">[150]A.P.U!#REF!</definedName>
    <definedName name="TOTALITEM13.1.1_64">[150]A.P.U!#REF!</definedName>
    <definedName name="TOTALITEM13.1.1_65" localSheetId="22">[150]A.P.U!#REF!</definedName>
    <definedName name="TOTALITEM13.1.1_65" localSheetId="2">[150]A.P.U!#REF!</definedName>
    <definedName name="TOTALITEM13.1.1_65">[150]A.P.U!#REF!</definedName>
    <definedName name="TOTALITEM13.1.1_66" localSheetId="22">[150]A.P.U!#REF!</definedName>
    <definedName name="TOTALITEM13.1.1_66" localSheetId="2">[150]A.P.U!#REF!</definedName>
    <definedName name="TOTALITEM13.1.1_66">[150]A.P.U!#REF!</definedName>
    <definedName name="TOTALITEM13.1.1_67" localSheetId="22">[150]A.P.U!#REF!</definedName>
    <definedName name="TOTALITEM13.1.1_67" localSheetId="2">[150]A.P.U!#REF!</definedName>
    <definedName name="TOTALITEM13.1.1_67">[150]A.P.U!#REF!</definedName>
    <definedName name="TOTALITEM13.1.1_68" localSheetId="22">[150]A.P.U!#REF!</definedName>
    <definedName name="TOTALITEM13.1.1_68" localSheetId="2">[150]A.P.U!#REF!</definedName>
    <definedName name="TOTALITEM13.1.1_68">[150]A.P.U!#REF!</definedName>
    <definedName name="TOTALITEM13.1.1_69" localSheetId="22">[150]A.P.U!#REF!</definedName>
    <definedName name="TOTALITEM13.1.1_69" localSheetId="2">[150]A.P.U!#REF!</definedName>
    <definedName name="TOTALITEM13.1.1_69">[150]A.P.U!#REF!</definedName>
    <definedName name="TOTALITEM13.1.1_70" localSheetId="22">[150]A.P.U!#REF!</definedName>
    <definedName name="TOTALITEM13.1.1_70" localSheetId="2">[150]A.P.U!#REF!</definedName>
    <definedName name="TOTALITEM13.1.1_70">[150]A.P.U!#REF!</definedName>
    <definedName name="TOTALITEM13.1.1_71" localSheetId="22">[150]A.P.U!#REF!</definedName>
    <definedName name="TOTALITEM13.1.1_71" localSheetId="2">[150]A.P.U!#REF!</definedName>
    <definedName name="TOTALITEM13.1.1_71">[150]A.P.U!#REF!</definedName>
    <definedName name="TOTALITEM13.1.1_72" localSheetId="22">[150]A.P.U!#REF!</definedName>
    <definedName name="TOTALITEM13.1.1_72" localSheetId="2">[150]A.P.U!#REF!</definedName>
    <definedName name="TOTALITEM13.1.1_72">[150]A.P.U!#REF!</definedName>
    <definedName name="TOTALITEM13.1.1_73" localSheetId="22">[150]A.P.U!#REF!</definedName>
    <definedName name="TOTALITEM13.1.1_73" localSheetId="2">[150]A.P.U!#REF!</definedName>
    <definedName name="TOTALITEM13.1.1_73">[150]A.P.U!#REF!</definedName>
    <definedName name="TOTALITEM13.1.1_74" localSheetId="22">[150]A.P.U!#REF!</definedName>
    <definedName name="TOTALITEM13.1.1_74" localSheetId="2">[150]A.P.U!#REF!</definedName>
    <definedName name="TOTALITEM13.1.1_74">[150]A.P.U!#REF!</definedName>
    <definedName name="TOTALITEM13.1.1_75" localSheetId="22">[150]A.P.U!#REF!</definedName>
    <definedName name="TOTALITEM13.1.1_75" localSheetId="2">[150]A.P.U!#REF!</definedName>
    <definedName name="TOTALITEM13.1.1_75">[150]A.P.U!#REF!</definedName>
    <definedName name="TOTALITEM13.1.1_76" localSheetId="22">[150]A.P.U!#REF!</definedName>
    <definedName name="TOTALITEM13.1.1_76" localSheetId="2">[150]A.P.U!#REF!</definedName>
    <definedName name="TOTALITEM13.1.1_76">[150]A.P.U!#REF!</definedName>
    <definedName name="TOTALITEM13.1.1_77" localSheetId="22">[150]A.P.U!#REF!</definedName>
    <definedName name="TOTALITEM13.1.1_77" localSheetId="2">[150]A.P.U!#REF!</definedName>
    <definedName name="TOTALITEM13.1.1_77">[150]A.P.U!#REF!</definedName>
    <definedName name="TOTALITEM13.1.1_78" localSheetId="22">[150]A.P.U!#REF!</definedName>
    <definedName name="TOTALITEM13.1.1_78" localSheetId="2">[150]A.P.U!#REF!</definedName>
    <definedName name="TOTALITEM13.1.1_78">[150]A.P.U!#REF!</definedName>
    <definedName name="TOTALITEM13.1.1_79" localSheetId="22">[150]A.P.U!#REF!</definedName>
    <definedName name="TOTALITEM13.1.1_79" localSheetId="2">[150]A.P.U!#REF!</definedName>
    <definedName name="TOTALITEM13.1.1_79">[150]A.P.U!#REF!</definedName>
    <definedName name="TOTALITEM13.1.1_80" localSheetId="22">[150]A.P.U!#REF!</definedName>
    <definedName name="TOTALITEM13.1.1_80" localSheetId="2">[150]A.P.U!#REF!</definedName>
    <definedName name="TOTALITEM13.1.1_80">[150]A.P.U!#REF!</definedName>
    <definedName name="TOTALITEM13.1.1_9" localSheetId="22">[150]A.P.U!#REF!</definedName>
    <definedName name="TOTALITEM13.1.1_9" localSheetId="2">[150]A.P.U!#REF!</definedName>
    <definedName name="TOTALITEM13.1.1_9">[150]A.P.U!#REF!</definedName>
    <definedName name="TOTALITEM13.1.2" localSheetId="17">[148]A.P.U!#REF!</definedName>
    <definedName name="TOTALITEM13.1.2" localSheetId="18">[148]A.P.U!#REF!</definedName>
    <definedName name="TOTALITEM13.1.2" localSheetId="22">[147]A.P.U!#REF!</definedName>
    <definedName name="TOTALITEM13.1.2" localSheetId="2">[148]A.P.U!#REF!</definedName>
    <definedName name="TOTALITEM13.1.2">[147]A.P.U!#REF!</definedName>
    <definedName name="TOTALITEM13.1.2_1" localSheetId="22">[149]A.P.U!#REF!</definedName>
    <definedName name="TOTALITEM13.1.2_1" localSheetId="2">[149]A.P.U!#REF!</definedName>
    <definedName name="TOTALITEM13.1.2_1">[149]A.P.U!#REF!</definedName>
    <definedName name="TOTALITEM13.1.2_10" localSheetId="22">[150]A.P.U!#REF!</definedName>
    <definedName name="TOTALITEM13.1.2_10" localSheetId="2">[150]A.P.U!#REF!</definedName>
    <definedName name="TOTALITEM13.1.2_10">[150]A.P.U!#REF!</definedName>
    <definedName name="TOTALITEM13.1.2_11" localSheetId="22">[150]A.P.U!#REF!</definedName>
    <definedName name="TOTALITEM13.1.2_11" localSheetId="2">[150]A.P.U!#REF!</definedName>
    <definedName name="TOTALITEM13.1.2_11">[150]A.P.U!#REF!</definedName>
    <definedName name="TOTALITEM13.1.2_12" localSheetId="22">[150]A.P.U!#REF!</definedName>
    <definedName name="TOTALITEM13.1.2_12" localSheetId="2">[150]A.P.U!#REF!</definedName>
    <definedName name="TOTALITEM13.1.2_12">[150]A.P.U!#REF!</definedName>
    <definedName name="TOTALITEM13.1.2_13" localSheetId="22">[150]A.P.U!#REF!</definedName>
    <definedName name="TOTALITEM13.1.2_13" localSheetId="2">[150]A.P.U!#REF!</definedName>
    <definedName name="TOTALITEM13.1.2_13">[150]A.P.U!#REF!</definedName>
    <definedName name="TOTALITEM13.1.2_14" localSheetId="22">[150]A.P.U!#REF!</definedName>
    <definedName name="TOTALITEM13.1.2_14" localSheetId="2">[150]A.P.U!#REF!</definedName>
    <definedName name="TOTALITEM13.1.2_14">[150]A.P.U!#REF!</definedName>
    <definedName name="TOTALITEM13.1.2_15" localSheetId="22">[150]A.P.U!#REF!</definedName>
    <definedName name="TOTALITEM13.1.2_15" localSheetId="2">[150]A.P.U!#REF!</definedName>
    <definedName name="TOTALITEM13.1.2_15">[150]A.P.U!#REF!</definedName>
    <definedName name="TOTALITEM13.1.2_16" localSheetId="22">[150]A.P.U!#REF!</definedName>
    <definedName name="TOTALITEM13.1.2_16" localSheetId="2">[150]A.P.U!#REF!</definedName>
    <definedName name="TOTALITEM13.1.2_16">[150]A.P.U!#REF!</definedName>
    <definedName name="TOTALITEM13.1.2_17" localSheetId="22">[150]A.P.U!#REF!</definedName>
    <definedName name="TOTALITEM13.1.2_17" localSheetId="2">[150]A.P.U!#REF!</definedName>
    <definedName name="TOTALITEM13.1.2_17">[150]A.P.U!#REF!</definedName>
    <definedName name="TOTALITEM13.1.2_18" localSheetId="22">[150]A.P.U!#REF!</definedName>
    <definedName name="TOTALITEM13.1.2_18" localSheetId="2">[150]A.P.U!#REF!</definedName>
    <definedName name="TOTALITEM13.1.2_18">[150]A.P.U!#REF!</definedName>
    <definedName name="TOTALITEM13.1.2_19" localSheetId="22">[150]A.P.U!#REF!</definedName>
    <definedName name="TOTALITEM13.1.2_19" localSheetId="2">[150]A.P.U!#REF!</definedName>
    <definedName name="TOTALITEM13.1.2_19">[150]A.P.U!#REF!</definedName>
    <definedName name="TOTALITEM13.1.2_2" localSheetId="22">[149]A.P.U!#REF!</definedName>
    <definedName name="TOTALITEM13.1.2_2" localSheetId="2">[149]A.P.U!#REF!</definedName>
    <definedName name="TOTALITEM13.1.2_2">[149]A.P.U!#REF!</definedName>
    <definedName name="TOTALITEM13.1.2_20" localSheetId="22">[150]A.P.U!#REF!</definedName>
    <definedName name="TOTALITEM13.1.2_20" localSheetId="2">[150]A.P.U!#REF!</definedName>
    <definedName name="TOTALITEM13.1.2_20">[150]A.P.U!#REF!</definedName>
    <definedName name="TOTALITEM13.1.2_21" localSheetId="22">[150]A.P.U!#REF!</definedName>
    <definedName name="TOTALITEM13.1.2_21" localSheetId="2">[150]A.P.U!#REF!</definedName>
    <definedName name="TOTALITEM13.1.2_21">[150]A.P.U!#REF!</definedName>
    <definedName name="TOTALITEM13.1.2_22" localSheetId="22">[150]A.P.U!#REF!</definedName>
    <definedName name="TOTALITEM13.1.2_22" localSheetId="2">[150]A.P.U!#REF!</definedName>
    <definedName name="TOTALITEM13.1.2_22">[150]A.P.U!#REF!</definedName>
    <definedName name="TOTALITEM13.1.2_23" localSheetId="22">[150]A.P.U!#REF!</definedName>
    <definedName name="TOTALITEM13.1.2_23" localSheetId="2">[150]A.P.U!#REF!</definedName>
    <definedName name="TOTALITEM13.1.2_23">[150]A.P.U!#REF!</definedName>
    <definedName name="TOTALITEM13.1.2_24" localSheetId="22">[150]A.P.U!#REF!</definedName>
    <definedName name="TOTALITEM13.1.2_24" localSheetId="2">[150]A.P.U!#REF!</definedName>
    <definedName name="TOTALITEM13.1.2_24">[150]A.P.U!#REF!</definedName>
    <definedName name="TOTALITEM13.1.2_25" localSheetId="22">[150]A.P.U!#REF!</definedName>
    <definedName name="TOTALITEM13.1.2_25" localSheetId="2">[150]A.P.U!#REF!</definedName>
    <definedName name="TOTALITEM13.1.2_25">[150]A.P.U!#REF!</definedName>
    <definedName name="TOTALITEM13.1.2_26" localSheetId="22">[150]A.P.U!#REF!</definedName>
    <definedName name="TOTALITEM13.1.2_26" localSheetId="2">[150]A.P.U!#REF!</definedName>
    <definedName name="TOTALITEM13.1.2_26">[150]A.P.U!#REF!</definedName>
    <definedName name="TOTALITEM13.1.2_27" localSheetId="22">[150]A.P.U!#REF!</definedName>
    <definedName name="TOTALITEM13.1.2_27" localSheetId="2">[150]A.P.U!#REF!</definedName>
    <definedName name="TOTALITEM13.1.2_27">[150]A.P.U!#REF!</definedName>
    <definedName name="TOTALITEM13.1.2_28" localSheetId="22">[150]A.P.U!#REF!</definedName>
    <definedName name="TOTALITEM13.1.2_28" localSheetId="2">[150]A.P.U!#REF!</definedName>
    <definedName name="TOTALITEM13.1.2_28">[150]A.P.U!#REF!</definedName>
    <definedName name="TOTALITEM13.1.2_29" localSheetId="22">[150]A.P.U!#REF!</definedName>
    <definedName name="TOTALITEM13.1.2_29" localSheetId="2">[150]A.P.U!#REF!</definedName>
    <definedName name="TOTALITEM13.1.2_29">[150]A.P.U!#REF!</definedName>
    <definedName name="TOTALITEM13.1.2_3" localSheetId="22">[151]A.P.U!#REF!</definedName>
    <definedName name="TOTALITEM13.1.2_3" localSheetId="2">[151]A.P.U!#REF!</definedName>
    <definedName name="TOTALITEM13.1.2_3">[151]A.P.U!#REF!</definedName>
    <definedName name="TOTALITEM13.1.2_30" localSheetId="22">[150]A.P.U!#REF!</definedName>
    <definedName name="TOTALITEM13.1.2_30" localSheetId="2">[150]A.P.U!#REF!</definedName>
    <definedName name="TOTALITEM13.1.2_30">[150]A.P.U!#REF!</definedName>
    <definedName name="TOTALITEM13.1.2_31" localSheetId="22">[150]A.P.U!#REF!</definedName>
    <definedName name="TOTALITEM13.1.2_31" localSheetId="2">[150]A.P.U!#REF!</definedName>
    <definedName name="TOTALITEM13.1.2_31">[150]A.P.U!#REF!</definedName>
    <definedName name="TOTALITEM13.1.2_32" localSheetId="22">[150]A.P.U!#REF!</definedName>
    <definedName name="TOTALITEM13.1.2_32" localSheetId="2">[150]A.P.U!#REF!</definedName>
    <definedName name="TOTALITEM13.1.2_32">[150]A.P.U!#REF!</definedName>
    <definedName name="TOTALITEM13.1.2_33" localSheetId="22">[150]A.P.U!#REF!</definedName>
    <definedName name="TOTALITEM13.1.2_33" localSheetId="2">[150]A.P.U!#REF!</definedName>
    <definedName name="TOTALITEM13.1.2_33">[150]A.P.U!#REF!</definedName>
    <definedName name="TOTALITEM13.1.2_34" localSheetId="22">[150]A.P.U!#REF!</definedName>
    <definedName name="TOTALITEM13.1.2_34" localSheetId="2">[150]A.P.U!#REF!</definedName>
    <definedName name="TOTALITEM13.1.2_34">[150]A.P.U!#REF!</definedName>
    <definedName name="TOTALITEM13.1.2_35" localSheetId="22">[150]A.P.U!#REF!</definedName>
    <definedName name="TOTALITEM13.1.2_35" localSheetId="2">[150]A.P.U!#REF!</definedName>
    <definedName name="TOTALITEM13.1.2_35">[150]A.P.U!#REF!</definedName>
    <definedName name="TOTALITEM13.1.2_36" localSheetId="22">[150]A.P.U!#REF!</definedName>
    <definedName name="TOTALITEM13.1.2_36" localSheetId="2">[150]A.P.U!#REF!</definedName>
    <definedName name="TOTALITEM13.1.2_36">[150]A.P.U!#REF!</definedName>
    <definedName name="TOTALITEM13.1.2_37" localSheetId="22">[150]A.P.U!#REF!</definedName>
    <definedName name="TOTALITEM13.1.2_37" localSheetId="2">[150]A.P.U!#REF!</definedName>
    <definedName name="TOTALITEM13.1.2_37">[150]A.P.U!#REF!</definedName>
    <definedName name="TOTALITEM13.1.2_38" localSheetId="22">[150]A.P.U!#REF!</definedName>
    <definedName name="TOTALITEM13.1.2_38" localSheetId="2">[150]A.P.U!#REF!</definedName>
    <definedName name="TOTALITEM13.1.2_38">[150]A.P.U!#REF!</definedName>
    <definedName name="TOTALITEM13.1.2_39" localSheetId="22">[150]A.P.U!#REF!</definedName>
    <definedName name="TOTALITEM13.1.2_39" localSheetId="2">[150]A.P.U!#REF!</definedName>
    <definedName name="TOTALITEM13.1.2_39">[150]A.P.U!#REF!</definedName>
    <definedName name="TOTALITEM13.1.2_4" localSheetId="22">[149]A.P.U!#REF!</definedName>
    <definedName name="TOTALITEM13.1.2_4" localSheetId="2">[149]A.P.U!#REF!</definedName>
    <definedName name="TOTALITEM13.1.2_4">[149]A.P.U!#REF!</definedName>
    <definedName name="TOTALITEM13.1.2_40" localSheetId="22">[150]A.P.U!#REF!</definedName>
    <definedName name="TOTALITEM13.1.2_40" localSheetId="2">[150]A.P.U!#REF!</definedName>
    <definedName name="TOTALITEM13.1.2_40">[150]A.P.U!#REF!</definedName>
    <definedName name="TOTALITEM13.1.2_41" localSheetId="22">[150]A.P.U!#REF!</definedName>
    <definedName name="TOTALITEM13.1.2_41" localSheetId="2">[150]A.P.U!#REF!</definedName>
    <definedName name="TOTALITEM13.1.2_41">[150]A.P.U!#REF!</definedName>
    <definedName name="TOTALITEM13.1.2_42" localSheetId="22">[150]A.P.U!#REF!</definedName>
    <definedName name="TOTALITEM13.1.2_42" localSheetId="2">[150]A.P.U!#REF!</definedName>
    <definedName name="TOTALITEM13.1.2_42">[150]A.P.U!#REF!</definedName>
    <definedName name="TOTALITEM13.1.2_43" localSheetId="22">[150]A.P.U!#REF!</definedName>
    <definedName name="TOTALITEM13.1.2_43" localSheetId="2">[150]A.P.U!#REF!</definedName>
    <definedName name="TOTALITEM13.1.2_43">[150]A.P.U!#REF!</definedName>
    <definedName name="TOTALITEM13.1.2_44" localSheetId="22">[150]A.P.U!#REF!</definedName>
    <definedName name="TOTALITEM13.1.2_44" localSheetId="2">[150]A.P.U!#REF!</definedName>
    <definedName name="TOTALITEM13.1.2_44">[150]A.P.U!#REF!</definedName>
    <definedName name="TOTALITEM13.1.2_45" localSheetId="22">[150]A.P.U!#REF!</definedName>
    <definedName name="TOTALITEM13.1.2_45" localSheetId="2">[150]A.P.U!#REF!</definedName>
    <definedName name="TOTALITEM13.1.2_45">[150]A.P.U!#REF!</definedName>
    <definedName name="TOTALITEM13.1.2_46" localSheetId="22">[150]A.P.U!#REF!</definedName>
    <definedName name="TOTALITEM13.1.2_46" localSheetId="2">[150]A.P.U!#REF!</definedName>
    <definedName name="TOTALITEM13.1.2_46">[150]A.P.U!#REF!</definedName>
    <definedName name="TOTALITEM13.1.2_47" localSheetId="22">[150]A.P.U!#REF!</definedName>
    <definedName name="TOTALITEM13.1.2_47" localSheetId="2">[150]A.P.U!#REF!</definedName>
    <definedName name="TOTALITEM13.1.2_47">[150]A.P.U!#REF!</definedName>
    <definedName name="TOTALITEM13.1.2_48" localSheetId="22">[150]A.P.U!#REF!</definedName>
    <definedName name="TOTALITEM13.1.2_48" localSheetId="2">[150]A.P.U!#REF!</definedName>
    <definedName name="TOTALITEM13.1.2_48">[150]A.P.U!#REF!</definedName>
    <definedName name="TOTALITEM13.1.2_49" localSheetId="22">[150]A.P.U!#REF!</definedName>
    <definedName name="TOTALITEM13.1.2_49" localSheetId="2">[150]A.P.U!#REF!</definedName>
    <definedName name="TOTALITEM13.1.2_49">[150]A.P.U!#REF!</definedName>
    <definedName name="TOTALITEM13.1.2_5" localSheetId="22">[150]A.P.U!#REF!</definedName>
    <definedName name="TOTALITEM13.1.2_5" localSheetId="2">[150]A.P.U!#REF!</definedName>
    <definedName name="TOTALITEM13.1.2_5">[150]A.P.U!#REF!</definedName>
    <definedName name="TOTALITEM13.1.2_50" localSheetId="22">[150]A.P.U!#REF!</definedName>
    <definedName name="TOTALITEM13.1.2_50" localSheetId="2">[150]A.P.U!#REF!</definedName>
    <definedName name="TOTALITEM13.1.2_50">[150]A.P.U!#REF!</definedName>
    <definedName name="TOTALITEM13.1.2_51" localSheetId="22">[150]A.P.U!#REF!</definedName>
    <definedName name="TOTALITEM13.1.2_51" localSheetId="2">[150]A.P.U!#REF!</definedName>
    <definedName name="TOTALITEM13.1.2_51">[150]A.P.U!#REF!</definedName>
    <definedName name="TOTALITEM13.1.2_52" localSheetId="22">[150]A.P.U!#REF!</definedName>
    <definedName name="TOTALITEM13.1.2_52" localSheetId="2">[150]A.P.U!#REF!</definedName>
    <definedName name="TOTALITEM13.1.2_52">[150]A.P.U!#REF!</definedName>
    <definedName name="TOTALITEM13.1.2_53" localSheetId="22">[150]A.P.U!#REF!</definedName>
    <definedName name="TOTALITEM13.1.2_53" localSheetId="2">[150]A.P.U!#REF!</definedName>
    <definedName name="TOTALITEM13.1.2_53">[150]A.P.U!#REF!</definedName>
    <definedName name="TOTALITEM13.1.2_54" localSheetId="22">[150]A.P.U!#REF!</definedName>
    <definedName name="TOTALITEM13.1.2_54" localSheetId="2">[150]A.P.U!#REF!</definedName>
    <definedName name="TOTALITEM13.1.2_54">[150]A.P.U!#REF!</definedName>
    <definedName name="TOTALITEM13.1.2_55" localSheetId="22">[150]A.P.U!#REF!</definedName>
    <definedName name="TOTALITEM13.1.2_55" localSheetId="2">[150]A.P.U!#REF!</definedName>
    <definedName name="TOTALITEM13.1.2_55">[150]A.P.U!#REF!</definedName>
    <definedName name="TOTALITEM13.1.2_56" localSheetId="22">[150]A.P.U!#REF!</definedName>
    <definedName name="TOTALITEM13.1.2_56" localSheetId="2">[150]A.P.U!#REF!</definedName>
    <definedName name="TOTALITEM13.1.2_56">[150]A.P.U!#REF!</definedName>
    <definedName name="TOTALITEM13.1.2_57" localSheetId="22">[150]A.P.U!#REF!</definedName>
    <definedName name="TOTALITEM13.1.2_57" localSheetId="2">[150]A.P.U!#REF!</definedName>
    <definedName name="TOTALITEM13.1.2_57">[150]A.P.U!#REF!</definedName>
    <definedName name="TOTALITEM13.1.2_58" localSheetId="22">[150]A.P.U!#REF!</definedName>
    <definedName name="TOTALITEM13.1.2_58" localSheetId="2">[150]A.P.U!#REF!</definedName>
    <definedName name="TOTALITEM13.1.2_58">[150]A.P.U!#REF!</definedName>
    <definedName name="TOTALITEM13.1.2_59" localSheetId="22">[149]A.P.U!#REF!</definedName>
    <definedName name="TOTALITEM13.1.2_59" localSheetId="2">[149]A.P.U!#REF!</definedName>
    <definedName name="TOTALITEM13.1.2_59">[149]A.P.U!#REF!</definedName>
    <definedName name="TOTALITEM13.1.2_60" localSheetId="22">[149]A.P.U!#REF!</definedName>
    <definedName name="TOTALITEM13.1.2_60" localSheetId="2">[149]A.P.U!#REF!</definedName>
    <definedName name="TOTALITEM13.1.2_60">[149]A.P.U!#REF!</definedName>
    <definedName name="TOTALITEM13.1.2_61" localSheetId="22">[150]A.P.U!#REF!</definedName>
    <definedName name="TOTALITEM13.1.2_61" localSheetId="2">[150]A.P.U!#REF!</definedName>
    <definedName name="TOTALITEM13.1.2_61">[150]A.P.U!#REF!</definedName>
    <definedName name="TOTALITEM13.1.2_62" localSheetId="22">[150]A.P.U!#REF!</definedName>
    <definedName name="TOTALITEM13.1.2_62" localSheetId="2">[150]A.P.U!#REF!</definedName>
    <definedName name="TOTALITEM13.1.2_62">[150]A.P.U!#REF!</definedName>
    <definedName name="TOTALITEM13.1.2_63" localSheetId="22">[150]A.P.U!#REF!</definedName>
    <definedName name="TOTALITEM13.1.2_63" localSheetId="2">[150]A.P.U!#REF!</definedName>
    <definedName name="TOTALITEM13.1.2_63">[150]A.P.U!#REF!</definedName>
    <definedName name="TOTALITEM13.1.2_64" localSheetId="22">[150]A.P.U!#REF!</definedName>
    <definedName name="TOTALITEM13.1.2_64" localSheetId="2">[150]A.P.U!#REF!</definedName>
    <definedName name="TOTALITEM13.1.2_64">[150]A.P.U!#REF!</definedName>
    <definedName name="TOTALITEM13.1.2_65" localSheetId="22">[150]A.P.U!#REF!</definedName>
    <definedName name="TOTALITEM13.1.2_65" localSheetId="2">[150]A.P.U!#REF!</definedName>
    <definedName name="TOTALITEM13.1.2_65">[150]A.P.U!#REF!</definedName>
    <definedName name="TOTALITEM13.1.2_66" localSheetId="22">[150]A.P.U!#REF!</definedName>
    <definedName name="TOTALITEM13.1.2_66" localSheetId="2">[150]A.P.U!#REF!</definedName>
    <definedName name="TOTALITEM13.1.2_66">[150]A.P.U!#REF!</definedName>
    <definedName name="TOTALITEM13.1.2_67" localSheetId="22">[150]A.P.U!#REF!</definedName>
    <definedName name="TOTALITEM13.1.2_67" localSheetId="2">[150]A.P.U!#REF!</definedName>
    <definedName name="TOTALITEM13.1.2_67">[150]A.P.U!#REF!</definedName>
    <definedName name="TOTALITEM13.1.2_68" localSheetId="22">[150]A.P.U!#REF!</definedName>
    <definedName name="TOTALITEM13.1.2_68" localSheetId="2">[150]A.P.U!#REF!</definedName>
    <definedName name="TOTALITEM13.1.2_68">[150]A.P.U!#REF!</definedName>
    <definedName name="TOTALITEM13.1.2_69" localSheetId="22">[150]A.P.U!#REF!</definedName>
    <definedName name="TOTALITEM13.1.2_69" localSheetId="2">[150]A.P.U!#REF!</definedName>
    <definedName name="TOTALITEM13.1.2_69">[150]A.P.U!#REF!</definedName>
    <definedName name="TOTALITEM13.1.2_70" localSheetId="22">[150]A.P.U!#REF!</definedName>
    <definedName name="TOTALITEM13.1.2_70" localSheetId="2">[150]A.P.U!#REF!</definedName>
    <definedName name="TOTALITEM13.1.2_70">[150]A.P.U!#REF!</definedName>
    <definedName name="TOTALITEM13.1.2_71" localSheetId="22">[150]A.P.U!#REF!</definedName>
    <definedName name="TOTALITEM13.1.2_71" localSheetId="2">[150]A.P.U!#REF!</definedName>
    <definedName name="TOTALITEM13.1.2_71">[150]A.P.U!#REF!</definedName>
    <definedName name="TOTALITEM13.1.2_72" localSheetId="22">[150]A.P.U!#REF!</definedName>
    <definedName name="TOTALITEM13.1.2_72" localSheetId="2">[150]A.P.U!#REF!</definedName>
    <definedName name="TOTALITEM13.1.2_72">[150]A.P.U!#REF!</definedName>
    <definedName name="TOTALITEM13.1.2_73" localSheetId="22">[150]A.P.U!#REF!</definedName>
    <definedName name="TOTALITEM13.1.2_73" localSheetId="2">[150]A.P.U!#REF!</definedName>
    <definedName name="TOTALITEM13.1.2_73">[150]A.P.U!#REF!</definedName>
    <definedName name="TOTALITEM13.1.2_74" localSheetId="22">[150]A.P.U!#REF!</definedName>
    <definedName name="TOTALITEM13.1.2_74" localSheetId="2">[150]A.P.U!#REF!</definedName>
    <definedName name="TOTALITEM13.1.2_74">[150]A.P.U!#REF!</definedName>
    <definedName name="TOTALITEM13.1.2_75" localSheetId="22">[150]A.P.U!#REF!</definedName>
    <definedName name="TOTALITEM13.1.2_75" localSheetId="2">[150]A.P.U!#REF!</definedName>
    <definedName name="TOTALITEM13.1.2_75">[150]A.P.U!#REF!</definedName>
    <definedName name="TOTALITEM13.1.2_76" localSheetId="22">[150]A.P.U!#REF!</definedName>
    <definedName name="TOTALITEM13.1.2_76" localSheetId="2">[150]A.P.U!#REF!</definedName>
    <definedName name="TOTALITEM13.1.2_76">[150]A.P.U!#REF!</definedName>
    <definedName name="TOTALITEM13.1.2_77" localSheetId="22">[150]A.P.U!#REF!</definedName>
    <definedName name="TOTALITEM13.1.2_77" localSheetId="2">[150]A.P.U!#REF!</definedName>
    <definedName name="TOTALITEM13.1.2_77">[150]A.P.U!#REF!</definedName>
    <definedName name="TOTALITEM13.1.2_78" localSheetId="22">[150]A.P.U!#REF!</definedName>
    <definedName name="TOTALITEM13.1.2_78" localSheetId="2">[150]A.P.U!#REF!</definedName>
    <definedName name="TOTALITEM13.1.2_78">[150]A.P.U!#REF!</definedName>
    <definedName name="TOTALITEM13.1.2_79" localSheetId="22">[150]A.P.U!#REF!</definedName>
    <definedName name="TOTALITEM13.1.2_79" localSheetId="2">[150]A.P.U!#REF!</definedName>
    <definedName name="TOTALITEM13.1.2_79">[150]A.P.U!#REF!</definedName>
    <definedName name="TOTALITEM13.1.2_80" localSheetId="22">[150]A.P.U!#REF!</definedName>
    <definedName name="TOTALITEM13.1.2_80" localSheetId="2">[150]A.P.U!#REF!</definedName>
    <definedName name="TOTALITEM13.1.2_80">[150]A.P.U!#REF!</definedName>
    <definedName name="TOTALITEM13.1.2_9" localSheetId="22">[150]A.P.U!#REF!</definedName>
    <definedName name="TOTALITEM13.1.2_9" localSheetId="2">[150]A.P.U!#REF!</definedName>
    <definedName name="TOTALITEM13.1.2_9">[150]A.P.U!#REF!</definedName>
    <definedName name="TOTALITEM13.1.3" localSheetId="17">[148]A.P.U!#REF!</definedName>
    <definedName name="TOTALITEM13.1.3" localSheetId="18">[148]A.P.U!#REF!</definedName>
    <definedName name="TOTALITEM13.1.3" localSheetId="22">[147]A.P.U!#REF!</definedName>
    <definedName name="TOTALITEM13.1.3" localSheetId="2">[148]A.P.U!#REF!</definedName>
    <definedName name="TOTALITEM13.1.3">[147]A.P.U!#REF!</definedName>
    <definedName name="TOTALITEM13.1.3_1" localSheetId="22">[149]A.P.U!#REF!</definedName>
    <definedName name="TOTALITEM13.1.3_1" localSheetId="2">[149]A.P.U!#REF!</definedName>
    <definedName name="TOTALITEM13.1.3_1">[149]A.P.U!#REF!</definedName>
    <definedName name="TOTALITEM13.1.3_10" localSheetId="22">[150]A.P.U!#REF!</definedName>
    <definedName name="TOTALITEM13.1.3_10" localSheetId="2">[150]A.P.U!#REF!</definedName>
    <definedName name="TOTALITEM13.1.3_10">[150]A.P.U!#REF!</definedName>
    <definedName name="TOTALITEM13.1.3_11" localSheetId="22">[150]A.P.U!#REF!</definedName>
    <definedName name="TOTALITEM13.1.3_11" localSheetId="2">[150]A.P.U!#REF!</definedName>
    <definedName name="TOTALITEM13.1.3_11">[150]A.P.U!#REF!</definedName>
    <definedName name="TOTALITEM13.1.3_12" localSheetId="22">[150]A.P.U!#REF!</definedName>
    <definedName name="TOTALITEM13.1.3_12" localSheetId="2">[150]A.P.U!#REF!</definedName>
    <definedName name="TOTALITEM13.1.3_12">[150]A.P.U!#REF!</definedName>
    <definedName name="TOTALITEM13.1.3_13" localSheetId="22">[150]A.P.U!#REF!</definedName>
    <definedName name="TOTALITEM13.1.3_13" localSheetId="2">[150]A.P.U!#REF!</definedName>
    <definedName name="TOTALITEM13.1.3_13">[150]A.P.U!#REF!</definedName>
    <definedName name="TOTALITEM13.1.3_14" localSheetId="22">[150]A.P.U!#REF!</definedName>
    <definedName name="TOTALITEM13.1.3_14" localSheetId="2">[150]A.P.U!#REF!</definedName>
    <definedName name="TOTALITEM13.1.3_14">[150]A.P.U!#REF!</definedName>
    <definedName name="TOTALITEM13.1.3_15" localSheetId="22">[150]A.P.U!#REF!</definedName>
    <definedName name="TOTALITEM13.1.3_15" localSheetId="2">[150]A.P.U!#REF!</definedName>
    <definedName name="TOTALITEM13.1.3_15">[150]A.P.U!#REF!</definedName>
    <definedName name="TOTALITEM13.1.3_16" localSheetId="22">[150]A.P.U!#REF!</definedName>
    <definedName name="TOTALITEM13.1.3_16" localSheetId="2">[150]A.P.U!#REF!</definedName>
    <definedName name="TOTALITEM13.1.3_16">[150]A.P.U!#REF!</definedName>
    <definedName name="TOTALITEM13.1.3_17" localSheetId="22">[150]A.P.U!#REF!</definedName>
    <definedName name="TOTALITEM13.1.3_17" localSheetId="2">[150]A.P.U!#REF!</definedName>
    <definedName name="TOTALITEM13.1.3_17">[150]A.P.U!#REF!</definedName>
    <definedName name="TOTALITEM13.1.3_18" localSheetId="22">[150]A.P.U!#REF!</definedName>
    <definedName name="TOTALITEM13.1.3_18" localSheetId="2">[150]A.P.U!#REF!</definedName>
    <definedName name="TOTALITEM13.1.3_18">[150]A.P.U!#REF!</definedName>
    <definedName name="TOTALITEM13.1.3_19" localSheetId="22">[150]A.P.U!#REF!</definedName>
    <definedName name="TOTALITEM13.1.3_19" localSheetId="2">[150]A.P.U!#REF!</definedName>
    <definedName name="TOTALITEM13.1.3_19">[150]A.P.U!#REF!</definedName>
    <definedName name="TOTALITEM13.1.3_2" localSheetId="22">[149]A.P.U!#REF!</definedName>
    <definedName name="TOTALITEM13.1.3_2" localSheetId="2">[149]A.P.U!#REF!</definedName>
    <definedName name="TOTALITEM13.1.3_2">[149]A.P.U!#REF!</definedName>
    <definedName name="TOTALITEM13.1.3_20" localSheetId="22">[150]A.P.U!#REF!</definedName>
    <definedName name="TOTALITEM13.1.3_20" localSheetId="2">[150]A.P.U!#REF!</definedName>
    <definedName name="TOTALITEM13.1.3_20">[150]A.P.U!#REF!</definedName>
    <definedName name="TOTALITEM13.1.3_21" localSheetId="22">[150]A.P.U!#REF!</definedName>
    <definedName name="TOTALITEM13.1.3_21" localSheetId="2">[150]A.P.U!#REF!</definedName>
    <definedName name="TOTALITEM13.1.3_21">[150]A.P.U!#REF!</definedName>
    <definedName name="TOTALITEM13.1.3_22" localSheetId="22">[150]A.P.U!#REF!</definedName>
    <definedName name="TOTALITEM13.1.3_22" localSheetId="2">[150]A.P.U!#REF!</definedName>
    <definedName name="TOTALITEM13.1.3_22">[150]A.P.U!#REF!</definedName>
    <definedName name="TOTALITEM13.1.3_23" localSheetId="22">[150]A.P.U!#REF!</definedName>
    <definedName name="TOTALITEM13.1.3_23" localSheetId="2">[150]A.P.U!#REF!</definedName>
    <definedName name="TOTALITEM13.1.3_23">[150]A.P.U!#REF!</definedName>
    <definedName name="TOTALITEM13.1.3_24" localSheetId="22">[150]A.P.U!#REF!</definedName>
    <definedName name="TOTALITEM13.1.3_24" localSheetId="2">[150]A.P.U!#REF!</definedName>
    <definedName name="TOTALITEM13.1.3_24">[150]A.P.U!#REF!</definedName>
    <definedName name="TOTALITEM13.1.3_25" localSheetId="22">[150]A.P.U!#REF!</definedName>
    <definedName name="TOTALITEM13.1.3_25" localSheetId="2">[150]A.P.U!#REF!</definedName>
    <definedName name="TOTALITEM13.1.3_25">[150]A.P.U!#REF!</definedName>
    <definedName name="TOTALITEM13.1.3_26" localSheetId="22">[150]A.P.U!#REF!</definedName>
    <definedName name="TOTALITEM13.1.3_26" localSheetId="2">[150]A.P.U!#REF!</definedName>
    <definedName name="TOTALITEM13.1.3_26">[150]A.P.U!#REF!</definedName>
    <definedName name="TOTALITEM13.1.3_27" localSheetId="22">[150]A.P.U!#REF!</definedName>
    <definedName name="TOTALITEM13.1.3_27" localSheetId="2">[150]A.P.U!#REF!</definedName>
    <definedName name="TOTALITEM13.1.3_27">[150]A.P.U!#REF!</definedName>
    <definedName name="TOTALITEM13.1.3_28" localSheetId="22">[150]A.P.U!#REF!</definedName>
    <definedName name="TOTALITEM13.1.3_28" localSheetId="2">[150]A.P.U!#REF!</definedName>
    <definedName name="TOTALITEM13.1.3_28">[150]A.P.U!#REF!</definedName>
    <definedName name="TOTALITEM13.1.3_29" localSheetId="22">[150]A.P.U!#REF!</definedName>
    <definedName name="TOTALITEM13.1.3_29" localSheetId="2">[150]A.P.U!#REF!</definedName>
    <definedName name="TOTALITEM13.1.3_29">[150]A.P.U!#REF!</definedName>
    <definedName name="TOTALITEM13.1.3_3" localSheetId="22">[151]A.P.U!#REF!</definedName>
    <definedName name="TOTALITEM13.1.3_3" localSheetId="2">[151]A.P.U!#REF!</definedName>
    <definedName name="TOTALITEM13.1.3_3">[151]A.P.U!#REF!</definedName>
    <definedName name="TOTALITEM13.1.3_30" localSheetId="22">[150]A.P.U!#REF!</definedName>
    <definedName name="TOTALITEM13.1.3_30" localSheetId="2">[150]A.P.U!#REF!</definedName>
    <definedName name="TOTALITEM13.1.3_30">[150]A.P.U!#REF!</definedName>
    <definedName name="TOTALITEM13.1.3_31" localSheetId="22">[150]A.P.U!#REF!</definedName>
    <definedName name="TOTALITEM13.1.3_31" localSheetId="2">[150]A.P.U!#REF!</definedName>
    <definedName name="TOTALITEM13.1.3_31">[150]A.P.U!#REF!</definedName>
    <definedName name="TOTALITEM13.1.3_32" localSheetId="22">[150]A.P.U!#REF!</definedName>
    <definedName name="TOTALITEM13.1.3_32" localSheetId="2">[150]A.P.U!#REF!</definedName>
    <definedName name="TOTALITEM13.1.3_32">[150]A.P.U!#REF!</definedName>
    <definedName name="TOTALITEM13.1.3_33" localSheetId="22">[150]A.P.U!#REF!</definedName>
    <definedName name="TOTALITEM13.1.3_33" localSheetId="2">[150]A.P.U!#REF!</definedName>
    <definedName name="TOTALITEM13.1.3_33">[150]A.P.U!#REF!</definedName>
    <definedName name="TOTALITEM13.1.3_34" localSheetId="22">[150]A.P.U!#REF!</definedName>
    <definedName name="TOTALITEM13.1.3_34" localSheetId="2">[150]A.P.U!#REF!</definedName>
    <definedName name="TOTALITEM13.1.3_34">[150]A.P.U!#REF!</definedName>
    <definedName name="TOTALITEM13.1.3_35" localSheetId="22">[150]A.P.U!#REF!</definedName>
    <definedName name="TOTALITEM13.1.3_35" localSheetId="2">[150]A.P.U!#REF!</definedName>
    <definedName name="TOTALITEM13.1.3_35">[150]A.P.U!#REF!</definedName>
    <definedName name="TOTALITEM13.1.3_36" localSheetId="22">[150]A.P.U!#REF!</definedName>
    <definedName name="TOTALITEM13.1.3_36" localSheetId="2">[150]A.P.U!#REF!</definedName>
    <definedName name="TOTALITEM13.1.3_36">[150]A.P.U!#REF!</definedName>
    <definedName name="TOTALITEM13.1.3_37" localSheetId="22">[150]A.P.U!#REF!</definedName>
    <definedName name="TOTALITEM13.1.3_37" localSheetId="2">[150]A.P.U!#REF!</definedName>
    <definedName name="TOTALITEM13.1.3_37">[150]A.P.U!#REF!</definedName>
    <definedName name="TOTALITEM13.1.3_38" localSheetId="22">[150]A.P.U!#REF!</definedName>
    <definedName name="TOTALITEM13.1.3_38" localSheetId="2">[150]A.P.U!#REF!</definedName>
    <definedName name="TOTALITEM13.1.3_38">[150]A.P.U!#REF!</definedName>
    <definedName name="TOTALITEM13.1.3_39" localSheetId="22">[150]A.P.U!#REF!</definedName>
    <definedName name="TOTALITEM13.1.3_39" localSheetId="2">[150]A.P.U!#REF!</definedName>
    <definedName name="TOTALITEM13.1.3_39">[150]A.P.U!#REF!</definedName>
    <definedName name="TOTALITEM13.1.3_4" localSheetId="22">[149]A.P.U!#REF!</definedName>
    <definedName name="TOTALITEM13.1.3_4" localSheetId="2">[149]A.P.U!#REF!</definedName>
    <definedName name="TOTALITEM13.1.3_4">[149]A.P.U!#REF!</definedName>
    <definedName name="TOTALITEM13.1.3_40" localSheetId="22">[150]A.P.U!#REF!</definedName>
    <definedName name="TOTALITEM13.1.3_40" localSheetId="2">[150]A.P.U!#REF!</definedName>
    <definedName name="TOTALITEM13.1.3_40">[150]A.P.U!#REF!</definedName>
    <definedName name="TOTALITEM13.1.3_41" localSheetId="22">[150]A.P.U!#REF!</definedName>
    <definedName name="TOTALITEM13.1.3_41" localSheetId="2">[150]A.P.U!#REF!</definedName>
    <definedName name="TOTALITEM13.1.3_41">[150]A.P.U!#REF!</definedName>
    <definedName name="TOTALITEM13.1.3_42" localSheetId="22">[150]A.P.U!#REF!</definedName>
    <definedName name="TOTALITEM13.1.3_42" localSheetId="2">[150]A.P.U!#REF!</definedName>
    <definedName name="TOTALITEM13.1.3_42">[150]A.P.U!#REF!</definedName>
    <definedName name="TOTALITEM13.1.3_43" localSheetId="22">[150]A.P.U!#REF!</definedName>
    <definedName name="TOTALITEM13.1.3_43" localSheetId="2">[150]A.P.U!#REF!</definedName>
    <definedName name="TOTALITEM13.1.3_43">[150]A.P.U!#REF!</definedName>
    <definedName name="TOTALITEM13.1.3_44" localSheetId="22">[150]A.P.U!#REF!</definedName>
    <definedName name="TOTALITEM13.1.3_44" localSheetId="2">[150]A.P.U!#REF!</definedName>
    <definedName name="TOTALITEM13.1.3_44">[150]A.P.U!#REF!</definedName>
    <definedName name="TOTALITEM13.1.3_45" localSheetId="22">[150]A.P.U!#REF!</definedName>
    <definedName name="TOTALITEM13.1.3_45" localSheetId="2">[150]A.P.U!#REF!</definedName>
    <definedName name="TOTALITEM13.1.3_45">[150]A.P.U!#REF!</definedName>
    <definedName name="TOTALITEM13.1.3_46" localSheetId="22">[150]A.P.U!#REF!</definedName>
    <definedName name="TOTALITEM13.1.3_46" localSheetId="2">[150]A.P.U!#REF!</definedName>
    <definedName name="TOTALITEM13.1.3_46">[150]A.P.U!#REF!</definedName>
    <definedName name="TOTALITEM13.1.3_47" localSheetId="22">[150]A.P.U!#REF!</definedName>
    <definedName name="TOTALITEM13.1.3_47" localSheetId="2">[150]A.P.U!#REF!</definedName>
    <definedName name="TOTALITEM13.1.3_47">[150]A.P.U!#REF!</definedName>
    <definedName name="TOTALITEM13.1.3_48" localSheetId="22">[150]A.P.U!#REF!</definedName>
    <definedName name="TOTALITEM13.1.3_48" localSheetId="2">[150]A.P.U!#REF!</definedName>
    <definedName name="TOTALITEM13.1.3_48">[150]A.P.U!#REF!</definedName>
    <definedName name="TOTALITEM13.1.3_49" localSheetId="22">[150]A.P.U!#REF!</definedName>
    <definedName name="TOTALITEM13.1.3_49" localSheetId="2">[150]A.P.U!#REF!</definedName>
    <definedName name="TOTALITEM13.1.3_49">[150]A.P.U!#REF!</definedName>
    <definedName name="TOTALITEM13.1.3_5" localSheetId="22">[150]A.P.U!#REF!</definedName>
    <definedName name="TOTALITEM13.1.3_5" localSheetId="2">[150]A.P.U!#REF!</definedName>
    <definedName name="TOTALITEM13.1.3_5">[150]A.P.U!#REF!</definedName>
    <definedName name="TOTALITEM13.1.3_50" localSheetId="22">[150]A.P.U!#REF!</definedName>
    <definedName name="TOTALITEM13.1.3_50" localSheetId="2">[150]A.P.U!#REF!</definedName>
    <definedName name="TOTALITEM13.1.3_50">[150]A.P.U!#REF!</definedName>
    <definedName name="TOTALITEM13.1.3_51" localSheetId="22">[150]A.P.U!#REF!</definedName>
    <definedName name="TOTALITEM13.1.3_51" localSheetId="2">[150]A.P.U!#REF!</definedName>
    <definedName name="TOTALITEM13.1.3_51">[150]A.P.U!#REF!</definedName>
    <definedName name="TOTALITEM13.1.3_52" localSheetId="22">[150]A.P.U!#REF!</definedName>
    <definedName name="TOTALITEM13.1.3_52" localSheetId="2">[150]A.P.U!#REF!</definedName>
    <definedName name="TOTALITEM13.1.3_52">[150]A.P.U!#REF!</definedName>
    <definedName name="TOTALITEM13.1.3_53" localSheetId="22">[150]A.P.U!#REF!</definedName>
    <definedName name="TOTALITEM13.1.3_53" localSheetId="2">[150]A.P.U!#REF!</definedName>
    <definedName name="TOTALITEM13.1.3_53">[150]A.P.U!#REF!</definedName>
    <definedName name="TOTALITEM13.1.3_54" localSheetId="22">[150]A.P.U!#REF!</definedName>
    <definedName name="TOTALITEM13.1.3_54" localSheetId="2">[150]A.P.U!#REF!</definedName>
    <definedName name="TOTALITEM13.1.3_54">[150]A.P.U!#REF!</definedName>
    <definedName name="TOTALITEM13.1.3_55" localSheetId="22">[150]A.P.U!#REF!</definedName>
    <definedName name="TOTALITEM13.1.3_55" localSheetId="2">[150]A.P.U!#REF!</definedName>
    <definedName name="TOTALITEM13.1.3_55">[150]A.P.U!#REF!</definedName>
    <definedName name="TOTALITEM13.1.3_56" localSheetId="22">[150]A.P.U!#REF!</definedName>
    <definedName name="TOTALITEM13.1.3_56" localSheetId="2">[150]A.P.U!#REF!</definedName>
    <definedName name="TOTALITEM13.1.3_56">[150]A.P.U!#REF!</definedName>
    <definedName name="TOTALITEM13.1.3_57" localSheetId="22">[150]A.P.U!#REF!</definedName>
    <definedName name="TOTALITEM13.1.3_57" localSheetId="2">[150]A.P.U!#REF!</definedName>
    <definedName name="TOTALITEM13.1.3_57">[150]A.P.U!#REF!</definedName>
    <definedName name="TOTALITEM13.1.3_58" localSheetId="22">[150]A.P.U!#REF!</definedName>
    <definedName name="TOTALITEM13.1.3_58" localSheetId="2">[150]A.P.U!#REF!</definedName>
    <definedName name="TOTALITEM13.1.3_58">[150]A.P.U!#REF!</definedName>
    <definedName name="TOTALITEM13.1.3_59" localSheetId="22">[149]A.P.U!#REF!</definedName>
    <definedName name="TOTALITEM13.1.3_59" localSheetId="2">[149]A.P.U!#REF!</definedName>
    <definedName name="TOTALITEM13.1.3_59">[149]A.P.U!#REF!</definedName>
    <definedName name="TOTALITEM13.1.3_60" localSheetId="22">[149]A.P.U!#REF!</definedName>
    <definedName name="TOTALITEM13.1.3_60" localSheetId="2">[149]A.P.U!#REF!</definedName>
    <definedName name="TOTALITEM13.1.3_60">[149]A.P.U!#REF!</definedName>
    <definedName name="TOTALITEM13.1.3_61" localSheetId="22">[150]A.P.U!#REF!</definedName>
    <definedName name="TOTALITEM13.1.3_61" localSheetId="2">[150]A.P.U!#REF!</definedName>
    <definedName name="TOTALITEM13.1.3_61">[150]A.P.U!#REF!</definedName>
    <definedName name="TOTALITEM13.1.3_62" localSheetId="22">[150]A.P.U!#REF!</definedName>
    <definedName name="TOTALITEM13.1.3_62" localSheetId="2">[150]A.P.U!#REF!</definedName>
    <definedName name="TOTALITEM13.1.3_62">[150]A.P.U!#REF!</definedName>
    <definedName name="TOTALITEM13.1.3_63" localSheetId="22">[150]A.P.U!#REF!</definedName>
    <definedName name="TOTALITEM13.1.3_63" localSheetId="2">[150]A.P.U!#REF!</definedName>
    <definedName name="TOTALITEM13.1.3_63">[150]A.P.U!#REF!</definedName>
    <definedName name="TOTALITEM13.1.3_64" localSheetId="22">[150]A.P.U!#REF!</definedName>
    <definedName name="TOTALITEM13.1.3_64" localSheetId="2">[150]A.P.U!#REF!</definedName>
    <definedName name="TOTALITEM13.1.3_64">[150]A.P.U!#REF!</definedName>
    <definedName name="TOTALITEM13.1.3_65" localSheetId="22">[150]A.P.U!#REF!</definedName>
    <definedName name="TOTALITEM13.1.3_65" localSheetId="2">[150]A.P.U!#REF!</definedName>
    <definedName name="TOTALITEM13.1.3_65">[150]A.P.U!#REF!</definedName>
    <definedName name="TOTALITEM13.1.3_66" localSheetId="22">[150]A.P.U!#REF!</definedName>
    <definedName name="TOTALITEM13.1.3_66" localSheetId="2">[150]A.P.U!#REF!</definedName>
    <definedName name="TOTALITEM13.1.3_66">[150]A.P.U!#REF!</definedName>
    <definedName name="TOTALITEM13.1.3_67" localSheetId="22">[150]A.P.U!#REF!</definedName>
    <definedName name="TOTALITEM13.1.3_67" localSheetId="2">[150]A.P.U!#REF!</definedName>
    <definedName name="TOTALITEM13.1.3_67">[150]A.P.U!#REF!</definedName>
    <definedName name="TOTALITEM13.1.3_68" localSheetId="22">[150]A.P.U!#REF!</definedName>
    <definedName name="TOTALITEM13.1.3_68" localSheetId="2">[150]A.P.U!#REF!</definedName>
    <definedName name="TOTALITEM13.1.3_68">[150]A.P.U!#REF!</definedName>
    <definedName name="TOTALITEM13.1.3_69" localSheetId="22">[150]A.P.U!#REF!</definedName>
    <definedName name="TOTALITEM13.1.3_69" localSheetId="2">[150]A.P.U!#REF!</definedName>
    <definedName name="TOTALITEM13.1.3_69">[150]A.P.U!#REF!</definedName>
    <definedName name="TOTALITEM13.1.3_70" localSheetId="22">[150]A.P.U!#REF!</definedName>
    <definedName name="TOTALITEM13.1.3_70" localSheetId="2">[150]A.P.U!#REF!</definedName>
    <definedName name="TOTALITEM13.1.3_70">[150]A.P.U!#REF!</definedName>
    <definedName name="TOTALITEM13.1.3_71" localSheetId="22">[150]A.P.U!#REF!</definedName>
    <definedName name="TOTALITEM13.1.3_71" localSheetId="2">[150]A.P.U!#REF!</definedName>
    <definedName name="TOTALITEM13.1.3_71">[150]A.P.U!#REF!</definedName>
    <definedName name="TOTALITEM13.1.3_72" localSheetId="22">[150]A.P.U!#REF!</definedName>
    <definedName name="TOTALITEM13.1.3_72" localSheetId="2">[150]A.P.U!#REF!</definedName>
    <definedName name="TOTALITEM13.1.3_72">[150]A.P.U!#REF!</definedName>
    <definedName name="TOTALITEM13.1.3_73" localSheetId="22">[150]A.P.U!#REF!</definedName>
    <definedName name="TOTALITEM13.1.3_73" localSheetId="2">[150]A.P.U!#REF!</definedName>
    <definedName name="TOTALITEM13.1.3_73">[150]A.P.U!#REF!</definedName>
    <definedName name="TOTALITEM13.1.3_74" localSheetId="22">[150]A.P.U!#REF!</definedName>
    <definedName name="TOTALITEM13.1.3_74" localSheetId="2">[150]A.P.U!#REF!</definedName>
    <definedName name="TOTALITEM13.1.3_74">[150]A.P.U!#REF!</definedName>
    <definedName name="TOTALITEM13.1.3_75" localSheetId="22">[150]A.P.U!#REF!</definedName>
    <definedName name="TOTALITEM13.1.3_75" localSheetId="2">[150]A.P.U!#REF!</definedName>
    <definedName name="TOTALITEM13.1.3_75">[150]A.P.U!#REF!</definedName>
    <definedName name="TOTALITEM13.1.3_76" localSheetId="22">[150]A.P.U!#REF!</definedName>
    <definedName name="TOTALITEM13.1.3_76" localSheetId="2">[150]A.P.U!#REF!</definedName>
    <definedName name="TOTALITEM13.1.3_76">[150]A.P.U!#REF!</definedName>
    <definedName name="TOTALITEM13.1.3_77" localSheetId="22">[150]A.P.U!#REF!</definedName>
    <definedName name="TOTALITEM13.1.3_77" localSheetId="2">[150]A.P.U!#REF!</definedName>
    <definedName name="TOTALITEM13.1.3_77">[150]A.P.U!#REF!</definedName>
    <definedName name="TOTALITEM13.1.3_78" localSheetId="22">[150]A.P.U!#REF!</definedName>
    <definedName name="TOTALITEM13.1.3_78" localSheetId="2">[150]A.P.U!#REF!</definedName>
    <definedName name="TOTALITEM13.1.3_78">[150]A.P.U!#REF!</definedName>
    <definedName name="TOTALITEM13.1.3_79" localSheetId="22">[150]A.P.U!#REF!</definedName>
    <definedName name="TOTALITEM13.1.3_79" localSheetId="2">[150]A.P.U!#REF!</definedName>
    <definedName name="TOTALITEM13.1.3_79">[150]A.P.U!#REF!</definedName>
    <definedName name="TOTALITEM13.1.3_80" localSheetId="22">[150]A.P.U!#REF!</definedName>
    <definedName name="TOTALITEM13.1.3_80" localSheetId="2">[150]A.P.U!#REF!</definedName>
    <definedName name="TOTALITEM13.1.3_80">[150]A.P.U!#REF!</definedName>
    <definedName name="TOTALITEM13.1.3_9" localSheetId="22">[150]A.P.U!#REF!</definedName>
    <definedName name="TOTALITEM13.1.3_9" localSheetId="2">[150]A.P.U!#REF!</definedName>
    <definedName name="TOTALITEM13.1.3_9">[150]A.P.U!#REF!</definedName>
    <definedName name="TOTALITEM13.2.2" localSheetId="17">[148]A.P.U!#REF!</definedName>
    <definedName name="TOTALITEM13.2.2" localSheetId="18">[148]A.P.U!#REF!</definedName>
    <definedName name="TOTALITEM13.2.2" localSheetId="22">[147]A.P.U!#REF!</definedName>
    <definedName name="TOTALITEM13.2.2" localSheetId="2">[148]A.P.U!#REF!</definedName>
    <definedName name="TOTALITEM13.2.2">[147]A.P.U!#REF!</definedName>
    <definedName name="TOTALITEM13.2.2_1" localSheetId="22">[149]A.P.U!#REF!</definedName>
    <definedName name="TOTALITEM13.2.2_1" localSheetId="2">[149]A.P.U!#REF!</definedName>
    <definedName name="TOTALITEM13.2.2_1">[149]A.P.U!#REF!</definedName>
    <definedName name="TOTALITEM13.2.2_10" localSheetId="22">[150]A.P.U!#REF!</definedName>
    <definedName name="TOTALITEM13.2.2_10" localSheetId="2">[150]A.P.U!#REF!</definedName>
    <definedName name="TOTALITEM13.2.2_10">[150]A.P.U!#REF!</definedName>
    <definedName name="TOTALITEM13.2.2_11" localSheetId="22">[150]A.P.U!#REF!</definedName>
    <definedName name="TOTALITEM13.2.2_11" localSheetId="2">[150]A.P.U!#REF!</definedName>
    <definedName name="TOTALITEM13.2.2_11">[150]A.P.U!#REF!</definedName>
    <definedName name="TOTALITEM13.2.2_12" localSheetId="22">[150]A.P.U!#REF!</definedName>
    <definedName name="TOTALITEM13.2.2_12" localSheetId="2">[150]A.P.U!#REF!</definedName>
    <definedName name="TOTALITEM13.2.2_12">[150]A.P.U!#REF!</definedName>
    <definedName name="TOTALITEM13.2.2_13" localSheetId="22">[150]A.P.U!#REF!</definedName>
    <definedName name="TOTALITEM13.2.2_13" localSheetId="2">[150]A.P.U!#REF!</definedName>
    <definedName name="TOTALITEM13.2.2_13">[150]A.P.U!#REF!</definedName>
    <definedName name="TOTALITEM13.2.2_14" localSheetId="22">[150]A.P.U!#REF!</definedName>
    <definedName name="TOTALITEM13.2.2_14" localSheetId="2">[150]A.P.U!#REF!</definedName>
    <definedName name="TOTALITEM13.2.2_14">[150]A.P.U!#REF!</definedName>
    <definedName name="TOTALITEM13.2.2_15" localSheetId="22">[150]A.P.U!#REF!</definedName>
    <definedName name="TOTALITEM13.2.2_15" localSheetId="2">[150]A.P.U!#REF!</definedName>
    <definedName name="TOTALITEM13.2.2_15">[150]A.P.U!#REF!</definedName>
    <definedName name="TOTALITEM13.2.2_16" localSheetId="22">[150]A.P.U!#REF!</definedName>
    <definedName name="TOTALITEM13.2.2_16" localSheetId="2">[150]A.P.U!#REF!</definedName>
    <definedName name="TOTALITEM13.2.2_16">[150]A.P.U!#REF!</definedName>
    <definedName name="TOTALITEM13.2.2_17" localSheetId="22">[150]A.P.U!#REF!</definedName>
    <definedName name="TOTALITEM13.2.2_17" localSheetId="2">[150]A.P.U!#REF!</definedName>
    <definedName name="TOTALITEM13.2.2_17">[150]A.P.U!#REF!</definedName>
    <definedName name="TOTALITEM13.2.2_18" localSheetId="22">[150]A.P.U!#REF!</definedName>
    <definedName name="TOTALITEM13.2.2_18" localSheetId="2">[150]A.P.U!#REF!</definedName>
    <definedName name="TOTALITEM13.2.2_18">[150]A.P.U!#REF!</definedName>
    <definedName name="TOTALITEM13.2.2_19" localSheetId="22">[150]A.P.U!#REF!</definedName>
    <definedName name="TOTALITEM13.2.2_19" localSheetId="2">[150]A.P.U!#REF!</definedName>
    <definedName name="TOTALITEM13.2.2_19">[150]A.P.U!#REF!</definedName>
    <definedName name="TOTALITEM13.2.2_2" localSheetId="22">[149]A.P.U!#REF!</definedName>
    <definedName name="TOTALITEM13.2.2_2" localSheetId="2">[149]A.P.U!#REF!</definedName>
    <definedName name="TOTALITEM13.2.2_2">[149]A.P.U!#REF!</definedName>
    <definedName name="TOTALITEM13.2.2_20" localSheetId="22">[150]A.P.U!#REF!</definedName>
    <definedName name="TOTALITEM13.2.2_20" localSheetId="2">[150]A.P.U!#REF!</definedName>
    <definedName name="TOTALITEM13.2.2_20">[150]A.P.U!#REF!</definedName>
    <definedName name="TOTALITEM13.2.2_21" localSheetId="22">[150]A.P.U!#REF!</definedName>
    <definedName name="TOTALITEM13.2.2_21" localSheetId="2">[150]A.P.U!#REF!</definedName>
    <definedName name="TOTALITEM13.2.2_21">[150]A.P.U!#REF!</definedName>
    <definedName name="TOTALITEM13.2.2_22" localSheetId="22">[150]A.P.U!#REF!</definedName>
    <definedName name="TOTALITEM13.2.2_22" localSheetId="2">[150]A.P.U!#REF!</definedName>
    <definedName name="TOTALITEM13.2.2_22">[150]A.P.U!#REF!</definedName>
    <definedName name="TOTALITEM13.2.2_23" localSheetId="22">[150]A.P.U!#REF!</definedName>
    <definedName name="TOTALITEM13.2.2_23" localSheetId="2">[150]A.P.U!#REF!</definedName>
    <definedName name="TOTALITEM13.2.2_23">[150]A.P.U!#REF!</definedName>
    <definedName name="TOTALITEM13.2.2_24" localSheetId="22">[150]A.P.U!#REF!</definedName>
    <definedName name="TOTALITEM13.2.2_24" localSheetId="2">[150]A.P.U!#REF!</definedName>
    <definedName name="TOTALITEM13.2.2_24">[150]A.P.U!#REF!</definedName>
    <definedName name="TOTALITEM13.2.2_25" localSheetId="22">[150]A.P.U!#REF!</definedName>
    <definedName name="TOTALITEM13.2.2_25" localSheetId="2">[150]A.P.U!#REF!</definedName>
    <definedName name="TOTALITEM13.2.2_25">[150]A.P.U!#REF!</definedName>
    <definedName name="TOTALITEM13.2.2_26" localSheetId="22">[150]A.P.U!#REF!</definedName>
    <definedName name="TOTALITEM13.2.2_26" localSheetId="2">[150]A.P.U!#REF!</definedName>
    <definedName name="TOTALITEM13.2.2_26">[150]A.P.U!#REF!</definedName>
    <definedName name="TOTALITEM13.2.2_27" localSheetId="22">[150]A.P.U!#REF!</definedName>
    <definedName name="TOTALITEM13.2.2_27" localSheetId="2">[150]A.P.U!#REF!</definedName>
    <definedName name="TOTALITEM13.2.2_27">[150]A.P.U!#REF!</definedName>
    <definedName name="TOTALITEM13.2.2_28" localSheetId="22">[150]A.P.U!#REF!</definedName>
    <definedName name="TOTALITEM13.2.2_28" localSheetId="2">[150]A.P.U!#REF!</definedName>
    <definedName name="TOTALITEM13.2.2_28">[150]A.P.U!#REF!</definedName>
    <definedName name="TOTALITEM13.2.2_29" localSheetId="22">[150]A.P.U!#REF!</definedName>
    <definedName name="TOTALITEM13.2.2_29" localSheetId="2">[150]A.P.U!#REF!</definedName>
    <definedName name="TOTALITEM13.2.2_29">[150]A.P.U!#REF!</definedName>
    <definedName name="TOTALITEM13.2.2_3" localSheetId="22">[151]A.P.U!#REF!</definedName>
    <definedName name="TOTALITEM13.2.2_3" localSheetId="2">[151]A.P.U!#REF!</definedName>
    <definedName name="TOTALITEM13.2.2_3">[151]A.P.U!#REF!</definedName>
    <definedName name="TOTALITEM13.2.2_30" localSheetId="22">[150]A.P.U!#REF!</definedName>
    <definedName name="TOTALITEM13.2.2_30" localSheetId="2">[150]A.P.U!#REF!</definedName>
    <definedName name="TOTALITEM13.2.2_30">[150]A.P.U!#REF!</definedName>
    <definedName name="TOTALITEM13.2.2_31" localSheetId="22">[150]A.P.U!#REF!</definedName>
    <definedName name="TOTALITEM13.2.2_31" localSheetId="2">[150]A.P.U!#REF!</definedName>
    <definedName name="TOTALITEM13.2.2_31">[150]A.P.U!#REF!</definedName>
    <definedName name="TOTALITEM13.2.2_32" localSheetId="22">[150]A.P.U!#REF!</definedName>
    <definedName name="TOTALITEM13.2.2_32" localSheetId="2">[150]A.P.U!#REF!</definedName>
    <definedName name="TOTALITEM13.2.2_32">[150]A.P.U!#REF!</definedName>
    <definedName name="TOTALITEM13.2.2_33" localSheetId="22">[150]A.P.U!#REF!</definedName>
    <definedName name="TOTALITEM13.2.2_33" localSheetId="2">[150]A.P.U!#REF!</definedName>
    <definedName name="TOTALITEM13.2.2_33">[150]A.P.U!#REF!</definedName>
    <definedName name="TOTALITEM13.2.2_34" localSheetId="22">[150]A.P.U!#REF!</definedName>
    <definedName name="TOTALITEM13.2.2_34" localSheetId="2">[150]A.P.U!#REF!</definedName>
    <definedName name="TOTALITEM13.2.2_34">[150]A.P.U!#REF!</definedName>
    <definedName name="TOTALITEM13.2.2_35" localSheetId="22">[150]A.P.U!#REF!</definedName>
    <definedName name="TOTALITEM13.2.2_35" localSheetId="2">[150]A.P.U!#REF!</definedName>
    <definedName name="TOTALITEM13.2.2_35">[150]A.P.U!#REF!</definedName>
    <definedName name="TOTALITEM13.2.2_36" localSheetId="22">[150]A.P.U!#REF!</definedName>
    <definedName name="TOTALITEM13.2.2_36" localSheetId="2">[150]A.P.U!#REF!</definedName>
    <definedName name="TOTALITEM13.2.2_36">[150]A.P.U!#REF!</definedName>
    <definedName name="TOTALITEM13.2.2_37" localSheetId="22">[150]A.P.U!#REF!</definedName>
    <definedName name="TOTALITEM13.2.2_37" localSheetId="2">[150]A.P.U!#REF!</definedName>
    <definedName name="TOTALITEM13.2.2_37">[150]A.P.U!#REF!</definedName>
    <definedName name="TOTALITEM13.2.2_38" localSheetId="22">[150]A.P.U!#REF!</definedName>
    <definedName name="TOTALITEM13.2.2_38" localSheetId="2">[150]A.P.U!#REF!</definedName>
    <definedName name="TOTALITEM13.2.2_38">[150]A.P.U!#REF!</definedName>
    <definedName name="TOTALITEM13.2.2_39" localSheetId="22">[150]A.P.U!#REF!</definedName>
    <definedName name="TOTALITEM13.2.2_39" localSheetId="2">[150]A.P.U!#REF!</definedName>
    <definedName name="TOTALITEM13.2.2_39">[150]A.P.U!#REF!</definedName>
    <definedName name="TOTALITEM13.2.2_4" localSheetId="22">[149]A.P.U!#REF!</definedName>
    <definedName name="TOTALITEM13.2.2_4" localSheetId="2">[149]A.P.U!#REF!</definedName>
    <definedName name="TOTALITEM13.2.2_4">[149]A.P.U!#REF!</definedName>
    <definedName name="TOTALITEM13.2.2_40" localSheetId="22">[150]A.P.U!#REF!</definedName>
    <definedName name="TOTALITEM13.2.2_40" localSheetId="2">[150]A.P.U!#REF!</definedName>
    <definedName name="TOTALITEM13.2.2_40">[150]A.P.U!#REF!</definedName>
    <definedName name="TOTALITEM13.2.2_41" localSheetId="22">[150]A.P.U!#REF!</definedName>
    <definedName name="TOTALITEM13.2.2_41" localSheetId="2">[150]A.P.U!#REF!</definedName>
    <definedName name="TOTALITEM13.2.2_41">[150]A.P.U!#REF!</definedName>
    <definedName name="TOTALITEM13.2.2_42" localSheetId="22">[150]A.P.U!#REF!</definedName>
    <definedName name="TOTALITEM13.2.2_42" localSheetId="2">[150]A.P.U!#REF!</definedName>
    <definedName name="TOTALITEM13.2.2_42">[150]A.P.U!#REF!</definedName>
    <definedName name="TOTALITEM13.2.2_43" localSheetId="22">[150]A.P.U!#REF!</definedName>
    <definedName name="TOTALITEM13.2.2_43" localSheetId="2">[150]A.P.U!#REF!</definedName>
    <definedName name="TOTALITEM13.2.2_43">[150]A.P.U!#REF!</definedName>
    <definedName name="TOTALITEM13.2.2_44" localSheetId="22">[150]A.P.U!#REF!</definedName>
    <definedName name="TOTALITEM13.2.2_44" localSheetId="2">[150]A.P.U!#REF!</definedName>
    <definedName name="TOTALITEM13.2.2_44">[150]A.P.U!#REF!</definedName>
    <definedName name="TOTALITEM13.2.2_45" localSheetId="22">[150]A.P.U!#REF!</definedName>
    <definedName name="TOTALITEM13.2.2_45" localSheetId="2">[150]A.P.U!#REF!</definedName>
    <definedName name="TOTALITEM13.2.2_45">[150]A.P.U!#REF!</definedName>
    <definedName name="TOTALITEM13.2.2_46" localSheetId="22">[150]A.P.U!#REF!</definedName>
    <definedName name="TOTALITEM13.2.2_46" localSheetId="2">[150]A.P.U!#REF!</definedName>
    <definedName name="TOTALITEM13.2.2_46">[150]A.P.U!#REF!</definedName>
    <definedName name="TOTALITEM13.2.2_47" localSheetId="22">[150]A.P.U!#REF!</definedName>
    <definedName name="TOTALITEM13.2.2_47" localSheetId="2">[150]A.P.U!#REF!</definedName>
    <definedName name="TOTALITEM13.2.2_47">[150]A.P.U!#REF!</definedName>
    <definedName name="TOTALITEM13.2.2_48" localSheetId="22">[150]A.P.U!#REF!</definedName>
    <definedName name="TOTALITEM13.2.2_48" localSheetId="2">[150]A.P.U!#REF!</definedName>
    <definedName name="TOTALITEM13.2.2_48">[150]A.P.U!#REF!</definedName>
    <definedName name="TOTALITEM13.2.2_49" localSheetId="22">[150]A.P.U!#REF!</definedName>
    <definedName name="TOTALITEM13.2.2_49" localSheetId="2">[150]A.P.U!#REF!</definedName>
    <definedName name="TOTALITEM13.2.2_49">[150]A.P.U!#REF!</definedName>
    <definedName name="TOTALITEM13.2.2_5" localSheetId="22">[150]A.P.U!#REF!</definedName>
    <definedName name="TOTALITEM13.2.2_5" localSheetId="2">[150]A.P.U!#REF!</definedName>
    <definedName name="TOTALITEM13.2.2_5">[150]A.P.U!#REF!</definedName>
    <definedName name="TOTALITEM13.2.2_50" localSheetId="22">[150]A.P.U!#REF!</definedName>
    <definedName name="TOTALITEM13.2.2_50" localSheetId="2">[150]A.P.U!#REF!</definedName>
    <definedName name="TOTALITEM13.2.2_50">[150]A.P.U!#REF!</definedName>
    <definedName name="TOTALITEM13.2.2_51" localSheetId="22">[150]A.P.U!#REF!</definedName>
    <definedName name="TOTALITEM13.2.2_51" localSheetId="2">[150]A.P.U!#REF!</definedName>
    <definedName name="TOTALITEM13.2.2_51">[150]A.P.U!#REF!</definedName>
    <definedName name="TOTALITEM13.2.2_52" localSheetId="22">[150]A.P.U!#REF!</definedName>
    <definedName name="TOTALITEM13.2.2_52" localSheetId="2">[150]A.P.U!#REF!</definedName>
    <definedName name="TOTALITEM13.2.2_52">[150]A.P.U!#REF!</definedName>
    <definedName name="TOTALITEM13.2.2_53" localSheetId="22">[150]A.P.U!#REF!</definedName>
    <definedName name="TOTALITEM13.2.2_53" localSheetId="2">[150]A.P.U!#REF!</definedName>
    <definedName name="TOTALITEM13.2.2_53">[150]A.P.U!#REF!</definedName>
    <definedName name="TOTALITEM13.2.2_54" localSheetId="22">[150]A.P.U!#REF!</definedName>
    <definedName name="TOTALITEM13.2.2_54" localSheetId="2">[150]A.P.U!#REF!</definedName>
    <definedName name="TOTALITEM13.2.2_54">[150]A.P.U!#REF!</definedName>
    <definedName name="TOTALITEM13.2.2_55" localSheetId="22">[150]A.P.U!#REF!</definedName>
    <definedName name="TOTALITEM13.2.2_55" localSheetId="2">[150]A.P.U!#REF!</definedName>
    <definedName name="TOTALITEM13.2.2_55">[150]A.P.U!#REF!</definedName>
    <definedName name="TOTALITEM13.2.2_56" localSheetId="22">[150]A.P.U!#REF!</definedName>
    <definedName name="TOTALITEM13.2.2_56" localSheetId="2">[150]A.P.U!#REF!</definedName>
    <definedName name="TOTALITEM13.2.2_56">[150]A.P.U!#REF!</definedName>
    <definedName name="TOTALITEM13.2.2_57" localSheetId="22">[150]A.P.U!#REF!</definedName>
    <definedName name="TOTALITEM13.2.2_57" localSheetId="2">[150]A.P.U!#REF!</definedName>
    <definedName name="TOTALITEM13.2.2_57">[150]A.P.U!#REF!</definedName>
    <definedName name="TOTALITEM13.2.2_58" localSheetId="22">[150]A.P.U!#REF!</definedName>
    <definedName name="TOTALITEM13.2.2_58" localSheetId="2">[150]A.P.U!#REF!</definedName>
    <definedName name="TOTALITEM13.2.2_58">[150]A.P.U!#REF!</definedName>
    <definedName name="TOTALITEM13.2.2_59" localSheetId="22">[149]A.P.U!#REF!</definedName>
    <definedName name="TOTALITEM13.2.2_59" localSheetId="2">[149]A.P.U!#REF!</definedName>
    <definedName name="TOTALITEM13.2.2_59">[149]A.P.U!#REF!</definedName>
    <definedName name="TOTALITEM13.2.2_60" localSheetId="22">[149]A.P.U!#REF!</definedName>
    <definedName name="TOTALITEM13.2.2_60" localSheetId="2">[149]A.P.U!#REF!</definedName>
    <definedName name="TOTALITEM13.2.2_60">[149]A.P.U!#REF!</definedName>
    <definedName name="TOTALITEM13.2.2_61" localSheetId="22">[150]A.P.U!#REF!</definedName>
    <definedName name="TOTALITEM13.2.2_61" localSheetId="2">[150]A.P.U!#REF!</definedName>
    <definedName name="TOTALITEM13.2.2_61">[150]A.P.U!#REF!</definedName>
    <definedName name="TOTALITEM13.2.2_62" localSheetId="22">[150]A.P.U!#REF!</definedName>
    <definedName name="TOTALITEM13.2.2_62" localSheetId="2">[150]A.P.U!#REF!</definedName>
    <definedName name="TOTALITEM13.2.2_62">[150]A.P.U!#REF!</definedName>
    <definedName name="TOTALITEM13.2.2_63" localSheetId="22">[150]A.P.U!#REF!</definedName>
    <definedName name="TOTALITEM13.2.2_63" localSheetId="2">[150]A.P.U!#REF!</definedName>
    <definedName name="TOTALITEM13.2.2_63">[150]A.P.U!#REF!</definedName>
    <definedName name="TOTALITEM13.2.2_64" localSheetId="22">[150]A.P.U!#REF!</definedName>
    <definedName name="TOTALITEM13.2.2_64" localSheetId="2">[150]A.P.U!#REF!</definedName>
    <definedName name="TOTALITEM13.2.2_64">[150]A.P.U!#REF!</definedName>
    <definedName name="TOTALITEM13.2.2_65" localSheetId="22">[150]A.P.U!#REF!</definedName>
    <definedName name="TOTALITEM13.2.2_65" localSheetId="2">[150]A.P.U!#REF!</definedName>
    <definedName name="TOTALITEM13.2.2_65">[150]A.P.U!#REF!</definedName>
    <definedName name="TOTALITEM13.2.2_66" localSheetId="22">[150]A.P.U!#REF!</definedName>
    <definedName name="TOTALITEM13.2.2_66" localSheetId="2">[150]A.P.U!#REF!</definedName>
    <definedName name="TOTALITEM13.2.2_66">[150]A.P.U!#REF!</definedName>
    <definedName name="TOTALITEM13.2.2_67" localSheetId="22">[150]A.P.U!#REF!</definedName>
    <definedName name="TOTALITEM13.2.2_67" localSheetId="2">[150]A.P.U!#REF!</definedName>
    <definedName name="TOTALITEM13.2.2_67">[150]A.P.U!#REF!</definedName>
    <definedName name="TOTALITEM13.2.2_68" localSheetId="22">[150]A.P.U!#REF!</definedName>
    <definedName name="TOTALITEM13.2.2_68" localSheetId="2">[150]A.P.U!#REF!</definedName>
    <definedName name="TOTALITEM13.2.2_68">[150]A.P.U!#REF!</definedName>
    <definedName name="TOTALITEM13.2.2_69" localSheetId="22">[150]A.P.U!#REF!</definedName>
    <definedName name="TOTALITEM13.2.2_69" localSheetId="2">[150]A.P.U!#REF!</definedName>
    <definedName name="TOTALITEM13.2.2_69">[150]A.P.U!#REF!</definedName>
    <definedName name="TOTALITEM13.2.2_70" localSheetId="22">[150]A.P.U!#REF!</definedName>
    <definedName name="TOTALITEM13.2.2_70" localSheetId="2">[150]A.P.U!#REF!</definedName>
    <definedName name="TOTALITEM13.2.2_70">[150]A.P.U!#REF!</definedName>
    <definedName name="TOTALITEM13.2.2_71" localSheetId="22">[150]A.P.U!#REF!</definedName>
    <definedName name="TOTALITEM13.2.2_71" localSheetId="2">[150]A.P.U!#REF!</definedName>
    <definedName name="TOTALITEM13.2.2_71">[150]A.P.U!#REF!</definedName>
    <definedName name="TOTALITEM13.2.2_72" localSheetId="22">[150]A.P.U!#REF!</definedName>
    <definedName name="TOTALITEM13.2.2_72" localSheetId="2">[150]A.P.U!#REF!</definedName>
    <definedName name="TOTALITEM13.2.2_72">[150]A.P.U!#REF!</definedName>
    <definedName name="TOTALITEM13.2.2_73" localSheetId="22">[150]A.P.U!#REF!</definedName>
    <definedName name="TOTALITEM13.2.2_73" localSheetId="2">[150]A.P.U!#REF!</definedName>
    <definedName name="TOTALITEM13.2.2_73">[150]A.P.U!#REF!</definedName>
    <definedName name="TOTALITEM13.2.2_74" localSheetId="22">[150]A.P.U!#REF!</definedName>
    <definedName name="TOTALITEM13.2.2_74" localSheetId="2">[150]A.P.U!#REF!</definedName>
    <definedName name="TOTALITEM13.2.2_74">[150]A.P.U!#REF!</definedName>
    <definedName name="TOTALITEM13.2.2_75" localSheetId="22">[150]A.P.U!#REF!</definedName>
    <definedName name="TOTALITEM13.2.2_75" localSheetId="2">[150]A.P.U!#REF!</definedName>
    <definedName name="TOTALITEM13.2.2_75">[150]A.P.U!#REF!</definedName>
    <definedName name="TOTALITEM13.2.2_76" localSheetId="22">[150]A.P.U!#REF!</definedName>
    <definedName name="TOTALITEM13.2.2_76" localSheetId="2">[150]A.P.U!#REF!</definedName>
    <definedName name="TOTALITEM13.2.2_76">[150]A.P.U!#REF!</definedName>
    <definedName name="TOTALITEM13.2.2_77" localSheetId="22">[150]A.P.U!#REF!</definedName>
    <definedName name="TOTALITEM13.2.2_77" localSheetId="2">[150]A.P.U!#REF!</definedName>
    <definedName name="TOTALITEM13.2.2_77">[150]A.P.U!#REF!</definedName>
    <definedName name="TOTALITEM13.2.2_78" localSheetId="22">[150]A.P.U!#REF!</definedName>
    <definedName name="TOTALITEM13.2.2_78" localSheetId="2">[150]A.P.U!#REF!</definedName>
    <definedName name="TOTALITEM13.2.2_78">[150]A.P.U!#REF!</definedName>
    <definedName name="TOTALITEM13.2.2_79" localSheetId="22">[150]A.P.U!#REF!</definedName>
    <definedName name="TOTALITEM13.2.2_79" localSheetId="2">[150]A.P.U!#REF!</definedName>
    <definedName name="TOTALITEM13.2.2_79">[150]A.P.U!#REF!</definedName>
    <definedName name="TOTALITEM13.2.2_80" localSheetId="22">[150]A.P.U!#REF!</definedName>
    <definedName name="TOTALITEM13.2.2_80" localSheetId="2">[150]A.P.U!#REF!</definedName>
    <definedName name="TOTALITEM13.2.2_80">[150]A.P.U!#REF!</definedName>
    <definedName name="TOTALITEM13.2.2_9" localSheetId="22">[150]A.P.U!#REF!</definedName>
    <definedName name="TOTALITEM13.2.2_9" localSheetId="2">[150]A.P.U!#REF!</definedName>
    <definedName name="TOTALITEM13.2.2_9">[150]A.P.U!#REF!</definedName>
    <definedName name="TOTALITEM14.2" localSheetId="17">[148]A.P.U!#REF!</definedName>
    <definedName name="TOTALITEM14.2" localSheetId="18">[148]A.P.U!#REF!</definedName>
    <definedName name="TOTALITEM14.2" localSheetId="22">[147]A.P.U!#REF!</definedName>
    <definedName name="TOTALITEM14.2" localSheetId="2">[148]A.P.U!#REF!</definedName>
    <definedName name="TOTALITEM14.2">[147]A.P.U!#REF!</definedName>
    <definedName name="TOTALITEM14.2_1" localSheetId="22">[149]A.P.U!#REF!</definedName>
    <definedName name="TOTALITEM14.2_1" localSheetId="2">[149]A.P.U!#REF!</definedName>
    <definedName name="TOTALITEM14.2_1">[149]A.P.U!#REF!</definedName>
    <definedName name="TOTALITEM14.2_10" localSheetId="22">[150]A.P.U!#REF!</definedName>
    <definedName name="TOTALITEM14.2_10" localSheetId="2">[150]A.P.U!#REF!</definedName>
    <definedName name="TOTALITEM14.2_10">[150]A.P.U!#REF!</definedName>
    <definedName name="TOTALITEM14.2_11" localSheetId="22">[150]A.P.U!#REF!</definedName>
    <definedName name="TOTALITEM14.2_11" localSheetId="2">[150]A.P.U!#REF!</definedName>
    <definedName name="TOTALITEM14.2_11">[150]A.P.U!#REF!</definedName>
    <definedName name="TOTALITEM14.2_12" localSheetId="22">[150]A.P.U!#REF!</definedName>
    <definedName name="TOTALITEM14.2_12" localSheetId="2">[150]A.P.U!#REF!</definedName>
    <definedName name="TOTALITEM14.2_12">[150]A.P.U!#REF!</definedName>
    <definedName name="TOTALITEM14.2_13" localSheetId="22">[150]A.P.U!#REF!</definedName>
    <definedName name="TOTALITEM14.2_13" localSheetId="2">[150]A.P.U!#REF!</definedName>
    <definedName name="TOTALITEM14.2_13">[150]A.P.U!#REF!</definedName>
    <definedName name="TOTALITEM14.2_14" localSheetId="22">[150]A.P.U!#REF!</definedName>
    <definedName name="TOTALITEM14.2_14" localSheetId="2">[150]A.P.U!#REF!</definedName>
    <definedName name="TOTALITEM14.2_14">[150]A.P.U!#REF!</definedName>
    <definedName name="TOTALITEM14.2_15" localSheetId="22">[150]A.P.U!#REF!</definedName>
    <definedName name="TOTALITEM14.2_15" localSheetId="2">[150]A.P.U!#REF!</definedName>
    <definedName name="TOTALITEM14.2_15">[150]A.P.U!#REF!</definedName>
    <definedName name="TOTALITEM14.2_16" localSheetId="22">[150]A.P.U!#REF!</definedName>
    <definedName name="TOTALITEM14.2_16" localSheetId="2">[150]A.P.U!#REF!</definedName>
    <definedName name="TOTALITEM14.2_16">[150]A.P.U!#REF!</definedName>
    <definedName name="TOTALITEM14.2_17" localSheetId="22">[150]A.P.U!#REF!</definedName>
    <definedName name="TOTALITEM14.2_17" localSheetId="2">[150]A.P.U!#REF!</definedName>
    <definedName name="TOTALITEM14.2_17">[150]A.P.U!#REF!</definedName>
    <definedName name="TOTALITEM14.2_18" localSheetId="22">[150]A.P.U!#REF!</definedName>
    <definedName name="TOTALITEM14.2_18" localSheetId="2">[150]A.P.U!#REF!</definedName>
    <definedName name="TOTALITEM14.2_18">[150]A.P.U!#REF!</definedName>
    <definedName name="TOTALITEM14.2_19" localSheetId="22">[150]A.P.U!#REF!</definedName>
    <definedName name="TOTALITEM14.2_19" localSheetId="2">[150]A.P.U!#REF!</definedName>
    <definedName name="TOTALITEM14.2_19">[150]A.P.U!#REF!</definedName>
    <definedName name="TOTALITEM14.2_2" localSheetId="22">[149]A.P.U!#REF!</definedName>
    <definedName name="TOTALITEM14.2_2" localSheetId="2">[149]A.P.U!#REF!</definedName>
    <definedName name="TOTALITEM14.2_2">[149]A.P.U!#REF!</definedName>
    <definedName name="TOTALITEM14.2_20" localSheetId="22">[150]A.P.U!#REF!</definedName>
    <definedName name="TOTALITEM14.2_20" localSheetId="2">[150]A.P.U!#REF!</definedName>
    <definedName name="TOTALITEM14.2_20">[150]A.P.U!#REF!</definedName>
    <definedName name="TOTALITEM14.2_21" localSheetId="22">[150]A.P.U!#REF!</definedName>
    <definedName name="TOTALITEM14.2_21" localSheetId="2">[150]A.P.U!#REF!</definedName>
    <definedName name="TOTALITEM14.2_21">[150]A.P.U!#REF!</definedName>
    <definedName name="TOTALITEM14.2_22" localSheetId="22">[150]A.P.U!#REF!</definedName>
    <definedName name="TOTALITEM14.2_22" localSheetId="2">[150]A.P.U!#REF!</definedName>
    <definedName name="TOTALITEM14.2_22">[150]A.P.U!#REF!</definedName>
    <definedName name="TOTALITEM14.2_23" localSheetId="22">[150]A.P.U!#REF!</definedName>
    <definedName name="TOTALITEM14.2_23" localSheetId="2">[150]A.P.U!#REF!</definedName>
    <definedName name="TOTALITEM14.2_23">[150]A.P.U!#REF!</definedName>
    <definedName name="TOTALITEM14.2_24" localSheetId="22">[150]A.P.U!#REF!</definedName>
    <definedName name="TOTALITEM14.2_24" localSheetId="2">[150]A.P.U!#REF!</definedName>
    <definedName name="TOTALITEM14.2_24">[150]A.P.U!#REF!</definedName>
    <definedName name="TOTALITEM14.2_25" localSheetId="22">[150]A.P.U!#REF!</definedName>
    <definedName name="TOTALITEM14.2_25" localSheetId="2">[150]A.P.U!#REF!</definedName>
    <definedName name="TOTALITEM14.2_25">[150]A.P.U!#REF!</definedName>
    <definedName name="TOTALITEM14.2_26" localSheetId="22">[150]A.P.U!#REF!</definedName>
    <definedName name="TOTALITEM14.2_26" localSheetId="2">[150]A.P.U!#REF!</definedName>
    <definedName name="TOTALITEM14.2_26">[150]A.P.U!#REF!</definedName>
    <definedName name="TOTALITEM14.2_27" localSheetId="22">[150]A.P.U!#REF!</definedName>
    <definedName name="TOTALITEM14.2_27" localSheetId="2">[150]A.P.U!#REF!</definedName>
    <definedName name="TOTALITEM14.2_27">[150]A.P.U!#REF!</definedName>
    <definedName name="TOTALITEM14.2_28" localSheetId="22">[150]A.P.U!#REF!</definedName>
    <definedName name="TOTALITEM14.2_28" localSheetId="2">[150]A.P.U!#REF!</definedName>
    <definedName name="TOTALITEM14.2_28">[150]A.P.U!#REF!</definedName>
    <definedName name="TOTALITEM14.2_29" localSheetId="22">[150]A.P.U!#REF!</definedName>
    <definedName name="TOTALITEM14.2_29" localSheetId="2">[150]A.P.U!#REF!</definedName>
    <definedName name="TOTALITEM14.2_29">[150]A.P.U!#REF!</definedName>
    <definedName name="TOTALITEM14.2_3" localSheetId="22">[151]A.P.U!#REF!</definedName>
    <definedName name="TOTALITEM14.2_3" localSheetId="2">[151]A.P.U!#REF!</definedName>
    <definedName name="TOTALITEM14.2_3">[151]A.P.U!#REF!</definedName>
    <definedName name="TOTALITEM14.2_30" localSheetId="22">[150]A.P.U!#REF!</definedName>
    <definedName name="TOTALITEM14.2_30" localSheetId="2">[150]A.P.U!#REF!</definedName>
    <definedName name="TOTALITEM14.2_30">[150]A.P.U!#REF!</definedName>
    <definedName name="TOTALITEM14.2_31" localSheetId="22">[150]A.P.U!#REF!</definedName>
    <definedName name="TOTALITEM14.2_31" localSheetId="2">[150]A.P.U!#REF!</definedName>
    <definedName name="TOTALITEM14.2_31">[150]A.P.U!#REF!</definedName>
    <definedName name="TOTALITEM14.2_32" localSheetId="22">[150]A.P.U!#REF!</definedName>
    <definedName name="TOTALITEM14.2_32" localSheetId="2">[150]A.P.U!#REF!</definedName>
    <definedName name="TOTALITEM14.2_32">[150]A.P.U!#REF!</definedName>
    <definedName name="TOTALITEM14.2_33" localSheetId="22">[150]A.P.U!#REF!</definedName>
    <definedName name="TOTALITEM14.2_33" localSheetId="2">[150]A.P.U!#REF!</definedName>
    <definedName name="TOTALITEM14.2_33">[150]A.P.U!#REF!</definedName>
    <definedName name="TOTALITEM14.2_34" localSheetId="22">[150]A.P.U!#REF!</definedName>
    <definedName name="TOTALITEM14.2_34" localSheetId="2">[150]A.P.U!#REF!</definedName>
    <definedName name="TOTALITEM14.2_34">[150]A.P.U!#REF!</definedName>
    <definedName name="TOTALITEM14.2_35" localSheetId="22">[150]A.P.U!#REF!</definedName>
    <definedName name="TOTALITEM14.2_35" localSheetId="2">[150]A.P.U!#REF!</definedName>
    <definedName name="TOTALITEM14.2_35">[150]A.P.U!#REF!</definedName>
    <definedName name="TOTALITEM14.2_36" localSheetId="22">[150]A.P.U!#REF!</definedName>
    <definedName name="TOTALITEM14.2_36" localSheetId="2">[150]A.P.U!#REF!</definedName>
    <definedName name="TOTALITEM14.2_36">[150]A.P.U!#REF!</definedName>
    <definedName name="TOTALITEM14.2_37" localSheetId="22">[150]A.P.U!#REF!</definedName>
    <definedName name="TOTALITEM14.2_37" localSheetId="2">[150]A.P.U!#REF!</definedName>
    <definedName name="TOTALITEM14.2_37">[150]A.P.U!#REF!</definedName>
    <definedName name="TOTALITEM14.2_38" localSheetId="22">[150]A.P.U!#REF!</definedName>
    <definedName name="TOTALITEM14.2_38" localSheetId="2">[150]A.P.U!#REF!</definedName>
    <definedName name="TOTALITEM14.2_38">[150]A.P.U!#REF!</definedName>
    <definedName name="TOTALITEM14.2_39" localSheetId="22">[150]A.P.U!#REF!</definedName>
    <definedName name="TOTALITEM14.2_39" localSheetId="2">[150]A.P.U!#REF!</definedName>
    <definedName name="TOTALITEM14.2_39">[150]A.P.U!#REF!</definedName>
    <definedName name="TOTALITEM14.2_4" localSheetId="22">[149]A.P.U!#REF!</definedName>
    <definedName name="TOTALITEM14.2_4" localSheetId="2">[149]A.P.U!#REF!</definedName>
    <definedName name="TOTALITEM14.2_4">[149]A.P.U!#REF!</definedName>
    <definedName name="TOTALITEM14.2_40" localSheetId="22">[150]A.P.U!#REF!</definedName>
    <definedName name="TOTALITEM14.2_40" localSheetId="2">[150]A.P.U!#REF!</definedName>
    <definedName name="TOTALITEM14.2_40">[150]A.P.U!#REF!</definedName>
    <definedName name="TOTALITEM14.2_41" localSheetId="22">[150]A.P.U!#REF!</definedName>
    <definedName name="TOTALITEM14.2_41" localSheetId="2">[150]A.P.U!#REF!</definedName>
    <definedName name="TOTALITEM14.2_41">[150]A.P.U!#REF!</definedName>
    <definedName name="TOTALITEM14.2_42" localSheetId="22">[150]A.P.U!#REF!</definedName>
    <definedName name="TOTALITEM14.2_42" localSheetId="2">[150]A.P.U!#REF!</definedName>
    <definedName name="TOTALITEM14.2_42">[150]A.P.U!#REF!</definedName>
    <definedName name="TOTALITEM14.2_43" localSheetId="22">[150]A.P.U!#REF!</definedName>
    <definedName name="TOTALITEM14.2_43" localSheetId="2">[150]A.P.U!#REF!</definedName>
    <definedName name="TOTALITEM14.2_43">[150]A.P.U!#REF!</definedName>
    <definedName name="TOTALITEM14.2_44" localSheetId="22">[150]A.P.U!#REF!</definedName>
    <definedName name="TOTALITEM14.2_44" localSheetId="2">[150]A.P.U!#REF!</definedName>
    <definedName name="TOTALITEM14.2_44">[150]A.P.U!#REF!</definedName>
    <definedName name="TOTALITEM14.2_45" localSheetId="22">[150]A.P.U!#REF!</definedName>
    <definedName name="TOTALITEM14.2_45" localSheetId="2">[150]A.P.U!#REF!</definedName>
    <definedName name="TOTALITEM14.2_45">[150]A.P.U!#REF!</definedName>
    <definedName name="TOTALITEM14.2_46" localSheetId="22">[150]A.P.U!#REF!</definedName>
    <definedName name="TOTALITEM14.2_46" localSheetId="2">[150]A.P.U!#REF!</definedName>
    <definedName name="TOTALITEM14.2_46">[150]A.P.U!#REF!</definedName>
    <definedName name="TOTALITEM14.2_47" localSheetId="22">[150]A.P.U!#REF!</definedName>
    <definedName name="TOTALITEM14.2_47" localSheetId="2">[150]A.P.U!#REF!</definedName>
    <definedName name="TOTALITEM14.2_47">[150]A.P.U!#REF!</definedName>
    <definedName name="TOTALITEM14.2_48" localSheetId="22">[150]A.P.U!#REF!</definedName>
    <definedName name="TOTALITEM14.2_48" localSheetId="2">[150]A.P.U!#REF!</definedName>
    <definedName name="TOTALITEM14.2_48">[150]A.P.U!#REF!</definedName>
    <definedName name="TOTALITEM14.2_49" localSheetId="22">[150]A.P.U!#REF!</definedName>
    <definedName name="TOTALITEM14.2_49" localSheetId="2">[150]A.P.U!#REF!</definedName>
    <definedName name="TOTALITEM14.2_49">[150]A.P.U!#REF!</definedName>
    <definedName name="TOTALITEM14.2_5" localSheetId="22">[150]A.P.U!#REF!</definedName>
    <definedName name="TOTALITEM14.2_5" localSheetId="2">[150]A.P.U!#REF!</definedName>
    <definedName name="TOTALITEM14.2_5">[150]A.P.U!#REF!</definedName>
    <definedName name="TOTALITEM14.2_50" localSheetId="22">[150]A.P.U!#REF!</definedName>
    <definedName name="TOTALITEM14.2_50" localSheetId="2">[150]A.P.U!#REF!</definedName>
    <definedName name="TOTALITEM14.2_50">[150]A.P.U!#REF!</definedName>
    <definedName name="TOTALITEM14.2_51" localSheetId="22">[150]A.P.U!#REF!</definedName>
    <definedName name="TOTALITEM14.2_51" localSheetId="2">[150]A.P.U!#REF!</definedName>
    <definedName name="TOTALITEM14.2_51">[150]A.P.U!#REF!</definedName>
    <definedName name="TOTALITEM14.2_52" localSheetId="22">[150]A.P.U!#REF!</definedName>
    <definedName name="TOTALITEM14.2_52" localSheetId="2">[150]A.P.U!#REF!</definedName>
    <definedName name="TOTALITEM14.2_52">[150]A.P.U!#REF!</definedName>
    <definedName name="TOTALITEM14.2_53" localSheetId="22">[150]A.P.U!#REF!</definedName>
    <definedName name="TOTALITEM14.2_53" localSheetId="2">[150]A.P.U!#REF!</definedName>
    <definedName name="TOTALITEM14.2_53">[150]A.P.U!#REF!</definedName>
    <definedName name="TOTALITEM14.2_54" localSheetId="22">[150]A.P.U!#REF!</definedName>
    <definedName name="TOTALITEM14.2_54" localSheetId="2">[150]A.P.U!#REF!</definedName>
    <definedName name="TOTALITEM14.2_54">[150]A.P.U!#REF!</definedName>
    <definedName name="TOTALITEM14.2_55" localSheetId="22">[150]A.P.U!#REF!</definedName>
    <definedName name="TOTALITEM14.2_55" localSheetId="2">[150]A.P.U!#REF!</definedName>
    <definedName name="TOTALITEM14.2_55">[150]A.P.U!#REF!</definedName>
    <definedName name="TOTALITEM14.2_56" localSheetId="22">[150]A.P.U!#REF!</definedName>
    <definedName name="TOTALITEM14.2_56" localSheetId="2">[150]A.P.U!#REF!</definedName>
    <definedName name="TOTALITEM14.2_56">[150]A.P.U!#REF!</definedName>
    <definedName name="TOTALITEM14.2_57" localSheetId="22">[150]A.P.U!#REF!</definedName>
    <definedName name="TOTALITEM14.2_57" localSheetId="2">[150]A.P.U!#REF!</definedName>
    <definedName name="TOTALITEM14.2_57">[150]A.P.U!#REF!</definedName>
    <definedName name="TOTALITEM14.2_58" localSheetId="22">[150]A.P.U!#REF!</definedName>
    <definedName name="TOTALITEM14.2_58" localSheetId="2">[150]A.P.U!#REF!</definedName>
    <definedName name="TOTALITEM14.2_58">[150]A.P.U!#REF!</definedName>
    <definedName name="TOTALITEM14.2_59" localSheetId="22">[149]A.P.U!#REF!</definedName>
    <definedName name="TOTALITEM14.2_59" localSheetId="2">[149]A.P.U!#REF!</definedName>
    <definedName name="TOTALITEM14.2_59">[149]A.P.U!#REF!</definedName>
    <definedName name="TOTALITEM14.2_60" localSheetId="22">[149]A.P.U!#REF!</definedName>
    <definedName name="TOTALITEM14.2_60" localSheetId="2">[149]A.P.U!#REF!</definedName>
    <definedName name="TOTALITEM14.2_60">[149]A.P.U!#REF!</definedName>
    <definedName name="TOTALITEM14.2_61" localSheetId="22">[150]A.P.U!#REF!</definedName>
    <definedName name="TOTALITEM14.2_61" localSheetId="2">[150]A.P.U!#REF!</definedName>
    <definedName name="TOTALITEM14.2_61">[150]A.P.U!#REF!</definedName>
    <definedName name="TOTALITEM14.2_62" localSheetId="22">[150]A.P.U!#REF!</definedName>
    <definedName name="TOTALITEM14.2_62" localSheetId="2">[150]A.P.U!#REF!</definedName>
    <definedName name="TOTALITEM14.2_62">[150]A.P.U!#REF!</definedName>
    <definedName name="TOTALITEM14.2_63" localSheetId="22">[150]A.P.U!#REF!</definedName>
    <definedName name="TOTALITEM14.2_63" localSheetId="2">[150]A.P.U!#REF!</definedName>
    <definedName name="TOTALITEM14.2_63">[150]A.P.U!#REF!</definedName>
    <definedName name="TOTALITEM14.2_64" localSheetId="22">[150]A.P.U!#REF!</definedName>
    <definedName name="TOTALITEM14.2_64" localSheetId="2">[150]A.P.U!#REF!</definedName>
    <definedName name="TOTALITEM14.2_64">[150]A.P.U!#REF!</definedName>
    <definedName name="TOTALITEM14.2_65" localSheetId="22">[150]A.P.U!#REF!</definedName>
    <definedName name="TOTALITEM14.2_65" localSheetId="2">[150]A.P.U!#REF!</definedName>
    <definedName name="TOTALITEM14.2_65">[150]A.P.U!#REF!</definedName>
    <definedName name="TOTALITEM14.2_66" localSheetId="22">[150]A.P.U!#REF!</definedName>
    <definedName name="TOTALITEM14.2_66" localSheetId="2">[150]A.P.U!#REF!</definedName>
    <definedName name="TOTALITEM14.2_66">[150]A.P.U!#REF!</definedName>
    <definedName name="TOTALITEM14.2_67" localSheetId="22">[150]A.P.U!#REF!</definedName>
    <definedName name="TOTALITEM14.2_67" localSheetId="2">[150]A.P.U!#REF!</definedName>
    <definedName name="TOTALITEM14.2_67">[150]A.P.U!#REF!</definedName>
    <definedName name="TOTALITEM14.2_68" localSheetId="22">[150]A.P.U!#REF!</definedName>
    <definedName name="TOTALITEM14.2_68" localSheetId="2">[150]A.P.U!#REF!</definedName>
    <definedName name="TOTALITEM14.2_68">[150]A.P.U!#REF!</definedName>
    <definedName name="TOTALITEM14.2_69" localSheetId="22">[150]A.P.U!#REF!</definedName>
    <definedName name="TOTALITEM14.2_69" localSheetId="2">[150]A.P.U!#REF!</definedName>
    <definedName name="TOTALITEM14.2_69">[150]A.P.U!#REF!</definedName>
    <definedName name="TOTALITEM14.2_70" localSheetId="22">[150]A.P.U!#REF!</definedName>
    <definedName name="TOTALITEM14.2_70" localSheetId="2">[150]A.P.U!#REF!</definedName>
    <definedName name="TOTALITEM14.2_70">[150]A.P.U!#REF!</definedName>
    <definedName name="TOTALITEM14.2_71" localSheetId="22">[150]A.P.U!#REF!</definedName>
    <definedName name="TOTALITEM14.2_71" localSheetId="2">[150]A.P.U!#REF!</definedName>
    <definedName name="TOTALITEM14.2_71">[150]A.P.U!#REF!</definedName>
    <definedName name="TOTALITEM14.2_72" localSheetId="22">[150]A.P.U!#REF!</definedName>
    <definedName name="TOTALITEM14.2_72" localSheetId="2">[150]A.P.U!#REF!</definedName>
    <definedName name="TOTALITEM14.2_72">[150]A.P.U!#REF!</definedName>
    <definedName name="TOTALITEM14.2_73" localSheetId="22">[150]A.P.U!#REF!</definedName>
    <definedName name="TOTALITEM14.2_73" localSheetId="2">[150]A.P.U!#REF!</definedName>
    <definedName name="TOTALITEM14.2_73">[150]A.P.U!#REF!</definedName>
    <definedName name="TOTALITEM14.2_74" localSheetId="22">[150]A.P.U!#REF!</definedName>
    <definedName name="TOTALITEM14.2_74" localSheetId="2">[150]A.P.U!#REF!</definedName>
    <definedName name="TOTALITEM14.2_74">[150]A.P.U!#REF!</definedName>
    <definedName name="TOTALITEM14.2_75" localSheetId="22">[150]A.P.U!#REF!</definedName>
    <definedName name="TOTALITEM14.2_75" localSheetId="2">[150]A.P.U!#REF!</definedName>
    <definedName name="TOTALITEM14.2_75">[150]A.P.U!#REF!</definedName>
    <definedName name="TOTALITEM14.2_76" localSheetId="22">[150]A.P.U!#REF!</definedName>
    <definedName name="TOTALITEM14.2_76" localSheetId="2">[150]A.P.U!#REF!</definedName>
    <definedName name="TOTALITEM14.2_76">[150]A.P.U!#REF!</definedName>
    <definedName name="TOTALITEM14.2_77" localSheetId="22">[150]A.P.U!#REF!</definedName>
    <definedName name="TOTALITEM14.2_77" localSheetId="2">[150]A.P.U!#REF!</definedName>
    <definedName name="TOTALITEM14.2_77">[150]A.P.U!#REF!</definedName>
    <definedName name="TOTALITEM14.2_78" localSheetId="22">[150]A.P.U!#REF!</definedName>
    <definedName name="TOTALITEM14.2_78" localSheetId="2">[150]A.P.U!#REF!</definedName>
    <definedName name="TOTALITEM14.2_78">[150]A.P.U!#REF!</definedName>
    <definedName name="TOTALITEM14.2_79" localSheetId="22">[150]A.P.U!#REF!</definedName>
    <definedName name="TOTALITEM14.2_79" localSheetId="2">[150]A.P.U!#REF!</definedName>
    <definedName name="TOTALITEM14.2_79">[150]A.P.U!#REF!</definedName>
    <definedName name="TOTALITEM14.2_80" localSheetId="22">[150]A.P.U!#REF!</definedName>
    <definedName name="TOTALITEM14.2_80" localSheetId="2">[150]A.P.U!#REF!</definedName>
    <definedName name="TOTALITEM14.2_80">[150]A.P.U!#REF!</definedName>
    <definedName name="TOTALITEM14.2_9" localSheetId="22">[150]A.P.U!#REF!</definedName>
    <definedName name="TOTALITEM14.2_9" localSheetId="2">[150]A.P.U!#REF!</definedName>
    <definedName name="TOTALITEM14.2_9">[150]A.P.U!#REF!</definedName>
    <definedName name="TOTALITEM14.3" localSheetId="17">[148]A.P.U!#REF!</definedName>
    <definedName name="TOTALITEM14.3" localSheetId="18">[148]A.P.U!#REF!</definedName>
    <definedName name="TOTALITEM14.3" localSheetId="22">[147]A.P.U!#REF!</definedName>
    <definedName name="TOTALITEM14.3" localSheetId="2">[148]A.P.U!#REF!</definedName>
    <definedName name="TOTALITEM14.3">[147]A.P.U!#REF!</definedName>
    <definedName name="TOTALITEM14.3_1" localSheetId="22">[149]A.P.U!#REF!</definedName>
    <definedName name="TOTALITEM14.3_1" localSheetId="2">[149]A.P.U!#REF!</definedName>
    <definedName name="TOTALITEM14.3_1">[149]A.P.U!#REF!</definedName>
    <definedName name="TOTALITEM14.3_10" localSheetId="22">[150]A.P.U!#REF!</definedName>
    <definedName name="TOTALITEM14.3_10" localSheetId="2">[150]A.P.U!#REF!</definedName>
    <definedName name="TOTALITEM14.3_10">[150]A.P.U!#REF!</definedName>
    <definedName name="TOTALITEM14.3_11" localSheetId="22">[150]A.P.U!#REF!</definedName>
    <definedName name="TOTALITEM14.3_11" localSheetId="2">[150]A.P.U!#REF!</definedName>
    <definedName name="TOTALITEM14.3_11">[150]A.P.U!#REF!</definedName>
    <definedName name="TOTALITEM14.3_12" localSheetId="22">[150]A.P.U!#REF!</definedName>
    <definedName name="TOTALITEM14.3_12" localSheetId="2">[150]A.P.U!#REF!</definedName>
    <definedName name="TOTALITEM14.3_12">[150]A.P.U!#REF!</definedName>
    <definedName name="TOTALITEM14.3_13" localSheetId="22">[150]A.P.U!#REF!</definedName>
    <definedName name="TOTALITEM14.3_13" localSheetId="2">[150]A.P.U!#REF!</definedName>
    <definedName name="TOTALITEM14.3_13">[150]A.P.U!#REF!</definedName>
    <definedName name="TOTALITEM14.3_14" localSheetId="22">[150]A.P.U!#REF!</definedName>
    <definedName name="TOTALITEM14.3_14" localSheetId="2">[150]A.P.U!#REF!</definedName>
    <definedName name="TOTALITEM14.3_14">[150]A.P.U!#REF!</definedName>
    <definedName name="TOTALITEM14.3_15" localSheetId="22">[150]A.P.U!#REF!</definedName>
    <definedName name="TOTALITEM14.3_15" localSheetId="2">[150]A.P.U!#REF!</definedName>
    <definedName name="TOTALITEM14.3_15">[150]A.P.U!#REF!</definedName>
    <definedName name="TOTALITEM14.3_16" localSheetId="22">[150]A.P.U!#REF!</definedName>
    <definedName name="TOTALITEM14.3_16" localSheetId="2">[150]A.P.U!#REF!</definedName>
    <definedName name="TOTALITEM14.3_16">[150]A.P.U!#REF!</definedName>
    <definedName name="TOTALITEM14.3_17" localSheetId="22">[150]A.P.U!#REF!</definedName>
    <definedName name="TOTALITEM14.3_17" localSheetId="2">[150]A.P.U!#REF!</definedName>
    <definedName name="TOTALITEM14.3_17">[150]A.P.U!#REF!</definedName>
    <definedName name="TOTALITEM14.3_18" localSheetId="22">[150]A.P.U!#REF!</definedName>
    <definedName name="TOTALITEM14.3_18" localSheetId="2">[150]A.P.U!#REF!</definedName>
    <definedName name="TOTALITEM14.3_18">[150]A.P.U!#REF!</definedName>
    <definedName name="TOTALITEM14.3_19" localSheetId="22">[150]A.P.U!#REF!</definedName>
    <definedName name="TOTALITEM14.3_19" localSheetId="2">[150]A.P.U!#REF!</definedName>
    <definedName name="TOTALITEM14.3_19">[150]A.P.U!#REF!</definedName>
    <definedName name="TOTALITEM14.3_2" localSheetId="22">[149]A.P.U!#REF!</definedName>
    <definedName name="TOTALITEM14.3_2" localSheetId="2">[149]A.P.U!#REF!</definedName>
    <definedName name="TOTALITEM14.3_2">[149]A.P.U!#REF!</definedName>
    <definedName name="TOTALITEM14.3_20" localSheetId="22">[150]A.P.U!#REF!</definedName>
    <definedName name="TOTALITEM14.3_20" localSheetId="2">[150]A.P.U!#REF!</definedName>
    <definedName name="TOTALITEM14.3_20">[150]A.P.U!#REF!</definedName>
    <definedName name="TOTALITEM14.3_21" localSheetId="22">[150]A.P.U!#REF!</definedName>
    <definedName name="TOTALITEM14.3_21" localSheetId="2">[150]A.P.U!#REF!</definedName>
    <definedName name="TOTALITEM14.3_21">[150]A.P.U!#REF!</definedName>
    <definedName name="TOTALITEM14.3_22" localSheetId="22">[150]A.P.U!#REF!</definedName>
    <definedName name="TOTALITEM14.3_22" localSheetId="2">[150]A.P.U!#REF!</definedName>
    <definedName name="TOTALITEM14.3_22">[150]A.P.U!#REF!</definedName>
    <definedName name="TOTALITEM14.3_23" localSheetId="22">[150]A.P.U!#REF!</definedName>
    <definedName name="TOTALITEM14.3_23" localSheetId="2">[150]A.P.U!#REF!</definedName>
    <definedName name="TOTALITEM14.3_23">[150]A.P.U!#REF!</definedName>
    <definedName name="TOTALITEM14.3_24" localSheetId="22">[150]A.P.U!#REF!</definedName>
    <definedName name="TOTALITEM14.3_24" localSheetId="2">[150]A.P.U!#REF!</definedName>
    <definedName name="TOTALITEM14.3_24">[150]A.P.U!#REF!</definedName>
    <definedName name="TOTALITEM14.3_25" localSheetId="22">[150]A.P.U!#REF!</definedName>
    <definedName name="TOTALITEM14.3_25" localSheetId="2">[150]A.P.U!#REF!</definedName>
    <definedName name="TOTALITEM14.3_25">[150]A.P.U!#REF!</definedName>
    <definedName name="TOTALITEM14.3_26" localSheetId="22">[150]A.P.U!#REF!</definedName>
    <definedName name="TOTALITEM14.3_26" localSheetId="2">[150]A.P.U!#REF!</definedName>
    <definedName name="TOTALITEM14.3_26">[150]A.P.U!#REF!</definedName>
    <definedName name="TOTALITEM14.3_27" localSheetId="22">[150]A.P.U!#REF!</definedName>
    <definedName name="TOTALITEM14.3_27" localSheetId="2">[150]A.P.U!#REF!</definedName>
    <definedName name="TOTALITEM14.3_27">[150]A.P.U!#REF!</definedName>
    <definedName name="TOTALITEM14.3_28" localSheetId="22">[150]A.P.U!#REF!</definedName>
    <definedName name="TOTALITEM14.3_28" localSheetId="2">[150]A.P.U!#REF!</definedName>
    <definedName name="TOTALITEM14.3_28">[150]A.P.U!#REF!</definedName>
    <definedName name="TOTALITEM14.3_29" localSheetId="22">[150]A.P.U!#REF!</definedName>
    <definedName name="TOTALITEM14.3_29" localSheetId="2">[150]A.P.U!#REF!</definedName>
    <definedName name="TOTALITEM14.3_29">[150]A.P.U!#REF!</definedName>
    <definedName name="TOTALITEM14.3_3" localSheetId="22">[151]A.P.U!#REF!</definedName>
    <definedName name="TOTALITEM14.3_3" localSheetId="2">[151]A.P.U!#REF!</definedName>
    <definedName name="TOTALITEM14.3_3">[151]A.P.U!#REF!</definedName>
    <definedName name="TOTALITEM14.3_30" localSheetId="22">[150]A.P.U!#REF!</definedName>
    <definedName name="TOTALITEM14.3_30" localSheetId="2">[150]A.P.U!#REF!</definedName>
    <definedName name="TOTALITEM14.3_30">[150]A.P.U!#REF!</definedName>
    <definedName name="TOTALITEM14.3_31" localSheetId="22">[150]A.P.U!#REF!</definedName>
    <definedName name="TOTALITEM14.3_31" localSheetId="2">[150]A.P.U!#REF!</definedName>
    <definedName name="TOTALITEM14.3_31">[150]A.P.U!#REF!</definedName>
    <definedName name="TOTALITEM14.3_32" localSheetId="22">[150]A.P.U!#REF!</definedName>
    <definedName name="TOTALITEM14.3_32" localSheetId="2">[150]A.P.U!#REF!</definedName>
    <definedName name="TOTALITEM14.3_32">[150]A.P.U!#REF!</definedName>
    <definedName name="TOTALITEM14.3_33" localSheetId="22">[150]A.P.U!#REF!</definedName>
    <definedName name="TOTALITEM14.3_33" localSheetId="2">[150]A.P.U!#REF!</definedName>
    <definedName name="TOTALITEM14.3_33">[150]A.P.U!#REF!</definedName>
    <definedName name="TOTALITEM14.3_34" localSheetId="22">[150]A.P.U!#REF!</definedName>
    <definedName name="TOTALITEM14.3_34" localSheetId="2">[150]A.P.U!#REF!</definedName>
    <definedName name="TOTALITEM14.3_34">[150]A.P.U!#REF!</definedName>
    <definedName name="TOTALITEM14.3_35" localSheetId="22">[150]A.P.U!#REF!</definedName>
    <definedName name="TOTALITEM14.3_35" localSheetId="2">[150]A.P.U!#REF!</definedName>
    <definedName name="TOTALITEM14.3_35">[150]A.P.U!#REF!</definedName>
    <definedName name="TOTALITEM14.3_36" localSheetId="22">[150]A.P.U!#REF!</definedName>
    <definedName name="TOTALITEM14.3_36" localSheetId="2">[150]A.P.U!#REF!</definedName>
    <definedName name="TOTALITEM14.3_36">[150]A.P.U!#REF!</definedName>
    <definedName name="TOTALITEM14.3_37" localSheetId="22">[150]A.P.U!#REF!</definedName>
    <definedName name="TOTALITEM14.3_37" localSheetId="2">[150]A.P.U!#REF!</definedName>
    <definedName name="TOTALITEM14.3_37">[150]A.P.U!#REF!</definedName>
    <definedName name="TOTALITEM14.3_38" localSheetId="22">[150]A.P.U!#REF!</definedName>
    <definedName name="TOTALITEM14.3_38" localSheetId="2">[150]A.P.U!#REF!</definedName>
    <definedName name="TOTALITEM14.3_38">[150]A.P.U!#REF!</definedName>
    <definedName name="TOTALITEM14.3_39" localSheetId="22">[150]A.P.U!#REF!</definedName>
    <definedName name="TOTALITEM14.3_39" localSheetId="2">[150]A.P.U!#REF!</definedName>
    <definedName name="TOTALITEM14.3_39">[150]A.P.U!#REF!</definedName>
    <definedName name="TOTALITEM14.3_4" localSheetId="22">[149]A.P.U!#REF!</definedName>
    <definedName name="TOTALITEM14.3_4" localSheetId="2">[149]A.P.U!#REF!</definedName>
    <definedName name="TOTALITEM14.3_4">[149]A.P.U!#REF!</definedName>
    <definedName name="TOTALITEM14.3_40" localSheetId="22">[150]A.P.U!#REF!</definedName>
    <definedName name="TOTALITEM14.3_40" localSheetId="2">[150]A.P.U!#REF!</definedName>
    <definedName name="TOTALITEM14.3_40">[150]A.P.U!#REF!</definedName>
    <definedName name="TOTALITEM14.3_41" localSheetId="22">[150]A.P.U!#REF!</definedName>
    <definedName name="TOTALITEM14.3_41" localSheetId="2">[150]A.P.U!#REF!</definedName>
    <definedName name="TOTALITEM14.3_41">[150]A.P.U!#REF!</definedName>
    <definedName name="TOTALITEM14.3_42" localSheetId="22">[150]A.P.U!#REF!</definedName>
    <definedName name="TOTALITEM14.3_42" localSheetId="2">[150]A.P.U!#REF!</definedName>
    <definedName name="TOTALITEM14.3_42">[150]A.P.U!#REF!</definedName>
    <definedName name="TOTALITEM14.3_43" localSheetId="22">[150]A.P.U!#REF!</definedName>
    <definedName name="TOTALITEM14.3_43" localSheetId="2">[150]A.P.U!#REF!</definedName>
    <definedName name="TOTALITEM14.3_43">[150]A.P.U!#REF!</definedName>
    <definedName name="TOTALITEM14.3_44" localSheetId="22">[150]A.P.U!#REF!</definedName>
    <definedName name="TOTALITEM14.3_44" localSheetId="2">[150]A.P.U!#REF!</definedName>
    <definedName name="TOTALITEM14.3_44">[150]A.P.U!#REF!</definedName>
    <definedName name="TOTALITEM14.3_45" localSheetId="22">[150]A.P.U!#REF!</definedName>
    <definedName name="TOTALITEM14.3_45" localSheetId="2">[150]A.P.U!#REF!</definedName>
    <definedName name="TOTALITEM14.3_45">[150]A.P.U!#REF!</definedName>
    <definedName name="TOTALITEM14.3_46" localSheetId="22">[150]A.P.U!#REF!</definedName>
    <definedName name="TOTALITEM14.3_46" localSheetId="2">[150]A.P.U!#REF!</definedName>
    <definedName name="TOTALITEM14.3_46">[150]A.P.U!#REF!</definedName>
    <definedName name="TOTALITEM14.3_47" localSheetId="22">[150]A.P.U!#REF!</definedName>
    <definedName name="TOTALITEM14.3_47" localSheetId="2">[150]A.P.U!#REF!</definedName>
    <definedName name="TOTALITEM14.3_47">[150]A.P.U!#REF!</definedName>
    <definedName name="TOTALITEM14.3_48" localSheetId="22">[150]A.P.U!#REF!</definedName>
    <definedName name="TOTALITEM14.3_48" localSheetId="2">[150]A.P.U!#REF!</definedName>
    <definedName name="TOTALITEM14.3_48">[150]A.P.U!#REF!</definedName>
    <definedName name="TOTALITEM14.3_49" localSheetId="22">[150]A.P.U!#REF!</definedName>
    <definedName name="TOTALITEM14.3_49" localSheetId="2">[150]A.P.U!#REF!</definedName>
    <definedName name="TOTALITEM14.3_49">[150]A.P.U!#REF!</definedName>
    <definedName name="TOTALITEM14.3_5" localSheetId="22">[150]A.P.U!#REF!</definedName>
    <definedName name="TOTALITEM14.3_5" localSheetId="2">[150]A.P.U!#REF!</definedName>
    <definedName name="TOTALITEM14.3_5">[150]A.P.U!#REF!</definedName>
    <definedName name="TOTALITEM14.3_50" localSheetId="22">[150]A.P.U!#REF!</definedName>
    <definedName name="TOTALITEM14.3_50" localSheetId="2">[150]A.P.U!#REF!</definedName>
    <definedName name="TOTALITEM14.3_50">[150]A.P.U!#REF!</definedName>
    <definedName name="TOTALITEM14.3_51" localSheetId="22">[150]A.P.U!#REF!</definedName>
    <definedName name="TOTALITEM14.3_51" localSheetId="2">[150]A.P.U!#REF!</definedName>
    <definedName name="TOTALITEM14.3_51">[150]A.P.U!#REF!</definedName>
    <definedName name="TOTALITEM14.3_52" localSheetId="22">[150]A.P.U!#REF!</definedName>
    <definedName name="TOTALITEM14.3_52" localSheetId="2">[150]A.P.U!#REF!</definedName>
    <definedName name="TOTALITEM14.3_52">[150]A.P.U!#REF!</definedName>
    <definedName name="TOTALITEM14.3_53" localSheetId="22">[150]A.P.U!#REF!</definedName>
    <definedName name="TOTALITEM14.3_53" localSheetId="2">[150]A.P.U!#REF!</definedName>
    <definedName name="TOTALITEM14.3_53">[150]A.P.U!#REF!</definedName>
    <definedName name="TOTALITEM14.3_54" localSheetId="22">[150]A.P.U!#REF!</definedName>
    <definedName name="TOTALITEM14.3_54" localSheetId="2">[150]A.P.U!#REF!</definedName>
    <definedName name="TOTALITEM14.3_54">[150]A.P.U!#REF!</definedName>
    <definedName name="TOTALITEM14.3_55" localSheetId="22">[150]A.P.U!#REF!</definedName>
    <definedName name="TOTALITEM14.3_55" localSheetId="2">[150]A.P.U!#REF!</definedName>
    <definedName name="TOTALITEM14.3_55">[150]A.P.U!#REF!</definedName>
    <definedName name="TOTALITEM14.3_56" localSheetId="22">[150]A.P.U!#REF!</definedName>
    <definedName name="TOTALITEM14.3_56" localSheetId="2">[150]A.P.U!#REF!</definedName>
    <definedName name="TOTALITEM14.3_56">[150]A.P.U!#REF!</definedName>
    <definedName name="TOTALITEM14.3_57" localSheetId="22">[150]A.P.U!#REF!</definedName>
    <definedName name="TOTALITEM14.3_57" localSheetId="2">[150]A.P.U!#REF!</definedName>
    <definedName name="TOTALITEM14.3_57">[150]A.P.U!#REF!</definedName>
    <definedName name="TOTALITEM14.3_58" localSheetId="22">[150]A.P.U!#REF!</definedName>
    <definedName name="TOTALITEM14.3_58" localSheetId="2">[150]A.P.U!#REF!</definedName>
    <definedName name="TOTALITEM14.3_58">[150]A.P.U!#REF!</definedName>
    <definedName name="TOTALITEM14.3_59" localSheetId="22">[149]A.P.U!#REF!</definedName>
    <definedName name="TOTALITEM14.3_59" localSheetId="2">[149]A.P.U!#REF!</definedName>
    <definedName name="TOTALITEM14.3_59">[149]A.P.U!#REF!</definedName>
    <definedName name="TOTALITEM14.3_60" localSheetId="22">[149]A.P.U!#REF!</definedName>
    <definedName name="TOTALITEM14.3_60" localSheetId="2">[149]A.P.U!#REF!</definedName>
    <definedName name="TOTALITEM14.3_60">[149]A.P.U!#REF!</definedName>
    <definedName name="TOTALITEM14.3_61" localSheetId="22">[150]A.P.U!#REF!</definedName>
    <definedName name="TOTALITEM14.3_61" localSheetId="2">[150]A.P.U!#REF!</definedName>
    <definedName name="TOTALITEM14.3_61">[150]A.P.U!#REF!</definedName>
    <definedName name="TOTALITEM14.3_62" localSheetId="22">[150]A.P.U!#REF!</definedName>
    <definedName name="TOTALITEM14.3_62" localSheetId="2">[150]A.P.U!#REF!</definedName>
    <definedName name="TOTALITEM14.3_62">[150]A.P.U!#REF!</definedName>
    <definedName name="TOTALITEM14.3_63" localSheetId="22">[150]A.P.U!#REF!</definedName>
    <definedName name="TOTALITEM14.3_63" localSheetId="2">[150]A.P.U!#REF!</definedName>
    <definedName name="TOTALITEM14.3_63">[150]A.P.U!#REF!</definedName>
    <definedName name="TOTALITEM14.3_64" localSheetId="22">[150]A.P.U!#REF!</definedName>
    <definedName name="TOTALITEM14.3_64" localSheetId="2">[150]A.P.U!#REF!</definedName>
    <definedName name="TOTALITEM14.3_64">[150]A.P.U!#REF!</definedName>
    <definedName name="TOTALITEM14.3_65" localSheetId="22">[150]A.P.U!#REF!</definedName>
    <definedName name="TOTALITEM14.3_65" localSheetId="2">[150]A.P.U!#REF!</definedName>
    <definedName name="TOTALITEM14.3_65">[150]A.P.U!#REF!</definedName>
    <definedName name="TOTALITEM14.3_66" localSheetId="22">[150]A.P.U!#REF!</definedName>
    <definedName name="TOTALITEM14.3_66" localSheetId="2">[150]A.P.U!#REF!</definedName>
    <definedName name="TOTALITEM14.3_66">[150]A.P.U!#REF!</definedName>
    <definedName name="TOTALITEM14.3_67" localSheetId="22">[150]A.P.U!#REF!</definedName>
    <definedName name="TOTALITEM14.3_67" localSheetId="2">[150]A.P.U!#REF!</definedName>
    <definedName name="TOTALITEM14.3_67">[150]A.P.U!#REF!</definedName>
    <definedName name="TOTALITEM14.3_68" localSheetId="22">[150]A.P.U!#REF!</definedName>
    <definedName name="TOTALITEM14.3_68" localSheetId="2">[150]A.P.U!#REF!</definedName>
    <definedName name="TOTALITEM14.3_68">[150]A.P.U!#REF!</definedName>
    <definedName name="TOTALITEM14.3_69" localSheetId="22">[150]A.P.U!#REF!</definedName>
    <definedName name="TOTALITEM14.3_69" localSheetId="2">[150]A.P.U!#REF!</definedName>
    <definedName name="TOTALITEM14.3_69">[150]A.P.U!#REF!</definedName>
    <definedName name="TOTALITEM14.3_70" localSheetId="22">[150]A.P.U!#REF!</definedName>
    <definedName name="TOTALITEM14.3_70" localSheetId="2">[150]A.P.U!#REF!</definedName>
    <definedName name="TOTALITEM14.3_70">[150]A.P.U!#REF!</definedName>
    <definedName name="TOTALITEM14.3_71" localSheetId="22">[150]A.P.U!#REF!</definedName>
    <definedName name="TOTALITEM14.3_71" localSheetId="2">[150]A.P.U!#REF!</definedName>
    <definedName name="TOTALITEM14.3_71">[150]A.P.U!#REF!</definedName>
    <definedName name="TOTALITEM14.3_72" localSheetId="22">[150]A.P.U!#REF!</definedName>
    <definedName name="TOTALITEM14.3_72" localSheetId="2">[150]A.P.U!#REF!</definedName>
    <definedName name="TOTALITEM14.3_72">[150]A.P.U!#REF!</definedName>
    <definedName name="TOTALITEM14.3_73" localSheetId="22">[150]A.P.U!#REF!</definedName>
    <definedName name="TOTALITEM14.3_73" localSheetId="2">[150]A.P.U!#REF!</definedName>
    <definedName name="TOTALITEM14.3_73">[150]A.P.U!#REF!</definedName>
    <definedName name="TOTALITEM14.3_74" localSheetId="22">[150]A.P.U!#REF!</definedName>
    <definedName name="TOTALITEM14.3_74" localSheetId="2">[150]A.P.U!#REF!</definedName>
    <definedName name="TOTALITEM14.3_74">[150]A.P.U!#REF!</definedName>
    <definedName name="TOTALITEM14.3_75" localSheetId="22">[150]A.P.U!#REF!</definedName>
    <definedName name="TOTALITEM14.3_75" localSheetId="2">[150]A.P.U!#REF!</definedName>
    <definedName name="TOTALITEM14.3_75">[150]A.P.U!#REF!</definedName>
    <definedName name="TOTALITEM14.3_76" localSheetId="22">[150]A.P.U!#REF!</definedName>
    <definedName name="TOTALITEM14.3_76" localSheetId="2">[150]A.P.U!#REF!</definedName>
    <definedName name="TOTALITEM14.3_76">[150]A.P.U!#REF!</definedName>
    <definedName name="TOTALITEM14.3_77" localSheetId="22">[150]A.P.U!#REF!</definedName>
    <definedName name="TOTALITEM14.3_77" localSheetId="2">[150]A.P.U!#REF!</definedName>
    <definedName name="TOTALITEM14.3_77">[150]A.P.U!#REF!</definedName>
    <definedName name="TOTALITEM14.3_78" localSheetId="22">[150]A.P.U!#REF!</definedName>
    <definedName name="TOTALITEM14.3_78" localSheetId="2">[150]A.P.U!#REF!</definedName>
    <definedName name="TOTALITEM14.3_78">[150]A.P.U!#REF!</definedName>
    <definedName name="TOTALITEM14.3_79" localSheetId="22">[150]A.P.U!#REF!</definedName>
    <definedName name="TOTALITEM14.3_79" localSheetId="2">[150]A.P.U!#REF!</definedName>
    <definedName name="TOTALITEM14.3_79">[150]A.P.U!#REF!</definedName>
    <definedName name="TOTALITEM14.3_80" localSheetId="22">[150]A.P.U!#REF!</definedName>
    <definedName name="TOTALITEM14.3_80" localSheetId="2">[150]A.P.U!#REF!</definedName>
    <definedName name="TOTALITEM14.3_80">[150]A.P.U!#REF!</definedName>
    <definedName name="TOTALITEM14.3_9" localSheetId="22">[150]A.P.U!#REF!</definedName>
    <definedName name="TOTALITEM14.3_9" localSheetId="2">[150]A.P.U!#REF!</definedName>
    <definedName name="TOTALITEM14.3_9">[150]A.P.U!#REF!</definedName>
    <definedName name="TOTALITEM14.4" localSheetId="17">[148]A.P.U!#REF!</definedName>
    <definedName name="TOTALITEM14.4" localSheetId="18">[148]A.P.U!#REF!</definedName>
    <definedName name="TOTALITEM14.4" localSheetId="22">[147]A.P.U!#REF!</definedName>
    <definedName name="TOTALITEM14.4" localSheetId="2">[148]A.P.U!#REF!</definedName>
    <definedName name="TOTALITEM14.4">[147]A.P.U!#REF!</definedName>
    <definedName name="TOTALITEM14.4_1" localSheetId="22">[149]A.P.U!#REF!</definedName>
    <definedName name="TOTALITEM14.4_1" localSheetId="2">[149]A.P.U!#REF!</definedName>
    <definedName name="TOTALITEM14.4_1">[149]A.P.U!#REF!</definedName>
    <definedName name="TOTALITEM14.4_10" localSheetId="22">[150]A.P.U!#REF!</definedName>
    <definedName name="TOTALITEM14.4_10" localSheetId="2">[150]A.P.U!#REF!</definedName>
    <definedName name="TOTALITEM14.4_10">[150]A.P.U!#REF!</definedName>
    <definedName name="TOTALITEM14.4_11" localSheetId="22">[150]A.P.U!#REF!</definedName>
    <definedName name="TOTALITEM14.4_11" localSheetId="2">[150]A.P.U!#REF!</definedName>
    <definedName name="TOTALITEM14.4_11">[150]A.P.U!#REF!</definedName>
    <definedName name="TOTALITEM14.4_12" localSheetId="22">[150]A.P.U!#REF!</definedName>
    <definedName name="TOTALITEM14.4_12" localSheetId="2">[150]A.P.U!#REF!</definedName>
    <definedName name="TOTALITEM14.4_12">[150]A.P.U!#REF!</definedName>
    <definedName name="TOTALITEM14.4_13" localSheetId="22">[150]A.P.U!#REF!</definedName>
    <definedName name="TOTALITEM14.4_13" localSheetId="2">[150]A.P.U!#REF!</definedName>
    <definedName name="TOTALITEM14.4_13">[150]A.P.U!#REF!</definedName>
    <definedName name="TOTALITEM14.4_14" localSheetId="22">[150]A.P.U!#REF!</definedName>
    <definedName name="TOTALITEM14.4_14" localSheetId="2">[150]A.P.U!#REF!</definedName>
    <definedName name="TOTALITEM14.4_14">[150]A.P.U!#REF!</definedName>
    <definedName name="TOTALITEM14.4_15" localSheetId="22">[150]A.P.U!#REF!</definedName>
    <definedName name="TOTALITEM14.4_15" localSheetId="2">[150]A.P.U!#REF!</definedName>
    <definedName name="TOTALITEM14.4_15">[150]A.P.U!#REF!</definedName>
    <definedName name="TOTALITEM14.4_16" localSheetId="22">[150]A.P.U!#REF!</definedName>
    <definedName name="TOTALITEM14.4_16" localSheetId="2">[150]A.P.U!#REF!</definedName>
    <definedName name="TOTALITEM14.4_16">[150]A.P.U!#REF!</definedName>
    <definedName name="TOTALITEM14.4_17" localSheetId="22">[150]A.P.U!#REF!</definedName>
    <definedName name="TOTALITEM14.4_17" localSheetId="2">[150]A.P.U!#REF!</definedName>
    <definedName name="TOTALITEM14.4_17">[150]A.P.U!#REF!</definedName>
    <definedName name="TOTALITEM14.4_18" localSheetId="22">[150]A.P.U!#REF!</definedName>
    <definedName name="TOTALITEM14.4_18" localSheetId="2">[150]A.P.U!#REF!</definedName>
    <definedName name="TOTALITEM14.4_18">[150]A.P.U!#REF!</definedName>
    <definedName name="TOTALITEM14.4_19" localSheetId="22">[150]A.P.U!#REF!</definedName>
    <definedName name="TOTALITEM14.4_19" localSheetId="2">[150]A.P.U!#REF!</definedName>
    <definedName name="TOTALITEM14.4_19">[150]A.P.U!#REF!</definedName>
    <definedName name="TOTALITEM14.4_2" localSheetId="22">[149]A.P.U!#REF!</definedName>
    <definedName name="TOTALITEM14.4_2" localSheetId="2">[149]A.P.U!#REF!</definedName>
    <definedName name="TOTALITEM14.4_2">[149]A.P.U!#REF!</definedName>
    <definedName name="TOTALITEM14.4_20" localSheetId="22">[150]A.P.U!#REF!</definedName>
    <definedName name="TOTALITEM14.4_20" localSheetId="2">[150]A.P.U!#REF!</definedName>
    <definedName name="TOTALITEM14.4_20">[150]A.P.U!#REF!</definedName>
    <definedName name="TOTALITEM14.4_21" localSheetId="22">[150]A.P.U!#REF!</definedName>
    <definedName name="TOTALITEM14.4_21" localSheetId="2">[150]A.P.U!#REF!</definedName>
    <definedName name="TOTALITEM14.4_21">[150]A.P.U!#REF!</definedName>
    <definedName name="TOTALITEM14.4_22" localSheetId="22">[150]A.P.U!#REF!</definedName>
    <definedName name="TOTALITEM14.4_22" localSheetId="2">[150]A.P.U!#REF!</definedName>
    <definedName name="TOTALITEM14.4_22">[150]A.P.U!#REF!</definedName>
    <definedName name="TOTALITEM14.4_23" localSheetId="22">[150]A.P.U!#REF!</definedName>
    <definedName name="TOTALITEM14.4_23" localSheetId="2">[150]A.P.U!#REF!</definedName>
    <definedName name="TOTALITEM14.4_23">[150]A.P.U!#REF!</definedName>
    <definedName name="TOTALITEM14.4_24" localSheetId="22">[150]A.P.U!#REF!</definedName>
    <definedName name="TOTALITEM14.4_24" localSheetId="2">[150]A.P.U!#REF!</definedName>
    <definedName name="TOTALITEM14.4_24">[150]A.P.U!#REF!</definedName>
    <definedName name="TOTALITEM14.4_25" localSheetId="22">[150]A.P.U!#REF!</definedName>
    <definedName name="TOTALITEM14.4_25" localSheetId="2">[150]A.P.U!#REF!</definedName>
    <definedName name="TOTALITEM14.4_25">[150]A.P.U!#REF!</definedName>
    <definedName name="TOTALITEM14.4_26" localSheetId="22">[150]A.P.U!#REF!</definedName>
    <definedName name="TOTALITEM14.4_26" localSheetId="2">[150]A.P.U!#REF!</definedName>
    <definedName name="TOTALITEM14.4_26">[150]A.P.U!#REF!</definedName>
    <definedName name="TOTALITEM14.4_27" localSheetId="22">[150]A.P.U!#REF!</definedName>
    <definedName name="TOTALITEM14.4_27" localSheetId="2">[150]A.P.U!#REF!</definedName>
    <definedName name="TOTALITEM14.4_27">[150]A.P.U!#REF!</definedName>
    <definedName name="TOTALITEM14.4_28" localSheetId="22">[150]A.P.U!#REF!</definedName>
    <definedName name="TOTALITEM14.4_28" localSheetId="2">[150]A.P.U!#REF!</definedName>
    <definedName name="TOTALITEM14.4_28">[150]A.P.U!#REF!</definedName>
    <definedName name="TOTALITEM14.4_29" localSheetId="22">[150]A.P.U!#REF!</definedName>
    <definedName name="TOTALITEM14.4_29" localSheetId="2">[150]A.P.U!#REF!</definedName>
    <definedName name="TOTALITEM14.4_29">[150]A.P.U!#REF!</definedName>
    <definedName name="TOTALITEM14.4_3" localSheetId="22">[151]A.P.U!#REF!</definedName>
    <definedName name="TOTALITEM14.4_3" localSheetId="2">[151]A.P.U!#REF!</definedName>
    <definedName name="TOTALITEM14.4_3">[151]A.P.U!#REF!</definedName>
    <definedName name="TOTALITEM14.4_30" localSheetId="22">[150]A.P.U!#REF!</definedName>
    <definedName name="TOTALITEM14.4_30" localSheetId="2">[150]A.P.U!#REF!</definedName>
    <definedName name="TOTALITEM14.4_30">[150]A.P.U!#REF!</definedName>
    <definedName name="TOTALITEM14.4_31" localSheetId="22">[150]A.P.U!#REF!</definedName>
    <definedName name="TOTALITEM14.4_31" localSheetId="2">[150]A.P.U!#REF!</definedName>
    <definedName name="TOTALITEM14.4_31">[150]A.P.U!#REF!</definedName>
    <definedName name="TOTALITEM14.4_32" localSheetId="22">[150]A.P.U!#REF!</definedName>
    <definedName name="TOTALITEM14.4_32" localSheetId="2">[150]A.P.U!#REF!</definedName>
    <definedName name="TOTALITEM14.4_32">[150]A.P.U!#REF!</definedName>
    <definedName name="TOTALITEM14.4_33" localSheetId="22">[150]A.P.U!#REF!</definedName>
    <definedName name="TOTALITEM14.4_33" localSheetId="2">[150]A.P.U!#REF!</definedName>
    <definedName name="TOTALITEM14.4_33">[150]A.P.U!#REF!</definedName>
    <definedName name="TOTALITEM14.4_34" localSheetId="22">[150]A.P.U!#REF!</definedName>
    <definedName name="TOTALITEM14.4_34" localSheetId="2">[150]A.P.U!#REF!</definedName>
    <definedName name="TOTALITEM14.4_34">[150]A.P.U!#REF!</definedName>
    <definedName name="TOTALITEM14.4_35" localSheetId="22">[150]A.P.U!#REF!</definedName>
    <definedName name="TOTALITEM14.4_35" localSheetId="2">[150]A.P.U!#REF!</definedName>
    <definedName name="TOTALITEM14.4_35">[150]A.P.U!#REF!</definedName>
    <definedName name="TOTALITEM14.4_36" localSheetId="22">[150]A.P.U!#REF!</definedName>
    <definedName name="TOTALITEM14.4_36" localSheetId="2">[150]A.P.U!#REF!</definedName>
    <definedName name="TOTALITEM14.4_36">[150]A.P.U!#REF!</definedName>
    <definedName name="TOTALITEM14.4_37" localSheetId="22">[150]A.P.U!#REF!</definedName>
    <definedName name="TOTALITEM14.4_37" localSheetId="2">[150]A.P.U!#REF!</definedName>
    <definedName name="TOTALITEM14.4_37">[150]A.P.U!#REF!</definedName>
    <definedName name="TOTALITEM14.4_38" localSheetId="22">[150]A.P.U!#REF!</definedName>
    <definedName name="TOTALITEM14.4_38" localSheetId="2">[150]A.P.U!#REF!</definedName>
    <definedName name="TOTALITEM14.4_38">[150]A.P.U!#REF!</definedName>
    <definedName name="TOTALITEM14.4_39" localSheetId="22">[150]A.P.U!#REF!</definedName>
    <definedName name="TOTALITEM14.4_39" localSheetId="2">[150]A.P.U!#REF!</definedName>
    <definedName name="TOTALITEM14.4_39">[150]A.P.U!#REF!</definedName>
    <definedName name="TOTALITEM14.4_4" localSheetId="22">[149]A.P.U!#REF!</definedName>
    <definedName name="TOTALITEM14.4_4" localSheetId="2">[149]A.P.U!#REF!</definedName>
    <definedName name="TOTALITEM14.4_4">[149]A.P.U!#REF!</definedName>
    <definedName name="TOTALITEM14.4_40" localSheetId="22">[150]A.P.U!#REF!</definedName>
    <definedName name="TOTALITEM14.4_40" localSheetId="2">[150]A.P.U!#REF!</definedName>
    <definedName name="TOTALITEM14.4_40">[150]A.P.U!#REF!</definedName>
    <definedName name="TOTALITEM14.4_41" localSheetId="22">[150]A.P.U!#REF!</definedName>
    <definedName name="TOTALITEM14.4_41" localSheetId="2">[150]A.P.U!#REF!</definedName>
    <definedName name="TOTALITEM14.4_41">[150]A.P.U!#REF!</definedName>
    <definedName name="TOTALITEM14.4_42" localSheetId="22">[150]A.P.U!#REF!</definedName>
    <definedName name="TOTALITEM14.4_42" localSheetId="2">[150]A.P.U!#REF!</definedName>
    <definedName name="TOTALITEM14.4_42">[150]A.P.U!#REF!</definedName>
    <definedName name="TOTALITEM14.4_43" localSheetId="22">[150]A.P.U!#REF!</definedName>
    <definedName name="TOTALITEM14.4_43" localSheetId="2">[150]A.P.U!#REF!</definedName>
    <definedName name="TOTALITEM14.4_43">[150]A.P.U!#REF!</definedName>
    <definedName name="TOTALITEM14.4_44" localSheetId="22">[150]A.P.U!#REF!</definedName>
    <definedName name="TOTALITEM14.4_44" localSheetId="2">[150]A.P.U!#REF!</definedName>
    <definedName name="TOTALITEM14.4_44">[150]A.P.U!#REF!</definedName>
    <definedName name="TOTALITEM14.4_45" localSheetId="22">[150]A.P.U!#REF!</definedName>
    <definedName name="TOTALITEM14.4_45" localSheetId="2">[150]A.P.U!#REF!</definedName>
    <definedName name="TOTALITEM14.4_45">[150]A.P.U!#REF!</definedName>
    <definedName name="TOTALITEM14.4_46" localSheetId="22">[150]A.P.U!#REF!</definedName>
    <definedName name="TOTALITEM14.4_46" localSheetId="2">[150]A.P.U!#REF!</definedName>
    <definedName name="TOTALITEM14.4_46">[150]A.P.U!#REF!</definedName>
    <definedName name="TOTALITEM14.4_47" localSheetId="22">[150]A.P.U!#REF!</definedName>
    <definedName name="TOTALITEM14.4_47" localSheetId="2">[150]A.P.U!#REF!</definedName>
    <definedName name="TOTALITEM14.4_47">[150]A.P.U!#REF!</definedName>
    <definedName name="TOTALITEM14.4_48" localSheetId="22">[150]A.P.U!#REF!</definedName>
    <definedName name="TOTALITEM14.4_48" localSheetId="2">[150]A.P.U!#REF!</definedName>
    <definedName name="TOTALITEM14.4_48">[150]A.P.U!#REF!</definedName>
    <definedName name="TOTALITEM14.4_49" localSheetId="22">[150]A.P.U!#REF!</definedName>
    <definedName name="TOTALITEM14.4_49" localSheetId="2">[150]A.P.U!#REF!</definedName>
    <definedName name="TOTALITEM14.4_49">[150]A.P.U!#REF!</definedName>
    <definedName name="TOTALITEM14.4_5" localSheetId="22">[150]A.P.U!#REF!</definedName>
    <definedName name="TOTALITEM14.4_5" localSheetId="2">[150]A.P.U!#REF!</definedName>
    <definedName name="TOTALITEM14.4_5">[150]A.P.U!#REF!</definedName>
    <definedName name="TOTALITEM14.4_50" localSheetId="22">[150]A.P.U!#REF!</definedName>
    <definedName name="TOTALITEM14.4_50" localSheetId="2">[150]A.P.U!#REF!</definedName>
    <definedName name="TOTALITEM14.4_50">[150]A.P.U!#REF!</definedName>
    <definedName name="TOTALITEM14.4_51" localSheetId="22">[150]A.P.U!#REF!</definedName>
    <definedName name="TOTALITEM14.4_51" localSheetId="2">[150]A.P.U!#REF!</definedName>
    <definedName name="TOTALITEM14.4_51">[150]A.P.U!#REF!</definedName>
    <definedName name="TOTALITEM14.4_52" localSheetId="22">[150]A.P.U!#REF!</definedName>
    <definedName name="TOTALITEM14.4_52" localSheetId="2">[150]A.P.U!#REF!</definedName>
    <definedName name="TOTALITEM14.4_52">[150]A.P.U!#REF!</definedName>
    <definedName name="TOTALITEM14.4_53" localSheetId="22">[150]A.P.U!#REF!</definedName>
    <definedName name="TOTALITEM14.4_53" localSheetId="2">[150]A.P.U!#REF!</definedName>
    <definedName name="TOTALITEM14.4_53">[150]A.P.U!#REF!</definedName>
    <definedName name="TOTALITEM14.4_54" localSheetId="22">[150]A.P.U!#REF!</definedName>
    <definedName name="TOTALITEM14.4_54" localSheetId="2">[150]A.P.U!#REF!</definedName>
    <definedName name="TOTALITEM14.4_54">[150]A.P.U!#REF!</definedName>
    <definedName name="TOTALITEM14.4_55" localSheetId="22">[150]A.P.U!#REF!</definedName>
    <definedName name="TOTALITEM14.4_55" localSheetId="2">[150]A.P.U!#REF!</definedName>
    <definedName name="TOTALITEM14.4_55">[150]A.P.U!#REF!</definedName>
    <definedName name="TOTALITEM14.4_56" localSheetId="22">[150]A.P.U!#REF!</definedName>
    <definedName name="TOTALITEM14.4_56" localSheetId="2">[150]A.P.U!#REF!</definedName>
    <definedName name="TOTALITEM14.4_56">[150]A.P.U!#REF!</definedName>
    <definedName name="TOTALITEM14.4_57" localSheetId="22">[150]A.P.U!#REF!</definedName>
    <definedName name="TOTALITEM14.4_57" localSheetId="2">[150]A.P.U!#REF!</definedName>
    <definedName name="TOTALITEM14.4_57">[150]A.P.U!#REF!</definedName>
    <definedName name="TOTALITEM14.4_58" localSheetId="22">[150]A.P.U!#REF!</definedName>
    <definedName name="TOTALITEM14.4_58" localSheetId="2">[150]A.P.U!#REF!</definedName>
    <definedName name="TOTALITEM14.4_58">[150]A.P.U!#REF!</definedName>
    <definedName name="TOTALITEM14.4_59" localSheetId="22">[149]A.P.U!#REF!</definedName>
    <definedName name="TOTALITEM14.4_59" localSheetId="2">[149]A.P.U!#REF!</definedName>
    <definedName name="TOTALITEM14.4_59">[149]A.P.U!#REF!</definedName>
    <definedName name="TOTALITEM14.4_60" localSheetId="22">[149]A.P.U!#REF!</definedName>
    <definedName name="TOTALITEM14.4_60" localSheetId="2">[149]A.P.U!#REF!</definedName>
    <definedName name="TOTALITEM14.4_60">[149]A.P.U!#REF!</definedName>
    <definedName name="TOTALITEM14.4_61" localSheetId="22">[150]A.P.U!#REF!</definedName>
    <definedName name="TOTALITEM14.4_61" localSheetId="2">[150]A.P.U!#REF!</definedName>
    <definedName name="TOTALITEM14.4_61">[150]A.P.U!#REF!</definedName>
    <definedName name="TOTALITEM14.4_62" localSheetId="22">[150]A.P.U!#REF!</definedName>
    <definedName name="TOTALITEM14.4_62" localSheetId="2">[150]A.P.U!#REF!</definedName>
    <definedName name="TOTALITEM14.4_62">[150]A.P.U!#REF!</definedName>
    <definedName name="TOTALITEM14.4_63" localSheetId="22">[150]A.P.U!#REF!</definedName>
    <definedName name="TOTALITEM14.4_63" localSheetId="2">[150]A.P.U!#REF!</definedName>
    <definedName name="TOTALITEM14.4_63">[150]A.P.U!#REF!</definedName>
    <definedName name="TOTALITEM14.4_64" localSheetId="22">[150]A.P.U!#REF!</definedName>
    <definedName name="TOTALITEM14.4_64" localSheetId="2">[150]A.P.U!#REF!</definedName>
    <definedName name="TOTALITEM14.4_64">[150]A.P.U!#REF!</definedName>
    <definedName name="TOTALITEM14.4_65" localSheetId="22">[150]A.P.U!#REF!</definedName>
    <definedName name="TOTALITEM14.4_65" localSheetId="2">[150]A.P.U!#REF!</definedName>
    <definedName name="TOTALITEM14.4_65">[150]A.P.U!#REF!</definedName>
    <definedName name="TOTALITEM14.4_66" localSheetId="22">[150]A.P.U!#REF!</definedName>
    <definedName name="TOTALITEM14.4_66" localSheetId="2">[150]A.P.U!#REF!</definedName>
    <definedName name="TOTALITEM14.4_66">[150]A.P.U!#REF!</definedName>
    <definedName name="TOTALITEM14.4_67" localSheetId="22">[150]A.P.U!#REF!</definedName>
    <definedName name="TOTALITEM14.4_67" localSheetId="2">[150]A.P.U!#REF!</definedName>
    <definedName name="TOTALITEM14.4_67">[150]A.P.U!#REF!</definedName>
    <definedName name="TOTALITEM14.4_68" localSheetId="22">[150]A.P.U!#REF!</definedName>
    <definedName name="TOTALITEM14.4_68" localSheetId="2">[150]A.P.U!#REF!</definedName>
    <definedName name="TOTALITEM14.4_68">[150]A.P.U!#REF!</definedName>
    <definedName name="TOTALITEM14.4_69" localSheetId="22">[150]A.P.U!#REF!</definedName>
    <definedName name="TOTALITEM14.4_69" localSheetId="2">[150]A.P.U!#REF!</definedName>
    <definedName name="TOTALITEM14.4_69">[150]A.P.U!#REF!</definedName>
    <definedName name="TOTALITEM14.4_70" localSheetId="22">[150]A.P.U!#REF!</definedName>
    <definedName name="TOTALITEM14.4_70" localSheetId="2">[150]A.P.U!#REF!</definedName>
    <definedName name="TOTALITEM14.4_70">[150]A.P.U!#REF!</definedName>
    <definedName name="TOTALITEM14.4_71" localSheetId="22">[150]A.P.U!#REF!</definedName>
    <definedName name="TOTALITEM14.4_71" localSheetId="2">[150]A.P.U!#REF!</definedName>
    <definedName name="TOTALITEM14.4_71">[150]A.P.U!#REF!</definedName>
    <definedName name="TOTALITEM14.4_72" localSheetId="22">[150]A.P.U!#REF!</definedName>
    <definedName name="TOTALITEM14.4_72" localSheetId="2">[150]A.P.U!#REF!</definedName>
    <definedName name="TOTALITEM14.4_72">[150]A.P.U!#REF!</definedName>
    <definedName name="TOTALITEM14.4_73" localSheetId="22">[150]A.P.U!#REF!</definedName>
    <definedName name="TOTALITEM14.4_73" localSheetId="2">[150]A.P.U!#REF!</definedName>
    <definedName name="TOTALITEM14.4_73">[150]A.P.U!#REF!</definedName>
    <definedName name="TOTALITEM14.4_74" localSheetId="22">[150]A.P.U!#REF!</definedName>
    <definedName name="TOTALITEM14.4_74" localSheetId="2">[150]A.P.U!#REF!</definedName>
    <definedName name="TOTALITEM14.4_74">[150]A.P.U!#REF!</definedName>
    <definedName name="TOTALITEM14.4_75" localSheetId="22">[150]A.P.U!#REF!</definedName>
    <definedName name="TOTALITEM14.4_75" localSheetId="2">[150]A.P.U!#REF!</definedName>
    <definedName name="TOTALITEM14.4_75">[150]A.P.U!#REF!</definedName>
    <definedName name="TOTALITEM14.4_76" localSheetId="22">[150]A.P.U!#REF!</definedName>
    <definedName name="TOTALITEM14.4_76" localSheetId="2">[150]A.P.U!#REF!</definedName>
    <definedName name="TOTALITEM14.4_76">[150]A.P.U!#REF!</definedName>
    <definedName name="TOTALITEM14.4_77" localSheetId="22">[150]A.P.U!#REF!</definedName>
    <definedName name="TOTALITEM14.4_77" localSheetId="2">[150]A.P.U!#REF!</definedName>
    <definedName name="TOTALITEM14.4_77">[150]A.P.U!#REF!</definedName>
    <definedName name="TOTALITEM14.4_78" localSheetId="22">[150]A.P.U!#REF!</definedName>
    <definedName name="TOTALITEM14.4_78" localSheetId="2">[150]A.P.U!#REF!</definedName>
    <definedName name="TOTALITEM14.4_78">[150]A.P.U!#REF!</definedName>
    <definedName name="TOTALITEM14.4_79" localSheetId="22">[150]A.P.U!#REF!</definedName>
    <definedName name="TOTALITEM14.4_79" localSheetId="2">[150]A.P.U!#REF!</definedName>
    <definedName name="TOTALITEM14.4_79">[150]A.P.U!#REF!</definedName>
    <definedName name="TOTALITEM14.4_80" localSheetId="22">[150]A.P.U!#REF!</definedName>
    <definedName name="TOTALITEM14.4_80" localSheetId="2">[150]A.P.U!#REF!</definedName>
    <definedName name="TOTALITEM14.4_80">[150]A.P.U!#REF!</definedName>
    <definedName name="TOTALITEM14.4_9" localSheetId="22">[150]A.P.U!#REF!</definedName>
    <definedName name="TOTALITEM14.4_9" localSheetId="2">[150]A.P.U!#REF!</definedName>
    <definedName name="TOTALITEM14.4_9">[150]A.P.U!#REF!</definedName>
    <definedName name="TOTALITEM14.5" localSheetId="17">[148]A.P.U!#REF!</definedName>
    <definedName name="TOTALITEM14.5" localSheetId="18">[148]A.P.U!#REF!</definedName>
    <definedName name="TOTALITEM14.5" localSheetId="22">[147]A.P.U!#REF!</definedName>
    <definedName name="TOTALITEM14.5" localSheetId="2">[148]A.P.U!#REF!</definedName>
    <definedName name="TOTALITEM14.5">[147]A.P.U!#REF!</definedName>
    <definedName name="TOTALITEM14.5_1" localSheetId="22">[149]A.P.U!#REF!</definedName>
    <definedName name="TOTALITEM14.5_1" localSheetId="2">[149]A.P.U!#REF!</definedName>
    <definedName name="TOTALITEM14.5_1">[149]A.P.U!#REF!</definedName>
    <definedName name="TOTALITEM14.5_10" localSheetId="22">[150]A.P.U!#REF!</definedName>
    <definedName name="TOTALITEM14.5_10" localSheetId="2">[150]A.P.U!#REF!</definedName>
    <definedName name="TOTALITEM14.5_10">[150]A.P.U!#REF!</definedName>
    <definedName name="TOTALITEM14.5_11" localSheetId="22">[150]A.P.U!#REF!</definedName>
    <definedName name="TOTALITEM14.5_11" localSheetId="2">[150]A.P.U!#REF!</definedName>
    <definedName name="TOTALITEM14.5_11">[150]A.P.U!#REF!</definedName>
    <definedName name="TOTALITEM14.5_12" localSheetId="22">[150]A.P.U!#REF!</definedName>
    <definedName name="TOTALITEM14.5_12" localSheetId="2">[150]A.P.U!#REF!</definedName>
    <definedName name="TOTALITEM14.5_12">[150]A.P.U!#REF!</definedName>
    <definedName name="TOTALITEM14.5_13" localSheetId="22">[150]A.P.U!#REF!</definedName>
    <definedName name="TOTALITEM14.5_13" localSheetId="2">[150]A.P.U!#REF!</definedName>
    <definedName name="TOTALITEM14.5_13">[150]A.P.U!#REF!</definedName>
    <definedName name="TOTALITEM14.5_14" localSheetId="22">[150]A.P.U!#REF!</definedName>
    <definedName name="TOTALITEM14.5_14" localSheetId="2">[150]A.P.U!#REF!</definedName>
    <definedName name="TOTALITEM14.5_14">[150]A.P.U!#REF!</definedName>
    <definedName name="TOTALITEM14.5_15" localSheetId="22">[150]A.P.U!#REF!</definedName>
    <definedName name="TOTALITEM14.5_15" localSheetId="2">[150]A.P.U!#REF!</definedName>
    <definedName name="TOTALITEM14.5_15">[150]A.P.U!#REF!</definedName>
    <definedName name="TOTALITEM14.5_16" localSheetId="22">[150]A.P.U!#REF!</definedName>
    <definedName name="TOTALITEM14.5_16" localSheetId="2">[150]A.P.U!#REF!</definedName>
    <definedName name="TOTALITEM14.5_16">[150]A.P.U!#REF!</definedName>
    <definedName name="TOTALITEM14.5_17" localSheetId="22">[150]A.P.U!#REF!</definedName>
    <definedName name="TOTALITEM14.5_17" localSheetId="2">[150]A.P.U!#REF!</definedName>
    <definedName name="TOTALITEM14.5_17">[150]A.P.U!#REF!</definedName>
    <definedName name="TOTALITEM14.5_18" localSheetId="22">[150]A.P.U!#REF!</definedName>
    <definedName name="TOTALITEM14.5_18" localSheetId="2">[150]A.P.U!#REF!</definedName>
    <definedName name="TOTALITEM14.5_18">[150]A.P.U!#REF!</definedName>
    <definedName name="TOTALITEM14.5_19" localSheetId="22">[150]A.P.U!#REF!</definedName>
    <definedName name="TOTALITEM14.5_19" localSheetId="2">[150]A.P.U!#REF!</definedName>
    <definedName name="TOTALITEM14.5_19">[150]A.P.U!#REF!</definedName>
    <definedName name="TOTALITEM14.5_2" localSheetId="22">[149]A.P.U!#REF!</definedName>
    <definedName name="TOTALITEM14.5_2" localSheetId="2">[149]A.P.U!#REF!</definedName>
    <definedName name="TOTALITEM14.5_2">[149]A.P.U!#REF!</definedName>
    <definedName name="TOTALITEM14.5_20" localSheetId="22">[150]A.P.U!#REF!</definedName>
    <definedName name="TOTALITEM14.5_20" localSheetId="2">[150]A.P.U!#REF!</definedName>
    <definedName name="TOTALITEM14.5_20">[150]A.P.U!#REF!</definedName>
    <definedName name="TOTALITEM14.5_21" localSheetId="22">[150]A.P.U!#REF!</definedName>
    <definedName name="TOTALITEM14.5_21" localSheetId="2">[150]A.P.U!#REF!</definedName>
    <definedName name="TOTALITEM14.5_21">[150]A.P.U!#REF!</definedName>
    <definedName name="TOTALITEM14.5_22" localSheetId="22">[150]A.P.U!#REF!</definedName>
    <definedName name="TOTALITEM14.5_22" localSheetId="2">[150]A.P.U!#REF!</definedName>
    <definedName name="TOTALITEM14.5_22">[150]A.P.U!#REF!</definedName>
    <definedName name="TOTALITEM14.5_23" localSheetId="22">[150]A.P.U!#REF!</definedName>
    <definedName name="TOTALITEM14.5_23" localSheetId="2">[150]A.P.U!#REF!</definedName>
    <definedName name="TOTALITEM14.5_23">[150]A.P.U!#REF!</definedName>
    <definedName name="TOTALITEM14.5_24" localSheetId="22">[150]A.P.U!#REF!</definedName>
    <definedName name="TOTALITEM14.5_24" localSheetId="2">[150]A.P.U!#REF!</definedName>
    <definedName name="TOTALITEM14.5_24">[150]A.P.U!#REF!</definedName>
    <definedName name="TOTALITEM14.5_25" localSheetId="22">[150]A.P.U!#REF!</definedName>
    <definedName name="TOTALITEM14.5_25" localSheetId="2">[150]A.P.U!#REF!</definedName>
    <definedName name="TOTALITEM14.5_25">[150]A.P.U!#REF!</definedName>
    <definedName name="TOTALITEM14.5_26" localSheetId="22">[150]A.P.U!#REF!</definedName>
    <definedName name="TOTALITEM14.5_26" localSheetId="2">[150]A.P.U!#REF!</definedName>
    <definedName name="TOTALITEM14.5_26">[150]A.P.U!#REF!</definedName>
    <definedName name="TOTALITEM14.5_27" localSheetId="22">[150]A.P.U!#REF!</definedName>
    <definedName name="TOTALITEM14.5_27" localSheetId="2">[150]A.P.U!#REF!</definedName>
    <definedName name="TOTALITEM14.5_27">[150]A.P.U!#REF!</definedName>
    <definedName name="TOTALITEM14.5_28" localSheetId="22">[150]A.P.U!#REF!</definedName>
    <definedName name="TOTALITEM14.5_28" localSheetId="2">[150]A.P.U!#REF!</definedName>
    <definedName name="TOTALITEM14.5_28">[150]A.P.U!#REF!</definedName>
    <definedName name="TOTALITEM14.5_29" localSheetId="22">[150]A.P.U!#REF!</definedName>
    <definedName name="TOTALITEM14.5_29" localSheetId="2">[150]A.P.U!#REF!</definedName>
    <definedName name="TOTALITEM14.5_29">[150]A.P.U!#REF!</definedName>
    <definedName name="TOTALITEM14.5_3" localSheetId="22">[151]A.P.U!#REF!</definedName>
    <definedName name="TOTALITEM14.5_3" localSheetId="2">[151]A.P.U!#REF!</definedName>
    <definedName name="TOTALITEM14.5_3">[151]A.P.U!#REF!</definedName>
    <definedName name="TOTALITEM14.5_30" localSheetId="22">[150]A.P.U!#REF!</definedName>
    <definedName name="TOTALITEM14.5_30" localSheetId="2">[150]A.P.U!#REF!</definedName>
    <definedName name="TOTALITEM14.5_30">[150]A.P.U!#REF!</definedName>
    <definedName name="TOTALITEM14.5_31" localSheetId="22">[150]A.P.U!#REF!</definedName>
    <definedName name="TOTALITEM14.5_31" localSheetId="2">[150]A.P.U!#REF!</definedName>
    <definedName name="TOTALITEM14.5_31">[150]A.P.U!#REF!</definedName>
    <definedName name="TOTALITEM14.5_32" localSheetId="22">[150]A.P.U!#REF!</definedName>
    <definedName name="TOTALITEM14.5_32" localSheetId="2">[150]A.P.U!#REF!</definedName>
    <definedName name="TOTALITEM14.5_32">[150]A.P.U!#REF!</definedName>
    <definedName name="TOTALITEM14.5_33" localSheetId="22">[150]A.P.U!#REF!</definedName>
    <definedName name="TOTALITEM14.5_33" localSheetId="2">[150]A.P.U!#REF!</definedName>
    <definedName name="TOTALITEM14.5_33">[150]A.P.U!#REF!</definedName>
    <definedName name="TOTALITEM14.5_34" localSheetId="22">[150]A.P.U!#REF!</definedName>
    <definedName name="TOTALITEM14.5_34" localSheetId="2">[150]A.P.U!#REF!</definedName>
    <definedName name="TOTALITEM14.5_34">[150]A.P.U!#REF!</definedName>
    <definedName name="TOTALITEM14.5_35" localSheetId="22">[150]A.P.U!#REF!</definedName>
    <definedName name="TOTALITEM14.5_35" localSheetId="2">[150]A.P.U!#REF!</definedName>
    <definedName name="TOTALITEM14.5_35">[150]A.P.U!#REF!</definedName>
    <definedName name="TOTALITEM14.5_36" localSheetId="22">[150]A.P.U!#REF!</definedName>
    <definedName name="TOTALITEM14.5_36" localSheetId="2">[150]A.P.U!#REF!</definedName>
    <definedName name="TOTALITEM14.5_36">[150]A.P.U!#REF!</definedName>
    <definedName name="TOTALITEM14.5_37" localSheetId="22">[150]A.P.U!#REF!</definedName>
    <definedName name="TOTALITEM14.5_37" localSheetId="2">[150]A.P.U!#REF!</definedName>
    <definedName name="TOTALITEM14.5_37">[150]A.P.U!#REF!</definedName>
    <definedName name="TOTALITEM14.5_38" localSheetId="22">[150]A.P.U!#REF!</definedName>
    <definedName name="TOTALITEM14.5_38" localSheetId="2">[150]A.P.U!#REF!</definedName>
    <definedName name="TOTALITEM14.5_38">[150]A.P.U!#REF!</definedName>
    <definedName name="TOTALITEM14.5_39" localSheetId="22">[150]A.P.U!#REF!</definedName>
    <definedName name="TOTALITEM14.5_39" localSheetId="2">[150]A.P.U!#REF!</definedName>
    <definedName name="TOTALITEM14.5_39">[150]A.P.U!#REF!</definedName>
    <definedName name="TOTALITEM14.5_4" localSheetId="22">[149]A.P.U!#REF!</definedName>
    <definedName name="TOTALITEM14.5_4" localSheetId="2">[149]A.P.U!#REF!</definedName>
    <definedName name="TOTALITEM14.5_4">[149]A.P.U!#REF!</definedName>
    <definedName name="TOTALITEM14.5_40" localSheetId="22">[150]A.P.U!#REF!</definedName>
    <definedName name="TOTALITEM14.5_40" localSheetId="2">[150]A.P.U!#REF!</definedName>
    <definedName name="TOTALITEM14.5_40">[150]A.P.U!#REF!</definedName>
    <definedName name="TOTALITEM14.5_41" localSheetId="22">[150]A.P.U!#REF!</definedName>
    <definedName name="TOTALITEM14.5_41" localSheetId="2">[150]A.P.U!#REF!</definedName>
    <definedName name="TOTALITEM14.5_41">[150]A.P.U!#REF!</definedName>
    <definedName name="TOTALITEM14.5_42" localSheetId="22">[150]A.P.U!#REF!</definedName>
    <definedName name="TOTALITEM14.5_42" localSheetId="2">[150]A.P.U!#REF!</definedName>
    <definedName name="TOTALITEM14.5_42">[150]A.P.U!#REF!</definedName>
    <definedName name="TOTALITEM14.5_43" localSheetId="22">[150]A.P.U!#REF!</definedName>
    <definedName name="TOTALITEM14.5_43" localSheetId="2">[150]A.P.U!#REF!</definedName>
    <definedName name="TOTALITEM14.5_43">[150]A.P.U!#REF!</definedName>
    <definedName name="TOTALITEM14.5_44" localSheetId="22">[150]A.P.U!#REF!</definedName>
    <definedName name="TOTALITEM14.5_44" localSheetId="2">[150]A.P.U!#REF!</definedName>
    <definedName name="TOTALITEM14.5_44">[150]A.P.U!#REF!</definedName>
    <definedName name="TOTALITEM14.5_45" localSheetId="22">[150]A.P.U!#REF!</definedName>
    <definedName name="TOTALITEM14.5_45" localSheetId="2">[150]A.P.U!#REF!</definedName>
    <definedName name="TOTALITEM14.5_45">[150]A.P.U!#REF!</definedName>
    <definedName name="TOTALITEM14.5_46" localSheetId="22">[150]A.P.U!#REF!</definedName>
    <definedName name="TOTALITEM14.5_46" localSheetId="2">[150]A.P.U!#REF!</definedName>
    <definedName name="TOTALITEM14.5_46">[150]A.P.U!#REF!</definedName>
    <definedName name="TOTALITEM14.5_47" localSheetId="22">[150]A.P.U!#REF!</definedName>
    <definedName name="TOTALITEM14.5_47" localSheetId="2">[150]A.P.U!#REF!</definedName>
    <definedName name="TOTALITEM14.5_47">[150]A.P.U!#REF!</definedName>
    <definedName name="TOTALITEM14.5_48" localSheetId="22">[150]A.P.U!#REF!</definedName>
    <definedName name="TOTALITEM14.5_48" localSheetId="2">[150]A.P.U!#REF!</definedName>
    <definedName name="TOTALITEM14.5_48">[150]A.P.U!#REF!</definedName>
    <definedName name="TOTALITEM14.5_49" localSheetId="22">[150]A.P.U!#REF!</definedName>
    <definedName name="TOTALITEM14.5_49" localSheetId="2">[150]A.P.U!#REF!</definedName>
    <definedName name="TOTALITEM14.5_49">[150]A.P.U!#REF!</definedName>
    <definedName name="TOTALITEM14.5_5" localSheetId="22">[150]A.P.U!#REF!</definedName>
    <definedName name="TOTALITEM14.5_5" localSheetId="2">[150]A.P.U!#REF!</definedName>
    <definedName name="TOTALITEM14.5_5">[150]A.P.U!#REF!</definedName>
    <definedName name="TOTALITEM14.5_50" localSheetId="22">[150]A.P.U!#REF!</definedName>
    <definedName name="TOTALITEM14.5_50" localSheetId="2">[150]A.P.U!#REF!</definedName>
    <definedName name="TOTALITEM14.5_50">[150]A.P.U!#REF!</definedName>
    <definedName name="TOTALITEM14.5_51" localSheetId="22">[150]A.P.U!#REF!</definedName>
    <definedName name="TOTALITEM14.5_51" localSheetId="2">[150]A.P.U!#REF!</definedName>
    <definedName name="TOTALITEM14.5_51">[150]A.P.U!#REF!</definedName>
    <definedName name="TOTALITEM14.5_52" localSheetId="22">[150]A.P.U!#REF!</definedName>
    <definedName name="TOTALITEM14.5_52" localSheetId="2">[150]A.P.U!#REF!</definedName>
    <definedName name="TOTALITEM14.5_52">[150]A.P.U!#REF!</definedName>
    <definedName name="TOTALITEM14.5_53" localSheetId="22">[150]A.P.U!#REF!</definedName>
    <definedName name="TOTALITEM14.5_53" localSheetId="2">[150]A.P.U!#REF!</definedName>
    <definedName name="TOTALITEM14.5_53">[150]A.P.U!#REF!</definedName>
    <definedName name="TOTALITEM14.5_54" localSheetId="22">[150]A.P.U!#REF!</definedName>
    <definedName name="TOTALITEM14.5_54" localSheetId="2">[150]A.P.U!#REF!</definedName>
    <definedName name="TOTALITEM14.5_54">[150]A.P.U!#REF!</definedName>
    <definedName name="TOTALITEM14.5_55" localSheetId="22">[150]A.P.U!#REF!</definedName>
    <definedName name="TOTALITEM14.5_55" localSheetId="2">[150]A.P.U!#REF!</definedName>
    <definedName name="TOTALITEM14.5_55">[150]A.P.U!#REF!</definedName>
    <definedName name="TOTALITEM14.5_56" localSheetId="22">[150]A.P.U!#REF!</definedName>
    <definedName name="TOTALITEM14.5_56" localSheetId="2">[150]A.P.U!#REF!</definedName>
    <definedName name="TOTALITEM14.5_56">[150]A.P.U!#REF!</definedName>
    <definedName name="TOTALITEM14.5_57" localSheetId="22">[150]A.P.U!#REF!</definedName>
    <definedName name="TOTALITEM14.5_57" localSheetId="2">[150]A.P.U!#REF!</definedName>
    <definedName name="TOTALITEM14.5_57">[150]A.P.U!#REF!</definedName>
    <definedName name="TOTALITEM14.5_58" localSheetId="22">[150]A.P.U!#REF!</definedName>
    <definedName name="TOTALITEM14.5_58" localSheetId="2">[150]A.P.U!#REF!</definedName>
    <definedName name="TOTALITEM14.5_58">[150]A.P.U!#REF!</definedName>
    <definedName name="TOTALITEM14.5_59" localSheetId="22">[149]A.P.U!#REF!</definedName>
    <definedName name="TOTALITEM14.5_59" localSheetId="2">[149]A.P.U!#REF!</definedName>
    <definedName name="TOTALITEM14.5_59">[149]A.P.U!#REF!</definedName>
    <definedName name="TOTALITEM14.5_60" localSheetId="22">[149]A.P.U!#REF!</definedName>
    <definedName name="TOTALITEM14.5_60" localSheetId="2">[149]A.P.U!#REF!</definedName>
    <definedName name="TOTALITEM14.5_60">[149]A.P.U!#REF!</definedName>
    <definedName name="TOTALITEM14.5_61" localSheetId="22">[150]A.P.U!#REF!</definedName>
    <definedName name="TOTALITEM14.5_61" localSheetId="2">[150]A.P.U!#REF!</definedName>
    <definedName name="TOTALITEM14.5_61">[150]A.P.U!#REF!</definedName>
    <definedName name="TOTALITEM14.5_62" localSheetId="22">[150]A.P.U!#REF!</definedName>
    <definedName name="TOTALITEM14.5_62" localSheetId="2">[150]A.P.U!#REF!</definedName>
    <definedName name="TOTALITEM14.5_62">[150]A.P.U!#REF!</definedName>
    <definedName name="TOTALITEM14.5_63" localSheetId="22">[150]A.P.U!#REF!</definedName>
    <definedName name="TOTALITEM14.5_63" localSheetId="2">[150]A.P.U!#REF!</definedName>
    <definedName name="TOTALITEM14.5_63">[150]A.P.U!#REF!</definedName>
    <definedName name="TOTALITEM14.5_64" localSheetId="22">[150]A.P.U!#REF!</definedName>
    <definedName name="TOTALITEM14.5_64" localSheetId="2">[150]A.P.U!#REF!</definedName>
    <definedName name="TOTALITEM14.5_64">[150]A.P.U!#REF!</definedName>
    <definedName name="TOTALITEM14.5_65" localSheetId="22">[150]A.P.U!#REF!</definedName>
    <definedName name="TOTALITEM14.5_65" localSheetId="2">[150]A.P.U!#REF!</definedName>
    <definedName name="TOTALITEM14.5_65">[150]A.P.U!#REF!</definedName>
    <definedName name="TOTALITEM14.5_66" localSheetId="22">[150]A.P.U!#REF!</definedName>
    <definedName name="TOTALITEM14.5_66" localSheetId="2">[150]A.P.U!#REF!</definedName>
    <definedName name="TOTALITEM14.5_66">[150]A.P.U!#REF!</definedName>
    <definedName name="TOTALITEM14.5_67" localSheetId="22">[150]A.P.U!#REF!</definedName>
    <definedName name="TOTALITEM14.5_67" localSheetId="2">[150]A.P.U!#REF!</definedName>
    <definedName name="TOTALITEM14.5_67">[150]A.P.U!#REF!</definedName>
    <definedName name="TOTALITEM14.5_68" localSheetId="22">[150]A.P.U!#REF!</definedName>
    <definedName name="TOTALITEM14.5_68" localSheetId="2">[150]A.P.U!#REF!</definedName>
    <definedName name="TOTALITEM14.5_68">[150]A.P.U!#REF!</definedName>
    <definedName name="TOTALITEM14.5_69" localSheetId="22">[150]A.P.U!#REF!</definedName>
    <definedName name="TOTALITEM14.5_69" localSheetId="2">[150]A.P.U!#REF!</definedName>
    <definedName name="TOTALITEM14.5_69">[150]A.P.U!#REF!</definedName>
    <definedName name="TOTALITEM14.5_70" localSheetId="22">[150]A.P.U!#REF!</definedName>
    <definedName name="TOTALITEM14.5_70" localSheetId="2">[150]A.P.U!#REF!</definedName>
    <definedName name="TOTALITEM14.5_70">[150]A.P.U!#REF!</definedName>
    <definedName name="TOTALITEM14.5_71" localSheetId="22">[150]A.P.U!#REF!</definedName>
    <definedName name="TOTALITEM14.5_71" localSheetId="2">[150]A.P.U!#REF!</definedName>
    <definedName name="TOTALITEM14.5_71">[150]A.P.U!#REF!</definedName>
    <definedName name="TOTALITEM14.5_72" localSheetId="22">[150]A.P.U!#REF!</definedName>
    <definedName name="TOTALITEM14.5_72" localSheetId="2">[150]A.P.U!#REF!</definedName>
    <definedName name="TOTALITEM14.5_72">[150]A.P.U!#REF!</definedName>
    <definedName name="TOTALITEM14.5_73" localSheetId="22">[150]A.P.U!#REF!</definedName>
    <definedName name="TOTALITEM14.5_73" localSheetId="2">[150]A.P.U!#REF!</definedName>
    <definedName name="TOTALITEM14.5_73">[150]A.P.U!#REF!</definedName>
    <definedName name="TOTALITEM14.5_74" localSheetId="22">[150]A.P.U!#REF!</definedName>
    <definedName name="TOTALITEM14.5_74" localSheetId="2">[150]A.P.U!#REF!</definedName>
    <definedName name="TOTALITEM14.5_74">[150]A.P.U!#REF!</definedName>
    <definedName name="TOTALITEM14.5_75" localSheetId="22">[150]A.P.U!#REF!</definedName>
    <definedName name="TOTALITEM14.5_75" localSheetId="2">[150]A.P.U!#REF!</definedName>
    <definedName name="TOTALITEM14.5_75">[150]A.P.U!#REF!</definedName>
    <definedName name="TOTALITEM14.5_76" localSheetId="22">[150]A.P.U!#REF!</definedName>
    <definedName name="TOTALITEM14.5_76" localSheetId="2">[150]A.P.U!#REF!</definedName>
    <definedName name="TOTALITEM14.5_76">[150]A.P.U!#REF!</definedName>
    <definedName name="TOTALITEM14.5_77" localSheetId="22">[150]A.P.U!#REF!</definedName>
    <definedName name="TOTALITEM14.5_77" localSheetId="2">[150]A.P.U!#REF!</definedName>
    <definedName name="TOTALITEM14.5_77">[150]A.P.U!#REF!</definedName>
    <definedName name="TOTALITEM14.5_78" localSheetId="22">[150]A.P.U!#REF!</definedName>
    <definedName name="TOTALITEM14.5_78" localSheetId="2">[150]A.P.U!#REF!</definedName>
    <definedName name="TOTALITEM14.5_78">[150]A.P.U!#REF!</definedName>
    <definedName name="TOTALITEM14.5_79" localSheetId="22">[150]A.P.U!#REF!</definedName>
    <definedName name="TOTALITEM14.5_79" localSheetId="2">[150]A.P.U!#REF!</definedName>
    <definedName name="TOTALITEM14.5_79">[150]A.P.U!#REF!</definedName>
    <definedName name="TOTALITEM14.5_80" localSheetId="22">[150]A.P.U!#REF!</definedName>
    <definedName name="TOTALITEM14.5_80" localSheetId="2">[150]A.P.U!#REF!</definedName>
    <definedName name="TOTALITEM14.5_80">[150]A.P.U!#REF!</definedName>
    <definedName name="TOTALITEM14.5_9" localSheetId="22">[150]A.P.U!#REF!</definedName>
    <definedName name="TOTALITEM14.5_9" localSheetId="2">[150]A.P.U!#REF!</definedName>
    <definedName name="TOTALITEM14.5_9">[150]A.P.U!#REF!</definedName>
    <definedName name="TOTALITEM14.6" localSheetId="17">[148]A.P.U!#REF!</definedName>
    <definedName name="TOTALITEM14.6" localSheetId="18">[148]A.P.U!#REF!</definedName>
    <definedName name="TOTALITEM14.6" localSheetId="22">[147]A.P.U!#REF!</definedName>
    <definedName name="TOTALITEM14.6" localSheetId="2">[148]A.P.U!#REF!</definedName>
    <definedName name="TOTALITEM14.6">[147]A.P.U!#REF!</definedName>
    <definedName name="TOTALITEM14.6_1" localSheetId="22">[149]A.P.U!#REF!</definedName>
    <definedName name="TOTALITEM14.6_1" localSheetId="2">[149]A.P.U!#REF!</definedName>
    <definedName name="TOTALITEM14.6_1">[149]A.P.U!#REF!</definedName>
    <definedName name="TOTALITEM14.6_10" localSheetId="22">[150]A.P.U!#REF!</definedName>
    <definedName name="TOTALITEM14.6_10" localSheetId="2">[150]A.P.U!#REF!</definedName>
    <definedName name="TOTALITEM14.6_10">[150]A.P.U!#REF!</definedName>
    <definedName name="TOTALITEM14.6_11" localSheetId="22">[150]A.P.U!#REF!</definedName>
    <definedName name="TOTALITEM14.6_11" localSheetId="2">[150]A.P.U!#REF!</definedName>
    <definedName name="TOTALITEM14.6_11">[150]A.P.U!#REF!</definedName>
    <definedName name="TOTALITEM14.6_12" localSheetId="22">[150]A.P.U!#REF!</definedName>
    <definedName name="TOTALITEM14.6_12" localSheetId="2">[150]A.P.U!#REF!</definedName>
    <definedName name="TOTALITEM14.6_12">[150]A.P.U!#REF!</definedName>
    <definedName name="TOTALITEM14.6_13" localSheetId="22">[150]A.P.U!#REF!</definedName>
    <definedName name="TOTALITEM14.6_13" localSheetId="2">[150]A.P.U!#REF!</definedName>
    <definedName name="TOTALITEM14.6_13">[150]A.P.U!#REF!</definedName>
    <definedName name="TOTALITEM14.6_14" localSheetId="22">[150]A.P.U!#REF!</definedName>
    <definedName name="TOTALITEM14.6_14" localSheetId="2">[150]A.P.U!#REF!</definedName>
    <definedName name="TOTALITEM14.6_14">[150]A.P.U!#REF!</definedName>
    <definedName name="TOTALITEM14.6_15" localSheetId="22">[150]A.P.U!#REF!</definedName>
    <definedName name="TOTALITEM14.6_15" localSheetId="2">[150]A.P.U!#REF!</definedName>
    <definedName name="TOTALITEM14.6_15">[150]A.P.U!#REF!</definedName>
    <definedName name="TOTALITEM14.6_16" localSheetId="22">[150]A.P.U!#REF!</definedName>
    <definedName name="TOTALITEM14.6_16" localSheetId="2">[150]A.P.U!#REF!</definedName>
    <definedName name="TOTALITEM14.6_16">[150]A.P.U!#REF!</definedName>
    <definedName name="TOTALITEM14.6_17" localSheetId="22">[150]A.P.U!#REF!</definedName>
    <definedName name="TOTALITEM14.6_17" localSheetId="2">[150]A.P.U!#REF!</definedName>
    <definedName name="TOTALITEM14.6_17">[150]A.P.U!#REF!</definedName>
    <definedName name="TOTALITEM14.6_18" localSheetId="22">[150]A.P.U!#REF!</definedName>
    <definedName name="TOTALITEM14.6_18" localSheetId="2">[150]A.P.U!#REF!</definedName>
    <definedName name="TOTALITEM14.6_18">[150]A.P.U!#REF!</definedName>
    <definedName name="TOTALITEM14.6_19" localSheetId="22">[150]A.P.U!#REF!</definedName>
    <definedName name="TOTALITEM14.6_19" localSheetId="2">[150]A.P.U!#REF!</definedName>
    <definedName name="TOTALITEM14.6_19">[150]A.P.U!#REF!</definedName>
    <definedName name="TOTALITEM14.6_2" localSheetId="22">[149]A.P.U!#REF!</definedName>
    <definedName name="TOTALITEM14.6_2" localSheetId="2">[149]A.P.U!#REF!</definedName>
    <definedName name="TOTALITEM14.6_2">[149]A.P.U!#REF!</definedName>
    <definedName name="TOTALITEM14.6_20" localSheetId="22">[150]A.P.U!#REF!</definedName>
    <definedName name="TOTALITEM14.6_20" localSheetId="2">[150]A.P.U!#REF!</definedName>
    <definedName name="TOTALITEM14.6_20">[150]A.P.U!#REF!</definedName>
    <definedName name="TOTALITEM14.6_21" localSheetId="22">[150]A.P.U!#REF!</definedName>
    <definedName name="TOTALITEM14.6_21" localSheetId="2">[150]A.P.U!#REF!</definedName>
    <definedName name="TOTALITEM14.6_21">[150]A.P.U!#REF!</definedName>
    <definedName name="TOTALITEM14.6_22" localSheetId="22">[150]A.P.U!#REF!</definedName>
    <definedName name="TOTALITEM14.6_22" localSheetId="2">[150]A.P.U!#REF!</definedName>
    <definedName name="TOTALITEM14.6_22">[150]A.P.U!#REF!</definedName>
    <definedName name="TOTALITEM14.6_23" localSheetId="22">[150]A.P.U!#REF!</definedName>
    <definedName name="TOTALITEM14.6_23" localSheetId="2">[150]A.P.U!#REF!</definedName>
    <definedName name="TOTALITEM14.6_23">[150]A.P.U!#REF!</definedName>
    <definedName name="TOTALITEM14.6_24" localSheetId="22">[150]A.P.U!#REF!</definedName>
    <definedName name="TOTALITEM14.6_24" localSheetId="2">[150]A.P.U!#REF!</definedName>
    <definedName name="TOTALITEM14.6_24">[150]A.P.U!#REF!</definedName>
    <definedName name="TOTALITEM14.6_25" localSheetId="22">[150]A.P.U!#REF!</definedName>
    <definedName name="TOTALITEM14.6_25" localSheetId="2">[150]A.P.U!#REF!</definedName>
    <definedName name="TOTALITEM14.6_25">[150]A.P.U!#REF!</definedName>
    <definedName name="TOTALITEM14.6_26" localSheetId="22">[150]A.P.U!#REF!</definedName>
    <definedName name="TOTALITEM14.6_26" localSheetId="2">[150]A.P.U!#REF!</definedName>
    <definedName name="TOTALITEM14.6_26">[150]A.P.U!#REF!</definedName>
    <definedName name="TOTALITEM14.6_27" localSheetId="22">[150]A.P.U!#REF!</definedName>
    <definedName name="TOTALITEM14.6_27" localSheetId="2">[150]A.P.U!#REF!</definedName>
    <definedName name="TOTALITEM14.6_27">[150]A.P.U!#REF!</definedName>
    <definedName name="TOTALITEM14.6_28" localSheetId="22">[150]A.P.U!#REF!</definedName>
    <definedName name="TOTALITEM14.6_28" localSheetId="2">[150]A.P.U!#REF!</definedName>
    <definedName name="TOTALITEM14.6_28">[150]A.P.U!#REF!</definedName>
    <definedName name="TOTALITEM14.6_29" localSheetId="22">[150]A.P.U!#REF!</definedName>
    <definedName name="TOTALITEM14.6_29" localSheetId="2">[150]A.P.U!#REF!</definedName>
    <definedName name="TOTALITEM14.6_29">[150]A.P.U!#REF!</definedName>
    <definedName name="TOTALITEM14.6_3" localSheetId="22">[151]A.P.U!#REF!</definedName>
    <definedName name="TOTALITEM14.6_3" localSheetId="2">[151]A.P.U!#REF!</definedName>
    <definedName name="TOTALITEM14.6_3">[151]A.P.U!#REF!</definedName>
    <definedName name="TOTALITEM14.6_30" localSheetId="22">[150]A.P.U!#REF!</definedName>
    <definedName name="TOTALITEM14.6_30" localSheetId="2">[150]A.P.U!#REF!</definedName>
    <definedName name="TOTALITEM14.6_30">[150]A.P.U!#REF!</definedName>
    <definedName name="TOTALITEM14.6_31" localSheetId="22">[150]A.P.U!#REF!</definedName>
    <definedName name="TOTALITEM14.6_31" localSheetId="2">[150]A.P.U!#REF!</definedName>
    <definedName name="TOTALITEM14.6_31">[150]A.P.U!#REF!</definedName>
    <definedName name="TOTALITEM14.6_32" localSheetId="22">[150]A.P.U!#REF!</definedName>
    <definedName name="TOTALITEM14.6_32" localSheetId="2">[150]A.P.U!#REF!</definedName>
    <definedName name="TOTALITEM14.6_32">[150]A.P.U!#REF!</definedName>
    <definedName name="TOTALITEM14.6_33" localSheetId="22">[150]A.P.U!#REF!</definedName>
    <definedName name="TOTALITEM14.6_33" localSheetId="2">[150]A.P.U!#REF!</definedName>
    <definedName name="TOTALITEM14.6_33">[150]A.P.U!#REF!</definedName>
    <definedName name="TOTALITEM14.6_34" localSheetId="22">[150]A.P.U!#REF!</definedName>
    <definedName name="TOTALITEM14.6_34" localSheetId="2">[150]A.P.U!#REF!</definedName>
    <definedName name="TOTALITEM14.6_34">[150]A.P.U!#REF!</definedName>
    <definedName name="TOTALITEM14.6_35" localSheetId="22">[150]A.P.U!#REF!</definedName>
    <definedName name="TOTALITEM14.6_35" localSheetId="2">[150]A.P.U!#REF!</definedName>
    <definedName name="TOTALITEM14.6_35">[150]A.P.U!#REF!</definedName>
    <definedName name="TOTALITEM14.6_36" localSheetId="22">[150]A.P.U!#REF!</definedName>
    <definedName name="TOTALITEM14.6_36" localSheetId="2">[150]A.P.U!#REF!</definedName>
    <definedName name="TOTALITEM14.6_36">[150]A.P.U!#REF!</definedName>
    <definedName name="TOTALITEM14.6_37" localSheetId="22">[150]A.P.U!#REF!</definedName>
    <definedName name="TOTALITEM14.6_37" localSheetId="2">[150]A.P.U!#REF!</definedName>
    <definedName name="TOTALITEM14.6_37">[150]A.P.U!#REF!</definedName>
    <definedName name="TOTALITEM14.6_38" localSheetId="22">[150]A.P.U!#REF!</definedName>
    <definedName name="TOTALITEM14.6_38" localSheetId="2">[150]A.P.U!#REF!</definedName>
    <definedName name="TOTALITEM14.6_38">[150]A.P.U!#REF!</definedName>
    <definedName name="TOTALITEM14.6_39" localSheetId="22">[150]A.P.U!#REF!</definedName>
    <definedName name="TOTALITEM14.6_39" localSheetId="2">[150]A.P.U!#REF!</definedName>
    <definedName name="TOTALITEM14.6_39">[150]A.P.U!#REF!</definedName>
    <definedName name="TOTALITEM14.6_4" localSheetId="22">[149]A.P.U!#REF!</definedName>
    <definedName name="TOTALITEM14.6_4" localSheetId="2">[149]A.P.U!#REF!</definedName>
    <definedName name="TOTALITEM14.6_4">[149]A.P.U!#REF!</definedName>
    <definedName name="TOTALITEM14.6_40" localSheetId="22">[150]A.P.U!#REF!</definedName>
    <definedName name="TOTALITEM14.6_40" localSheetId="2">[150]A.P.U!#REF!</definedName>
    <definedName name="TOTALITEM14.6_40">[150]A.P.U!#REF!</definedName>
    <definedName name="TOTALITEM14.6_41" localSheetId="22">[150]A.P.U!#REF!</definedName>
    <definedName name="TOTALITEM14.6_41" localSheetId="2">[150]A.P.U!#REF!</definedName>
    <definedName name="TOTALITEM14.6_41">[150]A.P.U!#REF!</definedName>
    <definedName name="TOTALITEM14.6_42" localSheetId="22">[150]A.P.U!#REF!</definedName>
    <definedName name="TOTALITEM14.6_42" localSheetId="2">[150]A.P.U!#REF!</definedName>
    <definedName name="TOTALITEM14.6_42">[150]A.P.U!#REF!</definedName>
    <definedName name="TOTALITEM14.6_43" localSheetId="22">[150]A.P.U!#REF!</definedName>
    <definedName name="TOTALITEM14.6_43" localSheetId="2">[150]A.P.U!#REF!</definedName>
    <definedName name="TOTALITEM14.6_43">[150]A.P.U!#REF!</definedName>
    <definedName name="TOTALITEM14.6_44" localSheetId="22">[150]A.P.U!#REF!</definedName>
    <definedName name="TOTALITEM14.6_44" localSheetId="2">[150]A.P.U!#REF!</definedName>
    <definedName name="TOTALITEM14.6_44">[150]A.P.U!#REF!</definedName>
    <definedName name="TOTALITEM14.6_45" localSheetId="22">[150]A.P.U!#REF!</definedName>
    <definedName name="TOTALITEM14.6_45" localSheetId="2">[150]A.P.U!#REF!</definedName>
    <definedName name="TOTALITEM14.6_45">[150]A.P.U!#REF!</definedName>
    <definedName name="TOTALITEM14.6_46" localSheetId="22">[150]A.P.U!#REF!</definedName>
    <definedName name="TOTALITEM14.6_46" localSheetId="2">[150]A.P.U!#REF!</definedName>
    <definedName name="TOTALITEM14.6_46">[150]A.P.U!#REF!</definedName>
    <definedName name="TOTALITEM14.6_47" localSheetId="22">[150]A.P.U!#REF!</definedName>
    <definedName name="TOTALITEM14.6_47" localSheetId="2">[150]A.P.U!#REF!</definedName>
    <definedName name="TOTALITEM14.6_47">[150]A.P.U!#REF!</definedName>
    <definedName name="TOTALITEM14.6_48" localSheetId="22">[150]A.P.U!#REF!</definedName>
    <definedName name="TOTALITEM14.6_48" localSheetId="2">[150]A.P.U!#REF!</definedName>
    <definedName name="TOTALITEM14.6_48">[150]A.P.U!#REF!</definedName>
    <definedName name="TOTALITEM14.6_49" localSheetId="22">[150]A.P.U!#REF!</definedName>
    <definedName name="TOTALITEM14.6_49" localSheetId="2">[150]A.P.U!#REF!</definedName>
    <definedName name="TOTALITEM14.6_49">[150]A.P.U!#REF!</definedName>
    <definedName name="TOTALITEM14.6_5" localSheetId="22">[150]A.P.U!#REF!</definedName>
    <definedName name="TOTALITEM14.6_5" localSheetId="2">[150]A.P.U!#REF!</definedName>
    <definedName name="TOTALITEM14.6_5">[150]A.P.U!#REF!</definedName>
    <definedName name="TOTALITEM14.6_50" localSheetId="22">[150]A.P.U!#REF!</definedName>
    <definedName name="TOTALITEM14.6_50" localSheetId="2">[150]A.P.U!#REF!</definedName>
    <definedName name="TOTALITEM14.6_50">[150]A.P.U!#REF!</definedName>
    <definedName name="TOTALITEM14.6_51" localSheetId="22">[150]A.P.U!#REF!</definedName>
    <definedName name="TOTALITEM14.6_51" localSheetId="2">[150]A.P.U!#REF!</definedName>
    <definedName name="TOTALITEM14.6_51">[150]A.P.U!#REF!</definedName>
    <definedName name="TOTALITEM14.6_52" localSheetId="22">[150]A.P.U!#REF!</definedName>
    <definedName name="TOTALITEM14.6_52" localSheetId="2">[150]A.P.U!#REF!</definedName>
    <definedName name="TOTALITEM14.6_52">[150]A.P.U!#REF!</definedName>
    <definedName name="TOTALITEM14.6_53" localSheetId="22">[150]A.P.U!#REF!</definedName>
    <definedName name="TOTALITEM14.6_53" localSheetId="2">[150]A.P.U!#REF!</definedName>
    <definedName name="TOTALITEM14.6_53">[150]A.P.U!#REF!</definedName>
    <definedName name="TOTALITEM14.6_54" localSheetId="22">[150]A.P.U!#REF!</definedName>
    <definedName name="TOTALITEM14.6_54" localSheetId="2">[150]A.P.U!#REF!</definedName>
    <definedName name="TOTALITEM14.6_54">[150]A.P.U!#REF!</definedName>
    <definedName name="TOTALITEM14.6_55" localSheetId="22">[150]A.P.U!#REF!</definedName>
    <definedName name="TOTALITEM14.6_55" localSheetId="2">[150]A.P.U!#REF!</definedName>
    <definedName name="TOTALITEM14.6_55">[150]A.P.U!#REF!</definedName>
    <definedName name="TOTALITEM14.6_56" localSheetId="22">[150]A.P.U!#REF!</definedName>
    <definedName name="TOTALITEM14.6_56" localSheetId="2">[150]A.P.U!#REF!</definedName>
    <definedName name="TOTALITEM14.6_56">[150]A.P.U!#REF!</definedName>
    <definedName name="TOTALITEM14.6_57" localSheetId="22">[150]A.P.U!#REF!</definedName>
    <definedName name="TOTALITEM14.6_57" localSheetId="2">[150]A.P.U!#REF!</definedName>
    <definedName name="TOTALITEM14.6_57">[150]A.P.U!#REF!</definedName>
    <definedName name="TOTALITEM14.6_58" localSheetId="22">[150]A.P.U!#REF!</definedName>
    <definedName name="TOTALITEM14.6_58" localSheetId="2">[150]A.P.U!#REF!</definedName>
    <definedName name="TOTALITEM14.6_58">[150]A.P.U!#REF!</definedName>
    <definedName name="TOTALITEM14.6_59" localSheetId="22">[149]A.P.U!#REF!</definedName>
    <definedName name="TOTALITEM14.6_59" localSheetId="2">[149]A.P.U!#REF!</definedName>
    <definedName name="TOTALITEM14.6_59">[149]A.P.U!#REF!</definedName>
    <definedName name="TOTALITEM14.6_60" localSheetId="22">[149]A.P.U!#REF!</definedName>
    <definedName name="TOTALITEM14.6_60" localSheetId="2">[149]A.P.U!#REF!</definedName>
    <definedName name="TOTALITEM14.6_60">[149]A.P.U!#REF!</definedName>
    <definedName name="TOTALITEM14.6_61" localSheetId="22">[150]A.P.U!#REF!</definedName>
    <definedName name="TOTALITEM14.6_61" localSheetId="2">[150]A.P.U!#REF!</definedName>
    <definedName name="TOTALITEM14.6_61">[150]A.P.U!#REF!</definedName>
    <definedName name="TOTALITEM14.6_62" localSheetId="22">[150]A.P.U!#REF!</definedName>
    <definedName name="TOTALITEM14.6_62" localSheetId="2">[150]A.P.U!#REF!</definedName>
    <definedName name="TOTALITEM14.6_62">[150]A.P.U!#REF!</definedName>
    <definedName name="TOTALITEM14.6_63" localSheetId="22">[150]A.P.U!#REF!</definedName>
    <definedName name="TOTALITEM14.6_63" localSheetId="2">[150]A.P.U!#REF!</definedName>
    <definedName name="TOTALITEM14.6_63">[150]A.P.U!#REF!</definedName>
    <definedName name="TOTALITEM14.6_64" localSheetId="22">[150]A.P.U!#REF!</definedName>
    <definedName name="TOTALITEM14.6_64" localSheetId="2">[150]A.P.U!#REF!</definedName>
    <definedName name="TOTALITEM14.6_64">[150]A.P.U!#REF!</definedName>
    <definedName name="TOTALITEM14.6_65" localSheetId="22">[150]A.P.U!#REF!</definedName>
    <definedName name="TOTALITEM14.6_65" localSheetId="2">[150]A.P.U!#REF!</definedName>
    <definedName name="TOTALITEM14.6_65">[150]A.P.U!#REF!</definedName>
    <definedName name="TOTALITEM14.6_66" localSheetId="22">[150]A.P.U!#REF!</definedName>
    <definedName name="TOTALITEM14.6_66" localSheetId="2">[150]A.P.U!#REF!</definedName>
    <definedName name="TOTALITEM14.6_66">[150]A.P.U!#REF!</definedName>
    <definedName name="TOTALITEM14.6_67" localSheetId="22">[150]A.P.U!#REF!</definedName>
    <definedName name="TOTALITEM14.6_67" localSheetId="2">[150]A.P.U!#REF!</definedName>
    <definedName name="TOTALITEM14.6_67">[150]A.P.U!#REF!</definedName>
    <definedName name="TOTALITEM14.6_68" localSheetId="22">[150]A.P.U!#REF!</definedName>
    <definedName name="TOTALITEM14.6_68" localSheetId="2">[150]A.P.U!#REF!</definedName>
    <definedName name="TOTALITEM14.6_68">[150]A.P.U!#REF!</definedName>
    <definedName name="TOTALITEM14.6_69" localSheetId="22">[150]A.P.U!#REF!</definedName>
    <definedName name="TOTALITEM14.6_69" localSheetId="2">[150]A.P.U!#REF!</definedName>
    <definedName name="TOTALITEM14.6_69">[150]A.P.U!#REF!</definedName>
    <definedName name="TOTALITEM14.6_70" localSheetId="22">[150]A.P.U!#REF!</definedName>
    <definedName name="TOTALITEM14.6_70" localSheetId="2">[150]A.P.U!#REF!</definedName>
    <definedName name="TOTALITEM14.6_70">[150]A.P.U!#REF!</definedName>
    <definedName name="TOTALITEM14.6_71" localSheetId="22">[150]A.P.U!#REF!</definedName>
    <definedName name="TOTALITEM14.6_71" localSheetId="2">[150]A.P.U!#REF!</definedName>
    <definedName name="TOTALITEM14.6_71">[150]A.P.U!#REF!</definedName>
    <definedName name="TOTALITEM14.6_72" localSheetId="22">[150]A.P.U!#REF!</definedName>
    <definedName name="TOTALITEM14.6_72" localSheetId="2">[150]A.P.U!#REF!</definedName>
    <definedName name="TOTALITEM14.6_72">[150]A.P.U!#REF!</definedName>
    <definedName name="TOTALITEM14.6_73" localSheetId="22">[150]A.P.U!#REF!</definedName>
    <definedName name="TOTALITEM14.6_73" localSheetId="2">[150]A.P.U!#REF!</definedName>
    <definedName name="TOTALITEM14.6_73">[150]A.P.U!#REF!</definedName>
    <definedName name="TOTALITEM14.6_74" localSheetId="22">[150]A.P.U!#REF!</definedName>
    <definedName name="TOTALITEM14.6_74" localSheetId="2">[150]A.P.U!#REF!</definedName>
    <definedName name="TOTALITEM14.6_74">[150]A.P.U!#REF!</definedName>
    <definedName name="TOTALITEM14.6_75" localSheetId="22">[150]A.P.U!#REF!</definedName>
    <definedName name="TOTALITEM14.6_75" localSheetId="2">[150]A.P.U!#REF!</definedName>
    <definedName name="TOTALITEM14.6_75">[150]A.P.U!#REF!</definedName>
    <definedName name="TOTALITEM14.6_76" localSheetId="22">[150]A.P.U!#REF!</definedName>
    <definedName name="TOTALITEM14.6_76" localSheetId="2">[150]A.P.U!#REF!</definedName>
    <definedName name="TOTALITEM14.6_76">[150]A.P.U!#REF!</definedName>
    <definedName name="TOTALITEM14.6_77" localSheetId="22">[150]A.P.U!#REF!</definedName>
    <definedName name="TOTALITEM14.6_77" localSheetId="2">[150]A.P.U!#REF!</definedName>
    <definedName name="TOTALITEM14.6_77">[150]A.P.U!#REF!</definedName>
    <definedName name="TOTALITEM14.6_78" localSheetId="22">[150]A.P.U!#REF!</definedName>
    <definedName name="TOTALITEM14.6_78" localSheetId="2">[150]A.P.U!#REF!</definedName>
    <definedName name="TOTALITEM14.6_78">[150]A.P.U!#REF!</definedName>
    <definedName name="TOTALITEM14.6_79" localSheetId="22">[150]A.P.U!#REF!</definedName>
    <definedName name="TOTALITEM14.6_79" localSheetId="2">[150]A.P.U!#REF!</definedName>
    <definedName name="TOTALITEM14.6_79">[150]A.P.U!#REF!</definedName>
    <definedName name="TOTALITEM14.6_80" localSheetId="22">[150]A.P.U!#REF!</definedName>
    <definedName name="TOTALITEM14.6_80" localSheetId="2">[150]A.P.U!#REF!</definedName>
    <definedName name="TOTALITEM14.6_80">[150]A.P.U!#REF!</definedName>
    <definedName name="TOTALITEM14.6_9" localSheetId="22">[150]A.P.U!#REF!</definedName>
    <definedName name="TOTALITEM14.6_9" localSheetId="2">[150]A.P.U!#REF!</definedName>
    <definedName name="TOTALITEM14.6_9">[150]A.P.U!#REF!</definedName>
    <definedName name="TOTALITEM15" localSheetId="17">[148]A.P.U!#REF!</definedName>
    <definedName name="TOTALITEM15" localSheetId="18">[148]A.P.U!#REF!</definedName>
    <definedName name="TOTALITEM15" localSheetId="22">[147]A.P.U!#REF!</definedName>
    <definedName name="TOTALITEM15" localSheetId="2">[148]A.P.U!#REF!</definedName>
    <definedName name="TOTALITEM15">[147]A.P.U!#REF!</definedName>
    <definedName name="TOTALITEM15_1" localSheetId="22">[149]A.P.U!#REF!</definedName>
    <definedName name="TOTALITEM15_1" localSheetId="2">[149]A.P.U!#REF!</definedName>
    <definedName name="TOTALITEM15_1">[149]A.P.U!#REF!</definedName>
    <definedName name="TOTALITEM15_10" localSheetId="22">[150]A.P.U!#REF!</definedName>
    <definedName name="TOTALITEM15_10" localSheetId="2">[150]A.P.U!#REF!</definedName>
    <definedName name="TOTALITEM15_10">[150]A.P.U!#REF!</definedName>
    <definedName name="TOTALITEM15_11" localSheetId="22">[150]A.P.U!#REF!</definedName>
    <definedName name="TOTALITEM15_11" localSheetId="2">[150]A.P.U!#REF!</definedName>
    <definedName name="TOTALITEM15_11">[150]A.P.U!#REF!</definedName>
    <definedName name="TOTALITEM15_12" localSheetId="22">[150]A.P.U!#REF!</definedName>
    <definedName name="TOTALITEM15_12" localSheetId="2">[150]A.P.U!#REF!</definedName>
    <definedName name="TOTALITEM15_12">[150]A.P.U!#REF!</definedName>
    <definedName name="TOTALITEM15_13" localSheetId="22">[150]A.P.U!#REF!</definedName>
    <definedName name="TOTALITEM15_13" localSheetId="2">[150]A.P.U!#REF!</definedName>
    <definedName name="TOTALITEM15_13">[150]A.P.U!#REF!</definedName>
    <definedName name="TOTALITEM15_14" localSheetId="22">[150]A.P.U!#REF!</definedName>
    <definedName name="TOTALITEM15_14" localSheetId="2">[150]A.P.U!#REF!</definedName>
    <definedName name="TOTALITEM15_14">[150]A.P.U!#REF!</definedName>
    <definedName name="TOTALITEM15_15" localSheetId="22">[150]A.P.U!#REF!</definedName>
    <definedName name="TOTALITEM15_15" localSheetId="2">[150]A.P.U!#REF!</definedName>
    <definedName name="TOTALITEM15_15">[150]A.P.U!#REF!</definedName>
    <definedName name="TOTALITEM15_16" localSheetId="22">[150]A.P.U!#REF!</definedName>
    <definedName name="TOTALITEM15_16" localSheetId="2">[150]A.P.U!#REF!</definedName>
    <definedName name="TOTALITEM15_16">[150]A.P.U!#REF!</definedName>
    <definedName name="TOTALITEM15_17" localSheetId="22">[150]A.P.U!#REF!</definedName>
    <definedName name="TOTALITEM15_17" localSheetId="2">[150]A.P.U!#REF!</definedName>
    <definedName name="TOTALITEM15_17">[150]A.P.U!#REF!</definedName>
    <definedName name="TOTALITEM15_18" localSheetId="22">[150]A.P.U!#REF!</definedName>
    <definedName name="TOTALITEM15_18" localSheetId="2">[150]A.P.U!#REF!</definedName>
    <definedName name="TOTALITEM15_18">[150]A.P.U!#REF!</definedName>
    <definedName name="TOTALITEM15_19" localSheetId="22">[150]A.P.U!#REF!</definedName>
    <definedName name="TOTALITEM15_19" localSheetId="2">[150]A.P.U!#REF!</definedName>
    <definedName name="TOTALITEM15_19">[150]A.P.U!#REF!</definedName>
    <definedName name="TOTALITEM15_2" localSheetId="22">[149]A.P.U!#REF!</definedName>
    <definedName name="TOTALITEM15_2" localSheetId="2">[149]A.P.U!#REF!</definedName>
    <definedName name="TOTALITEM15_2">[149]A.P.U!#REF!</definedName>
    <definedName name="TOTALITEM15_20" localSheetId="22">[150]A.P.U!#REF!</definedName>
    <definedName name="TOTALITEM15_20" localSheetId="2">[150]A.P.U!#REF!</definedName>
    <definedName name="TOTALITEM15_20">[150]A.P.U!#REF!</definedName>
    <definedName name="TOTALITEM15_21" localSheetId="22">[150]A.P.U!#REF!</definedName>
    <definedName name="TOTALITEM15_21" localSheetId="2">[150]A.P.U!#REF!</definedName>
    <definedName name="TOTALITEM15_21">[150]A.P.U!#REF!</definedName>
    <definedName name="TOTALITEM15_22" localSheetId="22">[150]A.P.U!#REF!</definedName>
    <definedName name="TOTALITEM15_22" localSheetId="2">[150]A.P.U!#REF!</definedName>
    <definedName name="TOTALITEM15_22">[150]A.P.U!#REF!</definedName>
    <definedName name="TOTALITEM15_23" localSheetId="22">[150]A.P.U!#REF!</definedName>
    <definedName name="TOTALITEM15_23" localSheetId="2">[150]A.P.U!#REF!</definedName>
    <definedName name="TOTALITEM15_23">[150]A.P.U!#REF!</definedName>
    <definedName name="TOTALITEM15_24" localSheetId="22">[150]A.P.U!#REF!</definedName>
    <definedName name="TOTALITEM15_24" localSheetId="2">[150]A.P.U!#REF!</definedName>
    <definedName name="TOTALITEM15_24">[150]A.P.U!#REF!</definedName>
    <definedName name="TOTALITEM15_25" localSheetId="22">[150]A.P.U!#REF!</definedName>
    <definedName name="TOTALITEM15_25" localSheetId="2">[150]A.P.U!#REF!</definedName>
    <definedName name="TOTALITEM15_25">[150]A.P.U!#REF!</definedName>
    <definedName name="TOTALITEM15_26" localSheetId="22">[150]A.P.U!#REF!</definedName>
    <definedName name="TOTALITEM15_26" localSheetId="2">[150]A.P.U!#REF!</definedName>
    <definedName name="TOTALITEM15_26">[150]A.P.U!#REF!</definedName>
    <definedName name="TOTALITEM15_27" localSheetId="22">[150]A.P.U!#REF!</definedName>
    <definedName name="TOTALITEM15_27" localSheetId="2">[150]A.P.U!#REF!</definedName>
    <definedName name="TOTALITEM15_27">[150]A.P.U!#REF!</definedName>
    <definedName name="TOTALITEM15_28" localSheetId="22">[150]A.P.U!#REF!</definedName>
    <definedName name="TOTALITEM15_28" localSheetId="2">[150]A.P.U!#REF!</definedName>
    <definedName name="TOTALITEM15_28">[150]A.P.U!#REF!</definedName>
    <definedName name="TOTALITEM15_29" localSheetId="22">[150]A.P.U!#REF!</definedName>
    <definedName name="TOTALITEM15_29" localSheetId="2">[150]A.P.U!#REF!</definedName>
    <definedName name="TOTALITEM15_29">[150]A.P.U!#REF!</definedName>
    <definedName name="TOTALITEM15_3" localSheetId="22">[151]A.P.U!#REF!</definedName>
    <definedName name="TOTALITEM15_3" localSheetId="2">[151]A.P.U!#REF!</definedName>
    <definedName name="TOTALITEM15_3">[151]A.P.U!#REF!</definedName>
    <definedName name="TOTALITEM15_30" localSheetId="22">[150]A.P.U!#REF!</definedName>
    <definedName name="TOTALITEM15_30" localSheetId="2">[150]A.P.U!#REF!</definedName>
    <definedName name="TOTALITEM15_30">[150]A.P.U!#REF!</definedName>
    <definedName name="TOTALITEM15_31" localSheetId="22">[150]A.P.U!#REF!</definedName>
    <definedName name="TOTALITEM15_31" localSheetId="2">[150]A.P.U!#REF!</definedName>
    <definedName name="TOTALITEM15_31">[150]A.P.U!#REF!</definedName>
    <definedName name="TOTALITEM15_32" localSheetId="22">[150]A.P.U!#REF!</definedName>
    <definedName name="TOTALITEM15_32" localSheetId="2">[150]A.P.U!#REF!</definedName>
    <definedName name="TOTALITEM15_32">[150]A.P.U!#REF!</definedName>
    <definedName name="TOTALITEM15_33" localSheetId="22">[150]A.P.U!#REF!</definedName>
    <definedName name="TOTALITEM15_33" localSheetId="2">[150]A.P.U!#REF!</definedName>
    <definedName name="TOTALITEM15_33">[150]A.P.U!#REF!</definedName>
    <definedName name="TOTALITEM15_34" localSheetId="22">[150]A.P.U!#REF!</definedName>
    <definedName name="TOTALITEM15_34" localSheetId="2">[150]A.P.U!#REF!</definedName>
    <definedName name="TOTALITEM15_34">[150]A.P.U!#REF!</definedName>
    <definedName name="TOTALITEM15_35" localSheetId="22">[150]A.P.U!#REF!</definedName>
    <definedName name="TOTALITEM15_35" localSheetId="2">[150]A.P.U!#REF!</definedName>
    <definedName name="TOTALITEM15_35">[150]A.P.U!#REF!</definedName>
    <definedName name="TOTALITEM15_36" localSheetId="22">[150]A.P.U!#REF!</definedName>
    <definedName name="TOTALITEM15_36" localSheetId="2">[150]A.P.U!#REF!</definedName>
    <definedName name="TOTALITEM15_36">[150]A.P.U!#REF!</definedName>
    <definedName name="TOTALITEM15_37" localSheetId="22">[150]A.P.U!#REF!</definedName>
    <definedName name="TOTALITEM15_37" localSheetId="2">[150]A.P.U!#REF!</definedName>
    <definedName name="TOTALITEM15_37">[150]A.P.U!#REF!</definedName>
    <definedName name="TOTALITEM15_38" localSheetId="22">[150]A.P.U!#REF!</definedName>
    <definedName name="TOTALITEM15_38" localSheetId="2">[150]A.P.U!#REF!</definedName>
    <definedName name="TOTALITEM15_38">[150]A.P.U!#REF!</definedName>
    <definedName name="TOTALITEM15_39" localSheetId="22">[150]A.P.U!#REF!</definedName>
    <definedName name="TOTALITEM15_39" localSheetId="2">[150]A.P.U!#REF!</definedName>
    <definedName name="TOTALITEM15_39">[150]A.P.U!#REF!</definedName>
    <definedName name="TOTALITEM15_4" localSheetId="22">[149]A.P.U!#REF!</definedName>
    <definedName name="TOTALITEM15_4" localSheetId="2">[149]A.P.U!#REF!</definedName>
    <definedName name="TOTALITEM15_4">[149]A.P.U!#REF!</definedName>
    <definedName name="TOTALITEM15_40" localSheetId="22">[150]A.P.U!#REF!</definedName>
    <definedName name="TOTALITEM15_40" localSheetId="2">[150]A.P.U!#REF!</definedName>
    <definedName name="TOTALITEM15_40">[150]A.P.U!#REF!</definedName>
    <definedName name="TOTALITEM15_41" localSheetId="22">[150]A.P.U!#REF!</definedName>
    <definedName name="TOTALITEM15_41" localSheetId="2">[150]A.P.U!#REF!</definedName>
    <definedName name="TOTALITEM15_41">[150]A.P.U!#REF!</definedName>
    <definedName name="TOTALITEM15_42" localSheetId="22">[150]A.P.U!#REF!</definedName>
    <definedName name="TOTALITEM15_42" localSheetId="2">[150]A.P.U!#REF!</definedName>
    <definedName name="TOTALITEM15_42">[150]A.P.U!#REF!</definedName>
    <definedName name="TOTALITEM15_43" localSheetId="22">[150]A.P.U!#REF!</definedName>
    <definedName name="TOTALITEM15_43" localSheetId="2">[150]A.P.U!#REF!</definedName>
    <definedName name="TOTALITEM15_43">[150]A.P.U!#REF!</definedName>
    <definedName name="TOTALITEM15_44" localSheetId="22">[150]A.P.U!#REF!</definedName>
    <definedName name="TOTALITEM15_44" localSheetId="2">[150]A.P.U!#REF!</definedName>
    <definedName name="TOTALITEM15_44">[150]A.P.U!#REF!</definedName>
    <definedName name="TOTALITEM15_45" localSheetId="22">[150]A.P.U!#REF!</definedName>
    <definedName name="TOTALITEM15_45" localSheetId="2">[150]A.P.U!#REF!</definedName>
    <definedName name="TOTALITEM15_45">[150]A.P.U!#REF!</definedName>
    <definedName name="TOTALITEM15_46" localSheetId="22">[150]A.P.U!#REF!</definedName>
    <definedName name="TOTALITEM15_46" localSheetId="2">[150]A.P.U!#REF!</definedName>
    <definedName name="TOTALITEM15_46">[150]A.P.U!#REF!</definedName>
    <definedName name="TOTALITEM15_47" localSheetId="22">[150]A.P.U!#REF!</definedName>
    <definedName name="TOTALITEM15_47" localSheetId="2">[150]A.P.U!#REF!</definedName>
    <definedName name="TOTALITEM15_47">[150]A.P.U!#REF!</definedName>
    <definedName name="TOTALITEM15_48" localSheetId="22">[150]A.P.U!#REF!</definedName>
    <definedName name="TOTALITEM15_48" localSheetId="2">[150]A.P.U!#REF!</definedName>
    <definedName name="TOTALITEM15_48">[150]A.P.U!#REF!</definedName>
    <definedName name="TOTALITEM15_49" localSheetId="22">[150]A.P.U!#REF!</definedName>
    <definedName name="TOTALITEM15_49" localSheetId="2">[150]A.P.U!#REF!</definedName>
    <definedName name="TOTALITEM15_49">[150]A.P.U!#REF!</definedName>
    <definedName name="TOTALITEM15_5" localSheetId="22">[150]A.P.U!#REF!</definedName>
    <definedName name="TOTALITEM15_5" localSheetId="2">[150]A.P.U!#REF!</definedName>
    <definedName name="TOTALITEM15_5">[150]A.P.U!#REF!</definedName>
    <definedName name="TOTALITEM15_50" localSheetId="22">[150]A.P.U!#REF!</definedName>
    <definedName name="TOTALITEM15_50" localSheetId="2">[150]A.P.U!#REF!</definedName>
    <definedName name="TOTALITEM15_50">[150]A.P.U!#REF!</definedName>
    <definedName name="TOTALITEM15_51" localSheetId="22">[150]A.P.U!#REF!</definedName>
    <definedName name="TOTALITEM15_51" localSheetId="2">[150]A.P.U!#REF!</definedName>
    <definedName name="TOTALITEM15_51">[150]A.P.U!#REF!</definedName>
    <definedName name="TOTALITEM15_52" localSheetId="22">[150]A.P.U!#REF!</definedName>
    <definedName name="TOTALITEM15_52" localSheetId="2">[150]A.P.U!#REF!</definedName>
    <definedName name="TOTALITEM15_52">[150]A.P.U!#REF!</definedName>
    <definedName name="TOTALITEM15_53" localSheetId="22">[150]A.P.U!#REF!</definedName>
    <definedName name="TOTALITEM15_53" localSheetId="2">[150]A.P.U!#REF!</definedName>
    <definedName name="TOTALITEM15_53">[150]A.P.U!#REF!</definedName>
    <definedName name="TOTALITEM15_54" localSheetId="22">[150]A.P.U!#REF!</definedName>
    <definedName name="TOTALITEM15_54" localSheetId="2">[150]A.P.U!#REF!</definedName>
    <definedName name="TOTALITEM15_54">[150]A.P.U!#REF!</definedName>
    <definedName name="TOTALITEM15_55" localSheetId="22">[150]A.P.U!#REF!</definedName>
    <definedName name="TOTALITEM15_55" localSheetId="2">[150]A.P.U!#REF!</definedName>
    <definedName name="TOTALITEM15_55">[150]A.P.U!#REF!</definedName>
    <definedName name="TOTALITEM15_56" localSheetId="22">[150]A.P.U!#REF!</definedName>
    <definedName name="TOTALITEM15_56" localSheetId="2">[150]A.P.U!#REF!</definedName>
    <definedName name="TOTALITEM15_56">[150]A.P.U!#REF!</definedName>
    <definedName name="TOTALITEM15_57" localSheetId="22">[150]A.P.U!#REF!</definedName>
    <definedName name="TOTALITEM15_57" localSheetId="2">[150]A.P.U!#REF!</definedName>
    <definedName name="TOTALITEM15_57">[150]A.P.U!#REF!</definedName>
    <definedName name="TOTALITEM15_58" localSheetId="22">[150]A.P.U!#REF!</definedName>
    <definedName name="TOTALITEM15_58" localSheetId="2">[150]A.P.U!#REF!</definedName>
    <definedName name="TOTALITEM15_58">[150]A.P.U!#REF!</definedName>
    <definedName name="TOTALITEM15_59" localSheetId="22">[149]A.P.U!#REF!</definedName>
    <definedName name="TOTALITEM15_59" localSheetId="2">[149]A.P.U!#REF!</definedName>
    <definedName name="TOTALITEM15_59">[149]A.P.U!#REF!</definedName>
    <definedName name="TOTALITEM15_60" localSheetId="22">[149]A.P.U!#REF!</definedName>
    <definedName name="TOTALITEM15_60" localSheetId="2">[149]A.P.U!#REF!</definedName>
    <definedName name="TOTALITEM15_60">[149]A.P.U!#REF!</definedName>
    <definedName name="TOTALITEM15_61" localSheetId="22">[150]A.P.U!#REF!</definedName>
    <definedName name="TOTALITEM15_61" localSheetId="2">[150]A.P.U!#REF!</definedName>
    <definedName name="TOTALITEM15_61">[150]A.P.U!#REF!</definedName>
    <definedName name="TOTALITEM15_62" localSheetId="22">[150]A.P.U!#REF!</definedName>
    <definedName name="TOTALITEM15_62" localSheetId="2">[150]A.P.U!#REF!</definedName>
    <definedName name="TOTALITEM15_62">[150]A.P.U!#REF!</definedName>
    <definedName name="TOTALITEM15_63" localSheetId="22">[150]A.P.U!#REF!</definedName>
    <definedName name="TOTALITEM15_63" localSheetId="2">[150]A.P.U!#REF!</definedName>
    <definedName name="TOTALITEM15_63">[150]A.P.U!#REF!</definedName>
    <definedName name="TOTALITEM15_64" localSheetId="22">[150]A.P.U!#REF!</definedName>
    <definedName name="TOTALITEM15_64" localSheetId="2">[150]A.P.U!#REF!</definedName>
    <definedName name="TOTALITEM15_64">[150]A.P.U!#REF!</definedName>
    <definedName name="TOTALITEM15_65" localSheetId="22">[150]A.P.U!#REF!</definedName>
    <definedName name="TOTALITEM15_65" localSheetId="2">[150]A.P.U!#REF!</definedName>
    <definedName name="TOTALITEM15_65">[150]A.P.U!#REF!</definedName>
    <definedName name="TOTALITEM15_66" localSheetId="22">[150]A.P.U!#REF!</definedName>
    <definedName name="TOTALITEM15_66" localSheetId="2">[150]A.P.U!#REF!</definedName>
    <definedName name="TOTALITEM15_66">[150]A.P.U!#REF!</definedName>
    <definedName name="TOTALITEM15_67" localSheetId="22">[150]A.P.U!#REF!</definedName>
    <definedName name="TOTALITEM15_67" localSheetId="2">[150]A.P.U!#REF!</definedName>
    <definedName name="TOTALITEM15_67">[150]A.P.U!#REF!</definedName>
    <definedName name="TOTALITEM15_68" localSheetId="22">[150]A.P.U!#REF!</definedName>
    <definedName name="TOTALITEM15_68" localSheetId="2">[150]A.P.U!#REF!</definedName>
    <definedName name="TOTALITEM15_68">[150]A.P.U!#REF!</definedName>
    <definedName name="TOTALITEM15_69" localSheetId="22">[150]A.P.U!#REF!</definedName>
    <definedName name="TOTALITEM15_69" localSheetId="2">[150]A.P.U!#REF!</definedName>
    <definedName name="TOTALITEM15_69">[150]A.P.U!#REF!</definedName>
    <definedName name="TOTALITEM15_70" localSheetId="22">[150]A.P.U!#REF!</definedName>
    <definedName name="TOTALITEM15_70" localSheetId="2">[150]A.P.U!#REF!</definedName>
    <definedName name="TOTALITEM15_70">[150]A.P.U!#REF!</definedName>
    <definedName name="TOTALITEM15_71" localSheetId="22">[150]A.P.U!#REF!</definedName>
    <definedName name="TOTALITEM15_71" localSheetId="2">[150]A.P.U!#REF!</definedName>
    <definedName name="TOTALITEM15_71">[150]A.P.U!#REF!</definedName>
    <definedName name="TOTALITEM15_72" localSheetId="22">[150]A.P.U!#REF!</definedName>
    <definedName name="TOTALITEM15_72" localSheetId="2">[150]A.P.U!#REF!</definedName>
    <definedName name="TOTALITEM15_72">[150]A.P.U!#REF!</definedName>
    <definedName name="TOTALITEM15_73" localSheetId="22">[150]A.P.U!#REF!</definedName>
    <definedName name="TOTALITEM15_73" localSheetId="2">[150]A.P.U!#REF!</definedName>
    <definedName name="TOTALITEM15_73">[150]A.P.U!#REF!</definedName>
    <definedName name="TOTALITEM15_74" localSheetId="22">[150]A.P.U!#REF!</definedName>
    <definedName name="TOTALITEM15_74" localSheetId="2">[150]A.P.U!#REF!</definedName>
    <definedName name="TOTALITEM15_74">[150]A.P.U!#REF!</definedName>
    <definedName name="TOTALITEM15_75" localSheetId="22">[150]A.P.U!#REF!</definedName>
    <definedName name="TOTALITEM15_75" localSheetId="2">[150]A.P.U!#REF!</definedName>
    <definedName name="TOTALITEM15_75">[150]A.P.U!#REF!</definedName>
    <definedName name="TOTALITEM15_76" localSheetId="22">[150]A.P.U!#REF!</definedName>
    <definedName name="TOTALITEM15_76" localSheetId="2">[150]A.P.U!#REF!</definedName>
    <definedName name="TOTALITEM15_76">[150]A.P.U!#REF!</definedName>
    <definedName name="TOTALITEM15_77" localSheetId="22">[150]A.P.U!#REF!</definedName>
    <definedName name="TOTALITEM15_77" localSheetId="2">[150]A.P.U!#REF!</definedName>
    <definedName name="TOTALITEM15_77">[150]A.P.U!#REF!</definedName>
    <definedName name="TOTALITEM15_78" localSheetId="22">[150]A.P.U!#REF!</definedName>
    <definedName name="TOTALITEM15_78" localSheetId="2">[150]A.P.U!#REF!</definedName>
    <definedName name="TOTALITEM15_78">[150]A.P.U!#REF!</definedName>
    <definedName name="TOTALITEM15_79" localSheetId="22">[150]A.P.U!#REF!</definedName>
    <definedName name="TOTALITEM15_79" localSheetId="2">[150]A.P.U!#REF!</definedName>
    <definedName name="TOTALITEM15_79">[150]A.P.U!#REF!</definedName>
    <definedName name="TOTALITEM15_80" localSheetId="22">[150]A.P.U!#REF!</definedName>
    <definedName name="TOTALITEM15_80" localSheetId="2">[150]A.P.U!#REF!</definedName>
    <definedName name="TOTALITEM15_80">[150]A.P.U!#REF!</definedName>
    <definedName name="TOTALITEM15_9" localSheetId="22">[150]A.P.U!#REF!</definedName>
    <definedName name="TOTALITEM15_9" localSheetId="2">[150]A.P.U!#REF!</definedName>
    <definedName name="TOTALITEM15_9">[150]A.P.U!#REF!</definedName>
    <definedName name="TOTALITEM16" localSheetId="17">[148]A.P.U!#REF!</definedName>
    <definedName name="TOTALITEM16" localSheetId="18">[148]A.P.U!#REF!</definedName>
    <definedName name="TOTALITEM16" localSheetId="22">[147]A.P.U!#REF!</definedName>
    <definedName name="TOTALITEM16" localSheetId="2">[148]A.P.U!#REF!</definedName>
    <definedName name="TOTALITEM16">[147]A.P.U!#REF!</definedName>
    <definedName name="TOTALITEM16_1" localSheetId="22">[149]A.P.U!#REF!</definedName>
    <definedName name="TOTALITEM16_1" localSheetId="2">[149]A.P.U!#REF!</definedName>
    <definedName name="TOTALITEM16_1">[149]A.P.U!#REF!</definedName>
    <definedName name="TOTALITEM16_10" localSheetId="22">[150]A.P.U!#REF!</definedName>
    <definedName name="TOTALITEM16_10" localSheetId="2">[150]A.P.U!#REF!</definedName>
    <definedName name="TOTALITEM16_10">[150]A.P.U!#REF!</definedName>
    <definedName name="TOTALITEM16_11" localSheetId="22">[150]A.P.U!#REF!</definedName>
    <definedName name="TOTALITEM16_11" localSheetId="2">[150]A.P.U!#REF!</definedName>
    <definedName name="TOTALITEM16_11">[150]A.P.U!#REF!</definedName>
    <definedName name="TOTALITEM16_12" localSheetId="22">[150]A.P.U!#REF!</definedName>
    <definedName name="TOTALITEM16_12" localSheetId="2">[150]A.P.U!#REF!</definedName>
    <definedName name="TOTALITEM16_12">[150]A.P.U!#REF!</definedName>
    <definedName name="TOTALITEM16_13" localSheetId="22">[150]A.P.U!#REF!</definedName>
    <definedName name="TOTALITEM16_13" localSheetId="2">[150]A.P.U!#REF!</definedName>
    <definedName name="TOTALITEM16_13">[150]A.P.U!#REF!</definedName>
    <definedName name="TOTALITEM16_14" localSheetId="22">[150]A.P.U!#REF!</definedName>
    <definedName name="TOTALITEM16_14" localSheetId="2">[150]A.P.U!#REF!</definedName>
    <definedName name="TOTALITEM16_14">[150]A.P.U!#REF!</definedName>
    <definedName name="TOTALITEM16_15" localSheetId="22">[150]A.P.U!#REF!</definedName>
    <definedName name="TOTALITEM16_15" localSheetId="2">[150]A.P.U!#REF!</definedName>
    <definedName name="TOTALITEM16_15">[150]A.P.U!#REF!</definedName>
    <definedName name="TOTALITEM16_16" localSheetId="22">[150]A.P.U!#REF!</definedName>
    <definedName name="TOTALITEM16_16" localSheetId="2">[150]A.P.U!#REF!</definedName>
    <definedName name="TOTALITEM16_16">[150]A.P.U!#REF!</definedName>
    <definedName name="TOTALITEM16_17" localSheetId="22">[150]A.P.U!#REF!</definedName>
    <definedName name="TOTALITEM16_17" localSheetId="2">[150]A.P.U!#REF!</definedName>
    <definedName name="TOTALITEM16_17">[150]A.P.U!#REF!</definedName>
    <definedName name="TOTALITEM16_18" localSheetId="22">[150]A.P.U!#REF!</definedName>
    <definedName name="TOTALITEM16_18" localSheetId="2">[150]A.P.U!#REF!</definedName>
    <definedName name="TOTALITEM16_18">[150]A.P.U!#REF!</definedName>
    <definedName name="TOTALITEM16_19" localSheetId="22">[150]A.P.U!#REF!</definedName>
    <definedName name="TOTALITEM16_19" localSheetId="2">[150]A.P.U!#REF!</definedName>
    <definedName name="TOTALITEM16_19">[150]A.P.U!#REF!</definedName>
    <definedName name="TOTALITEM16_2" localSheetId="22">[149]A.P.U!#REF!</definedName>
    <definedName name="TOTALITEM16_2" localSheetId="2">[149]A.P.U!#REF!</definedName>
    <definedName name="TOTALITEM16_2">[149]A.P.U!#REF!</definedName>
    <definedName name="TOTALITEM16_20" localSheetId="22">[150]A.P.U!#REF!</definedName>
    <definedName name="TOTALITEM16_20" localSheetId="2">[150]A.P.U!#REF!</definedName>
    <definedName name="TOTALITEM16_20">[150]A.P.U!#REF!</definedName>
    <definedName name="TOTALITEM16_21" localSheetId="22">[150]A.P.U!#REF!</definedName>
    <definedName name="TOTALITEM16_21" localSheetId="2">[150]A.P.U!#REF!</definedName>
    <definedName name="TOTALITEM16_21">[150]A.P.U!#REF!</definedName>
    <definedName name="TOTALITEM16_22" localSheetId="22">[150]A.P.U!#REF!</definedName>
    <definedName name="TOTALITEM16_22" localSheetId="2">[150]A.P.U!#REF!</definedName>
    <definedName name="TOTALITEM16_22">[150]A.P.U!#REF!</definedName>
    <definedName name="TOTALITEM16_23" localSheetId="22">[150]A.P.U!#REF!</definedName>
    <definedName name="TOTALITEM16_23" localSheetId="2">[150]A.P.U!#REF!</definedName>
    <definedName name="TOTALITEM16_23">[150]A.P.U!#REF!</definedName>
    <definedName name="TOTALITEM16_24" localSheetId="22">[150]A.P.U!#REF!</definedName>
    <definedName name="TOTALITEM16_24" localSheetId="2">[150]A.P.U!#REF!</definedName>
    <definedName name="TOTALITEM16_24">[150]A.P.U!#REF!</definedName>
    <definedName name="TOTALITEM16_25" localSheetId="22">[150]A.P.U!#REF!</definedName>
    <definedName name="TOTALITEM16_25" localSheetId="2">[150]A.P.U!#REF!</definedName>
    <definedName name="TOTALITEM16_25">[150]A.P.U!#REF!</definedName>
    <definedName name="TOTALITEM16_26" localSheetId="22">[150]A.P.U!#REF!</definedName>
    <definedName name="TOTALITEM16_26" localSheetId="2">[150]A.P.U!#REF!</definedName>
    <definedName name="TOTALITEM16_26">[150]A.P.U!#REF!</definedName>
    <definedName name="TOTALITEM16_27" localSheetId="22">[150]A.P.U!#REF!</definedName>
    <definedName name="TOTALITEM16_27" localSheetId="2">[150]A.P.U!#REF!</definedName>
    <definedName name="TOTALITEM16_27">[150]A.P.U!#REF!</definedName>
    <definedName name="TOTALITEM16_28" localSheetId="22">[150]A.P.U!#REF!</definedName>
    <definedName name="TOTALITEM16_28" localSheetId="2">[150]A.P.U!#REF!</definedName>
    <definedName name="TOTALITEM16_28">[150]A.P.U!#REF!</definedName>
    <definedName name="TOTALITEM16_29" localSheetId="22">[150]A.P.U!#REF!</definedName>
    <definedName name="TOTALITEM16_29" localSheetId="2">[150]A.P.U!#REF!</definedName>
    <definedName name="TOTALITEM16_29">[150]A.P.U!#REF!</definedName>
    <definedName name="TOTALITEM16_3" localSheetId="22">[151]A.P.U!#REF!</definedName>
    <definedName name="TOTALITEM16_3" localSheetId="2">[151]A.P.U!#REF!</definedName>
    <definedName name="TOTALITEM16_3">[151]A.P.U!#REF!</definedName>
    <definedName name="TOTALITEM16_30" localSheetId="22">[150]A.P.U!#REF!</definedName>
    <definedName name="TOTALITEM16_30" localSheetId="2">[150]A.P.U!#REF!</definedName>
    <definedName name="TOTALITEM16_30">[150]A.P.U!#REF!</definedName>
    <definedName name="TOTALITEM16_31" localSheetId="22">[150]A.P.U!#REF!</definedName>
    <definedName name="TOTALITEM16_31" localSheetId="2">[150]A.P.U!#REF!</definedName>
    <definedName name="TOTALITEM16_31">[150]A.P.U!#REF!</definedName>
    <definedName name="TOTALITEM16_32" localSheetId="22">[150]A.P.U!#REF!</definedName>
    <definedName name="TOTALITEM16_32" localSheetId="2">[150]A.P.U!#REF!</definedName>
    <definedName name="TOTALITEM16_32">[150]A.P.U!#REF!</definedName>
    <definedName name="TOTALITEM16_33" localSheetId="22">[150]A.P.U!#REF!</definedName>
    <definedName name="TOTALITEM16_33" localSheetId="2">[150]A.P.U!#REF!</definedName>
    <definedName name="TOTALITEM16_33">[150]A.P.U!#REF!</definedName>
    <definedName name="TOTALITEM16_34" localSheetId="22">[150]A.P.U!#REF!</definedName>
    <definedName name="TOTALITEM16_34" localSheetId="2">[150]A.P.U!#REF!</definedName>
    <definedName name="TOTALITEM16_34">[150]A.P.U!#REF!</definedName>
    <definedName name="TOTALITEM16_35" localSheetId="22">[150]A.P.U!#REF!</definedName>
    <definedName name="TOTALITEM16_35" localSheetId="2">[150]A.P.U!#REF!</definedName>
    <definedName name="TOTALITEM16_35">[150]A.P.U!#REF!</definedName>
    <definedName name="TOTALITEM16_36" localSheetId="22">[150]A.P.U!#REF!</definedName>
    <definedName name="TOTALITEM16_36" localSheetId="2">[150]A.P.U!#REF!</definedName>
    <definedName name="TOTALITEM16_36">[150]A.P.U!#REF!</definedName>
    <definedName name="TOTALITEM16_37" localSheetId="22">[150]A.P.U!#REF!</definedName>
    <definedName name="TOTALITEM16_37" localSheetId="2">[150]A.P.U!#REF!</definedName>
    <definedName name="TOTALITEM16_37">[150]A.P.U!#REF!</definedName>
    <definedName name="TOTALITEM16_38" localSheetId="22">[150]A.P.U!#REF!</definedName>
    <definedName name="TOTALITEM16_38" localSheetId="2">[150]A.P.U!#REF!</definedName>
    <definedName name="TOTALITEM16_38">[150]A.P.U!#REF!</definedName>
    <definedName name="TOTALITEM16_39" localSheetId="22">[150]A.P.U!#REF!</definedName>
    <definedName name="TOTALITEM16_39" localSheetId="2">[150]A.P.U!#REF!</definedName>
    <definedName name="TOTALITEM16_39">[150]A.P.U!#REF!</definedName>
    <definedName name="TOTALITEM16_4" localSheetId="22">[149]A.P.U!#REF!</definedName>
    <definedName name="TOTALITEM16_4" localSheetId="2">[149]A.P.U!#REF!</definedName>
    <definedName name="TOTALITEM16_4">[149]A.P.U!#REF!</definedName>
    <definedName name="TOTALITEM16_40" localSheetId="22">[150]A.P.U!#REF!</definedName>
    <definedName name="TOTALITEM16_40" localSheetId="2">[150]A.P.U!#REF!</definedName>
    <definedName name="TOTALITEM16_40">[150]A.P.U!#REF!</definedName>
    <definedName name="TOTALITEM16_41" localSheetId="22">[150]A.P.U!#REF!</definedName>
    <definedName name="TOTALITEM16_41" localSheetId="2">[150]A.P.U!#REF!</definedName>
    <definedName name="TOTALITEM16_41">[150]A.P.U!#REF!</definedName>
    <definedName name="TOTALITEM16_42" localSheetId="22">[150]A.P.U!#REF!</definedName>
    <definedName name="TOTALITEM16_42" localSheetId="2">[150]A.P.U!#REF!</definedName>
    <definedName name="TOTALITEM16_42">[150]A.P.U!#REF!</definedName>
    <definedName name="TOTALITEM16_43" localSheetId="22">[150]A.P.U!#REF!</definedName>
    <definedName name="TOTALITEM16_43" localSheetId="2">[150]A.P.U!#REF!</definedName>
    <definedName name="TOTALITEM16_43">[150]A.P.U!#REF!</definedName>
    <definedName name="TOTALITEM16_44" localSheetId="22">[150]A.P.U!#REF!</definedName>
    <definedName name="TOTALITEM16_44" localSheetId="2">[150]A.P.U!#REF!</definedName>
    <definedName name="TOTALITEM16_44">[150]A.P.U!#REF!</definedName>
    <definedName name="TOTALITEM16_45" localSheetId="22">[150]A.P.U!#REF!</definedName>
    <definedName name="TOTALITEM16_45" localSheetId="2">[150]A.P.U!#REF!</definedName>
    <definedName name="TOTALITEM16_45">[150]A.P.U!#REF!</definedName>
    <definedName name="TOTALITEM16_46" localSheetId="22">[150]A.P.U!#REF!</definedName>
    <definedName name="TOTALITEM16_46" localSheetId="2">[150]A.P.U!#REF!</definedName>
    <definedName name="TOTALITEM16_46">[150]A.P.U!#REF!</definedName>
    <definedName name="TOTALITEM16_47" localSheetId="22">[150]A.P.U!#REF!</definedName>
    <definedName name="TOTALITEM16_47" localSheetId="2">[150]A.P.U!#REF!</definedName>
    <definedName name="TOTALITEM16_47">[150]A.P.U!#REF!</definedName>
    <definedName name="TOTALITEM16_48" localSheetId="22">[150]A.P.U!#REF!</definedName>
    <definedName name="TOTALITEM16_48" localSheetId="2">[150]A.P.U!#REF!</definedName>
    <definedName name="TOTALITEM16_48">[150]A.P.U!#REF!</definedName>
    <definedName name="TOTALITEM16_49" localSheetId="22">[150]A.P.U!#REF!</definedName>
    <definedName name="TOTALITEM16_49" localSheetId="2">[150]A.P.U!#REF!</definedName>
    <definedName name="TOTALITEM16_49">[150]A.P.U!#REF!</definedName>
    <definedName name="TOTALITEM16_5" localSheetId="22">[150]A.P.U!#REF!</definedName>
    <definedName name="TOTALITEM16_5" localSheetId="2">[150]A.P.U!#REF!</definedName>
    <definedName name="TOTALITEM16_5">[150]A.P.U!#REF!</definedName>
    <definedName name="TOTALITEM16_50" localSheetId="22">[150]A.P.U!#REF!</definedName>
    <definedName name="TOTALITEM16_50" localSheetId="2">[150]A.P.U!#REF!</definedName>
    <definedName name="TOTALITEM16_50">[150]A.P.U!#REF!</definedName>
    <definedName name="TOTALITEM16_51" localSheetId="22">[150]A.P.U!#REF!</definedName>
    <definedName name="TOTALITEM16_51" localSheetId="2">[150]A.P.U!#REF!</definedName>
    <definedName name="TOTALITEM16_51">[150]A.P.U!#REF!</definedName>
    <definedName name="TOTALITEM16_52" localSheetId="22">[150]A.P.U!#REF!</definedName>
    <definedName name="TOTALITEM16_52" localSheetId="2">[150]A.P.U!#REF!</definedName>
    <definedName name="TOTALITEM16_52">[150]A.P.U!#REF!</definedName>
    <definedName name="TOTALITEM16_53" localSheetId="22">[150]A.P.U!#REF!</definedName>
    <definedName name="TOTALITEM16_53" localSheetId="2">[150]A.P.U!#REF!</definedName>
    <definedName name="TOTALITEM16_53">[150]A.P.U!#REF!</definedName>
    <definedName name="TOTALITEM16_54" localSheetId="22">[150]A.P.U!#REF!</definedName>
    <definedName name="TOTALITEM16_54" localSheetId="2">[150]A.P.U!#REF!</definedName>
    <definedName name="TOTALITEM16_54">[150]A.P.U!#REF!</definedName>
    <definedName name="TOTALITEM16_55" localSheetId="22">[150]A.P.U!#REF!</definedName>
    <definedName name="TOTALITEM16_55" localSheetId="2">[150]A.P.U!#REF!</definedName>
    <definedName name="TOTALITEM16_55">[150]A.P.U!#REF!</definedName>
    <definedName name="TOTALITEM16_56" localSheetId="22">[150]A.P.U!#REF!</definedName>
    <definedName name="TOTALITEM16_56" localSheetId="2">[150]A.P.U!#REF!</definedName>
    <definedName name="TOTALITEM16_56">[150]A.P.U!#REF!</definedName>
    <definedName name="TOTALITEM16_57" localSheetId="22">[150]A.P.U!#REF!</definedName>
    <definedName name="TOTALITEM16_57" localSheetId="2">[150]A.P.U!#REF!</definedName>
    <definedName name="TOTALITEM16_57">[150]A.P.U!#REF!</definedName>
    <definedName name="TOTALITEM16_58" localSheetId="22">[150]A.P.U!#REF!</definedName>
    <definedName name="TOTALITEM16_58" localSheetId="2">[150]A.P.U!#REF!</definedName>
    <definedName name="TOTALITEM16_58">[150]A.P.U!#REF!</definedName>
    <definedName name="TOTALITEM16_59" localSheetId="22">[149]A.P.U!#REF!</definedName>
    <definedName name="TOTALITEM16_59" localSheetId="2">[149]A.P.U!#REF!</definedName>
    <definedName name="TOTALITEM16_59">[149]A.P.U!#REF!</definedName>
    <definedName name="TOTALITEM16_60" localSheetId="22">[149]A.P.U!#REF!</definedName>
    <definedName name="TOTALITEM16_60" localSheetId="2">[149]A.P.U!#REF!</definedName>
    <definedName name="TOTALITEM16_60">[149]A.P.U!#REF!</definedName>
    <definedName name="TOTALITEM16_61" localSheetId="22">[150]A.P.U!#REF!</definedName>
    <definedName name="TOTALITEM16_61" localSheetId="2">[150]A.P.U!#REF!</definedName>
    <definedName name="TOTALITEM16_61">[150]A.P.U!#REF!</definedName>
    <definedName name="TOTALITEM16_62" localSheetId="22">[150]A.P.U!#REF!</definedName>
    <definedName name="TOTALITEM16_62" localSheetId="2">[150]A.P.U!#REF!</definedName>
    <definedName name="TOTALITEM16_62">[150]A.P.U!#REF!</definedName>
    <definedName name="TOTALITEM16_63" localSheetId="22">[150]A.P.U!#REF!</definedName>
    <definedName name="TOTALITEM16_63" localSheetId="2">[150]A.P.U!#REF!</definedName>
    <definedName name="TOTALITEM16_63">[150]A.P.U!#REF!</definedName>
    <definedName name="TOTALITEM16_64" localSheetId="22">[150]A.P.U!#REF!</definedName>
    <definedName name="TOTALITEM16_64" localSheetId="2">[150]A.P.U!#REF!</definedName>
    <definedName name="TOTALITEM16_64">[150]A.P.U!#REF!</definedName>
    <definedName name="TOTALITEM16_65" localSheetId="22">[150]A.P.U!#REF!</definedName>
    <definedName name="TOTALITEM16_65" localSheetId="2">[150]A.P.U!#REF!</definedName>
    <definedName name="TOTALITEM16_65">[150]A.P.U!#REF!</definedName>
    <definedName name="TOTALITEM16_66" localSheetId="22">[150]A.P.U!#REF!</definedName>
    <definedName name="TOTALITEM16_66" localSheetId="2">[150]A.P.U!#REF!</definedName>
    <definedName name="TOTALITEM16_66">[150]A.P.U!#REF!</definedName>
    <definedName name="TOTALITEM16_67" localSheetId="22">[150]A.P.U!#REF!</definedName>
    <definedName name="TOTALITEM16_67" localSheetId="2">[150]A.P.U!#REF!</definedName>
    <definedName name="TOTALITEM16_67">[150]A.P.U!#REF!</definedName>
    <definedName name="TOTALITEM16_68" localSheetId="22">[150]A.P.U!#REF!</definedName>
    <definedName name="TOTALITEM16_68" localSheetId="2">[150]A.P.U!#REF!</definedName>
    <definedName name="TOTALITEM16_68">[150]A.P.U!#REF!</definedName>
    <definedName name="TOTALITEM16_69" localSheetId="22">[150]A.P.U!#REF!</definedName>
    <definedName name="TOTALITEM16_69" localSheetId="2">[150]A.P.U!#REF!</definedName>
    <definedName name="TOTALITEM16_69">[150]A.P.U!#REF!</definedName>
    <definedName name="TOTALITEM16_70" localSheetId="22">[150]A.P.U!#REF!</definedName>
    <definedName name="TOTALITEM16_70" localSheetId="2">[150]A.P.U!#REF!</definedName>
    <definedName name="TOTALITEM16_70">[150]A.P.U!#REF!</definedName>
    <definedName name="TOTALITEM16_71" localSheetId="22">[150]A.P.U!#REF!</definedName>
    <definedName name="TOTALITEM16_71" localSheetId="2">[150]A.P.U!#REF!</definedName>
    <definedName name="TOTALITEM16_71">[150]A.P.U!#REF!</definedName>
    <definedName name="TOTALITEM16_72" localSheetId="22">[150]A.P.U!#REF!</definedName>
    <definedName name="TOTALITEM16_72" localSheetId="2">[150]A.P.U!#REF!</definedName>
    <definedName name="TOTALITEM16_72">[150]A.P.U!#REF!</definedName>
    <definedName name="TOTALITEM16_73" localSheetId="22">[150]A.P.U!#REF!</definedName>
    <definedName name="TOTALITEM16_73" localSheetId="2">[150]A.P.U!#REF!</definedName>
    <definedName name="TOTALITEM16_73">[150]A.P.U!#REF!</definedName>
    <definedName name="TOTALITEM16_74" localSheetId="22">[150]A.P.U!#REF!</definedName>
    <definedName name="TOTALITEM16_74" localSheetId="2">[150]A.P.U!#REF!</definedName>
    <definedName name="TOTALITEM16_74">[150]A.P.U!#REF!</definedName>
    <definedName name="TOTALITEM16_75" localSheetId="22">[150]A.P.U!#REF!</definedName>
    <definedName name="TOTALITEM16_75" localSheetId="2">[150]A.P.U!#REF!</definedName>
    <definedName name="TOTALITEM16_75">[150]A.P.U!#REF!</definedName>
    <definedName name="TOTALITEM16_76" localSheetId="22">[150]A.P.U!#REF!</definedName>
    <definedName name="TOTALITEM16_76" localSheetId="2">[150]A.P.U!#REF!</definedName>
    <definedName name="TOTALITEM16_76">[150]A.P.U!#REF!</definedName>
    <definedName name="TOTALITEM16_77" localSheetId="22">[150]A.P.U!#REF!</definedName>
    <definedName name="TOTALITEM16_77" localSheetId="2">[150]A.P.U!#REF!</definedName>
    <definedName name="TOTALITEM16_77">[150]A.P.U!#REF!</definedName>
    <definedName name="TOTALITEM16_78" localSheetId="22">[150]A.P.U!#REF!</definedName>
    <definedName name="TOTALITEM16_78" localSheetId="2">[150]A.P.U!#REF!</definedName>
    <definedName name="TOTALITEM16_78">[150]A.P.U!#REF!</definedName>
    <definedName name="TOTALITEM16_79" localSheetId="22">[150]A.P.U!#REF!</definedName>
    <definedName name="TOTALITEM16_79" localSheetId="2">[150]A.P.U!#REF!</definedName>
    <definedName name="TOTALITEM16_79">[150]A.P.U!#REF!</definedName>
    <definedName name="TOTALITEM16_80" localSheetId="22">[150]A.P.U!#REF!</definedName>
    <definedName name="TOTALITEM16_80" localSheetId="2">[150]A.P.U!#REF!</definedName>
    <definedName name="TOTALITEM16_80">[150]A.P.U!#REF!</definedName>
    <definedName name="TOTALITEM16_9" localSheetId="22">[150]A.P.U!#REF!</definedName>
    <definedName name="TOTALITEM16_9" localSheetId="2">[150]A.P.U!#REF!</definedName>
    <definedName name="TOTALITEM16_9">[150]A.P.U!#REF!</definedName>
    <definedName name="TOTALITEM2.1" localSheetId="17">[148]A.P.U!#REF!</definedName>
    <definedName name="TOTALITEM2.1" localSheetId="18">[148]A.P.U!#REF!</definedName>
    <definedName name="TOTALITEM2.1" localSheetId="22">[147]A.P.U!#REF!</definedName>
    <definedName name="TOTALITEM2.1" localSheetId="2">[148]A.P.U!#REF!</definedName>
    <definedName name="TOTALITEM2.1">[147]A.P.U!#REF!</definedName>
    <definedName name="TOTALITEM2.1_1" localSheetId="22">[149]A.P.U!#REF!</definedName>
    <definedName name="TOTALITEM2.1_1" localSheetId="2">[149]A.P.U!#REF!</definedName>
    <definedName name="TOTALITEM2.1_1">[149]A.P.U!#REF!</definedName>
    <definedName name="TOTALITEM2.1_10" localSheetId="22">[150]A.P.U!#REF!</definedName>
    <definedName name="TOTALITEM2.1_10" localSheetId="2">[150]A.P.U!#REF!</definedName>
    <definedName name="TOTALITEM2.1_10">[150]A.P.U!#REF!</definedName>
    <definedName name="TOTALITEM2.1_11" localSheetId="22">[150]A.P.U!#REF!</definedName>
    <definedName name="TOTALITEM2.1_11" localSheetId="2">[150]A.P.U!#REF!</definedName>
    <definedName name="TOTALITEM2.1_11">[150]A.P.U!#REF!</definedName>
    <definedName name="TOTALITEM2.1_12" localSheetId="22">[150]A.P.U!#REF!</definedName>
    <definedName name="TOTALITEM2.1_12" localSheetId="2">[150]A.P.U!#REF!</definedName>
    <definedName name="TOTALITEM2.1_12">[150]A.P.U!#REF!</definedName>
    <definedName name="TOTALITEM2.1_13" localSheetId="22">[150]A.P.U!#REF!</definedName>
    <definedName name="TOTALITEM2.1_13" localSheetId="2">[150]A.P.U!#REF!</definedName>
    <definedName name="TOTALITEM2.1_13">[150]A.P.U!#REF!</definedName>
    <definedName name="TOTALITEM2.1_14" localSheetId="22">[150]A.P.U!#REF!</definedName>
    <definedName name="TOTALITEM2.1_14" localSheetId="2">[150]A.P.U!#REF!</definedName>
    <definedName name="TOTALITEM2.1_14">[150]A.P.U!#REF!</definedName>
    <definedName name="TOTALITEM2.1_15" localSheetId="22">[150]A.P.U!#REF!</definedName>
    <definedName name="TOTALITEM2.1_15" localSheetId="2">[150]A.P.U!#REF!</definedName>
    <definedName name="TOTALITEM2.1_15">[150]A.P.U!#REF!</definedName>
    <definedName name="TOTALITEM2.1_16" localSheetId="22">[150]A.P.U!#REF!</definedName>
    <definedName name="TOTALITEM2.1_16" localSheetId="2">[150]A.P.U!#REF!</definedName>
    <definedName name="TOTALITEM2.1_16">[150]A.P.U!#REF!</definedName>
    <definedName name="TOTALITEM2.1_17" localSheetId="22">[150]A.P.U!#REF!</definedName>
    <definedName name="TOTALITEM2.1_17" localSheetId="2">[150]A.P.U!#REF!</definedName>
    <definedName name="TOTALITEM2.1_17">[150]A.P.U!#REF!</definedName>
    <definedName name="TOTALITEM2.1_18" localSheetId="22">[150]A.P.U!#REF!</definedName>
    <definedName name="TOTALITEM2.1_18" localSheetId="2">[150]A.P.U!#REF!</definedName>
    <definedName name="TOTALITEM2.1_18">[150]A.P.U!#REF!</definedName>
    <definedName name="TOTALITEM2.1_19" localSheetId="22">[150]A.P.U!#REF!</definedName>
    <definedName name="TOTALITEM2.1_19" localSheetId="2">[150]A.P.U!#REF!</definedName>
    <definedName name="TOTALITEM2.1_19">[150]A.P.U!#REF!</definedName>
    <definedName name="TOTALITEM2.1_2" localSheetId="22">[149]A.P.U!#REF!</definedName>
    <definedName name="TOTALITEM2.1_2" localSheetId="2">[149]A.P.U!#REF!</definedName>
    <definedName name="TOTALITEM2.1_2">[149]A.P.U!#REF!</definedName>
    <definedName name="TOTALITEM2.1_20" localSheetId="22">[150]A.P.U!#REF!</definedName>
    <definedName name="TOTALITEM2.1_20" localSheetId="2">[150]A.P.U!#REF!</definedName>
    <definedName name="TOTALITEM2.1_20">[150]A.P.U!#REF!</definedName>
    <definedName name="TOTALITEM2.1_21" localSheetId="22">[150]A.P.U!#REF!</definedName>
    <definedName name="TOTALITEM2.1_21" localSheetId="2">[150]A.P.U!#REF!</definedName>
    <definedName name="TOTALITEM2.1_21">[150]A.P.U!#REF!</definedName>
    <definedName name="TOTALITEM2.1_22" localSheetId="22">[150]A.P.U!#REF!</definedName>
    <definedName name="TOTALITEM2.1_22" localSheetId="2">[150]A.P.U!#REF!</definedName>
    <definedName name="TOTALITEM2.1_22">[150]A.P.U!#REF!</definedName>
    <definedName name="TOTALITEM2.1_23" localSheetId="22">[150]A.P.U!#REF!</definedName>
    <definedName name="TOTALITEM2.1_23" localSheetId="2">[150]A.P.U!#REF!</definedName>
    <definedName name="TOTALITEM2.1_23">[150]A.P.U!#REF!</definedName>
    <definedName name="TOTALITEM2.1_24" localSheetId="22">[150]A.P.U!#REF!</definedName>
    <definedName name="TOTALITEM2.1_24" localSheetId="2">[150]A.P.U!#REF!</definedName>
    <definedName name="TOTALITEM2.1_24">[150]A.P.U!#REF!</definedName>
    <definedName name="TOTALITEM2.1_25" localSheetId="22">[150]A.P.U!#REF!</definedName>
    <definedName name="TOTALITEM2.1_25" localSheetId="2">[150]A.P.U!#REF!</definedName>
    <definedName name="TOTALITEM2.1_25">[150]A.P.U!#REF!</definedName>
    <definedName name="TOTALITEM2.1_26" localSheetId="22">[150]A.P.U!#REF!</definedName>
    <definedName name="TOTALITEM2.1_26" localSheetId="2">[150]A.P.U!#REF!</definedName>
    <definedName name="TOTALITEM2.1_26">[150]A.P.U!#REF!</definedName>
    <definedName name="TOTALITEM2.1_27" localSheetId="22">[150]A.P.U!#REF!</definedName>
    <definedName name="TOTALITEM2.1_27" localSheetId="2">[150]A.P.U!#REF!</definedName>
    <definedName name="TOTALITEM2.1_27">[150]A.P.U!#REF!</definedName>
    <definedName name="TOTALITEM2.1_28" localSheetId="22">[150]A.P.U!#REF!</definedName>
    <definedName name="TOTALITEM2.1_28" localSheetId="2">[150]A.P.U!#REF!</definedName>
    <definedName name="TOTALITEM2.1_28">[150]A.P.U!#REF!</definedName>
    <definedName name="TOTALITEM2.1_29" localSheetId="22">[150]A.P.U!#REF!</definedName>
    <definedName name="TOTALITEM2.1_29" localSheetId="2">[150]A.P.U!#REF!</definedName>
    <definedName name="TOTALITEM2.1_29">[150]A.P.U!#REF!</definedName>
    <definedName name="TOTALITEM2.1_3" localSheetId="22">[151]A.P.U!#REF!</definedName>
    <definedName name="TOTALITEM2.1_3" localSheetId="2">[151]A.P.U!#REF!</definedName>
    <definedName name="TOTALITEM2.1_3">[151]A.P.U!#REF!</definedName>
    <definedName name="TOTALITEM2.1_30" localSheetId="22">[150]A.P.U!#REF!</definedName>
    <definedName name="TOTALITEM2.1_30" localSheetId="2">[150]A.P.U!#REF!</definedName>
    <definedName name="TOTALITEM2.1_30">[150]A.P.U!#REF!</definedName>
    <definedName name="TOTALITEM2.1_31" localSheetId="22">[150]A.P.U!#REF!</definedName>
    <definedName name="TOTALITEM2.1_31" localSheetId="2">[150]A.P.U!#REF!</definedName>
    <definedName name="TOTALITEM2.1_31">[150]A.P.U!#REF!</definedName>
    <definedName name="TOTALITEM2.1_32" localSheetId="22">[150]A.P.U!#REF!</definedName>
    <definedName name="TOTALITEM2.1_32" localSheetId="2">[150]A.P.U!#REF!</definedName>
    <definedName name="TOTALITEM2.1_32">[150]A.P.U!#REF!</definedName>
    <definedName name="TOTALITEM2.1_33" localSheetId="22">[150]A.P.U!#REF!</definedName>
    <definedName name="TOTALITEM2.1_33" localSheetId="2">[150]A.P.U!#REF!</definedName>
    <definedName name="TOTALITEM2.1_33">[150]A.P.U!#REF!</definedName>
    <definedName name="TOTALITEM2.1_34" localSheetId="22">[150]A.P.U!#REF!</definedName>
    <definedName name="TOTALITEM2.1_34" localSheetId="2">[150]A.P.U!#REF!</definedName>
    <definedName name="TOTALITEM2.1_34">[150]A.P.U!#REF!</definedName>
    <definedName name="TOTALITEM2.1_35" localSheetId="22">[150]A.P.U!#REF!</definedName>
    <definedName name="TOTALITEM2.1_35" localSheetId="2">[150]A.P.U!#REF!</definedName>
    <definedName name="TOTALITEM2.1_35">[150]A.P.U!#REF!</definedName>
    <definedName name="TOTALITEM2.1_36" localSheetId="22">[150]A.P.U!#REF!</definedName>
    <definedName name="TOTALITEM2.1_36" localSheetId="2">[150]A.P.U!#REF!</definedName>
    <definedName name="TOTALITEM2.1_36">[150]A.P.U!#REF!</definedName>
    <definedName name="TOTALITEM2.1_37" localSheetId="22">[150]A.P.U!#REF!</definedName>
    <definedName name="TOTALITEM2.1_37" localSheetId="2">[150]A.P.U!#REF!</definedName>
    <definedName name="TOTALITEM2.1_37">[150]A.P.U!#REF!</definedName>
    <definedName name="TOTALITEM2.1_38" localSheetId="22">[150]A.P.U!#REF!</definedName>
    <definedName name="TOTALITEM2.1_38" localSheetId="2">[150]A.P.U!#REF!</definedName>
    <definedName name="TOTALITEM2.1_38">[150]A.P.U!#REF!</definedName>
    <definedName name="TOTALITEM2.1_39" localSheetId="22">[150]A.P.U!#REF!</definedName>
    <definedName name="TOTALITEM2.1_39" localSheetId="2">[150]A.P.U!#REF!</definedName>
    <definedName name="TOTALITEM2.1_39">[150]A.P.U!#REF!</definedName>
    <definedName name="TOTALITEM2.1_4" localSheetId="22">[149]A.P.U!#REF!</definedName>
    <definedName name="TOTALITEM2.1_4" localSheetId="2">[149]A.P.U!#REF!</definedName>
    <definedName name="TOTALITEM2.1_4">[149]A.P.U!#REF!</definedName>
    <definedName name="TOTALITEM2.1_40" localSheetId="22">[150]A.P.U!#REF!</definedName>
    <definedName name="TOTALITEM2.1_40" localSheetId="2">[150]A.P.U!#REF!</definedName>
    <definedName name="TOTALITEM2.1_40">[150]A.P.U!#REF!</definedName>
    <definedName name="TOTALITEM2.1_41" localSheetId="22">[150]A.P.U!#REF!</definedName>
    <definedName name="TOTALITEM2.1_41" localSheetId="2">[150]A.P.U!#REF!</definedName>
    <definedName name="TOTALITEM2.1_41">[150]A.P.U!#REF!</definedName>
    <definedName name="TOTALITEM2.1_42" localSheetId="22">[150]A.P.U!#REF!</definedName>
    <definedName name="TOTALITEM2.1_42" localSheetId="2">[150]A.P.U!#REF!</definedName>
    <definedName name="TOTALITEM2.1_42">[150]A.P.U!#REF!</definedName>
    <definedName name="TOTALITEM2.1_43" localSheetId="22">[150]A.P.U!#REF!</definedName>
    <definedName name="TOTALITEM2.1_43" localSheetId="2">[150]A.P.U!#REF!</definedName>
    <definedName name="TOTALITEM2.1_43">[150]A.P.U!#REF!</definedName>
    <definedName name="TOTALITEM2.1_44" localSheetId="22">[150]A.P.U!#REF!</definedName>
    <definedName name="TOTALITEM2.1_44" localSheetId="2">[150]A.P.U!#REF!</definedName>
    <definedName name="TOTALITEM2.1_44">[150]A.P.U!#REF!</definedName>
    <definedName name="TOTALITEM2.1_45" localSheetId="22">[150]A.P.U!#REF!</definedName>
    <definedName name="TOTALITEM2.1_45" localSheetId="2">[150]A.P.U!#REF!</definedName>
    <definedName name="TOTALITEM2.1_45">[150]A.P.U!#REF!</definedName>
    <definedName name="TOTALITEM2.1_46" localSheetId="22">[150]A.P.U!#REF!</definedName>
    <definedName name="TOTALITEM2.1_46" localSheetId="2">[150]A.P.U!#REF!</definedName>
    <definedName name="TOTALITEM2.1_46">[150]A.P.U!#REF!</definedName>
    <definedName name="TOTALITEM2.1_47" localSheetId="22">[150]A.P.U!#REF!</definedName>
    <definedName name="TOTALITEM2.1_47" localSheetId="2">[150]A.P.U!#REF!</definedName>
    <definedName name="TOTALITEM2.1_47">[150]A.P.U!#REF!</definedName>
    <definedName name="TOTALITEM2.1_48" localSheetId="22">[150]A.P.U!#REF!</definedName>
    <definedName name="TOTALITEM2.1_48" localSheetId="2">[150]A.P.U!#REF!</definedName>
    <definedName name="TOTALITEM2.1_48">[150]A.P.U!#REF!</definedName>
    <definedName name="TOTALITEM2.1_49" localSheetId="22">[150]A.P.U!#REF!</definedName>
    <definedName name="TOTALITEM2.1_49" localSheetId="2">[150]A.P.U!#REF!</definedName>
    <definedName name="TOTALITEM2.1_49">[150]A.P.U!#REF!</definedName>
    <definedName name="TOTALITEM2.1_5" localSheetId="22">[150]A.P.U!#REF!</definedName>
    <definedName name="TOTALITEM2.1_5" localSheetId="2">[150]A.P.U!#REF!</definedName>
    <definedName name="TOTALITEM2.1_5">[150]A.P.U!#REF!</definedName>
    <definedName name="TOTALITEM2.1_50" localSheetId="22">[150]A.P.U!#REF!</definedName>
    <definedName name="TOTALITEM2.1_50" localSheetId="2">[150]A.P.U!#REF!</definedName>
    <definedName name="TOTALITEM2.1_50">[150]A.P.U!#REF!</definedName>
    <definedName name="TOTALITEM2.1_51" localSheetId="22">[150]A.P.U!#REF!</definedName>
    <definedName name="TOTALITEM2.1_51" localSheetId="2">[150]A.P.U!#REF!</definedName>
    <definedName name="TOTALITEM2.1_51">[150]A.P.U!#REF!</definedName>
    <definedName name="TOTALITEM2.1_52" localSheetId="22">[150]A.P.U!#REF!</definedName>
    <definedName name="TOTALITEM2.1_52" localSheetId="2">[150]A.P.U!#REF!</definedName>
    <definedName name="TOTALITEM2.1_52">[150]A.P.U!#REF!</definedName>
    <definedName name="TOTALITEM2.1_53" localSheetId="22">[150]A.P.U!#REF!</definedName>
    <definedName name="TOTALITEM2.1_53" localSheetId="2">[150]A.P.U!#REF!</definedName>
    <definedName name="TOTALITEM2.1_53">[150]A.P.U!#REF!</definedName>
    <definedName name="TOTALITEM2.1_54" localSheetId="22">[150]A.P.U!#REF!</definedName>
    <definedName name="TOTALITEM2.1_54" localSheetId="2">[150]A.P.U!#REF!</definedName>
    <definedName name="TOTALITEM2.1_54">[150]A.P.U!#REF!</definedName>
    <definedName name="TOTALITEM2.1_55" localSheetId="22">[150]A.P.U!#REF!</definedName>
    <definedName name="TOTALITEM2.1_55" localSheetId="2">[150]A.P.U!#REF!</definedName>
    <definedName name="TOTALITEM2.1_55">[150]A.P.U!#REF!</definedName>
    <definedName name="TOTALITEM2.1_56" localSheetId="22">[150]A.P.U!#REF!</definedName>
    <definedName name="TOTALITEM2.1_56" localSheetId="2">[150]A.P.U!#REF!</definedName>
    <definedName name="TOTALITEM2.1_56">[150]A.P.U!#REF!</definedName>
    <definedName name="TOTALITEM2.1_57" localSheetId="22">[150]A.P.U!#REF!</definedName>
    <definedName name="TOTALITEM2.1_57" localSheetId="2">[150]A.P.U!#REF!</definedName>
    <definedName name="TOTALITEM2.1_57">[150]A.P.U!#REF!</definedName>
    <definedName name="TOTALITEM2.1_58" localSheetId="22">[150]A.P.U!#REF!</definedName>
    <definedName name="TOTALITEM2.1_58" localSheetId="2">[150]A.P.U!#REF!</definedName>
    <definedName name="TOTALITEM2.1_58">[150]A.P.U!#REF!</definedName>
    <definedName name="TOTALITEM2.1_59" localSheetId="22">[149]A.P.U!#REF!</definedName>
    <definedName name="TOTALITEM2.1_59" localSheetId="2">[149]A.P.U!#REF!</definedName>
    <definedName name="TOTALITEM2.1_59">[149]A.P.U!#REF!</definedName>
    <definedName name="TOTALITEM2.1_60" localSheetId="22">[149]A.P.U!#REF!</definedName>
    <definedName name="TOTALITEM2.1_60" localSheetId="2">[149]A.P.U!#REF!</definedName>
    <definedName name="TOTALITEM2.1_60">[149]A.P.U!#REF!</definedName>
    <definedName name="TOTALITEM2.1_61" localSheetId="22">[150]A.P.U!#REF!</definedName>
    <definedName name="TOTALITEM2.1_61" localSheetId="2">[150]A.P.U!#REF!</definedName>
    <definedName name="TOTALITEM2.1_61">[150]A.P.U!#REF!</definedName>
    <definedName name="TOTALITEM2.1_62" localSheetId="22">[150]A.P.U!#REF!</definedName>
    <definedName name="TOTALITEM2.1_62" localSheetId="2">[150]A.P.U!#REF!</definedName>
    <definedName name="TOTALITEM2.1_62">[150]A.P.U!#REF!</definedName>
    <definedName name="TOTALITEM2.1_63" localSheetId="22">[150]A.P.U!#REF!</definedName>
    <definedName name="TOTALITEM2.1_63" localSheetId="2">[150]A.P.U!#REF!</definedName>
    <definedName name="TOTALITEM2.1_63">[150]A.P.U!#REF!</definedName>
    <definedName name="TOTALITEM2.1_64" localSheetId="22">[150]A.P.U!#REF!</definedName>
    <definedName name="TOTALITEM2.1_64" localSheetId="2">[150]A.P.U!#REF!</definedName>
    <definedName name="TOTALITEM2.1_64">[150]A.P.U!#REF!</definedName>
    <definedName name="TOTALITEM2.1_65" localSheetId="22">[150]A.P.U!#REF!</definedName>
    <definedName name="TOTALITEM2.1_65" localSheetId="2">[150]A.P.U!#REF!</definedName>
    <definedName name="TOTALITEM2.1_65">[150]A.P.U!#REF!</definedName>
    <definedName name="TOTALITEM2.1_66" localSheetId="22">[150]A.P.U!#REF!</definedName>
    <definedName name="TOTALITEM2.1_66" localSheetId="2">[150]A.P.U!#REF!</definedName>
    <definedName name="TOTALITEM2.1_66">[150]A.P.U!#REF!</definedName>
    <definedName name="TOTALITEM2.1_67" localSheetId="22">[150]A.P.U!#REF!</definedName>
    <definedName name="TOTALITEM2.1_67" localSheetId="2">[150]A.P.U!#REF!</definedName>
    <definedName name="TOTALITEM2.1_67">[150]A.P.U!#REF!</definedName>
    <definedName name="TOTALITEM2.1_68" localSheetId="22">[150]A.P.U!#REF!</definedName>
    <definedName name="TOTALITEM2.1_68" localSheetId="2">[150]A.P.U!#REF!</definedName>
    <definedName name="TOTALITEM2.1_68">[150]A.P.U!#REF!</definedName>
    <definedName name="TOTALITEM2.1_69" localSheetId="22">[150]A.P.U!#REF!</definedName>
    <definedName name="TOTALITEM2.1_69" localSheetId="2">[150]A.P.U!#REF!</definedName>
    <definedName name="TOTALITEM2.1_69">[150]A.P.U!#REF!</definedName>
    <definedName name="TOTALITEM2.1_70" localSheetId="22">[150]A.P.U!#REF!</definedName>
    <definedName name="TOTALITEM2.1_70" localSheetId="2">[150]A.P.U!#REF!</definedName>
    <definedName name="TOTALITEM2.1_70">[150]A.P.U!#REF!</definedName>
    <definedName name="TOTALITEM2.1_71" localSheetId="22">[150]A.P.U!#REF!</definedName>
    <definedName name="TOTALITEM2.1_71" localSheetId="2">[150]A.P.U!#REF!</definedName>
    <definedName name="TOTALITEM2.1_71">[150]A.P.U!#REF!</definedName>
    <definedName name="TOTALITEM2.1_72" localSheetId="22">[150]A.P.U!#REF!</definedName>
    <definedName name="TOTALITEM2.1_72" localSheetId="2">[150]A.P.U!#REF!</definedName>
    <definedName name="TOTALITEM2.1_72">[150]A.P.U!#REF!</definedName>
    <definedName name="TOTALITEM2.1_73" localSheetId="22">[150]A.P.U!#REF!</definedName>
    <definedName name="TOTALITEM2.1_73" localSheetId="2">[150]A.P.U!#REF!</definedName>
    <definedName name="TOTALITEM2.1_73">[150]A.P.U!#REF!</definedName>
    <definedName name="TOTALITEM2.1_74" localSheetId="22">[150]A.P.U!#REF!</definedName>
    <definedName name="TOTALITEM2.1_74" localSheetId="2">[150]A.P.U!#REF!</definedName>
    <definedName name="TOTALITEM2.1_74">[150]A.P.U!#REF!</definedName>
    <definedName name="TOTALITEM2.1_75" localSheetId="22">[150]A.P.U!#REF!</definedName>
    <definedName name="TOTALITEM2.1_75" localSheetId="2">[150]A.P.U!#REF!</definedName>
    <definedName name="TOTALITEM2.1_75">[150]A.P.U!#REF!</definedName>
    <definedName name="TOTALITEM2.1_76" localSheetId="22">[150]A.P.U!#REF!</definedName>
    <definedName name="TOTALITEM2.1_76" localSheetId="2">[150]A.P.U!#REF!</definedName>
    <definedName name="TOTALITEM2.1_76">[150]A.P.U!#REF!</definedName>
    <definedName name="TOTALITEM2.1_77" localSheetId="22">[150]A.P.U!#REF!</definedName>
    <definedName name="TOTALITEM2.1_77" localSheetId="2">[150]A.P.U!#REF!</definedName>
    <definedName name="TOTALITEM2.1_77">[150]A.P.U!#REF!</definedName>
    <definedName name="TOTALITEM2.1_78" localSheetId="22">[150]A.P.U!#REF!</definedName>
    <definedName name="TOTALITEM2.1_78" localSheetId="2">[150]A.P.U!#REF!</definedName>
    <definedName name="TOTALITEM2.1_78">[150]A.P.U!#REF!</definedName>
    <definedName name="TOTALITEM2.1_79" localSheetId="22">[150]A.P.U!#REF!</definedName>
    <definedName name="TOTALITEM2.1_79" localSheetId="2">[150]A.P.U!#REF!</definedName>
    <definedName name="TOTALITEM2.1_79">[150]A.P.U!#REF!</definedName>
    <definedName name="TOTALITEM2.1_80" localSheetId="22">[150]A.P.U!#REF!</definedName>
    <definedName name="TOTALITEM2.1_80" localSheetId="2">[150]A.P.U!#REF!</definedName>
    <definedName name="TOTALITEM2.1_80">[150]A.P.U!#REF!</definedName>
    <definedName name="TOTALITEM2.1_9" localSheetId="22">[150]A.P.U!#REF!</definedName>
    <definedName name="TOTALITEM2.1_9" localSheetId="2">[150]A.P.U!#REF!</definedName>
    <definedName name="TOTALITEM2.1_9">[150]A.P.U!#REF!</definedName>
    <definedName name="TOTALITEM2.10" localSheetId="17">[148]A.P.U!#REF!</definedName>
    <definedName name="TOTALITEM2.10" localSheetId="18">[148]A.P.U!#REF!</definedName>
    <definedName name="TOTALITEM2.10" localSheetId="22">[147]A.P.U!#REF!</definedName>
    <definedName name="TOTALITEM2.10" localSheetId="2">[148]A.P.U!#REF!</definedName>
    <definedName name="TOTALITEM2.10">[147]A.P.U!#REF!</definedName>
    <definedName name="TOTALITEM2.10_1" localSheetId="22">[149]A.P.U!#REF!</definedName>
    <definedName name="TOTALITEM2.10_1" localSheetId="2">[149]A.P.U!#REF!</definedName>
    <definedName name="TOTALITEM2.10_1">[149]A.P.U!#REF!</definedName>
    <definedName name="TOTALITEM2.10_10" localSheetId="22">[150]A.P.U!#REF!</definedName>
    <definedName name="TOTALITEM2.10_10" localSheetId="2">[150]A.P.U!#REF!</definedName>
    <definedName name="TOTALITEM2.10_10">[150]A.P.U!#REF!</definedName>
    <definedName name="TOTALITEM2.10_11" localSheetId="22">[150]A.P.U!#REF!</definedName>
    <definedName name="TOTALITEM2.10_11" localSheetId="2">[150]A.P.U!#REF!</definedName>
    <definedName name="TOTALITEM2.10_11">[150]A.P.U!#REF!</definedName>
    <definedName name="TOTALITEM2.10_12" localSheetId="22">[150]A.P.U!#REF!</definedName>
    <definedName name="TOTALITEM2.10_12" localSheetId="2">[150]A.P.U!#REF!</definedName>
    <definedName name="TOTALITEM2.10_12">[150]A.P.U!#REF!</definedName>
    <definedName name="TOTALITEM2.10_13" localSheetId="22">[150]A.P.U!#REF!</definedName>
    <definedName name="TOTALITEM2.10_13" localSheetId="2">[150]A.P.U!#REF!</definedName>
    <definedName name="TOTALITEM2.10_13">[150]A.P.U!#REF!</definedName>
    <definedName name="TOTALITEM2.10_14" localSheetId="22">[150]A.P.U!#REF!</definedName>
    <definedName name="TOTALITEM2.10_14" localSheetId="2">[150]A.P.U!#REF!</definedName>
    <definedName name="TOTALITEM2.10_14">[150]A.P.U!#REF!</definedName>
    <definedName name="TOTALITEM2.10_15" localSheetId="22">[150]A.P.U!#REF!</definedName>
    <definedName name="TOTALITEM2.10_15" localSheetId="2">[150]A.P.U!#REF!</definedName>
    <definedName name="TOTALITEM2.10_15">[150]A.P.U!#REF!</definedName>
    <definedName name="TOTALITEM2.10_16" localSheetId="22">[150]A.P.U!#REF!</definedName>
    <definedName name="TOTALITEM2.10_16" localSheetId="2">[150]A.P.U!#REF!</definedName>
    <definedName name="TOTALITEM2.10_16">[150]A.P.U!#REF!</definedName>
    <definedName name="TOTALITEM2.10_17" localSheetId="22">[150]A.P.U!#REF!</definedName>
    <definedName name="TOTALITEM2.10_17" localSheetId="2">[150]A.P.U!#REF!</definedName>
    <definedName name="TOTALITEM2.10_17">[150]A.P.U!#REF!</definedName>
    <definedName name="TOTALITEM2.10_18" localSheetId="22">[150]A.P.U!#REF!</definedName>
    <definedName name="TOTALITEM2.10_18" localSheetId="2">[150]A.P.U!#REF!</definedName>
    <definedName name="TOTALITEM2.10_18">[150]A.P.U!#REF!</definedName>
    <definedName name="TOTALITEM2.10_19" localSheetId="22">[150]A.P.U!#REF!</definedName>
    <definedName name="TOTALITEM2.10_19" localSheetId="2">[150]A.P.U!#REF!</definedName>
    <definedName name="TOTALITEM2.10_19">[150]A.P.U!#REF!</definedName>
    <definedName name="TOTALITEM2.10_2" localSheetId="22">[149]A.P.U!#REF!</definedName>
    <definedName name="TOTALITEM2.10_2" localSheetId="2">[149]A.P.U!#REF!</definedName>
    <definedName name="TOTALITEM2.10_2">[149]A.P.U!#REF!</definedName>
    <definedName name="TOTALITEM2.10_20" localSheetId="22">[150]A.P.U!#REF!</definedName>
    <definedName name="TOTALITEM2.10_20" localSheetId="2">[150]A.P.U!#REF!</definedName>
    <definedName name="TOTALITEM2.10_20">[150]A.P.U!#REF!</definedName>
    <definedName name="TOTALITEM2.10_21" localSheetId="22">[150]A.P.U!#REF!</definedName>
    <definedName name="TOTALITEM2.10_21" localSheetId="2">[150]A.P.U!#REF!</definedName>
    <definedName name="TOTALITEM2.10_21">[150]A.P.U!#REF!</definedName>
    <definedName name="TOTALITEM2.10_22" localSheetId="22">[150]A.P.U!#REF!</definedName>
    <definedName name="TOTALITEM2.10_22" localSheetId="2">[150]A.P.U!#REF!</definedName>
    <definedName name="TOTALITEM2.10_22">[150]A.P.U!#REF!</definedName>
    <definedName name="TOTALITEM2.10_23" localSheetId="22">[150]A.P.U!#REF!</definedName>
    <definedName name="TOTALITEM2.10_23" localSheetId="2">[150]A.P.U!#REF!</definedName>
    <definedName name="TOTALITEM2.10_23">[150]A.P.U!#REF!</definedName>
    <definedName name="TOTALITEM2.10_24" localSheetId="22">[150]A.P.U!#REF!</definedName>
    <definedName name="TOTALITEM2.10_24" localSheetId="2">[150]A.P.U!#REF!</definedName>
    <definedName name="TOTALITEM2.10_24">[150]A.P.U!#REF!</definedName>
    <definedName name="TOTALITEM2.10_25" localSheetId="22">[150]A.P.U!#REF!</definedName>
    <definedName name="TOTALITEM2.10_25" localSheetId="2">[150]A.P.U!#REF!</definedName>
    <definedName name="TOTALITEM2.10_25">[150]A.P.U!#REF!</definedName>
    <definedName name="TOTALITEM2.10_26" localSheetId="22">[150]A.P.U!#REF!</definedName>
    <definedName name="TOTALITEM2.10_26" localSheetId="2">[150]A.P.U!#REF!</definedName>
    <definedName name="TOTALITEM2.10_26">[150]A.P.U!#REF!</definedName>
    <definedName name="TOTALITEM2.10_27" localSheetId="22">[150]A.P.U!#REF!</definedName>
    <definedName name="TOTALITEM2.10_27" localSheetId="2">[150]A.P.U!#REF!</definedName>
    <definedName name="TOTALITEM2.10_27">[150]A.P.U!#REF!</definedName>
    <definedName name="TOTALITEM2.10_28" localSheetId="22">[150]A.P.U!#REF!</definedName>
    <definedName name="TOTALITEM2.10_28" localSheetId="2">[150]A.P.U!#REF!</definedName>
    <definedName name="TOTALITEM2.10_28">[150]A.P.U!#REF!</definedName>
    <definedName name="TOTALITEM2.10_29" localSheetId="22">[150]A.P.U!#REF!</definedName>
    <definedName name="TOTALITEM2.10_29" localSheetId="2">[150]A.P.U!#REF!</definedName>
    <definedName name="TOTALITEM2.10_29">[150]A.P.U!#REF!</definedName>
    <definedName name="TOTALITEM2.10_3" localSheetId="22">[151]A.P.U!#REF!</definedName>
    <definedName name="TOTALITEM2.10_3" localSheetId="2">[151]A.P.U!#REF!</definedName>
    <definedName name="TOTALITEM2.10_3">[151]A.P.U!#REF!</definedName>
    <definedName name="TOTALITEM2.10_30" localSheetId="22">[150]A.P.U!#REF!</definedName>
    <definedName name="TOTALITEM2.10_30" localSheetId="2">[150]A.P.U!#REF!</definedName>
    <definedName name="TOTALITEM2.10_30">[150]A.P.U!#REF!</definedName>
    <definedName name="TOTALITEM2.10_31" localSheetId="22">[150]A.P.U!#REF!</definedName>
    <definedName name="TOTALITEM2.10_31" localSheetId="2">[150]A.P.U!#REF!</definedName>
    <definedName name="TOTALITEM2.10_31">[150]A.P.U!#REF!</definedName>
    <definedName name="TOTALITEM2.10_32" localSheetId="22">[150]A.P.U!#REF!</definedName>
    <definedName name="TOTALITEM2.10_32" localSheetId="2">[150]A.P.U!#REF!</definedName>
    <definedName name="TOTALITEM2.10_32">[150]A.P.U!#REF!</definedName>
    <definedName name="TOTALITEM2.10_33" localSheetId="22">[150]A.P.U!#REF!</definedName>
    <definedName name="TOTALITEM2.10_33" localSheetId="2">[150]A.P.U!#REF!</definedName>
    <definedName name="TOTALITEM2.10_33">[150]A.P.U!#REF!</definedName>
    <definedName name="TOTALITEM2.10_34" localSheetId="22">[150]A.P.U!#REF!</definedName>
    <definedName name="TOTALITEM2.10_34" localSheetId="2">[150]A.P.U!#REF!</definedName>
    <definedName name="TOTALITEM2.10_34">[150]A.P.U!#REF!</definedName>
    <definedName name="TOTALITEM2.10_35" localSheetId="22">[150]A.P.U!#REF!</definedName>
    <definedName name="TOTALITEM2.10_35" localSheetId="2">[150]A.P.U!#REF!</definedName>
    <definedName name="TOTALITEM2.10_35">[150]A.P.U!#REF!</definedName>
    <definedName name="TOTALITEM2.10_36" localSheetId="22">[150]A.P.U!#REF!</definedName>
    <definedName name="TOTALITEM2.10_36" localSheetId="2">[150]A.P.U!#REF!</definedName>
    <definedName name="TOTALITEM2.10_36">[150]A.P.U!#REF!</definedName>
    <definedName name="TOTALITEM2.10_37" localSheetId="22">[150]A.P.U!#REF!</definedName>
    <definedName name="TOTALITEM2.10_37" localSheetId="2">[150]A.P.U!#REF!</definedName>
    <definedName name="TOTALITEM2.10_37">[150]A.P.U!#REF!</definedName>
    <definedName name="TOTALITEM2.10_38" localSheetId="22">[150]A.P.U!#REF!</definedName>
    <definedName name="TOTALITEM2.10_38" localSheetId="2">[150]A.P.U!#REF!</definedName>
    <definedName name="TOTALITEM2.10_38">[150]A.P.U!#REF!</definedName>
    <definedName name="TOTALITEM2.10_39" localSheetId="22">[150]A.P.U!#REF!</definedName>
    <definedName name="TOTALITEM2.10_39" localSheetId="2">[150]A.P.U!#REF!</definedName>
    <definedName name="TOTALITEM2.10_39">[150]A.P.U!#REF!</definedName>
    <definedName name="TOTALITEM2.10_4" localSheetId="22">[149]A.P.U!#REF!</definedName>
    <definedName name="TOTALITEM2.10_4" localSheetId="2">[149]A.P.U!#REF!</definedName>
    <definedName name="TOTALITEM2.10_4">[149]A.P.U!#REF!</definedName>
    <definedName name="TOTALITEM2.10_40" localSheetId="22">[150]A.P.U!#REF!</definedName>
    <definedName name="TOTALITEM2.10_40" localSheetId="2">[150]A.P.U!#REF!</definedName>
    <definedName name="TOTALITEM2.10_40">[150]A.P.U!#REF!</definedName>
    <definedName name="TOTALITEM2.10_41" localSheetId="22">[150]A.P.U!#REF!</definedName>
    <definedName name="TOTALITEM2.10_41" localSheetId="2">[150]A.P.U!#REF!</definedName>
    <definedName name="TOTALITEM2.10_41">[150]A.P.U!#REF!</definedName>
    <definedName name="TOTALITEM2.10_42" localSheetId="22">[150]A.P.U!#REF!</definedName>
    <definedName name="TOTALITEM2.10_42" localSheetId="2">[150]A.P.U!#REF!</definedName>
    <definedName name="TOTALITEM2.10_42">[150]A.P.U!#REF!</definedName>
    <definedName name="TOTALITEM2.10_43" localSheetId="22">[150]A.P.U!#REF!</definedName>
    <definedName name="TOTALITEM2.10_43" localSheetId="2">[150]A.P.U!#REF!</definedName>
    <definedName name="TOTALITEM2.10_43">[150]A.P.U!#REF!</definedName>
    <definedName name="TOTALITEM2.10_44" localSheetId="22">[150]A.P.U!#REF!</definedName>
    <definedName name="TOTALITEM2.10_44" localSheetId="2">[150]A.P.U!#REF!</definedName>
    <definedName name="TOTALITEM2.10_44">[150]A.P.U!#REF!</definedName>
    <definedName name="TOTALITEM2.10_45" localSheetId="22">[150]A.P.U!#REF!</definedName>
    <definedName name="TOTALITEM2.10_45" localSheetId="2">[150]A.P.U!#REF!</definedName>
    <definedName name="TOTALITEM2.10_45">[150]A.P.U!#REF!</definedName>
    <definedName name="TOTALITEM2.10_46" localSheetId="22">[150]A.P.U!#REF!</definedName>
    <definedName name="TOTALITEM2.10_46" localSheetId="2">[150]A.P.U!#REF!</definedName>
    <definedName name="TOTALITEM2.10_46">[150]A.P.U!#REF!</definedName>
    <definedName name="TOTALITEM2.10_47" localSheetId="22">[150]A.P.U!#REF!</definedName>
    <definedName name="TOTALITEM2.10_47" localSheetId="2">[150]A.P.U!#REF!</definedName>
    <definedName name="TOTALITEM2.10_47">[150]A.P.U!#REF!</definedName>
    <definedName name="TOTALITEM2.10_48" localSheetId="22">[150]A.P.U!#REF!</definedName>
    <definedName name="TOTALITEM2.10_48" localSheetId="2">[150]A.P.U!#REF!</definedName>
    <definedName name="TOTALITEM2.10_48">[150]A.P.U!#REF!</definedName>
    <definedName name="TOTALITEM2.10_49" localSheetId="22">[150]A.P.U!#REF!</definedName>
    <definedName name="TOTALITEM2.10_49" localSheetId="2">[150]A.P.U!#REF!</definedName>
    <definedName name="TOTALITEM2.10_49">[150]A.P.U!#REF!</definedName>
    <definedName name="TOTALITEM2.10_5" localSheetId="22">[150]A.P.U!#REF!</definedName>
    <definedName name="TOTALITEM2.10_5" localSheetId="2">[150]A.P.U!#REF!</definedName>
    <definedName name="TOTALITEM2.10_5">[150]A.P.U!#REF!</definedName>
    <definedName name="TOTALITEM2.10_50" localSheetId="22">[150]A.P.U!#REF!</definedName>
    <definedName name="TOTALITEM2.10_50" localSheetId="2">[150]A.P.U!#REF!</definedName>
    <definedName name="TOTALITEM2.10_50">[150]A.P.U!#REF!</definedName>
    <definedName name="TOTALITEM2.10_51" localSheetId="22">[150]A.P.U!#REF!</definedName>
    <definedName name="TOTALITEM2.10_51" localSheetId="2">[150]A.P.U!#REF!</definedName>
    <definedName name="TOTALITEM2.10_51">[150]A.P.U!#REF!</definedName>
    <definedName name="TOTALITEM2.10_52" localSheetId="22">[150]A.P.U!#REF!</definedName>
    <definedName name="TOTALITEM2.10_52" localSheetId="2">[150]A.P.U!#REF!</definedName>
    <definedName name="TOTALITEM2.10_52">[150]A.P.U!#REF!</definedName>
    <definedName name="TOTALITEM2.10_53" localSheetId="22">[150]A.P.U!#REF!</definedName>
    <definedName name="TOTALITEM2.10_53" localSheetId="2">[150]A.P.U!#REF!</definedName>
    <definedName name="TOTALITEM2.10_53">[150]A.P.U!#REF!</definedName>
    <definedName name="TOTALITEM2.10_54" localSheetId="22">[150]A.P.U!#REF!</definedName>
    <definedName name="TOTALITEM2.10_54" localSheetId="2">[150]A.P.U!#REF!</definedName>
    <definedName name="TOTALITEM2.10_54">[150]A.P.U!#REF!</definedName>
    <definedName name="TOTALITEM2.10_55" localSheetId="22">[150]A.P.U!#REF!</definedName>
    <definedName name="TOTALITEM2.10_55" localSheetId="2">[150]A.P.U!#REF!</definedName>
    <definedName name="TOTALITEM2.10_55">[150]A.P.U!#REF!</definedName>
    <definedName name="TOTALITEM2.10_56" localSheetId="22">[150]A.P.U!#REF!</definedName>
    <definedName name="TOTALITEM2.10_56" localSheetId="2">[150]A.P.U!#REF!</definedName>
    <definedName name="TOTALITEM2.10_56">[150]A.P.U!#REF!</definedName>
    <definedName name="TOTALITEM2.10_57" localSheetId="22">[150]A.P.U!#REF!</definedName>
    <definedName name="TOTALITEM2.10_57" localSheetId="2">[150]A.P.U!#REF!</definedName>
    <definedName name="TOTALITEM2.10_57">[150]A.P.U!#REF!</definedName>
    <definedName name="TOTALITEM2.10_58" localSheetId="22">[150]A.P.U!#REF!</definedName>
    <definedName name="TOTALITEM2.10_58" localSheetId="2">[150]A.P.U!#REF!</definedName>
    <definedName name="TOTALITEM2.10_58">[150]A.P.U!#REF!</definedName>
    <definedName name="TOTALITEM2.10_59" localSheetId="22">[149]A.P.U!#REF!</definedName>
    <definedName name="TOTALITEM2.10_59" localSheetId="2">[149]A.P.U!#REF!</definedName>
    <definedName name="TOTALITEM2.10_59">[149]A.P.U!#REF!</definedName>
    <definedName name="TOTALITEM2.10_60" localSheetId="22">[149]A.P.U!#REF!</definedName>
    <definedName name="TOTALITEM2.10_60" localSheetId="2">[149]A.P.U!#REF!</definedName>
    <definedName name="TOTALITEM2.10_60">[149]A.P.U!#REF!</definedName>
    <definedName name="TOTALITEM2.10_61" localSheetId="22">[150]A.P.U!#REF!</definedName>
    <definedName name="TOTALITEM2.10_61" localSheetId="2">[150]A.P.U!#REF!</definedName>
    <definedName name="TOTALITEM2.10_61">[150]A.P.U!#REF!</definedName>
    <definedName name="TOTALITEM2.10_62" localSheetId="22">[150]A.P.U!#REF!</definedName>
    <definedName name="TOTALITEM2.10_62" localSheetId="2">[150]A.P.U!#REF!</definedName>
    <definedName name="TOTALITEM2.10_62">[150]A.P.U!#REF!</definedName>
    <definedName name="TOTALITEM2.10_63" localSheetId="22">[150]A.P.U!#REF!</definedName>
    <definedName name="TOTALITEM2.10_63" localSheetId="2">[150]A.P.U!#REF!</definedName>
    <definedName name="TOTALITEM2.10_63">[150]A.P.U!#REF!</definedName>
    <definedName name="TOTALITEM2.10_64" localSheetId="22">[150]A.P.U!#REF!</definedName>
    <definedName name="TOTALITEM2.10_64" localSheetId="2">[150]A.P.U!#REF!</definedName>
    <definedName name="TOTALITEM2.10_64">[150]A.P.U!#REF!</definedName>
    <definedName name="TOTALITEM2.10_65" localSheetId="22">[150]A.P.U!#REF!</definedName>
    <definedName name="TOTALITEM2.10_65" localSheetId="2">[150]A.P.U!#REF!</definedName>
    <definedName name="TOTALITEM2.10_65">[150]A.P.U!#REF!</definedName>
    <definedName name="TOTALITEM2.10_66" localSheetId="22">[150]A.P.U!#REF!</definedName>
    <definedName name="TOTALITEM2.10_66" localSheetId="2">[150]A.P.U!#REF!</definedName>
    <definedName name="TOTALITEM2.10_66">[150]A.P.U!#REF!</definedName>
    <definedName name="TOTALITEM2.10_67" localSheetId="22">[150]A.P.U!#REF!</definedName>
    <definedName name="TOTALITEM2.10_67" localSheetId="2">[150]A.P.U!#REF!</definedName>
    <definedName name="TOTALITEM2.10_67">[150]A.P.U!#REF!</definedName>
    <definedName name="TOTALITEM2.10_68" localSheetId="22">[150]A.P.U!#REF!</definedName>
    <definedName name="TOTALITEM2.10_68" localSheetId="2">[150]A.P.U!#REF!</definedName>
    <definedName name="TOTALITEM2.10_68">[150]A.P.U!#REF!</definedName>
    <definedName name="TOTALITEM2.10_69" localSheetId="22">[150]A.P.U!#REF!</definedName>
    <definedName name="TOTALITEM2.10_69" localSheetId="2">[150]A.P.U!#REF!</definedName>
    <definedName name="TOTALITEM2.10_69">[150]A.P.U!#REF!</definedName>
    <definedName name="TOTALITEM2.10_70" localSheetId="22">[150]A.P.U!#REF!</definedName>
    <definedName name="TOTALITEM2.10_70" localSheetId="2">[150]A.P.U!#REF!</definedName>
    <definedName name="TOTALITEM2.10_70">[150]A.P.U!#REF!</definedName>
    <definedName name="TOTALITEM2.10_71" localSheetId="22">[150]A.P.U!#REF!</definedName>
    <definedName name="TOTALITEM2.10_71" localSheetId="2">[150]A.P.U!#REF!</definedName>
    <definedName name="TOTALITEM2.10_71">[150]A.P.U!#REF!</definedName>
    <definedName name="TOTALITEM2.10_72" localSheetId="22">[150]A.P.U!#REF!</definedName>
    <definedName name="TOTALITEM2.10_72" localSheetId="2">[150]A.P.U!#REF!</definedName>
    <definedName name="TOTALITEM2.10_72">[150]A.P.U!#REF!</definedName>
    <definedName name="TOTALITEM2.10_73" localSheetId="22">[150]A.P.U!#REF!</definedName>
    <definedName name="TOTALITEM2.10_73" localSheetId="2">[150]A.P.U!#REF!</definedName>
    <definedName name="TOTALITEM2.10_73">[150]A.P.U!#REF!</definedName>
    <definedName name="TOTALITEM2.10_74" localSheetId="22">[150]A.P.U!#REF!</definedName>
    <definedName name="TOTALITEM2.10_74" localSheetId="2">[150]A.P.U!#REF!</definedName>
    <definedName name="TOTALITEM2.10_74">[150]A.P.U!#REF!</definedName>
    <definedName name="TOTALITEM2.10_75" localSheetId="22">[150]A.P.U!#REF!</definedName>
    <definedName name="TOTALITEM2.10_75" localSheetId="2">[150]A.P.U!#REF!</definedName>
    <definedName name="TOTALITEM2.10_75">[150]A.P.U!#REF!</definedName>
    <definedName name="TOTALITEM2.10_76" localSheetId="22">[150]A.P.U!#REF!</definedName>
    <definedName name="TOTALITEM2.10_76" localSheetId="2">[150]A.P.U!#REF!</definedName>
    <definedName name="TOTALITEM2.10_76">[150]A.P.U!#REF!</definedName>
    <definedName name="TOTALITEM2.10_77" localSheetId="22">[150]A.P.U!#REF!</definedName>
    <definedName name="TOTALITEM2.10_77" localSheetId="2">[150]A.P.U!#REF!</definedName>
    <definedName name="TOTALITEM2.10_77">[150]A.P.U!#REF!</definedName>
    <definedName name="TOTALITEM2.10_78" localSheetId="22">[150]A.P.U!#REF!</definedName>
    <definedName name="TOTALITEM2.10_78" localSheetId="2">[150]A.P.U!#REF!</definedName>
    <definedName name="TOTALITEM2.10_78">[150]A.P.U!#REF!</definedName>
    <definedName name="TOTALITEM2.10_79" localSheetId="22">[150]A.P.U!#REF!</definedName>
    <definedName name="TOTALITEM2.10_79" localSheetId="2">[150]A.P.U!#REF!</definedName>
    <definedName name="TOTALITEM2.10_79">[150]A.P.U!#REF!</definedName>
    <definedName name="TOTALITEM2.10_80" localSheetId="22">[150]A.P.U!#REF!</definedName>
    <definedName name="TOTALITEM2.10_80" localSheetId="2">[150]A.P.U!#REF!</definedName>
    <definedName name="TOTALITEM2.10_80">[150]A.P.U!#REF!</definedName>
    <definedName name="TOTALITEM2.10_9" localSheetId="22">[150]A.P.U!#REF!</definedName>
    <definedName name="TOTALITEM2.10_9" localSheetId="2">[150]A.P.U!#REF!</definedName>
    <definedName name="TOTALITEM2.10_9">[150]A.P.U!#REF!</definedName>
    <definedName name="TOTALITEM2.11.1" localSheetId="17">[148]A.P.U!#REF!</definedName>
    <definedName name="TOTALITEM2.11.1" localSheetId="18">[148]A.P.U!#REF!</definedName>
    <definedName name="TOTALITEM2.11.1" localSheetId="22">[147]A.P.U!#REF!</definedName>
    <definedName name="TOTALITEM2.11.1" localSheetId="2">[148]A.P.U!#REF!</definedName>
    <definedName name="TOTALITEM2.11.1">[147]A.P.U!#REF!</definedName>
    <definedName name="TOTALITEM2.11.1_1" localSheetId="22">[149]A.P.U!#REF!</definedName>
    <definedName name="TOTALITEM2.11.1_1" localSheetId="2">[149]A.P.U!#REF!</definedName>
    <definedName name="TOTALITEM2.11.1_1">[149]A.P.U!#REF!</definedName>
    <definedName name="TOTALITEM2.11.1_10" localSheetId="22">[150]A.P.U!#REF!</definedName>
    <definedName name="TOTALITEM2.11.1_10" localSheetId="2">[150]A.P.U!#REF!</definedName>
    <definedName name="TOTALITEM2.11.1_10">[150]A.P.U!#REF!</definedName>
    <definedName name="TOTALITEM2.11.1_11" localSheetId="22">[150]A.P.U!#REF!</definedName>
    <definedName name="TOTALITEM2.11.1_11" localSheetId="2">[150]A.P.U!#REF!</definedName>
    <definedName name="TOTALITEM2.11.1_11">[150]A.P.U!#REF!</definedName>
    <definedName name="TOTALITEM2.11.1_12" localSheetId="22">[150]A.P.U!#REF!</definedName>
    <definedName name="TOTALITEM2.11.1_12" localSheetId="2">[150]A.P.U!#REF!</definedName>
    <definedName name="TOTALITEM2.11.1_12">[150]A.P.U!#REF!</definedName>
    <definedName name="TOTALITEM2.11.1_13" localSheetId="22">[150]A.P.U!#REF!</definedName>
    <definedName name="TOTALITEM2.11.1_13" localSheetId="2">[150]A.P.U!#REF!</definedName>
    <definedName name="TOTALITEM2.11.1_13">[150]A.P.U!#REF!</definedName>
    <definedName name="TOTALITEM2.11.1_14" localSheetId="22">[150]A.P.U!#REF!</definedName>
    <definedName name="TOTALITEM2.11.1_14" localSheetId="2">[150]A.P.U!#REF!</definedName>
    <definedName name="TOTALITEM2.11.1_14">[150]A.P.U!#REF!</definedName>
    <definedName name="TOTALITEM2.11.1_15" localSheetId="22">[150]A.P.U!#REF!</definedName>
    <definedName name="TOTALITEM2.11.1_15" localSheetId="2">[150]A.P.U!#REF!</definedName>
    <definedName name="TOTALITEM2.11.1_15">[150]A.P.U!#REF!</definedName>
    <definedName name="TOTALITEM2.11.1_16" localSheetId="22">[150]A.P.U!#REF!</definedName>
    <definedName name="TOTALITEM2.11.1_16" localSheetId="2">[150]A.P.U!#REF!</definedName>
    <definedName name="TOTALITEM2.11.1_16">[150]A.P.U!#REF!</definedName>
    <definedName name="TOTALITEM2.11.1_17" localSheetId="22">[150]A.P.U!#REF!</definedName>
    <definedName name="TOTALITEM2.11.1_17" localSheetId="2">[150]A.P.U!#REF!</definedName>
    <definedName name="TOTALITEM2.11.1_17">[150]A.P.U!#REF!</definedName>
    <definedName name="TOTALITEM2.11.1_18" localSheetId="22">[150]A.P.U!#REF!</definedName>
    <definedName name="TOTALITEM2.11.1_18" localSheetId="2">[150]A.P.U!#REF!</definedName>
    <definedName name="TOTALITEM2.11.1_18">[150]A.P.U!#REF!</definedName>
    <definedName name="TOTALITEM2.11.1_19" localSheetId="22">[150]A.P.U!#REF!</definedName>
    <definedName name="TOTALITEM2.11.1_19" localSheetId="2">[150]A.P.U!#REF!</definedName>
    <definedName name="TOTALITEM2.11.1_19">[150]A.P.U!#REF!</definedName>
    <definedName name="TOTALITEM2.11.1_2" localSheetId="22">[149]A.P.U!#REF!</definedName>
    <definedName name="TOTALITEM2.11.1_2" localSheetId="2">[149]A.P.U!#REF!</definedName>
    <definedName name="TOTALITEM2.11.1_2">[149]A.P.U!#REF!</definedName>
    <definedName name="TOTALITEM2.11.1_20" localSheetId="22">[150]A.P.U!#REF!</definedName>
    <definedName name="TOTALITEM2.11.1_20" localSheetId="2">[150]A.P.U!#REF!</definedName>
    <definedName name="TOTALITEM2.11.1_20">[150]A.P.U!#REF!</definedName>
    <definedName name="TOTALITEM2.11.1_21" localSheetId="22">[150]A.P.U!#REF!</definedName>
    <definedName name="TOTALITEM2.11.1_21" localSheetId="2">[150]A.P.U!#REF!</definedName>
    <definedName name="TOTALITEM2.11.1_21">[150]A.P.U!#REF!</definedName>
    <definedName name="TOTALITEM2.11.1_22" localSheetId="22">[150]A.P.U!#REF!</definedName>
    <definedName name="TOTALITEM2.11.1_22" localSheetId="2">[150]A.P.U!#REF!</definedName>
    <definedName name="TOTALITEM2.11.1_22">[150]A.P.U!#REF!</definedName>
    <definedName name="TOTALITEM2.11.1_23" localSheetId="22">[150]A.P.U!#REF!</definedName>
    <definedName name="TOTALITEM2.11.1_23" localSheetId="2">[150]A.P.U!#REF!</definedName>
    <definedName name="TOTALITEM2.11.1_23">[150]A.P.U!#REF!</definedName>
    <definedName name="TOTALITEM2.11.1_24" localSheetId="22">[150]A.P.U!#REF!</definedName>
    <definedName name="TOTALITEM2.11.1_24" localSheetId="2">[150]A.P.U!#REF!</definedName>
    <definedName name="TOTALITEM2.11.1_24">[150]A.P.U!#REF!</definedName>
    <definedName name="TOTALITEM2.11.1_25" localSheetId="22">[150]A.P.U!#REF!</definedName>
    <definedName name="TOTALITEM2.11.1_25" localSheetId="2">[150]A.P.U!#REF!</definedName>
    <definedName name="TOTALITEM2.11.1_25">[150]A.P.U!#REF!</definedName>
    <definedName name="TOTALITEM2.11.1_26" localSheetId="22">[150]A.P.U!#REF!</definedName>
    <definedName name="TOTALITEM2.11.1_26" localSheetId="2">[150]A.P.U!#REF!</definedName>
    <definedName name="TOTALITEM2.11.1_26">[150]A.P.U!#REF!</definedName>
    <definedName name="TOTALITEM2.11.1_27" localSheetId="22">[150]A.P.U!#REF!</definedName>
    <definedName name="TOTALITEM2.11.1_27" localSheetId="2">[150]A.P.U!#REF!</definedName>
    <definedName name="TOTALITEM2.11.1_27">[150]A.P.U!#REF!</definedName>
    <definedName name="TOTALITEM2.11.1_28" localSheetId="22">[150]A.P.U!#REF!</definedName>
    <definedName name="TOTALITEM2.11.1_28" localSheetId="2">[150]A.P.U!#REF!</definedName>
    <definedName name="TOTALITEM2.11.1_28">[150]A.P.U!#REF!</definedName>
    <definedName name="TOTALITEM2.11.1_29" localSheetId="22">[150]A.P.U!#REF!</definedName>
    <definedName name="TOTALITEM2.11.1_29" localSheetId="2">[150]A.P.U!#REF!</definedName>
    <definedName name="TOTALITEM2.11.1_29">[150]A.P.U!#REF!</definedName>
    <definedName name="TOTALITEM2.11.1_3" localSheetId="22">[151]A.P.U!#REF!</definedName>
    <definedName name="TOTALITEM2.11.1_3" localSheetId="2">[151]A.P.U!#REF!</definedName>
    <definedName name="TOTALITEM2.11.1_3">[151]A.P.U!#REF!</definedName>
    <definedName name="TOTALITEM2.11.1_30" localSheetId="22">[150]A.P.U!#REF!</definedName>
    <definedName name="TOTALITEM2.11.1_30" localSheetId="2">[150]A.P.U!#REF!</definedName>
    <definedName name="TOTALITEM2.11.1_30">[150]A.P.U!#REF!</definedName>
    <definedName name="TOTALITEM2.11.1_31" localSheetId="22">[150]A.P.U!#REF!</definedName>
    <definedName name="TOTALITEM2.11.1_31" localSheetId="2">[150]A.P.U!#REF!</definedName>
    <definedName name="TOTALITEM2.11.1_31">[150]A.P.U!#REF!</definedName>
    <definedName name="TOTALITEM2.11.1_32" localSheetId="22">[150]A.P.U!#REF!</definedName>
    <definedName name="TOTALITEM2.11.1_32" localSheetId="2">[150]A.P.U!#REF!</definedName>
    <definedName name="TOTALITEM2.11.1_32">[150]A.P.U!#REF!</definedName>
    <definedName name="TOTALITEM2.11.1_33" localSheetId="22">[150]A.P.U!#REF!</definedName>
    <definedName name="TOTALITEM2.11.1_33" localSheetId="2">[150]A.P.U!#REF!</definedName>
    <definedName name="TOTALITEM2.11.1_33">[150]A.P.U!#REF!</definedName>
    <definedName name="TOTALITEM2.11.1_34" localSheetId="22">[150]A.P.U!#REF!</definedName>
    <definedName name="TOTALITEM2.11.1_34" localSheetId="2">[150]A.P.U!#REF!</definedName>
    <definedName name="TOTALITEM2.11.1_34">[150]A.P.U!#REF!</definedName>
    <definedName name="TOTALITEM2.11.1_35" localSheetId="22">[150]A.P.U!#REF!</definedName>
    <definedName name="TOTALITEM2.11.1_35" localSheetId="2">[150]A.P.U!#REF!</definedName>
    <definedName name="TOTALITEM2.11.1_35">[150]A.P.U!#REF!</definedName>
    <definedName name="TOTALITEM2.11.1_36" localSheetId="22">[150]A.P.U!#REF!</definedName>
    <definedName name="TOTALITEM2.11.1_36" localSheetId="2">[150]A.P.U!#REF!</definedName>
    <definedName name="TOTALITEM2.11.1_36">[150]A.P.U!#REF!</definedName>
    <definedName name="TOTALITEM2.11.1_37" localSheetId="22">[150]A.P.U!#REF!</definedName>
    <definedName name="TOTALITEM2.11.1_37" localSheetId="2">[150]A.P.U!#REF!</definedName>
    <definedName name="TOTALITEM2.11.1_37">[150]A.P.U!#REF!</definedName>
    <definedName name="TOTALITEM2.11.1_38" localSheetId="22">[150]A.P.U!#REF!</definedName>
    <definedName name="TOTALITEM2.11.1_38" localSheetId="2">[150]A.P.U!#REF!</definedName>
    <definedName name="TOTALITEM2.11.1_38">[150]A.P.U!#REF!</definedName>
    <definedName name="TOTALITEM2.11.1_39" localSheetId="22">[150]A.P.U!#REF!</definedName>
    <definedName name="TOTALITEM2.11.1_39" localSheetId="2">[150]A.P.U!#REF!</definedName>
    <definedName name="TOTALITEM2.11.1_39">[150]A.P.U!#REF!</definedName>
    <definedName name="TOTALITEM2.11.1_4" localSheetId="22">[149]A.P.U!#REF!</definedName>
    <definedName name="TOTALITEM2.11.1_4" localSheetId="2">[149]A.P.U!#REF!</definedName>
    <definedName name="TOTALITEM2.11.1_4">[149]A.P.U!#REF!</definedName>
    <definedName name="TOTALITEM2.11.1_40" localSheetId="22">[150]A.P.U!#REF!</definedName>
    <definedName name="TOTALITEM2.11.1_40" localSheetId="2">[150]A.P.U!#REF!</definedName>
    <definedName name="TOTALITEM2.11.1_40">[150]A.P.U!#REF!</definedName>
    <definedName name="TOTALITEM2.11.1_41" localSheetId="22">[150]A.P.U!#REF!</definedName>
    <definedName name="TOTALITEM2.11.1_41" localSheetId="2">[150]A.P.U!#REF!</definedName>
    <definedName name="TOTALITEM2.11.1_41">[150]A.P.U!#REF!</definedName>
    <definedName name="TOTALITEM2.11.1_42" localSheetId="22">[150]A.P.U!#REF!</definedName>
    <definedName name="TOTALITEM2.11.1_42" localSheetId="2">[150]A.P.U!#REF!</definedName>
    <definedName name="TOTALITEM2.11.1_42">[150]A.P.U!#REF!</definedName>
    <definedName name="TOTALITEM2.11.1_43" localSheetId="22">[150]A.P.U!#REF!</definedName>
    <definedName name="TOTALITEM2.11.1_43" localSheetId="2">[150]A.P.U!#REF!</definedName>
    <definedName name="TOTALITEM2.11.1_43">[150]A.P.U!#REF!</definedName>
    <definedName name="TOTALITEM2.11.1_44" localSheetId="22">[150]A.P.U!#REF!</definedName>
    <definedName name="TOTALITEM2.11.1_44" localSheetId="2">[150]A.P.U!#REF!</definedName>
    <definedName name="TOTALITEM2.11.1_44">[150]A.P.U!#REF!</definedName>
    <definedName name="TOTALITEM2.11.1_45" localSheetId="22">[150]A.P.U!#REF!</definedName>
    <definedName name="TOTALITEM2.11.1_45" localSheetId="2">[150]A.P.U!#REF!</definedName>
    <definedName name="TOTALITEM2.11.1_45">[150]A.P.U!#REF!</definedName>
    <definedName name="TOTALITEM2.11.1_46" localSheetId="22">[150]A.P.U!#REF!</definedName>
    <definedName name="TOTALITEM2.11.1_46" localSheetId="2">[150]A.P.U!#REF!</definedName>
    <definedName name="TOTALITEM2.11.1_46">[150]A.P.U!#REF!</definedName>
    <definedName name="TOTALITEM2.11.1_47" localSheetId="22">[150]A.P.U!#REF!</definedName>
    <definedName name="TOTALITEM2.11.1_47" localSheetId="2">[150]A.P.U!#REF!</definedName>
    <definedName name="TOTALITEM2.11.1_47">[150]A.P.U!#REF!</definedName>
    <definedName name="TOTALITEM2.11.1_48" localSheetId="22">[150]A.P.U!#REF!</definedName>
    <definedName name="TOTALITEM2.11.1_48" localSheetId="2">[150]A.P.U!#REF!</definedName>
    <definedName name="TOTALITEM2.11.1_48">[150]A.P.U!#REF!</definedName>
    <definedName name="TOTALITEM2.11.1_49" localSheetId="22">[150]A.P.U!#REF!</definedName>
    <definedName name="TOTALITEM2.11.1_49" localSheetId="2">[150]A.P.U!#REF!</definedName>
    <definedName name="TOTALITEM2.11.1_49">[150]A.P.U!#REF!</definedName>
    <definedName name="TOTALITEM2.11.1_5" localSheetId="22">[150]A.P.U!#REF!</definedName>
    <definedName name="TOTALITEM2.11.1_5" localSheetId="2">[150]A.P.U!#REF!</definedName>
    <definedName name="TOTALITEM2.11.1_5">[150]A.P.U!#REF!</definedName>
    <definedName name="TOTALITEM2.11.1_50" localSheetId="22">[150]A.P.U!#REF!</definedName>
    <definedName name="TOTALITEM2.11.1_50" localSheetId="2">[150]A.P.U!#REF!</definedName>
    <definedName name="TOTALITEM2.11.1_50">[150]A.P.U!#REF!</definedName>
    <definedName name="TOTALITEM2.11.1_51" localSheetId="22">[150]A.P.U!#REF!</definedName>
    <definedName name="TOTALITEM2.11.1_51" localSheetId="2">[150]A.P.U!#REF!</definedName>
    <definedName name="TOTALITEM2.11.1_51">[150]A.P.U!#REF!</definedName>
    <definedName name="TOTALITEM2.11.1_52" localSheetId="22">[150]A.P.U!#REF!</definedName>
    <definedName name="TOTALITEM2.11.1_52" localSheetId="2">[150]A.P.U!#REF!</definedName>
    <definedName name="TOTALITEM2.11.1_52">[150]A.P.U!#REF!</definedName>
    <definedName name="TOTALITEM2.11.1_53" localSheetId="22">[150]A.P.U!#REF!</definedName>
    <definedName name="TOTALITEM2.11.1_53" localSheetId="2">[150]A.P.U!#REF!</definedName>
    <definedName name="TOTALITEM2.11.1_53">[150]A.P.U!#REF!</definedName>
    <definedName name="TOTALITEM2.11.1_54" localSheetId="22">[150]A.P.U!#REF!</definedName>
    <definedName name="TOTALITEM2.11.1_54" localSheetId="2">[150]A.P.U!#REF!</definedName>
    <definedName name="TOTALITEM2.11.1_54">[150]A.P.U!#REF!</definedName>
    <definedName name="TOTALITEM2.11.1_55" localSheetId="22">[150]A.P.U!#REF!</definedName>
    <definedName name="TOTALITEM2.11.1_55" localSheetId="2">[150]A.P.U!#REF!</definedName>
    <definedName name="TOTALITEM2.11.1_55">[150]A.P.U!#REF!</definedName>
    <definedName name="TOTALITEM2.11.1_56" localSheetId="22">[150]A.P.U!#REF!</definedName>
    <definedName name="TOTALITEM2.11.1_56" localSheetId="2">[150]A.P.U!#REF!</definedName>
    <definedName name="TOTALITEM2.11.1_56">[150]A.P.U!#REF!</definedName>
    <definedName name="TOTALITEM2.11.1_57" localSheetId="22">[150]A.P.U!#REF!</definedName>
    <definedName name="TOTALITEM2.11.1_57" localSheetId="2">[150]A.P.U!#REF!</definedName>
    <definedName name="TOTALITEM2.11.1_57">[150]A.P.U!#REF!</definedName>
    <definedName name="TOTALITEM2.11.1_58" localSheetId="22">[150]A.P.U!#REF!</definedName>
    <definedName name="TOTALITEM2.11.1_58" localSheetId="2">[150]A.P.U!#REF!</definedName>
    <definedName name="TOTALITEM2.11.1_58">[150]A.P.U!#REF!</definedName>
    <definedName name="TOTALITEM2.11.1_59" localSheetId="22">[149]A.P.U!#REF!</definedName>
    <definedName name="TOTALITEM2.11.1_59" localSheetId="2">[149]A.P.U!#REF!</definedName>
    <definedName name="TOTALITEM2.11.1_59">[149]A.P.U!#REF!</definedName>
    <definedName name="TOTALITEM2.11.1_60" localSheetId="22">[149]A.P.U!#REF!</definedName>
    <definedName name="TOTALITEM2.11.1_60" localSheetId="2">[149]A.P.U!#REF!</definedName>
    <definedName name="TOTALITEM2.11.1_60">[149]A.P.U!#REF!</definedName>
    <definedName name="TOTALITEM2.11.1_61" localSheetId="22">[150]A.P.U!#REF!</definedName>
    <definedName name="TOTALITEM2.11.1_61" localSheetId="2">[150]A.P.U!#REF!</definedName>
    <definedName name="TOTALITEM2.11.1_61">[150]A.P.U!#REF!</definedName>
    <definedName name="TOTALITEM2.11.1_62" localSheetId="22">[150]A.P.U!#REF!</definedName>
    <definedName name="TOTALITEM2.11.1_62" localSheetId="2">[150]A.P.U!#REF!</definedName>
    <definedName name="TOTALITEM2.11.1_62">[150]A.P.U!#REF!</definedName>
    <definedName name="TOTALITEM2.11.1_63" localSheetId="22">[150]A.P.U!#REF!</definedName>
    <definedName name="TOTALITEM2.11.1_63" localSheetId="2">[150]A.P.U!#REF!</definedName>
    <definedName name="TOTALITEM2.11.1_63">[150]A.P.U!#REF!</definedName>
    <definedName name="TOTALITEM2.11.1_64" localSheetId="22">[150]A.P.U!#REF!</definedName>
    <definedName name="TOTALITEM2.11.1_64" localSheetId="2">[150]A.P.U!#REF!</definedName>
    <definedName name="TOTALITEM2.11.1_64">[150]A.P.U!#REF!</definedName>
    <definedName name="TOTALITEM2.11.1_65" localSheetId="22">[150]A.P.U!#REF!</definedName>
    <definedName name="TOTALITEM2.11.1_65" localSheetId="2">[150]A.P.U!#REF!</definedName>
    <definedName name="TOTALITEM2.11.1_65">[150]A.P.U!#REF!</definedName>
    <definedName name="TOTALITEM2.11.1_66" localSheetId="22">[150]A.P.U!#REF!</definedName>
    <definedName name="TOTALITEM2.11.1_66" localSheetId="2">[150]A.P.U!#REF!</definedName>
    <definedName name="TOTALITEM2.11.1_66">[150]A.P.U!#REF!</definedName>
    <definedName name="TOTALITEM2.11.1_67" localSheetId="22">[150]A.P.U!#REF!</definedName>
    <definedName name="TOTALITEM2.11.1_67" localSheetId="2">[150]A.P.U!#REF!</definedName>
    <definedName name="TOTALITEM2.11.1_67">[150]A.P.U!#REF!</definedName>
    <definedName name="TOTALITEM2.11.1_68" localSheetId="22">[150]A.P.U!#REF!</definedName>
    <definedName name="TOTALITEM2.11.1_68" localSheetId="2">[150]A.P.U!#REF!</definedName>
    <definedName name="TOTALITEM2.11.1_68">[150]A.P.U!#REF!</definedName>
    <definedName name="TOTALITEM2.11.1_69" localSheetId="22">[150]A.P.U!#REF!</definedName>
    <definedName name="TOTALITEM2.11.1_69" localSheetId="2">[150]A.P.U!#REF!</definedName>
    <definedName name="TOTALITEM2.11.1_69">[150]A.P.U!#REF!</definedName>
    <definedName name="TOTALITEM2.11.1_70" localSheetId="22">[150]A.P.U!#REF!</definedName>
    <definedName name="TOTALITEM2.11.1_70" localSheetId="2">[150]A.P.U!#REF!</definedName>
    <definedName name="TOTALITEM2.11.1_70">[150]A.P.U!#REF!</definedName>
    <definedName name="TOTALITEM2.11.1_71" localSheetId="22">[150]A.P.U!#REF!</definedName>
    <definedName name="TOTALITEM2.11.1_71" localSheetId="2">[150]A.P.U!#REF!</definedName>
    <definedName name="TOTALITEM2.11.1_71">[150]A.P.U!#REF!</definedName>
    <definedName name="TOTALITEM2.11.1_72" localSheetId="22">[150]A.P.U!#REF!</definedName>
    <definedName name="TOTALITEM2.11.1_72" localSheetId="2">[150]A.P.U!#REF!</definedName>
    <definedName name="TOTALITEM2.11.1_72">[150]A.P.U!#REF!</definedName>
    <definedName name="TOTALITEM2.11.1_73" localSheetId="22">[150]A.P.U!#REF!</definedName>
    <definedName name="TOTALITEM2.11.1_73" localSheetId="2">[150]A.P.U!#REF!</definedName>
    <definedName name="TOTALITEM2.11.1_73">[150]A.P.U!#REF!</definedName>
    <definedName name="TOTALITEM2.11.1_74" localSheetId="22">[150]A.P.U!#REF!</definedName>
    <definedName name="TOTALITEM2.11.1_74" localSheetId="2">[150]A.P.U!#REF!</definedName>
    <definedName name="TOTALITEM2.11.1_74">[150]A.P.U!#REF!</definedName>
    <definedName name="TOTALITEM2.11.1_75" localSheetId="22">[150]A.P.U!#REF!</definedName>
    <definedName name="TOTALITEM2.11.1_75" localSheetId="2">[150]A.P.U!#REF!</definedName>
    <definedName name="TOTALITEM2.11.1_75">[150]A.P.U!#REF!</definedName>
    <definedName name="TOTALITEM2.11.1_76" localSheetId="22">[150]A.P.U!#REF!</definedName>
    <definedName name="TOTALITEM2.11.1_76" localSheetId="2">[150]A.P.U!#REF!</definedName>
    <definedName name="TOTALITEM2.11.1_76">[150]A.P.U!#REF!</definedName>
    <definedName name="TOTALITEM2.11.1_77" localSheetId="22">[150]A.P.U!#REF!</definedName>
    <definedName name="TOTALITEM2.11.1_77" localSheetId="2">[150]A.P.U!#REF!</definedName>
    <definedName name="TOTALITEM2.11.1_77">[150]A.P.U!#REF!</definedName>
    <definedName name="TOTALITEM2.11.1_78" localSheetId="22">[150]A.P.U!#REF!</definedName>
    <definedName name="TOTALITEM2.11.1_78" localSheetId="2">[150]A.P.U!#REF!</definedName>
    <definedName name="TOTALITEM2.11.1_78">[150]A.P.U!#REF!</definedName>
    <definedName name="TOTALITEM2.11.1_79" localSheetId="22">[150]A.P.U!#REF!</definedName>
    <definedName name="TOTALITEM2.11.1_79" localSheetId="2">[150]A.P.U!#REF!</definedName>
    <definedName name="TOTALITEM2.11.1_79">[150]A.P.U!#REF!</definedName>
    <definedName name="TOTALITEM2.11.1_80" localSheetId="22">[150]A.P.U!#REF!</definedName>
    <definedName name="TOTALITEM2.11.1_80" localSheetId="2">[150]A.P.U!#REF!</definedName>
    <definedName name="TOTALITEM2.11.1_80">[150]A.P.U!#REF!</definedName>
    <definedName name="TOTALITEM2.11.1_9" localSheetId="22">[150]A.P.U!#REF!</definedName>
    <definedName name="TOTALITEM2.11.1_9" localSheetId="2">[150]A.P.U!#REF!</definedName>
    <definedName name="TOTALITEM2.11.1_9">[150]A.P.U!#REF!</definedName>
    <definedName name="TOTALITEM2.11.2" localSheetId="17">[148]A.P.U!#REF!</definedName>
    <definedName name="TOTALITEM2.11.2" localSheetId="18">[148]A.P.U!#REF!</definedName>
    <definedName name="TOTALITEM2.11.2" localSheetId="22">[147]A.P.U!#REF!</definedName>
    <definedName name="TOTALITEM2.11.2" localSheetId="2">[148]A.P.U!#REF!</definedName>
    <definedName name="TOTALITEM2.11.2">[147]A.P.U!#REF!</definedName>
    <definedName name="TOTALITEM2.11.2_1" localSheetId="22">[149]A.P.U!#REF!</definedName>
    <definedName name="TOTALITEM2.11.2_1" localSheetId="2">[149]A.P.U!#REF!</definedName>
    <definedName name="TOTALITEM2.11.2_1">[149]A.P.U!#REF!</definedName>
    <definedName name="TOTALITEM2.11.2_10" localSheetId="22">[150]A.P.U!#REF!</definedName>
    <definedName name="TOTALITEM2.11.2_10" localSheetId="2">[150]A.P.U!#REF!</definedName>
    <definedName name="TOTALITEM2.11.2_10">[150]A.P.U!#REF!</definedName>
    <definedName name="TOTALITEM2.11.2_11" localSheetId="22">[150]A.P.U!#REF!</definedName>
    <definedName name="TOTALITEM2.11.2_11" localSheetId="2">[150]A.P.U!#REF!</definedName>
    <definedName name="TOTALITEM2.11.2_11">[150]A.P.U!#REF!</definedName>
    <definedName name="TOTALITEM2.11.2_12" localSheetId="22">[150]A.P.U!#REF!</definedName>
    <definedName name="TOTALITEM2.11.2_12" localSheetId="2">[150]A.P.U!#REF!</definedName>
    <definedName name="TOTALITEM2.11.2_12">[150]A.P.U!#REF!</definedName>
    <definedName name="TOTALITEM2.11.2_13" localSheetId="22">[150]A.P.U!#REF!</definedName>
    <definedName name="TOTALITEM2.11.2_13" localSheetId="2">[150]A.P.U!#REF!</definedName>
    <definedName name="TOTALITEM2.11.2_13">[150]A.P.U!#REF!</definedName>
    <definedName name="TOTALITEM2.11.2_14" localSheetId="22">[150]A.P.U!#REF!</definedName>
    <definedName name="TOTALITEM2.11.2_14" localSheetId="2">[150]A.P.U!#REF!</definedName>
    <definedName name="TOTALITEM2.11.2_14">[150]A.P.U!#REF!</definedName>
    <definedName name="TOTALITEM2.11.2_15" localSheetId="22">[150]A.P.U!#REF!</definedName>
    <definedName name="TOTALITEM2.11.2_15" localSheetId="2">[150]A.P.U!#REF!</definedName>
    <definedName name="TOTALITEM2.11.2_15">[150]A.P.U!#REF!</definedName>
    <definedName name="TOTALITEM2.11.2_16" localSheetId="22">[150]A.P.U!#REF!</definedName>
    <definedName name="TOTALITEM2.11.2_16" localSheetId="2">[150]A.P.U!#REF!</definedName>
    <definedName name="TOTALITEM2.11.2_16">[150]A.P.U!#REF!</definedName>
    <definedName name="TOTALITEM2.11.2_17" localSheetId="22">[150]A.P.U!#REF!</definedName>
    <definedName name="TOTALITEM2.11.2_17" localSheetId="2">[150]A.P.U!#REF!</definedName>
    <definedName name="TOTALITEM2.11.2_17">[150]A.P.U!#REF!</definedName>
    <definedName name="TOTALITEM2.11.2_18" localSheetId="22">[150]A.P.U!#REF!</definedName>
    <definedName name="TOTALITEM2.11.2_18" localSheetId="2">[150]A.P.U!#REF!</definedName>
    <definedName name="TOTALITEM2.11.2_18">[150]A.P.U!#REF!</definedName>
    <definedName name="TOTALITEM2.11.2_19" localSheetId="22">[150]A.P.U!#REF!</definedName>
    <definedName name="TOTALITEM2.11.2_19" localSheetId="2">[150]A.P.U!#REF!</definedName>
    <definedName name="TOTALITEM2.11.2_19">[150]A.P.U!#REF!</definedName>
    <definedName name="TOTALITEM2.11.2_2" localSheetId="22">[149]A.P.U!#REF!</definedName>
    <definedName name="TOTALITEM2.11.2_2" localSheetId="2">[149]A.P.U!#REF!</definedName>
    <definedName name="TOTALITEM2.11.2_2">[149]A.P.U!#REF!</definedName>
    <definedName name="TOTALITEM2.11.2_20" localSheetId="22">[150]A.P.U!#REF!</definedName>
    <definedName name="TOTALITEM2.11.2_20" localSheetId="2">[150]A.P.U!#REF!</definedName>
    <definedName name="TOTALITEM2.11.2_20">[150]A.P.U!#REF!</definedName>
    <definedName name="TOTALITEM2.11.2_21" localSheetId="22">[150]A.P.U!#REF!</definedName>
    <definedName name="TOTALITEM2.11.2_21" localSheetId="2">[150]A.P.U!#REF!</definedName>
    <definedName name="TOTALITEM2.11.2_21">[150]A.P.U!#REF!</definedName>
    <definedName name="TOTALITEM2.11.2_22" localSheetId="22">[150]A.P.U!#REF!</definedName>
    <definedName name="TOTALITEM2.11.2_22" localSheetId="2">[150]A.P.U!#REF!</definedName>
    <definedName name="TOTALITEM2.11.2_22">[150]A.P.U!#REF!</definedName>
    <definedName name="TOTALITEM2.11.2_23" localSheetId="22">[150]A.P.U!#REF!</definedName>
    <definedName name="TOTALITEM2.11.2_23" localSheetId="2">[150]A.P.U!#REF!</definedName>
    <definedName name="TOTALITEM2.11.2_23">[150]A.P.U!#REF!</definedName>
    <definedName name="TOTALITEM2.11.2_24" localSheetId="22">[150]A.P.U!#REF!</definedName>
    <definedName name="TOTALITEM2.11.2_24" localSheetId="2">[150]A.P.U!#REF!</definedName>
    <definedName name="TOTALITEM2.11.2_24">[150]A.P.U!#REF!</definedName>
    <definedName name="TOTALITEM2.11.2_25" localSheetId="22">[150]A.P.U!#REF!</definedName>
    <definedName name="TOTALITEM2.11.2_25" localSheetId="2">[150]A.P.U!#REF!</definedName>
    <definedName name="TOTALITEM2.11.2_25">[150]A.P.U!#REF!</definedName>
    <definedName name="TOTALITEM2.11.2_26" localSheetId="22">[150]A.P.U!#REF!</definedName>
    <definedName name="TOTALITEM2.11.2_26" localSheetId="2">[150]A.P.U!#REF!</definedName>
    <definedName name="TOTALITEM2.11.2_26">[150]A.P.U!#REF!</definedName>
    <definedName name="TOTALITEM2.11.2_27" localSheetId="22">[150]A.P.U!#REF!</definedName>
    <definedName name="TOTALITEM2.11.2_27" localSheetId="2">[150]A.P.U!#REF!</definedName>
    <definedName name="TOTALITEM2.11.2_27">[150]A.P.U!#REF!</definedName>
    <definedName name="TOTALITEM2.11.2_28" localSheetId="22">[150]A.P.U!#REF!</definedName>
    <definedName name="TOTALITEM2.11.2_28" localSheetId="2">[150]A.P.U!#REF!</definedName>
    <definedName name="TOTALITEM2.11.2_28">[150]A.P.U!#REF!</definedName>
    <definedName name="TOTALITEM2.11.2_29" localSheetId="22">[150]A.P.U!#REF!</definedName>
    <definedName name="TOTALITEM2.11.2_29" localSheetId="2">[150]A.P.U!#REF!</definedName>
    <definedName name="TOTALITEM2.11.2_29">[150]A.P.U!#REF!</definedName>
    <definedName name="TOTALITEM2.11.2_3" localSheetId="22">[151]A.P.U!#REF!</definedName>
    <definedName name="TOTALITEM2.11.2_3" localSheetId="2">[151]A.P.U!#REF!</definedName>
    <definedName name="TOTALITEM2.11.2_3">[151]A.P.U!#REF!</definedName>
    <definedName name="TOTALITEM2.11.2_30" localSheetId="22">[150]A.P.U!#REF!</definedName>
    <definedName name="TOTALITEM2.11.2_30" localSheetId="2">[150]A.P.U!#REF!</definedName>
    <definedName name="TOTALITEM2.11.2_30">[150]A.P.U!#REF!</definedName>
    <definedName name="TOTALITEM2.11.2_31" localSheetId="22">[150]A.P.U!#REF!</definedName>
    <definedName name="TOTALITEM2.11.2_31" localSheetId="2">[150]A.P.U!#REF!</definedName>
    <definedName name="TOTALITEM2.11.2_31">[150]A.P.U!#REF!</definedName>
    <definedName name="TOTALITEM2.11.2_32" localSheetId="22">[150]A.P.U!#REF!</definedName>
    <definedName name="TOTALITEM2.11.2_32" localSheetId="2">[150]A.P.U!#REF!</definedName>
    <definedName name="TOTALITEM2.11.2_32">[150]A.P.U!#REF!</definedName>
    <definedName name="TOTALITEM2.11.2_33" localSheetId="22">[150]A.P.U!#REF!</definedName>
    <definedName name="TOTALITEM2.11.2_33" localSheetId="2">[150]A.P.U!#REF!</definedName>
    <definedName name="TOTALITEM2.11.2_33">[150]A.P.U!#REF!</definedName>
    <definedName name="TOTALITEM2.11.2_34" localSheetId="22">[150]A.P.U!#REF!</definedName>
    <definedName name="TOTALITEM2.11.2_34" localSheetId="2">[150]A.P.U!#REF!</definedName>
    <definedName name="TOTALITEM2.11.2_34">[150]A.P.U!#REF!</definedName>
    <definedName name="TOTALITEM2.11.2_35" localSheetId="22">[150]A.P.U!#REF!</definedName>
    <definedName name="TOTALITEM2.11.2_35" localSheetId="2">[150]A.P.U!#REF!</definedName>
    <definedName name="TOTALITEM2.11.2_35">[150]A.P.U!#REF!</definedName>
    <definedName name="TOTALITEM2.11.2_36" localSheetId="22">[150]A.P.U!#REF!</definedName>
    <definedName name="TOTALITEM2.11.2_36" localSheetId="2">[150]A.P.U!#REF!</definedName>
    <definedName name="TOTALITEM2.11.2_36">[150]A.P.U!#REF!</definedName>
    <definedName name="TOTALITEM2.11.2_37" localSheetId="22">[150]A.P.U!#REF!</definedName>
    <definedName name="TOTALITEM2.11.2_37" localSheetId="2">[150]A.P.U!#REF!</definedName>
    <definedName name="TOTALITEM2.11.2_37">[150]A.P.U!#REF!</definedName>
    <definedName name="TOTALITEM2.11.2_38" localSheetId="22">[150]A.P.U!#REF!</definedName>
    <definedName name="TOTALITEM2.11.2_38" localSheetId="2">[150]A.P.U!#REF!</definedName>
    <definedName name="TOTALITEM2.11.2_38">[150]A.P.U!#REF!</definedName>
    <definedName name="TOTALITEM2.11.2_39" localSheetId="22">[150]A.P.U!#REF!</definedName>
    <definedName name="TOTALITEM2.11.2_39" localSheetId="2">[150]A.P.U!#REF!</definedName>
    <definedName name="TOTALITEM2.11.2_39">[150]A.P.U!#REF!</definedName>
    <definedName name="TOTALITEM2.11.2_4" localSheetId="22">[149]A.P.U!#REF!</definedName>
    <definedName name="TOTALITEM2.11.2_4" localSheetId="2">[149]A.P.U!#REF!</definedName>
    <definedName name="TOTALITEM2.11.2_4">[149]A.P.U!#REF!</definedName>
    <definedName name="TOTALITEM2.11.2_40" localSheetId="22">[150]A.P.U!#REF!</definedName>
    <definedName name="TOTALITEM2.11.2_40" localSheetId="2">[150]A.P.U!#REF!</definedName>
    <definedName name="TOTALITEM2.11.2_40">[150]A.P.U!#REF!</definedName>
    <definedName name="TOTALITEM2.11.2_41" localSheetId="22">[150]A.P.U!#REF!</definedName>
    <definedName name="TOTALITEM2.11.2_41" localSheetId="2">[150]A.P.U!#REF!</definedName>
    <definedName name="TOTALITEM2.11.2_41">[150]A.P.U!#REF!</definedName>
    <definedName name="TOTALITEM2.11.2_42" localSheetId="22">[150]A.P.U!#REF!</definedName>
    <definedName name="TOTALITEM2.11.2_42" localSheetId="2">[150]A.P.U!#REF!</definedName>
    <definedName name="TOTALITEM2.11.2_42">[150]A.P.U!#REF!</definedName>
    <definedName name="TOTALITEM2.11.2_43" localSheetId="22">[150]A.P.U!#REF!</definedName>
    <definedName name="TOTALITEM2.11.2_43" localSheetId="2">[150]A.P.U!#REF!</definedName>
    <definedName name="TOTALITEM2.11.2_43">[150]A.P.U!#REF!</definedName>
    <definedName name="TOTALITEM2.11.2_44" localSheetId="22">[150]A.P.U!#REF!</definedName>
    <definedName name="TOTALITEM2.11.2_44" localSheetId="2">[150]A.P.U!#REF!</definedName>
    <definedName name="TOTALITEM2.11.2_44">[150]A.P.U!#REF!</definedName>
    <definedName name="TOTALITEM2.11.2_45" localSheetId="22">[150]A.P.U!#REF!</definedName>
    <definedName name="TOTALITEM2.11.2_45" localSheetId="2">[150]A.P.U!#REF!</definedName>
    <definedName name="TOTALITEM2.11.2_45">[150]A.P.U!#REF!</definedName>
    <definedName name="TOTALITEM2.11.2_46" localSheetId="22">[150]A.P.U!#REF!</definedName>
    <definedName name="TOTALITEM2.11.2_46" localSheetId="2">[150]A.P.U!#REF!</definedName>
    <definedName name="TOTALITEM2.11.2_46">[150]A.P.U!#REF!</definedName>
    <definedName name="TOTALITEM2.11.2_47" localSheetId="22">[150]A.P.U!#REF!</definedName>
    <definedName name="TOTALITEM2.11.2_47" localSheetId="2">[150]A.P.U!#REF!</definedName>
    <definedName name="TOTALITEM2.11.2_47">[150]A.P.U!#REF!</definedName>
    <definedName name="TOTALITEM2.11.2_48" localSheetId="22">[150]A.P.U!#REF!</definedName>
    <definedName name="TOTALITEM2.11.2_48" localSheetId="2">[150]A.P.U!#REF!</definedName>
    <definedName name="TOTALITEM2.11.2_48">[150]A.P.U!#REF!</definedName>
    <definedName name="TOTALITEM2.11.2_49" localSheetId="22">[150]A.P.U!#REF!</definedName>
    <definedName name="TOTALITEM2.11.2_49" localSheetId="2">[150]A.P.U!#REF!</definedName>
    <definedName name="TOTALITEM2.11.2_49">[150]A.P.U!#REF!</definedName>
    <definedName name="TOTALITEM2.11.2_5" localSheetId="22">[150]A.P.U!#REF!</definedName>
    <definedName name="TOTALITEM2.11.2_5" localSheetId="2">[150]A.P.U!#REF!</definedName>
    <definedName name="TOTALITEM2.11.2_5">[150]A.P.U!#REF!</definedName>
    <definedName name="TOTALITEM2.11.2_50" localSheetId="22">[150]A.P.U!#REF!</definedName>
    <definedName name="TOTALITEM2.11.2_50" localSheetId="2">[150]A.P.U!#REF!</definedName>
    <definedName name="TOTALITEM2.11.2_50">[150]A.P.U!#REF!</definedName>
    <definedName name="TOTALITEM2.11.2_51" localSheetId="22">[150]A.P.U!#REF!</definedName>
    <definedName name="TOTALITEM2.11.2_51" localSheetId="2">[150]A.P.U!#REF!</definedName>
    <definedName name="TOTALITEM2.11.2_51">[150]A.P.U!#REF!</definedName>
    <definedName name="TOTALITEM2.11.2_52" localSheetId="22">[150]A.P.U!#REF!</definedName>
    <definedName name="TOTALITEM2.11.2_52" localSheetId="2">[150]A.P.U!#REF!</definedName>
    <definedName name="TOTALITEM2.11.2_52">[150]A.P.U!#REF!</definedName>
    <definedName name="TOTALITEM2.11.2_53" localSheetId="22">[150]A.P.U!#REF!</definedName>
    <definedName name="TOTALITEM2.11.2_53" localSheetId="2">[150]A.P.U!#REF!</definedName>
    <definedName name="TOTALITEM2.11.2_53">[150]A.P.U!#REF!</definedName>
    <definedName name="TOTALITEM2.11.2_54" localSheetId="22">[150]A.P.U!#REF!</definedName>
    <definedName name="TOTALITEM2.11.2_54" localSheetId="2">[150]A.P.U!#REF!</definedName>
    <definedName name="TOTALITEM2.11.2_54">[150]A.P.U!#REF!</definedName>
    <definedName name="TOTALITEM2.11.2_55" localSheetId="22">[150]A.P.U!#REF!</definedName>
    <definedName name="TOTALITEM2.11.2_55" localSheetId="2">[150]A.P.U!#REF!</definedName>
    <definedName name="TOTALITEM2.11.2_55">[150]A.P.U!#REF!</definedName>
    <definedName name="TOTALITEM2.11.2_56" localSheetId="22">[150]A.P.U!#REF!</definedName>
    <definedName name="TOTALITEM2.11.2_56" localSheetId="2">[150]A.P.U!#REF!</definedName>
    <definedName name="TOTALITEM2.11.2_56">[150]A.P.U!#REF!</definedName>
    <definedName name="TOTALITEM2.11.2_57" localSheetId="22">[150]A.P.U!#REF!</definedName>
    <definedName name="TOTALITEM2.11.2_57" localSheetId="2">[150]A.P.U!#REF!</definedName>
    <definedName name="TOTALITEM2.11.2_57">[150]A.P.U!#REF!</definedName>
    <definedName name="TOTALITEM2.11.2_58" localSheetId="22">[150]A.P.U!#REF!</definedName>
    <definedName name="TOTALITEM2.11.2_58" localSheetId="2">[150]A.P.U!#REF!</definedName>
    <definedName name="TOTALITEM2.11.2_58">[150]A.P.U!#REF!</definedName>
    <definedName name="TOTALITEM2.11.2_59" localSheetId="22">[149]A.P.U!#REF!</definedName>
    <definedName name="TOTALITEM2.11.2_59" localSheetId="2">[149]A.P.U!#REF!</definedName>
    <definedName name="TOTALITEM2.11.2_59">[149]A.P.U!#REF!</definedName>
    <definedName name="TOTALITEM2.11.2_60" localSheetId="22">[149]A.P.U!#REF!</definedName>
    <definedName name="TOTALITEM2.11.2_60" localSheetId="2">[149]A.P.U!#REF!</definedName>
    <definedName name="TOTALITEM2.11.2_60">[149]A.P.U!#REF!</definedName>
    <definedName name="TOTALITEM2.11.2_61" localSheetId="22">[150]A.P.U!#REF!</definedName>
    <definedName name="TOTALITEM2.11.2_61" localSheetId="2">[150]A.P.U!#REF!</definedName>
    <definedName name="TOTALITEM2.11.2_61">[150]A.P.U!#REF!</definedName>
    <definedName name="TOTALITEM2.11.2_62" localSheetId="22">[150]A.P.U!#REF!</definedName>
    <definedName name="TOTALITEM2.11.2_62" localSheetId="2">[150]A.P.U!#REF!</definedName>
    <definedName name="TOTALITEM2.11.2_62">[150]A.P.U!#REF!</definedName>
    <definedName name="TOTALITEM2.11.2_63" localSheetId="22">[150]A.P.U!#REF!</definedName>
    <definedName name="TOTALITEM2.11.2_63" localSheetId="2">[150]A.P.U!#REF!</definedName>
    <definedName name="TOTALITEM2.11.2_63">[150]A.P.U!#REF!</definedName>
    <definedName name="TOTALITEM2.11.2_64" localSheetId="22">[150]A.P.U!#REF!</definedName>
    <definedName name="TOTALITEM2.11.2_64" localSheetId="2">[150]A.P.U!#REF!</definedName>
    <definedName name="TOTALITEM2.11.2_64">[150]A.P.U!#REF!</definedName>
    <definedName name="TOTALITEM2.11.2_65" localSheetId="22">[150]A.P.U!#REF!</definedName>
    <definedName name="TOTALITEM2.11.2_65" localSheetId="2">[150]A.P.U!#REF!</definedName>
    <definedName name="TOTALITEM2.11.2_65">[150]A.P.U!#REF!</definedName>
    <definedName name="TOTALITEM2.11.2_66" localSheetId="22">[150]A.P.U!#REF!</definedName>
    <definedName name="TOTALITEM2.11.2_66" localSheetId="2">[150]A.P.U!#REF!</definedName>
    <definedName name="TOTALITEM2.11.2_66">[150]A.P.U!#REF!</definedName>
    <definedName name="TOTALITEM2.11.2_67" localSheetId="22">[150]A.P.U!#REF!</definedName>
    <definedName name="TOTALITEM2.11.2_67" localSheetId="2">[150]A.P.U!#REF!</definedName>
    <definedName name="TOTALITEM2.11.2_67">[150]A.P.U!#REF!</definedName>
    <definedName name="TOTALITEM2.11.2_68" localSheetId="22">[150]A.P.U!#REF!</definedName>
    <definedName name="TOTALITEM2.11.2_68" localSheetId="2">[150]A.P.U!#REF!</definedName>
    <definedName name="TOTALITEM2.11.2_68">[150]A.P.U!#REF!</definedName>
    <definedName name="TOTALITEM2.11.2_69" localSheetId="22">[150]A.P.U!#REF!</definedName>
    <definedName name="TOTALITEM2.11.2_69" localSheetId="2">[150]A.P.U!#REF!</definedName>
    <definedName name="TOTALITEM2.11.2_69">[150]A.P.U!#REF!</definedName>
    <definedName name="TOTALITEM2.11.2_70" localSheetId="22">[150]A.P.U!#REF!</definedName>
    <definedName name="TOTALITEM2.11.2_70" localSheetId="2">[150]A.P.U!#REF!</definedName>
    <definedName name="TOTALITEM2.11.2_70">[150]A.P.U!#REF!</definedName>
    <definedName name="TOTALITEM2.11.2_71" localSheetId="22">[150]A.P.U!#REF!</definedName>
    <definedName name="TOTALITEM2.11.2_71" localSheetId="2">[150]A.P.U!#REF!</definedName>
    <definedName name="TOTALITEM2.11.2_71">[150]A.P.U!#REF!</definedName>
    <definedName name="TOTALITEM2.11.2_72" localSheetId="22">[150]A.P.U!#REF!</definedName>
    <definedName name="TOTALITEM2.11.2_72" localSheetId="2">[150]A.P.U!#REF!</definedName>
    <definedName name="TOTALITEM2.11.2_72">[150]A.P.U!#REF!</definedName>
    <definedName name="TOTALITEM2.11.2_73" localSheetId="22">[150]A.P.U!#REF!</definedName>
    <definedName name="TOTALITEM2.11.2_73" localSheetId="2">[150]A.P.U!#REF!</definedName>
    <definedName name="TOTALITEM2.11.2_73">[150]A.P.U!#REF!</definedName>
    <definedName name="TOTALITEM2.11.2_74" localSheetId="22">[150]A.P.U!#REF!</definedName>
    <definedName name="TOTALITEM2.11.2_74" localSheetId="2">[150]A.P.U!#REF!</definedName>
    <definedName name="TOTALITEM2.11.2_74">[150]A.P.U!#REF!</definedName>
    <definedName name="TOTALITEM2.11.2_75" localSheetId="22">[150]A.P.U!#REF!</definedName>
    <definedName name="TOTALITEM2.11.2_75" localSheetId="2">[150]A.P.U!#REF!</definedName>
    <definedName name="TOTALITEM2.11.2_75">[150]A.P.U!#REF!</definedName>
    <definedName name="TOTALITEM2.11.2_76" localSheetId="22">[150]A.P.U!#REF!</definedName>
    <definedName name="TOTALITEM2.11.2_76" localSheetId="2">[150]A.P.U!#REF!</definedName>
    <definedName name="TOTALITEM2.11.2_76">[150]A.P.U!#REF!</definedName>
    <definedName name="TOTALITEM2.11.2_77" localSheetId="22">[150]A.P.U!#REF!</definedName>
    <definedName name="TOTALITEM2.11.2_77" localSheetId="2">[150]A.P.U!#REF!</definedName>
    <definedName name="TOTALITEM2.11.2_77">[150]A.P.U!#REF!</definedName>
    <definedName name="TOTALITEM2.11.2_78" localSheetId="22">[150]A.P.U!#REF!</definedName>
    <definedName name="TOTALITEM2.11.2_78" localSheetId="2">[150]A.P.U!#REF!</definedName>
    <definedName name="TOTALITEM2.11.2_78">[150]A.P.U!#REF!</definedName>
    <definedName name="TOTALITEM2.11.2_79" localSheetId="22">[150]A.P.U!#REF!</definedName>
    <definedName name="TOTALITEM2.11.2_79" localSheetId="2">[150]A.P.U!#REF!</definedName>
    <definedName name="TOTALITEM2.11.2_79">[150]A.P.U!#REF!</definedName>
    <definedName name="TOTALITEM2.11.2_80" localSheetId="22">[150]A.P.U!#REF!</definedName>
    <definedName name="TOTALITEM2.11.2_80" localSheetId="2">[150]A.P.U!#REF!</definedName>
    <definedName name="TOTALITEM2.11.2_80">[150]A.P.U!#REF!</definedName>
    <definedName name="TOTALITEM2.11.2_9" localSheetId="22">[150]A.P.U!#REF!</definedName>
    <definedName name="TOTALITEM2.11.2_9" localSheetId="2">[150]A.P.U!#REF!</definedName>
    <definedName name="TOTALITEM2.11.2_9">[150]A.P.U!#REF!</definedName>
    <definedName name="TOTALITEM2.12.1" localSheetId="17">[148]A.P.U!#REF!</definedName>
    <definedName name="TOTALITEM2.12.1" localSheetId="18">[148]A.P.U!#REF!</definedName>
    <definedName name="TOTALITEM2.12.1" localSheetId="22">[147]A.P.U!#REF!</definedName>
    <definedName name="TOTALITEM2.12.1" localSheetId="2">[148]A.P.U!#REF!</definedName>
    <definedName name="TOTALITEM2.12.1">[147]A.P.U!#REF!</definedName>
    <definedName name="TOTALITEM2.12.1_1" localSheetId="22">[149]A.P.U!#REF!</definedName>
    <definedName name="TOTALITEM2.12.1_1" localSheetId="2">[149]A.P.U!#REF!</definedName>
    <definedName name="TOTALITEM2.12.1_1">[149]A.P.U!#REF!</definedName>
    <definedName name="TOTALITEM2.12.1_10" localSheetId="22">[150]A.P.U!#REF!</definedName>
    <definedName name="TOTALITEM2.12.1_10" localSheetId="2">[150]A.P.U!#REF!</definedName>
    <definedName name="TOTALITEM2.12.1_10">[150]A.P.U!#REF!</definedName>
    <definedName name="TOTALITEM2.12.1_11" localSheetId="22">[150]A.P.U!#REF!</definedName>
    <definedName name="TOTALITEM2.12.1_11" localSheetId="2">[150]A.P.U!#REF!</definedName>
    <definedName name="TOTALITEM2.12.1_11">[150]A.P.U!#REF!</definedName>
    <definedName name="TOTALITEM2.12.1_12" localSheetId="22">[150]A.P.U!#REF!</definedName>
    <definedName name="TOTALITEM2.12.1_12" localSheetId="2">[150]A.P.U!#REF!</definedName>
    <definedName name="TOTALITEM2.12.1_12">[150]A.P.U!#REF!</definedName>
    <definedName name="TOTALITEM2.12.1_13" localSheetId="22">[150]A.P.U!#REF!</definedName>
    <definedName name="TOTALITEM2.12.1_13" localSheetId="2">[150]A.P.U!#REF!</definedName>
    <definedName name="TOTALITEM2.12.1_13">[150]A.P.U!#REF!</definedName>
    <definedName name="TOTALITEM2.12.1_14" localSheetId="22">[150]A.P.U!#REF!</definedName>
    <definedName name="TOTALITEM2.12.1_14" localSheetId="2">[150]A.P.U!#REF!</definedName>
    <definedName name="TOTALITEM2.12.1_14">[150]A.P.U!#REF!</definedName>
    <definedName name="TOTALITEM2.12.1_15" localSheetId="22">[150]A.P.U!#REF!</definedName>
    <definedName name="TOTALITEM2.12.1_15" localSheetId="2">[150]A.P.U!#REF!</definedName>
    <definedName name="TOTALITEM2.12.1_15">[150]A.P.U!#REF!</definedName>
    <definedName name="TOTALITEM2.12.1_16" localSheetId="22">[150]A.P.U!#REF!</definedName>
    <definedName name="TOTALITEM2.12.1_16" localSheetId="2">[150]A.P.U!#REF!</definedName>
    <definedName name="TOTALITEM2.12.1_16">[150]A.P.U!#REF!</definedName>
    <definedName name="TOTALITEM2.12.1_17" localSheetId="22">[150]A.P.U!#REF!</definedName>
    <definedName name="TOTALITEM2.12.1_17" localSheetId="2">[150]A.P.U!#REF!</definedName>
    <definedName name="TOTALITEM2.12.1_17">[150]A.P.U!#REF!</definedName>
    <definedName name="TOTALITEM2.12.1_18" localSheetId="22">[150]A.P.U!#REF!</definedName>
    <definedName name="TOTALITEM2.12.1_18" localSheetId="2">[150]A.P.U!#REF!</definedName>
    <definedName name="TOTALITEM2.12.1_18">[150]A.P.U!#REF!</definedName>
    <definedName name="TOTALITEM2.12.1_19" localSheetId="22">[150]A.P.U!#REF!</definedName>
    <definedName name="TOTALITEM2.12.1_19" localSheetId="2">[150]A.P.U!#REF!</definedName>
    <definedName name="TOTALITEM2.12.1_19">[150]A.P.U!#REF!</definedName>
    <definedName name="TOTALITEM2.12.1_2" localSheetId="22">[149]A.P.U!#REF!</definedName>
    <definedName name="TOTALITEM2.12.1_2" localSheetId="2">[149]A.P.U!#REF!</definedName>
    <definedName name="TOTALITEM2.12.1_2">[149]A.P.U!#REF!</definedName>
    <definedName name="TOTALITEM2.12.1_20" localSheetId="22">[150]A.P.U!#REF!</definedName>
    <definedName name="TOTALITEM2.12.1_20" localSheetId="2">[150]A.P.U!#REF!</definedName>
    <definedName name="TOTALITEM2.12.1_20">[150]A.P.U!#REF!</definedName>
    <definedName name="TOTALITEM2.12.1_21" localSheetId="22">[150]A.P.U!#REF!</definedName>
    <definedName name="TOTALITEM2.12.1_21" localSheetId="2">[150]A.P.U!#REF!</definedName>
    <definedName name="TOTALITEM2.12.1_21">[150]A.P.U!#REF!</definedName>
    <definedName name="TOTALITEM2.12.1_22" localSheetId="22">[150]A.P.U!#REF!</definedName>
    <definedName name="TOTALITEM2.12.1_22" localSheetId="2">[150]A.P.U!#REF!</definedName>
    <definedName name="TOTALITEM2.12.1_22">[150]A.P.U!#REF!</definedName>
    <definedName name="TOTALITEM2.12.1_23" localSheetId="22">[150]A.P.U!#REF!</definedName>
    <definedName name="TOTALITEM2.12.1_23" localSheetId="2">[150]A.P.U!#REF!</definedName>
    <definedName name="TOTALITEM2.12.1_23">[150]A.P.U!#REF!</definedName>
    <definedName name="TOTALITEM2.12.1_24" localSheetId="22">[150]A.P.U!#REF!</definedName>
    <definedName name="TOTALITEM2.12.1_24" localSheetId="2">[150]A.P.U!#REF!</definedName>
    <definedName name="TOTALITEM2.12.1_24">[150]A.P.U!#REF!</definedName>
    <definedName name="TOTALITEM2.12.1_25" localSheetId="22">[150]A.P.U!#REF!</definedName>
    <definedName name="TOTALITEM2.12.1_25" localSheetId="2">[150]A.P.U!#REF!</definedName>
    <definedName name="TOTALITEM2.12.1_25">[150]A.P.U!#REF!</definedName>
    <definedName name="TOTALITEM2.12.1_26" localSheetId="22">[150]A.P.U!#REF!</definedName>
    <definedName name="TOTALITEM2.12.1_26" localSheetId="2">[150]A.P.U!#REF!</definedName>
    <definedName name="TOTALITEM2.12.1_26">[150]A.P.U!#REF!</definedName>
    <definedName name="TOTALITEM2.12.1_27" localSheetId="22">[150]A.P.U!#REF!</definedName>
    <definedName name="TOTALITEM2.12.1_27" localSheetId="2">[150]A.P.U!#REF!</definedName>
    <definedName name="TOTALITEM2.12.1_27">[150]A.P.U!#REF!</definedName>
    <definedName name="TOTALITEM2.12.1_28" localSheetId="22">[150]A.P.U!#REF!</definedName>
    <definedName name="TOTALITEM2.12.1_28" localSheetId="2">[150]A.P.U!#REF!</definedName>
    <definedName name="TOTALITEM2.12.1_28">[150]A.P.U!#REF!</definedName>
    <definedName name="TOTALITEM2.12.1_29" localSheetId="22">[150]A.P.U!#REF!</definedName>
    <definedName name="TOTALITEM2.12.1_29" localSheetId="2">[150]A.P.U!#REF!</definedName>
    <definedName name="TOTALITEM2.12.1_29">[150]A.P.U!#REF!</definedName>
    <definedName name="TOTALITEM2.12.1_3" localSheetId="22">[151]A.P.U!#REF!</definedName>
    <definedName name="TOTALITEM2.12.1_3" localSheetId="2">[151]A.P.U!#REF!</definedName>
    <definedName name="TOTALITEM2.12.1_3">[151]A.P.U!#REF!</definedName>
    <definedName name="TOTALITEM2.12.1_30" localSheetId="22">[150]A.P.U!#REF!</definedName>
    <definedName name="TOTALITEM2.12.1_30" localSheetId="2">[150]A.P.U!#REF!</definedName>
    <definedName name="TOTALITEM2.12.1_30">[150]A.P.U!#REF!</definedName>
    <definedName name="TOTALITEM2.12.1_31" localSheetId="22">[150]A.P.U!#REF!</definedName>
    <definedName name="TOTALITEM2.12.1_31" localSheetId="2">[150]A.P.U!#REF!</definedName>
    <definedName name="TOTALITEM2.12.1_31">[150]A.P.U!#REF!</definedName>
    <definedName name="TOTALITEM2.12.1_32" localSheetId="22">[150]A.P.U!#REF!</definedName>
    <definedName name="TOTALITEM2.12.1_32" localSheetId="2">[150]A.P.U!#REF!</definedName>
    <definedName name="TOTALITEM2.12.1_32">[150]A.P.U!#REF!</definedName>
    <definedName name="TOTALITEM2.12.1_33" localSheetId="22">[150]A.P.U!#REF!</definedName>
    <definedName name="TOTALITEM2.12.1_33" localSheetId="2">[150]A.P.U!#REF!</definedName>
    <definedName name="TOTALITEM2.12.1_33">[150]A.P.U!#REF!</definedName>
    <definedName name="TOTALITEM2.12.1_34" localSheetId="22">[150]A.P.U!#REF!</definedName>
    <definedName name="TOTALITEM2.12.1_34" localSheetId="2">[150]A.P.U!#REF!</definedName>
    <definedName name="TOTALITEM2.12.1_34">[150]A.P.U!#REF!</definedName>
    <definedName name="TOTALITEM2.12.1_35" localSheetId="22">[150]A.P.U!#REF!</definedName>
    <definedName name="TOTALITEM2.12.1_35" localSheetId="2">[150]A.P.U!#REF!</definedName>
    <definedName name="TOTALITEM2.12.1_35">[150]A.P.U!#REF!</definedName>
    <definedName name="TOTALITEM2.12.1_36" localSheetId="22">[150]A.P.U!#REF!</definedName>
    <definedName name="TOTALITEM2.12.1_36" localSheetId="2">[150]A.P.U!#REF!</definedName>
    <definedName name="TOTALITEM2.12.1_36">[150]A.P.U!#REF!</definedName>
    <definedName name="TOTALITEM2.12.1_37" localSheetId="22">[150]A.P.U!#REF!</definedName>
    <definedName name="TOTALITEM2.12.1_37" localSheetId="2">[150]A.P.U!#REF!</definedName>
    <definedName name="TOTALITEM2.12.1_37">[150]A.P.U!#REF!</definedName>
    <definedName name="TOTALITEM2.12.1_38" localSheetId="22">[150]A.P.U!#REF!</definedName>
    <definedName name="TOTALITEM2.12.1_38" localSheetId="2">[150]A.P.U!#REF!</definedName>
    <definedName name="TOTALITEM2.12.1_38">[150]A.P.U!#REF!</definedName>
    <definedName name="TOTALITEM2.12.1_39" localSheetId="22">[150]A.P.U!#REF!</definedName>
    <definedName name="TOTALITEM2.12.1_39" localSheetId="2">[150]A.P.U!#REF!</definedName>
    <definedName name="TOTALITEM2.12.1_39">[150]A.P.U!#REF!</definedName>
    <definedName name="TOTALITEM2.12.1_4" localSheetId="22">[149]A.P.U!#REF!</definedName>
    <definedName name="TOTALITEM2.12.1_4" localSheetId="2">[149]A.P.U!#REF!</definedName>
    <definedName name="TOTALITEM2.12.1_4">[149]A.P.U!#REF!</definedName>
    <definedName name="TOTALITEM2.12.1_40" localSheetId="22">[150]A.P.U!#REF!</definedName>
    <definedName name="TOTALITEM2.12.1_40" localSheetId="2">[150]A.P.U!#REF!</definedName>
    <definedName name="TOTALITEM2.12.1_40">[150]A.P.U!#REF!</definedName>
    <definedName name="TOTALITEM2.12.1_41" localSheetId="22">[150]A.P.U!#REF!</definedName>
    <definedName name="TOTALITEM2.12.1_41" localSheetId="2">[150]A.P.U!#REF!</definedName>
    <definedName name="TOTALITEM2.12.1_41">[150]A.P.U!#REF!</definedName>
    <definedName name="TOTALITEM2.12.1_42" localSheetId="22">[150]A.P.U!#REF!</definedName>
    <definedName name="TOTALITEM2.12.1_42" localSheetId="2">[150]A.P.U!#REF!</definedName>
    <definedName name="TOTALITEM2.12.1_42">[150]A.P.U!#REF!</definedName>
    <definedName name="TOTALITEM2.12.1_43" localSheetId="22">[150]A.P.U!#REF!</definedName>
    <definedName name="TOTALITEM2.12.1_43" localSheetId="2">[150]A.P.U!#REF!</definedName>
    <definedName name="TOTALITEM2.12.1_43">[150]A.P.U!#REF!</definedName>
    <definedName name="TOTALITEM2.12.1_44" localSheetId="22">[150]A.P.U!#REF!</definedName>
    <definedName name="TOTALITEM2.12.1_44" localSheetId="2">[150]A.P.U!#REF!</definedName>
    <definedName name="TOTALITEM2.12.1_44">[150]A.P.U!#REF!</definedName>
    <definedName name="TOTALITEM2.12.1_45" localSheetId="22">[150]A.P.U!#REF!</definedName>
    <definedName name="TOTALITEM2.12.1_45" localSheetId="2">[150]A.P.U!#REF!</definedName>
    <definedName name="TOTALITEM2.12.1_45">[150]A.P.U!#REF!</definedName>
    <definedName name="TOTALITEM2.12.1_46" localSheetId="22">[150]A.P.U!#REF!</definedName>
    <definedName name="TOTALITEM2.12.1_46" localSheetId="2">[150]A.P.U!#REF!</definedName>
    <definedName name="TOTALITEM2.12.1_46">[150]A.P.U!#REF!</definedName>
    <definedName name="TOTALITEM2.12.1_47" localSheetId="22">[150]A.P.U!#REF!</definedName>
    <definedName name="TOTALITEM2.12.1_47" localSheetId="2">[150]A.P.U!#REF!</definedName>
    <definedName name="TOTALITEM2.12.1_47">[150]A.P.U!#REF!</definedName>
    <definedName name="TOTALITEM2.12.1_48" localSheetId="22">[150]A.P.U!#REF!</definedName>
    <definedName name="TOTALITEM2.12.1_48" localSheetId="2">[150]A.P.U!#REF!</definedName>
    <definedName name="TOTALITEM2.12.1_48">[150]A.P.U!#REF!</definedName>
    <definedName name="TOTALITEM2.12.1_49" localSheetId="22">[150]A.P.U!#REF!</definedName>
    <definedName name="TOTALITEM2.12.1_49" localSheetId="2">[150]A.P.U!#REF!</definedName>
    <definedName name="TOTALITEM2.12.1_49">[150]A.P.U!#REF!</definedName>
    <definedName name="TOTALITEM2.12.1_5" localSheetId="22">[150]A.P.U!#REF!</definedName>
    <definedName name="TOTALITEM2.12.1_5" localSheetId="2">[150]A.P.U!#REF!</definedName>
    <definedName name="TOTALITEM2.12.1_5">[150]A.P.U!#REF!</definedName>
    <definedName name="TOTALITEM2.12.1_50" localSheetId="22">[150]A.P.U!#REF!</definedName>
    <definedName name="TOTALITEM2.12.1_50" localSheetId="2">[150]A.P.U!#REF!</definedName>
    <definedName name="TOTALITEM2.12.1_50">[150]A.P.U!#REF!</definedName>
    <definedName name="TOTALITEM2.12.1_51" localSheetId="22">[150]A.P.U!#REF!</definedName>
    <definedName name="TOTALITEM2.12.1_51" localSheetId="2">[150]A.P.U!#REF!</definedName>
    <definedName name="TOTALITEM2.12.1_51">[150]A.P.U!#REF!</definedName>
    <definedName name="TOTALITEM2.12.1_52" localSheetId="22">[150]A.P.U!#REF!</definedName>
    <definedName name="TOTALITEM2.12.1_52" localSheetId="2">[150]A.P.U!#REF!</definedName>
    <definedName name="TOTALITEM2.12.1_52">[150]A.P.U!#REF!</definedName>
    <definedName name="TOTALITEM2.12.1_53" localSheetId="22">[150]A.P.U!#REF!</definedName>
    <definedName name="TOTALITEM2.12.1_53" localSheetId="2">[150]A.P.U!#REF!</definedName>
    <definedName name="TOTALITEM2.12.1_53">[150]A.P.U!#REF!</definedName>
    <definedName name="TOTALITEM2.12.1_54" localSheetId="22">[150]A.P.U!#REF!</definedName>
    <definedName name="TOTALITEM2.12.1_54" localSheetId="2">[150]A.P.U!#REF!</definedName>
    <definedName name="TOTALITEM2.12.1_54">[150]A.P.U!#REF!</definedName>
    <definedName name="TOTALITEM2.12.1_55" localSheetId="22">[150]A.P.U!#REF!</definedName>
    <definedName name="TOTALITEM2.12.1_55" localSheetId="2">[150]A.P.U!#REF!</definedName>
    <definedName name="TOTALITEM2.12.1_55">[150]A.P.U!#REF!</definedName>
    <definedName name="TOTALITEM2.12.1_56" localSheetId="22">[150]A.P.U!#REF!</definedName>
    <definedName name="TOTALITEM2.12.1_56" localSheetId="2">[150]A.P.U!#REF!</definedName>
    <definedName name="TOTALITEM2.12.1_56">[150]A.P.U!#REF!</definedName>
    <definedName name="TOTALITEM2.12.1_57" localSheetId="22">[150]A.P.U!#REF!</definedName>
    <definedName name="TOTALITEM2.12.1_57" localSheetId="2">[150]A.P.U!#REF!</definedName>
    <definedName name="TOTALITEM2.12.1_57">[150]A.P.U!#REF!</definedName>
    <definedName name="TOTALITEM2.12.1_58" localSheetId="22">[150]A.P.U!#REF!</definedName>
    <definedName name="TOTALITEM2.12.1_58" localSheetId="2">[150]A.P.U!#REF!</definedName>
    <definedName name="TOTALITEM2.12.1_58">[150]A.P.U!#REF!</definedName>
    <definedName name="TOTALITEM2.12.1_59" localSheetId="22">[149]A.P.U!#REF!</definedName>
    <definedName name="TOTALITEM2.12.1_59" localSheetId="2">[149]A.P.U!#REF!</definedName>
    <definedName name="TOTALITEM2.12.1_59">[149]A.P.U!#REF!</definedName>
    <definedName name="TOTALITEM2.12.1_60" localSheetId="22">[149]A.P.U!#REF!</definedName>
    <definedName name="TOTALITEM2.12.1_60" localSheetId="2">[149]A.P.U!#REF!</definedName>
    <definedName name="TOTALITEM2.12.1_60">[149]A.P.U!#REF!</definedName>
    <definedName name="TOTALITEM2.12.1_61" localSheetId="22">[150]A.P.U!#REF!</definedName>
    <definedName name="TOTALITEM2.12.1_61" localSheetId="2">[150]A.P.U!#REF!</definedName>
    <definedName name="TOTALITEM2.12.1_61">[150]A.P.U!#REF!</definedName>
    <definedName name="TOTALITEM2.12.1_62" localSheetId="22">[150]A.P.U!#REF!</definedName>
    <definedName name="TOTALITEM2.12.1_62" localSheetId="2">[150]A.P.U!#REF!</definedName>
    <definedName name="TOTALITEM2.12.1_62">[150]A.P.U!#REF!</definedName>
    <definedName name="TOTALITEM2.12.1_63" localSheetId="22">[150]A.P.U!#REF!</definedName>
    <definedName name="TOTALITEM2.12.1_63" localSheetId="2">[150]A.P.U!#REF!</definedName>
    <definedName name="TOTALITEM2.12.1_63">[150]A.P.U!#REF!</definedName>
    <definedName name="TOTALITEM2.12.1_64" localSheetId="22">[150]A.P.U!#REF!</definedName>
    <definedName name="TOTALITEM2.12.1_64" localSheetId="2">[150]A.P.U!#REF!</definedName>
    <definedName name="TOTALITEM2.12.1_64">[150]A.P.U!#REF!</definedName>
    <definedName name="TOTALITEM2.12.1_65" localSheetId="22">[150]A.P.U!#REF!</definedName>
    <definedName name="TOTALITEM2.12.1_65" localSheetId="2">[150]A.P.U!#REF!</definedName>
    <definedName name="TOTALITEM2.12.1_65">[150]A.P.U!#REF!</definedName>
    <definedName name="TOTALITEM2.12.1_66" localSheetId="22">[150]A.P.U!#REF!</definedName>
    <definedName name="TOTALITEM2.12.1_66" localSheetId="2">[150]A.P.U!#REF!</definedName>
    <definedName name="TOTALITEM2.12.1_66">[150]A.P.U!#REF!</definedName>
    <definedName name="TOTALITEM2.12.1_67" localSheetId="22">[150]A.P.U!#REF!</definedName>
    <definedName name="TOTALITEM2.12.1_67" localSheetId="2">[150]A.P.U!#REF!</definedName>
    <definedName name="TOTALITEM2.12.1_67">[150]A.P.U!#REF!</definedName>
    <definedName name="TOTALITEM2.12.1_68" localSheetId="22">[150]A.P.U!#REF!</definedName>
    <definedName name="TOTALITEM2.12.1_68" localSheetId="2">[150]A.P.U!#REF!</definedName>
    <definedName name="TOTALITEM2.12.1_68">[150]A.P.U!#REF!</definedName>
    <definedName name="TOTALITEM2.12.1_69" localSheetId="22">[150]A.P.U!#REF!</definedName>
    <definedName name="TOTALITEM2.12.1_69" localSheetId="2">[150]A.P.U!#REF!</definedName>
    <definedName name="TOTALITEM2.12.1_69">[150]A.P.U!#REF!</definedName>
    <definedName name="TOTALITEM2.12.1_70" localSheetId="22">[150]A.P.U!#REF!</definedName>
    <definedName name="TOTALITEM2.12.1_70" localSheetId="2">[150]A.P.U!#REF!</definedName>
    <definedName name="TOTALITEM2.12.1_70">[150]A.P.U!#REF!</definedName>
    <definedName name="TOTALITEM2.12.1_71" localSheetId="22">[150]A.P.U!#REF!</definedName>
    <definedName name="TOTALITEM2.12.1_71" localSheetId="2">[150]A.P.U!#REF!</definedName>
    <definedName name="TOTALITEM2.12.1_71">[150]A.P.U!#REF!</definedName>
    <definedName name="TOTALITEM2.12.1_72" localSheetId="22">[150]A.P.U!#REF!</definedName>
    <definedName name="TOTALITEM2.12.1_72" localSheetId="2">[150]A.P.U!#REF!</definedName>
    <definedName name="TOTALITEM2.12.1_72">[150]A.P.U!#REF!</definedName>
    <definedName name="TOTALITEM2.12.1_73" localSheetId="22">[150]A.P.U!#REF!</definedName>
    <definedName name="TOTALITEM2.12.1_73" localSheetId="2">[150]A.P.U!#REF!</definedName>
    <definedName name="TOTALITEM2.12.1_73">[150]A.P.U!#REF!</definedName>
    <definedName name="TOTALITEM2.12.1_74" localSheetId="22">[150]A.P.U!#REF!</definedName>
    <definedName name="TOTALITEM2.12.1_74" localSheetId="2">[150]A.P.U!#REF!</definedName>
    <definedName name="TOTALITEM2.12.1_74">[150]A.P.U!#REF!</definedName>
    <definedName name="TOTALITEM2.12.1_75" localSheetId="22">[150]A.P.U!#REF!</definedName>
    <definedName name="TOTALITEM2.12.1_75" localSheetId="2">[150]A.P.U!#REF!</definedName>
    <definedName name="TOTALITEM2.12.1_75">[150]A.P.U!#REF!</definedName>
    <definedName name="TOTALITEM2.12.1_76" localSheetId="22">[150]A.P.U!#REF!</definedName>
    <definedName name="TOTALITEM2.12.1_76" localSheetId="2">[150]A.P.U!#REF!</definedName>
    <definedName name="TOTALITEM2.12.1_76">[150]A.P.U!#REF!</definedName>
    <definedName name="TOTALITEM2.12.1_77" localSheetId="22">[150]A.P.U!#REF!</definedName>
    <definedName name="TOTALITEM2.12.1_77" localSheetId="2">[150]A.P.U!#REF!</definedName>
    <definedName name="TOTALITEM2.12.1_77">[150]A.P.U!#REF!</definedName>
    <definedName name="TOTALITEM2.12.1_78" localSheetId="22">[150]A.P.U!#REF!</definedName>
    <definedName name="TOTALITEM2.12.1_78" localSheetId="2">[150]A.P.U!#REF!</definedName>
    <definedName name="TOTALITEM2.12.1_78">[150]A.P.U!#REF!</definedName>
    <definedName name="TOTALITEM2.12.1_79" localSheetId="22">[150]A.P.U!#REF!</definedName>
    <definedName name="TOTALITEM2.12.1_79" localSheetId="2">[150]A.P.U!#REF!</definedName>
    <definedName name="TOTALITEM2.12.1_79">[150]A.P.U!#REF!</definedName>
    <definedName name="TOTALITEM2.12.1_80" localSheetId="22">[150]A.P.U!#REF!</definedName>
    <definedName name="TOTALITEM2.12.1_80" localSheetId="2">[150]A.P.U!#REF!</definedName>
    <definedName name="TOTALITEM2.12.1_80">[150]A.P.U!#REF!</definedName>
    <definedName name="TOTALITEM2.12.1_9" localSheetId="22">[150]A.P.U!#REF!</definedName>
    <definedName name="TOTALITEM2.12.1_9" localSheetId="2">[150]A.P.U!#REF!</definedName>
    <definedName name="TOTALITEM2.12.1_9">[150]A.P.U!#REF!</definedName>
    <definedName name="TOTALITEM2.2" localSheetId="17">[148]A.P.U!#REF!</definedName>
    <definedName name="TOTALITEM2.2" localSheetId="18">[148]A.P.U!#REF!</definedName>
    <definedName name="TOTALITEM2.2" localSheetId="22">[147]A.P.U!#REF!</definedName>
    <definedName name="TOTALITEM2.2" localSheetId="2">[148]A.P.U!#REF!</definedName>
    <definedName name="TOTALITEM2.2">[147]A.P.U!#REF!</definedName>
    <definedName name="TOTALITEM2.2_1" localSheetId="22">[149]A.P.U!#REF!</definedName>
    <definedName name="TOTALITEM2.2_1" localSheetId="2">[149]A.P.U!#REF!</definedName>
    <definedName name="TOTALITEM2.2_1">[149]A.P.U!#REF!</definedName>
    <definedName name="TOTALITEM2.2_10" localSheetId="22">[150]A.P.U!#REF!</definedName>
    <definedName name="TOTALITEM2.2_10" localSheetId="2">[150]A.P.U!#REF!</definedName>
    <definedName name="TOTALITEM2.2_10">[150]A.P.U!#REF!</definedName>
    <definedName name="TOTALITEM2.2_11" localSheetId="22">[150]A.P.U!#REF!</definedName>
    <definedName name="TOTALITEM2.2_11" localSheetId="2">[150]A.P.U!#REF!</definedName>
    <definedName name="TOTALITEM2.2_11">[150]A.P.U!#REF!</definedName>
    <definedName name="TOTALITEM2.2_12" localSheetId="22">[150]A.P.U!#REF!</definedName>
    <definedName name="TOTALITEM2.2_12" localSheetId="2">[150]A.P.U!#REF!</definedName>
    <definedName name="TOTALITEM2.2_12">[150]A.P.U!#REF!</definedName>
    <definedName name="TOTALITEM2.2_13" localSheetId="22">[150]A.P.U!#REF!</definedName>
    <definedName name="TOTALITEM2.2_13" localSheetId="2">[150]A.P.U!#REF!</definedName>
    <definedName name="TOTALITEM2.2_13">[150]A.P.U!#REF!</definedName>
    <definedName name="TOTALITEM2.2_14" localSheetId="22">[150]A.P.U!#REF!</definedName>
    <definedName name="TOTALITEM2.2_14" localSheetId="2">[150]A.P.U!#REF!</definedName>
    <definedName name="TOTALITEM2.2_14">[150]A.P.U!#REF!</definedName>
    <definedName name="TOTALITEM2.2_15" localSheetId="22">[150]A.P.U!#REF!</definedName>
    <definedName name="TOTALITEM2.2_15" localSheetId="2">[150]A.P.U!#REF!</definedName>
    <definedName name="TOTALITEM2.2_15">[150]A.P.U!#REF!</definedName>
    <definedName name="TOTALITEM2.2_16" localSheetId="22">[150]A.P.U!#REF!</definedName>
    <definedName name="TOTALITEM2.2_16" localSheetId="2">[150]A.P.U!#REF!</definedName>
    <definedName name="TOTALITEM2.2_16">[150]A.P.U!#REF!</definedName>
    <definedName name="TOTALITEM2.2_17" localSheetId="22">[150]A.P.U!#REF!</definedName>
    <definedName name="TOTALITEM2.2_17" localSheetId="2">[150]A.P.U!#REF!</definedName>
    <definedName name="TOTALITEM2.2_17">[150]A.P.U!#REF!</definedName>
    <definedName name="TOTALITEM2.2_18" localSheetId="22">[150]A.P.U!#REF!</definedName>
    <definedName name="TOTALITEM2.2_18" localSheetId="2">[150]A.P.U!#REF!</definedName>
    <definedName name="TOTALITEM2.2_18">[150]A.P.U!#REF!</definedName>
    <definedName name="TOTALITEM2.2_19" localSheetId="22">[150]A.P.U!#REF!</definedName>
    <definedName name="TOTALITEM2.2_19" localSheetId="2">[150]A.P.U!#REF!</definedName>
    <definedName name="TOTALITEM2.2_19">[150]A.P.U!#REF!</definedName>
    <definedName name="TOTALITEM2.2_2" localSheetId="22">[149]A.P.U!#REF!</definedName>
    <definedName name="TOTALITEM2.2_2" localSheetId="2">[149]A.P.U!#REF!</definedName>
    <definedName name="TOTALITEM2.2_2">[149]A.P.U!#REF!</definedName>
    <definedName name="TOTALITEM2.2_20" localSheetId="22">[150]A.P.U!#REF!</definedName>
    <definedName name="TOTALITEM2.2_20" localSheetId="2">[150]A.P.U!#REF!</definedName>
    <definedName name="TOTALITEM2.2_20">[150]A.P.U!#REF!</definedName>
    <definedName name="TOTALITEM2.2_21" localSheetId="22">[150]A.P.U!#REF!</definedName>
    <definedName name="TOTALITEM2.2_21" localSheetId="2">[150]A.P.U!#REF!</definedName>
    <definedName name="TOTALITEM2.2_21">[150]A.P.U!#REF!</definedName>
    <definedName name="TOTALITEM2.2_22" localSheetId="22">[150]A.P.U!#REF!</definedName>
    <definedName name="TOTALITEM2.2_22" localSheetId="2">[150]A.P.U!#REF!</definedName>
    <definedName name="TOTALITEM2.2_22">[150]A.P.U!#REF!</definedName>
    <definedName name="TOTALITEM2.2_23" localSheetId="22">[150]A.P.U!#REF!</definedName>
    <definedName name="TOTALITEM2.2_23" localSheetId="2">[150]A.P.U!#REF!</definedName>
    <definedName name="TOTALITEM2.2_23">[150]A.P.U!#REF!</definedName>
    <definedName name="TOTALITEM2.2_24" localSheetId="22">[150]A.P.U!#REF!</definedName>
    <definedName name="TOTALITEM2.2_24" localSheetId="2">[150]A.P.U!#REF!</definedName>
    <definedName name="TOTALITEM2.2_24">[150]A.P.U!#REF!</definedName>
    <definedName name="TOTALITEM2.2_25" localSheetId="22">[150]A.P.U!#REF!</definedName>
    <definedName name="TOTALITEM2.2_25" localSheetId="2">[150]A.P.U!#REF!</definedName>
    <definedName name="TOTALITEM2.2_25">[150]A.P.U!#REF!</definedName>
    <definedName name="TOTALITEM2.2_26" localSheetId="22">[150]A.P.U!#REF!</definedName>
    <definedName name="TOTALITEM2.2_26" localSheetId="2">[150]A.P.U!#REF!</definedName>
    <definedName name="TOTALITEM2.2_26">[150]A.P.U!#REF!</definedName>
    <definedName name="TOTALITEM2.2_27" localSheetId="22">[150]A.P.U!#REF!</definedName>
    <definedName name="TOTALITEM2.2_27" localSheetId="2">[150]A.P.U!#REF!</definedName>
    <definedName name="TOTALITEM2.2_27">[150]A.P.U!#REF!</definedName>
    <definedName name="TOTALITEM2.2_28" localSheetId="22">[150]A.P.U!#REF!</definedName>
    <definedName name="TOTALITEM2.2_28" localSheetId="2">[150]A.P.U!#REF!</definedName>
    <definedName name="TOTALITEM2.2_28">[150]A.P.U!#REF!</definedName>
    <definedName name="TOTALITEM2.2_29" localSheetId="22">[150]A.P.U!#REF!</definedName>
    <definedName name="TOTALITEM2.2_29" localSheetId="2">[150]A.P.U!#REF!</definedName>
    <definedName name="TOTALITEM2.2_29">[150]A.P.U!#REF!</definedName>
    <definedName name="TOTALITEM2.2_3" localSheetId="22">[151]A.P.U!#REF!</definedName>
    <definedName name="TOTALITEM2.2_3" localSheetId="2">[151]A.P.U!#REF!</definedName>
    <definedName name="TOTALITEM2.2_3">[151]A.P.U!#REF!</definedName>
    <definedName name="TOTALITEM2.2_30" localSheetId="22">[150]A.P.U!#REF!</definedName>
    <definedName name="TOTALITEM2.2_30" localSheetId="2">[150]A.P.U!#REF!</definedName>
    <definedName name="TOTALITEM2.2_30">[150]A.P.U!#REF!</definedName>
    <definedName name="TOTALITEM2.2_31" localSheetId="22">[150]A.P.U!#REF!</definedName>
    <definedName name="TOTALITEM2.2_31" localSheetId="2">[150]A.P.U!#REF!</definedName>
    <definedName name="TOTALITEM2.2_31">[150]A.P.U!#REF!</definedName>
    <definedName name="TOTALITEM2.2_32" localSheetId="22">[150]A.P.U!#REF!</definedName>
    <definedName name="TOTALITEM2.2_32" localSheetId="2">[150]A.P.U!#REF!</definedName>
    <definedName name="TOTALITEM2.2_32">[150]A.P.U!#REF!</definedName>
    <definedName name="TOTALITEM2.2_33" localSheetId="22">[150]A.P.U!#REF!</definedName>
    <definedName name="TOTALITEM2.2_33" localSheetId="2">[150]A.P.U!#REF!</definedName>
    <definedName name="TOTALITEM2.2_33">[150]A.P.U!#REF!</definedName>
    <definedName name="TOTALITEM2.2_34" localSheetId="22">[150]A.P.U!#REF!</definedName>
    <definedName name="TOTALITEM2.2_34" localSheetId="2">[150]A.P.U!#REF!</definedName>
    <definedName name="TOTALITEM2.2_34">[150]A.P.U!#REF!</definedName>
    <definedName name="TOTALITEM2.2_35" localSheetId="22">[150]A.P.U!#REF!</definedName>
    <definedName name="TOTALITEM2.2_35" localSheetId="2">[150]A.P.U!#REF!</definedName>
    <definedName name="TOTALITEM2.2_35">[150]A.P.U!#REF!</definedName>
    <definedName name="TOTALITEM2.2_36" localSheetId="22">[150]A.P.U!#REF!</definedName>
    <definedName name="TOTALITEM2.2_36" localSheetId="2">[150]A.P.U!#REF!</definedName>
    <definedName name="TOTALITEM2.2_36">[150]A.P.U!#REF!</definedName>
    <definedName name="TOTALITEM2.2_37" localSheetId="22">[150]A.P.U!#REF!</definedName>
    <definedName name="TOTALITEM2.2_37" localSheetId="2">[150]A.P.U!#REF!</definedName>
    <definedName name="TOTALITEM2.2_37">[150]A.P.U!#REF!</definedName>
    <definedName name="TOTALITEM2.2_38" localSheetId="22">[150]A.P.U!#REF!</definedName>
    <definedName name="TOTALITEM2.2_38" localSheetId="2">[150]A.P.U!#REF!</definedName>
    <definedName name="TOTALITEM2.2_38">[150]A.P.U!#REF!</definedName>
    <definedName name="TOTALITEM2.2_39" localSheetId="22">[150]A.P.U!#REF!</definedName>
    <definedName name="TOTALITEM2.2_39" localSheetId="2">[150]A.P.U!#REF!</definedName>
    <definedName name="TOTALITEM2.2_39">[150]A.P.U!#REF!</definedName>
    <definedName name="TOTALITEM2.2_4" localSheetId="22">[149]A.P.U!#REF!</definedName>
    <definedName name="TOTALITEM2.2_4" localSheetId="2">[149]A.P.U!#REF!</definedName>
    <definedName name="TOTALITEM2.2_4">[149]A.P.U!#REF!</definedName>
    <definedName name="TOTALITEM2.2_40" localSheetId="22">[150]A.P.U!#REF!</definedName>
    <definedName name="TOTALITEM2.2_40" localSheetId="2">[150]A.P.U!#REF!</definedName>
    <definedName name="TOTALITEM2.2_40">[150]A.P.U!#REF!</definedName>
    <definedName name="TOTALITEM2.2_41" localSheetId="22">[150]A.P.U!#REF!</definedName>
    <definedName name="TOTALITEM2.2_41" localSheetId="2">[150]A.P.U!#REF!</definedName>
    <definedName name="TOTALITEM2.2_41">[150]A.P.U!#REF!</definedName>
    <definedName name="TOTALITEM2.2_42" localSheetId="22">[150]A.P.U!#REF!</definedName>
    <definedName name="TOTALITEM2.2_42" localSheetId="2">[150]A.P.U!#REF!</definedName>
    <definedName name="TOTALITEM2.2_42">[150]A.P.U!#REF!</definedName>
    <definedName name="TOTALITEM2.2_43" localSheetId="22">[150]A.P.U!#REF!</definedName>
    <definedName name="TOTALITEM2.2_43" localSheetId="2">[150]A.P.U!#REF!</definedName>
    <definedName name="TOTALITEM2.2_43">[150]A.P.U!#REF!</definedName>
    <definedName name="TOTALITEM2.2_44" localSheetId="22">[150]A.P.U!#REF!</definedName>
    <definedName name="TOTALITEM2.2_44" localSheetId="2">[150]A.P.U!#REF!</definedName>
    <definedName name="TOTALITEM2.2_44">[150]A.P.U!#REF!</definedName>
    <definedName name="TOTALITEM2.2_45" localSheetId="22">[150]A.P.U!#REF!</definedName>
    <definedName name="TOTALITEM2.2_45" localSheetId="2">[150]A.P.U!#REF!</definedName>
    <definedName name="TOTALITEM2.2_45">[150]A.P.U!#REF!</definedName>
    <definedName name="TOTALITEM2.2_46" localSheetId="22">[150]A.P.U!#REF!</definedName>
    <definedName name="TOTALITEM2.2_46" localSheetId="2">[150]A.P.U!#REF!</definedName>
    <definedName name="TOTALITEM2.2_46">[150]A.P.U!#REF!</definedName>
    <definedName name="TOTALITEM2.2_47" localSheetId="22">[150]A.P.U!#REF!</definedName>
    <definedName name="TOTALITEM2.2_47" localSheetId="2">[150]A.P.U!#REF!</definedName>
    <definedName name="TOTALITEM2.2_47">[150]A.P.U!#REF!</definedName>
    <definedName name="TOTALITEM2.2_48" localSheetId="22">[150]A.P.U!#REF!</definedName>
    <definedName name="TOTALITEM2.2_48" localSheetId="2">[150]A.P.U!#REF!</definedName>
    <definedName name="TOTALITEM2.2_48">[150]A.P.U!#REF!</definedName>
    <definedName name="TOTALITEM2.2_49" localSheetId="22">[150]A.P.U!#REF!</definedName>
    <definedName name="TOTALITEM2.2_49" localSheetId="2">[150]A.P.U!#REF!</definedName>
    <definedName name="TOTALITEM2.2_49">[150]A.P.U!#REF!</definedName>
    <definedName name="TOTALITEM2.2_5" localSheetId="22">[150]A.P.U!#REF!</definedName>
    <definedName name="TOTALITEM2.2_5" localSheetId="2">[150]A.P.U!#REF!</definedName>
    <definedName name="TOTALITEM2.2_5">[150]A.P.U!#REF!</definedName>
    <definedName name="TOTALITEM2.2_50" localSheetId="22">[150]A.P.U!#REF!</definedName>
    <definedName name="TOTALITEM2.2_50" localSheetId="2">[150]A.P.U!#REF!</definedName>
    <definedName name="TOTALITEM2.2_50">[150]A.P.U!#REF!</definedName>
    <definedName name="TOTALITEM2.2_51" localSheetId="22">[150]A.P.U!#REF!</definedName>
    <definedName name="TOTALITEM2.2_51" localSheetId="2">[150]A.P.U!#REF!</definedName>
    <definedName name="TOTALITEM2.2_51">[150]A.P.U!#REF!</definedName>
    <definedName name="TOTALITEM2.2_52" localSheetId="22">[150]A.P.U!#REF!</definedName>
    <definedName name="TOTALITEM2.2_52" localSheetId="2">[150]A.P.U!#REF!</definedName>
    <definedName name="TOTALITEM2.2_52">[150]A.P.U!#REF!</definedName>
    <definedName name="TOTALITEM2.2_53" localSheetId="22">[150]A.P.U!#REF!</definedName>
    <definedName name="TOTALITEM2.2_53" localSheetId="2">[150]A.P.U!#REF!</definedName>
    <definedName name="TOTALITEM2.2_53">[150]A.P.U!#REF!</definedName>
    <definedName name="TOTALITEM2.2_54" localSheetId="22">[150]A.P.U!#REF!</definedName>
    <definedName name="TOTALITEM2.2_54" localSheetId="2">[150]A.P.U!#REF!</definedName>
    <definedName name="TOTALITEM2.2_54">[150]A.P.U!#REF!</definedName>
    <definedName name="TOTALITEM2.2_55" localSheetId="22">[150]A.P.U!#REF!</definedName>
    <definedName name="TOTALITEM2.2_55" localSheetId="2">[150]A.P.U!#REF!</definedName>
    <definedName name="TOTALITEM2.2_55">[150]A.P.U!#REF!</definedName>
    <definedName name="TOTALITEM2.2_56" localSheetId="22">[150]A.P.U!#REF!</definedName>
    <definedName name="TOTALITEM2.2_56" localSheetId="2">[150]A.P.U!#REF!</definedName>
    <definedName name="TOTALITEM2.2_56">[150]A.P.U!#REF!</definedName>
    <definedName name="TOTALITEM2.2_57" localSheetId="22">[150]A.P.U!#REF!</definedName>
    <definedName name="TOTALITEM2.2_57" localSheetId="2">[150]A.P.U!#REF!</definedName>
    <definedName name="TOTALITEM2.2_57">[150]A.P.U!#REF!</definedName>
    <definedName name="TOTALITEM2.2_58" localSheetId="22">[150]A.P.U!#REF!</definedName>
    <definedName name="TOTALITEM2.2_58" localSheetId="2">[150]A.P.U!#REF!</definedName>
    <definedName name="TOTALITEM2.2_58">[150]A.P.U!#REF!</definedName>
    <definedName name="TOTALITEM2.2_59" localSheetId="22">[149]A.P.U!#REF!</definedName>
    <definedName name="TOTALITEM2.2_59" localSheetId="2">[149]A.P.U!#REF!</definedName>
    <definedName name="TOTALITEM2.2_59">[149]A.P.U!#REF!</definedName>
    <definedName name="TOTALITEM2.2_60" localSheetId="22">[149]A.P.U!#REF!</definedName>
    <definedName name="TOTALITEM2.2_60" localSheetId="2">[149]A.P.U!#REF!</definedName>
    <definedName name="TOTALITEM2.2_60">[149]A.P.U!#REF!</definedName>
    <definedName name="TOTALITEM2.2_61" localSheetId="22">[150]A.P.U!#REF!</definedName>
    <definedName name="TOTALITEM2.2_61" localSheetId="2">[150]A.P.U!#REF!</definedName>
    <definedName name="TOTALITEM2.2_61">[150]A.P.U!#REF!</definedName>
    <definedName name="TOTALITEM2.2_62" localSheetId="22">[150]A.P.U!#REF!</definedName>
    <definedName name="TOTALITEM2.2_62" localSheetId="2">[150]A.P.U!#REF!</definedName>
    <definedName name="TOTALITEM2.2_62">[150]A.P.U!#REF!</definedName>
    <definedName name="TOTALITEM2.2_63" localSheetId="22">[150]A.P.U!#REF!</definedName>
    <definedName name="TOTALITEM2.2_63" localSheetId="2">[150]A.P.U!#REF!</definedName>
    <definedName name="TOTALITEM2.2_63">[150]A.P.U!#REF!</definedName>
    <definedName name="TOTALITEM2.2_64" localSheetId="22">[150]A.P.U!#REF!</definedName>
    <definedName name="TOTALITEM2.2_64" localSheetId="2">[150]A.P.U!#REF!</definedName>
    <definedName name="TOTALITEM2.2_64">[150]A.P.U!#REF!</definedName>
    <definedName name="TOTALITEM2.2_65" localSheetId="22">[150]A.P.U!#REF!</definedName>
    <definedName name="TOTALITEM2.2_65" localSheetId="2">[150]A.P.U!#REF!</definedName>
    <definedName name="TOTALITEM2.2_65">[150]A.P.U!#REF!</definedName>
    <definedName name="TOTALITEM2.2_66" localSheetId="22">[150]A.P.U!#REF!</definedName>
    <definedName name="TOTALITEM2.2_66" localSheetId="2">[150]A.P.U!#REF!</definedName>
    <definedName name="TOTALITEM2.2_66">[150]A.P.U!#REF!</definedName>
    <definedName name="TOTALITEM2.2_67" localSheetId="22">[150]A.P.U!#REF!</definedName>
    <definedName name="TOTALITEM2.2_67" localSheetId="2">[150]A.P.U!#REF!</definedName>
    <definedName name="TOTALITEM2.2_67">[150]A.P.U!#REF!</definedName>
    <definedName name="TOTALITEM2.2_68" localSheetId="22">[150]A.P.U!#REF!</definedName>
    <definedName name="TOTALITEM2.2_68" localSheetId="2">[150]A.P.U!#REF!</definedName>
    <definedName name="TOTALITEM2.2_68">[150]A.P.U!#REF!</definedName>
    <definedName name="TOTALITEM2.2_69" localSheetId="22">[150]A.P.U!#REF!</definedName>
    <definedName name="TOTALITEM2.2_69" localSheetId="2">[150]A.P.U!#REF!</definedName>
    <definedName name="TOTALITEM2.2_69">[150]A.P.U!#REF!</definedName>
    <definedName name="TOTALITEM2.2_70" localSheetId="22">[150]A.P.U!#REF!</definedName>
    <definedName name="TOTALITEM2.2_70" localSheetId="2">[150]A.P.U!#REF!</definedName>
    <definedName name="TOTALITEM2.2_70">[150]A.P.U!#REF!</definedName>
    <definedName name="TOTALITEM2.2_71" localSheetId="22">[150]A.P.U!#REF!</definedName>
    <definedName name="TOTALITEM2.2_71" localSheetId="2">[150]A.P.U!#REF!</definedName>
    <definedName name="TOTALITEM2.2_71">[150]A.P.U!#REF!</definedName>
    <definedName name="TOTALITEM2.2_72" localSheetId="22">[150]A.P.U!#REF!</definedName>
    <definedName name="TOTALITEM2.2_72" localSheetId="2">[150]A.P.U!#REF!</definedName>
    <definedName name="TOTALITEM2.2_72">[150]A.P.U!#REF!</definedName>
    <definedName name="TOTALITEM2.2_73" localSheetId="22">[150]A.P.U!#REF!</definedName>
    <definedName name="TOTALITEM2.2_73" localSheetId="2">[150]A.P.U!#REF!</definedName>
    <definedName name="TOTALITEM2.2_73">[150]A.P.U!#REF!</definedName>
    <definedName name="TOTALITEM2.2_74" localSheetId="22">[150]A.P.U!#REF!</definedName>
    <definedName name="TOTALITEM2.2_74" localSheetId="2">[150]A.P.U!#REF!</definedName>
    <definedName name="TOTALITEM2.2_74">[150]A.P.U!#REF!</definedName>
    <definedName name="TOTALITEM2.2_75" localSheetId="22">[150]A.P.U!#REF!</definedName>
    <definedName name="TOTALITEM2.2_75" localSheetId="2">[150]A.P.U!#REF!</definedName>
    <definedName name="TOTALITEM2.2_75">[150]A.P.U!#REF!</definedName>
    <definedName name="TOTALITEM2.2_76" localSheetId="22">[150]A.P.U!#REF!</definedName>
    <definedName name="TOTALITEM2.2_76" localSheetId="2">[150]A.P.U!#REF!</definedName>
    <definedName name="TOTALITEM2.2_76">[150]A.P.U!#REF!</definedName>
    <definedName name="TOTALITEM2.2_77" localSheetId="22">[150]A.P.U!#REF!</definedName>
    <definedName name="TOTALITEM2.2_77" localSheetId="2">[150]A.P.U!#REF!</definedName>
    <definedName name="TOTALITEM2.2_77">[150]A.P.U!#REF!</definedName>
    <definedName name="TOTALITEM2.2_78" localSheetId="22">[150]A.P.U!#REF!</definedName>
    <definedName name="TOTALITEM2.2_78" localSheetId="2">[150]A.P.U!#REF!</definedName>
    <definedName name="TOTALITEM2.2_78">[150]A.P.U!#REF!</definedName>
    <definedName name="TOTALITEM2.2_79" localSheetId="22">[150]A.P.U!#REF!</definedName>
    <definedName name="TOTALITEM2.2_79" localSheetId="2">[150]A.P.U!#REF!</definedName>
    <definedName name="TOTALITEM2.2_79">[150]A.P.U!#REF!</definedName>
    <definedName name="TOTALITEM2.2_80" localSheetId="22">[150]A.P.U!#REF!</definedName>
    <definedName name="TOTALITEM2.2_80" localSheetId="2">[150]A.P.U!#REF!</definedName>
    <definedName name="TOTALITEM2.2_80">[150]A.P.U!#REF!</definedName>
    <definedName name="TOTALITEM2.2_9" localSheetId="22">[150]A.P.U!#REF!</definedName>
    <definedName name="TOTALITEM2.2_9" localSheetId="2">[150]A.P.U!#REF!</definedName>
    <definedName name="TOTALITEM2.2_9">[150]A.P.U!#REF!</definedName>
    <definedName name="TOTALITEM2.3" localSheetId="17">[148]A.P.U!#REF!</definedName>
    <definedName name="TOTALITEM2.3" localSheetId="18">[148]A.P.U!#REF!</definedName>
    <definedName name="TOTALITEM2.3" localSheetId="22">[147]A.P.U!#REF!</definedName>
    <definedName name="TOTALITEM2.3" localSheetId="2">[148]A.P.U!#REF!</definedName>
    <definedName name="TOTALITEM2.3">[147]A.P.U!#REF!</definedName>
    <definedName name="TOTALITEM2.3_1" localSheetId="22">[149]A.P.U!#REF!</definedName>
    <definedName name="TOTALITEM2.3_1" localSheetId="2">[149]A.P.U!#REF!</definedName>
    <definedName name="TOTALITEM2.3_1">[149]A.P.U!#REF!</definedName>
    <definedName name="TOTALITEM2.3_10" localSheetId="22">[150]A.P.U!#REF!</definedName>
    <definedName name="TOTALITEM2.3_10" localSheetId="2">[150]A.P.U!#REF!</definedName>
    <definedName name="TOTALITEM2.3_10">[150]A.P.U!#REF!</definedName>
    <definedName name="TOTALITEM2.3_11" localSheetId="22">[150]A.P.U!#REF!</definedName>
    <definedName name="TOTALITEM2.3_11" localSheetId="2">[150]A.P.U!#REF!</definedName>
    <definedName name="TOTALITEM2.3_11">[150]A.P.U!#REF!</definedName>
    <definedName name="TOTALITEM2.3_12" localSheetId="22">[150]A.P.U!#REF!</definedName>
    <definedName name="TOTALITEM2.3_12" localSheetId="2">[150]A.P.U!#REF!</definedName>
    <definedName name="TOTALITEM2.3_12">[150]A.P.U!#REF!</definedName>
    <definedName name="TOTALITEM2.3_13" localSheetId="22">[150]A.P.U!#REF!</definedName>
    <definedName name="TOTALITEM2.3_13" localSheetId="2">[150]A.P.U!#REF!</definedName>
    <definedName name="TOTALITEM2.3_13">[150]A.P.U!#REF!</definedName>
    <definedName name="TOTALITEM2.3_14" localSheetId="22">[150]A.P.U!#REF!</definedName>
    <definedName name="TOTALITEM2.3_14" localSheetId="2">[150]A.P.U!#REF!</definedName>
    <definedName name="TOTALITEM2.3_14">[150]A.P.U!#REF!</definedName>
    <definedName name="TOTALITEM2.3_15" localSheetId="22">[150]A.P.U!#REF!</definedName>
    <definedName name="TOTALITEM2.3_15" localSheetId="2">[150]A.P.U!#REF!</definedName>
    <definedName name="TOTALITEM2.3_15">[150]A.P.U!#REF!</definedName>
    <definedName name="TOTALITEM2.3_16" localSheetId="22">[150]A.P.U!#REF!</definedName>
    <definedName name="TOTALITEM2.3_16" localSheetId="2">[150]A.P.U!#REF!</definedName>
    <definedName name="TOTALITEM2.3_16">[150]A.P.U!#REF!</definedName>
    <definedName name="TOTALITEM2.3_17" localSheetId="22">[150]A.P.U!#REF!</definedName>
    <definedName name="TOTALITEM2.3_17" localSheetId="2">[150]A.P.U!#REF!</definedName>
    <definedName name="TOTALITEM2.3_17">[150]A.P.U!#REF!</definedName>
    <definedName name="TOTALITEM2.3_18" localSheetId="22">[150]A.P.U!#REF!</definedName>
    <definedName name="TOTALITEM2.3_18" localSheetId="2">[150]A.P.U!#REF!</definedName>
    <definedName name="TOTALITEM2.3_18">[150]A.P.U!#REF!</definedName>
    <definedName name="TOTALITEM2.3_19" localSheetId="22">[150]A.P.U!#REF!</definedName>
    <definedName name="TOTALITEM2.3_19" localSheetId="2">[150]A.P.U!#REF!</definedName>
    <definedName name="TOTALITEM2.3_19">[150]A.P.U!#REF!</definedName>
    <definedName name="TOTALITEM2.3_2" localSheetId="22">[149]A.P.U!#REF!</definedName>
    <definedName name="TOTALITEM2.3_2" localSheetId="2">[149]A.P.U!#REF!</definedName>
    <definedName name="TOTALITEM2.3_2">[149]A.P.U!#REF!</definedName>
    <definedName name="TOTALITEM2.3_20" localSheetId="22">[150]A.P.U!#REF!</definedName>
    <definedName name="TOTALITEM2.3_20" localSheetId="2">[150]A.P.U!#REF!</definedName>
    <definedName name="TOTALITEM2.3_20">[150]A.P.U!#REF!</definedName>
    <definedName name="TOTALITEM2.3_21" localSheetId="22">[150]A.P.U!#REF!</definedName>
    <definedName name="TOTALITEM2.3_21" localSheetId="2">[150]A.P.U!#REF!</definedName>
    <definedName name="TOTALITEM2.3_21">[150]A.P.U!#REF!</definedName>
    <definedName name="TOTALITEM2.3_22" localSheetId="22">[150]A.P.U!#REF!</definedName>
    <definedName name="TOTALITEM2.3_22" localSheetId="2">[150]A.P.U!#REF!</definedName>
    <definedName name="TOTALITEM2.3_22">[150]A.P.U!#REF!</definedName>
    <definedName name="TOTALITEM2.3_23" localSheetId="22">[150]A.P.U!#REF!</definedName>
    <definedName name="TOTALITEM2.3_23" localSheetId="2">[150]A.P.U!#REF!</definedName>
    <definedName name="TOTALITEM2.3_23">[150]A.P.U!#REF!</definedName>
    <definedName name="TOTALITEM2.3_24" localSheetId="22">[150]A.P.U!#REF!</definedName>
    <definedName name="TOTALITEM2.3_24" localSheetId="2">[150]A.P.U!#REF!</definedName>
    <definedName name="TOTALITEM2.3_24">[150]A.P.U!#REF!</definedName>
    <definedName name="TOTALITEM2.3_25" localSheetId="22">[150]A.P.U!#REF!</definedName>
    <definedName name="TOTALITEM2.3_25" localSheetId="2">[150]A.P.U!#REF!</definedName>
    <definedName name="TOTALITEM2.3_25">[150]A.P.U!#REF!</definedName>
    <definedName name="TOTALITEM2.3_26" localSheetId="22">[150]A.P.U!#REF!</definedName>
    <definedName name="TOTALITEM2.3_26" localSheetId="2">[150]A.P.U!#REF!</definedName>
    <definedName name="TOTALITEM2.3_26">[150]A.P.U!#REF!</definedName>
    <definedName name="TOTALITEM2.3_27" localSheetId="22">[150]A.P.U!#REF!</definedName>
    <definedName name="TOTALITEM2.3_27" localSheetId="2">[150]A.P.U!#REF!</definedName>
    <definedName name="TOTALITEM2.3_27">[150]A.P.U!#REF!</definedName>
    <definedName name="TOTALITEM2.3_28" localSheetId="22">[150]A.P.U!#REF!</definedName>
    <definedName name="TOTALITEM2.3_28" localSheetId="2">[150]A.P.U!#REF!</definedName>
    <definedName name="TOTALITEM2.3_28">[150]A.P.U!#REF!</definedName>
    <definedName name="TOTALITEM2.3_29" localSheetId="22">[150]A.P.U!#REF!</definedName>
    <definedName name="TOTALITEM2.3_29" localSheetId="2">[150]A.P.U!#REF!</definedName>
    <definedName name="TOTALITEM2.3_29">[150]A.P.U!#REF!</definedName>
    <definedName name="TOTALITEM2.3_3" localSheetId="22">[151]A.P.U!#REF!</definedName>
    <definedName name="TOTALITEM2.3_3" localSheetId="2">[151]A.P.U!#REF!</definedName>
    <definedName name="TOTALITEM2.3_3">[151]A.P.U!#REF!</definedName>
    <definedName name="TOTALITEM2.3_30" localSheetId="22">[150]A.P.U!#REF!</definedName>
    <definedName name="TOTALITEM2.3_30" localSheetId="2">[150]A.P.U!#REF!</definedName>
    <definedName name="TOTALITEM2.3_30">[150]A.P.U!#REF!</definedName>
    <definedName name="TOTALITEM2.3_31" localSheetId="22">[150]A.P.U!#REF!</definedName>
    <definedName name="TOTALITEM2.3_31" localSheetId="2">[150]A.P.U!#REF!</definedName>
    <definedName name="TOTALITEM2.3_31">[150]A.P.U!#REF!</definedName>
    <definedName name="TOTALITEM2.3_32" localSheetId="22">[150]A.P.U!#REF!</definedName>
    <definedName name="TOTALITEM2.3_32" localSheetId="2">[150]A.P.U!#REF!</definedName>
    <definedName name="TOTALITEM2.3_32">[150]A.P.U!#REF!</definedName>
    <definedName name="TOTALITEM2.3_33" localSheetId="22">[150]A.P.U!#REF!</definedName>
    <definedName name="TOTALITEM2.3_33" localSheetId="2">[150]A.P.U!#REF!</definedName>
    <definedName name="TOTALITEM2.3_33">[150]A.P.U!#REF!</definedName>
    <definedName name="TOTALITEM2.3_34" localSheetId="22">[150]A.P.U!#REF!</definedName>
    <definedName name="TOTALITEM2.3_34" localSheetId="2">[150]A.P.U!#REF!</definedName>
    <definedName name="TOTALITEM2.3_34">[150]A.P.U!#REF!</definedName>
    <definedName name="TOTALITEM2.3_35" localSheetId="22">[150]A.P.U!#REF!</definedName>
    <definedName name="TOTALITEM2.3_35" localSheetId="2">[150]A.P.U!#REF!</definedName>
    <definedName name="TOTALITEM2.3_35">[150]A.P.U!#REF!</definedName>
    <definedName name="TOTALITEM2.3_36" localSheetId="22">[150]A.P.U!#REF!</definedName>
    <definedName name="TOTALITEM2.3_36" localSheetId="2">[150]A.P.U!#REF!</definedName>
    <definedName name="TOTALITEM2.3_36">[150]A.P.U!#REF!</definedName>
    <definedName name="TOTALITEM2.3_37" localSheetId="22">[150]A.P.U!#REF!</definedName>
    <definedName name="TOTALITEM2.3_37" localSheetId="2">[150]A.P.U!#REF!</definedName>
    <definedName name="TOTALITEM2.3_37">[150]A.P.U!#REF!</definedName>
    <definedName name="TOTALITEM2.3_38" localSheetId="22">[150]A.P.U!#REF!</definedName>
    <definedName name="TOTALITEM2.3_38" localSheetId="2">[150]A.P.U!#REF!</definedName>
    <definedName name="TOTALITEM2.3_38">[150]A.P.U!#REF!</definedName>
    <definedName name="TOTALITEM2.3_39" localSheetId="22">[150]A.P.U!#REF!</definedName>
    <definedName name="TOTALITEM2.3_39" localSheetId="2">[150]A.P.U!#REF!</definedName>
    <definedName name="TOTALITEM2.3_39">[150]A.P.U!#REF!</definedName>
    <definedName name="TOTALITEM2.3_4" localSheetId="22">[149]A.P.U!#REF!</definedName>
    <definedName name="TOTALITEM2.3_4" localSheetId="2">[149]A.P.U!#REF!</definedName>
    <definedName name="TOTALITEM2.3_4">[149]A.P.U!#REF!</definedName>
    <definedName name="TOTALITEM2.3_40" localSheetId="22">[150]A.P.U!#REF!</definedName>
    <definedName name="TOTALITEM2.3_40" localSheetId="2">[150]A.P.U!#REF!</definedName>
    <definedName name="TOTALITEM2.3_40">[150]A.P.U!#REF!</definedName>
    <definedName name="TOTALITEM2.3_41" localSheetId="22">[150]A.P.U!#REF!</definedName>
    <definedName name="TOTALITEM2.3_41" localSheetId="2">[150]A.P.U!#REF!</definedName>
    <definedName name="TOTALITEM2.3_41">[150]A.P.U!#REF!</definedName>
    <definedName name="TOTALITEM2.3_42" localSheetId="22">[150]A.P.U!#REF!</definedName>
    <definedName name="TOTALITEM2.3_42" localSheetId="2">[150]A.P.U!#REF!</definedName>
    <definedName name="TOTALITEM2.3_42">[150]A.P.U!#REF!</definedName>
    <definedName name="TOTALITEM2.3_43" localSheetId="22">[150]A.P.U!#REF!</definedName>
    <definedName name="TOTALITEM2.3_43" localSheetId="2">[150]A.P.U!#REF!</definedName>
    <definedName name="TOTALITEM2.3_43">[150]A.P.U!#REF!</definedName>
    <definedName name="TOTALITEM2.3_44" localSheetId="22">[150]A.P.U!#REF!</definedName>
    <definedName name="TOTALITEM2.3_44" localSheetId="2">[150]A.P.U!#REF!</definedName>
    <definedName name="TOTALITEM2.3_44">[150]A.P.U!#REF!</definedName>
    <definedName name="TOTALITEM2.3_45" localSheetId="22">[150]A.P.U!#REF!</definedName>
    <definedName name="TOTALITEM2.3_45" localSheetId="2">[150]A.P.U!#REF!</definedName>
    <definedName name="TOTALITEM2.3_45">[150]A.P.U!#REF!</definedName>
    <definedName name="TOTALITEM2.3_46" localSheetId="22">[150]A.P.U!#REF!</definedName>
    <definedName name="TOTALITEM2.3_46" localSheetId="2">[150]A.P.U!#REF!</definedName>
    <definedName name="TOTALITEM2.3_46">[150]A.P.U!#REF!</definedName>
    <definedName name="TOTALITEM2.3_47" localSheetId="22">[150]A.P.U!#REF!</definedName>
    <definedName name="TOTALITEM2.3_47" localSheetId="2">[150]A.P.U!#REF!</definedName>
    <definedName name="TOTALITEM2.3_47">[150]A.P.U!#REF!</definedName>
    <definedName name="TOTALITEM2.3_48" localSheetId="22">[150]A.P.U!#REF!</definedName>
    <definedName name="TOTALITEM2.3_48" localSheetId="2">[150]A.P.U!#REF!</definedName>
    <definedName name="TOTALITEM2.3_48">[150]A.P.U!#REF!</definedName>
    <definedName name="TOTALITEM2.3_49" localSheetId="22">[150]A.P.U!#REF!</definedName>
    <definedName name="TOTALITEM2.3_49" localSheetId="2">[150]A.P.U!#REF!</definedName>
    <definedName name="TOTALITEM2.3_49">[150]A.P.U!#REF!</definedName>
    <definedName name="TOTALITEM2.3_5" localSheetId="22">[150]A.P.U!#REF!</definedName>
    <definedName name="TOTALITEM2.3_5" localSheetId="2">[150]A.P.U!#REF!</definedName>
    <definedName name="TOTALITEM2.3_5">[150]A.P.U!#REF!</definedName>
    <definedName name="TOTALITEM2.3_50" localSheetId="22">[150]A.P.U!#REF!</definedName>
    <definedName name="TOTALITEM2.3_50" localSheetId="2">[150]A.P.U!#REF!</definedName>
    <definedName name="TOTALITEM2.3_50">[150]A.P.U!#REF!</definedName>
    <definedName name="TOTALITEM2.3_51" localSheetId="22">[150]A.P.U!#REF!</definedName>
    <definedName name="TOTALITEM2.3_51" localSheetId="2">[150]A.P.U!#REF!</definedName>
    <definedName name="TOTALITEM2.3_51">[150]A.P.U!#REF!</definedName>
    <definedName name="TOTALITEM2.3_52" localSheetId="22">[150]A.P.U!#REF!</definedName>
    <definedName name="TOTALITEM2.3_52" localSheetId="2">[150]A.P.U!#REF!</definedName>
    <definedName name="TOTALITEM2.3_52">[150]A.P.U!#REF!</definedName>
    <definedName name="TOTALITEM2.3_53" localSheetId="22">[150]A.P.U!#REF!</definedName>
    <definedName name="TOTALITEM2.3_53" localSheetId="2">[150]A.P.U!#REF!</definedName>
    <definedName name="TOTALITEM2.3_53">[150]A.P.U!#REF!</definedName>
    <definedName name="TOTALITEM2.3_54" localSheetId="22">[150]A.P.U!#REF!</definedName>
    <definedName name="TOTALITEM2.3_54" localSheetId="2">[150]A.P.U!#REF!</definedName>
    <definedName name="TOTALITEM2.3_54">[150]A.P.U!#REF!</definedName>
    <definedName name="TOTALITEM2.3_55" localSheetId="22">[150]A.P.U!#REF!</definedName>
    <definedName name="TOTALITEM2.3_55" localSheetId="2">[150]A.P.U!#REF!</definedName>
    <definedName name="TOTALITEM2.3_55">[150]A.P.U!#REF!</definedName>
    <definedName name="TOTALITEM2.3_56" localSheetId="22">[150]A.P.U!#REF!</definedName>
    <definedName name="TOTALITEM2.3_56" localSheetId="2">[150]A.P.U!#REF!</definedName>
    <definedName name="TOTALITEM2.3_56">[150]A.P.U!#REF!</definedName>
    <definedName name="TOTALITEM2.3_57" localSheetId="22">[150]A.P.U!#REF!</definedName>
    <definedName name="TOTALITEM2.3_57" localSheetId="2">[150]A.P.U!#REF!</definedName>
    <definedName name="TOTALITEM2.3_57">[150]A.P.U!#REF!</definedName>
    <definedName name="TOTALITEM2.3_58" localSheetId="22">[150]A.P.U!#REF!</definedName>
    <definedName name="TOTALITEM2.3_58" localSheetId="2">[150]A.P.U!#REF!</definedName>
    <definedName name="TOTALITEM2.3_58">[150]A.P.U!#REF!</definedName>
    <definedName name="TOTALITEM2.3_59" localSheetId="22">[149]A.P.U!#REF!</definedName>
    <definedName name="TOTALITEM2.3_59" localSheetId="2">[149]A.P.U!#REF!</definedName>
    <definedName name="TOTALITEM2.3_59">[149]A.P.U!#REF!</definedName>
    <definedName name="TOTALITEM2.3_60" localSheetId="22">[149]A.P.U!#REF!</definedName>
    <definedName name="TOTALITEM2.3_60" localSheetId="2">[149]A.P.U!#REF!</definedName>
    <definedName name="TOTALITEM2.3_60">[149]A.P.U!#REF!</definedName>
    <definedName name="TOTALITEM2.3_61" localSheetId="22">[150]A.P.U!#REF!</definedName>
    <definedName name="TOTALITEM2.3_61" localSheetId="2">[150]A.P.U!#REF!</definedName>
    <definedName name="TOTALITEM2.3_61">[150]A.P.U!#REF!</definedName>
    <definedName name="TOTALITEM2.3_62" localSheetId="22">[150]A.P.U!#REF!</definedName>
    <definedName name="TOTALITEM2.3_62" localSheetId="2">[150]A.P.U!#REF!</definedName>
    <definedName name="TOTALITEM2.3_62">[150]A.P.U!#REF!</definedName>
    <definedName name="TOTALITEM2.3_63" localSheetId="22">[150]A.P.U!#REF!</definedName>
    <definedName name="TOTALITEM2.3_63" localSheetId="2">[150]A.P.U!#REF!</definedName>
    <definedName name="TOTALITEM2.3_63">[150]A.P.U!#REF!</definedName>
    <definedName name="TOTALITEM2.3_64" localSheetId="22">[150]A.P.U!#REF!</definedName>
    <definedName name="TOTALITEM2.3_64" localSheetId="2">[150]A.P.U!#REF!</definedName>
    <definedName name="TOTALITEM2.3_64">[150]A.P.U!#REF!</definedName>
    <definedName name="TOTALITEM2.3_65" localSheetId="22">[150]A.P.U!#REF!</definedName>
    <definedName name="TOTALITEM2.3_65" localSheetId="2">[150]A.P.U!#REF!</definedName>
    <definedName name="TOTALITEM2.3_65">[150]A.P.U!#REF!</definedName>
    <definedName name="TOTALITEM2.3_66" localSheetId="22">[150]A.P.U!#REF!</definedName>
    <definedName name="TOTALITEM2.3_66" localSheetId="2">[150]A.P.U!#REF!</definedName>
    <definedName name="TOTALITEM2.3_66">[150]A.P.U!#REF!</definedName>
    <definedName name="TOTALITEM2.3_67" localSheetId="22">[150]A.P.U!#REF!</definedName>
    <definedName name="TOTALITEM2.3_67" localSheetId="2">[150]A.P.U!#REF!</definedName>
    <definedName name="TOTALITEM2.3_67">[150]A.P.U!#REF!</definedName>
    <definedName name="TOTALITEM2.3_68" localSheetId="22">[150]A.P.U!#REF!</definedName>
    <definedName name="TOTALITEM2.3_68" localSheetId="2">[150]A.P.U!#REF!</definedName>
    <definedName name="TOTALITEM2.3_68">[150]A.P.U!#REF!</definedName>
    <definedName name="TOTALITEM2.3_69" localSheetId="22">[150]A.P.U!#REF!</definedName>
    <definedName name="TOTALITEM2.3_69" localSheetId="2">[150]A.P.U!#REF!</definedName>
    <definedName name="TOTALITEM2.3_69">[150]A.P.U!#REF!</definedName>
    <definedName name="TOTALITEM2.3_70" localSheetId="22">[150]A.P.U!#REF!</definedName>
    <definedName name="TOTALITEM2.3_70" localSheetId="2">[150]A.P.U!#REF!</definedName>
    <definedName name="TOTALITEM2.3_70">[150]A.P.U!#REF!</definedName>
    <definedName name="TOTALITEM2.3_71" localSheetId="22">[150]A.P.U!#REF!</definedName>
    <definedName name="TOTALITEM2.3_71" localSheetId="2">[150]A.P.U!#REF!</definedName>
    <definedName name="TOTALITEM2.3_71">[150]A.P.U!#REF!</definedName>
    <definedName name="TOTALITEM2.3_72" localSheetId="22">[150]A.P.U!#REF!</definedName>
    <definedName name="TOTALITEM2.3_72" localSheetId="2">[150]A.P.U!#REF!</definedName>
    <definedName name="TOTALITEM2.3_72">[150]A.P.U!#REF!</definedName>
    <definedName name="TOTALITEM2.3_73" localSheetId="22">[150]A.P.U!#REF!</definedName>
    <definedName name="TOTALITEM2.3_73" localSheetId="2">[150]A.P.U!#REF!</definedName>
    <definedName name="TOTALITEM2.3_73">[150]A.P.U!#REF!</definedName>
    <definedName name="TOTALITEM2.3_74" localSheetId="22">[150]A.P.U!#REF!</definedName>
    <definedName name="TOTALITEM2.3_74" localSheetId="2">[150]A.P.U!#REF!</definedName>
    <definedName name="TOTALITEM2.3_74">[150]A.P.U!#REF!</definedName>
    <definedName name="TOTALITEM2.3_75" localSheetId="22">[150]A.P.U!#REF!</definedName>
    <definedName name="TOTALITEM2.3_75" localSheetId="2">[150]A.P.U!#REF!</definedName>
    <definedName name="TOTALITEM2.3_75">[150]A.P.U!#REF!</definedName>
    <definedName name="TOTALITEM2.3_76" localSheetId="22">[150]A.P.U!#REF!</definedName>
    <definedName name="TOTALITEM2.3_76" localSheetId="2">[150]A.P.U!#REF!</definedName>
    <definedName name="TOTALITEM2.3_76">[150]A.P.U!#REF!</definedName>
    <definedName name="TOTALITEM2.3_77" localSheetId="22">[150]A.P.U!#REF!</definedName>
    <definedName name="TOTALITEM2.3_77" localSheetId="2">[150]A.P.U!#REF!</definedName>
    <definedName name="TOTALITEM2.3_77">[150]A.P.U!#REF!</definedName>
    <definedName name="TOTALITEM2.3_78" localSheetId="22">[150]A.P.U!#REF!</definedName>
    <definedName name="TOTALITEM2.3_78" localSheetId="2">[150]A.P.U!#REF!</definedName>
    <definedName name="TOTALITEM2.3_78">[150]A.P.U!#REF!</definedName>
    <definedName name="TOTALITEM2.3_79" localSheetId="22">[150]A.P.U!#REF!</definedName>
    <definedName name="TOTALITEM2.3_79" localSheetId="2">[150]A.P.U!#REF!</definedName>
    <definedName name="TOTALITEM2.3_79">[150]A.P.U!#REF!</definedName>
    <definedName name="TOTALITEM2.3_80" localSheetId="22">[150]A.P.U!#REF!</definedName>
    <definedName name="TOTALITEM2.3_80" localSheetId="2">[150]A.P.U!#REF!</definedName>
    <definedName name="TOTALITEM2.3_80">[150]A.P.U!#REF!</definedName>
    <definedName name="TOTALITEM2.3_9" localSheetId="22">[150]A.P.U!#REF!</definedName>
    <definedName name="TOTALITEM2.3_9" localSheetId="2">[150]A.P.U!#REF!</definedName>
    <definedName name="TOTALITEM2.3_9">[150]A.P.U!#REF!</definedName>
    <definedName name="TOTALITEM2.4" localSheetId="17">[148]A.P.U!#REF!</definedName>
    <definedName name="TOTALITEM2.4" localSheetId="18">[148]A.P.U!#REF!</definedName>
    <definedName name="TOTALITEM2.4" localSheetId="22">[147]A.P.U!#REF!</definedName>
    <definedName name="TOTALITEM2.4" localSheetId="2">[148]A.P.U!#REF!</definedName>
    <definedName name="TOTALITEM2.4">[147]A.P.U!#REF!</definedName>
    <definedName name="TOTALITEM2.4_1" localSheetId="22">[149]A.P.U!#REF!</definedName>
    <definedName name="TOTALITEM2.4_1" localSheetId="2">[149]A.P.U!#REF!</definedName>
    <definedName name="TOTALITEM2.4_1">[149]A.P.U!#REF!</definedName>
    <definedName name="TOTALITEM2.4_10" localSheetId="22">[150]A.P.U!#REF!</definedName>
    <definedName name="TOTALITEM2.4_10" localSheetId="2">[150]A.P.U!#REF!</definedName>
    <definedName name="TOTALITEM2.4_10">[150]A.P.U!#REF!</definedName>
    <definedName name="TOTALITEM2.4_11" localSheetId="22">[150]A.P.U!#REF!</definedName>
    <definedName name="TOTALITEM2.4_11" localSheetId="2">[150]A.P.U!#REF!</definedName>
    <definedName name="TOTALITEM2.4_11">[150]A.P.U!#REF!</definedName>
    <definedName name="TOTALITEM2.4_12" localSheetId="22">[150]A.P.U!#REF!</definedName>
    <definedName name="TOTALITEM2.4_12" localSheetId="2">[150]A.P.U!#REF!</definedName>
    <definedName name="TOTALITEM2.4_12">[150]A.P.U!#REF!</definedName>
    <definedName name="TOTALITEM2.4_13" localSheetId="22">[150]A.P.U!#REF!</definedName>
    <definedName name="TOTALITEM2.4_13" localSheetId="2">[150]A.P.U!#REF!</definedName>
    <definedName name="TOTALITEM2.4_13">[150]A.P.U!#REF!</definedName>
    <definedName name="TOTALITEM2.4_14" localSheetId="22">[150]A.P.U!#REF!</definedName>
    <definedName name="TOTALITEM2.4_14" localSheetId="2">[150]A.P.U!#REF!</definedName>
    <definedName name="TOTALITEM2.4_14">[150]A.P.U!#REF!</definedName>
    <definedName name="TOTALITEM2.4_15" localSheetId="22">[150]A.P.U!#REF!</definedName>
    <definedName name="TOTALITEM2.4_15" localSheetId="2">[150]A.P.U!#REF!</definedName>
    <definedName name="TOTALITEM2.4_15">[150]A.P.U!#REF!</definedName>
    <definedName name="TOTALITEM2.4_16" localSheetId="22">[150]A.P.U!#REF!</definedName>
    <definedName name="TOTALITEM2.4_16" localSheetId="2">[150]A.P.U!#REF!</definedName>
    <definedName name="TOTALITEM2.4_16">[150]A.P.U!#REF!</definedName>
    <definedName name="TOTALITEM2.4_17" localSheetId="22">[150]A.P.U!#REF!</definedName>
    <definedName name="TOTALITEM2.4_17" localSheetId="2">[150]A.P.U!#REF!</definedName>
    <definedName name="TOTALITEM2.4_17">[150]A.P.U!#REF!</definedName>
    <definedName name="TOTALITEM2.4_18" localSheetId="22">[150]A.P.U!#REF!</definedName>
    <definedName name="TOTALITEM2.4_18" localSheetId="2">[150]A.P.U!#REF!</definedName>
    <definedName name="TOTALITEM2.4_18">[150]A.P.U!#REF!</definedName>
    <definedName name="TOTALITEM2.4_19" localSheetId="22">[150]A.P.U!#REF!</definedName>
    <definedName name="TOTALITEM2.4_19" localSheetId="2">[150]A.P.U!#REF!</definedName>
    <definedName name="TOTALITEM2.4_19">[150]A.P.U!#REF!</definedName>
    <definedName name="TOTALITEM2.4_2" localSheetId="22">[149]A.P.U!#REF!</definedName>
    <definedName name="TOTALITEM2.4_2" localSheetId="2">[149]A.P.U!#REF!</definedName>
    <definedName name="TOTALITEM2.4_2">[149]A.P.U!#REF!</definedName>
    <definedName name="TOTALITEM2.4_20" localSheetId="22">[150]A.P.U!#REF!</definedName>
    <definedName name="TOTALITEM2.4_20" localSheetId="2">[150]A.P.U!#REF!</definedName>
    <definedName name="TOTALITEM2.4_20">[150]A.P.U!#REF!</definedName>
    <definedName name="TOTALITEM2.4_21" localSheetId="22">[150]A.P.U!#REF!</definedName>
    <definedName name="TOTALITEM2.4_21" localSheetId="2">[150]A.P.U!#REF!</definedName>
    <definedName name="TOTALITEM2.4_21">[150]A.P.U!#REF!</definedName>
    <definedName name="TOTALITEM2.4_22" localSheetId="22">[150]A.P.U!#REF!</definedName>
    <definedName name="TOTALITEM2.4_22" localSheetId="2">[150]A.P.U!#REF!</definedName>
    <definedName name="TOTALITEM2.4_22">[150]A.P.U!#REF!</definedName>
    <definedName name="TOTALITEM2.4_23" localSheetId="22">[150]A.P.U!#REF!</definedName>
    <definedName name="TOTALITEM2.4_23" localSheetId="2">[150]A.P.U!#REF!</definedName>
    <definedName name="TOTALITEM2.4_23">[150]A.P.U!#REF!</definedName>
    <definedName name="TOTALITEM2.4_24" localSheetId="22">[150]A.P.U!#REF!</definedName>
    <definedName name="TOTALITEM2.4_24" localSheetId="2">[150]A.P.U!#REF!</definedName>
    <definedName name="TOTALITEM2.4_24">[150]A.P.U!#REF!</definedName>
    <definedName name="TOTALITEM2.4_25" localSheetId="22">[150]A.P.U!#REF!</definedName>
    <definedName name="TOTALITEM2.4_25" localSheetId="2">[150]A.P.U!#REF!</definedName>
    <definedName name="TOTALITEM2.4_25">[150]A.P.U!#REF!</definedName>
    <definedName name="TOTALITEM2.4_26" localSheetId="22">[150]A.P.U!#REF!</definedName>
    <definedName name="TOTALITEM2.4_26" localSheetId="2">[150]A.P.U!#REF!</definedName>
    <definedName name="TOTALITEM2.4_26">[150]A.P.U!#REF!</definedName>
    <definedName name="TOTALITEM2.4_27" localSheetId="22">[150]A.P.U!#REF!</definedName>
    <definedName name="TOTALITEM2.4_27" localSheetId="2">[150]A.P.U!#REF!</definedName>
    <definedName name="TOTALITEM2.4_27">[150]A.P.U!#REF!</definedName>
    <definedName name="TOTALITEM2.4_28" localSheetId="22">[150]A.P.U!#REF!</definedName>
    <definedName name="TOTALITEM2.4_28" localSheetId="2">[150]A.P.U!#REF!</definedName>
    <definedName name="TOTALITEM2.4_28">[150]A.P.U!#REF!</definedName>
    <definedName name="TOTALITEM2.4_29" localSheetId="22">[150]A.P.U!#REF!</definedName>
    <definedName name="TOTALITEM2.4_29" localSheetId="2">[150]A.P.U!#REF!</definedName>
    <definedName name="TOTALITEM2.4_29">[150]A.P.U!#REF!</definedName>
    <definedName name="TOTALITEM2.4_3" localSheetId="22">[151]A.P.U!#REF!</definedName>
    <definedName name="TOTALITEM2.4_3" localSheetId="2">[151]A.P.U!#REF!</definedName>
    <definedName name="TOTALITEM2.4_3">[151]A.P.U!#REF!</definedName>
    <definedName name="TOTALITEM2.4_30" localSheetId="22">[150]A.P.U!#REF!</definedName>
    <definedName name="TOTALITEM2.4_30" localSheetId="2">[150]A.P.U!#REF!</definedName>
    <definedName name="TOTALITEM2.4_30">[150]A.P.U!#REF!</definedName>
    <definedName name="TOTALITEM2.4_31" localSheetId="22">[150]A.P.U!#REF!</definedName>
    <definedName name="TOTALITEM2.4_31" localSheetId="2">[150]A.P.U!#REF!</definedName>
    <definedName name="TOTALITEM2.4_31">[150]A.P.U!#REF!</definedName>
    <definedName name="TOTALITEM2.4_32" localSheetId="22">[150]A.P.U!#REF!</definedName>
    <definedName name="TOTALITEM2.4_32" localSheetId="2">[150]A.P.U!#REF!</definedName>
    <definedName name="TOTALITEM2.4_32">[150]A.P.U!#REF!</definedName>
    <definedName name="TOTALITEM2.4_33" localSheetId="22">[150]A.P.U!#REF!</definedName>
    <definedName name="TOTALITEM2.4_33" localSheetId="2">[150]A.P.U!#REF!</definedName>
    <definedName name="TOTALITEM2.4_33">[150]A.P.U!#REF!</definedName>
    <definedName name="TOTALITEM2.4_34" localSheetId="22">[150]A.P.U!#REF!</definedName>
    <definedName name="TOTALITEM2.4_34" localSheetId="2">[150]A.P.U!#REF!</definedName>
    <definedName name="TOTALITEM2.4_34">[150]A.P.U!#REF!</definedName>
    <definedName name="TOTALITEM2.4_35" localSheetId="22">[150]A.P.U!#REF!</definedName>
    <definedName name="TOTALITEM2.4_35" localSheetId="2">[150]A.P.U!#REF!</definedName>
    <definedName name="TOTALITEM2.4_35">[150]A.P.U!#REF!</definedName>
    <definedName name="TOTALITEM2.4_36" localSheetId="22">[150]A.P.U!#REF!</definedName>
    <definedName name="TOTALITEM2.4_36" localSheetId="2">[150]A.P.U!#REF!</definedName>
    <definedName name="TOTALITEM2.4_36">[150]A.P.U!#REF!</definedName>
    <definedName name="TOTALITEM2.4_37" localSheetId="22">[150]A.P.U!#REF!</definedName>
    <definedName name="TOTALITEM2.4_37" localSheetId="2">[150]A.P.U!#REF!</definedName>
    <definedName name="TOTALITEM2.4_37">[150]A.P.U!#REF!</definedName>
    <definedName name="TOTALITEM2.4_38" localSheetId="22">[150]A.P.U!#REF!</definedName>
    <definedName name="TOTALITEM2.4_38" localSheetId="2">[150]A.P.U!#REF!</definedName>
    <definedName name="TOTALITEM2.4_38">[150]A.P.U!#REF!</definedName>
    <definedName name="TOTALITEM2.4_39" localSheetId="22">[150]A.P.U!#REF!</definedName>
    <definedName name="TOTALITEM2.4_39" localSheetId="2">[150]A.P.U!#REF!</definedName>
    <definedName name="TOTALITEM2.4_39">[150]A.P.U!#REF!</definedName>
    <definedName name="TOTALITEM2.4_4" localSheetId="22">[149]A.P.U!#REF!</definedName>
    <definedName name="TOTALITEM2.4_4" localSheetId="2">[149]A.P.U!#REF!</definedName>
    <definedName name="TOTALITEM2.4_4">[149]A.P.U!#REF!</definedName>
    <definedName name="TOTALITEM2.4_40" localSheetId="22">[150]A.P.U!#REF!</definedName>
    <definedName name="TOTALITEM2.4_40" localSheetId="2">[150]A.P.U!#REF!</definedName>
    <definedName name="TOTALITEM2.4_40">[150]A.P.U!#REF!</definedName>
    <definedName name="TOTALITEM2.4_41" localSheetId="22">[150]A.P.U!#REF!</definedName>
    <definedName name="TOTALITEM2.4_41" localSheetId="2">[150]A.P.U!#REF!</definedName>
    <definedName name="TOTALITEM2.4_41">[150]A.P.U!#REF!</definedName>
    <definedName name="TOTALITEM2.4_42" localSheetId="22">[150]A.P.U!#REF!</definedName>
    <definedName name="TOTALITEM2.4_42" localSheetId="2">[150]A.P.U!#REF!</definedName>
    <definedName name="TOTALITEM2.4_42">[150]A.P.U!#REF!</definedName>
    <definedName name="TOTALITEM2.4_43" localSheetId="22">[150]A.P.U!#REF!</definedName>
    <definedName name="TOTALITEM2.4_43" localSheetId="2">[150]A.P.U!#REF!</definedName>
    <definedName name="TOTALITEM2.4_43">[150]A.P.U!#REF!</definedName>
    <definedName name="TOTALITEM2.4_44" localSheetId="22">[150]A.P.U!#REF!</definedName>
    <definedName name="TOTALITEM2.4_44" localSheetId="2">[150]A.P.U!#REF!</definedName>
    <definedName name="TOTALITEM2.4_44">[150]A.P.U!#REF!</definedName>
    <definedName name="TOTALITEM2.4_45" localSheetId="22">[150]A.P.U!#REF!</definedName>
    <definedName name="TOTALITEM2.4_45" localSheetId="2">[150]A.P.U!#REF!</definedName>
    <definedName name="TOTALITEM2.4_45">[150]A.P.U!#REF!</definedName>
    <definedName name="TOTALITEM2.4_46" localSheetId="22">[150]A.P.U!#REF!</definedName>
    <definedName name="TOTALITEM2.4_46" localSheetId="2">[150]A.P.U!#REF!</definedName>
    <definedName name="TOTALITEM2.4_46">[150]A.P.U!#REF!</definedName>
    <definedName name="TOTALITEM2.4_47" localSheetId="22">[150]A.P.U!#REF!</definedName>
    <definedName name="TOTALITEM2.4_47" localSheetId="2">[150]A.P.U!#REF!</definedName>
    <definedName name="TOTALITEM2.4_47">[150]A.P.U!#REF!</definedName>
    <definedName name="TOTALITEM2.4_48" localSheetId="22">[150]A.P.U!#REF!</definedName>
    <definedName name="TOTALITEM2.4_48" localSheetId="2">[150]A.P.U!#REF!</definedName>
    <definedName name="TOTALITEM2.4_48">[150]A.P.U!#REF!</definedName>
    <definedName name="TOTALITEM2.4_49" localSheetId="22">[150]A.P.U!#REF!</definedName>
    <definedName name="TOTALITEM2.4_49" localSheetId="2">[150]A.P.U!#REF!</definedName>
    <definedName name="TOTALITEM2.4_49">[150]A.P.U!#REF!</definedName>
    <definedName name="TOTALITEM2.4_5" localSheetId="22">[150]A.P.U!#REF!</definedName>
    <definedName name="TOTALITEM2.4_5" localSheetId="2">[150]A.P.U!#REF!</definedName>
    <definedName name="TOTALITEM2.4_5">[150]A.P.U!#REF!</definedName>
    <definedName name="TOTALITEM2.4_50" localSheetId="22">[150]A.P.U!#REF!</definedName>
    <definedName name="TOTALITEM2.4_50" localSheetId="2">[150]A.P.U!#REF!</definedName>
    <definedName name="TOTALITEM2.4_50">[150]A.P.U!#REF!</definedName>
    <definedName name="TOTALITEM2.4_51" localSheetId="22">[150]A.P.U!#REF!</definedName>
    <definedName name="TOTALITEM2.4_51" localSheetId="2">[150]A.P.U!#REF!</definedName>
    <definedName name="TOTALITEM2.4_51">[150]A.P.U!#REF!</definedName>
    <definedName name="TOTALITEM2.4_52" localSheetId="22">[150]A.P.U!#REF!</definedName>
    <definedName name="TOTALITEM2.4_52" localSheetId="2">[150]A.P.U!#REF!</definedName>
    <definedName name="TOTALITEM2.4_52">[150]A.P.U!#REF!</definedName>
    <definedName name="TOTALITEM2.4_53" localSheetId="22">[150]A.P.U!#REF!</definedName>
    <definedName name="TOTALITEM2.4_53" localSheetId="2">[150]A.P.U!#REF!</definedName>
    <definedName name="TOTALITEM2.4_53">[150]A.P.U!#REF!</definedName>
    <definedName name="TOTALITEM2.4_54" localSheetId="22">[150]A.P.U!#REF!</definedName>
    <definedName name="TOTALITEM2.4_54" localSheetId="2">[150]A.P.U!#REF!</definedName>
    <definedName name="TOTALITEM2.4_54">[150]A.P.U!#REF!</definedName>
    <definedName name="TOTALITEM2.4_55" localSheetId="22">[150]A.P.U!#REF!</definedName>
    <definedName name="TOTALITEM2.4_55" localSheetId="2">[150]A.P.U!#REF!</definedName>
    <definedName name="TOTALITEM2.4_55">[150]A.P.U!#REF!</definedName>
    <definedName name="TOTALITEM2.4_56" localSheetId="22">[150]A.P.U!#REF!</definedName>
    <definedName name="TOTALITEM2.4_56" localSheetId="2">[150]A.P.U!#REF!</definedName>
    <definedName name="TOTALITEM2.4_56">[150]A.P.U!#REF!</definedName>
    <definedName name="TOTALITEM2.4_57" localSheetId="22">[150]A.P.U!#REF!</definedName>
    <definedName name="TOTALITEM2.4_57" localSheetId="2">[150]A.P.U!#REF!</definedName>
    <definedName name="TOTALITEM2.4_57">[150]A.P.U!#REF!</definedName>
    <definedName name="TOTALITEM2.4_58" localSheetId="22">[150]A.P.U!#REF!</definedName>
    <definedName name="TOTALITEM2.4_58" localSheetId="2">[150]A.P.U!#REF!</definedName>
    <definedName name="TOTALITEM2.4_58">[150]A.P.U!#REF!</definedName>
    <definedName name="TOTALITEM2.4_59" localSheetId="22">[149]A.P.U!#REF!</definedName>
    <definedName name="TOTALITEM2.4_59" localSheetId="2">[149]A.P.U!#REF!</definedName>
    <definedName name="TOTALITEM2.4_59">[149]A.P.U!#REF!</definedName>
    <definedName name="TOTALITEM2.4_60" localSheetId="22">[149]A.P.U!#REF!</definedName>
    <definedName name="TOTALITEM2.4_60" localSheetId="2">[149]A.P.U!#REF!</definedName>
    <definedName name="TOTALITEM2.4_60">[149]A.P.U!#REF!</definedName>
    <definedName name="TOTALITEM2.4_61" localSheetId="22">[150]A.P.U!#REF!</definedName>
    <definedName name="TOTALITEM2.4_61" localSheetId="2">[150]A.P.U!#REF!</definedName>
    <definedName name="TOTALITEM2.4_61">[150]A.P.U!#REF!</definedName>
    <definedName name="TOTALITEM2.4_62" localSheetId="22">[150]A.P.U!#REF!</definedName>
    <definedName name="TOTALITEM2.4_62" localSheetId="2">[150]A.P.U!#REF!</definedName>
    <definedName name="TOTALITEM2.4_62">[150]A.P.U!#REF!</definedName>
    <definedName name="TOTALITEM2.4_63" localSheetId="22">[150]A.P.U!#REF!</definedName>
    <definedName name="TOTALITEM2.4_63" localSheetId="2">[150]A.P.U!#REF!</definedName>
    <definedName name="TOTALITEM2.4_63">[150]A.P.U!#REF!</definedName>
    <definedName name="TOTALITEM2.4_64" localSheetId="22">[150]A.P.U!#REF!</definedName>
    <definedName name="TOTALITEM2.4_64" localSheetId="2">[150]A.P.U!#REF!</definedName>
    <definedName name="TOTALITEM2.4_64">[150]A.P.U!#REF!</definedName>
    <definedName name="TOTALITEM2.4_65" localSheetId="22">[150]A.P.U!#REF!</definedName>
    <definedName name="TOTALITEM2.4_65" localSheetId="2">[150]A.P.U!#REF!</definedName>
    <definedName name="TOTALITEM2.4_65">[150]A.P.U!#REF!</definedName>
    <definedName name="TOTALITEM2.4_66" localSheetId="22">[150]A.P.U!#REF!</definedName>
    <definedName name="TOTALITEM2.4_66" localSheetId="2">[150]A.P.U!#REF!</definedName>
    <definedName name="TOTALITEM2.4_66">[150]A.P.U!#REF!</definedName>
    <definedName name="TOTALITEM2.4_67" localSheetId="22">[150]A.P.U!#REF!</definedName>
    <definedName name="TOTALITEM2.4_67" localSheetId="2">[150]A.P.U!#REF!</definedName>
    <definedName name="TOTALITEM2.4_67">[150]A.P.U!#REF!</definedName>
    <definedName name="TOTALITEM2.4_68" localSheetId="22">[150]A.P.U!#REF!</definedName>
    <definedName name="TOTALITEM2.4_68" localSheetId="2">[150]A.P.U!#REF!</definedName>
    <definedName name="TOTALITEM2.4_68">[150]A.P.U!#REF!</definedName>
    <definedName name="TOTALITEM2.4_69" localSheetId="22">[150]A.P.U!#REF!</definedName>
    <definedName name="TOTALITEM2.4_69" localSheetId="2">[150]A.P.U!#REF!</definedName>
    <definedName name="TOTALITEM2.4_69">[150]A.P.U!#REF!</definedName>
    <definedName name="TOTALITEM2.4_70" localSheetId="22">[150]A.P.U!#REF!</definedName>
    <definedName name="TOTALITEM2.4_70" localSheetId="2">[150]A.P.U!#REF!</definedName>
    <definedName name="TOTALITEM2.4_70">[150]A.P.U!#REF!</definedName>
    <definedName name="TOTALITEM2.4_71" localSheetId="22">[150]A.P.U!#REF!</definedName>
    <definedName name="TOTALITEM2.4_71" localSheetId="2">[150]A.P.U!#REF!</definedName>
    <definedName name="TOTALITEM2.4_71">[150]A.P.U!#REF!</definedName>
    <definedName name="TOTALITEM2.4_72" localSheetId="22">[150]A.P.U!#REF!</definedName>
    <definedName name="TOTALITEM2.4_72" localSheetId="2">[150]A.P.U!#REF!</definedName>
    <definedName name="TOTALITEM2.4_72">[150]A.P.U!#REF!</definedName>
    <definedName name="TOTALITEM2.4_73" localSheetId="22">[150]A.P.U!#REF!</definedName>
    <definedName name="TOTALITEM2.4_73" localSheetId="2">[150]A.P.U!#REF!</definedName>
    <definedName name="TOTALITEM2.4_73">[150]A.P.U!#REF!</definedName>
    <definedName name="TOTALITEM2.4_74" localSheetId="22">[150]A.P.U!#REF!</definedName>
    <definedName name="TOTALITEM2.4_74" localSheetId="2">[150]A.P.U!#REF!</definedName>
    <definedName name="TOTALITEM2.4_74">[150]A.P.U!#REF!</definedName>
    <definedName name="TOTALITEM2.4_75" localSheetId="22">[150]A.P.U!#REF!</definedName>
    <definedName name="TOTALITEM2.4_75" localSheetId="2">[150]A.P.U!#REF!</definedName>
    <definedName name="TOTALITEM2.4_75">[150]A.P.U!#REF!</definedName>
    <definedName name="TOTALITEM2.4_76" localSheetId="22">[150]A.P.U!#REF!</definedName>
    <definedName name="TOTALITEM2.4_76" localSheetId="2">[150]A.P.U!#REF!</definedName>
    <definedName name="TOTALITEM2.4_76">[150]A.P.U!#REF!</definedName>
    <definedName name="TOTALITEM2.4_77" localSheetId="22">[150]A.P.U!#REF!</definedName>
    <definedName name="TOTALITEM2.4_77" localSheetId="2">[150]A.P.U!#REF!</definedName>
    <definedName name="TOTALITEM2.4_77">[150]A.P.U!#REF!</definedName>
    <definedName name="TOTALITEM2.4_78" localSheetId="22">[150]A.P.U!#REF!</definedName>
    <definedName name="TOTALITEM2.4_78" localSheetId="2">[150]A.P.U!#REF!</definedName>
    <definedName name="TOTALITEM2.4_78">[150]A.P.U!#REF!</definedName>
    <definedName name="TOTALITEM2.4_79" localSheetId="22">[150]A.P.U!#REF!</definedName>
    <definedName name="TOTALITEM2.4_79" localSheetId="2">[150]A.P.U!#REF!</definedName>
    <definedName name="TOTALITEM2.4_79">[150]A.P.U!#REF!</definedName>
    <definedName name="TOTALITEM2.4_80" localSheetId="22">[150]A.P.U!#REF!</definedName>
    <definedName name="TOTALITEM2.4_80" localSheetId="2">[150]A.P.U!#REF!</definedName>
    <definedName name="TOTALITEM2.4_80">[150]A.P.U!#REF!</definedName>
    <definedName name="TOTALITEM2.4_9" localSheetId="22">[150]A.P.U!#REF!</definedName>
    <definedName name="TOTALITEM2.4_9" localSheetId="2">[150]A.P.U!#REF!</definedName>
    <definedName name="TOTALITEM2.4_9">[150]A.P.U!#REF!</definedName>
    <definedName name="TOTALITEM2.5" localSheetId="17">[148]A.P.U!#REF!</definedName>
    <definedName name="TOTALITEM2.5" localSheetId="18">[148]A.P.U!#REF!</definedName>
    <definedName name="TOTALITEM2.5" localSheetId="22">[147]A.P.U!#REF!</definedName>
    <definedName name="TOTALITEM2.5" localSheetId="2">[148]A.P.U!#REF!</definedName>
    <definedName name="TOTALITEM2.5">[147]A.P.U!#REF!</definedName>
    <definedName name="TOTALITEM2.5_1" localSheetId="22">[149]A.P.U!#REF!</definedName>
    <definedName name="TOTALITEM2.5_1" localSheetId="2">[149]A.P.U!#REF!</definedName>
    <definedName name="TOTALITEM2.5_1">[149]A.P.U!#REF!</definedName>
    <definedName name="TOTALITEM2.5_10" localSheetId="22">[150]A.P.U!#REF!</definedName>
    <definedName name="TOTALITEM2.5_10" localSheetId="2">[150]A.P.U!#REF!</definedName>
    <definedName name="TOTALITEM2.5_10">[150]A.P.U!#REF!</definedName>
    <definedName name="TOTALITEM2.5_11" localSheetId="22">[150]A.P.U!#REF!</definedName>
    <definedName name="TOTALITEM2.5_11" localSheetId="2">[150]A.P.U!#REF!</definedName>
    <definedName name="TOTALITEM2.5_11">[150]A.P.U!#REF!</definedName>
    <definedName name="TOTALITEM2.5_12" localSheetId="22">[150]A.P.U!#REF!</definedName>
    <definedName name="TOTALITEM2.5_12" localSheetId="2">[150]A.P.U!#REF!</definedName>
    <definedName name="TOTALITEM2.5_12">[150]A.P.U!#REF!</definedName>
    <definedName name="TOTALITEM2.5_13" localSheetId="22">[150]A.P.U!#REF!</definedName>
    <definedName name="TOTALITEM2.5_13" localSheetId="2">[150]A.P.U!#REF!</definedName>
    <definedName name="TOTALITEM2.5_13">[150]A.P.U!#REF!</definedName>
    <definedName name="TOTALITEM2.5_14" localSheetId="22">[150]A.P.U!#REF!</definedName>
    <definedName name="TOTALITEM2.5_14" localSheetId="2">[150]A.P.U!#REF!</definedName>
    <definedName name="TOTALITEM2.5_14">[150]A.P.U!#REF!</definedName>
    <definedName name="TOTALITEM2.5_15" localSheetId="22">[150]A.P.U!#REF!</definedName>
    <definedName name="TOTALITEM2.5_15" localSheetId="2">[150]A.P.U!#REF!</definedName>
    <definedName name="TOTALITEM2.5_15">[150]A.P.U!#REF!</definedName>
    <definedName name="TOTALITEM2.5_16" localSheetId="22">[150]A.P.U!#REF!</definedName>
    <definedName name="TOTALITEM2.5_16" localSheetId="2">[150]A.P.U!#REF!</definedName>
    <definedName name="TOTALITEM2.5_16">[150]A.P.U!#REF!</definedName>
    <definedName name="TOTALITEM2.5_17" localSheetId="22">[150]A.P.U!#REF!</definedName>
    <definedName name="TOTALITEM2.5_17" localSheetId="2">[150]A.P.U!#REF!</definedName>
    <definedName name="TOTALITEM2.5_17">[150]A.P.U!#REF!</definedName>
    <definedName name="TOTALITEM2.5_18" localSheetId="22">[150]A.P.U!#REF!</definedName>
    <definedName name="TOTALITEM2.5_18" localSheetId="2">[150]A.P.U!#REF!</definedName>
    <definedName name="TOTALITEM2.5_18">[150]A.P.U!#REF!</definedName>
    <definedName name="TOTALITEM2.5_19" localSheetId="22">[150]A.P.U!#REF!</definedName>
    <definedName name="TOTALITEM2.5_19" localSheetId="2">[150]A.P.U!#REF!</definedName>
    <definedName name="TOTALITEM2.5_19">[150]A.P.U!#REF!</definedName>
    <definedName name="TOTALITEM2.5_2" localSheetId="22">[149]A.P.U!#REF!</definedName>
    <definedName name="TOTALITEM2.5_2" localSheetId="2">[149]A.P.U!#REF!</definedName>
    <definedName name="TOTALITEM2.5_2">[149]A.P.U!#REF!</definedName>
    <definedName name="TOTALITEM2.5_20" localSheetId="22">[150]A.P.U!#REF!</definedName>
    <definedName name="TOTALITEM2.5_20" localSheetId="2">[150]A.P.U!#REF!</definedName>
    <definedName name="TOTALITEM2.5_20">[150]A.P.U!#REF!</definedName>
    <definedName name="TOTALITEM2.5_21" localSheetId="22">[150]A.P.U!#REF!</definedName>
    <definedName name="TOTALITEM2.5_21" localSheetId="2">[150]A.P.U!#REF!</definedName>
    <definedName name="TOTALITEM2.5_21">[150]A.P.U!#REF!</definedName>
    <definedName name="TOTALITEM2.5_22" localSheetId="22">[150]A.P.U!#REF!</definedName>
    <definedName name="TOTALITEM2.5_22" localSheetId="2">[150]A.P.U!#REF!</definedName>
    <definedName name="TOTALITEM2.5_22">[150]A.P.U!#REF!</definedName>
    <definedName name="TOTALITEM2.5_23" localSheetId="22">[150]A.P.U!#REF!</definedName>
    <definedName name="TOTALITEM2.5_23" localSheetId="2">[150]A.P.U!#REF!</definedName>
    <definedName name="TOTALITEM2.5_23">[150]A.P.U!#REF!</definedName>
    <definedName name="TOTALITEM2.5_24" localSheetId="22">[150]A.P.U!#REF!</definedName>
    <definedName name="TOTALITEM2.5_24" localSheetId="2">[150]A.P.U!#REF!</definedName>
    <definedName name="TOTALITEM2.5_24">[150]A.P.U!#REF!</definedName>
    <definedName name="TOTALITEM2.5_25" localSheetId="22">[150]A.P.U!#REF!</definedName>
    <definedName name="TOTALITEM2.5_25" localSheetId="2">[150]A.P.U!#REF!</definedName>
    <definedName name="TOTALITEM2.5_25">[150]A.P.U!#REF!</definedName>
    <definedName name="TOTALITEM2.5_26" localSheetId="22">[150]A.P.U!#REF!</definedName>
    <definedName name="TOTALITEM2.5_26" localSheetId="2">[150]A.P.U!#REF!</definedName>
    <definedName name="TOTALITEM2.5_26">[150]A.P.U!#REF!</definedName>
    <definedName name="TOTALITEM2.5_27" localSheetId="22">[150]A.P.U!#REF!</definedName>
    <definedName name="TOTALITEM2.5_27" localSheetId="2">[150]A.P.U!#REF!</definedName>
    <definedName name="TOTALITEM2.5_27">[150]A.P.U!#REF!</definedName>
    <definedName name="TOTALITEM2.5_28" localSheetId="22">[150]A.P.U!#REF!</definedName>
    <definedName name="TOTALITEM2.5_28" localSheetId="2">[150]A.P.U!#REF!</definedName>
    <definedName name="TOTALITEM2.5_28">[150]A.P.U!#REF!</definedName>
    <definedName name="TOTALITEM2.5_29" localSheetId="22">[150]A.P.U!#REF!</definedName>
    <definedName name="TOTALITEM2.5_29" localSheetId="2">[150]A.P.U!#REF!</definedName>
    <definedName name="TOTALITEM2.5_29">[150]A.P.U!#REF!</definedName>
    <definedName name="TOTALITEM2.5_3" localSheetId="22">[151]A.P.U!#REF!</definedName>
    <definedName name="TOTALITEM2.5_3" localSheetId="2">[151]A.P.U!#REF!</definedName>
    <definedName name="TOTALITEM2.5_3">[151]A.P.U!#REF!</definedName>
    <definedName name="TOTALITEM2.5_30" localSheetId="22">[150]A.P.U!#REF!</definedName>
    <definedName name="TOTALITEM2.5_30" localSheetId="2">[150]A.P.U!#REF!</definedName>
    <definedName name="TOTALITEM2.5_30">[150]A.P.U!#REF!</definedName>
    <definedName name="TOTALITEM2.5_31" localSheetId="22">[150]A.P.U!#REF!</definedName>
    <definedName name="TOTALITEM2.5_31" localSheetId="2">[150]A.P.U!#REF!</definedName>
    <definedName name="TOTALITEM2.5_31">[150]A.P.U!#REF!</definedName>
    <definedName name="TOTALITEM2.5_32" localSheetId="22">[150]A.P.U!#REF!</definedName>
    <definedName name="TOTALITEM2.5_32" localSheetId="2">[150]A.P.U!#REF!</definedName>
    <definedName name="TOTALITEM2.5_32">[150]A.P.U!#REF!</definedName>
    <definedName name="TOTALITEM2.5_33" localSheetId="22">[150]A.P.U!#REF!</definedName>
    <definedName name="TOTALITEM2.5_33" localSheetId="2">[150]A.P.U!#REF!</definedName>
    <definedName name="TOTALITEM2.5_33">[150]A.P.U!#REF!</definedName>
    <definedName name="TOTALITEM2.5_34" localSheetId="22">[150]A.P.U!#REF!</definedName>
    <definedName name="TOTALITEM2.5_34" localSheetId="2">[150]A.P.U!#REF!</definedName>
    <definedName name="TOTALITEM2.5_34">[150]A.P.U!#REF!</definedName>
    <definedName name="TOTALITEM2.5_35" localSheetId="22">[150]A.P.U!#REF!</definedName>
    <definedName name="TOTALITEM2.5_35" localSheetId="2">[150]A.P.U!#REF!</definedName>
    <definedName name="TOTALITEM2.5_35">[150]A.P.U!#REF!</definedName>
    <definedName name="TOTALITEM2.5_36" localSheetId="22">[150]A.P.U!#REF!</definedName>
    <definedName name="TOTALITEM2.5_36" localSheetId="2">[150]A.P.U!#REF!</definedName>
    <definedName name="TOTALITEM2.5_36">[150]A.P.U!#REF!</definedName>
    <definedName name="TOTALITEM2.5_37" localSheetId="22">[150]A.P.U!#REF!</definedName>
    <definedName name="TOTALITEM2.5_37" localSheetId="2">[150]A.P.U!#REF!</definedName>
    <definedName name="TOTALITEM2.5_37">[150]A.P.U!#REF!</definedName>
    <definedName name="TOTALITEM2.5_38" localSheetId="22">[150]A.P.U!#REF!</definedName>
    <definedName name="TOTALITEM2.5_38" localSheetId="2">[150]A.P.U!#REF!</definedName>
    <definedName name="TOTALITEM2.5_38">[150]A.P.U!#REF!</definedName>
    <definedName name="TOTALITEM2.5_39" localSheetId="22">[150]A.P.U!#REF!</definedName>
    <definedName name="TOTALITEM2.5_39" localSheetId="2">[150]A.P.U!#REF!</definedName>
    <definedName name="TOTALITEM2.5_39">[150]A.P.U!#REF!</definedName>
    <definedName name="TOTALITEM2.5_4" localSheetId="22">[149]A.P.U!#REF!</definedName>
    <definedName name="TOTALITEM2.5_4" localSheetId="2">[149]A.P.U!#REF!</definedName>
    <definedName name="TOTALITEM2.5_4">[149]A.P.U!#REF!</definedName>
    <definedName name="TOTALITEM2.5_40" localSheetId="22">[150]A.P.U!#REF!</definedName>
    <definedName name="TOTALITEM2.5_40" localSheetId="2">[150]A.P.U!#REF!</definedName>
    <definedName name="TOTALITEM2.5_40">[150]A.P.U!#REF!</definedName>
    <definedName name="TOTALITEM2.5_41" localSheetId="22">[150]A.P.U!#REF!</definedName>
    <definedName name="TOTALITEM2.5_41" localSheetId="2">[150]A.P.U!#REF!</definedName>
    <definedName name="TOTALITEM2.5_41">[150]A.P.U!#REF!</definedName>
    <definedName name="TOTALITEM2.5_42" localSheetId="22">[150]A.P.U!#REF!</definedName>
    <definedName name="TOTALITEM2.5_42" localSheetId="2">[150]A.P.U!#REF!</definedName>
    <definedName name="TOTALITEM2.5_42">[150]A.P.U!#REF!</definedName>
    <definedName name="TOTALITEM2.5_43" localSheetId="22">[150]A.P.U!#REF!</definedName>
    <definedName name="TOTALITEM2.5_43" localSheetId="2">[150]A.P.U!#REF!</definedName>
    <definedName name="TOTALITEM2.5_43">[150]A.P.U!#REF!</definedName>
    <definedName name="TOTALITEM2.5_44" localSheetId="22">[150]A.P.U!#REF!</definedName>
    <definedName name="TOTALITEM2.5_44" localSheetId="2">[150]A.P.U!#REF!</definedName>
    <definedName name="TOTALITEM2.5_44">[150]A.P.U!#REF!</definedName>
    <definedName name="TOTALITEM2.5_45" localSheetId="22">[150]A.P.U!#REF!</definedName>
    <definedName name="TOTALITEM2.5_45" localSheetId="2">[150]A.P.U!#REF!</definedName>
    <definedName name="TOTALITEM2.5_45">[150]A.P.U!#REF!</definedName>
    <definedName name="TOTALITEM2.5_46" localSheetId="22">[150]A.P.U!#REF!</definedName>
    <definedName name="TOTALITEM2.5_46" localSheetId="2">[150]A.P.U!#REF!</definedName>
    <definedName name="TOTALITEM2.5_46">[150]A.P.U!#REF!</definedName>
    <definedName name="TOTALITEM2.5_47" localSheetId="22">[150]A.P.U!#REF!</definedName>
    <definedName name="TOTALITEM2.5_47" localSheetId="2">[150]A.P.U!#REF!</definedName>
    <definedName name="TOTALITEM2.5_47">[150]A.P.U!#REF!</definedName>
    <definedName name="TOTALITEM2.5_48" localSheetId="22">[150]A.P.U!#REF!</definedName>
    <definedName name="TOTALITEM2.5_48" localSheetId="2">[150]A.P.U!#REF!</definedName>
    <definedName name="TOTALITEM2.5_48">[150]A.P.U!#REF!</definedName>
    <definedName name="TOTALITEM2.5_49" localSheetId="22">[150]A.P.U!#REF!</definedName>
    <definedName name="TOTALITEM2.5_49" localSheetId="2">[150]A.P.U!#REF!</definedName>
    <definedName name="TOTALITEM2.5_49">[150]A.P.U!#REF!</definedName>
    <definedName name="TOTALITEM2.5_5" localSheetId="22">[150]A.P.U!#REF!</definedName>
    <definedName name="TOTALITEM2.5_5" localSheetId="2">[150]A.P.U!#REF!</definedName>
    <definedName name="TOTALITEM2.5_5">[150]A.P.U!#REF!</definedName>
    <definedName name="TOTALITEM2.5_50" localSheetId="22">[150]A.P.U!#REF!</definedName>
    <definedName name="TOTALITEM2.5_50" localSheetId="2">[150]A.P.U!#REF!</definedName>
    <definedName name="TOTALITEM2.5_50">[150]A.P.U!#REF!</definedName>
    <definedName name="TOTALITEM2.5_51" localSheetId="22">[150]A.P.U!#REF!</definedName>
    <definedName name="TOTALITEM2.5_51" localSheetId="2">[150]A.P.U!#REF!</definedName>
    <definedName name="TOTALITEM2.5_51">[150]A.P.U!#REF!</definedName>
    <definedName name="TOTALITEM2.5_52" localSheetId="22">[150]A.P.U!#REF!</definedName>
    <definedName name="TOTALITEM2.5_52" localSheetId="2">[150]A.P.U!#REF!</definedName>
    <definedName name="TOTALITEM2.5_52">[150]A.P.U!#REF!</definedName>
    <definedName name="TOTALITEM2.5_53" localSheetId="22">[150]A.P.U!#REF!</definedName>
    <definedName name="TOTALITEM2.5_53" localSheetId="2">[150]A.P.U!#REF!</definedName>
    <definedName name="TOTALITEM2.5_53">[150]A.P.U!#REF!</definedName>
    <definedName name="TOTALITEM2.5_54" localSheetId="22">[150]A.P.U!#REF!</definedName>
    <definedName name="TOTALITEM2.5_54" localSheetId="2">[150]A.P.U!#REF!</definedName>
    <definedName name="TOTALITEM2.5_54">[150]A.P.U!#REF!</definedName>
    <definedName name="TOTALITEM2.5_55" localSheetId="22">[150]A.P.U!#REF!</definedName>
    <definedName name="TOTALITEM2.5_55" localSheetId="2">[150]A.P.U!#REF!</definedName>
    <definedName name="TOTALITEM2.5_55">[150]A.P.U!#REF!</definedName>
    <definedName name="TOTALITEM2.5_56" localSheetId="22">[150]A.P.U!#REF!</definedName>
    <definedName name="TOTALITEM2.5_56" localSheetId="2">[150]A.P.U!#REF!</definedName>
    <definedName name="TOTALITEM2.5_56">[150]A.P.U!#REF!</definedName>
    <definedName name="TOTALITEM2.5_57" localSheetId="22">[150]A.P.U!#REF!</definedName>
    <definedName name="TOTALITEM2.5_57" localSheetId="2">[150]A.P.U!#REF!</definedName>
    <definedName name="TOTALITEM2.5_57">[150]A.P.U!#REF!</definedName>
    <definedName name="TOTALITEM2.5_58" localSheetId="22">[150]A.P.U!#REF!</definedName>
    <definedName name="TOTALITEM2.5_58" localSheetId="2">[150]A.P.U!#REF!</definedName>
    <definedName name="TOTALITEM2.5_58">[150]A.P.U!#REF!</definedName>
    <definedName name="TOTALITEM2.5_59" localSheetId="22">[149]A.P.U!#REF!</definedName>
    <definedName name="TOTALITEM2.5_59" localSheetId="2">[149]A.P.U!#REF!</definedName>
    <definedName name="TOTALITEM2.5_59">[149]A.P.U!#REF!</definedName>
    <definedName name="TOTALITEM2.5_60" localSheetId="22">[149]A.P.U!#REF!</definedName>
    <definedName name="TOTALITEM2.5_60" localSheetId="2">[149]A.P.U!#REF!</definedName>
    <definedName name="TOTALITEM2.5_60">[149]A.P.U!#REF!</definedName>
    <definedName name="TOTALITEM2.5_61" localSheetId="22">[150]A.P.U!#REF!</definedName>
    <definedName name="TOTALITEM2.5_61" localSheetId="2">[150]A.P.U!#REF!</definedName>
    <definedName name="TOTALITEM2.5_61">[150]A.P.U!#REF!</definedName>
    <definedName name="TOTALITEM2.5_62" localSheetId="22">[150]A.P.U!#REF!</definedName>
    <definedName name="TOTALITEM2.5_62" localSheetId="2">[150]A.P.U!#REF!</definedName>
    <definedName name="TOTALITEM2.5_62">[150]A.P.U!#REF!</definedName>
    <definedName name="TOTALITEM2.5_63" localSheetId="22">[150]A.P.U!#REF!</definedName>
    <definedName name="TOTALITEM2.5_63" localSheetId="2">[150]A.P.U!#REF!</definedName>
    <definedName name="TOTALITEM2.5_63">[150]A.P.U!#REF!</definedName>
    <definedName name="TOTALITEM2.5_64" localSheetId="22">[150]A.P.U!#REF!</definedName>
    <definedName name="TOTALITEM2.5_64" localSheetId="2">[150]A.P.U!#REF!</definedName>
    <definedName name="TOTALITEM2.5_64">[150]A.P.U!#REF!</definedName>
    <definedName name="TOTALITEM2.5_65" localSheetId="22">[150]A.P.U!#REF!</definedName>
    <definedName name="TOTALITEM2.5_65" localSheetId="2">[150]A.P.U!#REF!</definedName>
    <definedName name="TOTALITEM2.5_65">[150]A.P.U!#REF!</definedName>
    <definedName name="TOTALITEM2.5_66" localSheetId="22">[150]A.P.U!#REF!</definedName>
    <definedName name="TOTALITEM2.5_66" localSheetId="2">[150]A.P.U!#REF!</definedName>
    <definedName name="TOTALITEM2.5_66">[150]A.P.U!#REF!</definedName>
    <definedName name="TOTALITEM2.5_67" localSheetId="22">[150]A.P.U!#REF!</definedName>
    <definedName name="TOTALITEM2.5_67" localSheetId="2">[150]A.P.U!#REF!</definedName>
    <definedName name="TOTALITEM2.5_67">[150]A.P.U!#REF!</definedName>
    <definedName name="TOTALITEM2.5_68" localSheetId="22">[150]A.P.U!#REF!</definedName>
    <definedName name="TOTALITEM2.5_68" localSheetId="2">[150]A.P.U!#REF!</definedName>
    <definedName name="TOTALITEM2.5_68">[150]A.P.U!#REF!</definedName>
    <definedName name="TOTALITEM2.5_69" localSheetId="22">[150]A.P.U!#REF!</definedName>
    <definedName name="TOTALITEM2.5_69" localSheetId="2">[150]A.P.U!#REF!</definedName>
    <definedName name="TOTALITEM2.5_69">[150]A.P.U!#REF!</definedName>
    <definedName name="TOTALITEM2.5_70" localSheetId="22">[150]A.P.U!#REF!</definedName>
    <definedName name="TOTALITEM2.5_70" localSheetId="2">[150]A.P.U!#REF!</definedName>
    <definedName name="TOTALITEM2.5_70">[150]A.P.U!#REF!</definedName>
    <definedName name="TOTALITEM2.5_71" localSheetId="22">[150]A.P.U!#REF!</definedName>
    <definedName name="TOTALITEM2.5_71" localSheetId="2">[150]A.P.U!#REF!</definedName>
    <definedName name="TOTALITEM2.5_71">[150]A.P.U!#REF!</definedName>
    <definedName name="TOTALITEM2.5_72" localSheetId="22">[150]A.P.U!#REF!</definedName>
    <definedName name="TOTALITEM2.5_72" localSheetId="2">[150]A.P.U!#REF!</definedName>
    <definedName name="TOTALITEM2.5_72">[150]A.P.U!#REF!</definedName>
    <definedName name="TOTALITEM2.5_73" localSheetId="22">[150]A.P.U!#REF!</definedName>
    <definedName name="TOTALITEM2.5_73" localSheetId="2">[150]A.P.U!#REF!</definedName>
    <definedName name="TOTALITEM2.5_73">[150]A.P.U!#REF!</definedName>
    <definedName name="TOTALITEM2.5_74" localSheetId="22">[150]A.P.U!#REF!</definedName>
    <definedName name="TOTALITEM2.5_74" localSheetId="2">[150]A.P.U!#REF!</definedName>
    <definedName name="TOTALITEM2.5_74">[150]A.P.U!#REF!</definedName>
    <definedName name="TOTALITEM2.5_75" localSheetId="22">[150]A.P.U!#REF!</definedName>
    <definedName name="TOTALITEM2.5_75" localSheetId="2">[150]A.P.U!#REF!</definedName>
    <definedName name="TOTALITEM2.5_75">[150]A.P.U!#REF!</definedName>
    <definedName name="TOTALITEM2.5_76" localSheetId="22">[150]A.P.U!#REF!</definedName>
    <definedName name="TOTALITEM2.5_76" localSheetId="2">[150]A.P.U!#REF!</definedName>
    <definedName name="TOTALITEM2.5_76">[150]A.P.U!#REF!</definedName>
    <definedName name="TOTALITEM2.5_77" localSheetId="22">[150]A.P.U!#REF!</definedName>
    <definedName name="TOTALITEM2.5_77" localSheetId="2">[150]A.P.U!#REF!</definedName>
    <definedName name="TOTALITEM2.5_77">[150]A.P.U!#REF!</definedName>
    <definedName name="TOTALITEM2.5_78" localSheetId="22">[150]A.P.U!#REF!</definedName>
    <definedName name="TOTALITEM2.5_78" localSheetId="2">[150]A.P.U!#REF!</definedName>
    <definedName name="TOTALITEM2.5_78">[150]A.P.U!#REF!</definedName>
    <definedName name="TOTALITEM2.5_79" localSheetId="22">[150]A.P.U!#REF!</definedName>
    <definedName name="TOTALITEM2.5_79" localSheetId="2">[150]A.P.U!#REF!</definedName>
    <definedName name="TOTALITEM2.5_79">[150]A.P.U!#REF!</definedName>
    <definedName name="TOTALITEM2.5_80" localSheetId="22">[150]A.P.U!#REF!</definedName>
    <definedName name="TOTALITEM2.5_80" localSheetId="2">[150]A.P.U!#REF!</definedName>
    <definedName name="TOTALITEM2.5_80">[150]A.P.U!#REF!</definedName>
    <definedName name="TOTALITEM2.5_9" localSheetId="22">[150]A.P.U!#REF!</definedName>
    <definedName name="TOTALITEM2.5_9" localSheetId="2">[150]A.P.U!#REF!</definedName>
    <definedName name="TOTALITEM2.5_9">[150]A.P.U!#REF!</definedName>
    <definedName name="TOTALITEM2.6" localSheetId="17">[148]A.P.U!#REF!</definedName>
    <definedName name="TOTALITEM2.6" localSheetId="18">[148]A.P.U!#REF!</definedName>
    <definedName name="TOTALITEM2.6" localSheetId="22">[147]A.P.U!#REF!</definedName>
    <definedName name="TOTALITEM2.6" localSheetId="2">[148]A.P.U!#REF!</definedName>
    <definedName name="TOTALITEM2.6">[147]A.P.U!#REF!</definedName>
    <definedName name="TOTALITEM2.6_1" localSheetId="22">[149]A.P.U!#REF!</definedName>
    <definedName name="TOTALITEM2.6_1" localSheetId="2">[149]A.P.U!#REF!</definedName>
    <definedName name="TOTALITEM2.6_1">[149]A.P.U!#REF!</definedName>
    <definedName name="TOTALITEM2.6_10" localSheetId="22">[150]A.P.U!#REF!</definedName>
    <definedName name="TOTALITEM2.6_10" localSheetId="2">[150]A.P.U!#REF!</definedName>
    <definedName name="TOTALITEM2.6_10">[150]A.P.U!#REF!</definedName>
    <definedName name="TOTALITEM2.6_11" localSheetId="22">[150]A.P.U!#REF!</definedName>
    <definedName name="TOTALITEM2.6_11" localSheetId="2">[150]A.P.U!#REF!</definedName>
    <definedName name="TOTALITEM2.6_11">[150]A.P.U!#REF!</definedName>
    <definedName name="TOTALITEM2.6_12" localSheetId="22">[150]A.P.U!#REF!</definedName>
    <definedName name="TOTALITEM2.6_12" localSheetId="2">[150]A.P.U!#REF!</definedName>
    <definedName name="TOTALITEM2.6_12">[150]A.P.U!#REF!</definedName>
    <definedName name="TOTALITEM2.6_13" localSheetId="22">[150]A.P.U!#REF!</definedName>
    <definedName name="TOTALITEM2.6_13" localSheetId="2">[150]A.P.U!#REF!</definedName>
    <definedName name="TOTALITEM2.6_13">[150]A.P.U!#REF!</definedName>
    <definedName name="TOTALITEM2.6_14" localSheetId="22">[150]A.P.U!#REF!</definedName>
    <definedName name="TOTALITEM2.6_14" localSheetId="2">[150]A.P.U!#REF!</definedName>
    <definedName name="TOTALITEM2.6_14">[150]A.P.U!#REF!</definedName>
    <definedName name="TOTALITEM2.6_15" localSheetId="22">[150]A.P.U!#REF!</definedName>
    <definedName name="TOTALITEM2.6_15" localSheetId="2">[150]A.P.U!#REF!</definedName>
    <definedName name="TOTALITEM2.6_15">[150]A.P.U!#REF!</definedName>
    <definedName name="TOTALITEM2.6_16" localSheetId="22">[150]A.P.U!#REF!</definedName>
    <definedName name="TOTALITEM2.6_16" localSheetId="2">[150]A.P.U!#REF!</definedName>
    <definedName name="TOTALITEM2.6_16">[150]A.P.U!#REF!</definedName>
    <definedName name="TOTALITEM2.6_17" localSheetId="22">[150]A.P.U!#REF!</definedName>
    <definedName name="TOTALITEM2.6_17" localSheetId="2">[150]A.P.U!#REF!</definedName>
    <definedName name="TOTALITEM2.6_17">[150]A.P.U!#REF!</definedName>
    <definedName name="TOTALITEM2.6_18" localSheetId="22">[150]A.P.U!#REF!</definedName>
    <definedName name="TOTALITEM2.6_18" localSheetId="2">[150]A.P.U!#REF!</definedName>
    <definedName name="TOTALITEM2.6_18">[150]A.P.U!#REF!</definedName>
    <definedName name="TOTALITEM2.6_19" localSheetId="22">[150]A.P.U!#REF!</definedName>
    <definedName name="TOTALITEM2.6_19" localSheetId="2">[150]A.P.U!#REF!</definedName>
    <definedName name="TOTALITEM2.6_19">[150]A.P.U!#REF!</definedName>
    <definedName name="TOTALITEM2.6_2" localSheetId="22">[149]A.P.U!#REF!</definedName>
    <definedName name="TOTALITEM2.6_2" localSheetId="2">[149]A.P.U!#REF!</definedName>
    <definedName name="TOTALITEM2.6_2">[149]A.P.U!#REF!</definedName>
    <definedName name="TOTALITEM2.6_20" localSheetId="22">[150]A.P.U!#REF!</definedName>
    <definedName name="TOTALITEM2.6_20" localSheetId="2">[150]A.P.U!#REF!</definedName>
    <definedName name="TOTALITEM2.6_20">[150]A.P.U!#REF!</definedName>
    <definedName name="TOTALITEM2.6_21" localSheetId="22">[150]A.P.U!#REF!</definedName>
    <definedName name="TOTALITEM2.6_21" localSheetId="2">[150]A.P.U!#REF!</definedName>
    <definedName name="TOTALITEM2.6_21">[150]A.P.U!#REF!</definedName>
    <definedName name="TOTALITEM2.6_22" localSheetId="22">[150]A.P.U!#REF!</definedName>
    <definedName name="TOTALITEM2.6_22" localSheetId="2">[150]A.P.U!#REF!</definedName>
    <definedName name="TOTALITEM2.6_22">[150]A.P.U!#REF!</definedName>
    <definedName name="TOTALITEM2.6_23" localSheetId="22">[150]A.P.U!#REF!</definedName>
    <definedName name="TOTALITEM2.6_23" localSheetId="2">[150]A.P.U!#REF!</definedName>
    <definedName name="TOTALITEM2.6_23">[150]A.P.U!#REF!</definedName>
    <definedName name="TOTALITEM2.6_24" localSheetId="22">[150]A.P.U!#REF!</definedName>
    <definedName name="TOTALITEM2.6_24" localSheetId="2">[150]A.P.U!#REF!</definedName>
    <definedName name="TOTALITEM2.6_24">[150]A.P.U!#REF!</definedName>
    <definedName name="TOTALITEM2.6_25" localSheetId="22">[150]A.P.U!#REF!</definedName>
    <definedName name="TOTALITEM2.6_25" localSheetId="2">[150]A.P.U!#REF!</definedName>
    <definedName name="TOTALITEM2.6_25">[150]A.P.U!#REF!</definedName>
    <definedName name="TOTALITEM2.6_26" localSheetId="22">[150]A.P.U!#REF!</definedName>
    <definedName name="TOTALITEM2.6_26" localSheetId="2">[150]A.P.U!#REF!</definedName>
    <definedName name="TOTALITEM2.6_26">[150]A.P.U!#REF!</definedName>
    <definedName name="TOTALITEM2.6_27" localSheetId="22">[150]A.P.U!#REF!</definedName>
    <definedName name="TOTALITEM2.6_27" localSheetId="2">[150]A.P.U!#REF!</definedName>
    <definedName name="TOTALITEM2.6_27">[150]A.P.U!#REF!</definedName>
    <definedName name="TOTALITEM2.6_28" localSheetId="22">[150]A.P.U!#REF!</definedName>
    <definedName name="TOTALITEM2.6_28" localSheetId="2">[150]A.P.U!#REF!</definedName>
    <definedName name="TOTALITEM2.6_28">[150]A.P.U!#REF!</definedName>
    <definedName name="TOTALITEM2.6_29" localSheetId="22">[150]A.P.U!#REF!</definedName>
    <definedName name="TOTALITEM2.6_29" localSheetId="2">[150]A.P.U!#REF!</definedName>
    <definedName name="TOTALITEM2.6_29">[150]A.P.U!#REF!</definedName>
    <definedName name="TOTALITEM2.6_3" localSheetId="22">[151]A.P.U!#REF!</definedName>
    <definedName name="TOTALITEM2.6_3" localSheetId="2">[151]A.P.U!#REF!</definedName>
    <definedName name="TOTALITEM2.6_3">[151]A.P.U!#REF!</definedName>
    <definedName name="TOTALITEM2.6_30" localSheetId="22">[150]A.P.U!#REF!</definedName>
    <definedName name="TOTALITEM2.6_30" localSheetId="2">[150]A.P.U!#REF!</definedName>
    <definedName name="TOTALITEM2.6_30">[150]A.P.U!#REF!</definedName>
    <definedName name="TOTALITEM2.6_31" localSheetId="22">[150]A.P.U!#REF!</definedName>
    <definedName name="TOTALITEM2.6_31" localSheetId="2">[150]A.P.U!#REF!</definedName>
    <definedName name="TOTALITEM2.6_31">[150]A.P.U!#REF!</definedName>
    <definedName name="TOTALITEM2.6_32" localSheetId="22">[150]A.P.U!#REF!</definedName>
    <definedName name="TOTALITEM2.6_32" localSheetId="2">[150]A.P.U!#REF!</definedName>
    <definedName name="TOTALITEM2.6_32">[150]A.P.U!#REF!</definedName>
    <definedName name="TOTALITEM2.6_33" localSheetId="22">[150]A.P.U!#REF!</definedName>
    <definedName name="TOTALITEM2.6_33" localSheetId="2">[150]A.P.U!#REF!</definedName>
    <definedName name="TOTALITEM2.6_33">[150]A.P.U!#REF!</definedName>
    <definedName name="TOTALITEM2.6_34" localSheetId="22">[150]A.P.U!#REF!</definedName>
    <definedName name="TOTALITEM2.6_34" localSheetId="2">[150]A.P.U!#REF!</definedName>
    <definedName name="TOTALITEM2.6_34">[150]A.P.U!#REF!</definedName>
    <definedName name="TOTALITEM2.6_35" localSheetId="22">[150]A.P.U!#REF!</definedName>
    <definedName name="TOTALITEM2.6_35" localSheetId="2">[150]A.P.U!#REF!</definedName>
    <definedName name="TOTALITEM2.6_35">[150]A.P.U!#REF!</definedName>
    <definedName name="TOTALITEM2.6_36" localSheetId="22">[150]A.P.U!#REF!</definedName>
    <definedName name="TOTALITEM2.6_36" localSheetId="2">[150]A.P.U!#REF!</definedName>
    <definedName name="TOTALITEM2.6_36">[150]A.P.U!#REF!</definedName>
    <definedName name="TOTALITEM2.6_37" localSheetId="22">[150]A.P.U!#REF!</definedName>
    <definedName name="TOTALITEM2.6_37" localSheetId="2">[150]A.P.U!#REF!</definedName>
    <definedName name="TOTALITEM2.6_37">[150]A.P.U!#REF!</definedName>
    <definedName name="TOTALITEM2.6_38" localSheetId="22">[150]A.P.U!#REF!</definedName>
    <definedName name="TOTALITEM2.6_38" localSheetId="2">[150]A.P.U!#REF!</definedName>
    <definedName name="TOTALITEM2.6_38">[150]A.P.U!#REF!</definedName>
    <definedName name="TOTALITEM2.6_39" localSheetId="22">[150]A.P.U!#REF!</definedName>
    <definedName name="TOTALITEM2.6_39" localSheetId="2">[150]A.P.U!#REF!</definedName>
    <definedName name="TOTALITEM2.6_39">[150]A.P.U!#REF!</definedName>
    <definedName name="TOTALITEM2.6_4" localSheetId="22">[149]A.P.U!#REF!</definedName>
    <definedName name="TOTALITEM2.6_4" localSheetId="2">[149]A.P.U!#REF!</definedName>
    <definedName name="TOTALITEM2.6_4">[149]A.P.U!#REF!</definedName>
    <definedName name="TOTALITEM2.6_40" localSheetId="22">[150]A.P.U!#REF!</definedName>
    <definedName name="TOTALITEM2.6_40" localSheetId="2">[150]A.P.U!#REF!</definedName>
    <definedName name="TOTALITEM2.6_40">[150]A.P.U!#REF!</definedName>
    <definedName name="TOTALITEM2.6_41" localSheetId="22">[150]A.P.U!#REF!</definedName>
    <definedName name="TOTALITEM2.6_41" localSheetId="2">[150]A.P.U!#REF!</definedName>
    <definedName name="TOTALITEM2.6_41">[150]A.P.U!#REF!</definedName>
    <definedName name="TOTALITEM2.6_42" localSheetId="22">[150]A.P.U!#REF!</definedName>
    <definedName name="TOTALITEM2.6_42" localSheetId="2">[150]A.P.U!#REF!</definedName>
    <definedName name="TOTALITEM2.6_42">[150]A.P.U!#REF!</definedName>
    <definedName name="TOTALITEM2.6_43" localSheetId="22">[150]A.P.U!#REF!</definedName>
    <definedName name="TOTALITEM2.6_43" localSheetId="2">[150]A.P.U!#REF!</definedName>
    <definedName name="TOTALITEM2.6_43">[150]A.P.U!#REF!</definedName>
    <definedName name="TOTALITEM2.6_44" localSheetId="22">[150]A.P.U!#REF!</definedName>
    <definedName name="TOTALITEM2.6_44" localSheetId="2">[150]A.P.U!#REF!</definedName>
    <definedName name="TOTALITEM2.6_44">[150]A.P.U!#REF!</definedName>
    <definedName name="TOTALITEM2.6_45" localSheetId="22">[150]A.P.U!#REF!</definedName>
    <definedName name="TOTALITEM2.6_45" localSheetId="2">[150]A.P.U!#REF!</definedName>
    <definedName name="TOTALITEM2.6_45">[150]A.P.U!#REF!</definedName>
    <definedName name="TOTALITEM2.6_46" localSheetId="22">[150]A.P.U!#REF!</definedName>
    <definedName name="TOTALITEM2.6_46" localSheetId="2">[150]A.P.U!#REF!</definedName>
    <definedName name="TOTALITEM2.6_46">[150]A.P.U!#REF!</definedName>
    <definedName name="TOTALITEM2.6_47" localSheetId="22">[150]A.P.U!#REF!</definedName>
    <definedName name="TOTALITEM2.6_47" localSheetId="2">[150]A.P.U!#REF!</definedName>
    <definedName name="TOTALITEM2.6_47">[150]A.P.U!#REF!</definedName>
    <definedName name="TOTALITEM2.6_48" localSheetId="22">[150]A.P.U!#REF!</definedName>
    <definedName name="TOTALITEM2.6_48" localSheetId="2">[150]A.P.U!#REF!</definedName>
    <definedName name="TOTALITEM2.6_48">[150]A.P.U!#REF!</definedName>
    <definedName name="TOTALITEM2.6_49" localSheetId="22">[150]A.P.U!#REF!</definedName>
    <definedName name="TOTALITEM2.6_49" localSheetId="2">[150]A.P.U!#REF!</definedName>
    <definedName name="TOTALITEM2.6_49">[150]A.P.U!#REF!</definedName>
    <definedName name="TOTALITEM2.6_5" localSheetId="22">[150]A.P.U!#REF!</definedName>
    <definedName name="TOTALITEM2.6_5" localSheetId="2">[150]A.P.U!#REF!</definedName>
    <definedName name="TOTALITEM2.6_5">[150]A.P.U!#REF!</definedName>
    <definedName name="TOTALITEM2.6_50" localSheetId="22">[150]A.P.U!#REF!</definedName>
    <definedName name="TOTALITEM2.6_50" localSheetId="2">[150]A.P.U!#REF!</definedName>
    <definedName name="TOTALITEM2.6_50">[150]A.P.U!#REF!</definedName>
    <definedName name="TOTALITEM2.6_51" localSheetId="22">[150]A.P.U!#REF!</definedName>
    <definedName name="TOTALITEM2.6_51" localSheetId="2">[150]A.P.U!#REF!</definedName>
    <definedName name="TOTALITEM2.6_51">[150]A.P.U!#REF!</definedName>
    <definedName name="TOTALITEM2.6_52" localSheetId="22">[150]A.P.U!#REF!</definedName>
    <definedName name="TOTALITEM2.6_52" localSheetId="2">[150]A.P.U!#REF!</definedName>
    <definedName name="TOTALITEM2.6_52">[150]A.P.U!#REF!</definedName>
    <definedName name="TOTALITEM2.6_53" localSheetId="22">[150]A.P.U!#REF!</definedName>
    <definedName name="TOTALITEM2.6_53" localSheetId="2">[150]A.P.U!#REF!</definedName>
    <definedName name="TOTALITEM2.6_53">[150]A.P.U!#REF!</definedName>
    <definedName name="TOTALITEM2.6_54" localSheetId="22">[150]A.P.U!#REF!</definedName>
    <definedName name="TOTALITEM2.6_54" localSheetId="2">[150]A.P.U!#REF!</definedName>
    <definedName name="TOTALITEM2.6_54">[150]A.P.U!#REF!</definedName>
    <definedName name="TOTALITEM2.6_55" localSheetId="22">[150]A.P.U!#REF!</definedName>
    <definedName name="TOTALITEM2.6_55" localSheetId="2">[150]A.P.U!#REF!</definedName>
    <definedName name="TOTALITEM2.6_55">[150]A.P.U!#REF!</definedName>
    <definedName name="TOTALITEM2.6_56" localSheetId="22">[150]A.P.U!#REF!</definedName>
    <definedName name="TOTALITEM2.6_56" localSheetId="2">[150]A.P.U!#REF!</definedName>
    <definedName name="TOTALITEM2.6_56">[150]A.P.U!#REF!</definedName>
    <definedName name="TOTALITEM2.6_57" localSheetId="22">[150]A.P.U!#REF!</definedName>
    <definedName name="TOTALITEM2.6_57" localSheetId="2">[150]A.P.U!#REF!</definedName>
    <definedName name="TOTALITEM2.6_57">[150]A.P.U!#REF!</definedName>
    <definedName name="TOTALITEM2.6_58" localSheetId="22">[150]A.P.U!#REF!</definedName>
    <definedName name="TOTALITEM2.6_58" localSheetId="2">[150]A.P.U!#REF!</definedName>
    <definedName name="TOTALITEM2.6_58">[150]A.P.U!#REF!</definedName>
    <definedName name="TOTALITEM2.6_59" localSheetId="22">[149]A.P.U!#REF!</definedName>
    <definedName name="TOTALITEM2.6_59" localSheetId="2">[149]A.P.U!#REF!</definedName>
    <definedName name="TOTALITEM2.6_59">[149]A.P.U!#REF!</definedName>
    <definedName name="TOTALITEM2.6_60" localSheetId="22">[149]A.P.U!#REF!</definedName>
    <definedName name="TOTALITEM2.6_60" localSheetId="2">[149]A.P.U!#REF!</definedName>
    <definedName name="TOTALITEM2.6_60">[149]A.P.U!#REF!</definedName>
    <definedName name="TOTALITEM2.6_61" localSheetId="22">[150]A.P.U!#REF!</definedName>
    <definedName name="TOTALITEM2.6_61" localSheetId="2">[150]A.P.U!#REF!</definedName>
    <definedName name="TOTALITEM2.6_61">[150]A.P.U!#REF!</definedName>
    <definedName name="TOTALITEM2.6_62" localSheetId="22">[150]A.P.U!#REF!</definedName>
    <definedName name="TOTALITEM2.6_62" localSheetId="2">[150]A.P.U!#REF!</definedName>
    <definedName name="TOTALITEM2.6_62">[150]A.P.U!#REF!</definedName>
    <definedName name="TOTALITEM2.6_63" localSheetId="22">[150]A.P.U!#REF!</definedName>
    <definedName name="TOTALITEM2.6_63" localSheetId="2">[150]A.P.U!#REF!</definedName>
    <definedName name="TOTALITEM2.6_63">[150]A.P.U!#REF!</definedName>
    <definedName name="TOTALITEM2.6_64" localSheetId="22">[150]A.P.U!#REF!</definedName>
    <definedName name="TOTALITEM2.6_64" localSheetId="2">[150]A.P.U!#REF!</definedName>
    <definedName name="TOTALITEM2.6_64">[150]A.P.U!#REF!</definedName>
    <definedName name="TOTALITEM2.6_65" localSheetId="22">[150]A.P.U!#REF!</definedName>
    <definedName name="TOTALITEM2.6_65" localSheetId="2">[150]A.P.U!#REF!</definedName>
    <definedName name="TOTALITEM2.6_65">[150]A.P.U!#REF!</definedName>
    <definedName name="TOTALITEM2.6_66" localSheetId="22">[150]A.P.U!#REF!</definedName>
    <definedName name="TOTALITEM2.6_66" localSheetId="2">[150]A.P.U!#REF!</definedName>
    <definedName name="TOTALITEM2.6_66">[150]A.P.U!#REF!</definedName>
    <definedName name="TOTALITEM2.6_67" localSheetId="22">[150]A.P.U!#REF!</definedName>
    <definedName name="TOTALITEM2.6_67" localSheetId="2">[150]A.P.U!#REF!</definedName>
    <definedName name="TOTALITEM2.6_67">[150]A.P.U!#REF!</definedName>
    <definedName name="TOTALITEM2.6_68" localSheetId="22">[150]A.P.U!#REF!</definedName>
    <definedName name="TOTALITEM2.6_68" localSheetId="2">[150]A.P.U!#REF!</definedName>
    <definedName name="TOTALITEM2.6_68">[150]A.P.U!#REF!</definedName>
    <definedName name="TOTALITEM2.6_69" localSheetId="22">[150]A.P.U!#REF!</definedName>
    <definedName name="TOTALITEM2.6_69" localSheetId="2">[150]A.P.U!#REF!</definedName>
    <definedName name="TOTALITEM2.6_69">[150]A.P.U!#REF!</definedName>
    <definedName name="TOTALITEM2.6_70" localSheetId="22">[150]A.P.U!#REF!</definedName>
    <definedName name="TOTALITEM2.6_70" localSheetId="2">[150]A.P.U!#REF!</definedName>
    <definedName name="TOTALITEM2.6_70">[150]A.P.U!#REF!</definedName>
    <definedName name="TOTALITEM2.6_71" localSheetId="22">[150]A.P.U!#REF!</definedName>
    <definedName name="TOTALITEM2.6_71" localSheetId="2">[150]A.P.U!#REF!</definedName>
    <definedName name="TOTALITEM2.6_71">[150]A.P.U!#REF!</definedName>
    <definedName name="TOTALITEM2.6_72" localSheetId="22">[150]A.P.U!#REF!</definedName>
    <definedName name="TOTALITEM2.6_72" localSheetId="2">[150]A.P.U!#REF!</definedName>
    <definedName name="TOTALITEM2.6_72">[150]A.P.U!#REF!</definedName>
    <definedName name="TOTALITEM2.6_73" localSheetId="22">[150]A.P.U!#REF!</definedName>
    <definedName name="TOTALITEM2.6_73" localSheetId="2">[150]A.P.U!#REF!</definedName>
    <definedName name="TOTALITEM2.6_73">[150]A.P.U!#REF!</definedName>
    <definedName name="TOTALITEM2.6_74" localSheetId="22">[150]A.P.U!#REF!</definedName>
    <definedName name="TOTALITEM2.6_74" localSheetId="2">[150]A.P.U!#REF!</definedName>
    <definedName name="TOTALITEM2.6_74">[150]A.P.U!#REF!</definedName>
    <definedName name="TOTALITEM2.6_75" localSheetId="22">[150]A.P.U!#REF!</definedName>
    <definedName name="TOTALITEM2.6_75" localSheetId="2">[150]A.P.U!#REF!</definedName>
    <definedName name="TOTALITEM2.6_75">[150]A.P.U!#REF!</definedName>
    <definedName name="TOTALITEM2.6_76" localSheetId="22">[150]A.P.U!#REF!</definedName>
    <definedName name="TOTALITEM2.6_76" localSheetId="2">[150]A.P.U!#REF!</definedName>
    <definedName name="TOTALITEM2.6_76">[150]A.P.U!#REF!</definedName>
    <definedName name="TOTALITEM2.6_77" localSheetId="22">[150]A.P.U!#REF!</definedName>
    <definedName name="TOTALITEM2.6_77" localSheetId="2">[150]A.P.U!#REF!</definedName>
    <definedName name="TOTALITEM2.6_77">[150]A.P.U!#REF!</definedName>
    <definedName name="TOTALITEM2.6_78" localSheetId="22">[150]A.P.U!#REF!</definedName>
    <definedName name="TOTALITEM2.6_78" localSheetId="2">[150]A.P.U!#REF!</definedName>
    <definedName name="TOTALITEM2.6_78">[150]A.P.U!#REF!</definedName>
    <definedName name="TOTALITEM2.6_79" localSheetId="22">[150]A.P.U!#REF!</definedName>
    <definedName name="TOTALITEM2.6_79" localSheetId="2">[150]A.P.U!#REF!</definedName>
    <definedName name="TOTALITEM2.6_79">[150]A.P.U!#REF!</definedName>
    <definedName name="TOTALITEM2.6_80" localSheetId="22">[150]A.P.U!#REF!</definedName>
    <definedName name="TOTALITEM2.6_80" localSheetId="2">[150]A.P.U!#REF!</definedName>
    <definedName name="TOTALITEM2.6_80">[150]A.P.U!#REF!</definedName>
    <definedName name="TOTALITEM2.6_9" localSheetId="22">[150]A.P.U!#REF!</definedName>
    <definedName name="TOTALITEM2.6_9" localSheetId="2">[150]A.P.U!#REF!</definedName>
    <definedName name="TOTALITEM2.6_9">[150]A.P.U!#REF!</definedName>
    <definedName name="TOTALITEM2.7" localSheetId="17">[148]A.P.U!#REF!</definedName>
    <definedName name="TOTALITEM2.7" localSheetId="18">[148]A.P.U!#REF!</definedName>
    <definedName name="TOTALITEM2.7" localSheetId="22">[147]A.P.U!#REF!</definedName>
    <definedName name="TOTALITEM2.7" localSheetId="2">[148]A.P.U!#REF!</definedName>
    <definedName name="TOTALITEM2.7">[147]A.P.U!#REF!</definedName>
    <definedName name="TOTALITEM2.7_1" localSheetId="22">[149]A.P.U!#REF!</definedName>
    <definedName name="TOTALITEM2.7_1" localSheetId="2">[149]A.P.U!#REF!</definedName>
    <definedName name="TOTALITEM2.7_1">[149]A.P.U!#REF!</definedName>
    <definedName name="TOTALITEM2.7_10" localSheetId="22">[150]A.P.U!#REF!</definedName>
    <definedName name="TOTALITEM2.7_10" localSheetId="2">[150]A.P.U!#REF!</definedName>
    <definedName name="TOTALITEM2.7_10">[150]A.P.U!#REF!</definedName>
    <definedName name="TOTALITEM2.7_11" localSheetId="22">[150]A.P.U!#REF!</definedName>
    <definedName name="TOTALITEM2.7_11" localSheetId="2">[150]A.P.U!#REF!</definedName>
    <definedName name="TOTALITEM2.7_11">[150]A.P.U!#REF!</definedName>
    <definedName name="TOTALITEM2.7_12" localSheetId="22">[150]A.P.U!#REF!</definedName>
    <definedName name="TOTALITEM2.7_12" localSheetId="2">[150]A.P.U!#REF!</definedName>
    <definedName name="TOTALITEM2.7_12">[150]A.P.U!#REF!</definedName>
    <definedName name="TOTALITEM2.7_13" localSheetId="22">[150]A.P.U!#REF!</definedName>
    <definedName name="TOTALITEM2.7_13" localSheetId="2">[150]A.P.U!#REF!</definedName>
    <definedName name="TOTALITEM2.7_13">[150]A.P.U!#REF!</definedName>
    <definedName name="TOTALITEM2.7_14" localSheetId="22">[150]A.P.U!#REF!</definedName>
    <definedName name="TOTALITEM2.7_14" localSheetId="2">[150]A.P.U!#REF!</definedName>
    <definedName name="TOTALITEM2.7_14">[150]A.P.U!#REF!</definedName>
    <definedName name="TOTALITEM2.7_15" localSheetId="22">[150]A.P.U!#REF!</definedName>
    <definedName name="TOTALITEM2.7_15" localSheetId="2">[150]A.P.U!#REF!</definedName>
    <definedName name="TOTALITEM2.7_15">[150]A.P.U!#REF!</definedName>
    <definedName name="TOTALITEM2.7_16" localSheetId="22">[150]A.P.U!#REF!</definedName>
    <definedName name="TOTALITEM2.7_16" localSheetId="2">[150]A.P.U!#REF!</definedName>
    <definedName name="TOTALITEM2.7_16">[150]A.P.U!#REF!</definedName>
    <definedName name="TOTALITEM2.7_17" localSheetId="22">[150]A.P.U!#REF!</definedName>
    <definedName name="TOTALITEM2.7_17" localSheetId="2">[150]A.P.U!#REF!</definedName>
    <definedName name="TOTALITEM2.7_17">[150]A.P.U!#REF!</definedName>
    <definedName name="TOTALITEM2.7_18" localSheetId="22">[150]A.P.U!#REF!</definedName>
    <definedName name="TOTALITEM2.7_18" localSheetId="2">[150]A.P.U!#REF!</definedName>
    <definedName name="TOTALITEM2.7_18">[150]A.P.U!#REF!</definedName>
    <definedName name="TOTALITEM2.7_19" localSheetId="22">[150]A.P.U!#REF!</definedName>
    <definedName name="TOTALITEM2.7_19" localSheetId="2">[150]A.P.U!#REF!</definedName>
    <definedName name="TOTALITEM2.7_19">[150]A.P.U!#REF!</definedName>
    <definedName name="TOTALITEM2.7_2" localSheetId="22">[149]A.P.U!#REF!</definedName>
    <definedName name="TOTALITEM2.7_2" localSheetId="2">[149]A.P.U!#REF!</definedName>
    <definedName name="TOTALITEM2.7_2">[149]A.P.U!#REF!</definedName>
    <definedName name="TOTALITEM2.7_20" localSheetId="22">[150]A.P.U!#REF!</definedName>
    <definedName name="TOTALITEM2.7_20" localSheetId="2">[150]A.P.U!#REF!</definedName>
    <definedName name="TOTALITEM2.7_20">[150]A.P.U!#REF!</definedName>
    <definedName name="TOTALITEM2.7_21" localSheetId="22">[150]A.P.U!#REF!</definedName>
    <definedName name="TOTALITEM2.7_21" localSheetId="2">[150]A.P.U!#REF!</definedName>
    <definedName name="TOTALITEM2.7_21">[150]A.P.U!#REF!</definedName>
    <definedName name="TOTALITEM2.7_22" localSheetId="22">[150]A.P.U!#REF!</definedName>
    <definedName name="TOTALITEM2.7_22" localSheetId="2">[150]A.P.U!#REF!</definedName>
    <definedName name="TOTALITEM2.7_22">[150]A.P.U!#REF!</definedName>
    <definedName name="TOTALITEM2.7_23" localSheetId="22">[150]A.P.U!#REF!</definedName>
    <definedName name="TOTALITEM2.7_23" localSheetId="2">[150]A.P.U!#REF!</definedName>
    <definedName name="TOTALITEM2.7_23">[150]A.P.U!#REF!</definedName>
    <definedName name="TOTALITEM2.7_24" localSheetId="22">[150]A.P.U!#REF!</definedName>
    <definedName name="TOTALITEM2.7_24" localSheetId="2">[150]A.P.U!#REF!</definedName>
    <definedName name="TOTALITEM2.7_24">[150]A.P.U!#REF!</definedName>
    <definedName name="TOTALITEM2.7_25" localSheetId="22">[150]A.P.U!#REF!</definedName>
    <definedName name="TOTALITEM2.7_25" localSheetId="2">[150]A.P.U!#REF!</definedName>
    <definedName name="TOTALITEM2.7_25">[150]A.P.U!#REF!</definedName>
    <definedName name="TOTALITEM2.7_26" localSheetId="22">[150]A.P.U!#REF!</definedName>
    <definedName name="TOTALITEM2.7_26" localSheetId="2">[150]A.P.U!#REF!</definedName>
    <definedName name="TOTALITEM2.7_26">[150]A.P.U!#REF!</definedName>
    <definedName name="TOTALITEM2.7_27" localSheetId="22">[150]A.P.U!#REF!</definedName>
    <definedName name="TOTALITEM2.7_27" localSheetId="2">[150]A.P.U!#REF!</definedName>
    <definedName name="TOTALITEM2.7_27">[150]A.P.U!#REF!</definedName>
    <definedName name="TOTALITEM2.7_28" localSheetId="22">[150]A.P.U!#REF!</definedName>
    <definedName name="TOTALITEM2.7_28" localSheetId="2">[150]A.P.U!#REF!</definedName>
    <definedName name="TOTALITEM2.7_28">[150]A.P.U!#REF!</definedName>
    <definedName name="TOTALITEM2.7_29" localSheetId="22">[150]A.P.U!#REF!</definedName>
    <definedName name="TOTALITEM2.7_29" localSheetId="2">[150]A.P.U!#REF!</definedName>
    <definedName name="TOTALITEM2.7_29">[150]A.P.U!#REF!</definedName>
    <definedName name="TOTALITEM2.7_3" localSheetId="22">[151]A.P.U!#REF!</definedName>
    <definedName name="TOTALITEM2.7_3" localSheetId="2">[151]A.P.U!#REF!</definedName>
    <definedName name="TOTALITEM2.7_3">[151]A.P.U!#REF!</definedName>
    <definedName name="TOTALITEM2.7_30" localSheetId="22">[150]A.P.U!#REF!</definedName>
    <definedName name="TOTALITEM2.7_30" localSheetId="2">[150]A.P.U!#REF!</definedName>
    <definedName name="TOTALITEM2.7_30">[150]A.P.U!#REF!</definedName>
    <definedName name="TOTALITEM2.7_31" localSheetId="22">[150]A.P.U!#REF!</definedName>
    <definedName name="TOTALITEM2.7_31" localSheetId="2">[150]A.P.U!#REF!</definedName>
    <definedName name="TOTALITEM2.7_31">[150]A.P.U!#REF!</definedName>
    <definedName name="TOTALITEM2.7_32" localSheetId="22">[150]A.P.U!#REF!</definedName>
    <definedName name="TOTALITEM2.7_32" localSheetId="2">[150]A.P.U!#REF!</definedName>
    <definedName name="TOTALITEM2.7_32">[150]A.P.U!#REF!</definedName>
    <definedName name="TOTALITEM2.7_33" localSheetId="22">[150]A.P.U!#REF!</definedName>
    <definedName name="TOTALITEM2.7_33" localSheetId="2">[150]A.P.U!#REF!</definedName>
    <definedName name="TOTALITEM2.7_33">[150]A.P.U!#REF!</definedName>
    <definedName name="TOTALITEM2.7_34" localSheetId="22">[150]A.P.U!#REF!</definedName>
    <definedName name="TOTALITEM2.7_34" localSheetId="2">[150]A.P.U!#REF!</definedName>
    <definedName name="TOTALITEM2.7_34">[150]A.P.U!#REF!</definedName>
    <definedName name="TOTALITEM2.7_35" localSheetId="22">[150]A.P.U!#REF!</definedName>
    <definedName name="TOTALITEM2.7_35" localSheetId="2">[150]A.P.U!#REF!</definedName>
    <definedName name="TOTALITEM2.7_35">[150]A.P.U!#REF!</definedName>
    <definedName name="TOTALITEM2.7_36" localSheetId="22">[150]A.P.U!#REF!</definedName>
    <definedName name="TOTALITEM2.7_36" localSheetId="2">[150]A.P.U!#REF!</definedName>
    <definedName name="TOTALITEM2.7_36">[150]A.P.U!#REF!</definedName>
    <definedName name="TOTALITEM2.7_37" localSheetId="22">[150]A.P.U!#REF!</definedName>
    <definedName name="TOTALITEM2.7_37" localSheetId="2">[150]A.P.U!#REF!</definedName>
    <definedName name="TOTALITEM2.7_37">[150]A.P.U!#REF!</definedName>
    <definedName name="TOTALITEM2.7_38" localSheetId="22">[150]A.P.U!#REF!</definedName>
    <definedName name="TOTALITEM2.7_38" localSheetId="2">[150]A.P.U!#REF!</definedName>
    <definedName name="TOTALITEM2.7_38">[150]A.P.U!#REF!</definedName>
    <definedName name="TOTALITEM2.7_39" localSheetId="22">[150]A.P.U!#REF!</definedName>
    <definedName name="TOTALITEM2.7_39" localSheetId="2">[150]A.P.U!#REF!</definedName>
    <definedName name="TOTALITEM2.7_39">[150]A.P.U!#REF!</definedName>
    <definedName name="TOTALITEM2.7_4" localSheetId="22">[149]A.P.U!#REF!</definedName>
    <definedName name="TOTALITEM2.7_4" localSheetId="2">[149]A.P.U!#REF!</definedName>
    <definedName name="TOTALITEM2.7_4">[149]A.P.U!#REF!</definedName>
    <definedName name="TOTALITEM2.7_40" localSheetId="22">[150]A.P.U!#REF!</definedName>
    <definedName name="TOTALITEM2.7_40" localSheetId="2">[150]A.P.U!#REF!</definedName>
    <definedName name="TOTALITEM2.7_40">[150]A.P.U!#REF!</definedName>
    <definedName name="TOTALITEM2.7_41" localSheetId="22">[150]A.P.U!#REF!</definedName>
    <definedName name="TOTALITEM2.7_41" localSheetId="2">[150]A.P.U!#REF!</definedName>
    <definedName name="TOTALITEM2.7_41">[150]A.P.U!#REF!</definedName>
    <definedName name="TOTALITEM2.7_42" localSheetId="22">[150]A.P.U!#REF!</definedName>
    <definedName name="TOTALITEM2.7_42" localSheetId="2">[150]A.P.U!#REF!</definedName>
    <definedName name="TOTALITEM2.7_42">[150]A.P.U!#REF!</definedName>
    <definedName name="TOTALITEM2.7_43" localSheetId="22">[150]A.P.U!#REF!</definedName>
    <definedName name="TOTALITEM2.7_43" localSheetId="2">[150]A.P.U!#REF!</definedName>
    <definedName name="TOTALITEM2.7_43">[150]A.P.U!#REF!</definedName>
    <definedName name="TOTALITEM2.7_44" localSheetId="22">[150]A.P.U!#REF!</definedName>
    <definedName name="TOTALITEM2.7_44" localSheetId="2">[150]A.P.U!#REF!</definedName>
    <definedName name="TOTALITEM2.7_44">[150]A.P.U!#REF!</definedName>
    <definedName name="TOTALITEM2.7_45" localSheetId="22">[150]A.P.U!#REF!</definedName>
    <definedName name="TOTALITEM2.7_45" localSheetId="2">[150]A.P.U!#REF!</definedName>
    <definedName name="TOTALITEM2.7_45">[150]A.P.U!#REF!</definedName>
    <definedName name="TOTALITEM2.7_46" localSheetId="22">[150]A.P.U!#REF!</definedName>
    <definedName name="TOTALITEM2.7_46" localSheetId="2">[150]A.P.U!#REF!</definedName>
    <definedName name="TOTALITEM2.7_46">[150]A.P.U!#REF!</definedName>
    <definedName name="TOTALITEM2.7_47" localSheetId="22">[150]A.P.U!#REF!</definedName>
    <definedName name="TOTALITEM2.7_47" localSheetId="2">[150]A.P.U!#REF!</definedName>
    <definedName name="TOTALITEM2.7_47">[150]A.P.U!#REF!</definedName>
    <definedName name="TOTALITEM2.7_48" localSheetId="22">[150]A.P.U!#REF!</definedName>
    <definedName name="TOTALITEM2.7_48" localSheetId="2">[150]A.P.U!#REF!</definedName>
    <definedName name="TOTALITEM2.7_48">[150]A.P.U!#REF!</definedName>
    <definedName name="TOTALITEM2.7_49" localSheetId="22">[150]A.P.U!#REF!</definedName>
    <definedName name="TOTALITEM2.7_49" localSheetId="2">[150]A.P.U!#REF!</definedName>
    <definedName name="TOTALITEM2.7_49">[150]A.P.U!#REF!</definedName>
    <definedName name="TOTALITEM2.7_5" localSheetId="22">[150]A.P.U!#REF!</definedName>
    <definedName name="TOTALITEM2.7_5" localSheetId="2">[150]A.P.U!#REF!</definedName>
    <definedName name="TOTALITEM2.7_5">[150]A.P.U!#REF!</definedName>
    <definedName name="TOTALITEM2.7_50" localSheetId="22">[150]A.P.U!#REF!</definedName>
    <definedName name="TOTALITEM2.7_50" localSheetId="2">[150]A.P.U!#REF!</definedName>
    <definedName name="TOTALITEM2.7_50">[150]A.P.U!#REF!</definedName>
    <definedName name="TOTALITEM2.7_51" localSheetId="22">[150]A.P.U!#REF!</definedName>
    <definedName name="TOTALITEM2.7_51" localSheetId="2">[150]A.P.U!#REF!</definedName>
    <definedName name="TOTALITEM2.7_51">[150]A.P.U!#REF!</definedName>
    <definedName name="TOTALITEM2.7_52" localSheetId="22">[150]A.P.U!#REF!</definedName>
    <definedName name="TOTALITEM2.7_52" localSheetId="2">[150]A.P.U!#REF!</definedName>
    <definedName name="TOTALITEM2.7_52">[150]A.P.U!#REF!</definedName>
    <definedName name="TOTALITEM2.7_53" localSheetId="22">[150]A.P.U!#REF!</definedName>
    <definedName name="TOTALITEM2.7_53" localSheetId="2">[150]A.P.U!#REF!</definedName>
    <definedName name="TOTALITEM2.7_53">[150]A.P.U!#REF!</definedName>
    <definedName name="TOTALITEM2.7_54" localSheetId="22">[150]A.P.U!#REF!</definedName>
    <definedName name="TOTALITEM2.7_54" localSheetId="2">[150]A.P.U!#REF!</definedName>
    <definedName name="TOTALITEM2.7_54">[150]A.P.U!#REF!</definedName>
    <definedName name="TOTALITEM2.7_55" localSheetId="22">[150]A.P.U!#REF!</definedName>
    <definedName name="TOTALITEM2.7_55" localSheetId="2">[150]A.P.U!#REF!</definedName>
    <definedName name="TOTALITEM2.7_55">[150]A.P.U!#REF!</definedName>
    <definedName name="TOTALITEM2.7_56" localSheetId="22">[150]A.P.U!#REF!</definedName>
    <definedName name="TOTALITEM2.7_56" localSheetId="2">[150]A.P.U!#REF!</definedName>
    <definedName name="TOTALITEM2.7_56">[150]A.P.U!#REF!</definedName>
    <definedName name="TOTALITEM2.7_57" localSheetId="22">[150]A.P.U!#REF!</definedName>
    <definedName name="TOTALITEM2.7_57" localSheetId="2">[150]A.P.U!#REF!</definedName>
    <definedName name="TOTALITEM2.7_57">[150]A.P.U!#REF!</definedName>
    <definedName name="TOTALITEM2.7_58" localSheetId="22">[150]A.P.U!#REF!</definedName>
    <definedName name="TOTALITEM2.7_58" localSheetId="2">[150]A.P.U!#REF!</definedName>
    <definedName name="TOTALITEM2.7_58">[150]A.P.U!#REF!</definedName>
    <definedName name="TOTALITEM2.7_59" localSheetId="22">[149]A.P.U!#REF!</definedName>
    <definedName name="TOTALITEM2.7_59" localSheetId="2">[149]A.P.U!#REF!</definedName>
    <definedName name="TOTALITEM2.7_59">[149]A.P.U!#REF!</definedName>
    <definedName name="TOTALITEM2.7_60" localSheetId="22">[149]A.P.U!#REF!</definedName>
    <definedName name="TOTALITEM2.7_60" localSheetId="2">[149]A.P.U!#REF!</definedName>
    <definedName name="TOTALITEM2.7_60">[149]A.P.U!#REF!</definedName>
    <definedName name="TOTALITEM2.7_61" localSheetId="22">[150]A.P.U!#REF!</definedName>
    <definedName name="TOTALITEM2.7_61" localSheetId="2">[150]A.P.U!#REF!</definedName>
    <definedName name="TOTALITEM2.7_61">[150]A.P.U!#REF!</definedName>
    <definedName name="TOTALITEM2.7_62" localSheetId="22">[150]A.P.U!#REF!</definedName>
    <definedName name="TOTALITEM2.7_62" localSheetId="2">[150]A.P.U!#REF!</definedName>
    <definedName name="TOTALITEM2.7_62">[150]A.P.U!#REF!</definedName>
    <definedName name="TOTALITEM2.7_63" localSheetId="22">[150]A.P.U!#REF!</definedName>
    <definedName name="TOTALITEM2.7_63" localSheetId="2">[150]A.P.U!#REF!</definedName>
    <definedName name="TOTALITEM2.7_63">[150]A.P.U!#REF!</definedName>
    <definedName name="TOTALITEM2.7_64" localSheetId="22">[150]A.P.U!#REF!</definedName>
    <definedName name="TOTALITEM2.7_64" localSheetId="2">[150]A.P.U!#REF!</definedName>
    <definedName name="TOTALITEM2.7_64">[150]A.P.U!#REF!</definedName>
    <definedName name="TOTALITEM2.7_65" localSheetId="22">[150]A.P.U!#REF!</definedName>
    <definedName name="TOTALITEM2.7_65" localSheetId="2">[150]A.P.U!#REF!</definedName>
    <definedName name="TOTALITEM2.7_65">[150]A.P.U!#REF!</definedName>
    <definedName name="TOTALITEM2.7_66" localSheetId="22">[150]A.P.U!#REF!</definedName>
    <definedName name="TOTALITEM2.7_66" localSheetId="2">[150]A.P.U!#REF!</definedName>
    <definedName name="TOTALITEM2.7_66">[150]A.P.U!#REF!</definedName>
    <definedName name="TOTALITEM2.7_67" localSheetId="22">[150]A.P.U!#REF!</definedName>
    <definedName name="TOTALITEM2.7_67" localSheetId="2">[150]A.P.U!#REF!</definedName>
    <definedName name="TOTALITEM2.7_67">[150]A.P.U!#REF!</definedName>
    <definedName name="TOTALITEM2.7_68" localSheetId="22">[150]A.P.U!#REF!</definedName>
    <definedName name="TOTALITEM2.7_68" localSheetId="2">[150]A.P.U!#REF!</definedName>
    <definedName name="TOTALITEM2.7_68">[150]A.P.U!#REF!</definedName>
    <definedName name="TOTALITEM2.7_69" localSheetId="22">[150]A.P.U!#REF!</definedName>
    <definedName name="TOTALITEM2.7_69" localSheetId="2">[150]A.P.U!#REF!</definedName>
    <definedName name="TOTALITEM2.7_69">[150]A.P.U!#REF!</definedName>
    <definedName name="TOTALITEM2.7_70" localSheetId="22">[150]A.P.U!#REF!</definedName>
    <definedName name="TOTALITEM2.7_70" localSheetId="2">[150]A.P.U!#REF!</definedName>
    <definedName name="TOTALITEM2.7_70">[150]A.P.U!#REF!</definedName>
    <definedName name="TOTALITEM2.7_71" localSheetId="22">[150]A.P.U!#REF!</definedName>
    <definedName name="TOTALITEM2.7_71" localSheetId="2">[150]A.P.U!#REF!</definedName>
    <definedName name="TOTALITEM2.7_71">[150]A.P.U!#REF!</definedName>
    <definedName name="TOTALITEM2.7_72" localSheetId="22">[150]A.P.U!#REF!</definedName>
    <definedName name="TOTALITEM2.7_72" localSheetId="2">[150]A.P.U!#REF!</definedName>
    <definedName name="TOTALITEM2.7_72">[150]A.P.U!#REF!</definedName>
    <definedName name="TOTALITEM2.7_73" localSheetId="22">[150]A.P.U!#REF!</definedName>
    <definedName name="TOTALITEM2.7_73" localSheetId="2">[150]A.P.U!#REF!</definedName>
    <definedName name="TOTALITEM2.7_73">[150]A.P.U!#REF!</definedName>
    <definedName name="TOTALITEM2.7_74" localSheetId="22">[150]A.P.U!#REF!</definedName>
    <definedName name="TOTALITEM2.7_74" localSheetId="2">[150]A.P.U!#REF!</definedName>
    <definedName name="TOTALITEM2.7_74">[150]A.P.U!#REF!</definedName>
    <definedName name="TOTALITEM2.7_75" localSheetId="22">[150]A.P.U!#REF!</definedName>
    <definedName name="TOTALITEM2.7_75" localSheetId="2">[150]A.P.U!#REF!</definedName>
    <definedName name="TOTALITEM2.7_75">[150]A.P.U!#REF!</definedName>
    <definedName name="TOTALITEM2.7_76" localSheetId="22">[150]A.P.U!#REF!</definedName>
    <definedName name="TOTALITEM2.7_76" localSheetId="2">[150]A.P.U!#REF!</definedName>
    <definedName name="TOTALITEM2.7_76">[150]A.P.U!#REF!</definedName>
    <definedName name="TOTALITEM2.7_77" localSheetId="22">[150]A.P.U!#REF!</definedName>
    <definedName name="TOTALITEM2.7_77" localSheetId="2">[150]A.P.U!#REF!</definedName>
    <definedName name="TOTALITEM2.7_77">[150]A.P.U!#REF!</definedName>
    <definedName name="TOTALITEM2.7_78" localSheetId="22">[150]A.P.U!#REF!</definedName>
    <definedName name="TOTALITEM2.7_78" localSheetId="2">[150]A.P.U!#REF!</definedName>
    <definedName name="TOTALITEM2.7_78">[150]A.P.U!#REF!</definedName>
    <definedName name="TOTALITEM2.7_79" localSheetId="22">[150]A.P.U!#REF!</definedName>
    <definedName name="TOTALITEM2.7_79" localSheetId="2">[150]A.P.U!#REF!</definedName>
    <definedName name="TOTALITEM2.7_79">[150]A.P.U!#REF!</definedName>
    <definedName name="TOTALITEM2.7_80" localSheetId="22">[150]A.P.U!#REF!</definedName>
    <definedName name="TOTALITEM2.7_80" localSheetId="2">[150]A.P.U!#REF!</definedName>
    <definedName name="TOTALITEM2.7_80">[150]A.P.U!#REF!</definedName>
    <definedName name="TOTALITEM2.7_9" localSheetId="22">[150]A.P.U!#REF!</definedName>
    <definedName name="TOTALITEM2.7_9" localSheetId="2">[150]A.P.U!#REF!</definedName>
    <definedName name="TOTALITEM2.7_9">[150]A.P.U!#REF!</definedName>
    <definedName name="TOTALITEM3.1.1" localSheetId="17">[148]A.P.U!#REF!</definedName>
    <definedName name="TOTALITEM3.1.1" localSheetId="18">[148]A.P.U!#REF!</definedName>
    <definedName name="TOTALITEM3.1.1" localSheetId="22">[147]A.P.U!#REF!</definedName>
    <definedName name="TOTALITEM3.1.1" localSheetId="2">[148]A.P.U!#REF!</definedName>
    <definedName name="TOTALITEM3.1.1">[147]A.P.U!#REF!</definedName>
    <definedName name="TOTALITEM3.1.1_1" localSheetId="22">[149]A.P.U!#REF!</definedName>
    <definedName name="TOTALITEM3.1.1_1" localSheetId="2">[149]A.P.U!#REF!</definedName>
    <definedName name="TOTALITEM3.1.1_1">[149]A.P.U!#REF!</definedName>
    <definedName name="TOTALITEM3.1.1_10" localSheetId="22">[150]A.P.U!#REF!</definedName>
    <definedName name="TOTALITEM3.1.1_10" localSheetId="2">[150]A.P.U!#REF!</definedName>
    <definedName name="TOTALITEM3.1.1_10">[150]A.P.U!#REF!</definedName>
    <definedName name="TOTALITEM3.1.1_11" localSheetId="22">[150]A.P.U!#REF!</definedName>
    <definedName name="TOTALITEM3.1.1_11" localSheetId="2">[150]A.P.U!#REF!</definedName>
    <definedName name="TOTALITEM3.1.1_11">[150]A.P.U!#REF!</definedName>
    <definedName name="TOTALITEM3.1.1_12" localSheetId="22">[150]A.P.U!#REF!</definedName>
    <definedName name="TOTALITEM3.1.1_12" localSheetId="2">[150]A.P.U!#REF!</definedName>
    <definedName name="TOTALITEM3.1.1_12">[150]A.P.U!#REF!</definedName>
    <definedName name="TOTALITEM3.1.1_13" localSheetId="22">[150]A.P.U!#REF!</definedName>
    <definedName name="TOTALITEM3.1.1_13" localSheetId="2">[150]A.P.U!#REF!</definedName>
    <definedName name="TOTALITEM3.1.1_13">[150]A.P.U!#REF!</definedName>
    <definedName name="TOTALITEM3.1.1_14" localSheetId="22">[150]A.P.U!#REF!</definedName>
    <definedName name="TOTALITEM3.1.1_14" localSheetId="2">[150]A.P.U!#REF!</definedName>
    <definedName name="TOTALITEM3.1.1_14">[150]A.P.U!#REF!</definedName>
    <definedName name="TOTALITEM3.1.1_15" localSheetId="22">[150]A.P.U!#REF!</definedName>
    <definedName name="TOTALITEM3.1.1_15" localSheetId="2">[150]A.P.U!#REF!</definedName>
    <definedName name="TOTALITEM3.1.1_15">[150]A.P.U!#REF!</definedName>
    <definedName name="TOTALITEM3.1.1_16" localSheetId="22">[150]A.P.U!#REF!</definedName>
    <definedName name="TOTALITEM3.1.1_16" localSheetId="2">[150]A.P.U!#REF!</definedName>
    <definedName name="TOTALITEM3.1.1_16">[150]A.P.U!#REF!</definedName>
    <definedName name="TOTALITEM3.1.1_17" localSheetId="22">[150]A.P.U!#REF!</definedName>
    <definedName name="TOTALITEM3.1.1_17" localSheetId="2">[150]A.P.U!#REF!</definedName>
    <definedName name="TOTALITEM3.1.1_17">[150]A.P.U!#REF!</definedName>
    <definedName name="TOTALITEM3.1.1_18" localSheetId="22">[150]A.P.U!#REF!</definedName>
    <definedName name="TOTALITEM3.1.1_18" localSheetId="2">[150]A.P.U!#REF!</definedName>
    <definedName name="TOTALITEM3.1.1_18">[150]A.P.U!#REF!</definedName>
    <definedName name="TOTALITEM3.1.1_19" localSheetId="22">[150]A.P.U!#REF!</definedName>
    <definedName name="TOTALITEM3.1.1_19" localSheetId="2">[150]A.P.U!#REF!</definedName>
    <definedName name="TOTALITEM3.1.1_19">[150]A.P.U!#REF!</definedName>
    <definedName name="TOTALITEM3.1.1_2" localSheetId="22">[149]A.P.U!#REF!</definedName>
    <definedName name="TOTALITEM3.1.1_2" localSheetId="2">[149]A.P.U!#REF!</definedName>
    <definedName name="TOTALITEM3.1.1_2">[149]A.P.U!#REF!</definedName>
    <definedName name="TOTALITEM3.1.1_20" localSheetId="22">[150]A.P.U!#REF!</definedName>
    <definedName name="TOTALITEM3.1.1_20" localSheetId="2">[150]A.P.U!#REF!</definedName>
    <definedName name="TOTALITEM3.1.1_20">[150]A.P.U!#REF!</definedName>
    <definedName name="TOTALITEM3.1.1_21" localSheetId="22">[150]A.P.U!#REF!</definedName>
    <definedName name="TOTALITEM3.1.1_21" localSheetId="2">[150]A.P.U!#REF!</definedName>
    <definedName name="TOTALITEM3.1.1_21">[150]A.P.U!#REF!</definedName>
    <definedName name="TOTALITEM3.1.1_22" localSheetId="22">[150]A.P.U!#REF!</definedName>
    <definedName name="TOTALITEM3.1.1_22" localSheetId="2">[150]A.P.U!#REF!</definedName>
    <definedName name="TOTALITEM3.1.1_22">[150]A.P.U!#REF!</definedName>
    <definedName name="TOTALITEM3.1.1_23" localSheetId="22">[150]A.P.U!#REF!</definedName>
    <definedName name="TOTALITEM3.1.1_23" localSheetId="2">[150]A.P.U!#REF!</definedName>
    <definedName name="TOTALITEM3.1.1_23">[150]A.P.U!#REF!</definedName>
    <definedName name="TOTALITEM3.1.1_24" localSheetId="22">[150]A.P.U!#REF!</definedName>
    <definedName name="TOTALITEM3.1.1_24" localSheetId="2">[150]A.P.U!#REF!</definedName>
    <definedName name="TOTALITEM3.1.1_24">[150]A.P.U!#REF!</definedName>
    <definedName name="TOTALITEM3.1.1_25" localSheetId="22">[150]A.P.U!#REF!</definedName>
    <definedName name="TOTALITEM3.1.1_25" localSheetId="2">[150]A.P.U!#REF!</definedName>
    <definedName name="TOTALITEM3.1.1_25">[150]A.P.U!#REF!</definedName>
    <definedName name="TOTALITEM3.1.1_26" localSheetId="22">[150]A.P.U!#REF!</definedName>
    <definedName name="TOTALITEM3.1.1_26" localSheetId="2">[150]A.P.U!#REF!</definedName>
    <definedName name="TOTALITEM3.1.1_26">[150]A.P.U!#REF!</definedName>
    <definedName name="TOTALITEM3.1.1_27" localSheetId="22">[150]A.P.U!#REF!</definedName>
    <definedName name="TOTALITEM3.1.1_27" localSheetId="2">[150]A.P.U!#REF!</definedName>
    <definedName name="TOTALITEM3.1.1_27">[150]A.P.U!#REF!</definedName>
    <definedName name="TOTALITEM3.1.1_28" localSheetId="22">[150]A.P.U!#REF!</definedName>
    <definedName name="TOTALITEM3.1.1_28" localSheetId="2">[150]A.P.U!#REF!</definedName>
    <definedName name="TOTALITEM3.1.1_28">[150]A.P.U!#REF!</definedName>
    <definedName name="TOTALITEM3.1.1_29" localSheetId="22">[150]A.P.U!#REF!</definedName>
    <definedName name="TOTALITEM3.1.1_29" localSheetId="2">[150]A.P.U!#REF!</definedName>
    <definedName name="TOTALITEM3.1.1_29">[150]A.P.U!#REF!</definedName>
    <definedName name="TOTALITEM3.1.1_3" localSheetId="22">[151]A.P.U!#REF!</definedName>
    <definedName name="TOTALITEM3.1.1_3" localSheetId="2">[151]A.P.U!#REF!</definedName>
    <definedName name="TOTALITEM3.1.1_3">[151]A.P.U!#REF!</definedName>
    <definedName name="TOTALITEM3.1.1_30" localSheetId="22">[150]A.P.U!#REF!</definedName>
    <definedName name="TOTALITEM3.1.1_30" localSheetId="2">[150]A.P.U!#REF!</definedName>
    <definedName name="TOTALITEM3.1.1_30">[150]A.P.U!#REF!</definedName>
    <definedName name="TOTALITEM3.1.1_31" localSheetId="22">[150]A.P.U!#REF!</definedName>
    <definedName name="TOTALITEM3.1.1_31" localSheetId="2">[150]A.P.U!#REF!</definedName>
    <definedName name="TOTALITEM3.1.1_31">[150]A.P.U!#REF!</definedName>
    <definedName name="TOTALITEM3.1.1_32" localSheetId="22">[150]A.P.U!#REF!</definedName>
    <definedName name="TOTALITEM3.1.1_32" localSheetId="2">[150]A.P.U!#REF!</definedName>
    <definedName name="TOTALITEM3.1.1_32">[150]A.P.U!#REF!</definedName>
    <definedName name="TOTALITEM3.1.1_33" localSheetId="22">[150]A.P.U!#REF!</definedName>
    <definedName name="TOTALITEM3.1.1_33" localSheetId="2">[150]A.P.U!#REF!</definedName>
    <definedName name="TOTALITEM3.1.1_33">[150]A.P.U!#REF!</definedName>
    <definedName name="TOTALITEM3.1.1_34" localSheetId="22">[150]A.P.U!#REF!</definedName>
    <definedName name="TOTALITEM3.1.1_34" localSheetId="2">[150]A.P.U!#REF!</definedName>
    <definedName name="TOTALITEM3.1.1_34">[150]A.P.U!#REF!</definedName>
    <definedName name="TOTALITEM3.1.1_35" localSheetId="22">[150]A.P.U!#REF!</definedName>
    <definedName name="TOTALITEM3.1.1_35" localSheetId="2">[150]A.P.U!#REF!</definedName>
    <definedName name="TOTALITEM3.1.1_35">[150]A.P.U!#REF!</definedName>
    <definedName name="TOTALITEM3.1.1_36" localSheetId="22">[150]A.P.U!#REF!</definedName>
    <definedName name="TOTALITEM3.1.1_36" localSheetId="2">[150]A.P.U!#REF!</definedName>
    <definedName name="TOTALITEM3.1.1_36">[150]A.P.U!#REF!</definedName>
    <definedName name="TOTALITEM3.1.1_37" localSheetId="22">[150]A.P.U!#REF!</definedName>
    <definedName name="TOTALITEM3.1.1_37" localSheetId="2">[150]A.P.U!#REF!</definedName>
    <definedName name="TOTALITEM3.1.1_37">[150]A.P.U!#REF!</definedName>
    <definedName name="TOTALITEM3.1.1_38" localSheetId="22">[150]A.P.U!#REF!</definedName>
    <definedName name="TOTALITEM3.1.1_38" localSheetId="2">[150]A.P.U!#REF!</definedName>
    <definedName name="TOTALITEM3.1.1_38">[150]A.P.U!#REF!</definedName>
    <definedName name="TOTALITEM3.1.1_39" localSheetId="22">[150]A.P.U!#REF!</definedName>
    <definedName name="TOTALITEM3.1.1_39" localSheetId="2">[150]A.P.U!#REF!</definedName>
    <definedName name="TOTALITEM3.1.1_39">[150]A.P.U!#REF!</definedName>
    <definedName name="TOTALITEM3.1.1_4" localSheetId="22">[149]A.P.U!#REF!</definedName>
    <definedName name="TOTALITEM3.1.1_4" localSheetId="2">[149]A.P.U!#REF!</definedName>
    <definedName name="TOTALITEM3.1.1_4">[149]A.P.U!#REF!</definedName>
    <definedName name="TOTALITEM3.1.1_40" localSheetId="22">[150]A.P.U!#REF!</definedName>
    <definedName name="TOTALITEM3.1.1_40" localSheetId="2">[150]A.P.U!#REF!</definedName>
    <definedName name="TOTALITEM3.1.1_40">[150]A.P.U!#REF!</definedName>
    <definedName name="TOTALITEM3.1.1_41" localSheetId="22">[150]A.P.U!#REF!</definedName>
    <definedName name="TOTALITEM3.1.1_41" localSheetId="2">[150]A.P.U!#REF!</definedName>
    <definedName name="TOTALITEM3.1.1_41">[150]A.P.U!#REF!</definedName>
    <definedName name="TOTALITEM3.1.1_42" localSheetId="22">[150]A.P.U!#REF!</definedName>
    <definedName name="TOTALITEM3.1.1_42" localSheetId="2">[150]A.P.U!#REF!</definedName>
    <definedName name="TOTALITEM3.1.1_42">[150]A.P.U!#REF!</definedName>
    <definedName name="TOTALITEM3.1.1_43" localSheetId="22">[150]A.P.U!#REF!</definedName>
    <definedName name="TOTALITEM3.1.1_43" localSheetId="2">[150]A.P.U!#REF!</definedName>
    <definedName name="TOTALITEM3.1.1_43">[150]A.P.U!#REF!</definedName>
    <definedName name="TOTALITEM3.1.1_44" localSheetId="22">[150]A.P.U!#REF!</definedName>
    <definedName name="TOTALITEM3.1.1_44" localSheetId="2">[150]A.P.U!#REF!</definedName>
    <definedName name="TOTALITEM3.1.1_44">[150]A.P.U!#REF!</definedName>
    <definedName name="TOTALITEM3.1.1_45" localSheetId="22">[150]A.P.U!#REF!</definedName>
    <definedName name="TOTALITEM3.1.1_45" localSheetId="2">[150]A.P.U!#REF!</definedName>
    <definedName name="TOTALITEM3.1.1_45">[150]A.P.U!#REF!</definedName>
    <definedName name="TOTALITEM3.1.1_46" localSheetId="22">[150]A.P.U!#REF!</definedName>
    <definedName name="TOTALITEM3.1.1_46" localSheetId="2">[150]A.P.U!#REF!</definedName>
    <definedName name="TOTALITEM3.1.1_46">[150]A.P.U!#REF!</definedName>
    <definedName name="TOTALITEM3.1.1_47" localSheetId="22">[150]A.P.U!#REF!</definedName>
    <definedName name="TOTALITEM3.1.1_47" localSheetId="2">[150]A.P.U!#REF!</definedName>
    <definedName name="TOTALITEM3.1.1_47">[150]A.P.U!#REF!</definedName>
    <definedName name="TOTALITEM3.1.1_48" localSheetId="22">[150]A.P.U!#REF!</definedName>
    <definedName name="TOTALITEM3.1.1_48" localSheetId="2">[150]A.P.U!#REF!</definedName>
    <definedName name="TOTALITEM3.1.1_48">[150]A.P.U!#REF!</definedName>
    <definedName name="TOTALITEM3.1.1_49" localSheetId="22">[150]A.P.U!#REF!</definedName>
    <definedName name="TOTALITEM3.1.1_49" localSheetId="2">[150]A.P.U!#REF!</definedName>
    <definedName name="TOTALITEM3.1.1_49">[150]A.P.U!#REF!</definedName>
    <definedName name="TOTALITEM3.1.1_5" localSheetId="22">[150]A.P.U!#REF!</definedName>
    <definedName name="TOTALITEM3.1.1_5" localSheetId="2">[150]A.P.U!#REF!</definedName>
    <definedName name="TOTALITEM3.1.1_5">[150]A.P.U!#REF!</definedName>
    <definedName name="TOTALITEM3.1.1_50" localSheetId="22">[150]A.P.U!#REF!</definedName>
    <definedName name="TOTALITEM3.1.1_50" localSheetId="2">[150]A.P.U!#REF!</definedName>
    <definedName name="TOTALITEM3.1.1_50">[150]A.P.U!#REF!</definedName>
    <definedName name="TOTALITEM3.1.1_51" localSheetId="22">[150]A.P.U!#REF!</definedName>
    <definedName name="TOTALITEM3.1.1_51" localSheetId="2">[150]A.P.U!#REF!</definedName>
    <definedName name="TOTALITEM3.1.1_51">[150]A.P.U!#REF!</definedName>
    <definedName name="TOTALITEM3.1.1_52" localSheetId="22">[150]A.P.U!#REF!</definedName>
    <definedName name="TOTALITEM3.1.1_52" localSheetId="2">[150]A.P.U!#REF!</definedName>
    <definedName name="TOTALITEM3.1.1_52">[150]A.P.U!#REF!</definedName>
    <definedName name="TOTALITEM3.1.1_53" localSheetId="22">[150]A.P.U!#REF!</definedName>
    <definedName name="TOTALITEM3.1.1_53" localSheetId="2">[150]A.P.U!#REF!</definedName>
    <definedName name="TOTALITEM3.1.1_53">[150]A.P.U!#REF!</definedName>
    <definedName name="TOTALITEM3.1.1_54" localSheetId="22">[150]A.P.U!#REF!</definedName>
    <definedName name="TOTALITEM3.1.1_54" localSheetId="2">[150]A.P.U!#REF!</definedName>
    <definedName name="TOTALITEM3.1.1_54">[150]A.P.U!#REF!</definedName>
    <definedName name="TOTALITEM3.1.1_55" localSheetId="22">[150]A.P.U!#REF!</definedName>
    <definedName name="TOTALITEM3.1.1_55" localSheetId="2">[150]A.P.U!#REF!</definedName>
    <definedName name="TOTALITEM3.1.1_55">[150]A.P.U!#REF!</definedName>
    <definedName name="TOTALITEM3.1.1_56" localSheetId="22">[150]A.P.U!#REF!</definedName>
    <definedName name="TOTALITEM3.1.1_56" localSheetId="2">[150]A.P.U!#REF!</definedName>
    <definedName name="TOTALITEM3.1.1_56">[150]A.P.U!#REF!</definedName>
    <definedName name="TOTALITEM3.1.1_57" localSheetId="22">[150]A.P.U!#REF!</definedName>
    <definedName name="TOTALITEM3.1.1_57" localSheetId="2">[150]A.P.U!#REF!</definedName>
    <definedName name="TOTALITEM3.1.1_57">[150]A.P.U!#REF!</definedName>
    <definedName name="TOTALITEM3.1.1_58" localSheetId="22">[150]A.P.U!#REF!</definedName>
    <definedName name="TOTALITEM3.1.1_58" localSheetId="2">[150]A.P.U!#REF!</definedName>
    <definedName name="TOTALITEM3.1.1_58">[150]A.P.U!#REF!</definedName>
    <definedName name="TOTALITEM3.1.1_59" localSheetId="22">[149]A.P.U!#REF!</definedName>
    <definedName name="TOTALITEM3.1.1_59" localSheetId="2">[149]A.P.U!#REF!</definedName>
    <definedName name="TOTALITEM3.1.1_59">[149]A.P.U!#REF!</definedName>
    <definedName name="TOTALITEM3.1.1_60" localSheetId="22">[149]A.P.U!#REF!</definedName>
    <definedName name="TOTALITEM3.1.1_60" localSheetId="2">[149]A.P.U!#REF!</definedName>
    <definedName name="TOTALITEM3.1.1_60">[149]A.P.U!#REF!</definedName>
    <definedName name="TOTALITEM3.1.1_61" localSheetId="22">[150]A.P.U!#REF!</definedName>
    <definedName name="TOTALITEM3.1.1_61" localSheetId="2">[150]A.P.U!#REF!</definedName>
    <definedName name="TOTALITEM3.1.1_61">[150]A.P.U!#REF!</definedName>
    <definedName name="TOTALITEM3.1.1_62" localSheetId="22">[150]A.P.U!#REF!</definedName>
    <definedName name="TOTALITEM3.1.1_62" localSheetId="2">[150]A.P.U!#REF!</definedName>
    <definedName name="TOTALITEM3.1.1_62">[150]A.P.U!#REF!</definedName>
    <definedName name="TOTALITEM3.1.1_63" localSheetId="22">[150]A.P.U!#REF!</definedName>
    <definedName name="TOTALITEM3.1.1_63" localSheetId="2">[150]A.P.U!#REF!</definedName>
    <definedName name="TOTALITEM3.1.1_63">[150]A.P.U!#REF!</definedName>
    <definedName name="TOTALITEM3.1.1_64" localSheetId="22">[150]A.P.U!#REF!</definedName>
    <definedName name="TOTALITEM3.1.1_64" localSheetId="2">[150]A.P.U!#REF!</definedName>
    <definedName name="TOTALITEM3.1.1_64">[150]A.P.U!#REF!</definedName>
    <definedName name="TOTALITEM3.1.1_65" localSheetId="22">[150]A.P.U!#REF!</definedName>
    <definedName name="TOTALITEM3.1.1_65" localSheetId="2">[150]A.P.U!#REF!</definedName>
    <definedName name="TOTALITEM3.1.1_65">[150]A.P.U!#REF!</definedName>
    <definedName name="TOTALITEM3.1.1_66" localSheetId="22">[150]A.P.U!#REF!</definedName>
    <definedName name="TOTALITEM3.1.1_66" localSheetId="2">[150]A.P.U!#REF!</definedName>
    <definedName name="TOTALITEM3.1.1_66">[150]A.P.U!#REF!</definedName>
    <definedName name="TOTALITEM3.1.1_67" localSheetId="22">[150]A.P.U!#REF!</definedName>
    <definedName name="TOTALITEM3.1.1_67" localSheetId="2">[150]A.P.U!#REF!</definedName>
    <definedName name="TOTALITEM3.1.1_67">[150]A.P.U!#REF!</definedName>
    <definedName name="TOTALITEM3.1.1_68" localSheetId="22">[150]A.P.U!#REF!</definedName>
    <definedName name="TOTALITEM3.1.1_68" localSheetId="2">[150]A.P.U!#REF!</definedName>
    <definedName name="TOTALITEM3.1.1_68">[150]A.P.U!#REF!</definedName>
    <definedName name="TOTALITEM3.1.1_69" localSheetId="22">[150]A.P.U!#REF!</definedName>
    <definedName name="TOTALITEM3.1.1_69" localSheetId="2">[150]A.P.U!#REF!</definedName>
    <definedName name="TOTALITEM3.1.1_69">[150]A.P.U!#REF!</definedName>
    <definedName name="TOTALITEM3.1.1_70" localSheetId="22">[150]A.P.U!#REF!</definedName>
    <definedName name="TOTALITEM3.1.1_70" localSheetId="2">[150]A.P.U!#REF!</definedName>
    <definedName name="TOTALITEM3.1.1_70">[150]A.P.U!#REF!</definedName>
    <definedName name="TOTALITEM3.1.1_71" localSheetId="22">[150]A.P.U!#REF!</definedName>
    <definedName name="TOTALITEM3.1.1_71" localSheetId="2">[150]A.P.U!#REF!</definedName>
    <definedName name="TOTALITEM3.1.1_71">[150]A.P.U!#REF!</definedName>
    <definedName name="TOTALITEM3.1.1_72" localSheetId="22">[150]A.P.U!#REF!</definedName>
    <definedName name="TOTALITEM3.1.1_72" localSheetId="2">[150]A.P.U!#REF!</definedName>
    <definedName name="TOTALITEM3.1.1_72">[150]A.P.U!#REF!</definedName>
    <definedName name="TOTALITEM3.1.1_73" localSheetId="22">[150]A.P.U!#REF!</definedName>
    <definedName name="TOTALITEM3.1.1_73" localSheetId="2">[150]A.P.U!#REF!</definedName>
    <definedName name="TOTALITEM3.1.1_73">[150]A.P.U!#REF!</definedName>
    <definedName name="TOTALITEM3.1.1_74" localSheetId="22">[150]A.P.U!#REF!</definedName>
    <definedName name="TOTALITEM3.1.1_74" localSheetId="2">[150]A.P.U!#REF!</definedName>
    <definedName name="TOTALITEM3.1.1_74">[150]A.P.U!#REF!</definedName>
    <definedName name="TOTALITEM3.1.1_75" localSheetId="22">[150]A.P.U!#REF!</definedName>
    <definedName name="TOTALITEM3.1.1_75" localSheetId="2">[150]A.P.U!#REF!</definedName>
    <definedName name="TOTALITEM3.1.1_75">[150]A.P.U!#REF!</definedName>
    <definedName name="TOTALITEM3.1.1_76" localSheetId="22">[150]A.P.U!#REF!</definedName>
    <definedName name="TOTALITEM3.1.1_76" localSheetId="2">[150]A.P.U!#REF!</definedName>
    <definedName name="TOTALITEM3.1.1_76">[150]A.P.U!#REF!</definedName>
    <definedName name="TOTALITEM3.1.1_77" localSheetId="22">[150]A.P.U!#REF!</definedName>
    <definedName name="TOTALITEM3.1.1_77" localSheetId="2">[150]A.P.U!#REF!</definedName>
    <definedName name="TOTALITEM3.1.1_77">[150]A.P.U!#REF!</definedName>
    <definedName name="TOTALITEM3.1.1_78" localSheetId="22">[150]A.P.U!#REF!</definedName>
    <definedName name="TOTALITEM3.1.1_78" localSheetId="2">[150]A.P.U!#REF!</definedName>
    <definedName name="TOTALITEM3.1.1_78">[150]A.P.U!#REF!</definedName>
    <definedName name="TOTALITEM3.1.1_79" localSheetId="22">[150]A.P.U!#REF!</definedName>
    <definedName name="TOTALITEM3.1.1_79" localSheetId="2">[150]A.P.U!#REF!</definedName>
    <definedName name="TOTALITEM3.1.1_79">[150]A.P.U!#REF!</definedName>
    <definedName name="TOTALITEM3.1.1_80" localSheetId="22">[150]A.P.U!#REF!</definedName>
    <definedName name="TOTALITEM3.1.1_80" localSheetId="2">[150]A.P.U!#REF!</definedName>
    <definedName name="TOTALITEM3.1.1_80">[150]A.P.U!#REF!</definedName>
    <definedName name="TOTALITEM3.1.1_9" localSheetId="22">[150]A.P.U!#REF!</definedName>
    <definedName name="TOTALITEM3.1.1_9" localSheetId="2">[150]A.P.U!#REF!</definedName>
    <definedName name="TOTALITEM3.1.1_9">[150]A.P.U!#REF!</definedName>
    <definedName name="TOTALITEM3.1.2" localSheetId="17">[148]A.P.U!#REF!</definedName>
    <definedName name="TOTALITEM3.1.2" localSheetId="18">[148]A.P.U!#REF!</definedName>
    <definedName name="TOTALITEM3.1.2" localSheetId="22">[147]A.P.U!#REF!</definedName>
    <definedName name="TOTALITEM3.1.2" localSheetId="2">[148]A.P.U!#REF!</definedName>
    <definedName name="TOTALITEM3.1.2">[147]A.P.U!#REF!</definedName>
    <definedName name="TOTALITEM3.1.2_1" localSheetId="22">[149]A.P.U!#REF!</definedName>
    <definedName name="TOTALITEM3.1.2_1" localSheetId="2">[149]A.P.U!#REF!</definedName>
    <definedName name="TOTALITEM3.1.2_1">[149]A.P.U!#REF!</definedName>
    <definedName name="TOTALITEM3.1.2_10" localSheetId="22">[150]A.P.U!#REF!</definedName>
    <definedName name="TOTALITEM3.1.2_10" localSheetId="2">[150]A.P.U!#REF!</definedName>
    <definedName name="TOTALITEM3.1.2_10">[150]A.P.U!#REF!</definedName>
    <definedName name="TOTALITEM3.1.2_11" localSheetId="22">[150]A.P.U!#REF!</definedName>
    <definedName name="TOTALITEM3.1.2_11" localSheetId="2">[150]A.P.U!#REF!</definedName>
    <definedName name="TOTALITEM3.1.2_11">[150]A.P.U!#REF!</definedName>
    <definedName name="TOTALITEM3.1.2_12" localSheetId="22">[150]A.P.U!#REF!</definedName>
    <definedName name="TOTALITEM3.1.2_12" localSheetId="2">[150]A.P.U!#REF!</definedName>
    <definedName name="TOTALITEM3.1.2_12">[150]A.P.U!#REF!</definedName>
    <definedName name="TOTALITEM3.1.2_13" localSheetId="22">[150]A.P.U!#REF!</definedName>
    <definedName name="TOTALITEM3.1.2_13" localSheetId="2">[150]A.P.U!#REF!</definedName>
    <definedName name="TOTALITEM3.1.2_13">[150]A.P.U!#REF!</definedName>
    <definedName name="TOTALITEM3.1.2_14" localSheetId="22">[150]A.P.U!#REF!</definedName>
    <definedName name="TOTALITEM3.1.2_14" localSheetId="2">[150]A.P.U!#REF!</definedName>
    <definedName name="TOTALITEM3.1.2_14">[150]A.P.U!#REF!</definedName>
    <definedName name="TOTALITEM3.1.2_15" localSheetId="22">[150]A.P.U!#REF!</definedName>
    <definedName name="TOTALITEM3.1.2_15" localSheetId="2">[150]A.P.U!#REF!</definedName>
    <definedName name="TOTALITEM3.1.2_15">[150]A.P.U!#REF!</definedName>
    <definedName name="TOTALITEM3.1.2_16" localSheetId="22">[150]A.P.U!#REF!</definedName>
    <definedName name="TOTALITEM3.1.2_16" localSheetId="2">[150]A.P.U!#REF!</definedName>
    <definedName name="TOTALITEM3.1.2_16">[150]A.P.U!#REF!</definedName>
    <definedName name="TOTALITEM3.1.2_17" localSheetId="22">[150]A.P.U!#REF!</definedName>
    <definedName name="TOTALITEM3.1.2_17" localSheetId="2">[150]A.P.U!#REF!</definedName>
    <definedName name="TOTALITEM3.1.2_17">[150]A.P.U!#REF!</definedName>
    <definedName name="TOTALITEM3.1.2_18" localSheetId="22">[150]A.P.U!#REF!</definedName>
    <definedName name="TOTALITEM3.1.2_18" localSheetId="2">[150]A.P.U!#REF!</definedName>
    <definedName name="TOTALITEM3.1.2_18">[150]A.P.U!#REF!</definedName>
    <definedName name="TOTALITEM3.1.2_19" localSheetId="22">[150]A.P.U!#REF!</definedName>
    <definedName name="TOTALITEM3.1.2_19" localSheetId="2">[150]A.P.U!#REF!</definedName>
    <definedName name="TOTALITEM3.1.2_19">[150]A.P.U!#REF!</definedName>
    <definedName name="TOTALITEM3.1.2_2" localSheetId="22">[149]A.P.U!#REF!</definedName>
    <definedName name="TOTALITEM3.1.2_2" localSheetId="2">[149]A.P.U!#REF!</definedName>
    <definedName name="TOTALITEM3.1.2_2">[149]A.P.U!#REF!</definedName>
    <definedName name="TOTALITEM3.1.2_20" localSheetId="22">[150]A.P.U!#REF!</definedName>
    <definedName name="TOTALITEM3.1.2_20" localSheetId="2">[150]A.P.U!#REF!</definedName>
    <definedName name="TOTALITEM3.1.2_20">[150]A.P.U!#REF!</definedName>
    <definedName name="TOTALITEM3.1.2_21" localSheetId="22">[150]A.P.U!#REF!</definedName>
    <definedName name="TOTALITEM3.1.2_21" localSheetId="2">[150]A.P.U!#REF!</definedName>
    <definedName name="TOTALITEM3.1.2_21">[150]A.P.U!#REF!</definedName>
    <definedName name="TOTALITEM3.1.2_22" localSheetId="22">[150]A.P.U!#REF!</definedName>
    <definedName name="TOTALITEM3.1.2_22" localSheetId="2">[150]A.P.U!#REF!</definedName>
    <definedName name="TOTALITEM3.1.2_22">[150]A.P.U!#REF!</definedName>
    <definedName name="TOTALITEM3.1.2_23" localSheetId="22">[150]A.P.U!#REF!</definedName>
    <definedName name="TOTALITEM3.1.2_23" localSheetId="2">[150]A.P.U!#REF!</definedName>
    <definedName name="TOTALITEM3.1.2_23">[150]A.P.U!#REF!</definedName>
    <definedName name="TOTALITEM3.1.2_24" localSheetId="22">[150]A.P.U!#REF!</definedName>
    <definedName name="TOTALITEM3.1.2_24" localSheetId="2">[150]A.P.U!#REF!</definedName>
    <definedName name="TOTALITEM3.1.2_24">[150]A.P.U!#REF!</definedName>
    <definedName name="TOTALITEM3.1.2_25" localSheetId="22">[150]A.P.U!#REF!</definedName>
    <definedName name="TOTALITEM3.1.2_25" localSheetId="2">[150]A.P.U!#REF!</definedName>
    <definedName name="TOTALITEM3.1.2_25">[150]A.P.U!#REF!</definedName>
    <definedName name="TOTALITEM3.1.2_26" localSheetId="22">[150]A.P.U!#REF!</definedName>
    <definedName name="TOTALITEM3.1.2_26" localSheetId="2">[150]A.P.U!#REF!</definedName>
    <definedName name="TOTALITEM3.1.2_26">[150]A.P.U!#REF!</definedName>
    <definedName name="TOTALITEM3.1.2_27" localSheetId="22">[150]A.P.U!#REF!</definedName>
    <definedName name="TOTALITEM3.1.2_27" localSheetId="2">[150]A.P.U!#REF!</definedName>
    <definedName name="TOTALITEM3.1.2_27">[150]A.P.U!#REF!</definedName>
    <definedName name="TOTALITEM3.1.2_28" localSheetId="22">[150]A.P.U!#REF!</definedName>
    <definedName name="TOTALITEM3.1.2_28" localSheetId="2">[150]A.P.U!#REF!</definedName>
    <definedName name="TOTALITEM3.1.2_28">[150]A.P.U!#REF!</definedName>
    <definedName name="TOTALITEM3.1.2_29" localSheetId="22">[150]A.P.U!#REF!</definedName>
    <definedName name="TOTALITEM3.1.2_29" localSheetId="2">[150]A.P.U!#REF!</definedName>
    <definedName name="TOTALITEM3.1.2_29">[150]A.P.U!#REF!</definedName>
    <definedName name="TOTALITEM3.1.2_3" localSheetId="22">[151]A.P.U!#REF!</definedName>
    <definedName name="TOTALITEM3.1.2_3" localSheetId="2">[151]A.P.U!#REF!</definedName>
    <definedName name="TOTALITEM3.1.2_3">[151]A.P.U!#REF!</definedName>
    <definedName name="TOTALITEM3.1.2_30" localSheetId="22">[150]A.P.U!#REF!</definedName>
    <definedName name="TOTALITEM3.1.2_30" localSheetId="2">[150]A.P.U!#REF!</definedName>
    <definedName name="TOTALITEM3.1.2_30">[150]A.P.U!#REF!</definedName>
    <definedName name="TOTALITEM3.1.2_31" localSheetId="22">[150]A.P.U!#REF!</definedName>
    <definedName name="TOTALITEM3.1.2_31" localSheetId="2">[150]A.P.U!#REF!</definedName>
    <definedName name="TOTALITEM3.1.2_31">[150]A.P.U!#REF!</definedName>
    <definedName name="TOTALITEM3.1.2_32" localSheetId="22">[150]A.P.U!#REF!</definedName>
    <definedName name="TOTALITEM3.1.2_32" localSheetId="2">[150]A.P.U!#REF!</definedName>
    <definedName name="TOTALITEM3.1.2_32">[150]A.P.U!#REF!</definedName>
    <definedName name="TOTALITEM3.1.2_33" localSheetId="22">[150]A.P.U!#REF!</definedName>
    <definedName name="TOTALITEM3.1.2_33" localSheetId="2">[150]A.P.U!#REF!</definedName>
    <definedName name="TOTALITEM3.1.2_33">[150]A.P.U!#REF!</definedName>
    <definedName name="TOTALITEM3.1.2_34" localSheetId="22">[150]A.P.U!#REF!</definedName>
    <definedName name="TOTALITEM3.1.2_34" localSheetId="2">[150]A.P.U!#REF!</definedName>
    <definedName name="TOTALITEM3.1.2_34">[150]A.P.U!#REF!</definedName>
    <definedName name="TOTALITEM3.1.2_35" localSheetId="22">[150]A.P.U!#REF!</definedName>
    <definedName name="TOTALITEM3.1.2_35" localSheetId="2">[150]A.P.U!#REF!</definedName>
    <definedName name="TOTALITEM3.1.2_35">[150]A.P.U!#REF!</definedName>
    <definedName name="TOTALITEM3.1.2_36" localSheetId="22">[150]A.P.U!#REF!</definedName>
    <definedName name="TOTALITEM3.1.2_36" localSheetId="2">[150]A.P.U!#REF!</definedName>
    <definedName name="TOTALITEM3.1.2_36">[150]A.P.U!#REF!</definedName>
    <definedName name="TOTALITEM3.1.2_37" localSheetId="22">[150]A.P.U!#REF!</definedName>
    <definedName name="TOTALITEM3.1.2_37" localSheetId="2">[150]A.P.U!#REF!</definedName>
    <definedName name="TOTALITEM3.1.2_37">[150]A.P.U!#REF!</definedName>
    <definedName name="TOTALITEM3.1.2_38" localSheetId="22">[150]A.P.U!#REF!</definedName>
    <definedName name="TOTALITEM3.1.2_38" localSheetId="2">[150]A.P.U!#REF!</definedName>
    <definedName name="TOTALITEM3.1.2_38">[150]A.P.U!#REF!</definedName>
    <definedName name="TOTALITEM3.1.2_39" localSheetId="22">[150]A.P.U!#REF!</definedName>
    <definedName name="TOTALITEM3.1.2_39" localSheetId="2">[150]A.P.U!#REF!</definedName>
    <definedName name="TOTALITEM3.1.2_39">[150]A.P.U!#REF!</definedName>
    <definedName name="TOTALITEM3.1.2_4" localSheetId="22">[149]A.P.U!#REF!</definedName>
    <definedName name="TOTALITEM3.1.2_4" localSheetId="2">[149]A.P.U!#REF!</definedName>
    <definedName name="TOTALITEM3.1.2_4">[149]A.P.U!#REF!</definedName>
    <definedName name="TOTALITEM3.1.2_40" localSheetId="22">[150]A.P.U!#REF!</definedName>
    <definedName name="TOTALITEM3.1.2_40" localSheetId="2">[150]A.P.U!#REF!</definedName>
    <definedName name="TOTALITEM3.1.2_40">[150]A.P.U!#REF!</definedName>
    <definedName name="TOTALITEM3.1.2_41" localSheetId="22">[150]A.P.U!#REF!</definedName>
    <definedName name="TOTALITEM3.1.2_41" localSheetId="2">[150]A.P.U!#REF!</definedName>
    <definedName name="TOTALITEM3.1.2_41">[150]A.P.U!#REF!</definedName>
    <definedName name="TOTALITEM3.1.2_42" localSheetId="22">[150]A.P.U!#REF!</definedName>
    <definedName name="TOTALITEM3.1.2_42" localSheetId="2">[150]A.P.U!#REF!</definedName>
    <definedName name="TOTALITEM3.1.2_42">[150]A.P.U!#REF!</definedName>
    <definedName name="TOTALITEM3.1.2_43" localSheetId="22">[150]A.P.U!#REF!</definedName>
    <definedName name="TOTALITEM3.1.2_43" localSheetId="2">[150]A.P.U!#REF!</definedName>
    <definedName name="TOTALITEM3.1.2_43">[150]A.P.U!#REF!</definedName>
    <definedName name="TOTALITEM3.1.2_44" localSheetId="22">[150]A.P.U!#REF!</definedName>
    <definedName name="TOTALITEM3.1.2_44" localSheetId="2">[150]A.P.U!#REF!</definedName>
    <definedName name="TOTALITEM3.1.2_44">[150]A.P.U!#REF!</definedName>
    <definedName name="TOTALITEM3.1.2_45" localSheetId="22">[150]A.P.U!#REF!</definedName>
    <definedName name="TOTALITEM3.1.2_45" localSheetId="2">[150]A.P.U!#REF!</definedName>
    <definedName name="TOTALITEM3.1.2_45">[150]A.P.U!#REF!</definedName>
    <definedName name="TOTALITEM3.1.2_46" localSheetId="22">[150]A.P.U!#REF!</definedName>
    <definedName name="TOTALITEM3.1.2_46" localSheetId="2">[150]A.P.U!#REF!</definedName>
    <definedName name="TOTALITEM3.1.2_46">[150]A.P.U!#REF!</definedName>
    <definedName name="TOTALITEM3.1.2_47" localSheetId="22">[150]A.P.U!#REF!</definedName>
    <definedName name="TOTALITEM3.1.2_47" localSheetId="2">[150]A.P.U!#REF!</definedName>
    <definedName name="TOTALITEM3.1.2_47">[150]A.P.U!#REF!</definedName>
    <definedName name="TOTALITEM3.1.2_48" localSheetId="22">[150]A.P.U!#REF!</definedName>
    <definedName name="TOTALITEM3.1.2_48" localSheetId="2">[150]A.P.U!#REF!</definedName>
    <definedName name="TOTALITEM3.1.2_48">[150]A.P.U!#REF!</definedName>
    <definedName name="TOTALITEM3.1.2_49" localSheetId="22">[150]A.P.U!#REF!</definedName>
    <definedName name="TOTALITEM3.1.2_49" localSheetId="2">[150]A.P.U!#REF!</definedName>
    <definedName name="TOTALITEM3.1.2_49">[150]A.P.U!#REF!</definedName>
    <definedName name="TOTALITEM3.1.2_5" localSheetId="22">[150]A.P.U!#REF!</definedName>
    <definedName name="TOTALITEM3.1.2_5" localSheetId="2">[150]A.P.U!#REF!</definedName>
    <definedName name="TOTALITEM3.1.2_5">[150]A.P.U!#REF!</definedName>
    <definedName name="TOTALITEM3.1.2_50" localSheetId="22">[150]A.P.U!#REF!</definedName>
    <definedName name="TOTALITEM3.1.2_50" localSheetId="2">[150]A.P.U!#REF!</definedName>
    <definedName name="TOTALITEM3.1.2_50">[150]A.P.U!#REF!</definedName>
    <definedName name="TOTALITEM3.1.2_51" localSheetId="22">[150]A.P.U!#REF!</definedName>
    <definedName name="TOTALITEM3.1.2_51" localSheetId="2">[150]A.P.U!#REF!</definedName>
    <definedName name="TOTALITEM3.1.2_51">[150]A.P.U!#REF!</definedName>
    <definedName name="TOTALITEM3.1.2_52" localSheetId="22">[150]A.P.U!#REF!</definedName>
    <definedName name="TOTALITEM3.1.2_52" localSheetId="2">[150]A.P.U!#REF!</definedName>
    <definedName name="TOTALITEM3.1.2_52">[150]A.P.U!#REF!</definedName>
    <definedName name="TOTALITEM3.1.2_53" localSheetId="22">[150]A.P.U!#REF!</definedName>
    <definedName name="TOTALITEM3.1.2_53" localSheetId="2">[150]A.P.U!#REF!</definedName>
    <definedName name="TOTALITEM3.1.2_53">[150]A.P.U!#REF!</definedName>
    <definedName name="TOTALITEM3.1.2_54" localSheetId="22">[150]A.P.U!#REF!</definedName>
    <definedName name="TOTALITEM3.1.2_54" localSheetId="2">[150]A.P.U!#REF!</definedName>
    <definedName name="TOTALITEM3.1.2_54">[150]A.P.U!#REF!</definedName>
    <definedName name="TOTALITEM3.1.2_55" localSheetId="22">[150]A.P.U!#REF!</definedName>
    <definedName name="TOTALITEM3.1.2_55" localSheetId="2">[150]A.P.U!#REF!</definedName>
    <definedName name="TOTALITEM3.1.2_55">[150]A.P.U!#REF!</definedName>
    <definedName name="TOTALITEM3.1.2_56" localSheetId="22">[150]A.P.U!#REF!</definedName>
    <definedName name="TOTALITEM3.1.2_56" localSheetId="2">[150]A.P.U!#REF!</definedName>
    <definedName name="TOTALITEM3.1.2_56">[150]A.P.U!#REF!</definedName>
    <definedName name="TOTALITEM3.1.2_57" localSheetId="22">[150]A.P.U!#REF!</definedName>
    <definedName name="TOTALITEM3.1.2_57" localSheetId="2">[150]A.P.U!#REF!</definedName>
    <definedName name="TOTALITEM3.1.2_57">[150]A.P.U!#REF!</definedName>
    <definedName name="TOTALITEM3.1.2_58" localSheetId="22">[150]A.P.U!#REF!</definedName>
    <definedName name="TOTALITEM3.1.2_58" localSheetId="2">[150]A.P.U!#REF!</definedName>
    <definedName name="TOTALITEM3.1.2_58">[150]A.P.U!#REF!</definedName>
    <definedName name="TOTALITEM3.1.2_59" localSheetId="22">[149]A.P.U!#REF!</definedName>
    <definedName name="TOTALITEM3.1.2_59" localSheetId="2">[149]A.P.U!#REF!</definedName>
    <definedName name="TOTALITEM3.1.2_59">[149]A.P.U!#REF!</definedName>
    <definedName name="TOTALITEM3.1.2_60" localSheetId="22">[149]A.P.U!#REF!</definedName>
    <definedName name="TOTALITEM3.1.2_60" localSheetId="2">[149]A.P.U!#REF!</definedName>
    <definedName name="TOTALITEM3.1.2_60">[149]A.P.U!#REF!</definedName>
    <definedName name="TOTALITEM3.1.2_61" localSheetId="22">[150]A.P.U!#REF!</definedName>
    <definedName name="TOTALITEM3.1.2_61" localSheetId="2">[150]A.P.U!#REF!</definedName>
    <definedName name="TOTALITEM3.1.2_61">[150]A.P.U!#REF!</definedName>
    <definedName name="TOTALITEM3.1.2_62" localSheetId="22">[150]A.P.U!#REF!</definedName>
    <definedName name="TOTALITEM3.1.2_62" localSheetId="2">[150]A.P.U!#REF!</definedName>
    <definedName name="TOTALITEM3.1.2_62">[150]A.P.U!#REF!</definedName>
    <definedName name="TOTALITEM3.1.2_63" localSheetId="22">[150]A.P.U!#REF!</definedName>
    <definedName name="TOTALITEM3.1.2_63" localSheetId="2">[150]A.P.U!#REF!</definedName>
    <definedName name="TOTALITEM3.1.2_63">[150]A.P.U!#REF!</definedName>
    <definedName name="TOTALITEM3.1.2_64" localSheetId="22">[150]A.P.U!#REF!</definedName>
    <definedName name="TOTALITEM3.1.2_64" localSheetId="2">[150]A.P.U!#REF!</definedName>
    <definedName name="TOTALITEM3.1.2_64">[150]A.P.U!#REF!</definedName>
    <definedName name="TOTALITEM3.1.2_65" localSheetId="22">[150]A.P.U!#REF!</definedName>
    <definedName name="TOTALITEM3.1.2_65" localSheetId="2">[150]A.P.U!#REF!</definedName>
    <definedName name="TOTALITEM3.1.2_65">[150]A.P.U!#REF!</definedName>
    <definedName name="TOTALITEM3.1.2_66" localSheetId="22">[150]A.P.U!#REF!</definedName>
    <definedName name="TOTALITEM3.1.2_66" localSheetId="2">[150]A.P.U!#REF!</definedName>
    <definedName name="TOTALITEM3.1.2_66">[150]A.P.U!#REF!</definedName>
    <definedName name="TOTALITEM3.1.2_67" localSheetId="22">[150]A.P.U!#REF!</definedName>
    <definedName name="TOTALITEM3.1.2_67" localSheetId="2">[150]A.P.U!#REF!</definedName>
    <definedName name="TOTALITEM3.1.2_67">[150]A.P.U!#REF!</definedName>
    <definedName name="TOTALITEM3.1.2_68" localSheetId="22">[150]A.P.U!#REF!</definedName>
    <definedName name="TOTALITEM3.1.2_68" localSheetId="2">[150]A.P.U!#REF!</definedName>
    <definedName name="TOTALITEM3.1.2_68">[150]A.P.U!#REF!</definedName>
    <definedName name="TOTALITEM3.1.2_69" localSheetId="22">[150]A.P.U!#REF!</definedName>
    <definedName name="TOTALITEM3.1.2_69" localSheetId="2">[150]A.P.U!#REF!</definedName>
    <definedName name="TOTALITEM3.1.2_69">[150]A.P.U!#REF!</definedName>
    <definedName name="TOTALITEM3.1.2_70" localSheetId="22">[150]A.P.U!#REF!</definedName>
    <definedName name="TOTALITEM3.1.2_70" localSheetId="2">[150]A.P.U!#REF!</definedName>
    <definedName name="TOTALITEM3.1.2_70">[150]A.P.U!#REF!</definedName>
    <definedName name="TOTALITEM3.1.2_71" localSheetId="22">[150]A.P.U!#REF!</definedName>
    <definedName name="TOTALITEM3.1.2_71" localSheetId="2">[150]A.P.U!#REF!</definedName>
    <definedName name="TOTALITEM3.1.2_71">[150]A.P.U!#REF!</definedName>
    <definedName name="TOTALITEM3.1.2_72" localSheetId="22">[150]A.P.U!#REF!</definedName>
    <definedName name="TOTALITEM3.1.2_72" localSheetId="2">[150]A.P.U!#REF!</definedName>
    <definedName name="TOTALITEM3.1.2_72">[150]A.P.U!#REF!</definedName>
    <definedName name="TOTALITEM3.1.2_73" localSheetId="22">[150]A.P.U!#REF!</definedName>
    <definedName name="TOTALITEM3.1.2_73" localSheetId="2">[150]A.P.U!#REF!</definedName>
    <definedName name="TOTALITEM3.1.2_73">[150]A.P.U!#REF!</definedName>
    <definedName name="TOTALITEM3.1.2_74" localSheetId="22">[150]A.P.U!#REF!</definedName>
    <definedName name="TOTALITEM3.1.2_74" localSheetId="2">[150]A.P.U!#REF!</definedName>
    <definedName name="TOTALITEM3.1.2_74">[150]A.P.U!#REF!</definedName>
    <definedName name="TOTALITEM3.1.2_75" localSheetId="22">[150]A.P.U!#REF!</definedName>
    <definedName name="TOTALITEM3.1.2_75" localSheetId="2">[150]A.P.U!#REF!</definedName>
    <definedName name="TOTALITEM3.1.2_75">[150]A.P.U!#REF!</definedName>
    <definedName name="TOTALITEM3.1.2_76" localSheetId="22">[150]A.P.U!#REF!</definedName>
    <definedName name="TOTALITEM3.1.2_76" localSheetId="2">[150]A.P.U!#REF!</definedName>
    <definedName name="TOTALITEM3.1.2_76">[150]A.P.U!#REF!</definedName>
    <definedName name="TOTALITEM3.1.2_77" localSheetId="22">[150]A.P.U!#REF!</definedName>
    <definedName name="TOTALITEM3.1.2_77" localSheetId="2">[150]A.P.U!#REF!</definedName>
    <definedName name="TOTALITEM3.1.2_77">[150]A.P.U!#REF!</definedName>
    <definedName name="TOTALITEM3.1.2_78" localSheetId="22">[150]A.P.U!#REF!</definedName>
    <definedName name="TOTALITEM3.1.2_78" localSheetId="2">[150]A.P.U!#REF!</definedName>
    <definedName name="TOTALITEM3.1.2_78">[150]A.P.U!#REF!</definedName>
    <definedName name="TOTALITEM3.1.2_79" localSheetId="22">[150]A.P.U!#REF!</definedName>
    <definedName name="TOTALITEM3.1.2_79" localSheetId="2">[150]A.P.U!#REF!</definedName>
    <definedName name="TOTALITEM3.1.2_79">[150]A.P.U!#REF!</definedName>
    <definedName name="TOTALITEM3.1.2_80" localSheetId="22">[150]A.P.U!#REF!</definedName>
    <definedName name="TOTALITEM3.1.2_80" localSheetId="2">[150]A.P.U!#REF!</definedName>
    <definedName name="TOTALITEM3.1.2_80">[150]A.P.U!#REF!</definedName>
    <definedName name="TOTALITEM3.1.2_9" localSheetId="22">[150]A.P.U!#REF!</definedName>
    <definedName name="TOTALITEM3.1.2_9" localSheetId="2">[150]A.P.U!#REF!</definedName>
    <definedName name="TOTALITEM3.1.2_9">[150]A.P.U!#REF!</definedName>
    <definedName name="TOTALITEM3.2" localSheetId="17">[148]A.P.U!#REF!</definedName>
    <definedName name="TOTALITEM3.2" localSheetId="18">[148]A.P.U!#REF!</definedName>
    <definedName name="TOTALITEM3.2" localSheetId="22">[147]A.P.U!#REF!</definedName>
    <definedName name="TOTALITEM3.2" localSheetId="2">[148]A.P.U!#REF!</definedName>
    <definedName name="TOTALITEM3.2">[147]A.P.U!#REF!</definedName>
    <definedName name="TOTALITEM3.2_1" localSheetId="22">[149]A.P.U!#REF!</definedName>
    <definedName name="TOTALITEM3.2_1" localSheetId="2">[149]A.P.U!#REF!</definedName>
    <definedName name="TOTALITEM3.2_1">[149]A.P.U!#REF!</definedName>
    <definedName name="TOTALITEM3.2_10" localSheetId="22">[150]A.P.U!#REF!</definedName>
    <definedName name="TOTALITEM3.2_10" localSheetId="2">[150]A.P.U!#REF!</definedName>
    <definedName name="TOTALITEM3.2_10">[150]A.P.U!#REF!</definedName>
    <definedName name="TOTALITEM3.2_11" localSheetId="22">[150]A.P.U!#REF!</definedName>
    <definedName name="TOTALITEM3.2_11" localSheetId="2">[150]A.P.U!#REF!</definedName>
    <definedName name="TOTALITEM3.2_11">[150]A.P.U!#REF!</definedName>
    <definedName name="TOTALITEM3.2_12" localSheetId="22">[150]A.P.U!#REF!</definedName>
    <definedName name="TOTALITEM3.2_12" localSheetId="2">[150]A.P.U!#REF!</definedName>
    <definedName name="TOTALITEM3.2_12">[150]A.P.U!#REF!</definedName>
    <definedName name="TOTALITEM3.2_13" localSheetId="22">[150]A.P.U!#REF!</definedName>
    <definedName name="TOTALITEM3.2_13" localSheetId="2">[150]A.P.U!#REF!</definedName>
    <definedName name="TOTALITEM3.2_13">[150]A.P.U!#REF!</definedName>
    <definedName name="TOTALITEM3.2_14" localSheetId="22">[150]A.P.U!#REF!</definedName>
    <definedName name="TOTALITEM3.2_14" localSheetId="2">[150]A.P.U!#REF!</definedName>
    <definedName name="TOTALITEM3.2_14">[150]A.P.U!#REF!</definedName>
    <definedName name="TOTALITEM3.2_15" localSheetId="22">[150]A.P.U!#REF!</definedName>
    <definedName name="TOTALITEM3.2_15" localSheetId="2">[150]A.P.U!#REF!</definedName>
    <definedName name="TOTALITEM3.2_15">[150]A.P.U!#REF!</definedName>
    <definedName name="TOTALITEM3.2_16" localSheetId="22">[150]A.P.U!#REF!</definedName>
    <definedName name="TOTALITEM3.2_16" localSheetId="2">[150]A.P.U!#REF!</definedName>
    <definedName name="TOTALITEM3.2_16">[150]A.P.U!#REF!</definedName>
    <definedName name="TOTALITEM3.2_17" localSheetId="22">[150]A.P.U!#REF!</definedName>
    <definedName name="TOTALITEM3.2_17" localSheetId="2">[150]A.P.U!#REF!</definedName>
    <definedName name="TOTALITEM3.2_17">[150]A.P.U!#REF!</definedName>
    <definedName name="TOTALITEM3.2_18" localSheetId="22">[150]A.P.U!#REF!</definedName>
    <definedName name="TOTALITEM3.2_18" localSheetId="2">[150]A.P.U!#REF!</definedName>
    <definedName name="TOTALITEM3.2_18">[150]A.P.U!#REF!</definedName>
    <definedName name="TOTALITEM3.2_19" localSheetId="22">[150]A.P.U!#REF!</definedName>
    <definedName name="TOTALITEM3.2_19" localSheetId="2">[150]A.P.U!#REF!</definedName>
    <definedName name="TOTALITEM3.2_19">[150]A.P.U!#REF!</definedName>
    <definedName name="TOTALITEM3.2_2" localSheetId="22">[149]A.P.U!#REF!</definedName>
    <definedName name="TOTALITEM3.2_2" localSheetId="2">[149]A.P.U!#REF!</definedName>
    <definedName name="TOTALITEM3.2_2">[149]A.P.U!#REF!</definedName>
    <definedName name="TOTALITEM3.2_20" localSheetId="22">[150]A.P.U!#REF!</definedName>
    <definedName name="TOTALITEM3.2_20" localSheetId="2">[150]A.P.U!#REF!</definedName>
    <definedName name="TOTALITEM3.2_20">[150]A.P.U!#REF!</definedName>
    <definedName name="TOTALITEM3.2_21" localSheetId="22">[150]A.P.U!#REF!</definedName>
    <definedName name="TOTALITEM3.2_21" localSheetId="2">[150]A.P.U!#REF!</definedName>
    <definedName name="TOTALITEM3.2_21">[150]A.P.U!#REF!</definedName>
    <definedName name="TOTALITEM3.2_22" localSheetId="22">[150]A.P.U!#REF!</definedName>
    <definedName name="TOTALITEM3.2_22" localSheetId="2">[150]A.P.U!#REF!</definedName>
    <definedName name="TOTALITEM3.2_22">[150]A.P.U!#REF!</definedName>
    <definedName name="TOTALITEM3.2_23" localSheetId="22">[150]A.P.U!#REF!</definedName>
    <definedName name="TOTALITEM3.2_23" localSheetId="2">[150]A.P.U!#REF!</definedName>
    <definedName name="TOTALITEM3.2_23">[150]A.P.U!#REF!</definedName>
    <definedName name="TOTALITEM3.2_24" localSheetId="22">[150]A.P.U!#REF!</definedName>
    <definedName name="TOTALITEM3.2_24" localSheetId="2">[150]A.P.U!#REF!</definedName>
    <definedName name="TOTALITEM3.2_24">[150]A.P.U!#REF!</definedName>
    <definedName name="TOTALITEM3.2_25" localSheetId="22">[150]A.P.U!#REF!</definedName>
    <definedName name="TOTALITEM3.2_25" localSheetId="2">[150]A.P.U!#REF!</definedName>
    <definedName name="TOTALITEM3.2_25">[150]A.P.U!#REF!</definedName>
    <definedName name="TOTALITEM3.2_26" localSheetId="22">[150]A.P.U!#REF!</definedName>
    <definedName name="TOTALITEM3.2_26" localSheetId="2">[150]A.P.U!#REF!</definedName>
    <definedName name="TOTALITEM3.2_26">[150]A.P.U!#REF!</definedName>
    <definedName name="TOTALITEM3.2_27" localSheetId="22">[150]A.P.U!#REF!</definedName>
    <definedName name="TOTALITEM3.2_27" localSheetId="2">[150]A.P.U!#REF!</definedName>
    <definedName name="TOTALITEM3.2_27">[150]A.P.U!#REF!</definedName>
    <definedName name="TOTALITEM3.2_28" localSheetId="22">[150]A.P.U!#REF!</definedName>
    <definedName name="TOTALITEM3.2_28" localSheetId="2">[150]A.P.U!#REF!</definedName>
    <definedName name="TOTALITEM3.2_28">[150]A.P.U!#REF!</definedName>
    <definedName name="TOTALITEM3.2_29" localSheetId="22">[150]A.P.U!#REF!</definedName>
    <definedName name="TOTALITEM3.2_29" localSheetId="2">[150]A.P.U!#REF!</definedName>
    <definedName name="TOTALITEM3.2_29">[150]A.P.U!#REF!</definedName>
    <definedName name="TOTALITEM3.2_3" localSheetId="22">[151]A.P.U!#REF!</definedName>
    <definedName name="TOTALITEM3.2_3" localSheetId="2">[151]A.P.U!#REF!</definedName>
    <definedName name="TOTALITEM3.2_3">[151]A.P.U!#REF!</definedName>
    <definedName name="TOTALITEM3.2_30" localSheetId="22">[150]A.P.U!#REF!</definedName>
    <definedName name="TOTALITEM3.2_30" localSheetId="2">[150]A.P.U!#REF!</definedName>
    <definedName name="TOTALITEM3.2_30">[150]A.P.U!#REF!</definedName>
    <definedName name="TOTALITEM3.2_31" localSheetId="22">[150]A.P.U!#REF!</definedName>
    <definedName name="TOTALITEM3.2_31" localSheetId="2">[150]A.P.U!#REF!</definedName>
    <definedName name="TOTALITEM3.2_31">[150]A.P.U!#REF!</definedName>
    <definedName name="TOTALITEM3.2_32" localSheetId="22">[150]A.P.U!#REF!</definedName>
    <definedName name="TOTALITEM3.2_32" localSheetId="2">[150]A.P.U!#REF!</definedName>
    <definedName name="TOTALITEM3.2_32">[150]A.P.U!#REF!</definedName>
    <definedName name="TOTALITEM3.2_33" localSheetId="22">[150]A.P.U!#REF!</definedName>
    <definedName name="TOTALITEM3.2_33" localSheetId="2">[150]A.P.U!#REF!</definedName>
    <definedName name="TOTALITEM3.2_33">[150]A.P.U!#REF!</definedName>
    <definedName name="TOTALITEM3.2_34" localSheetId="22">[150]A.P.U!#REF!</definedName>
    <definedName name="TOTALITEM3.2_34" localSheetId="2">[150]A.P.U!#REF!</definedName>
    <definedName name="TOTALITEM3.2_34">[150]A.P.U!#REF!</definedName>
    <definedName name="TOTALITEM3.2_35" localSheetId="22">[150]A.P.U!#REF!</definedName>
    <definedName name="TOTALITEM3.2_35" localSheetId="2">[150]A.P.U!#REF!</definedName>
    <definedName name="TOTALITEM3.2_35">[150]A.P.U!#REF!</definedName>
    <definedName name="TOTALITEM3.2_36" localSheetId="22">[150]A.P.U!#REF!</definedName>
    <definedName name="TOTALITEM3.2_36" localSheetId="2">[150]A.P.U!#REF!</definedName>
    <definedName name="TOTALITEM3.2_36">[150]A.P.U!#REF!</definedName>
    <definedName name="TOTALITEM3.2_37" localSheetId="22">[150]A.P.U!#REF!</definedName>
    <definedName name="TOTALITEM3.2_37" localSheetId="2">[150]A.P.U!#REF!</definedName>
    <definedName name="TOTALITEM3.2_37">[150]A.P.U!#REF!</definedName>
    <definedName name="TOTALITEM3.2_38" localSheetId="22">[150]A.P.U!#REF!</definedName>
    <definedName name="TOTALITEM3.2_38" localSheetId="2">[150]A.P.U!#REF!</definedName>
    <definedName name="TOTALITEM3.2_38">[150]A.P.U!#REF!</definedName>
    <definedName name="TOTALITEM3.2_39" localSheetId="22">[150]A.P.U!#REF!</definedName>
    <definedName name="TOTALITEM3.2_39" localSheetId="2">[150]A.P.U!#REF!</definedName>
    <definedName name="TOTALITEM3.2_39">[150]A.P.U!#REF!</definedName>
    <definedName name="TOTALITEM3.2_4" localSheetId="22">[149]A.P.U!#REF!</definedName>
    <definedName name="TOTALITEM3.2_4" localSheetId="2">[149]A.P.U!#REF!</definedName>
    <definedName name="TOTALITEM3.2_4">[149]A.P.U!#REF!</definedName>
    <definedName name="TOTALITEM3.2_40" localSheetId="22">[150]A.P.U!#REF!</definedName>
    <definedName name="TOTALITEM3.2_40" localSheetId="2">[150]A.P.U!#REF!</definedName>
    <definedName name="TOTALITEM3.2_40">[150]A.P.U!#REF!</definedName>
    <definedName name="TOTALITEM3.2_41" localSheetId="22">[150]A.P.U!#REF!</definedName>
    <definedName name="TOTALITEM3.2_41" localSheetId="2">[150]A.P.U!#REF!</definedName>
    <definedName name="TOTALITEM3.2_41">[150]A.P.U!#REF!</definedName>
    <definedName name="TOTALITEM3.2_42" localSheetId="22">[150]A.P.U!#REF!</definedName>
    <definedName name="TOTALITEM3.2_42" localSheetId="2">[150]A.P.U!#REF!</definedName>
    <definedName name="TOTALITEM3.2_42">[150]A.P.U!#REF!</definedName>
    <definedName name="TOTALITEM3.2_43" localSheetId="22">[150]A.P.U!#REF!</definedName>
    <definedName name="TOTALITEM3.2_43" localSheetId="2">[150]A.P.U!#REF!</definedName>
    <definedName name="TOTALITEM3.2_43">[150]A.P.U!#REF!</definedName>
    <definedName name="TOTALITEM3.2_44" localSheetId="22">[150]A.P.U!#REF!</definedName>
    <definedName name="TOTALITEM3.2_44" localSheetId="2">[150]A.P.U!#REF!</definedName>
    <definedName name="TOTALITEM3.2_44">[150]A.P.U!#REF!</definedName>
    <definedName name="TOTALITEM3.2_45" localSheetId="22">[150]A.P.U!#REF!</definedName>
    <definedName name="TOTALITEM3.2_45" localSheetId="2">[150]A.P.U!#REF!</definedName>
    <definedName name="TOTALITEM3.2_45">[150]A.P.U!#REF!</definedName>
    <definedName name="TOTALITEM3.2_46" localSheetId="22">[150]A.P.U!#REF!</definedName>
    <definedName name="TOTALITEM3.2_46" localSheetId="2">[150]A.P.U!#REF!</definedName>
    <definedName name="TOTALITEM3.2_46">[150]A.P.U!#REF!</definedName>
    <definedName name="TOTALITEM3.2_47" localSheetId="22">[150]A.P.U!#REF!</definedName>
    <definedName name="TOTALITEM3.2_47" localSheetId="2">[150]A.P.U!#REF!</definedName>
    <definedName name="TOTALITEM3.2_47">[150]A.P.U!#REF!</definedName>
    <definedName name="TOTALITEM3.2_48" localSheetId="22">[150]A.P.U!#REF!</definedName>
    <definedName name="TOTALITEM3.2_48" localSheetId="2">[150]A.P.U!#REF!</definedName>
    <definedName name="TOTALITEM3.2_48">[150]A.P.U!#REF!</definedName>
    <definedName name="TOTALITEM3.2_49" localSheetId="22">[150]A.P.U!#REF!</definedName>
    <definedName name="TOTALITEM3.2_49" localSheetId="2">[150]A.P.U!#REF!</definedName>
    <definedName name="TOTALITEM3.2_49">[150]A.P.U!#REF!</definedName>
    <definedName name="TOTALITEM3.2_5" localSheetId="22">[150]A.P.U!#REF!</definedName>
    <definedName name="TOTALITEM3.2_5" localSheetId="2">[150]A.P.U!#REF!</definedName>
    <definedName name="TOTALITEM3.2_5">[150]A.P.U!#REF!</definedName>
    <definedName name="TOTALITEM3.2_50" localSheetId="22">[150]A.P.U!#REF!</definedName>
    <definedName name="TOTALITEM3.2_50" localSheetId="2">[150]A.P.U!#REF!</definedName>
    <definedName name="TOTALITEM3.2_50">[150]A.P.U!#REF!</definedName>
    <definedName name="TOTALITEM3.2_51" localSheetId="22">[150]A.P.U!#REF!</definedName>
    <definedName name="TOTALITEM3.2_51" localSheetId="2">[150]A.P.U!#REF!</definedName>
    <definedName name="TOTALITEM3.2_51">[150]A.P.U!#REF!</definedName>
    <definedName name="TOTALITEM3.2_52" localSheetId="22">[150]A.P.U!#REF!</definedName>
    <definedName name="TOTALITEM3.2_52" localSheetId="2">[150]A.P.U!#REF!</definedName>
    <definedName name="TOTALITEM3.2_52">[150]A.P.U!#REF!</definedName>
    <definedName name="TOTALITEM3.2_53" localSheetId="22">[150]A.P.U!#REF!</definedName>
    <definedName name="TOTALITEM3.2_53" localSheetId="2">[150]A.P.U!#REF!</definedName>
    <definedName name="TOTALITEM3.2_53">[150]A.P.U!#REF!</definedName>
    <definedName name="TOTALITEM3.2_54" localSheetId="22">[150]A.P.U!#REF!</definedName>
    <definedName name="TOTALITEM3.2_54" localSheetId="2">[150]A.P.U!#REF!</definedName>
    <definedName name="TOTALITEM3.2_54">[150]A.P.U!#REF!</definedName>
    <definedName name="TOTALITEM3.2_55" localSheetId="22">[150]A.P.U!#REF!</definedName>
    <definedName name="TOTALITEM3.2_55" localSheetId="2">[150]A.P.U!#REF!</definedName>
    <definedName name="TOTALITEM3.2_55">[150]A.P.U!#REF!</definedName>
    <definedName name="TOTALITEM3.2_56" localSheetId="22">[150]A.P.U!#REF!</definedName>
    <definedName name="TOTALITEM3.2_56" localSheetId="2">[150]A.P.U!#REF!</definedName>
    <definedName name="TOTALITEM3.2_56">[150]A.P.U!#REF!</definedName>
    <definedName name="TOTALITEM3.2_57" localSheetId="22">[150]A.P.U!#REF!</definedName>
    <definedName name="TOTALITEM3.2_57" localSheetId="2">[150]A.P.U!#REF!</definedName>
    <definedName name="TOTALITEM3.2_57">[150]A.P.U!#REF!</definedName>
    <definedName name="TOTALITEM3.2_58" localSheetId="22">[150]A.P.U!#REF!</definedName>
    <definedName name="TOTALITEM3.2_58" localSheetId="2">[150]A.P.U!#REF!</definedName>
    <definedName name="TOTALITEM3.2_58">[150]A.P.U!#REF!</definedName>
    <definedName name="TOTALITEM3.2_59" localSheetId="22">[149]A.P.U!#REF!</definedName>
    <definedName name="TOTALITEM3.2_59" localSheetId="2">[149]A.P.U!#REF!</definedName>
    <definedName name="TOTALITEM3.2_59">[149]A.P.U!#REF!</definedName>
    <definedName name="TOTALITEM3.2_60" localSheetId="22">[149]A.P.U!#REF!</definedName>
    <definedName name="TOTALITEM3.2_60" localSheetId="2">[149]A.P.U!#REF!</definedName>
    <definedName name="TOTALITEM3.2_60">[149]A.P.U!#REF!</definedName>
    <definedName name="TOTALITEM3.2_61" localSheetId="22">[150]A.P.U!#REF!</definedName>
    <definedName name="TOTALITEM3.2_61" localSheetId="2">[150]A.P.U!#REF!</definedName>
    <definedName name="TOTALITEM3.2_61">[150]A.P.U!#REF!</definedName>
    <definedName name="TOTALITEM3.2_62" localSheetId="22">[150]A.P.U!#REF!</definedName>
    <definedName name="TOTALITEM3.2_62" localSheetId="2">[150]A.P.U!#REF!</definedName>
    <definedName name="TOTALITEM3.2_62">[150]A.P.U!#REF!</definedName>
    <definedName name="TOTALITEM3.2_63" localSheetId="22">[150]A.P.U!#REF!</definedName>
    <definedName name="TOTALITEM3.2_63" localSheetId="2">[150]A.P.U!#REF!</definedName>
    <definedName name="TOTALITEM3.2_63">[150]A.P.U!#REF!</definedName>
    <definedName name="TOTALITEM3.2_64" localSheetId="22">[150]A.P.U!#REF!</definedName>
    <definedName name="TOTALITEM3.2_64" localSheetId="2">[150]A.P.U!#REF!</definedName>
    <definedName name="TOTALITEM3.2_64">[150]A.P.U!#REF!</definedName>
    <definedName name="TOTALITEM3.2_65" localSheetId="22">[150]A.P.U!#REF!</definedName>
    <definedName name="TOTALITEM3.2_65" localSheetId="2">[150]A.P.U!#REF!</definedName>
    <definedName name="TOTALITEM3.2_65">[150]A.P.U!#REF!</definedName>
    <definedName name="TOTALITEM3.2_66" localSheetId="22">[150]A.P.U!#REF!</definedName>
    <definedName name="TOTALITEM3.2_66" localSheetId="2">[150]A.P.U!#REF!</definedName>
    <definedName name="TOTALITEM3.2_66">[150]A.P.U!#REF!</definedName>
    <definedName name="TOTALITEM3.2_67" localSheetId="22">[150]A.P.U!#REF!</definedName>
    <definedName name="TOTALITEM3.2_67" localSheetId="2">[150]A.P.U!#REF!</definedName>
    <definedName name="TOTALITEM3.2_67">[150]A.P.U!#REF!</definedName>
    <definedName name="TOTALITEM3.2_68" localSheetId="22">[150]A.P.U!#REF!</definedName>
    <definedName name="TOTALITEM3.2_68" localSheetId="2">[150]A.P.U!#REF!</definedName>
    <definedName name="TOTALITEM3.2_68">[150]A.P.U!#REF!</definedName>
    <definedName name="TOTALITEM3.2_69" localSheetId="22">[150]A.P.U!#REF!</definedName>
    <definedName name="TOTALITEM3.2_69" localSheetId="2">[150]A.P.U!#REF!</definedName>
    <definedName name="TOTALITEM3.2_69">[150]A.P.U!#REF!</definedName>
    <definedName name="TOTALITEM3.2_70" localSheetId="22">[150]A.P.U!#REF!</definedName>
    <definedName name="TOTALITEM3.2_70" localSheetId="2">[150]A.P.U!#REF!</definedName>
    <definedName name="TOTALITEM3.2_70">[150]A.P.U!#REF!</definedName>
    <definedName name="TOTALITEM3.2_71" localSheetId="22">[150]A.P.U!#REF!</definedName>
    <definedName name="TOTALITEM3.2_71" localSheetId="2">[150]A.P.U!#REF!</definedName>
    <definedName name="TOTALITEM3.2_71">[150]A.P.U!#REF!</definedName>
    <definedName name="TOTALITEM3.2_72" localSheetId="22">[150]A.P.U!#REF!</definedName>
    <definedName name="TOTALITEM3.2_72" localSheetId="2">[150]A.P.U!#REF!</definedName>
    <definedName name="TOTALITEM3.2_72">[150]A.P.U!#REF!</definedName>
    <definedName name="TOTALITEM3.2_73" localSheetId="22">[150]A.P.U!#REF!</definedName>
    <definedName name="TOTALITEM3.2_73" localSheetId="2">[150]A.P.U!#REF!</definedName>
    <definedName name="TOTALITEM3.2_73">[150]A.P.U!#REF!</definedName>
    <definedName name="TOTALITEM3.2_74" localSheetId="22">[150]A.P.U!#REF!</definedName>
    <definedName name="TOTALITEM3.2_74" localSheetId="2">[150]A.P.U!#REF!</definedName>
    <definedName name="TOTALITEM3.2_74">[150]A.P.U!#REF!</definedName>
    <definedName name="TOTALITEM3.2_75" localSheetId="22">[150]A.P.U!#REF!</definedName>
    <definedName name="TOTALITEM3.2_75" localSheetId="2">[150]A.P.U!#REF!</definedName>
    <definedName name="TOTALITEM3.2_75">[150]A.P.U!#REF!</definedName>
    <definedName name="TOTALITEM3.2_76" localSheetId="22">[150]A.P.U!#REF!</definedName>
    <definedName name="TOTALITEM3.2_76" localSheetId="2">[150]A.P.U!#REF!</definedName>
    <definedName name="TOTALITEM3.2_76">[150]A.P.U!#REF!</definedName>
    <definedName name="TOTALITEM3.2_77" localSheetId="22">[150]A.P.U!#REF!</definedName>
    <definedName name="TOTALITEM3.2_77" localSheetId="2">[150]A.P.U!#REF!</definedName>
    <definedName name="TOTALITEM3.2_77">[150]A.P.U!#REF!</definedName>
    <definedName name="TOTALITEM3.2_78" localSheetId="22">[150]A.P.U!#REF!</definedName>
    <definedName name="TOTALITEM3.2_78" localSheetId="2">[150]A.P.U!#REF!</definedName>
    <definedName name="TOTALITEM3.2_78">[150]A.P.U!#REF!</definedName>
    <definedName name="TOTALITEM3.2_79" localSheetId="22">[150]A.P.U!#REF!</definedName>
    <definedName name="TOTALITEM3.2_79" localSheetId="2">[150]A.P.U!#REF!</definedName>
    <definedName name="TOTALITEM3.2_79">[150]A.P.U!#REF!</definedName>
    <definedName name="TOTALITEM3.2_80" localSheetId="22">[150]A.P.U!#REF!</definedName>
    <definedName name="TOTALITEM3.2_80" localSheetId="2">[150]A.P.U!#REF!</definedName>
    <definedName name="TOTALITEM3.2_80">[150]A.P.U!#REF!</definedName>
    <definedName name="TOTALITEM3.2_9" localSheetId="22">[150]A.P.U!#REF!</definedName>
    <definedName name="TOTALITEM3.2_9" localSheetId="2">[150]A.P.U!#REF!</definedName>
    <definedName name="TOTALITEM3.2_9">[150]A.P.U!#REF!</definedName>
    <definedName name="TOTALITEM3.3" localSheetId="17">[148]A.P.U!#REF!</definedName>
    <definedName name="TOTALITEM3.3" localSheetId="18">[148]A.P.U!#REF!</definedName>
    <definedName name="TOTALITEM3.3" localSheetId="22">[147]A.P.U!#REF!</definedName>
    <definedName name="TOTALITEM3.3" localSheetId="2">[148]A.P.U!#REF!</definedName>
    <definedName name="TOTALITEM3.3">[147]A.P.U!#REF!</definedName>
    <definedName name="TOTALITEM3.3_1" localSheetId="22">[149]A.P.U!#REF!</definedName>
    <definedName name="TOTALITEM3.3_1" localSheetId="2">[149]A.P.U!#REF!</definedName>
    <definedName name="TOTALITEM3.3_1">[149]A.P.U!#REF!</definedName>
    <definedName name="TOTALITEM3.3_10" localSheetId="22">[150]A.P.U!#REF!</definedName>
    <definedName name="TOTALITEM3.3_10" localSheetId="2">[150]A.P.U!#REF!</definedName>
    <definedName name="TOTALITEM3.3_10">[150]A.P.U!#REF!</definedName>
    <definedName name="TOTALITEM3.3_11" localSheetId="22">[150]A.P.U!#REF!</definedName>
    <definedName name="TOTALITEM3.3_11" localSheetId="2">[150]A.P.U!#REF!</definedName>
    <definedName name="TOTALITEM3.3_11">[150]A.P.U!#REF!</definedName>
    <definedName name="TOTALITEM3.3_12" localSheetId="22">[150]A.P.U!#REF!</definedName>
    <definedName name="TOTALITEM3.3_12" localSheetId="2">[150]A.P.U!#REF!</definedName>
    <definedName name="TOTALITEM3.3_12">[150]A.P.U!#REF!</definedName>
    <definedName name="TOTALITEM3.3_13" localSheetId="22">[150]A.P.U!#REF!</definedName>
    <definedName name="TOTALITEM3.3_13" localSheetId="2">[150]A.P.U!#REF!</definedName>
    <definedName name="TOTALITEM3.3_13">[150]A.P.U!#REF!</definedName>
    <definedName name="TOTALITEM3.3_14" localSheetId="22">[150]A.P.U!#REF!</definedName>
    <definedName name="TOTALITEM3.3_14" localSheetId="2">[150]A.P.U!#REF!</definedName>
    <definedName name="TOTALITEM3.3_14">[150]A.P.U!#REF!</definedName>
    <definedName name="TOTALITEM3.3_15" localSheetId="22">[150]A.P.U!#REF!</definedName>
    <definedName name="TOTALITEM3.3_15" localSheetId="2">[150]A.P.U!#REF!</definedName>
    <definedName name="TOTALITEM3.3_15">[150]A.P.U!#REF!</definedName>
    <definedName name="TOTALITEM3.3_16" localSheetId="22">[150]A.P.U!#REF!</definedName>
    <definedName name="TOTALITEM3.3_16" localSheetId="2">[150]A.P.U!#REF!</definedName>
    <definedName name="TOTALITEM3.3_16">[150]A.P.U!#REF!</definedName>
    <definedName name="TOTALITEM3.3_17" localSheetId="22">[150]A.P.U!#REF!</definedName>
    <definedName name="TOTALITEM3.3_17" localSheetId="2">[150]A.P.U!#REF!</definedName>
    <definedName name="TOTALITEM3.3_17">[150]A.P.U!#REF!</definedName>
    <definedName name="TOTALITEM3.3_18" localSheetId="22">[150]A.P.U!#REF!</definedName>
    <definedName name="TOTALITEM3.3_18" localSheetId="2">[150]A.P.U!#REF!</definedName>
    <definedName name="TOTALITEM3.3_18">[150]A.P.U!#REF!</definedName>
    <definedName name="TOTALITEM3.3_19" localSheetId="22">[150]A.P.U!#REF!</definedName>
    <definedName name="TOTALITEM3.3_19" localSheetId="2">[150]A.P.U!#REF!</definedName>
    <definedName name="TOTALITEM3.3_19">[150]A.P.U!#REF!</definedName>
    <definedName name="TOTALITEM3.3_2" localSheetId="22">[149]A.P.U!#REF!</definedName>
    <definedName name="TOTALITEM3.3_2" localSheetId="2">[149]A.P.U!#REF!</definedName>
    <definedName name="TOTALITEM3.3_2">[149]A.P.U!#REF!</definedName>
    <definedName name="TOTALITEM3.3_20" localSheetId="22">[150]A.P.U!#REF!</definedName>
    <definedName name="TOTALITEM3.3_20" localSheetId="2">[150]A.P.U!#REF!</definedName>
    <definedName name="TOTALITEM3.3_20">[150]A.P.U!#REF!</definedName>
    <definedName name="TOTALITEM3.3_21" localSheetId="22">[150]A.P.U!#REF!</definedName>
    <definedName name="TOTALITEM3.3_21" localSheetId="2">[150]A.P.U!#REF!</definedName>
    <definedName name="TOTALITEM3.3_21">[150]A.P.U!#REF!</definedName>
    <definedName name="TOTALITEM3.3_22" localSheetId="22">[150]A.P.U!#REF!</definedName>
    <definedName name="TOTALITEM3.3_22" localSheetId="2">[150]A.P.U!#REF!</definedName>
    <definedName name="TOTALITEM3.3_22">[150]A.P.U!#REF!</definedName>
    <definedName name="TOTALITEM3.3_23" localSheetId="22">[150]A.P.U!#REF!</definedName>
    <definedName name="TOTALITEM3.3_23" localSheetId="2">[150]A.P.U!#REF!</definedName>
    <definedName name="TOTALITEM3.3_23">[150]A.P.U!#REF!</definedName>
    <definedName name="TOTALITEM3.3_24" localSheetId="22">[150]A.P.U!#REF!</definedName>
    <definedName name="TOTALITEM3.3_24" localSheetId="2">[150]A.P.U!#REF!</definedName>
    <definedName name="TOTALITEM3.3_24">[150]A.P.U!#REF!</definedName>
    <definedName name="TOTALITEM3.3_25" localSheetId="22">[150]A.P.U!#REF!</definedName>
    <definedName name="TOTALITEM3.3_25" localSheetId="2">[150]A.P.U!#REF!</definedName>
    <definedName name="TOTALITEM3.3_25">[150]A.P.U!#REF!</definedName>
    <definedName name="TOTALITEM3.3_26" localSheetId="22">[150]A.P.U!#REF!</definedName>
    <definedName name="TOTALITEM3.3_26" localSheetId="2">[150]A.P.U!#REF!</definedName>
    <definedName name="TOTALITEM3.3_26">[150]A.P.U!#REF!</definedName>
    <definedName name="TOTALITEM3.3_27" localSheetId="22">[150]A.P.U!#REF!</definedName>
    <definedName name="TOTALITEM3.3_27" localSheetId="2">[150]A.P.U!#REF!</definedName>
    <definedName name="TOTALITEM3.3_27">[150]A.P.U!#REF!</definedName>
    <definedName name="TOTALITEM3.3_28" localSheetId="22">[150]A.P.U!#REF!</definedName>
    <definedName name="TOTALITEM3.3_28" localSheetId="2">[150]A.P.U!#REF!</definedName>
    <definedName name="TOTALITEM3.3_28">[150]A.P.U!#REF!</definedName>
    <definedName name="TOTALITEM3.3_29" localSheetId="22">[150]A.P.U!#REF!</definedName>
    <definedName name="TOTALITEM3.3_29" localSheetId="2">[150]A.P.U!#REF!</definedName>
    <definedName name="TOTALITEM3.3_29">[150]A.P.U!#REF!</definedName>
    <definedName name="TOTALITEM3.3_3" localSheetId="22">[151]A.P.U!#REF!</definedName>
    <definedName name="TOTALITEM3.3_3" localSheetId="2">[151]A.P.U!#REF!</definedName>
    <definedName name="TOTALITEM3.3_3">[151]A.P.U!#REF!</definedName>
    <definedName name="TOTALITEM3.3_30" localSheetId="22">[150]A.P.U!#REF!</definedName>
    <definedName name="TOTALITEM3.3_30" localSheetId="2">[150]A.P.U!#REF!</definedName>
    <definedName name="TOTALITEM3.3_30">[150]A.P.U!#REF!</definedName>
    <definedName name="TOTALITEM3.3_31" localSheetId="22">[150]A.P.U!#REF!</definedName>
    <definedName name="TOTALITEM3.3_31" localSheetId="2">[150]A.P.U!#REF!</definedName>
    <definedName name="TOTALITEM3.3_31">[150]A.P.U!#REF!</definedName>
    <definedName name="TOTALITEM3.3_32" localSheetId="22">[150]A.P.U!#REF!</definedName>
    <definedName name="TOTALITEM3.3_32" localSheetId="2">[150]A.P.U!#REF!</definedName>
    <definedName name="TOTALITEM3.3_32">[150]A.P.U!#REF!</definedName>
    <definedName name="TOTALITEM3.3_33" localSheetId="22">[150]A.P.U!#REF!</definedName>
    <definedName name="TOTALITEM3.3_33" localSheetId="2">[150]A.P.U!#REF!</definedName>
    <definedName name="TOTALITEM3.3_33">[150]A.P.U!#REF!</definedName>
    <definedName name="TOTALITEM3.3_34" localSheetId="22">[150]A.P.U!#REF!</definedName>
    <definedName name="TOTALITEM3.3_34" localSheetId="2">[150]A.P.U!#REF!</definedName>
    <definedName name="TOTALITEM3.3_34">[150]A.P.U!#REF!</definedName>
    <definedName name="TOTALITEM3.3_35" localSheetId="22">[150]A.P.U!#REF!</definedName>
    <definedName name="TOTALITEM3.3_35" localSheetId="2">[150]A.P.U!#REF!</definedName>
    <definedName name="TOTALITEM3.3_35">[150]A.P.U!#REF!</definedName>
    <definedName name="TOTALITEM3.3_36" localSheetId="22">[150]A.P.U!#REF!</definedName>
    <definedName name="TOTALITEM3.3_36" localSheetId="2">[150]A.P.U!#REF!</definedName>
    <definedName name="TOTALITEM3.3_36">[150]A.P.U!#REF!</definedName>
    <definedName name="TOTALITEM3.3_37" localSheetId="22">[150]A.P.U!#REF!</definedName>
    <definedName name="TOTALITEM3.3_37" localSheetId="2">[150]A.P.U!#REF!</definedName>
    <definedName name="TOTALITEM3.3_37">[150]A.P.U!#REF!</definedName>
    <definedName name="TOTALITEM3.3_38" localSheetId="22">[150]A.P.U!#REF!</definedName>
    <definedName name="TOTALITEM3.3_38" localSheetId="2">[150]A.P.U!#REF!</definedName>
    <definedName name="TOTALITEM3.3_38">[150]A.P.U!#REF!</definedName>
    <definedName name="TOTALITEM3.3_39" localSheetId="22">[150]A.P.U!#REF!</definedName>
    <definedName name="TOTALITEM3.3_39" localSheetId="2">[150]A.P.U!#REF!</definedName>
    <definedName name="TOTALITEM3.3_39">[150]A.P.U!#REF!</definedName>
    <definedName name="TOTALITEM3.3_4" localSheetId="22">[149]A.P.U!#REF!</definedName>
    <definedName name="TOTALITEM3.3_4" localSheetId="2">[149]A.P.U!#REF!</definedName>
    <definedName name="TOTALITEM3.3_4">[149]A.P.U!#REF!</definedName>
    <definedName name="TOTALITEM3.3_40" localSheetId="22">[150]A.P.U!#REF!</definedName>
    <definedName name="TOTALITEM3.3_40" localSheetId="2">[150]A.P.U!#REF!</definedName>
    <definedName name="TOTALITEM3.3_40">[150]A.P.U!#REF!</definedName>
    <definedName name="TOTALITEM3.3_41" localSheetId="22">[150]A.P.U!#REF!</definedName>
    <definedName name="TOTALITEM3.3_41" localSheetId="2">[150]A.P.U!#REF!</definedName>
    <definedName name="TOTALITEM3.3_41">[150]A.P.U!#REF!</definedName>
    <definedName name="TOTALITEM3.3_42" localSheetId="22">[150]A.P.U!#REF!</definedName>
    <definedName name="TOTALITEM3.3_42" localSheetId="2">[150]A.P.U!#REF!</definedName>
    <definedName name="TOTALITEM3.3_42">[150]A.P.U!#REF!</definedName>
    <definedName name="TOTALITEM3.3_43" localSheetId="22">[150]A.P.U!#REF!</definedName>
    <definedName name="TOTALITEM3.3_43" localSheetId="2">[150]A.P.U!#REF!</definedName>
    <definedName name="TOTALITEM3.3_43">[150]A.P.U!#REF!</definedName>
    <definedName name="TOTALITEM3.3_44" localSheetId="22">[150]A.P.U!#REF!</definedName>
    <definedName name="TOTALITEM3.3_44" localSheetId="2">[150]A.P.U!#REF!</definedName>
    <definedName name="TOTALITEM3.3_44">[150]A.P.U!#REF!</definedName>
    <definedName name="TOTALITEM3.3_45" localSheetId="22">[150]A.P.U!#REF!</definedName>
    <definedName name="TOTALITEM3.3_45" localSheetId="2">[150]A.P.U!#REF!</definedName>
    <definedName name="TOTALITEM3.3_45">[150]A.P.U!#REF!</definedName>
    <definedName name="TOTALITEM3.3_46" localSheetId="22">[150]A.P.U!#REF!</definedName>
    <definedName name="TOTALITEM3.3_46" localSheetId="2">[150]A.P.U!#REF!</definedName>
    <definedName name="TOTALITEM3.3_46">[150]A.P.U!#REF!</definedName>
    <definedName name="TOTALITEM3.3_47" localSheetId="22">[150]A.P.U!#REF!</definedName>
    <definedName name="TOTALITEM3.3_47" localSheetId="2">[150]A.P.U!#REF!</definedName>
    <definedName name="TOTALITEM3.3_47">[150]A.P.U!#REF!</definedName>
    <definedName name="TOTALITEM3.3_48" localSheetId="22">[150]A.P.U!#REF!</definedName>
    <definedName name="TOTALITEM3.3_48" localSheetId="2">[150]A.P.U!#REF!</definedName>
    <definedName name="TOTALITEM3.3_48">[150]A.P.U!#REF!</definedName>
    <definedName name="TOTALITEM3.3_49" localSheetId="22">[150]A.P.U!#REF!</definedName>
    <definedName name="TOTALITEM3.3_49" localSheetId="2">[150]A.P.U!#REF!</definedName>
    <definedName name="TOTALITEM3.3_49">[150]A.P.U!#REF!</definedName>
    <definedName name="TOTALITEM3.3_5" localSheetId="22">[150]A.P.U!#REF!</definedName>
    <definedName name="TOTALITEM3.3_5" localSheetId="2">[150]A.P.U!#REF!</definedName>
    <definedName name="TOTALITEM3.3_5">[150]A.P.U!#REF!</definedName>
    <definedName name="TOTALITEM3.3_50" localSheetId="22">[150]A.P.U!#REF!</definedName>
    <definedName name="TOTALITEM3.3_50" localSheetId="2">[150]A.P.U!#REF!</definedName>
    <definedName name="TOTALITEM3.3_50">[150]A.P.U!#REF!</definedName>
    <definedName name="TOTALITEM3.3_51" localSheetId="22">[150]A.P.U!#REF!</definedName>
    <definedName name="TOTALITEM3.3_51" localSheetId="2">[150]A.P.U!#REF!</definedName>
    <definedName name="TOTALITEM3.3_51">[150]A.P.U!#REF!</definedName>
    <definedName name="TOTALITEM3.3_52" localSheetId="22">[150]A.P.U!#REF!</definedName>
    <definedName name="TOTALITEM3.3_52" localSheetId="2">[150]A.P.U!#REF!</definedName>
    <definedName name="TOTALITEM3.3_52">[150]A.P.U!#REF!</definedName>
    <definedName name="TOTALITEM3.3_53" localSheetId="22">[150]A.P.U!#REF!</definedName>
    <definedName name="TOTALITEM3.3_53" localSheetId="2">[150]A.P.U!#REF!</definedName>
    <definedName name="TOTALITEM3.3_53">[150]A.P.U!#REF!</definedName>
    <definedName name="TOTALITEM3.3_54" localSheetId="22">[150]A.P.U!#REF!</definedName>
    <definedName name="TOTALITEM3.3_54" localSheetId="2">[150]A.P.U!#REF!</definedName>
    <definedName name="TOTALITEM3.3_54">[150]A.P.U!#REF!</definedName>
    <definedName name="TOTALITEM3.3_55" localSheetId="22">[150]A.P.U!#REF!</definedName>
    <definedName name="TOTALITEM3.3_55" localSheetId="2">[150]A.P.U!#REF!</definedName>
    <definedName name="TOTALITEM3.3_55">[150]A.P.U!#REF!</definedName>
    <definedName name="TOTALITEM3.3_56" localSheetId="22">[150]A.P.U!#REF!</definedName>
    <definedName name="TOTALITEM3.3_56" localSheetId="2">[150]A.P.U!#REF!</definedName>
    <definedName name="TOTALITEM3.3_56">[150]A.P.U!#REF!</definedName>
    <definedName name="TOTALITEM3.3_57" localSheetId="22">[150]A.P.U!#REF!</definedName>
    <definedName name="TOTALITEM3.3_57" localSheetId="2">[150]A.P.U!#REF!</definedName>
    <definedName name="TOTALITEM3.3_57">[150]A.P.U!#REF!</definedName>
    <definedName name="TOTALITEM3.3_58" localSheetId="22">[150]A.P.U!#REF!</definedName>
    <definedName name="TOTALITEM3.3_58" localSheetId="2">[150]A.P.U!#REF!</definedName>
    <definedName name="TOTALITEM3.3_58">[150]A.P.U!#REF!</definedName>
    <definedName name="TOTALITEM3.3_59" localSheetId="22">[149]A.P.U!#REF!</definedName>
    <definedName name="TOTALITEM3.3_59" localSheetId="2">[149]A.P.U!#REF!</definedName>
    <definedName name="TOTALITEM3.3_59">[149]A.P.U!#REF!</definedName>
    <definedName name="TOTALITEM3.3_60" localSheetId="22">[149]A.P.U!#REF!</definedName>
    <definedName name="TOTALITEM3.3_60" localSheetId="2">[149]A.P.U!#REF!</definedName>
    <definedName name="TOTALITEM3.3_60">[149]A.P.U!#REF!</definedName>
    <definedName name="TOTALITEM3.3_61" localSheetId="22">[150]A.P.U!#REF!</definedName>
    <definedName name="TOTALITEM3.3_61" localSheetId="2">[150]A.P.U!#REF!</definedName>
    <definedName name="TOTALITEM3.3_61">[150]A.P.U!#REF!</definedName>
    <definedName name="TOTALITEM3.3_62" localSheetId="22">[150]A.P.U!#REF!</definedName>
    <definedName name="TOTALITEM3.3_62" localSheetId="2">[150]A.P.U!#REF!</definedName>
    <definedName name="TOTALITEM3.3_62">[150]A.P.U!#REF!</definedName>
    <definedName name="TOTALITEM3.3_63" localSheetId="22">[150]A.P.U!#REF!</definedName>
    <definedName name="TOTALITEM3.3_63" localSheetId="2">[150]A.P.U!#REF!</definedName>
    <definedName name="TOTALITEM3.3_63">[150]A.P.U!#REF!</definedName>
    <definedName name="TOTALITEM3.3_64" localSheetId="22">[150]A.P.U!#REF!</definedName>
    <definedName name="TOTALITEM3.3_64" localSheetId="2">[150]A.P.U!#REF!</definedName>
    <definedName name="TOTALITEM3.3_64">[150]A.P.U!#REF!</definedName>
    <definedName name="TOTALITEM3.3_65" localSheetId="22">[150]A.P.U!#REF!</definedName>
    <definedName name="TOTALITEM3.3_65" localSheetId="2">[150]A.P.U!#REF!</definedName>
    <definedName name="TOTALITEM3.3_65">[150]A.P.U!#REF!</definedName>
    <definedName name="TOTALITEM3.3_66" localSheetId="22">[150]A.P.U!#REF!</definedName>
    <definedName name="TOTALITEM3.3_66" localSheetId="2">[150]A.P.U!#REF!</definedName>
    <definedName name="TOTALITEM3.3_66">[150]A.P.U!#REF!</definedName>
    <definedName name="TOTALITEM3.3_67" localSheetId="22">[150]A.P.U!#REF!</definedName>
    <definedName name="TOTALITEM3.3_67" localSheetId="2">[150]A.P.U!#REF!</definedName>
    <definedName name="TOTALITEM3.3_67">[150]A.P.U!#REF!</definedName>
    <definedName name="TOTALITEM3.3_68" localSheetId="22">[150]A.P.U!#REF!</definedName>
    <definedName name="TOTALITEM3.3_68" localSheetId="2">[150]A.P.U!#REF!</definedName>
    <definedName name="TOTALITEM3.3_68">[150]A.P.U!#REF!</definedName>
    <definedName name="TOTALITEM3.3_69" localSheetId="22">[150]A.P.U!#REF!</definedName>
    <definedName name="TOTALITEM3.3_69" localSheetId="2">[150]A.P.U!#REF!</definedName>
    <definedName name="TOTALITEM3.3_69">[150]A.P.U!#REF!</definedName>
    <definedName name="TOTALITEM3.3_70" localSheetId="22">[150]A.P.U!#REF!</definedName>
    <definedName name="TOTALITEM3.3_70" localSheetId="2">[150]A.P.U!#REF!</definedName>
    <definedName name="TOTALITEM3.3_70">[150]A.P.U!#REF!</definedName>
    <definedName name="TOTALITEM3.3_71" localSheetId="22">[150]A.P.U!#REF!</definedName>
    <definedName name="TOTALITEM3.3_71" localSheetId="2">[150]A.P.U!#REF!</definedName>
    <definedName name="TOTALITEM3.3_71">[150]A.P.U!#REF!</definedName>
    <definedName name="TOTALITEM3.3_72" localSheetId="22">[150]A.P.U!#REF!</definedName>
    <definedName name="TOTALITEM3.3_72" localSheetId="2">[150]A.P.U!#REF!</definedName>
    <definedName name="TOTALITEM3.3_72">[150]A.P.U!#REF!</definedName>
    <definedName name="TOTALITEM3.3_73" localSheetId="22">[150]A.P.U!#REF!</definedName>
    <definedName name="TOTALITEM3.3_73" localSheetId="2">[150]A.P.U!#REF!</definedName>
    <definedName name="TOTALITEM3.3_73">[150]A.P.U!#REF!</definedName>
    <definedName name="TOTALITEM3.3_74" localSheetId="22">[150]A.P.U!#REF!</definedName>
    <definedName name="TOTALITEM3.3_74" localSheetId="2">[150]A.P.U!#REF!</definedName>
    <definedName name="TOTALITEM3.3_74">[150]A.P.U!#REF!</definedName>
    <definedName name="TOTALITEM3.3_75" localSheetId="22">[150]A.P.U!#REF!</definedName>
    <definedName name="TOTALITEM3.3_75" localSheetId="2">[150]A.P.U!#REF!</definedName>
    <definedName name="TOTALITEM3.3_75">[150]A.P.U!#REF!</definedName>
    <definedName name="TOTALITEM3.3_76" localSheetId="22">[150]A.P.U!#REF!</definedName>
    <definedName name="TOTALITEM3.3_76" localSheetId="2">[150]A.P.U!#REF!</definedName>
    <definedName name="TOTALITEM3.3_76">[150]A.P.U!#REF!</definedName>
    <definedName name="TOTALITEM3.3_77" localSheetId="22">[150]A.P.U!#REF!</definedName>
    <definedName name="TOTALITEM3.3_77" localSheetId="2">[150]A.P.U!#REF!</definedName>
    <definedName name="TOTALITEM3.3_77">[150]A.P.U!#REF!</definedName>
    <definedName name="TOTALITEM3.3_78" localSheetId="22">[150]A.P.U!#REF!</definedName>
    <definedName name="TOTALITEM3.3_78" localSheetId="2">[150]A.P.U!#REF!</definedName>
    <definedName name="TOTALITEM3.3_78">[150]A.P.U!#REF!</definedName>
    <definedName name="TOTALITEM3.3_79" localSheetId="22">[150]A.P.U!#REF!</definedName>
    <definedName name="TOTALITEM3.3_79" localSheetId="2">[150]A.P.U!#REF!</definedName>
    <definedName name="TOTALITEM3.3_79">[150]A.P.U!#REF!</definedName>
    <definedName name="TOTALITEM3.3_80" localSheetId="22">[150]A.P.U!#REF!</definedName>
    <definedName name="TOTALITEM3.3_80" localSheetId="2">[150]A.P.U!#REF!</definedName>
    <definedName name="TOTALITEM3.3_80">[150]A.P.U!#REF!</definedName>
    <definedName name="TOTALITEM3.3_9" localSheetId="22">[150]A.P.U!#REF!</definedName>
    <definedName name="TOTALITEM3.3_9" localSheetId="2">[150]A.P.U!#REF!</definedName>
    <definedName name="TOTALITEM3.3_9">[150]A.P.U!#REF!</definedName>
    <definedName name="TOTALITEM3.4.1" localSheetId="17">[148]A.P.U!#REF!</definedName>
    <definedName name="TOTALITEM3.4.1" localSheetId="18">[148]A.P.U!#REF!</definedName>
    <definedName name="TOTALITEM3.4.1" localSheetId="22">[147]A.P.U!#REF!</definedName>
    <definedName name="TOTALITEM3.4.1" localSheetId="2">[148]A.P.U!#REF!</definedName>
    <definedName name="TOTALITEM3.4.1">[147]A.P.U!#REF!</definedName>
    <definedName name="TOTALITEM3.4.1_1" localSheetId="22">[149]A.P.U!#REF!</definedName>
    <definedName name="TOTALITEM3.4.1_1" localSheetId="2">[149]A.P.U!#REF!</definedName>
    <definedName name="TOTALITEM3.4.1_1">[149]A.P.U!#REF!</definedName>
    <definedName name="TOTALITEM3.4.1_10" localSheetId="22">[150]A.P.U!#REF!</definedName>
    <definedName name="TOTALITEM3.4.1_10" localSheetId="2">[150]A.P.U!#REF!</definedName>
    <definedName name="TOTALITEM3.4.1_10">[150]A.P.U!#REF!</definedName>
    <definedName name="TOTALITEM3.4.1_11" localSheetId="22">[150]A.P.U!#REF!</definedName>
    <definedName name="TOTALITEM3.4.1_11" localSheetId="2">[150]A.P.U!#REF!</definedName>
    <definedName name="TOTALITEM3.4.1_11">[150]A.P.U!#REF!</definedName>
    <definedName name="TOTALITEM3.4.1_12" localSheetId="22">[150]A.P.U!#REF!</definedName>
    <definedName name="TOTALITEM3.4.1_12" localSheetId="2">[150]A.P.U!#REF!</definedName>
    <definedName name="TOTALITEM3.4.1_12">[150]A.P.U!#REF!</definedName>
    <definedName name="TOTALITEM3.4.1_13" localSheetId="22">[150]A.P.U!#REF!</definedName>
    <definedName name="TOTALITEM3.4.1_13" localSheetId="2">[150]A.P.U!#REF!</definedName>
    <definedName name="TOTALITEM3.4.1_13">[150]A.P.U!#REF!</definedName>
    <definedName name="TOTALITEM3.4.1_14" localSheetId="22">[150]A.P.U!#REF!</definedName>
    <definedName name="TOTALITEM3.4.1_14" localSheetId="2">[150]A.P.U!#REF!</definedName>
    <definedName name="TOTALITEM3.4.1_14">[150]A.P.U!#REF!</definedName>
    <definedName name="TOTALITEM3.4.1_15" localSheetId="22">[150]A.P.U!#REF!</definedName>
    <definedName name="TOTALITEM3.4.1_15" localSheetId="2">[150]A.P.U!#REF!</definedName>
    <definedName name="TOTALITEM3.4.1_15">[150]A.P.U!#REF!</definedName>
    <definedName name="TOTALITEM3.4.1_16" localSheetId="22">[150]A.P.U!#REF!</definedName>
    <definedName name="TOTALITEM3.4.1_16" localSheetId="2">[150]A.P.U!#REF!</definedName>
    <definedName name="TOTALITEM3.4.1_16">[150]A.P.U!#REF!</definedName>
    <definedName name="TOTALITEM3.4.1_17" localSheetId="22">[150]A.P.U!#REF!</definedName>
    <definedName name="TOTALITEM3.4.1_17" localSheetId="2">[150]A.P.U!#REF!</definedName>
    <definedName name="TOTALITEM3.4.1_17">[150]A.P.U!#REF!</definedName>
    <definedName name="TOTALITEM3.4.1_18" localSheetId="22">[150]A.P.U!#REF!</definedName>
    <definedName name="TOTALITEM3.4.1_18" localSheetId="2">[150]A.P.U!#REF!</definedName>
    <definedName name="TOTALITEM3.4.1_18">[150]A.P.U!#REF!</definedName>
    <definedName name="TOTALITEM3.4.1_19" localSheetId="22">[150]A.P.U!#REF!</definedName>
    <definedName name="TOTALITEM3.4.1_19" localSheetId="2">[150]A.P.U!#REF!</definedName>
    <definedName name="TOTALITEM3.4.1_19">[150]A.P.U!#REF!</definedName>
    <definedName name="TOTALITEM3.4.1_2" localSheetId="22">[149]A.P.U!#REF!</definedName>
    <definedName name="TOTALITEM3.4.1_2" localSheetId="2">[149]A.P.U!#REF!</definedName>
    <definedName name="TOTALITEM3.4.1_2">[149]A.P.U!#REF!</definedName>
    <definedName name="TOTALITEM3.4.1_20" localSheetId="22">[150]A.P.U!#REF!</definedName>
    <definedName name="TOTALITEM3.4.1_20" localSheetId="2">[150]A.P.U!#REF!</definedName>
    <definedName name="TOTALITEM3.4.1_20">[150]A.P.U!#REF!</definedName>
    <definedName name="TOTALITEM3.4.1_21" localSheetId="22">[150]A.P.U!#REF!</definedName>
    <definedName name="TOTALITEM3.4.1_21" localSheetId="2">[150]A.P.U!#REF!</definedName>
    <definedName name="TOTALITEM3.4.1_21">[150]A.P.U!#REF!</definedName>
    <definedName name="TOTALITEM3.4.1_22" localSheetId="22">[150]A.P.U!#REF!</definedName>
    <definedName name="TOTALITEM3.4.1_22" localSheetId="2">[150]A.P.U!#REF!</definedName>
    <definedName name="TOTALITEM3.4.1_22">[150]A.P.U!#REF!</definedName>
    <definedName name="TOTALITEM3.4.1_23" localSheetId="22">[150]A.P.U!#REF!</definedName>
    <definedName name="TOTALITEM3.4.1_23" localSheetId="2">[150]A.P.U!#REF!</definedName>
    <definedName name="TOTALITEM3.4.1_23">[150]A.P.U!#REF!</definedName>
    <definedName name="TOTALITEM3.4.1_24" localSheetId="22">[150]A.P.U!#REF!</definedName>
    <definedName name="TOTALITEM3.4.1_24" localSheetId="2">[150]A.P.U!#REF!</definedName>
    <definedName name="TOTALITEM3.4.1_24">[150]A.P.U!#REF!</definedName>
    <definedName name="TOTALITEM3.4.1_25" localSheetId="22">[150]A.P.U!#REF!</definedName>
    <definedName name="TOTALITEM3.4.1_25" localSheetId="2">[150]A.P.U!#REF!</definedName>
    <definedName name="TOTALITEM3.4.1_25">[150]A.P.U!#REF!</definedName>
    <definedName name="TOTALITEM3.4.1_26" localSheetId="22">[150]A.P.U!#REF!</definedName>
    <definedName name="TOTALITEM3.4.1_26" localSheetId="2">[150]A.P.U!#REF!</definedName>
    <definedName name="TOTALITEM3.4.1_26">[150]A.P.U!#REF!</definedName>
    <definedName name="TOTALITEM3.4.1_27" localSheetId="22">[150]A.P.U!#REF!</definedName>
    <definedName name="TOTALITEM3.4.1_27" localSheetId="2">[150]A.P.U!#REF!</definedName>
    <definedName name="TOTALITEM3.4.1_27">[150]A.P.U!#REF!</definedName>
    <definedName name="TOTALITEM3.4.1_28" localSheetId="22">[150]A.P.U!#REF!</definedName>
    <definedName name="TOTALITEM3.4.1_28" localSheetId="2">[150]A.P.U!#REF!</definedName>
    <definedName name="TOTALITEM3.4.1_28">[150]A.P.U!#REF!</definedName>
    <definedName name="TOTALITEM3.4.1_29" localSheetId="22">[150]A.P.U!#REF!</definedName>
    <definedName name="TOTALITEM3.4.1_29" localSheetId="2">[150]A.P.U!#REF!</definedName>
    <definedName name="TOTALITEM3.4.1_29">[150]A.P.U!#REF!</definedName>
    <definedName name="TOTALITEM3.4.1_3" localSheetId="22">[151]A.P.U!#REF!</definedName>
    <definedName name="TOTALITEM3.4.1_3" localSheetId="2">[151]A.P.U!#REF!</definedName>
    <definedName name="TOTALITEM3.4.1_3">[151]A.P.U!#REF!</definedName>
    <definedName name="TOTALITEM3.4.1_30" localSheetId="22">[150]A.P.U!#REF!</definedName>
    <definedName name="TOTALITEM3.4.1_30" localSheetId="2">[150]A.P.U!#REF!</definedName>
    <definedName name="TOTALITEM3.4.1_30">[150]A.P.U!#REF!</definedName>
    <definedName name="TOTALITEM3.4.1_31" localSheetId="22">[150]A.P.U!#REF!</definedName>
    <definedName name="TOTALITEM3.4.1_31" localSheetId="2">[150]A.P.U!#REF!</definedName>
    <definedName name="TOTALITEM3.4.1_31">[150]A.P.U!#REF!</definedName>
    <definedName name="TOTALITEM3.4.1_32" localSheetId="22">[150]A.P.U!#REF!</definedName>
    <definedName name="TOTALITEM3.4.1_32" localSheetId="2">[150]A.P.U!#REF!</definedName>
    <definedName name="TOTALITEM3.4.1_32">[150]A.P.U!#REF!</definedName>
    <definedName name="TOTALITEM3.4.1_33" localSheetId="22">[150]A.P.U!#REF!</definedName>
    <definedName name="TOTALITEM3.4.1_33" localSheetId="2">[150]A.P.U!#REF!</definedName>
    <definedName name="TOTALITEM3.4.1_33">[150]A.P.U!#REF!</definedName>
    <definedName name="TOTALITEM3.4.1_34" localSheetId="22">[150]A.P.U!#REF!</definedName>
    <definedName name="TOTALITEM3.4.1_34" localSheetId="2">[150]A.P.U!#REF!</definedName>
    <definedName name="TOTALITEM3.4.1_34">[150]A.P.U!#REF!</definedName>
    <definedName name="TOTALITEM3.4.1_35" localSheetId="22">[150]A.P.U!#REF!</definedName>
    <definedName name="TOTALITEM3.4.1_35" localSheetId="2">[150]A.P.U!#REF!</definedName>
    <definedName name="TOTALITEM3.4.1_35">[150]A.P.U!#REF!</definedName>
    <definedName name="TOTALITEM3.4.1_36" localSheetId="22">[150]A.P.U!#REF!</definedName>
    <definedName name="TOTALITEM3.4.1_36" localSheetId="2">[150]A.P.U!#REF!</definedName>
    <definedName name="TOTALITEM3.4.1_36">[150]A.P.U!#REF!</definedName>
    <definedName name="TOTALITEM3.4.1_37" localSheetId="22">[150]A.P.U!#REF!</definedName>
    <definedName name="TOTALITEM3.4.1_37" localSheetId="2">[150]A.P.U!#REF!</definedName>
    <definedName name="TOTALITEM3.4.1_37">[150]A.P.U!#REF!</definedName>
    <definedName name="TOTALITEM3.4.1_38" localSheetId="22">[150]A.P.U!#REF!</definedName>
    <definedName name="TOTALITEM3.4.1_38" localSheetId="2">[150]A.P.U!#REF!</definedName>
    <definedName name="TOTALITEM3.4.1_38">[150]A.P.U!#REF!</definedName>
    <definedName name="TOTALITEM3.4.1_39" localSheetId="22">[150]A.P.U!#REF!</definedName>
    <definedName name="TOTALITEM3.4.1_39" localSheetId="2">[150]A.P.U!#REF!</definedName>
    <definedName name="TOTALITEM3.4.1_39">[150]A.P.U!#REF!</definedName>
    <definedName name="TOTALITEM3.4.1_4" localSheetId="22">[149]A.P.U!#REF!</definedName>
    <definedName name="TOTALITEM3.4.1_4" localSheetId="2">[149]A.P.U!#REF!</definedName>
    <definedName name="TOTALITEM3.4.1_4">[149]A.P.U!#REF!</definedName>
    <definedName name="TOTALITEM3.4.1_40" localSheetId="22">[150]A.P.U!#REF!</definedName>
    <definedName name="TOTALITEM3.4.1_40" localSheetId="2">[150]A.P.U!#REF!</definedName>
    <definedName name="TOTALITEM3.4.1_40">[150]A.P.U!#REF!</definedName>
    <definedName name="TOTALITEM3.4.1_41" localSheetId="22">[150]A.P.U!#REF!</definedName>
    <definedName name="TOTALITEM3.4.1_41" localSheetId="2">[150]A.P.U!#REF!</definedName>
    <definedName name="TOTALITEM3.4.1_41">[150]A.P.U!#REF!</definedName>
    <definedName name="TOTALITEM3.4.1_42" localSheetId="22">[150]A.P.U!#REF!</definedName>
    <definedName name="TOTALITEM3.4.1_42" localSheetId="2">[150]A.P.U!#REF!</definedName>
    <definedName name="TOTALITEM3.4.1_42">[150]A.P.U!#REF!</definedName>
    <definedName name="TOTALITEM3.4.1_43" localSheetId="22">[150]A.P.U!#REF!</definedName>
    <definedName name="TOTALITEM3.4.1_43" localSheetId="2">[150]A.P.U!#REF!</definedName>
    <definedName name="TOTALITEM3.4.1_43">[150]A.P.U!#REF!</definedName>
    <definedName name="TOTALITEM3.4.1_44" localSheetId="22">[150]A.P.U!#REF!</definedName>
    <definedName name="TOTALITEM3.4.1_44" localSheetId="2">[150]A.P.U!#REF!</definedName>
    <definedName name="TOTALITEM3.4.1_44">[150]A.P.U!#REF!</definedName>
    <definedName name="TOTALITEM3.4.1_45" localSheetId="22">[150]A.P.U!#REF!</definedName>
    <definedName name="TOTALITEM3.4.1_45" localSheetId="2">[150]A.P.U!#REF!</definedName>
    <definedName name="TOTALITEM3.4.1_45">[150]A.P.U!#REF!</definedName>
    <definedName name="TOTALITEM3.4.1_46" localSheetId="22">[150]A.P.U!#REF!</definedName>
    <definedName name="TOTALITEM3.4.1_46" localSheetId="2">[150]A.P.U!#REF!</definedName>
    <definedName name="TOTALITEM3.4.1_46">[150]A.P.U!#REF!</definedName>
    <definedName name="TOTALITEM3.4.1_47" localSheetId="22">[150]A.P.U!#REF!</definedName>
    <definedName name="TOTALITEM3.4.1_47" localSheetId="2">[150]A.P.U!#REF!</definedName>
    <definedName name="TOTALITEM3.4.1_47">[150]A.P.U!#REF!</definedName>
    <definedName name="TOTALITEM3.4.1_48" localSheetId="22">[150]A.P.U!#REF!</definedName>
    <definedName name="TOTALITEM3.4.1_48" localSheetId="2">[150]A.P.U!#REF!</definedName>
    <definedName name="TOTALITEM3.4.1_48">[150]A.P.U!#REF!</definedName>
    <definedName name="TOTALITEM3.4.1_49" localSheetId="22">[150]A.P.U!#REF!</definedName>
    <definedName name="TOTALITEM3.4.1_49" localSheetId="2">[150]A.P.U!#REF!</definedName>
    <definedName name="TOTALITEM3.4.1_49">[150]A.P.U!#REF!</definedName>
    <definedName name="TOTALITEM3.4.1_5" localSheetId="22">[150]A.P.U!#REF!</definedName>
    <definedName name="TOTALITEM3.4.1_5" localSheetId="2">[150]A.P.U!#REF!</definedName>
    <definedName name="TOTALITEM3.4.1_5">[150]A.P.U!#REF!</definedName>
    <definedName name="TOTALITEM3.4.1_50" localSheetId="22">[150]A.P.U!#REF!</definedName>
    <definedName name="TOTALITEM3.4.1_50" localSheetId="2">[150]A.P.U!#REF!</definedName>
    <definedName name="TOTALITEM3.4.1_50">[150]A.P.U!#REF!</definedName>
    <definedName name="TOTALITEM3.4.1_51" localSheetId="22">[150]A.P.U!#REF!</definedName>
    <definedName name="TOTALITEM3.4.1_51" localSheetId="2">[150]A.P.U!#REF!</definedName>
    <definedName name="TOTALITEM3.4.1_51">[150]A.P.U!#REF!</definedName>
    <definedName name="TOTALITEM3.4.1_52" localSheetId="22">[150]A.P.U!#REF!</definedName>
    <definedName name="TOTALITEM3.4.1_52" localSheetId="2">[150]A.P.U!#REF!</definedName>
    <definedName name="TOTALITEM3.4.1_52">[150]A.P.U!#REF!</definedName>
    <definedName name="TOTALITEM3.4.1_53" localSheetId="22">[150]A.P.U!#REF!</definedName>
    <definedName name="TOTALITEM3.4.1_53" localSheetId="2">[150]A.P.U!#REF!</definedName>
    <definedName name="TOTALITEM3.4.1_53">[150]A.P.U!#REF!</definedName>
    <definedName name="TOTALITEM3.4.1_54" localSheetId="22">[150]A.P.U!#REF!</definedName>
    <definedName name="TOTALITEM3.4.1_54" localSheetId="2">[150]A.P.U!#REF!</definedName>
    <definedName name="TOTALITEM3.4.1_54">[150]A.P.U!#REF!</definedName>
    <definedName name="TOTALITEM3.4.1_55" localSheetId="22">[150]A.P.U!#REF!</definedName>
    <definedName name="TOTALITEM3.4.1_55" localSheetId="2">[150]A.P.U!#REF!</definedName>
    <definedName name="TOTALITEM3.4.1_55">[150]A.P.U!#REF!</definedName>
    <definedName name="TOTALITEM3.4.1_56" localSheetId="22">[150]A.P.U!#REF!</definedName>
    <definedName name="TOTALITEM3.4.1_56" localSheetId="2">[150]A.P.U!#REF!</definedName>
    <definedName name="TOTALITEM3.4.1_56">[150]A.P.U!#REF!</definedName>
    <definedName name="TOTALITEM3.4.1_57" localSheetId="22">[150]A.P.U!#REF!</definedName>
    <definedName name="TOTALITEM3.4.1_57" localSheetId="2">[150]A.P.U!#REF!</definedName>
    <definedName name="TOTALITEM3.4.1_57">[150]A.P.U!#REF!</definedName>
    <definedName name="TOTALITEM3.4.1_58" localSheetId="22">[150]A.P.U!#REF!</definedName>
    <definedName name="TOTALITEM3.4.1_58" localSheetId="2">[150]A.P.U!#REF!</definedName>
    <definedName name="TOTALITEM3.4.1_58">[150]A.P.U!#REF!</definedName>
    <definedName name="TOTALITEM3.4.1_59" localSheetId="22">[149]A.P.U!#REF!</definedName>
    <definedName name="TOTALITEM3.4.1_59" localSheetId="2">[149]A.P.U!#REF!</definedName>
    <definedName name="TOTALITEM3.4.1_59">[149]A.P.U!#REF!</definedName>
    <definedName name="TOTALITEM3.4.1_60" localSheetId="22">[149]A.P.U!#REF!</definedName>
    <definedName name="TOTALITEM3.4.1_60" localSheetId="2">[149]A.P.U!#REF!</definedName>
    <definedName name="TOTALITEM3.4.1_60">[149]A.P.U!#REF!</definedName>
    <definedName name="TOTALITEM3.4.1_61" localSheetId="22">[150]A.P.U!#REF!</definedName>
    <definedName name="TOTALITEM3.4.1_61" localSheetId="2">[150]A.P.U!#REF!</definedName>
    <definedName name="TOTALITEM3.4.1_61">[150]A.P.U!#REF!</definedName>
    <definedName name="TOTALITEM3.4.1_62" localSheetId="22">[150]A.P.U!#REF!</definedName>
    <definedName name="TOTALITEM3.4.1_62" localSheetId="2">[150]A.P.U!#REF!</definedName>
    <definedName name="TOTALITEM3.4.1_62">[150]A.P.U!#REF!</definedName>
    <definedName name="TOTALITEM3.4.1_63" localSheetId="22">[150]A.P.U!#REF!</definedName>
    <definedName name="TOTALITEM3.4.1_63" localSheetId="2">[150]A.P.U!#REF!</definedName>
    <definedName name="TOTALITEM3.4.1_63">[150]A.P.U!#REF!</definedName>
    <definedName name="TOTALITEM3.4.1_64" localSheetId="22">[150]A.P.U!#REF!</definedName>
    <definedName name="TOTALITEM3.4.1_64" localSheetId="2">[150]A.P.U!#REF!</definedName>
    <definedName name="TOTALITEM3.4.1_64">[150]A.P.U!#REF!</definedName>
    <definedName name="TOTALITEM3.4.1_65" localSheetId="22">[150]A.P.U!#REF!</definedName>
    <definedName name="TOTALITEM3.4.1_65" localSheetId="2">[150]A.P.U!#REF!</definedName>
    <definedName name="TOTALITEM3.4.1_65">[150]A.P.U!#REF!</definedName>
    <definedName name="TOTALITEM3.4.1_66" localSheetId="22">[150]A.P.U!#REF!</definedName>
    <definedName name="TOTALITEM3.4.1_66" localSheetId="2">[150]A.P.U!#REF!</definedName>
    <definedName name="TOTALITEM3.4.1_66">[150]A.P.U!#REF!</definedName>
    <definedName name="TOTALITEM3.4.1_67" localSheetId="22">[150]A.P.U!#REF!</definedName>
    <definedName name="TOTALITEM3.4.1_67" localSheetId="2">[150]A.P.U!#REF!</definedName>
    <definedName name="TOTALITEM3.4.1_67">[150]A.P.U!#REF!</definedName>
    <definedName name="TOTALITEM3.4.1_68" localSheetId="22">[150]A.P.U!#REF!</definedName>
    <definedName name="TOTALITEM3.4.1_68" localSheetId="2">[150]A.P.U!#REF!</definedName>
    <definedName name="TOTALITEM3.4.1_68">[150]A.P.U!#REF!</definedName>
    <definedName name="TOTALITEM3.4.1_69" localSheetId="22">[150]A.P.U!#REF!</definedName>
    <definedName name="TOTALITEM3.4.1_69" localSheetId="2">[150]A.P.U!#REF!</definedName>
    <definedName name="TOTALITEM3.4.1_69">[150]A.P.U!#REF!</definedName>
    <definedName name="TOTALITEM3.4.1_70" localSheetId="22">[150]A.P.U!#REF!</definedName>
    <definedName name="TOTALITEM3.4.1_70" localSheetId="2">[150]A.P.U!#REF!</definedName>
    <definedName name="TOTALITEM3.4.1_70">[150]A.P.U!#REF!</definedName>
    <definedName name="TOTALITEM3.4.1_71" localSheetId="22">[150]A.P.U!#REF!</definedName>
    <definedName name="TOTALITEM3.4.1_71" localSheetId="2">[150]A.P.U!#REF!</definedName>
    <definedName name="TOTALITEM3.4.1_71">[150]A.P.U!#REF!</definedName>
    <definedName name="TOTALITEM3.4.1_72" localSheetId="22">[150]A.P.U!#REF!</definedName>
    <definedName name="TOTALITEM3.4.1_72" localSheetId="2">[150]A.P.U!#REF!</definedName>
    <definedName name="TOTALITEM3.4.1_72">[150]A.P.U!#REF!</definedName>
    <definedName name="TOTALITEM3.4.1_73" localSheetId="22">[150]A.P.U!#REF!</definedName>
    <definedName name="TOTALITEM3.4.1_73" localSheetId="2">[150]A.P.U!#REF!</definedName>
    <definedName name="TOTALITEM3.4.1_73">[150]A.P.U!#REF!</definedName>
    <definedName name="TOTALITEM3.4.1_74" localSheetId="22">[150]A.P.U!#REF!</definedName>
    <definedName name="TOTALITEM3.4.1_74" localSheetId="2">[150]A.P.U!#REF!</definedName>
    <definedName name="TOTALITEM3.4.1_74">[150]A.P.U!#REF!</definedName>
    <definedName name="TOTALITEM3.4.1_75" localSheetId="22">[150]A.P.U!#REF!</definedName>
    <definedName name="TOTALITEM3.4.1_75" localSheetId="2">[150]A.P.U!#REF!</definedName>
    <definedName name="TOTALITEM3.4.1_75">[150]A.P.U!#REF!</definedName>
    <definedName name="TOTALITEM3.4.1_76" localSheetId="22">[150]A.P.U!#REF!</definedName>
    <definedName name="TOTALITEM3.4.1_76" localSheetId="2">[150]A.P.U!#REF!</definedName>
    <definedName name="TOTALITEM3.4.1_76">[150]A.P.U!#REF!</definedName>
    <definedName name="TOTALITEM3.4.1_77" localSheetId="22">[150]A.P.U!#REF!</definedName>
    <definedName name="TOTALITEM3.4.1_77" localSheetId="2">[150]A.P.U!#REF!</definedName>
    <definedName name="TOTALITEM3.4.1_77">[150]A.P.U!#REF!</definedName>
    <definedName name="TOTALITEM3.4.1_78" localSheetId="22">[150]A.P.U!#REF!</definedName>
    <definedName name="TOTALITEM3.4.1_78" localSheetId="2">[150]A.P.U!#REF!</definedName>
    <definedName name="TOTALITEM3.4.1_78">[150]A.P.U!#REF!</definedName>
    <definedName name="TOTALITEM3.4.1_79" localSheetId="22">[150]A.P.U!#REF!</definedName>
    <definedName name="TOTALITEM3.4.1_79" localSheetId="2">[150]A.P.U!#REF!</definedName>
    <definedName name="TOTALITEM3.4.1_79">[150]A.P.U!#REF!</definedName>
    <definedName name="TOTALITEM3.4.1_80" localSheetId="22">[150]A.P.U!#REF!</definedName>
    <definedName name="TOTALITEM3.4.1_80" localSheetId="2">[150]A.P.U!#REF!</definedName>
    <definedName name="TOTALITEM3.4.1_80">[150]A.P.U!#REF!</definedName>
    <definedName name="TOTALITEM3.4.1_9" localSheetId="22">[150]A.P.U!#REF!</definedName>
    <definedName name="TOTALITEM3.4.1_9" localSheetId="2">[150]A.P.U!#REF!</definedName>
    <definedName name="TOTALITEM3.4.1_9">[150]A.P.U!#REF!</definedName>
    <definedName name="TOTALITEM3.4.2" localSheetId="17">[148]A.P.U!#REF!</definedName>
    <definedName name="TOTALITEM3.4.2" localSheetId="18">[148]A.P.U!#REF!</definedName>
    <definedName name="TOTALITEM3.4.2" localSheetId="22">[147]A.P.U!#REF!</definedName>
    <definedName name="TOTALITEM3.4.2" localSheetId="2">[148]A.P.U!#REF!</definedName>
    <definedName name="TOTALITEM3.4.2">[147]A.P.U!#REF!</definedName>
    <definedName name="TOTALITEM3.4.2_1" localSheetId="22">[149]A.P.U!#REF!</definedName>
    <definedName name="TOTALITEM3.4.2_1" localSheetId="2">[149]A.P.U!#REF!</definedName>
    <definedName name="TOTALITEM3.4.2_1">[149]A.P.U!#REF!</definedName>
    <definedName name="TOTALITEM3.4.2_10" localSheetId="22">[150]A.P.U!#REF!</definedName>
    <definedName name="TOTALITEM3.4.2_10" localSheetId="2">[150]A.P.U!#REF!</definedName>
    <definedName name="TOTALITEM3.4.2_10">[150]A.P.U!#REF!</definedName>
    <definedName name="TOTALITEM3.4.2_11" localSheetId="22">[150]A.P.U!#REF!</definedName>
    <definedName name="TOTALITEM3.4.2_11" localSheetId="2">[150]A.P.U!#REF!</definedName>
    <definedName name="TOTALITEM3.4.2_11">[150]A.P.U!#REF!</definedName>
    <definedName name="TOTALITEM3.4.2_12" localSheetId="22">[150]A.P.U!#REF!</definedName>
    <definedName name="TOTALITEM3.4.2_12" localSheetId="2">[150]A.P.U!#REF!</definedName>
    <definedName name="TOTALITEM3.4.2_12">[150]A.P.U!#REF!</definedName>
    <definedName name="TOTALITEM3.4.2_13" localSheetId="22">[150]A.P.U!#REF!</definedName>
    <definedName name="TOTALITEM3.4.2_13" localSheetId="2">[150]A.P.U!#REF!</definedName>
    <definedName name="TOTALITEM3.4.2_13">[150]A.P.U!#REF!</definedName>
    <definedName name="TOTALITEM3.4.2_14" localSheetId="22">[150]A.P.U!#REF!</definedName>
    <definedName name="TOTALITEM3.4.2_14" localSheetId="2">[150]A.P.U!#REF!</definedName>
    <definedName name="TOTALITEM3.4.2_14">[150]A.P.U!#REF!</definedName>
    <definedName name="TOTALITEM3.4.2_15" localSheetId="22">[150]A.P.U!#REF!</definedName>
    <definedName name="TOTALITEM3.4.2_15" localSheetId="2">[150]A.P.U!#REF!</definedName>
    <definedName name="TOTALITEM3.4.2_15">[150]A.P.U!#REF!</definedName>
    <definedName name="TOTALITEM3.4.2_16" localSheetId="22">[150]A.P.U!#REF!</definedName>
    <definedName name="TOTALITEM3.4.2_16" localSheetId="2">[150]A.P.U!#REF!</definedName>
    <definedName name="TOTALITEM3.4.2_16">[150]A.P.U!#REF!</definedName>
    <definedName name="TOTALITEM3.4.2_17" localSheetId="22">[150]A.P.U!#REF!</definedName>
    <definedName name="TOTALITEM3.4.2_17" localSheetId="2">[150]A.P.U!#REF!</definedName>
    <definedName name="TOTALITEM3.4.2_17">[150]A.P.U!#REF!</definedName>
    <definedName name="TOTALITEM3.4.2_18" localSheetId="22">[150]A.P.U!#REF!</definedName>
    <definedName name="TOTALITEM3.4.2_18" localSheetId="2">[150]A.P.U!#REF!</definedName>
    <definedName name="TOTALITEM3.4.2_18">[150]A.P.U!#REF!</definedName>
    <definedName name="TOTALITEM3.4.2_19" localSheetId="22">[150]A.P.U!#REF!</definedName>
    <definedName name="TOTALITEM3.4.2_19" localSheetId="2">[150]A.P.U!#REF!</definedName>
    <definedName name="TOTALITEM3.4.2_19">[150]A.P.U!#REF!</definedName>
    <definedName name="TOTALITEM3.4.2_2" localSheetId="22">[149]A.P.U!#REF!</definedName>
    <definedName name="TOTALITEM3.4.2_2" localSheetId="2">[149]A.P.U!#REF!</definedName>
    <definedName name="TOTALITEM3.4.2_2">[149]A.P.U!#REF!</definedName>
    <definedName name="TOTALITEM3.4.2_20" localSheetId="22">[150]A.P.U!#REF!</definedName>
    <definedName name="TOTALITEM3.4.2_20" localSheetId="2">[150]A.P.U!#REF!</definedName>
    <definedName name="TOTALITEM3.4.2_20">[150]A.P.U!#REF!</definedName>
    <definedName name="TOTALITEM3.4.2_21" localSheetId="22">[150]A.P.U!#REF!</definedName>
    <definedName name="TOTALITEM3.4.2_21" localSheetId="2">[150]A.P.U!#REF!</definedName>
    <definedName name="TOTALITEM3.4.2_21">[150]A.P.U!#REF!</definedName>
    <definedName name="TOTALITEM3.4.2_22" localSheetId="22">[150]A.P.U!#REF!</definedName>
    <definedName name="TOTALITEM3.4.2_22" localSheetId="2">[150]A.P.U!#REF!</definedName>
    <definedName name="TOTALITEM3.4.2_22">[150]A.P.U!#REF!</definedName>
    <definedName name="TOTALITEM3.4.2_23" localSheetId="22">[150]A.P.U!#REF!</definedName>
    <definedName name="TOTALITEM3.4.2_23" localSheetId="2">[150]A.P.U!#REF!</definedName>
    <definedName name="TOTALITEM3.4.2_23">[150]A.P.U!#REF!</definedName>
    <definedName name="TOTALITEM3.4.2_24" localSheetId="22">[150]A.P.U!#REF!</definedName>
    <definedName name="TOTALITEM3.4.2_24" localSheetId="2">[150]A.P.U!#REF!</definedName>
    <definedName name="TOTALITEM3.4.2_24">[150]A.P.U!#REF!</definedName>
    <definedName name="TOTALITEM3.4.2_25" localSheetId="22">[150]A.P.U!#REF!</definedName>
    <definedName name="TOTALITEM3.4.2_25" localSheetId="2">[150]A.P.U!#REF!</definedName>
    <definedName name="TOTALITEM3.4.2_25">[150]A.P.U!#REF!</definedName>
    <definedName name="TOTALITEM3.4.2_26" localSheetId="22">[150]A.P.U!#REF!</definedName>
    <definedName name="TOTALITEM3.4.2_26" localSheetId="2">[150]A.P.U!#REF!</definedName>
    <definedName name="TOTALITEM3.4.2_26">[150]A.P.U!#REF!</definedName>
    <definedName name="TOTALITEM3.4.2_27" localSheetId="22">[150]A.P.U!#REF!</definedName>
    <definedName name="TOTALITEM3.4.2_27" localSheetId="2">[150]A.P.U!#REF!</definedName>
    <definedName name="TOTALITEM3.4.2_27">[150]A.P.U!#REF!</definedName>
    <definedName name="TOTALITEM3.4.2_28" localSheetId="22">[150]A.P.U!#REF!</definedName>
    <definedName name="TOTALITEM3.4.2_28" localSheetId="2">[150]A.P.U!#REF!</definedName>
    <definedName name="TOTALITEM3.4.2_28">[150]A.P.U!#REF!</definedName>
    <definedName name="TOTALITEM3.4.2_29" localSheetId="22">[150]A.P.U!#REF!</definedName>
    <definedName name="TOTALITEM3.4.2_29" localSheetId="2">[150]A.P.U!#REF!</definedName>
    <definedName name="TOTALITEM3.4.2_29">[150]A.P.U!#REF!</definedName>
    <definedName name="TOTALITEM3.4.2_3" localSheetId="22">[151]A.P.U!#REF!</definedName>
    <definedName name="TOTALITEM3.4.2_3" localSheetId="2">[151]A.P.U!#REF!</definedName>
    <definedName name="TOTALITEM3.4.2_3">[151]A.P.U!#REF!</definedName>
    <definedName name="TOTALITEM3.4.2_30" localSheetId="22">[150]A.P.U!#REF!</definedName>
    <definedName name="TOTALITEM3.4.2_30" localSheetId="2">[150]A.P.U!#REF!</definedName>
    <definedName name="TOTALITEM3.4.2_30">[150]A.P.U!#REF!</definedName>
    <definedName name="TOTALITEM3.4.2_31" localSheetId="22">[150]A.P.U!#REF!</definedName>
    <definedName name="TOTALITEM3.4.2_31" localSheetId="2">[150]A.P.U!#REF!</definedName>
    <definedName name="TOTALITEM3.4.2_31">[150]A.P.U!#REF!</definedName>
    <definedName name="TOTALITEM3.4.2_32" localSheetId="22">[150]A.P.U!#REF!</definedName>
    <definedName name="TOTALITEM3.4.2_32" localSheetId="2">[150]A.P.U!#REF!</definedName>
    <definedName name="TOTALITEM3.4.2_32">[150]A.P.U!#REF!</definedName>
    <definedName name="TOTALITEM3.4.2_33" localSheetId="22">[150]A.P.U!#REF!</definedName>
    <definedName name="TOTALITEM3.4.2_33" localSheetId="2">[150]A.P.U!#REF!</definedName>
    <definedName name="TOTALITEM3.4.2_33">[150]A.P.U!#REF!</definedName>
    <definedName name="TOTALITEM3.4.2_34" localSheetId="22">[150]A.P.U!#REF!</definedName>
    <definedName name="TOTALITEM3.4.2_34" localSheetId="2">[150]A.P.U!#REF!</definedName>
    <definedName name="TOTALITEM3.4.2_34">[150]A.P.U!#REF!</definedName>
    <definedName name="TOTALITEM3.4.2_35" localSheetId="22">[150]A.P.U!#REF!</definedName>
    <definedName name="TOTALITEM3.4.2_35" localSheetId="2">[150]A.P.U!#REF!</definedName>
    <definedName name="TOTALITEM3.4.2_35">[150]A.P.U!#REF!</definedName>
    <definedName name="TOTALITEM3.4.2_36" localSheetId="22">[150]A.P.U!#REF!</definedName>
    <definedName name="TOTALITEM3.4.2_36" localSheetId="2">[150]A.P.U!#REF!</definedName>
    <definedName name="TOTALITEM3.4.2_36">[150]A.P.U!#REF!</definedName>
    <definedName name="TOTALITEM3.4.2_37" localSheetId="22">[150]A.P.U!#REF!</definedName>
    <definedName name="TOTALITEM3.4.2_37" localSheetId="2">[150]A.P.U!#REF!</definedName>
    <definedName name="TOTALITEM3.4.2_37">[150]A.P.U!#REF!</definedName>
    <definedName name="TOTALITEM3.4.2_38" localSheetId="22">[150]A.P.U!#REF!</definedName>
    <definedName name="TOTALITEM3.4.2_38" localSheetId="2">[150]A.P.U!#REF!</definedName>
    <definedName name="TOTALITEM3.4.2_38">[150]A.P.U!#REF!</definedName>
    <definedName name="TOTALITEM3.4.2_39" localSheetId="22">[150]A.P.U!#REF!</definedName>
    <definedName name="TOTALITEM3.4.2_39" localSheetId="2">[150]A.P.U!#REF!</definedName>
    <definedName name="TOTALITEM3.4.2_39">[150]A.P.U!#REF!</definedName>
    <definedName name="TOTALITEM3.4.2_4" localSheetId="22">[149]A.P.U!#REF!</definedName>
    <definedName name="TOTALITEM3.4.2_4" localSheetId="2">[149]A.P.U!#REF!</definedName>
    <definedName name="TOTALITEM3.4.2_4">[149]A.P.U!#REF!</definedName>
    <definedName name="TOTALITEM3.4.2_40" localSheetId="22">[150]A.P.U!#REF!</definedName>
    <definedName name="TOTALITEM3.4.2_40" localSheetId="2">[150]A.P.U!#REF!</definedName>
    <definedName name="TOTALITEM3.4.2_40">[150]A.P.U!#REF!</definedName>
    <definedName name="TOTALITEM3.4.2_41" localSheetId="22">[150]A.P.U!#REF!</definedName>
    <definedName name="TOTALITEM3.4.2_41" localSheetId="2">[150]A.P.U!#REF!</definedName>
    <definedName name="TOTALITEM3.4.2_41">[150]A.P.U!#REF!</definedName>
    <definedName name="TOTALITEM3.4.2_42" localSheetId="22">[150]A.P.U!#REF!</definedName>
    <definedName name="TOTALITEM3.4.2_42" localSheetId="2">[150]A.P.U!#REF!</definedName>
    <definedName name="TOTALITEM3.4.2_42">[150]A.P.U!#REF!</definedName>
    <definedName name="TOTALITEM3.4.2_43" localSheetId="22">[150]A.P.U!#REF!</definedName>
    <definedName name="TOTALITEM3.4.2_43" localSheetId="2">[150]A.P.U!#REF!</definedName>
    <definedName name="TOTALITEM3.4.2_43">[150]A.P.U!#REF!</definedName>
    <definedName name="TOTALITEM3.4.2_44" localSheetId="22">[150]A.P.U!#REF!</definedName>
    <definedName name="TOTALITEM3.4.2_44" localSheetId="2">[150]A.P.U!#REF!</definedName>
    <definedName name="TOTALITEM3.4.2_44">[150]A.P.U!#REF!</definedName>
    <definedName name="TOTALITEM3.4.2_45" localSheetId="22">[150]A.P.U!#REF!</definedName>
    <definedName name="TOTALITEM3.4.2_45" localSheetId="2">[150]A.P.U!#REF!</definedName>
    <definedName name="TOTALITEM3.4.2_45">[150]A.P.U!#REF!</definedName>
    <definedName name="TOTALITEM3.4.2_46" localSheetId="22">[150]A.P.U!#REF!</definedName>
    <definedName name="TOTALITEM3.4.2_46" localSheetId="2">[150]A.P.U!#REF!</definedName>
    <definedName name="TOTALITEM3.4.2_46">[150]A.P.U!#REF!</definedName>
    <definedName name="TOTALITEM3.4.2_47" localSheetId="22">[150]A.P.U!#REF!</definedName>
    <definedName name="TOTALITEM3.4.2_47" localSheetId="2">[150]A.P.U!#REF!</definedName>
    <definedName name="TOTALITEM3.4.2_47">[150]A.P.U!#REF!</definedName>
    <definedName name="TOTALITEM3.4.2_48" localSheetId="22">[150]A.P.U!#REF!</definedName>
    <definedName name="TOTALITEM3.4.2_48" localSheetId="2">[150]A.P.U!#REF!</definedName>
    <definedName name="TOTALITEM3.4.2_48">[150]A.P.U!#REF!</definedName>
    <definedName name="TOTALITEM3.4.2_49" localSheetId="22">[150]A.P.U!#REF!</definedName>
    <definedName name="TOTALITEM3.4.2_49" localSheetId="2">[150]A.P.U!#REF!</definedName>
    <definedName name="TOTALITEM3.4.2_49">[150]A.P.U!#REF!</definedName>
    <definedName name="TOTALITEM3.4.2_5" localSheetId="22">[150]A.P.U!#REF!</definedName>
    <definedName name="TOTALITEM3.4.2_5" localSheetId="2">[150]A.P.U!#REF!</definedName>
    <definedName name="TOTALITEM3.4.2_5">[150]A.P.U!#REF!</definedName>
    <definedName name="TOTALITEM3.4.2_50" localSheetId="22">[150]A.P.U!#REF!</definedName>
    <definedName name="TOTALITEM3.4.2_50" localSheetId="2">[150]A.P.U!#REF!</definedName>
    <definedName name="TOTALITEM3.4.2_50">[150]A.P.U!#REF!</definedName>
    <definedName name="TOTALITEM3.4.2_51" localSheetId="22">[150]A.P.U!#REF!</definedName>
    <definedName name="TOTALITEM3.4.2_51" localSheetId="2">[150]A.P.U!#REF!</definedName>
    <definedName name="TOTALITEM3.4.2_51">[150]A.P.U!#REF!</definedName>
    <definedName name="TOTALITEM3.4.2_52" localSheetId="22">[150]A.P.U!#REF!</definedName>
    <definedName name="TOTALITEM3.4.2_52" localSheetId="2">[150]A.P.U!#REF!</definedName>
    <definedName name="TOTALITEM3.4.2_52">[150]A.P.U!#REF!</definedName>
    <definedName name="TOTALITEM3.4.2_53" localSheetId="22">[150]A.P.U!#REF!</definedName>
    <definedName name="TOTALITEM3.4.2_53" localSheetId="2">[150]A.P.U!#REF!</definedName>
    <definedName name="TOTALITEM3.4.2_53">[150]A.P.U!#REF!</definedName>
    <definedName name="TOTALITEM3.4.2_54" localSheetId="22">[150]A.P.U!#REF!</definedName>
    <definedName name="TOTALITEM3.4.2_54" localSheetId="2">[150]A.P.U!#REF!</definedName>
    <definedName name="TOTALITEM3.4.2_54">[150]A.P.U!#REF!</definedName>
    <definedName name="TOTALITEM3.4.2_55" localSheetId="22">[150]A.P.U!#REF!</definedName>
    <definedName name="TOTALITEM3.4.2_55" localSheetId="2">[150]A.P.U!#REF!</definedName>
    <definedName name="TOTALITEM3.4.2_55">[150]A.P.U!#REF!</definedName>
    <definedName name="TOTALITEM3.4.2_56" localSheetId="22">[150]A.P.U!#REF!</definedName>
    <definedName name="TOTALITEM3.4.2_56" localSheetId="2">[150]A.P.U!#REF!</definedName>
    <definedName name="TOTALITEM3.4.2_56">[150]A.P.U!#REF!</definedName>
    <definedName name="TOTALITEM3.4.2_57" localSheetId="22">[150]A.P.U!#REF!</definedName>
    <definedName name="TOTALITEM3.4.2_57" localSheetId="2">[150]A.P.U!#REF!</definedName>
    <definedName name="TOTALITEM3.4.2_57">[150]A.P.U!#REF!</definedName>
    <definedName name="TOTALITEM3.4.2_58" localSheetId="22">[150]A.P.U!#REF!</definedName>
    <definedName name="TOTALITEM3.4.2_58" localSheetId="2">[150]A.P.U!#REF!</definedName>
    <definedName name="TOTALITEM3.4.2_58">[150]A.P.U!#REF!</definedName>
    <definedName name="TOTALITEM3.4.2_59" localSheetId="22">[149]A.P.U!#REF!</definedName>
    <definedName name="TOTALITEM3.4.2_59" localSheetId="2">[149]A.P.U!#REF!</definedName>
    <definedName name="TOTALITEM3.4.2_59">[149]A.P.U!#REF!</definedName>
    <definedName name="TOTALITEM3.4.2_60" localSheetId="22">[149]A.P.U!#REF!</definedName>
    <definedName name="TOTALITEM3.4.2_60" localSheetId="2">[149]A.P.U!#REF!</definedName>
    <definedName name="TOTALITEM3.4.2_60">[149]A.P.U!#REF!</definedName>
    <definedName name="TOTALITEM3.4.2_61" localSheetId="22">[150]A.P.U!#REF!</definedName>
    <definedName name="TOTALITEM3.4.2_61" localSheetId="2">[150]A.P.U!#REF!</definedName>
    <definedName name="TOTALITEM3.4.2_61">[150]A.P.U!#REF!</definedName>
    <definedName name="TOTALITEM3.4.2_62" localSheetId="22">[150]A.P.U!#REF!</definedName>
    <definedName name="TOTALITEM3.4.2_62" localSheetId="2">[150]A.P.U!#REF!</definedName>
    <definedName name="TOTALITEM3.4.2_62">[150]A.P.U!#REF!</definedName>
    <definedName name="TOTALITEM3.4.2_63" localSheetId="22">[150]A.P.U!#REF!</definedName>
    <definedName name="TOTALITEM3.4.2_63" localSheetId="2">[150]A.P.U!#REF!</definedName>
    <definedName name="TOTALITEM3.4.2_63">[150]A.P.U!#REF!</definedName>
    <definedName name="TOTALITEM3.4.2_64" localSheetId="22">[150]A.P.U!#REF!</definedName>
    <definedName name="TOTALITEM3.4.2_64" localSheetId="2">[150]A.P.U!#REF!</definedName>
    <definedName name="TOTALITEM3.4.2_64">[150]A.P.U!#REF!</definedName>
    <definedName name="TOTALITEM3.4.2_65" localSheetId="22">[150]A.P.U!#REF!</definedName>
    <definedName name="TOTALITEM3.4.2_65" localSheetId="2">[150]A.P.U!#REF!</definedName>
    <definedName name="TOTALITEM3.4.2_65">[150]A.P.U!#REF!</definedName>
    <definedName name="TOTALITEM3.4.2_66" localSheetId="22">[150]A.P.U!#REF!</definedName>
    <definedName name="TOTALITEM3.4.2_66" localSheetId="2">[150]A.P.U!#REF!</definedName>
    <definedName name="TOTALITEM3.4.2_66">[150]A.P.U!#REF!</definedName>
    <definedName name="TOTALITEM3.4.2_67" localSheetId="22">[150]A.P.U!#REF!</definedName>
    <definedName name="TOTALITEM3.4.2_67" localSheetId="2">[150]A.P.U!#REF!</definedName>
    <definedName name="TOTALITEM3.4.2_67">[150]A.P.U!#REF!</definedName>
    <definedName name="TOTALITEM3.4.2_68" localSheetId="22">[150]A.P.U!#REF!</definedName>
    <definedName name="TOTALITEM3.4.2_68" localSheetId="2">[150]A.P.U!#REF!</definedName>
    <definedName name="TOTALITEM3.4.2_68">[150]A.P.U!#REF!</definedName>
    <definedName name="TOTALITEM3.4.2_69" localSheetId="22">[150]A.P.U!#REF!</definedName>
    <definedName name="TOTALITEM3.4.2_69" localSheetId="2">[150]A.P.U!#REF!</definedName>
    <definedName name="TOTALITEM3.4.2_69">[150]A.P.U!#REF!</definedName>
    <definedName name="TOTALITEM3.4.2_70" localSheetId="22">[150]A.P.U!#REF!</definedName>
    <definedName name="TOTALITEM3.4.2_70" localSheetId="2">[150]A.P.U!#REF!</definedName>
    <definedName name="TOTALITEM3.4.2_70">[150]A.P.U!#REF!</definedName>
    <definedName name="TOTALITEM3.4.2_71" localSheetId="22">[150]A.P.U!#REF!</definedName>
    <definedName name="TOTALITEM3.4.2_71" localSheetId="2">[150]A.P.U!#REF!</definedName>
    <definedName name="TOTALITEM3.4.2_71">[150]A.P.U!#REF!</definedName>
    <definedName name="TOTALITEM3.4.2_72" localSheetId="22">[150]A.P.U!#REF!</definedName>
    <definedName name="TOTALITEM3.4.2_72" localSheetId="2">[150]A.P.U!#REF!</definedName>
    <definedName name="TOTALITEM3.4.2_72">[150]A.P.U!#REF!</definedName>
    <definedName name="TOTALITEM3.4.2_73" localSheetId="22">[150]A.P.U!#REF!</definedName>
    <definedName name="TOTALITEM3.4.2_73" localSheetId="2">[150]A.P.U!#REF!</definedName>
    <definedName name="TOTALITEM3.4.2_73">[150]A.P.U!#REF!</definedName>
    <definedName name="TOTALITEM3.4.2_74" localSheetId="22">[150]A.P.U!#REF!</definedName>
    <definedName name="TOTALITEM3.4.2_74" localSheetId="2">[150]A.P.U!#REF!</definedName>
    <definedName name="TOTALITEM3.4.2_74">[150]A.P.U!#REF!</definedName>
    <definedName name="TOTALITEM3.4.2_75" localSheetId="22">[150]A.P.U!#REF!</definedName>
    <definedName name="TOTALITEM3.4.2_75" localSheetId="2">[150]A.P.U!#REF!</definedName>
    <definedName name="TOTALITEM3.4.2_75">[150]A.P.U!#REF!</definedName>
    <definedName name="TOTALITEM3.4.2_76" localSheetId="22">[150]A.P.U!#REF!</definedName>
    <definedName name="TOTALITEM3.4.2_76" localSheetId="2">[150]A.P.U!#REF!</definedName>
    <definedName name="TOTALITEM3.4.2_76">[150]A.P.U!#REF!</definedName>
    <definedName name="TOTALITEM3.4.2_77" localSheetId="22">[150]A.P.U!#REF!</definedName>
    <definedName name="TOTALITEM3.4.2_77" localSheetId="2">[150]A.P.U!#REF!</definedName>
    <definedName name="TOTALITEM3.4.2_77">[150]A.P.U!#REF!</definedName>
    <definedName name="TOTALITEM3.4.2_78" localSheetId="22">[150]A.P.U!#REF!</definedName>
    <definedName name="TOTALITEM3.4.2_78" localSheetId="2">[150]A.P.U!#REF!</definedName>
    <definedName name="TOTALITEM3.4.2_78">[150]A.P.U!#REF!</definedName>
    <definedName name="TOTALITEM3.4.2_79" localSheetId="22">[150]A.P.U!#REF!</definedName>
    <definedName name="TOTALITEM3.4.2_79" localSheetId="2">[150]A.P.U!#REF!</definedName>
    <definedName name="TOTALITEM3.4.2_79">[150]A.P.U!#REF!</definedName>
    <definedName name="TOTALITEM3.4.2_80" localSheetId="22">[150]A.P.U!#REF!</definedName>
    <definedName name="TOTALITEM3.4.2_80" localSheetId="2">[150]A.P.U!#REF!</definedName>
    <definedName name="TOTALITEM3.4.2_80">[150]A.P.U!#REF!</definedName>
    <definedName name="TOTALITEM3.4.2_9" localSheetId="22">[150]A.P.U!#REF!</definedName>
    <definedName name="TOTALITEM3.4.2_9" localSheetId="2">[150]A.P.U!#REF!</definedName>
    <definedName name="TOTALITEM3.4.2_9">[150]A.P.U!#REF!</definedName>
    <definedName name="TOTALITEM3.4.3" localSheetId="17">[148]A.P.U!#REF!</definedName>
    <definedName name="TOTALITEM3.4.3" localSheetId="18">[148]A.P.U!#REF!</definedName>
    <definedName name="TOTALITEM3.4.3" localSheetId="22">[147]A.P.U!#REF!</definedName>
    <definedName name="TOTALITEM3.4.3" localSheetId="2">[148]A.P.U!#REF!</definedName>
    <definedName name="TOTALITEM3.4.3">[147]A.P.U!#REF!</definedName>
    <definedName name="TOTALITEM3.4.3_1" localSheetId="22">[149]A.P.U!#REF!</definedName>
    <definedName name="TOTALITEM3.4.3_1" localSheetId="2">[149]A.P.U!#REF!</definedName>
    <definedName name="TOTALITEM3.4.3_1">[149]A.P.U!#REF!</definedName>
    <definedName name="TOTALITEM3.4.3_10" localSheetId="22">[150]A.P.U!#REF!</definedName>
    <definedName name="TOTALITEM3.4.3_10" localSheetId="2">[150]A.P.U!#REF!</definedName>
    <definedName name="TOTALITEM3.4.3_10">[150]A.P.U!#REF!</definedName>
    <definedName name="TOTALITEM3.4.3_11" localSheetId="22">[150]A.P.U!#REF!</definedName>
    <definedName name="TOTALITEM3.4.3_11" localSheetId="2">[150]A.P.U!#REF!</definedName>
    <definedName name="TOTALITEM3.4.3_11">[150]A.P.U!#REF!</definedName>
    <definedName name="TOTALITEM3.4.3_12" localSheetId="22">[150]A.P.U!#REF!</definedName>
    <definedName name="TOTALITEM3.4.3_12" localSheetId="2">[150]A.P.U!#REF!</definedName>
    <definedName name="TOTALITEM3.4.3_12">[150]A.P.U!#REF!</definedName>
    <definedName name="TOTALITEM3.4.3_13" localSheetId="22">[150]A.P.U!#REF!</definedName>
    <definedName name="TOTALITEM3.4.3_13" localSheetId="2">[150]A.P.U!#REF!</definedName>
    <definedName name="TOTALITEM3.4.3_13">[150]A.P.U!#REF!</definedName>
    <definedName name="TOTALITEM3.4.3_14" localSheetId="22">[150]A.P.U!#REF!</definedName>
    <definedName name="TOTALITEM3.4.3_14" localSheetId="2">[150]A.P.U!#REF!</definedName>
    <definedName name="TOTALITEM3.4.3_14">[150]A.P.U!#REF!</definedName>
    <definedName name="TOTALITEM3.4.3_15" localSheetId="22">[150]A.P.U!#REF!</definedName>
    <definedName name="TOTALITEM3.4.3_15" localSheetId="2">[150]A.P.U!#REF!</definedName>
    <definedName name="TOTALITEM3.4.3_15">[150]A.P.U!#REF!</definedName>
    <definedName name="TOTALITEM3.4.3_16" localSheetId="22">[150]A.P.U!#REF!</definedName>
    <definedName name="TOTALITEM3.4.3_16" localSheetId="2">[150]A.P.U!#REF!</definedName>
    <definedName name="TOTALITEM3.4.3_16">[150]A.P.U!#REF!</definedName>
    <definedName name="TOTALITEM3.4.3_17" localSheetId="22">[150]A.P.U!#REF!</definedName>
    <definedName name="TOTALITEM3.4.3_17" localSheetId="2">[150]A.P.U!#REF!</definedName>
    <definedName name="TOTALITEM3.4.3_17">[150]A.P.U!#REF!</definedName>
    <definedName name="TOTALITEM3.4.3_18" localSheetId="22">[150]A.P.U!#REF!</definedName>
    <definedName name="TOTALITEM3.4.3_18" localSheetId="2">[150]A.P.U!#REF!</definedName>
    <definedName name="TOTALITEM3.4.3_18">[150]A.P.U!#REF!</definedName>
    <definedName name="TOTALITEM3.4.3_19" localSheetId="22">[150]A.P.U!#REF!</definedName>
    <definedName name="TOTALITEM3.4.3_19" localSheetId="2">[150]A.P.U!#REF!</definedName>
    <definedName name="TOTALITEM3.4.3_19">[150]A.P.U!#REF!</definedName>
    <definedName name="TOTALITEM3.4.3_2" localSheetId="22">[149]A.P.U!#REF!</definedName>
    <definedName name="TOTALITEM3.4.3_2" localSheetId="2">[149]A.P.U!#REF!</definedName>
    <definedName name="TOTALITEM3.4.3_2">[149]A.P.U!#REF!</definedName>
    <definedName name="TOTALITEM3.4.3_20" localSheetId="22">[150]A.P.U!#REF!</definedName>
    <definedName name="TOTALITEM3.4.3_20" localSheetId="2">[150]A.P.U!#REF!</definedName>
    <definedName name="TOTALITEM3.4.3_20">[150]A.P.U!#REF!</definedName>
    <definedName name="TOTALITEM3.4.3_21" localSheetId="22">[150]A.P.U!#REF!</definedName>
    <definedName name="TOTALITEM3.4.3_21" localSheetId="2">[150]A.P.U!#REF!</definedName>
    <definedName name="TOTALITEM3.4.3_21">[150]A.P.U!#REF!</definedName>
    <definedName name="TOTALITEM3.4.3_22" localSheetId="22">[150]A.P.U!#REF!</definedName>
    <definedName name="TOTALITEM3.4.3_22" localSheetId="2">[150]A.P.U!#REF!</definedName>
    <definedName name="TOTALITEM3.4.3_22">[150]A.P.U!#REF!</definedName>
    <definedName name="TOTALITEM3.4.3_23" localSheetId="22">[150]A.P.U!#REF!</definedName>
    <definedName name="TOTALITEM3.4.3_23" localSheetId="2">[150]A.P.U!#REF!</definedName>
    <definedName name="TOTALITEM3.4.3_23">[150]A.P.U!#REF!</definedName>
    <definedName name="TOTALITEM3.4.3_24" localSheetId="22">[150]A.P.U!#REF!</definedName>
    <definedName name="TOTALITEM3.4.3_24" localSheetId="2">[150]A.P.U!#REF!</definedName>
    <definedName name="TOTALITEM3.4.3_24">[150]A.P.U!#REF!</definedName>
    <definedName name="TOTALITEM3.4.3_25" localSheetId="22">[150]A.P.U!#REF!</definedName>
    <definedName name="TOTALITEM3.4.3_25" localSheetId="2">[150]A.P.U!#REF!</definedName>
    <definedName name="TOTALITEM3.4.3_25">[150]A.P.U!#REF!</definedName>
    <definedName name="TOTALITEM3.4.3_26" localSheetId="22">[150]A.P.U!#REF!</definedName>
    <definedName name="TOTALITEM3.4.3_26" localSheetId="2">[150]A.P.U!#REF!</definedName>
    <definedName name="TOTALITEM3.4.3_26">[150]A.P.U!#REF!</definedName>
    <definedName name="TOTALITEM3.4.3_27" localSheetId="22">[150]A.P.U!#REF!</definedName>
    <definedName name="TOTALITEM3.4.3_27" localSheetId="2">[150]A.P.U!#REF!</definedName>
    <definedName name="TOTALITEM3.4.3_27">[150]A.P.U!#REF!</definedName>
    <definedName name="TOTALITEM3.4.3_28" localSheetId="22">[150]A.P.U!#REF!</definedName>
    <definedName name="TOTALITEM3.4.3_28" localSheetId="2">[150]A.P.U!#REF!</definedName>
    <definedName name="TOTALITEM3.4.3_28">[150]A.P.U!#REF!</definedName>
    <definedName name="TOTALITEM3.4.3_29" localSheetId="22">[150]A.P.U!#REF!</definedName>
    <definedName name="TOTALITEM3.4.3_29" localSheetId="2">[150]A.P.U!#REF!</definedName>
    <definedName name="TOTALITEM3.4.3_29">[150]A.P.U!#REF!</definedName>
    <definedName name="TOTALITEM3.4.3_3" localSheetId="22">[151]A.P.U!#REF!</definedName>
    <definedName name="TOTALITEM3.4.3_3" localSheetId="2">[151]A.P.U!#REF!</definedName>
    <definedName name="TOTALITEM3.4.3_3">[151]A.P.U!#REF!</definedName>
    <definedName name="TOTALITEM3.4.3_30" localSheetId="22">[150]A.P.U!#REF!</definedName>
    <definedName name="TOTALITEM3.4.3_30" localSheetId="2">[150]A.P.U!#REF!</definedName>
    <definedName name="TOTALITEM3.4.3_30">[150]A.P.U!#REF!</definedName>
    <definedName name="TOTALITEM3.4.3_31" localSheetId="22">[150]A.P.U!#REF!</definedName>
    <definedName name="TOTALITEM3.4.3_31" localSheetId="2">[150]A.P.U!#REF!</definedName>
    <definedName name="TOTALITEM3.4.3_31">[150]A.P.U!#REF!</definedName>
    <definedName name="TOTALITEM3.4.3_32" localSheetId="22">[150]A.P.U!#REF!</definedName>
    <definedName name="TOTALITEM3.4.3_32" localSheetId="2">[150]A.P.U!#REF!</definedName>
    <definedName name="TOTALITEM3.4.3_32">[150]A.P.U!#REF!</definedName>
    <definedName name="TOTALITEM3.4.3_33" localSheetId="22">[150]A.P.U!#REF!</definedName>
    <definedName name="TOTALITEM3.4.3_33" localSheetId="2">[150]A.P.U!#REF!</definedName>
    <definedName name="TOTALITEM3.4.3_33">[150]A.P.U!#REF!</definedName>
    <definedName name="TOTALITEM3.4.3_34" localSheetId="22">[150]A.P.U!#REF!</definedName>
    <definedName name="TOTALITEM3.4.3_34" localSheetId="2">[150]A.P.U!#REF!</definedName>
    <definedName name="TOTALITEM3.4.3_34">[150]A.P.U!#REF!</definedName>
    <definedName name="TOTALITEM3.4.3_35" localSheetId="22">[150]A.P.U!#REF!</definedName>
    <definedName name="TOTALITEM3.4.3_35" localSheetId="2">[150]A.P.U!#REF!</definedName>
    <definedName name="TOTALITEM3.4.3_35">[150]A.P.U!#REF!</definedName>
    <definedName name="TOTALITEM3.4.3_36" localSheetId="22">[150]A.P.U!#REF!</definedName>
    <definedName name="TOTALITEM3.4.3_36" localSheetId="2">[150]A.P.U!#REF!</definedName>
    <definedName name="TOTALITEM3.4.3_36">[150]A.P.U!#REF!</definedName>
    <definedName name="TOTALITEM3.4.3_37" localSheetId="22">[150]A.P.U!#REF!</definedName>
    <definedName name="TOTALITEM3.4.3_37" localSheetId="2">[150]A.P.U!#REF!</definedName>
    <definedName name="TOTALITEM3.4.3_37">[150]A.P.U!#REF!</definedName>
    <definedName name="TOTALITEM3.4.3_38" localSheetId="22">[150]A.P.U!#REF!</definedName>
    <definedName name="TOTALITEM3.4.3_38" localSheetId="2">[150]A.P.U!#REF!</definedName>
    <definedName name="TOTALITEM3.4.3_38">[150]A.P.U!#REF!</definedName>
    <definedName name="TOTALITEM3.4.3_39" localSheetId="22">[150]A.P.U!#REF!</definedName>
    <definedName name="TOTALITEM3.4.3_39" localSheetId="2">[150]A.P.U!#REF!</definedName>
    <definedName name="TOTALITEM3.4.3_39">[150]A.P.U!#REF!</definedName>
    <definedName name="TOTALITEM3.4.3_4" localSheetId="22">[149]A.P.U!#REF!</definedName>
    <definedName name="TOTALITEM3.4.3_4" localSheetId="2">[149]A.P.U!#REF!</definedName>
    <definedName name="TOTALITEM3.4.3_4">[149]A.P.U!#REF!</definedName>
    <definedName name="TOTALITEM3.4.3_40" localSheetId="22">[150]A.P.U!#REF!</definedName>
    <definedName name="TOTALITEM3.4.3_40" localSheetId="2">[150]A.P.U!#REF!</definedName>
    <definedName name="TOTALITEM3.4.3_40">[150]A.P.U!#REF!</definedName>
    <definedName name="TOTALITEM3.4.3_41" localSheetId="22">[150]A.P.U!#REF!</definedName>
    <definedName name="TOTALITEM3.4.3_41" localSheetId="2">[150]A.P.U!#REF!</definedName>
    <definedName name="TOTALITEM3.4.3_41">[150]A.P.U!#REF!</definedName>
    <definedName name="TOTALITEM3.4.3_42" localSheetId="22">[150]A.P.U!#REF!</definedName>
    <definedName name="TOTALITEM3.4.3_42" localSheetId="2">[150]A.P.U!#REF!</definedName>
    <definedName name="TOTALITEM3.4.3_42">[150]A.P.U!#REF!</definedName>
    <definedName name="TOTALITEM3.4.3_43" localSheetId="22">[150]A.P.U!#REF!</definedName>
    <definedName name="TOTALITEM3.4.3_43" localSheetId="2">[150]A.P.U!#REF!</definedName>
    <definedName name="TOTALITEM3.4.3_43">[150]A.P.U!#REF!</definedName>
    <definedName name="TOTALITEM3.4.3_44" localSheetId="22">[150]A.P.U!#REF!</definedName>
    <definedName name="TOTALITEM3.4.3_44" localSheetId="2">[150]A.P.U!#REF!</definedName>
    <definedName name="TOTALITEM3.4.3_44">[150]A.P.U!#REF!</definedName>
    <definedName name="TOTALITEM3.4.3_45" localSheetId="22">[150]A.P.U!#REF!</definedName>
    <definedName name="TOTALITEM3.4.3_45" localSheetId="2">[150]A.P.U!#REF!</definedName>
    <definedName name="TOTALITEM3.4.3_45">[150]A.P.U!#REF!</definedName>
    <definedName name="TOTALITEM3.4.3_46" localSheetId="22">[150]A.P.U!#REF!</definedName>
    <definedName name="TOTALITEM3.4.3_46" localSheetId="2">[150]A.P.U!#REF!</definedName>
    <definedName name="TOTALITEM3.4.3_46">[150]A.P.U!#REF!</definedName>
    <definedName name="TOTALITEM3.4.3_47" localSheetId="22">[150]A.P.U!#REF!</definedName>
    <definedName name="TOTALITEM3.4.3_47" localSheetId="2">[150]A.P.U!#REF!</definedName>
    <definedName name="TOTALITEM3.4.3_47">[150]A.P.U!#REF!</definedName>
    <definedName name="TOTALITEM3.4.3_48" localSheetId="22">[150]A.P.U!#REF!</definedName>
    <definedName name="TOTALITEM3.4.3_48" localSheetId="2">[150]A.P.U!#REF!</definedName>
    <definedName name="TOTALITEM3.4.3_48">[150]A.P.U!#REF!</definedName>
    <definedName name="TOTALITEM3.4.3_49" localSheetId="22">[150]A.P.U!#REF!</definedName>
    <definedName name="TOTALITEM3.4.3_49" localSheetId="2">[150]A.P.U!#REF!</definedName>
    <definedName name="TOTALITEM3.4.3_49">[150]A.P.U!#REF!</definedName>
    <definedName name="TOTALITEM3.4.3_5" localSheetId="22">[150]A.P.U!#REF!</definedName>
    <definedName name="TOTALITEM3.4.3_5" localSheetId="2">[150]A.P.U!#REF!</definedName>
    <definedName name="TOTALITEM3.4.3_5">[150]A.P.U!#REF!</definedName>
    <definedName name="TOTALITEM3.4.3_50" localSheetId="22">[150]A.P.U!#REF!</definedName>
    <definedName name="TOTALITEM3.4.3_50" localSheetId="2">[150]A.P.U!#REF!</definedName>
    <definedName name="TOTALITEM3.4.3_50">[150]A.P.U!#REF!</definedName>
    <definedName name="TOTALITEM3.4.3_51" localSheetId="22">[150]A.P.U!#REF!</definedName>
    <definedName name="TOTALITEM3.4.3_51" localSheetId="2">[150]A.P.U!#REF!</definedName>
    <definedName name="TOTALITEM3.4.3_51">[150]A.P.U!#REF!</definedName>
    <definedName name="TOTALITEM3.4.3_52" localSheetId="22">[150]A.P.U!#REF!</definedName>
    <definedName name="TOTALITEM3.4.3_52" localSheetId="2">[150]A.P.U!#REF!</definedName>
    <definedName name="TOTALITEM3.4.3_52">[150]A.P.U!#REF!</definedName>
    <definedName name="TOTALITEM3.4.3_53" localSheetId="22">[150]A.P.U!#REF!</definedName>
    <definedName name="TOTALITEM3.4.3_53" localSheetId="2">[150]A.P.U!#REF!</definedName>
    <definedName name="TOTALITEM3.4.3_53">[150]A.P.U!#REF!</definedName>
    <definedName name="TOTALITEM3.4.3_54" localSheetId="22">[150]A.P.U!#REF!</definedName>
    <definedName name="TOTALITEM3.4.3_54" localSheetId="2">[150]A.P.U!#REF!</definedName>
    <definedName name="TOTALITEM3.4.3_54">[150]A.P.U!#REF!</definedName>
    <definedName name="TOTALITEM3.4.3_55" localSheetId="22">[150]A.P.U!#REF!</definedName>
    <definedName name="TOTALITEM3.4.3_55" localSheetId="2">[150]A.P.U!#REF!</definedName>
    <definedName name="TOTALITEM3.4.3_55">[150]A.P.U!#REF!</definedName>
    <definedName name="TOTALITEM3.4.3_56" localSheetId="22">[150]A.P.U!#REF!</definedName>
    <definedName name="TOTALITEM3.4.3_56" localSheetId="2">[150]A.P.U!#REF!</definedName>
    <definedName name="TOTALITEM3.4.3_56">[150]A.P.U!#REF!</definedName>
    <definedName name="TOTALITEM3.4.3_57" localSheetId="22">[150]A.P.U!#REF!</definedName>
    <definedName name="TOTALITEM3.4.3_57" localSheetId="2">[150]A.P.U!#REF!</definedName>
    <definedName name="TOTALITEM3.4.3_57">[150]A.P.U!#REF!</definedName>
    <definedName name="TOTALITEM3.4.3_58" localSheetId="22">[150]A.P.U!#REF!</definedName>
    <definedName name="TOTALITEM3.4.3_58" localSheetId="2">[150]A.P.U!#REF!</definedName>
    <definedName name="TOTALITEM3.4.3_58">[150]A.P.U!#REF!</definedName>
    <definedName name="TOTALITEM3.4.3_59" localSheetId="22">[149]A.P.U!#REF!</definedName>
    <definedName name="TOTALITEM3.4.3_59" localSheetId="2">[149]A.P.U!#REF!</definedName>
    <definedName name="TOTALITEM3.4.3_59">[149]A.P.U!#REF!</definedName>
    <definedName name="TOTALITEM3.4.3_60" localSheetId="22">[149]A.P.U!#REF!</definedName>
    <definedName name="TOTALITEM3.4.3_60" localSheetId="2">[149]A.P.U!#REF!</definedName>
    <definedName name="TOTALITEM3.4.3_60">[149]A.P.U!#REF!</definedName>
    <definedName name="TOTALITEM3.4.3_61" localSheetId="22">[150]A.P.U!#REF!</definedName>
    <definedName name="TOTALITEM3.4.3_61" localSheetId="2">[150]A.P.U!#REF!</definedName>
    <definedName name="TOTALITEM3.4.3_61">[150]A.P.U!#REF!</definedName>
    <definedName name="TOTALITEM3.4.3_62" localSheetId="22">[150]A.P.U!#REF!</definedName>
    <definedName name="TOTALITEM3.4.3_62" localSheetId="2">[150]A.P.U!#REF!</definedName>
    <definedName name="TOTALITEM3.4.3_62">[150]A.P.U!#REF!</definedName>
    <definedName name="TOTALITEM3.4.3_63" localSheetId="22">[150]A.P.U!#REF!</definedName>
    <definedName name="TOTALITEM3.4.3_63" localSheetId="2">[150]A.P.U!#REF!</definedName>
    <definedName name="TOTALITEM3.4.3_63">[150]A.P.U!#REF!</definedName>
    <definedName name="TOTALITEM3.4.3_64" localSheetId="22">[150]A.P.U!#REF!</definedName>
    <definedName name="TOTALITEM3.4.3_64" localSheetId="2">[150]A.P.U!#REF!</definedName>
    <definedName name="TOTALITEM3.4.3_64">[150]A.P.U!#REF!</definedName>
    <definedName name="TOTALITEM3.4.3_65" localSheetId="22">[150]A.P.U!#REF!</definedName>
    <definedName name="TOTALITEM3.4.3_65" localSheetId="2">[150]A.P.U!#REF!</definedName>
    <definedName name="TOTALITEM3.4.3_65">[150]A.P.U!#REF!</definedName>
    <definedName name="TOTALITEM3.4.3_66" localSheetId="22">[150]A.P.U!#REF!</definedName>
    <definedName name="TOTALITEM3.4.3_66" localSheetId="2">[150]A.P.U!#REF!</definedName>
    <definedName name="TOTALITEM3.4.3_66">[150]A.P.U!#REF!</definedName>
    <definedName name="TOTALITEM3.4.3_67" localSheetId="22">[150]A.P.U!#REF!</definedName>
    <definedName name="TOTALITEM3.4.3_67" localSheetId="2">[150]A.P.U!#REF!</definedName>
    <definedName name="TOTALITEM3.4.3_67">[150]A.P.U!#REF!</definedName>
    <definedName name="TOTALITEM3.4.3_68" localSheetId="22">[150]A.P.U!#REF!</definedName>
    <definedName name="TOTALITEM3.4.3_68" localSheetId="2">[150]A.P.U!#REF!</definedName>
    <definedName name="TOTALITEM3.4.3_68">[150]A.P.U!#REF!</definedName>
    <definedName name="TOTALITEM3.4.3_69" localSheetId="22">[150]A.P.U!#REF!</definedName>
    <definedName name="TOTALITEM3.4.3_69" localSheetId="2">[150]A.P.U!#REF!</definedName>
    <definedName name="TOTALITEM3.4.3_69">[150]A.P.U!#REF!</definedName>
    <definedName name="TOTALITEM3.4.3_70" localSheetId="22">[150]A.P.U!#REF!</definedName>
    <definedName name="TOTALITEM3.4.3_70" localSheetId="2">[150]A.P.U!#REF!</definedName>
    <definedName name="TOTALITEM3.4.3_70">[150]A.P.U!#REF!</definedName>
    <definedName name="TOTALITEM3.4.3_71" localSheetId="22">[150]A.P.U!#REF!</definedName>
    <definedName name="TOTALITEM3.4.3_71" localSheetId="2">[150]A.P.U!#REF!</definedName>
    <definedName name="TOTALITEM3.4.3_71">[150]A.P.U!#REF!</definedName>
    <definedName name="TOTALITEM3.4.3_72" localSheetId="22">[150]A.P.U!#REF!</definedName>
    <definedName name="TOTALITEM3.4.3_72" localSheetId="2">[150]A.P.U!#REF!</definedName>
    <definedName name="TOTALITEM3.4.3_72">[150]A.P.U!#REF!</definedName>
    <definedName name="TOTALITEM3.4.3_73" localSheetId="22">[150]A.P.U!#REF!</definedName>
    <definedName name="TOTALITEM3.4.3_73" localSheetId="2">[150]A.P.U!#REF!</definedName>
    <definedName name="TOTALITEM3.4.3_73">[150]A.P.U!#REF!</definedName>
    <definedName name="TOTALITEM3.4.3_74" localSheetId="22">[150]A.P.U!#REF!</definedName>
    <definedName name="TOTALITEM3.4.3_74" localSheetId="2">[150]A.P.U!#REF!</definedName>
    <definedName name="TOTALITEM3.4.3_74">[150]A.P.U!#REF!</definedName>
    <definedName name="TOTALITEM3.4.3_75" localSheetId="22">[150]A.P.U!#REF!</definedName>
    <definedName name="TOTALITEM3.4.3_75" localSheetId="2">[150]A.P.U!#REF!</definedName>
    <definedName name="TOTALITEM3.4.3_75">[150]A.P.U!#REF!</definedName>
    <definedName name="TOTALITEM3.4.3_76" localSheetId="22">[150]A.P.U!#REF!</definedName>
    <definedName name="TOTALITEM3.4.3_76" localSheetId="2">[150]A.P.U!#REF!</definedName>
    <definedName name="TOTALITEM3.4.3_76">[150]A.P.U!#REF!</definedName>
    <definedName name="TOTALITEM3.4.3_77" localSheetId="22">[150]A.P.U!#REF!</definedName>
    <definedName name="TOTALITEM3.4.3_77" localSheetId="2">[150]A.P.U!#REF!</definedName>
    <definedName name="TOTALITEM3.4.3_77">[150]A.P.U!#REF!</definedName>
    <definedName name="TOTALITEM3.4.3_78" localSheetId="22">[150]A.P.U!#REF!</definedName>
    <definedName name="TOTALITEM3.4.3_78" localSheetId="2">[150]A.P.U!#REF!</definedName>
    <definedName name="TOTALITEM3.4.3_78">[150]A.P.U!#REF!</definedName>
    <definedName name="TOTALITEM3.4.3_79" localSheetId="22">[150]A.P.U!#REF!</definedName>
    <definedName name="TOTALITEM3.4.3_79" localSheetId="2">[150]A.P.U!#REF!</definedName>
    <definedName name="TOTALITEM3.4.3_79">[150]A.P.U!#REF!</definedName>
    <definedName name="TOTALITEM3.4.3_80" localSheetId="22">[150]A.P.U!#REF!</definedName>
    <definedName name="TOTALITEM3.4.3_80" localSheetId="2">[150]A.P.U!#REF!</definedName>
    <definedName name="TOTALITEM3.4.3_80">[150]A.P.U!#REF!</definedName>
    <definedName name="TOTALITEM3.4.3_9" localSheetId="22">[150]A.P.U!#REF!</definedName>
    <definedName name="TOTALITEM3.4.3_9" localSheetId="2">[150]A.P.U!#REF!</definedName>
    <definedName name="TOTALITEM3.4.3_9">[150]A.P.U!#REF!</definedName>
    <definedName name="TOTALITEM3.5.1" localSheetId="17">[148]A.P.U!#REF!</definedName>
    <definedName name="TOTALITEM3.5.1" localSheetId="18">[148]A.P.U!#REF!</definedName>
    <definedName name="TOTALITEM3.5.1" localSheetId="22">[147]A.P.U!#REF!</definedName>
    <definedName name="TOTALITEM3.5.1" localSheetId="2">[148]A.P.U!#REF!</definedName>
    <definedName name="TOTALITEM3.5.1">[147]A.P.U!#REF!</definedName>
    <definedName name="TOTALITEM3.5.1_1" localSheetId="22">[149]A.P.U!#REF!</definedName>
    <definedName name="TOTALITEM3.5.1_1" localSheetId="2">[149]A.P.U!#REF!</definedName>
    <definedName name="TOTALITEM3.5.1_1">[149]A.P.U!#REF!</definedName>
    <definedName name="TOTALITEM3.5.1_10" localSheetId="22">[150]A.P.U!#REF!</definedName>
    <definedName name="TOTALITEM3.5.1_10" localSheetId="2">[150]A.P.U!#REF!</definedName>
    <definedName name="TOTALITEM3.5.1_10">[150]A.P.U!#REF!</definedName>
    <definedName name="TOTALITEM3.5.1_11" localSheetId="22">[150]A.P.U!#REF!</definedName>
    <definedName name="TOTALITEM3.5.1_11" localSheetId="2">[150]A.P.U!#REF!</definedName>
    <definedName name="TOTALITEM3.5.1_11">[150]A.P.U!#REF!</definedName>
    <definedName name="TOTALITEM3.5.1_12" localSheetId="22">[150]A.P.U!#REF!</definedName>
    <definedName name="TOTALITEM3.5.1_12" localSheetId="2">[150]A.P.U!#REF!</definedName>
    <definedName name="TOTALITEM3.5.1_12">[150]A.P.U!#REF!</definedName>
    <definedName name="TOTALITEM3.5.1_13" localSheetId="22">[150]A.P.U!#REF!</definedName>
    <definedName name="TOTALITEM3.5.1_13" localSheetId="2">[150]A.P.U!#REF!</definedName>
    <definedName name="TOTALITEM3.5.1_13">[150]A.P.U!#REF!</definedName>
    <definedName name="TOTALITEM3.5.1_14" localSheetId="22">[150]A.P.U!#REF!</definedName>
    <definedName name="TOTALITEM3.5.1_14" localSheetId="2">[150]A.P.U!#REF!</definedName>
    <definedName name="TOTALITEM3.5.1_14">[150]A.P.U!#REF!</definedName>
    <definedName name="TOTALITEM3.5.1_15" localSheetId="22">[150]A.P.U!#REF!</definedName>
    <definedName name="TOTALITEM3.5.1_15" localSheetId="2">[150]A.P.U!#REF!</definedName>
    <definedName name="TOTALITEM3.5.1_15">[150]A.P.U!#REF!</definedName>
    <definedName name="TOTALITEM3.5.1_16" localSheetId="22">[150]A.P.U!#REF!</definedName>
    <definedName name="TOTALITEM3.5.1_16" localSheetId="2">[150]A.P.U!#REF!</definedName>
    <definedName name="TOTALITEM3.5.1_16">[150]A.P.U!#REF!</definedName>
    <definedName name="TOTALITEM3.5.1_17" localSheetId="22">[150]A.P.U!#REF!</definedName>
    <definedName name="TOTALITEM3.5.1_17" localSheetId="2">[150]A.P.U!#REF!</definedName>
    <definedName name="TOTALITEM3.5.1_17">[150]A.P.U!#REF!</definedName>
    <definedName name="TOTALITEM3.5.1_18" localSheetId="22">[150]A.P.U!#REF!</definedName>
    <definedName name="TOTALITEM3.5.1_18" localSheetId="2">[150]A.P.U!#REF!</definedName>
    <definedName name="TOTALITEM3.5.1_18">[150]A.P.U!#REF!</definedName>
    <definedName name="TOTALITEM3.5.1_19" localSheetId="22">[150]A.P.U!#REF!</definedName>
    <definedName name="TOTALITEM3.5.1_19" localSheetId="2">[150]A.P.U!#REF!</definedName>
    <definedName name="TOTALITEM3.5.1_19">[150]A.P.U!#REF!</definedName>
    <definedName name="TOTALITEM3.5.1_2" localSheetId="22">[149]A.P.U!#REF!</definedName>
    <definedName name="TOTALITEM3.5.1_2" localSheetId="2">[149]A.P.U!#REF!</definedName>
    <definedName name="TOTALITEM3.5.1_2">[149]A.P.U!#REF!</definedName>
    <definedName name="TOTALITEM3.5.1_20" localSheetId="22">[150]A.P.U!#REF!</definedName>
    <definedName name="TOTALITEM3.5.1_20" localSheetId="2">[150]A.P.U!#REF!</definedName>
    <definedName name="TOTALITEM3.5.1_20">[150]A.P.U!#REF!</definedName>
    <definedName name="TOTALITEM3.5.1_21" localSheetId="22">[150]A.P.U!#REF!</definedName>
    <definedName name="TOTALITEM3.5.1_21" localSheetId="2">[150]A.P.U!#REF!</definedName>
    <definedName name="TOTALITEM3.5.1_21">[150]A.P.U!#REF!</definedName>
    <definedName name="TOTALITEM3.5.1_22" localSheetId="22">[150]A.P.U!#REF!</definedName>
    <definedName name="TOTALITEM3.5.1_22" localSheetId="2">[150]A.P.U!#REF!</definedName>
    <definedName name="TOTALITEM3.5.1_22">[150]A.P.U!#REF!</definedName>
    <definedName name="TOTALITEM3.5.1_23" localSheetId="22">[150]A.P.U!#REF!</definedName>
    <definedName name="TOTALITEM3.5.1_23" localSheetId="2">[150]A.P.U!#REF!</definedName>
    <definedName name="TOTALITEM3.5.1_23">[150]A.P.U!#REF!</definedName>
    <definedName name="TOTALITEM3.5.1_24" localSheetId="22">[150]A.P.U!#REF!</definedName>
    <definedName name="TOTALITEM3.5.1_24" localSheetId="2">[150]A.P.U!#REF!</definedName>
    <definedName name="TOTALITEM3.5.1_24">[150]A.P.U!#REF!</definedName>
    <definedName name="TOTALITEM3.5.1_25" localSheetId="22">[150]A.P.U!#REF!</definedName>
    <definedName name="TOTALITEM3.5.1_25" localSheetId="2">[150]A.P.U!#REF!</definedName>
    <definedName name="TOTALITEM3.5.1_25">[150]A.P.U!#REF!</definedName>
    <definedName name="TOTALITEM3.5.1_26" localSheetId="22">[150]A.P.U!#REF!</definedName>
    <definedName name="TOTALITEM3.5.1_26" localSheetId="2">[150]A.P.U!#REF!</definedName>
    <definedName name="TOTALITEM3.5.1_26">[150]A.P.U!#REF!</definedName>
    <definedName name="TOTALITEM3.5.1_27" localSheetId="22">[150]A.P.U!#REF!</definedName>
    <definedName name="TOTALITEM3.5.1_27" localSheetId="2">[150]A.P.U!#REF!</definedName>
    <definedName name="TOTALITEM3.5.1_27">[150]A.P.U!#REF!</definedName>
    <definedName name="TOTALITEM3.5.1_28" localSheetId="22">[150]A.P.U!#REF!</definedName>
    <definedName name="TOTALITEM3.5.1_28" localSheetId="2">[150]A.P.U!#REF!</definedName>
    <definedName name="TOTALITEM3.5.1_28">[150]A.P.U!#REF!</definedName>
    <definedName name="TOTALITEM3.5.1_29" localSheetId="22">[150]A.P.U!#REF!</definedName>
    <definedName name="TOTALITEM3.5.1_29" localSheetId="2">[150]A.P.U!#REF!</definedName>
    <definedName name="TOTALITEM3.5.1_29">[150]A.P.U!#REF!</definedName>
    <definedName name="TOTALITEM3.5.1_3" localSheetId="22">[151]A.P.U!#REF!</definedName>
    <definedName name="TOTALITEM3.5.1_3" localSheetId="2">[151]A.P.U!#REF!</definedName>
    <definedName name="TOTALITEM3.5.1_3">[151]A.P.U!#REF!</definedName>
    <definedName name="TOTALITEM3.5.1_30" localSheetId="22">[150]A.P.U!#REF!</definedName>
    <definedName name="TOTALITEM3.5.1_30" localSheetId="2">[150]A.P.U!#REF!</definedName>
    <definedName name="TOTALITEM3.5.1_30">[150]A.P.U!#REF!</definedName>
    <definedName name="TOTALITEM3.5.1_31" localSheetId="22">[150]A.P.U!#REF!</definedName>
    <definedName name="TOTALITEM3.5.1_31" localSheetId="2">[150]A.P.U!#REF!</definedName>
    <definedName name="TOTALITEM3.5.1_31">[150]A.P.U!#REF!</definedName>
    <definedName name="TOTALITEM3.5.1_32" localSheetId="22">[150]A.P.U!#REF!</definedName>
    <definedName name="TOTALITEM3.5.1_32" localSheetId="2">[150]A.P.U!#REF!</definedName>
    <definedName name="TOTALITEM3.5.1_32">[150]A.P.U!#REF!</definedName>
    <definedName name="TOTALITEM3.5.1_33" localSheetId="22">[150]A.P.U!#REF!</definedName>
    <definedName name="TOTALITEM3.5.1_33" localSheetId="2">[150]A.P.U!#REF!</definedName>
    <definedName name="TOTALITEM3.5.1_33">[150]A.P.U!#REF!</definedName>
    <definedName name="TOTALITEM3.5.1_34" localSheetId="22">[150]A.P.U!#REF!</definedName>
    <definedName name="TOTALITEM3.5.1_34" localSheetId="2">[150]A.P.U!#REF!</definedName>
    <definedName name="TOTALITEM3.5.1_34">[150]A.P.U!#REF!</definedName>
    <definedName name="TOTALITEM3.5.1_35" localSheetId="22">[150]A.P.U!#REF!</definedName>
    <definedName name="TOTALITEM3.5.1_35" localSheetId="2">[150]A.P.U!#REF!</definedName>
    <definedName name="TOTALITEM3.5.1_35">[150]A.P.U!#REF!</definedName>
    <definedName name="TOTALITEM3.5.1_36" localSheetId="22">[150]A.P.U!#REF!</definedName>
    <definedName name="TOTALITEM3.5.1_36" localSheetId="2">[150]A.P.U!#REF!</definedName>
    <definedName name="TOTALITEM3.5.1_36">[150]A.P.U!#REF!</definedName>
    <definedName name="TOTALITEM3.5.1_37" localSheetId="22">[150]A.P.U!#REF!</definedName>
    <definedName name="TOTALITEM3.5.1_37" localSheetId="2">[150]A.P.U!#REF!</definedName>
    <definedName name="TOTALITEM3.5.1_37">[150]A.P.U!#REF!</definedName>
    <definedName name="TOTALITEM3.5.1_38" localSheetId="22">[150]A.P.U!#REF!</definedName>
    <definedName name="TOTALITEM3.5.1_38" localSheetId="2">[150]A.P.U!#REF!</definedName>
    <definedName name="TOTALITEM3.5.1_38">[150]A.P.U!#REF!</definedName>
    <definedName name="TOTALITEM3.5.1_39" localSheetId="22">[150]A.P.U!#REF!</definedName>
    <definedName name="TOTALITEM3.5.1_39" localSheetId="2">[150]A.P.U!#REF!</definedName>
    <definedName name="TOTALITEM3.5.1_39">[150]A.P.U!#REF!</definedName>
    <definedName name="TOTALITEM3.5.1_4" localSheetId="22">[149]A.P.U!#REF!</definedName>
    <definedName name="TOTALITEM3.5.1_4" localSheetId="2">[149]A.P.U!#REF!</definedName>
    <definedName name="TOTALITEM3.5.1_4">[149]A.P.U!#REF!</definedName>
    <definedName name="TOTALITEM3.5.1_40" localSheetId="22">[150]A.P.U!#REF!</definedName>
    <definedName name="TOTALITEM3.5.1_40" localSheetId="2">[150]A.P.U!#REF!</definedName>
    <definedName name="TOTALITEM3.5.1_40">[150]A.P.U!#REF!</definedName>
    <definedName name="TOTALITEM3.5.1_41" localSheetId="22">[150]A.P.U!#REF!</definedName>
    <definedName name="TOTALITEM3.5.1_41" localSheetId="2">[150]A.P.U!#REF!</definedName>
    <definedName name="TOTALITEM3.5.1_41">[150]A.P.U!#REF!</definedName>
    <definedName name="TOTALITEM3.5.1_42" localSheetId="22">[150]A.P.U!#REF!</definedName>
    <definedName name="TOTALITEM3.5.1_42" localSheetId="2">[150]A.P.U!#REF!</definedName>
    <definedName name="TOTALITEM3.5.1_42">[150]A.P.U!#REF!</definedName>
    <definedName name="TOTALITEM3.5.1_43" localSheetId="22">[150]A.P.U!#REF!</definedName>
    <definedName name="TOTALITEM3.5.1_43" localSheetId="2">[150]A.P.U!#REF!</definedName>
    <definedName name="TOTALITEM3.5.1_43">[150]A.P.U!#REF!</definedName>
    <definedName name="TOTALITEM3.5.1_44" localSheetId="22">[150]A.P.U!#REF!</definedName>
    <definedName name="TOTALITEM3.5.1_44" localSheetId="2">[150]A.P.U!#REF!</definedName>
    <definedName name="TOTALITEM3.5.1_44">[150]A.P.U!#REF!</definedName>
    <definedName name="TOTALITEM3.5.1_45" localSheetId="22">[150]A.P.U!#REF!</definedName>
    <definedName name="TOTALITEM3.5.1_45" localSheetId="2">[150]A.P.U!#REF!</definedName>
    <definedName name="TOTALITEM3.5.1_45">[150]A.P.U!#REF!</definedName>
    <definedName name="TOTALITEM3.5.1_46" localSheetId="22">[150]A.P.U!#REF!</definedName>
    <definedName name="TOTALITEM3.5.1_46" localSheetId="2">[150]A.P.U!#REF!</definedName>
    <definedName name="TOTALITEM3.5.1_46">[150]A.P.U!#REF!</definedName>
    <definedName name="TOTALITEM3.5.1_47" localSheetId="22">[150]A.P.U!#REF!</definedName>
    <definedName name="TOTALITEM3.5.1_47" localSheetId="2">[150]A.P.U!#REF!</definedName>
    <definedName name="TOTALITEM3.5.1_47">[150]A.P.U!#REF!</definedName>
    <definedName name="TOTALITEM3.5.1_48" localSheetId="22">[150]A.P.U!#REF!</definedName>
    <definedName name="TOTALITEM3.5.1_48" localSheetId="2">[150]A.P.U!#REF!</definedName>
    <definedName name="TOTALITEM3.5.1_48">[150]A.P.U!#REF!</definedName>
    <definedName name="TOTALITEM3.5.1_49" localSheetId="22">[150]A.P.U!#REF!</definedName>
    <definedName name="TOTALITEM3.5.1_49" localSheetId="2">[150]A.P.U!#REF!</definedName>
    <definedName name="TOTALITEM3.5.1_49">[150]A.P.U!#REF!</definedName>
    <definedName name="TOTALITEM3.5.1_5" localSheetId="22">[150]A.P.U!#REF!</definedName>
    <definedName name="TOTALITEM3.5.1_5" localSheetId="2">[150]A.P.U!#REF!</definedName>
    <definedName name="TOTALITEM3.5.1_5">[150]A.P.U!#REF!</definedName>
    <definedName name="TOTALITEM3.5.1_50" localSheetId="22">[150]A.P.U!#REF!</definedName>
    <definedName name="TOTALITEM3.5.1_50" localSheetId="2">[150]A.P.U!#REF!</definedName>
    <definedName name="TOTALITEM3.5.1_50">[150]A.P.U!#REF!</definedName>
    <definedName name="TOTALITEM3.5.1_51" localSheetId="22">[150]A.P.U!#REF!</definedName>
    <definedName name="TOTALITEM3.5.1_51" localSheetId="2">[150]A.P.U!#REF!</definedName>
    <definedName name="TOTALITEM3.5.1_51">[150]A.P.U!#REF!</definedName>
    <definedName name="TOTALITEM3.5.1_52" localSheetId="22">[150]A.P.U!#REF!</definedName>
    <definedName name="TOTALITEM3.5.1_52" localSheetId="2">[150]A.P.U!#REF!</definedName>
    <definedName name="TOTALITEM3.5.1_52">[150]A.P.U!#REF!</definedName>
    <definedName name="TOTALITEM3.5.1_53" localSheetId="22">[150]A.P.U!#REF!</definedName>
    <definedName name="TOTALITEM3.5.1_53" localSheetId="2">[150]A.P.U!#REF!</definedName>
    <definedName name="TOTALITEM3.5.1_53">[150]A.P.U!#REF!</definedName>
    <definedName name="TOTALITEM3.5.1_54" localSheetId="22">[150]A.P.U!#REF!</definedName>
    <definedName name="TOTALITEM3.5.1_54" localSheetId="2">[150]A.P.U!#REF!</definedName>
    <definedName name="TOTALITEM3.5.1_54">[150]A.P.U!#REF!</definedName>
    <definedName name="TOTALITEM3.5.1_55" localSheetId="22">[150]A.P.U!#REF!</definedName>
    <definedName name="TOTALITEM3.5.1_55" localSheetId="2">[150]A.P.U!#REF!</definedName>
    <definedName name="TOTALITEM3.5.1_55">[150]A.P.U!#REF!</definedName>
    <definedName name="TOTALITEM3.5.1_56" localSheetId="22">[150]A.P.U!#REF!</definedName>
    <definedName name="TOTALITEM3.5.1_56" localSheetId="2">[150]A.P.U!#REF!</definedName>
    <definedName name="TOTALITEM3.5.1_56">[150]A.P.U!#REF!</definedName>
    <definedName name="TOTALITEM3.5.1_57" localSheetId="22">[150]A.P.U!#REF!</definedName>
    <definedName name="TOTALITEM3.5.1_57" localSheetId="2">[150]A.P.U!#REF!</definedName>
    <definedName name="TOTALITEM3.5.1_57">[150]A.P.U!#REF!</definedName>
    <definedName name="TOTALITEM3.5.1_58" localSheetId="22">[150]A.P.U!#REF!</definedName>
    <definedName name="TOTALITEM3.5.1_58" localSheetId="2">[150]A.P.U!#REF!</definedName>
    <definedName name="TOTALITEM3.5.1_58">[150]A.P.U!#REF!</definedName>
    <definedName name="TOTALITEM3.5.1_59" localSheetId="22">[149]A.P.U!#REF!</definedName>
    <definedName name="TOTALITEM3.5.1_59" localSheetId="2">[149]A.P.U!#REF!</definedName>
    <definedName name="TOTALITEM3.5.1_59">[149]A.P.U!#REF!</definedName>
    <definedName name="TOTALITEM3.5.1_60" localSheetId="22">[149]A.P.U!#REF!</definedName>
    <definedName name="TOTALITEM3.5.1_60" localSheetId="2">[149]A.P.U!#REF!</definedName>
    <definedName name="TOTALITEM3.5.1_60">[149]A.P.U!#REF!</definedName>
    <definedName name="TOTALITEM3.5.1_61" localSheetId="22">[150]A.P.U!#REF!</definedName>
    <definedName name="TOTALITEM3.5.1_61" localSheetId="2">[150]A.P.U!#REF!</definedName>
    <definedName name="TOTALITEM3.5.1_61">[150]A.P.U!#REF!</definedName>
    <definedName name="TOTALITEM3.5.1_62" localSheetId="22">[150]A.P.U!#REF!</definedName>
    <definedName name="TOTALITEM3.5.1_62" localSheetId="2">[150]A.P.U!#REF!</definedName>
    <definedName name="TOTALITEM3.5.1_62">[150]A.P.U!#REF!</definedName>
    <definedName name="TOTALITEM3.5.1_63" localSheetId="22">[150]A.P.U!#REF!</definedName>
    <definedName name="TOTALITEM3.5.1_63" localSheetId="2">[150]A.P.U!#REF!</definedName>
    <definedName name="TOTALITEM3.5.1_63">[150]A.P.U!#REF!</definedName>
    <definedName name="TOTALITEM3.5.1_64" localSheetId="22">[150]A.P.U!#REF!</definedName>
    <definedName name="TOTALITEM3.5.1_64" localSheetId="2">[150]A.P.U!#REF!</definedName>
    <definedName name="TOTALITEM3.5.1_64">[150]A.P.U!#REF!</definedName>
    <definedName name="TOTALITEM3.5.1_65" localSheetId="22">[150]A.P.U!#REF!</definedName>
    <definedName name="TOTALITEM3.5.1_65" localSheetId="2">[150]A.P.U!#REF!</definedName>
    <definedName name="TOTALITEM3.5.1_65">[150]A.P.U!#REF!</definedName>
    <definedName name="TOTALITEM3.5.1_66" localSheetId="22">[150]A.P.U!#REF!</definedName>
    <definedName name="TOTALITEM3.5.1_66" localSheetId="2">[150]A.P.U!#REF!</definedName>
    <definedName name="TOTALITEM3.5.1_66">[150]A.P.U!#REF!</definedName>
    <definedName name="TOTALITEM3.5.1_67" localSheetId="22">[150]A.P.U!#REF!</definedName>
    <definedName name="TOTALITEM3.5.1_67" localSheetId="2">[150]A.P.U!#REF!</definedName>
    <definedName name="TOTALITEM3.5.1_67">[150]A.P.U!#REF!</definedName>
    <definedName name="TOTALITEM3.5.1_68" localSheetId="22">[150]A.P.U!#REF!</definedName>
    <definedName name="TOTALITEM3.5.1_68" localSheetId="2">[150]A.P.U!#REF!</definedName>
    <definedName name="TOTALITEM3.5.1_68">[150]A.P.U!#REF!</definedName>
    <definedName name="TOTALITEM3.5.1_69" localSheetId="22">[150]A.P.U!#REF!</definedName>
    <definedName name="TOTALITEM3.5.1_69" localSheetId="2">[150]A.P.U!#REF!</definedName>
    <definedName name="TOTALITEM3.5.1_69">[150]A.P.U!#REF!</definedName>
    <definedName name="TOTALITEM3.5.1_70" localSheetId="22">[150]A.P.U!#REF!</definedName>
    <definedName name="TOTALITEM3.5.1_70" localSheetId="2">[150]A.P.U!#REF!</definedName>
    <definedName name="TOTALITEM3.5.1_70">[150]A.P.U!#REF!</definedName>
    <definedName name="TOTALITEM3.5.1_71" localSheetId="22">[150]A.P.U!#REF!</definedName>
    <definedName name="TOTALITEM3.5.1_71" localSheetId="2">[150]A.P.U!#REF!</definedName>
    <definedName name="TOTALITEM3.5.1_71">[150]A.P.U!#REF!</definedName>
    <definedName name="TOTALITEM3.5.1_72" localSheetId="22">[150]A.P.U!#REF!</definedName>
    <definedName name="TOTALITEM3.5.1_72" localSheetId="2">[150]A.P.U!#REF!</definedName>
    <definedName name="TOTALITEM3.5.1_72">[150]A.P.U!#REF!</definedName>
    <definedName name="TOTALITEM3.5.1_73" localSheetId="22">[150]A.P.U!#REF!</definedName>
    <definedName name="TOTALITEM3.5.1_73" localSheetId="2">[150]A.P.U!#REF!</definedName>
    <definedName name="TOTALITEM3.5.1_73">[150]A.P.U!#REF!</definedName>
    <definedName name="TOTALITEM3.5.1_74" localSheetId="22">[150]A.P.U!#REF!</definedName>
    <definedName name="TOTALITEM3.5.1_74" localSheetId="2">[150]A.P.U!#REF!</definedName>
    <definedName name="TOTALITEM3.5.1_74">[150]A.P.U!#REF!</definedName>
    <definedName name="TOTALITEM3.5.1_75" localSheetId="22">[150]A.P.U!#REF!</definedName>
    <definedName name="TOTALITEM3.5.1_75" localSheetId="2">[150]A.P.U!#REF!</definedName>
    <definedName name="TOTALITEM3.5.1_75">[150]A.P.U!#REF!</definedName>
    <definedName name="TOTALITEM3.5.1_76" localSheetId="22">[150]A.P.U!#REF!</definedName>
    <definedName name="TOTALITEM3.5.1_76" localSheetId="2">[150]A.P.U!#REF!</definedName>
    <definedName name="TOTALITEM3.5.1_76">[150]A.P.U!#REF!</definedName>
    <definedName name="TOTALITEM3.5.1_77" localSheetId="22">[150]A.P.U!#REF!</definedName>
    <definedName name="TOTALITEM3.5.1_77" localSheetId="2">[150]A.P.U!#REF!</definedName>
    <definedName name="TOTALITEM3.5.1_77">[150]A.P.U!#REF!</definedName>
    <definedName name="TOTALITEM3.5.1_78" localSheetId="22">[150]A.P.U!#REF!</definedName>
    <definedName name="TOTALITEM3.5.1_78" localSheetId="2">[150]A.P.U!#REF!</definedName>
    <definedName name="TOTALITEM3.5.1_78">[150]A.P.U!#REF!</definedName>
    <definedName name="TOTALITEM3.5.1_79" localSheetId="22">[150]A.P.U!#REF!</definedName>
    <definedName name="TOTALITEM3.5.1_79" localSheetId="2">[150]A.P.U!#REF!</definedName>
    <definedName name="TOTALITEM3.5.1_79">[150]A.P.U!#REF!</definedName>
    <definedName name="TOTALITEM3.5.1_80" localSheetId="22">[150]A.P.U!#REF!</definedName>
    <definedName name="TOTALITEM3.5.1_80" localSheetId="2">[150]A.P.U!#REF!</definedName>
    <definedName name="TOTALITEM3.5.1_80">[150]A.P.U!#REF!</definedName>
    <definedName name="TOTALITEM3.5.1_9" localSheetId="22">[150]A.P.U!#REF!</definedName>
    <definedName name="TOTALITEM3.5.1_9" localSheetId="2">[150]A.P.U!#REF!</definedName>
    <definedName name="TOTALITEM3.5.1_9">[150]A.P.U!#REF!</definedName>
    <definedName name="TOTALITEM3.5.2" localSheetId="17">[148]A.P.U!#REF!</definedName>
    <definedName name="TOTALITEM3.5.2" localSheetId="18">[148]A.P.U!#REF!</definedName>
    <definedName name="TOTALITEM3.5.2" localSheetId="22">[147]A.P.U!#REF!</definedName>
    <definedName name="TOTALITEM3.5.2" localSheetId="2">[148]A.P.U!#REF!</definedName>
    <definedName name="TOTALITEM3.5.2">[147]A.P.U!#REF!</definedName>
    <definedName name="TOTALITEM3.5.2_1" localSheetId="22">[149]A.P.U!#REF!</definedName>
    <definedName name="TOTALITEM3.5.2_1" localSheetId="2">[149]A.P.U!#REF!</definedName>
    <definedName name="TOTALITEM3.5.2_1">[149]A.P.U!#REF!</definedName>
    <definedName name="TOTALITEM3.5.2_10" localSheetId="22">[150]A.P.U!#REF!</definedName>
    <definedName name="TOTALITEM3.5.2_10" localSheetId="2">[150]A.P.U!#REF!</definedName>
    <definedName name="TOTALITEM3.5.2_10">[150]A.P.U!#REF!</definedName>
    <definedName name="TOTALITEM3.5.2_11" localSheetId="22">[150]A.P.U!#REF!</definedName>
    <definedName name="TOTALITEM3.5.2_11" localSheetId="2">[150]A.P.U!#REF!</definedName>
    <definedName name="TOTALITEM3.5.2_11">[150]A.P.U!#REF!</definedName>
    <definedName name="TOTALITEM3.5.2_12" localSheetId="22">[150]A.P.U!#REF!</definedName>
    <definedName name="TOTALITEM3.5.2_12" localSheetId="2">[150]A.P.U!#REF!</definedName>
    <definedName name="TOTALITEM3.5.2_12">[150]A.P.U!#REF!</definedName>
    <definedName name="TOTALITEM3.5.2_13" localSheetId="22">[150]A.P.U!#REF!</definedName>
    <definedName name="TOTALITEM3.5.2_13" localSheetId="2">[150]A.P.U!#REF!</definedName>
    <definedName name="TOTALITEM3.5.2_13">[150]A.P.U!#REF!</definedName>
    <definedName name="TOTALITEM3.5.2_14" localSheetId="22">[150]A.P.U!#REF!</definedName>
    <definedName name="TOTALITEM3.5.2_14" localSheetId="2">[150]A.P.U!#REF!</definedName>
    <definedName name="TOTALITEM3.5.2_14">[150]A.P.U!#REF!</definedName>
    <definedName name="TOTALITEM3.5.2_15" localSheetId="22">[150]A.P.U!#REF!</definedName>
    <definedName name="TOTALITEM3.5.2_15" localSheetId="2">[150]A.P.U!#REF!</definedName>
    <definedName name="TOTALITEM3.5.2_15">[150]A.P.U!#REF!</definedName>
    <definedName name="TOTALITEM3.5.2_16" localSheetId="22">[150]A.P.U!#REF!</definedName>
    <definedName name="TOTALITEM3.5.2_16" localSheetId="2">[150]A.P.U!#REF!</definedName>
    <definedName name="TOTALITEM3.5.2_16">[150]A.P.U!#REF!</definedName>
    <definedName name="TOTALITEM3.5.2_17" localSheetId="22">[150]A.P.U!#REF!</definedName>
    <definedName name="TOTALITEM3.5.2_17" localSheetId="2">[150]A.P.U!#REF!</definedName>
    <definedName name="TOTALITEM3.5.2_17">[150]A.P.U!#REF!</definedName>
    <definedName name="TOTALITEM3.5.2_18" localSheetId="22">[150]A.P.U!#REF!</definedName>
    <definedName name="TOTALITEM3.5.2_18" localSheetId="2">[150]A.P.U!#REF!</definedName>
    <definedName name="TOTALITEM3.5.2_18">[150]A.P.U!#REF!</definedName>
    <definedName name="TOTALITEM3.5.2_19" localSheetId="22">[150]A.P.U!#REF!</definedName>
    <definedName name="TOTALITEM3.5.2_19" localSheetId="2">[150]A.P.U!#REF!</definedName>
    <definedName name="TOTALITEM3.5.2_19">[150]A.P.U!#REF!</definedName>
    <definedName name="TOTALITEM3.5.2_2" localSheetId="22">[149]A.P.U!#REF!</definedName>
    <definedName name="TOTALITEM3.5.2_2" localSheetId="2">[149]A.P.U!#REF!</definedName>
    <definedName name="TOTALITEM3.5.2_2">[149]A.P.U!#REF!</definedName>
    <definedName name="TOTALITEM3.5.2_20" localSheetId="22">[150]A.P.U!#REF!</definedName>
    <definedName name="TOTALITEM3.5.2_20" localSheetId="2">[150]A.P.U!#REF!</definedName>
    <definedName name="TOTALITEM3.5.2_20">[150]A.P.U!#REF!</definedName>
    <definedName name="TOTALITEM3.5.2_21" localSheetId="22">[150]A.P.U!#REF!</definedName>
    <definedName name="TOTALITEM3.5.2_21" localSheetId="2">[150]A.P.U!#REF!</definedName>
    <definedName name="TOTALITEM3.5.2_21">[150]A.P.U!#REF!</definedName>
    <definedName name="TOTALITEM3.5.2_22" localSheetId="22">[150]A.P.U!#REF!</definedName>
    <definedName name="TOTALITEM3.5.2_22" localSheetId="2">[150]A.P.U!#REF!</definedName>
    <definedName name="TOTALITEM3.5.2_22">[150]A.P.U!#REF!</definedName>
    <definedName name="TOTALITEM3.5.2_23" localSheetId="22">[150]A.P.U!#REF!</definedName>
    <definedName name="TOTALITEM3.5.2_23" localSheetId="2">[150]A.P.U!#REF!</definedName>
    <definedName name="TOTALITEM3.5.2_23">[150]A.P.U!#REF!</definedName>
    <definedName name="TOTALITEM3.5.2_24" localSheetId="22">[150]A.P.U!#REF!</definedName>
    <definedName name="TOTALITEM3.5.2_24" localSheetId="2">[150]A.P.U!#REF!</definedName>
    <definedName name="TOTALITEM3.5.2_24">[150]A.P.U!#REF!</definedName>
    <definedName name="TOTALITEM3.5.2_25" localSheetId="22">[150]A.P.U!#REF!</definedName>
    <definedName name="TOTALITEM3.5.2_25" localSheetId="2">[150]A.P.U!#REF!</definedName>
    <definedName name="TOTALITEM3.5.2_25">[150]A.P.U!#REF!</definedName>
    <definedName name="TOTALITEM3.5.2_26" localSheetId="22">[150]A.P.U!#REF!</definedName>
    <definedName name="TOTALITEM3.5.2_26" localSheetId="2">[150]A.P.U!#REF!</definedName>
    <definedName name="TOTALITEM3.5.2_26">[150]A.P.U!#REF!</definedName>
    <definedName name="TOTALITEM3.5.2_27" localSheetId="22">[150]A.P.U!#REF!</definedName>
    <definedName name="TOTALITEM3.5.2_27" localSheetId="2">[150]A.P.U!#REF!</definedName>
    <definedName name="TOTALITEM3.5.2_27">[150]A.P.U!#REF!</definedName>
    <definedName name="TOTALITEM3.5.2_28" localSheetId="22">[150]A.P.U!#REF!</definedName>
    <definedName name="TOTALITEM3.5.2_28" localSheetId="2">[150]A.P.U!#REF!</definedName>
    <definedName name="TOTALITEM3.5.2_28">[150]A.P.U!#REF!</definedName>
    <definedName name="TOTALITEM3.5.2_29" localSheetId="22">[150]A.P.U!#REF!</definedName>
    <definedName name="TOTALITEM3.5.2_29" localSheetId="2">[150]A.P.U!#REF!</definedName>
    <definedName name="TOTALITEM3.5.2_29">[150]A.P.U!#REF!</definedName>
    <definedName name="TOTALITEM3.5.2_3" localSheetId="22">[151]A.P.U!#REF!</definedName>
    <definedName name="TOTALITEM3.5.2_3" localSheetId="2">[151]A.P.U!#REF!</definedName>
    <definedName name="TOTALITEM3.5.2_3">[151]A.P.U!#REF!</definedName>
    <definedName name="TOTALITEM3.5.2_30" localSheetId="22">[150]A.P.U!#REF!</definedName>
    <definedName name="TOTALITEM3.5.2_30" localSheetId="2">[150]A.P.U!#REF!</definedName>
    <definedName name="TOTALITEM3.5.2_30">[150]A.P.U!#REF!</definedName>
    <definedName name="TOTALITEM3.5.2_31" localSheetId="22">[150]A.P.U!#REF!</definedName>
    <definedName name="TOTALITEM3.5.2_31" localSheetId="2">[150]A.P.U!#REF!</definedName>
    <definedName name="TOTALITEM3.5.2_31">[150]A.P.U!#REF!</definedName>
    <definedName name="TOTALITEM3.5.2_32" localSheetId="22">[150]A.P.U!#REF!</definedName>
    <definedName name="TOTALITEM3.5.2_32" localSheetId="2">[150]A.P.U!#REF!</definedName>
    <definedName name="TOTALITEM3.5.2_32">[150]A.P.U!#REF!</definedName>
    <definedName name="TOTALITEM3.5.2_33" localSheetId="22">[150]A.P.U!#REF!</definedName>
    <definedName name="TOTALITEM3.5.2_33" localSheetId="2">[150]A.P.U!#REF!</definedName>
    <definedName name="TOTALITEM3.5.2_33">[150]A.P.U!#REF!</definedName>
    <definedName name="TOTALITEM3.5.2_34" localSheetId="22">[150]A.P.U!#REF!</definedName>
    <definedName name="TOTALITEM3.5.2_34" localSheetId="2">[150]A.P.U!#REF!</definedName>
    <definedName name="TOTALITEM3.5.2_34">[150]A.P.U!#REF!</definedName>
    <definedName name="TOTALITEM3.5.2_35" localSheetId="22">[150]A.P.U!#REF!</definedName>
    <definedName name="TOTALITEM3.5.2_35" localSheetId="2">[150]A.P.U!#REF!</definedName>
    <definedName name="TOTALITEM3.5.2_35">[150]A.P.U!#REF!</definedName>
    <definedName name="TOTALITEM3.5.2_36" localSheetId="22">[150]A.P.U!#REF!</definedName>
    <definedName name="TOTALITEM3.5.2_36" localSheetId="2">[150]A.P.U!#REF!</definedName>
    <definedName name="TOTALITEM3.5.2_36">[150]A.P.U!#REF!</definedName>
    <definedName name="TOTALITEM3.5.2_37" localSheetId="22">[150]A.P.U!#REF!</definedName>
    <definedName name="TOTALITEM3.5.2_37" localSheetId="2">[150]A.P.U!#REF!</definedName>
    <definedName name="TOTALITEM3.5.2_37">[150]A.P.U!#REF!</definedName>
    <definedName name="TOTALITEM3.5.2_38" localSheetId="22">[150]A.P.U!#REF!</definedName>
    <definedName name="TOTALITEM3.5.2_38" localSheetId="2">[150]A.P.U!#REF!</definedName>
    <definedName name="TOTALITEM3.5.2_38">[150]A.P.U!#REF!</definedName>
    <definedName name="TOTALITEM3.5.2_39" localSheetId="22">[150]A.P.U!#REF!</definedName>
    <definedName name="TOTALITEM3.5.2_39" localSheetId="2">[150]A.P.U!#REF!</definedName>
    <definedName name="TOTALITEM3.5.2_39">[150]A.P.U!#REF!</definedName>
    <definedName name="TOTALITEM3.5.2_4" localSheetId="22">[149]A.P.U!#REF!</definedName>
    <definedName name="TOTALITEM3.5.2_4" localSheetId="2">[149]A.P.U!#REF!</definedName>
    <definedName name="TOTALITEM3.5.2_4">[149]A.P.U!#REF!</definedName>
    <definedName name="TOTALITEM3.5.2_40" localSheetId="22">[150]A.P.U!#REF!</definedName>
    <definedName name="TOTALITEM3.5.2_40" localSheetId="2">[150]A.P.U!#REF!</definedName>
    <definedName name="TOTALITEM3.5.2_40">[150]A.P.U!#REF!</definedName>
    <definedName name="TOTALITEM3.5.2_41" localSheetId="22">[150]A.P.U!#REF!</definedName>
    <definedName name="TOTALITEM3.5.2_41" localSheetId="2">[150]A.P.U!#REF!</definedName>
    <definedName name="TOTALITEM3.5.2_41">[150]A.P.U!#REF!</definedName>
    <definedName name="TOTALITEM3.5.2_42" localSheetId="22">[150]A.P.U!#REF!</definedName>
    <definedName name="TOTALITEM3.5.2_42" localSheetId="2">[150]A.P.U!#REF!</definedName>
    <definedName name="TOTALITEM3.5.2_42">[150]A.P.U!#REF!</definedName>
    <definedName name="TOTALITEM3.5.2_43" localSheetId="22">[150]A.P.U!#REF!</definedName>
    <definedName name="TOTALITEM3.5.2_43" localSheetId="2">[150]A.P.U!#REF!</definedName>
    <definedName name="TOTALITEM3.5.2_43">[150]A.P.U!#REF!</definedName>
    <definedName name="TOTALITEM3.5.2_44" localSheetId="22">[150]A.P.U!#REF!</definedName>
    <definedName name="TOTALITEM3.5.2_44" localSheetId="2">[150]A.P.U!#REF!</definedName>
    <definedName name="TOTALITEM3.5.2_44">[150]A.P.U!#REF!</definedName>
    <definedName name="TOTALITEM3.5.2_45" localSheetId="22">[150]A.P.U!#REF!</definedName>
    <definedName name="TOTALITEM3.5.2_45" localSheetId="2">[150]A.P.U!#REF!</definedName>
    <definedName name="TOTALITEM3.5.2_45">[150]A.P.U!#REF!</definedName>
    <definedName name="TOTALITEM3.5.2_46" localSheetId="22">[150]A.P.U!#REF!</definedName>
    <definedName name="TOTALITEM3.5.2_46" localSheetId="2">[150]A.P.U!#REF!</definedName>
    <definedName name="TOTALITEM3.5.2_46">[150]A.P.U!#REF!</definedName>
    <definedName name="TOTALITEM3.5.2_47" localSheetId="22">[150]A.P.U!#REF!</definedName>
    <definedName name="TOTALITEM3.5.2_47" localSheetId="2">[150]A.P.U!#REF!</definedName>
    <definedName name="TOTALITEM3.5.2_47">[150]A.P.U!#REF!</definedName>
    <definedName name="TOTALITEM3.5.2_48" localSheetId="22">[150]A.P.U!#REF!</definedName>
    <definedName name="TOTALITEM3.5.2_48" localSheetId="2">[150]A.P.U!#REF!</definedName>
    <definedName name="TOTALITEM3.5.2_48">[150]A.P.U!#REF!</definedName>
    <definedName name="TOTALITEM3.5.2_49" localSheetId="22">[150]A.P.U!#REF!</definedName>
    <definedName name="TOTALITEM3.5.2_49" localSheetId="2">[150]A.P.U!#REF!</definedName>
    <definedName name="TOTALITEM3.5.2_49">[150]A.P.U!#REF!</definedName>
    <definedName name="TOTALITEM3.5.2_5" localSheetId="22">[150]A.P.U!#REF!</definedName>
    <definedName name="TOTALITEM3.5.2_5" localSheetId="2">[150]A.P.U!#REF!</definedName>
    <definedName name="TOTALITEM3.5.2_5">[150]A.P.U!#REF!</definedName>
    <definedName name="TOTALITEM3.5.2_50" localSheetId="22">[150]A.P.U!#REF!</definedName>
    <definedName name="TOTALITEM3.5.2_50" localSheetId="2">[150]A.P.U!#REF!</definedName>
    <definedName name="TOTALITEM3.5.2_50">[150]A.P.U!#REF!</definedName>
    <definedName name="TOTALITEM3.5.2_51" localSheetId="22">[150]A.P.U!#REF!</definedName>
    <definedName name="TOTALITEM3.5.2_51" localSheetId="2">[150]A.P.U!#REF!</definedName>
    <definedName name="TOTALITEM3.5.2_51">[150]A.P.U!#REF!</definedName>
    <definedName name="TOTALITEM3.5.2_52" localSheetId="22">[150]A.P.U!#REF!</definedName>
    <definedName name="TOTALITEM3.5.2_52" localSheetId="2">[150]A.P.U!#REF!</definedName>
    <definedName name="TOTALITEM3.5.2_52">[150]A.P.U!#REF!</definedName>
    <definedName name="TOTALITEM3.5.2_53" localSheetId="22">[150]A.P.U!#REF!</definedName>
    <definedName name="TOTALITEM3.5.2_53" localSheetId="2">[150]A.P.U!#REF!</definedName>
    <definedName name="TOTALITEM3.5.2_53">[150]A.P.U!#REF!</definedName>
    <definedName name="TOTALITEM3.5.2_54" localSheetId="22">[150]A.P.U!#REF!</definedName>
    <definedName name="TOTALITEM3.5.2_54" localSheetId="2">[150]A.P.U!#REF!</definedName>
    <definedName name="TOTALITEM3.5.2_54">[150]A.P.U!#REF!</definedName>
    <definedName name="TOTALITEM3.5.2_55" localSheetId="22">[150]A.P.U!#REF!</definedName>
    <definedName name="TOTALITEM3.5.2_55" localSheetId="2">[150]A.P.U!#REF!</definedName>
    <definedName name="TOTALITEM3.5.2_55">[150]A.P.U!#REF!</definedName>
    <definedName name="TOTALITEM3.5.2_56" localSheetId="22">[150]A.P.U!#REF!</definedName>
    <definedName name="TOTALITEM3.5.2_56" localSheetId="2">[150]A.P.U!#REF!</definedName>
    <definedName name="TOTALITEM3.5.2_56">[150]A.P.U!#REF!</definedName>
    <definedName name="TOTALITEM3.5.2_57" localSheetId="22">[150]A.P.U!#REF!</definedName>
    <definedName name="TOTALITEM3.5.2_57" localSheetId="2">[150]A.P.U!#REF!</definedName>
    <definedName name="TOTALITEM3.5.2_57">[150]A.P.U!#REF!</definedName>
    <definedName name="TOTALITEM3.5.2_58" localSheetId="22">[150]A.P.U!#REF!</definedName>
    <definedName name="TOTALITEM3.5.2_58" localSheetId="2">[150]A.P.U!#REF!</definedName>
    <definedName name="TOTALITEM3.5.2_58">[150]A.P.U!#REF!</definedName>
    <definedName name="TOTALITEM3.5.2_59" localSheetId="22">[149]A.P.U!#REF!</definedName>
    <definedName name="TOTALITEM3.5.2_59" localSheetId="2">[149]A.P.U!#REF!</definedName>
    <definedName name="TOTALITEM3.5.2_59">[149]A.P.U!#REF!</definedName>
    <definedName name="TOTALITEM3.5.2_60" localSheetId="22">[149]A.P.U!#REF!</definedName>
    <definedName name="TOTALITEM3.5.2_60" localSheetId="2">[149]A.P.U!#REF!</definedName>
    <definedName name="TOTALITEM3.5.2_60">[149]A.P.U!#REF!</definedName>
    <definedName name="TOTALITEM3.5.2_61" localSheetId="22">[150]A.P.U!#REF!</definedName>
    <definedName name="TOTALITEM3.5.2_61" localSheetId="2">[150]A.P.U!#REF!</definedName>
    <definedName name="TOTALITEM3.5.2_61">[150]A.P.U!#REF!</definedName>
    <definedName name="TOTALITEM3.5.2_62" localSheetId="22">[150]A.P.U!#REF!</definedName>
    <definedName name="TOTALITEM3.5.2_62" localSheetId="2">[150]A.P.U!#REF!</definedName>
    <definedName name="TOTALITEM3.5.2_62">[150]A.P.U!#REF!</definedName>
    <definedName name="TOTALITEM3.5.2_63" localSheetId="22">[150]A.P.U!#REF!</definedName>
    <definedName name="TOTALITEM3.5.2_63" localSheetId="2">[150]A.P.U!#REF!</definedName>
    <definedName name="TOTALITEM3.5.2_63">[150]A.P.U!#REF!</definedName>
    <definedName name="TOTALITEM3.5.2_64" localSheetId="22">[150]A.P.U!#REF!</definedName>
    <definedName name="TOTALITEM3.5.2_64" localSheetId="2">[150]A.P.U!#REF!</definedName>
    <definedName name="TOTALITEM3.5.2_64">[150]A.P.U!#REF!</definedName>
    <definedName name="TOTALITEM3.5.2_65" localSheetId="22">[150]A.P.U!#REF!</definedName>
    <definedName name="TOTALITEM3.5.2_65" localSheetId="2">[150]A.P.U!#REF!</definedName>
    <definedName name="TOTALITEM3.5.2_65">[150]A.P.U!#REF!</definedName>
    <definedName name="TOTALITEM3.5.2_66" localSheetId="22">[150]A.P.U!#REF!</definedName>
    <definedName name="TOTALITEM3.5.2_66" localSheetId="2">[150]A.P.U!#REF!</definedName>
    <definedName name="TOTALITEM3.5.2_66">[150]A.P.U!#REF!</definedName>
    <definedName name="TOTALITEM3.5.2_67" localSheetId="22">[150]A.P.U!#REF!</definedName>
    <definedName name="TOTALITEM3.5.2_67" localSheetId="2">[150]A.P.U!#REF!</definedName>
    <definedName name="TOTALITEM3.5.2_67">[150]A.P.U!#REF!</definedName>
    <definedName name="TOTALITEM3.5.2_68" localSheetId="22">[150]A.P.U!#REF!</definedName>
    <definedName name="TOTALITEM3.5.2_68" localSheetId="2">[150]A.P.U!#REF!</definedName>
    <definedName name="TOTALITEM3.5.2_68">[150]A.P.U!#REF!</definedName>
    <definedName name="TOTALITEM3.5.2_69" localSheetId="22">[150]A.P.U!#REF!</definedName>
    <definedName name="TOTALITEM3.5.2_69" localSheetId="2">[150]A.P.U!#REF!</definedName>
    <definedName name="TOTALITEM3.5.2_69">[150]A.P.U!#REF!</definedName>
    <definedName name="TOTALITEM3.5.2_70" localSheetId="22">[150]A.P.U!#REF!</definedName>
    <definedName name="TOTALITEM3.5.2_70" localSheetId="2">[150]A.P.U!#REF!</definedName>
    <definedName name="TOTALITEM3.5.2_70">[150]A.P.U!#REF!</definedName>
    <definedName name="TOTALITEM3.5.2_71" localSheetId="22">[150]A.P.U!#REF!</definedName>
    <definedName name="TOTALITEM3.5.2_71" localSheetId="2">[150]A.P.U!#REF!</definedName>
    <definedName name="TOTALITEM3.5.2_71">[150]A.P.U!#REF!</definedName>
    <definedName name="TOTALITEM3.5.2_72" localSheetId="22">[150]A.P.U!#REF!</definedName>
    <definedName name="TOTALITEM3.5.2_72" localSheetId="2">[150]A.P.U!#REF!</definedName>
    <definedName name="TOTALITEM3.5.2_72">[150]A.P.U!#REF!</definedName>
    <definedName name="TOTALITEM3.5.2_73" localSheetId="22">[150]A.P.U!#REF!</definedName>
    <definedName name="TOTALITEM3.5.2_73" localSheetId="2">[150]A.P.U!#REF!</definedName>
    <definedName name="TOTALITEM3.5.2_73">[150]A.P.U!#REF!</definedName>
    <definedName name="TOTALITEM3.5.2_74" localSheetId="22">[150]A.P.U!#REF!</definedName>
    <definedName name="TOTALITEM3.5.2_74" localSheetId="2">[150]A.P.U!#REF!</definedName>
    <definedName name="TOTALITEM3.5.2_74">[150]A.P.U!#REF!</definedName>
    <definedName name="TOTALITEM3.5.2_75" localSheetId="22">[150]A.P.U!#REF!</definedName>
    <definedName name="TOTALITEM3.5.2_75" localSheetId="2">[150]A.P.U!#REF!</definedName>
    <definedName name="TOTALITEM3.5.2_75">[150]A.P.U!#REF!</definedName>
    <definedName name="TOTALITEM3.5.2_76" localSheetId="22">[150]A.P.U!#REF!</definedName>
    <definedName name="TOTALITEM3.5.2_76" localSheetId="2">[150]A.P.U!#REF!</definedName>
    <definedName name="TOTALITEM3.5.2_76">[150]A.P.U!#REF!</definedName>
    <definedName name="TOTALITEM3.5.2_77" localSheetId="22">[150]A.P.U!#REF!</definedName>
    <definedName name="TOTALITEM3.5.2_77" localSheetId="2">[150]A.P.U!#REF!</definedName>
    <definedName name="TOTALITEM3.5.2_77">[150]A.P.U!#REF!</definedName>
    <definedName name="TOTALITEM3.5.2_78" localSheetId="22">[150]A.P.U!#REF!</definedName>
    <definedName name="TOTALITEM3.5.2_78" localSheetId="2">[150]A.P.U!#REF!</definedName>
    <definedName name="TOTALITEM3.5.2_78">[150]A.P.U!#REF!</definedName>
    <definedName name="TOTALITEM3.5.2_79" localSheetId="22">[150]A.P.U!#REF!</definedName>
    <definedName name="TOTALITEM3.5.2_79" localSheetId="2">[150]A.P.U!#REF!</definedName>
    <definedName name="TOTALITEM3.5.2_79">[150]A.P.U!#REF!</definedName>
    <definedName name="TOTALITEM3.5.2_80" localSheetId="22">[150]A.P.U!#REF!</definedName>
    <definedName name="TOTALITEM3.5.2_80" localSheetId="2">[150]A.P.U!#REF!</definedName>
    <definedName name="TOTALITEM3.5.2_80">[150]A.P.U!#REF!</definedName>
    <definedName name="TOTALITEM3.5.2_9" localSheetId="22">[150]A.P.U!#REF!</definedName>
    <definedName name="TOTALITEM3.5.2_9" localSheetId="2">[150]A.P.U!#REF!</definedName>
    <definedName name="TOTALITEM3.5.2_9">[150]A.P.U!#REF!</definedName>
    <definedName name="TOTALITEM3.5.3" localSheetId="17">[148]A.P.U!#REF!</definedName>
    <definedName name="TOTALITEM3.5.3" localSheetId="18">[148]A.P.U!#REF!</definedName>
    <definedName name="TOTALITEM3.5.3" localSheetId="22">[147]A.P.U!#REF!</definedName>
    <definedName name="TOTALITEM3.5.3" localSheetId="2">[148]A.P.U!#REF!</definedName>
    <definedName name="TOTALITEM3.5.3">[147]A.P.U!#REF!</definedName>
    <definedName name="TOTALITEM3.5.3_1" localSheetId="22">[149]A.P.U!#REF!</definedName>
    <definedName name="TOTALITEM3.5.3_1" localSheetId="2">[149]A.P.U!#REF!</definedName>
    <definedName name="TOTALITEM3.5.3_1">[149]A.P.U!#REF!</definedName>
    <definedName name="TOTALITEM3.5.3_10" localSheetId="22">[150]A.P.U!#REF!</definedName>
    <definedName name="TOTALITEM3.5.3_10" localSheetId="2">[150]A.P.U!#REF!</definedName>
    <definedName name="TOTALITEM3.5.3_10">[150]A.P.U!#REF!</definedName>
    <definedName name="TOTALITEM3.5.3_11" localSheetId="22">[150]A.P.U!#REF!</definedName>
    <definedName name="TOTALITEM3.5.3_11" localSheetId="2">[150]A.P.U!#REF!</definedName>
    <definedName name="TOTALITEM3.5.3_11">[150]A.P.U!#REF!</definedName>
    <definedName name="TOTALITEM3.5.3_12" localSheetId="22">[150]A.P.U!#REF!</definedName>
    <definedName name="TOTALITEM3.5.3_12" localSheetId="2">[150]A.P.U!#REF!</definedName>
    <definedName name="TOTALITEM3.5.3_12">[150]A.P.U!#REF!</definedName>
    <definedName name="TOTALITEM3.5.3_13" localSheetId="22">[150]A.P.U!#REF!</definedName>
    <definedName name="TOTALITEM3.5.3_13" localSheetId="2">[150]A.P.U!#REF!</definedName>
    <definedName name="TOTALITEM3.5.3_13">[150]A.P.U!#REF!</definedName>
    <definedName name="TOTALITEM3.5.3_14" localSheetId="22">[150]A.P.U!#REF!</definedName>
    <definedName name="TOTALITEM3.5.3_14" localSheetId="2">[150]A.P.U!#REF!</definedName>
    <definedName name="TOTALITEM3.5.3_14">[150]A.P.U!#REF!</definedName>
    <definedName name="TOTALITEM3.5.3_15" localSheetId="22">[150]A.P.U!#REF!</definedName>
    <definedName name="TOTALITEM3.5.3_15" localSheetId="2">[150]A.P.U!#REF!</definedName>
    <definedName name="TOTALITEM3.5.3_15">[150]A.P.U!#REF!</definedName>
    <definedName name="TOTALITEM3.5.3_16" localSheetId="22">[150]A.P.U!#REF!</definedName>
    <definedName name="TOTALITEM3.5.3_16" localSheetId="2">[150]A.P.U!#REF!</definedName>
    <definedName name="TOTALITEM3.5.3_16">[150]A.P.U!#REF!</definedName>
    <definedName name="TOTALITEM3.5.3_17" localSheetId="22">[150]A.P.U!#REF!</definedName>
    <definedName name="TOTALITEM3.5.3_17" localSheetId="2">[150]A.P.U!#REF!</definedName>
    <definedName name="TOTALITEM3.5.3_17">[150]A.P.U!#REF!</definedName>
    <definedName name="TOTALITEM3.5.3_18" localSheetId="22">[150]A.P.U!#REF!</definedName>
    <definedName name="TOTALITEM3.5.3_18" localSheetId="2">[150]A.P.U!#REF!</definedName>
    <definedName name="TOTALITEM3.5.3_18">[150]A.P.U!#REF!</definedName>
    <definedName name="TOTALITEM3.5.3_19" localSheetId="22">[150]A.P.U!#REF!</definedName>
    <definedName name="TOTALITEM3.5.3_19" localSheetId="2">[150]A.P.U!#REF!</definedName>
    <definedName name="TOTALITEM3.5.3_19">[150]A.P.U!#REF!</definedName>
    <definedName name="TOTALITEM3.5.3_2" localSheetId="22">[149]A.P.U!#REF!</definedName>
    <definedName name="TOTALITEM3.5.3_2" localSheetId="2">[149]A.P.U!#REF!</definedName>
    <definedName name="TOTALITEM3.5.3_2">[149]A.P.U!#REF!</definedName>
    <definedName name="TOTALITEM3.5.3_20" localSheetId="22">[150]A.P.U!#REF!</definedName>
    <definedName name="TOTALITEM3.5.3_20" localSheetId="2">[150]A.P.U!#REF!</definedName>
    <definedName name="TOTALITEM3.5.3_20">[150]A.P.U!#REF!</definedName>
    <definedName name="TOTALITEM3.5.3_21" localSheetId="22">[150]A.P.U!#REF!</definedName>
    <definedName name="TOTALITEM3.5.3_21" localSheetId="2">[150]A.P.U!#REF!</definedName>
    <definedName name="TOTALITEM3.5.3_21">[150]A.P.U!#REF!</definedName>
    <definedName name="TOTALITEM3.5.3_22" localSheetId="22">[150]A.P.U!#REF!</definedName>
    <definedName name="TOTALITEM3.5.3_22" localSheetId="2">[150]A.P.U!#REF!</definedName>
    <definedName name="TOTALITEM3.5.3_22">[150]A.P.U!#REF!</definedName>
    <definedName name="TOTALITEM3.5.3_23" localSheetId="22">[150]A.P.U!#REF!</definedName>
    <definedName name="TOTALITEM3.5.3_23" localSheetId="2">[150]A.P.U!#REF!</definedName>
    <definedName name="TOTALITEM3.5.3_23">[150]A.P.U!#REF!</definedName>
    <definedName name="TOTALITEM3.5.3_24" localSheetId="22">[150]A.P.U!#REF!</definedName>
    <definedName name="TOTALITEM3.5.3_24" localSheetId="2">[150]A.P.U!#REF!</definedName>
    <definedName name="TOTALITEM3.5.3_24">[150]A.P.U!#REF!</definedName>
    <definedName name="TOTALITEM3.5.3_25" localSheetId="22">[150]A.P.U!#REF!</definedName>
    <definedName name="TOTALITEM3.5.3_25" localSheetId="2">[150]A.P.U!#REF!</definedName>
    <definedName name="TOTALITEM3.5.3_25">[150]A.P.U!#REF!</definedName>
    <definedName name="TOTALITEM3.5.3_26" localSheetId="22">[150]A.P.U!#REF!</definedName>
    <definedName name="TOTALITEM3.5.3_26" localSheetId="2">[150]A.P.U!#REF!</definedName>
    <definedName name="TOTALITEM3.5.3_26">[150]A.P.U!#REF!</definedName>
    <definedName name="TOTALITEM3.5.3_27" localSheetId="22">[150]A.P.U!#REF!</definedName>
    <definedName name="TOTALITEM3.5.3_27" localSheetId="2">[150]A.P.U!#REF!</definedName>
    <definedName name="TOTALITEM3.5.3_27">[150]A.P.U!#REF!</definedName>
    <definedName name="TOTALITEM3.5.3_28" localSheetId="22">[150]A.P.U!#REF!</definedName>
    <definedName name="TOTALITEM3.5.3_28" localSheetId="2">[150]A.P.U!#REF!</definedName>
    <definedName name="TOTALITEM3.5.3_28">[150]A.P.U!#REF!</definedName>
    <definedName name="TOTALITEM3.5.3_29" localSheetId="22">[150]A.P.U!#REF!</definedName>
    <definedName name="TOTALITEM3.5.3_29" localSheetId="2">[150]A.P.U!#REF!</definedName>
    <definedName name="TOTALITEM3.5.3_29">[150]A.P.U!#REF!</definedName>
    <definedName name="TOTALITEM3.5.3_3" localSheetId="22">[151]A.P.U!#REF!</definedName>
    <definedName name="TOTALITEM3.5.3_3" localSheetId="2">[151]A.P.U!#REF!</definedName>
    <definedName name="TOTALITEM3.5.3_3">[151]A.P.U!#REF!</definedName>
    <definedName name="TOTALITEM3.5.3_30" localSheetId="22">[150]A.P.U!#REF!</definedName>
    <definedName name="TOTALITEM3.5.3_30" localSheetId="2">[150]A.P.U!#REF!</definedName>
    <definedName name="TOTALITEM3.5.3_30">[150]A.P.U!#REF!</definedName>
    <definedName name="TOTALITEM3.5.3_31" localSheetId="22">[150]A.P.U!#REF!</definedName>
    <definedName name="TOTALITEM3.5.3_31" localSheetId="2">[150]A.P.U!#REF!</definedName>
    <definedName name="TOTALITEM3.5.3_31">[150]A.P.U!#REF!</definedName>
    <definedName name="TOTALITEM3.5.3_32" localSheetId="22">[150]A.P.U!#REF!</definedName>
    <definedName name="TOTALITEM3.5.3_32" localSheetId="2">[150]A.P.U!#REF!</definedName>
    <definedName name="TOTALITEM3.5.3_32">[150]A.P.U!#REF!</definedName>
    <definedName name="TOTALITEM3.5.3_33" localSheetId="22">[150]A.P.U!#REF!</definedName>
    <definedName name="TOTALITEM3.5.3_33" localSheetId="2">[150]A.P.U!#REF!</definedName>
    <definedName name="TOTALITEM3.5.3_33">[150]A.P.U!#REF!</definedName>
    <definedName name="TOTALITEM3.5.3_34" localSheetId="22">[150]A.P.U!#REF!</definedName>
    <definedName name="TOTALITEM3.5.3_34" localSheetId="2">[150]A.P.U!#REF!</definedName>
    <definedName name="TOTALITEM3.5.3_34">[150]A.P.U!#REF!</definedName>
    <definedName name="TOTALITEM3.5.3_35" localSheetId="22">[150]A.P.U!#REF!</definedName>
    <definedName name="TOTALITEM3.5.3_35" localSheetId="2">[150]A.P.U!#REF!</definedName>
    <definedName name="TOTALITEM3.5.3_35">[150]A.P.U!#REF!</definedName>
    <definedName name="TOTALITEM3.5.3_36" localSheetId="22">[150]A.P.U!#REF!</definedName>
    <definedName name="TOTALITEM3.5.3_36" localSheetId="2">[150]A.P.U!#REF!</definedName>
    <definedName name="TOTALITEM3.5.3_36">[150]A.P.U!#REF!</definedName>
    <definedName name="TOTALITEM3.5.3_37" localSheetId="22">[150]A.P.U!#REF!</definedName>
    <definedName name="TOTALITEM3.5.3_37" localSheetId="2">[150]A.P.U!#REF!</definedName>
    <definedName name="TOTALITEM3.5.3_37">[150]A.P.U!#REF!</definedName>
    <definedName name="TOTALITEM3.5.3_38" localSheetId="22">[150]A.P.U!#REF!</definedName>
    <definedName name="TOTALITEM3.5.3_38" localSheetId="2">[150]A.P.U!#REF!</definedName>
    <definedName name="TOTALITEM3.5.3_38">[150]A.P.U!#REF!</definedName>
    <definedName name="TOTALITEM3.5.3_39" localSheetId="22">[150]A.P.U!#REF!</definedName>
    <definedName name="TOTALITEM3.5.3_39" localSheetId="2">[150]A.P.U!#REF!</definedName>
    <definedName name="TOTALITEM3.5.3_39">[150]A.P.U!#REF!</definedName>
    <definedName name="TOTALITEM3.5.3_4" localSheetId="22">[149]A.P.U!#REF!</definedName>
    <definedName name="TOTALITEM3.5.3_4" localSheetId="2">[149]A.P.U!#REF!</definedName>
    <definedName name="TOTALITEM3.5.3_4">[149]A.P.U!#REF!</definedName>
    <definedName name="TOTALITEM3.5.3_40" localSheetId="22">[150]A.P.U!#REF!</definedName>
    <definedName name="TOTALITEM3.5.3_40" localSheetId="2">[150]A.P.U!#REF!</definedName>
    <definedName name="TOTALITEM3.5.3_40">[150]A.P.U!#REF!</definedName>
    <definedName name="TOTALITEM3.5.3_41" localSheetId="22">[150]A.P.U!#REF!</definedName>
    <definedName name="TOTALITEM3.5.3_41" localSheetId="2">[150]A.P.U!#REF!</definedName>
    <definedName name="TOTALITEM3.5.3_41">[150]A.P.U!#REF!</definedName>
    <definedName name="TOTALITEM3.5.3_42" localSheetId="22">[150]A.P.U!#REF!</definedName>
    <definedName name="TOTALITEM3.5.3_42" localSheetId="2">[150]A.P.U!#REF!</definedName>
    <definedName name="TOTALITEM3.5.3_42">[150]A.P.U!#REF!</definedName>
    <definedName name="TOTALITEM3.5.3_43" localSheetId="22">[150]A.P.U!#REF!</definedName>
    <definedName name="TOTALITEM3.5.3_43" localSheetId="2">[150]A.P.U!#REF!</definedName>
    <definedName name="TOTALITEM3.5.3_43">[150]A.P.U!#REF!</definedName>
    <definedName name="TOTALITEM3.5.3_44" localSheetId="22">[150]A.P.U!#REF!</definedName>
    <definedName name="TOTALITEM3.5.3_44" localSheetId="2">[150]A.P.U!#REF!</definedName>
    <definedName name="TOTALITEM3.5.3_44">[150]A.P.U!#REF!</definedName>
    <definedName name="TOTALITEM3.5.3_45" localSheetId="22">[150]A.P.U!#REF!</definedName>
    <definedName name="TOTALITEM3.5.3_45" localSheetId="2">[150]A.P.U!#REF!</definedName>
    <definedName name="TOTALITEM3.5.3_45">[150]A.P.U!#REF!</definedName>
    <definedName name="TOTALITEM3.5.3_46" localSheetId="22">[150]A.P.U!#REF!</definedName>
    <definedName name="TOTALITEM3.5.3_46" localSheetId="2">[150]A.P.U!#REF!</definedName>
    <definedName name="TOTALITEM3.5.3_46">[150]A.P.U!#REF!</definedName>
    <definedName name="TOTALITEM3.5.3_47" localSheetId="22">[150]A.P.U!#REF!</definedName>
    <definedName name="TOTALITEM3.5.3_47" localSheetId="2">[150]A.P.U!#REF!</definedName>
    <definedName name="TOTALITEM3.5.3_47">[150]A.P.U!#REF!</definedName>
    <definedName name="TOTALITEM3.5.3_48" localSheetId="22">[150]A.P.U!#REF!</definedName>
    <definedName name="TOTALITEM3.5.3_48" localSheetId="2">[150]A.P.U!#REF!</definedName>
    <definedName name="TOTALITEM3.5.3_48">[150]A.P.U!#REF!</definedName>
    <definedName name="TOTALITEM3.5.3_49" localSheetId="22">[150]A.P.U!#REF!</definedName>
    <definedName name="TOTALITEM3.5.3_49" localSheetId="2">[150]A.P.U!#REF!</definedName>
    <definedName name="TOTALITEM3.5.3_49">[150]A.P.U!#REF!</definedName>
    <definedName name="TOTALITEM3.5.3_5" localSheetId="22">[150]A.P.U!#REF!</definedName>
    <definedName name="TOTALITEM3.5.3_5" localSheetId="2">[150]A.P.U!#REF!</definedName>
    <definedName name="TOTALITEM3.5.3_5">[150]A.P.U!#REF!</definedName>
    <definedName name="TOTALITEM3.5.3_50" localSheetId="22">[150]A.P.U!#REF!</definedName>
    <definedName name="TOTALITEM3.5.3_50" localSheetId="2">[150]A.P.U!#REF!</definedName>
    <definedName name="TOTALITEM3.5.3_50">[150]A.P.U!#REF!</definedName>
    <definedName name="TOTALITEM3.5.3_51" localSheetId="22">[150]A.P.U!#REF!</definedName>
    <definedName name="TOTALITEM3.5.3_51" localSheetId="2">[150]A.P.U!#REF!</definedName>
    <definedName name="TOTALITEM3.5.3_51">[150]A.P.U!#REF!</definedName>
    <definedName name="TOTALITEM3.5.3_52" localSheetId="22">[150]A.P.U!#REF!</definedName>
    <definedName name="TOTALITEM3.5.3_52" localSheetId="2">[150]A.P.U!#REF!</definedName>
    <definedName name="TOTALITEM3.5.3_52">[150]A.P.U!#REF!</definedName>
    <definedName name="TOTALITEM3.5.3_53" localSheetId="22">[150]A.P.U!#REF!</definedName>
    <definedName name="TOTALITEM3.5.3_53" localSheetId="2">[150]A.P.U!#REF!</definedName>
    <definedName name="TOTALITEM3.5.3_53">[150]A.P.U!#REF!</definedName>
    <definedName name="TOTALITEM3.5.3_54" localSheetId="22">[150]A.P.U!#REF!</definedName>
    <definedName name="TOTALITEM3.5.3_54" localSheetId="2">[150]A.P.U!#REF!</definedName>
    <definedName name="TOTALITEM3.5.3_54">[150]A.P.U!#REF!</definedName>
    <definedName name="TOTALITEM3.5.3_55" localSheetId="22">[150]A.P.U!#REF!</definedName>
    <definedName name="TOTALITEM3.5.3_55" localSheetId="2">[150]A.P.U!#REF!</definedName>
    <definedName name="TOTALITEM3.5.3_55">[150]A.P.U!#REF!</definedName>
    <definedName name="TOTALITEM3.5.3_56" localSheetId="22">[150]A.P.U!#REF!</definedName>
    <definedName name="TOTALITEM3.5.3_56" localSheetId="2">[150]A.P.U!#REF!</definedName>
    <definedName name="TOTALITEM3.5.3_56">[150]A.P.U!#REF!</definedName>
    <definedName name="TOTALITEM3.5.3_57" localSheetId="22">[150]A.P.U!#REF!</definedName>
    <definedName name="TOTALITEM3.5.3_57" localSheetId="2">[150]A.P.U!#REF!</definedName>
    <definedName name="TOTALITEM3.5.3_57">[150]A.P.U!#REF!</definedName>
    <definedName name="TOTALITEM3.5.3_58" localSheetId="22">[150]A.P.U!#REF!</definedName>
    <definedName name="TOTALITEM3.5.3_58" localSheetId="2">[150]A.P.U!#REF!</definedName>
    <definedName name="TOTALITEM3.5.3_58">[150]A.P.U!#REF!</definedName>
    <definedName name="TOTALITEM3.5.3_59" localSheetId="22">[149]A.P.U!#REF!</definedName>
    <definedName name="TOTALITEM3.5.3_59" localSheetId="2">[149]A.P.U!#REF!</definedName>
    <definedName name="TOTALITEM3.5.3_59">[149]A.P.U!#REF!</definedName>
    <definedName name="TOTALITEM3.5.3_60" localSheetId="22">[149]A.P.U!#REF!</definedName>
    <definedName name="TOTALITEM3.5.3_60" localSheetId="2">[149]A.P.U!#REF!</definedName>
    <definedName name="TOTALITEM3.5.3_60">[149]A.P.U!#REF!</definedName>
    <definedName name="TOTALITEM3.5.3_61" localSheetId="22">[150]A.P.U!#REF!</definedName>
    <definedName name="TOTALITEM3.5.3_61" localSheetId="2">[150]A.P.U!#REF!</definedName>
    <definedName name="TOTALITEM3.5.3_61">[150]A.P.U!#REF!</definedName>
    <definedName name="TOTALITEM3.5.3_62" localSheetId="22">[150]A.P.U!#REF!</definedName>
    <definedName name="TOTALITEM3.5.3_62" localSheetId="2">[150]A.P.U!#REF!</definedName>
    <definedName name="TOTALITEM3.5.3_62">[150]A.P.U!#REF!</definedName>
    <definedName name="TOTALITEM3.5.3_63" localSheetId="22">[150]A.P.U!#REF!</definedName>
    <definedName name="TOTALITEM3.5.3_63" localSheetId="2">[150]A.P.U!#REF!</definedName>
    <definedName name="TOTALITEM3.5.3_63">[150]A.P.U!#REF!</definedName>
    <definedName name="TOTALITEM3.5.3_64" localSheetId="22">[150]A.P.U!#REF!</definedName>
    <definedName name="TOTALITEM3.5.3_64" localSheetId="2">[150]A.P.U!#REF!</definedName>
    <definedName name="TOTALITEM3.5.3_64">[150]A.P.U!#REF!</definedName>
    <definedName name="TOTALITEM3.5.3_65" localSheetId="22">[150]A.P.U!#REF!</definedName>
    <definedName name="TOTALITEM3.5.3_65" localSheetId="2">[150]A.P.U!#REF!</definedName>
    <definedName name="TOTALITEM3.5.3_65">[150]A.P.U!#REF!</definedName>
    <definedName name="TOTALITEM3.5.3_66" localSheetId="22">[150]A.P.U!#REF!</definedName>
    <definedName name="TOTALITEM3.5.3_66" localSheetId="2">[150]A.P.U!#REF!</definedName>
    <definedName name="TOTALITEM3.5.3_66">[150]A.P.U!#REF!</definedName>
    <definedName name="TOTALITEM3.5.3_67" localSheetId="22">[150]A.P.U!#REF!</definedName>
    <definedName name="TOTALITEM3.5.3_67" localSheetId="2">[150]A.P.U!#REF!</definedName>
    <definedName name="TOTALITEM3.5.3_67">[150]A.P.U!#REF!</definedName>
    <definedName name="TOTALITEM3.5.3_68" localSheetId="22">[150]A.P.U!#REF!</definedName>
    <definedName name="TOTALITEM3.5.3_68" localSheetId="2">[150]A.P.U!#REF!</definedName>
    <definedName name="TOTALITEM3.5.3_68">[150]A.P.U!#REF!</definedName>
    <definedName name="TOTALITEM3.5.3_69" localSheetId="22">[150]A.P.U!#REF!</definedName>
    <definedName name="TOTALITEM3.5.3_69" localSheetId="2">[150]A.P.U!#REF!</definedName>
    <definedName name="TOTALITEM3.5.3_69">[150]A.P.U!#REF!</definedName>
    <definedName name="TOTALITEM3.5.3_70" localSheetId="22">[150]A.P.U!#REF!</definedName>
    <definedName name="TOTALITEM3.5.3_70" localSheetId="2">[150]A.P.U!#REF!</definedName>
    <definedName name="TOTALITEM3.5.3_70">[150]A.P.U!#REF!</definedName>
    <definedName name="TOTALITEM3.5.3_71" localSheetId="22">[150]A.P.U!#REF!</definedName>
    <definedName name="TOTALITEM3.5.3_71" localSheetId="2">[150]A.P.U!#REF!</definedName>
    <definedName name="TOTALITEM3.5.3_71">[150]A.P.U!#REF!</definedName>
    <definedName name="TOTALITEM3.5.3_72" localSheetId="22">[150]A.P.U!#REF!</definedName>
    <definedName name="TOTALITEM3.5.3_72" localSheetId="2">[150]A.P.U!#REF!</definedName>
    <definedName name="TOTALITEM3.5.3_72">[150]A.P.U!#REF!</definedName>
    <definedName name="TOTALITEM3.5.3_73" localSheetId="22">[150]A.P.U!#REF!</definedName>
    <definedName name="TOTALITEM3.5.3_73" localSheetId="2">[150]A.P.U!#REF!</definedName>
    <definedName name="TOTALITEM3.5.3_73">[150]A.P.U!#REF!</definedName>
    <definedName name="TOTALITEM3.5.3_74" localSheetId="22">[150]A.P.U!#REF!</definedName>
    <definedName name="TOTALITEM3.5.3_74" localSheetId="2">[150]A.P.U!#REF!</definedName>
    <definedName name="TOTALITEM3.5.3_74">[150]A.P.U!#REF!</definedName>
    <definedName name="TOTALITEM3.5.3_75" localSheetId="22">[150]A.P.U!#REF!</definedName>
    <definedName name="TOTALITEM3.5.3_75" localSheetId="2">[150]A.P.U!#REF!</definedName>
    <definedName name="TOTALITEM3.5.3_75">[150]A.P.U!#REF!</definedName>
    <definedName name="TOTALITEM3.5.3_76" localSheetId="22">[150]A.P.U!#REF!</definedName>
    <definedName name="TOTALITEM3.5.3_76" localSheetId="2">[150]A.P.U!#REF!</definedName>
    <definedName name="TOTALITEM3.5.3_76">[150]A.P.U!#REF!</definedName>
    <definedName name="TOTALITEM3.5.3_77" localSheetId="22">[150]A.P.U!#REF!</definedName>
    <definedName name="TOTALITEM3.5.3_77" localSheetId="2">[150]A.P.U!#REF!</definedName>
    <definedName name="TOTALITEM3.5.3_77">[150]A.P.U!#REF!</definedName>
    <definedName name="TOTALITEM3.5.3_78" localSheetId="22">[150]A.P.U!#REF!</definedName>
    <definedName name="TOTALITEM3.5.3_78" localSheetId="2">[150]A.P.U!#REF!</definedName>
    <definedName name="TOTALITEM3.5.3_78">[150]A.P.U!#REF!</definedName>
    <definedName name="TOTALITEM3.5.3_79" localSheetId="22">[150]A.P.U!#REF!</definedName>
    <definedName name="TOTALITEM3.5.3_79" localSheetId="2">[150]A.P.U!#REF!</definedName>
    <definedName name="TOTALITEM3.5.3_79">[150]A.P.U!#REF!</definedName>
    <definedName name="TOTALITEM3.5.3_80" localSheetId="22">[150]A.P.U!#REF!</definedName>
    <definedName name="TOTALITEM3.5.3_80" localSheetId="2">[150]A.P.U!#REF!</definedName>
    <definedName name="TOTALITEM3.5.3_80">[150]A.P.U!#REF!</definedName>
    <definedName name="TOTALITEM3.5.3_9" localSheetId="22">[150]A.P.U!#REF!</definedName>
    <definedName name="TOTALITEM3.5.3_9" localSheetId="2">[150]A.P.U!#REF!</definedName>
    <definedName name="TOTALITEM3.5.3_9">[150]A.P.U!#REF!</definedName>
    <definedName name="TOTALITEM4.1.2" localSheetId="17">[148]A.P.U!#REF!</definedName>
    <definedName name="TOTALITEM4.1.2" localSheetId="18">[148]A.P.U!#REF!</definedName>
    <definedName name="TOTALITEM4.1.2" localSheetId="22">[147]A.P.U!#REF!</definedName>
    <definedName name="TOTALITEM4.1.2" localSheetId="2">[148]A.P.U!#REF!</definedName>
    <definedName name="TOTALITEM4.1.2">[147]A.P.U!#REF!</definedName>
    <definedName name="TOTALITEM4.1.2_1" localSheetId="22">[149]A.P.U!#REF!</definedName>
    <definedName name="TOTALITEM4.1.2_1" localSheetId="2">[149]A.P.U!#REF!</definedName>
    <definedName name="TOTALITEM4.1.2_1">[149]A.P.U!#REF!</definedName>
    <definedName name="TOTALITEM4.1.2_10" localSheetId="22">[150]A.P.U!#REF!</definedName>
    <definedName name="TOTALITEM4.1.2_10" localSheetId="2">[150]A.P.U!#REF!</definedName>
    <definedName name="TOTALITEM4.1.2_10">[150]A.P.U!#REF!</definedName>
    <definedName name="TOTALITEM4.1.2_11" localSheetId="22">[150]A.P.U!#REF!</definedName>
    <definedName name="TOTALITEM4.1.2_11" localSheetId="2">[150]A.P.U!#REF!</definedName>
    <definedName name="TOTALITEM4.1.2_11">[150]A.P.U!#REF!</definedName>
    <definedName name="TOTALITEM4.1.2_12" localSheetId="22">[150]A.P.U!#REF!</definedName>
    <definedName name="TOTALITEM4.1.2_12" localSheetId="2">[150]A.P.U!#REF!</definedName>
    <definedName name="TOTALITEM4.1.2_12">[150]A.P.U!#REF!</definedName>
    <definedName name="TOTALITEM4.1.2_13" localSheetId="22">[150]A.P.U!#REF!</definedName>
    <definedName name="TOTALITEM4.1.2_13" localSheetId="2">[150]A.P.U!#REF!</definedName>
    <definedName name="TOTALITEM4.1.2_13">[150]A.P.U!#REF!</definedName>
    <definedName name="TOTALITEM4.1.2_14" localSheetId="22">[150]A.P.U!#REF!</definedName>
    <definedName name="TOTALITEM4.1.2_14" localSheetId="2">[150]A.P.U!#REF!</definedName>
    <definedName name="TOTALITEM4.1.2_14">[150]A.P.U!#REF!</definedName>
    <definedName name="TOTALITEM4.1.2_15" localSheetId="22">[150]A.P.U!#REF!</definedName>
    <definedName name="TOTALITEM4.1.2_15" localSheetId="2">[150]A.P.U!#REF!</definedName>
    <definedName name="TOTALITEM4.1.2_15">[150]A.P.U!#REF!</definedName>
    <definedName name="TOTALITEM4.1.2_16" localSheetId="22">[150]A.P.U!#REF!</definedName>
    <definedName name="TOTALITEM4.1.2_16" localSheetId="2">[150]A.P.U!#REF!</definedName>
    <definedName name="TOTALITEM4.1.2_16">[150]A.P.U!#REF!</definedName>
    <definedName name="TOTALITEM4.1.2_17" localSheetId="22">[150]A.P.U!#REF!</definedName>
    <definedName name="TOTALITEM4.1.2_17" localSheetId="2">[150]A.P.U!#REF!</definedName>
    <definedName name="TOTALITEM4.1.2_17">[150]A.P.U!#REF!</definedName>
    <definedName name="TOTALITEM4.1.2_18" localSheetId="22">[150]A.P.U!#REF!</definedName>
    <definedName name="TOTALITEM4.1.2_18" localSheetId="2">[150]A.P.U!#REF!</definedName>
    <definedName name="TOTALITEM4.1.2_18">[150]A.P.U!#REF!</definedName>
    <definedName name="TOTALITEM4.1.2_19" localSheetId="22">[150]A.P.U!#REF!</definedName>
    <definedName name="TOTALITEM4.1.2_19" localSheetId="2">[150]A.P.U!#REF!</definedName>
    <definedName name="TOTALITEM4.1.2_19">[150]A.P.U!#REF!</definedName>
    <definedName name="TOTALITEM4.1.2_2" localSheetId="22">[149]A.P.U!#REF!</definedName>
    <definedName name="TOTALITEM4.1.2_2" localSheetId="2">[149]A.P.U!#REF!</definedName>
    <definedName name="TOTALITEM4.1.2_2">[149]A.P.U!#REF!</definedName>
    <definedName name="TOTALITEM4.1.2_20" localSheetId="22">[150]A.P.U!#REF!</definedName>
    <definedName name="TOTALITEM4.1.2_20" localSheetId="2">[150]A.P.U!#REF!</definedName>
    <definedName name="TOTALITEM4.1.2_20">[150]A.P.U!#REF!</definedName>
    <definedName name="TOTALITEM4.1.2_21" localSheetId="22">[150]A.P.U!#REF!</definedName>
    <definedName name="TOTALITEM4.1.2_21" localSheetId="2">[150]A.P.U!#REF!</definedName>
    <definedName name="TOTALITEM4.1.2_21">[150]A.P.U!#REF!</definedName>
    <definedName name="TOTALITEM4.1.2_22" localSheetId="22">[150]A.P.U!#REF!</definedName>
    <definedName name="TOTALITEM4.1.2_22" localSheetId="2">[150]A.P.U!#REF!</definedName>
    <definedName name="TOTALITEM4.1.2_22">[150]A.P.U!#REF!</definedName>
    <definedName name="TOTALITEM4.1.2_23" localSheetId="22">[150]A.P.U!#REF!</definedName>
    <definedName name="TOTALITEM4.1.2_23" localSheetId="2">[150]A.P.U!#REF!</definedName>
    <definedName name="TOTALITEM4.1.2_23">[150]A.P.U!#REF!</definedName>
    <definedName name="TOTALITEM4.1.2_24" localSheetId="22">[150]A.P.U!#REF!</definedName>
    <definedName name="TOTALITEM4.1.2_24" localSheetId="2">[150]A.P.U!#REF!</definedName>
    <definedName name="TOTALITEM4.1.2_24">[150]A.P.U!#REF!</definedName>
    <definedName name="TOTALITEM4.1.2_25" localSheetId="22">[150]A.P.U!#REF!</definedName>
    <definedName name="TOTALITEM4.1.2_25" localSheetId="2">[150]A.P.U!#REF!</definedName>
    <definedName name="TOTALITEM4.1.2_25">[150]A.P.U!#REF!</definedName>
    <definedName name="TOTALITEM4.1.2_26" localSheetId="22">[150]A.P.U!#REF!</definedName>
    <definedName name="TOTALITEM4.1.2_26" localSheetId="2">[150]A.P.U!#REF!</definedName>
    <definedName name="TOTALITEM4.1.2_26">[150]A.P.U!#REF!</definedName>
    <definedName name="TOTALITEM4.1.2_27" localSheetId="22">[150]A.P.U!#REF!</definedName>
    <definedName name="TOTALITEM4.1.2_27" localSheetId="2">[150]A.P.U!#REF!</definedName>
    <definedName name="TOTALITEM4.1.2_27">[150]A.P.U!#REF!</definedName>
    <definedName name="TOTALITEM4.1.2_28" localSheetId="22">[150]A.P.U!#REF!</definedName>
    <definedName name="TOTALITEM4.1.2_28" localSheetId="2">[150]A.P.U!#REF!</definedName>
    <definedName name="TOTALITEM4.1.2_28">[150]A.P.U!#REF!</definedName>
    <definedName name="TOTALITEM4.1.2_29" localSheetId="22">[150]A.P.U!#REF!</definedName>
    <definedName name="TOTALITEM4.1.2_29" localSheetId="2">[150]A.P.U!#REF!</definedName>
    <definedName name="TOTALITEM4.1.2_29">[150]A.P.U!#REF!</definedName>
    <definedName name="TOTALITEM4.1.2_3" localSheetId="22">[151]A.P.U!#REF!</definedName>
    <definedName name="TOTALITEM4.1.2_3" localSheetId="2">[151]A.P.U!#REF!</definedName>
    <definedName name="TOTALITEM4.1.2_3">[151]A.P.U!#REF!</definedName>
    <definedName name="TOTALITEM4.1.2_30" localSheetId="22">[150]A.P.U!#REF!</definedName>
    <definedName name="TOTALITEM4.1.2_30" localSheetId="2">[150]A.P.U!#REF!</definedName>
    <definedName name="TOTALITEM4.1.2_30">[150]A.P.U!#REF!</definedName>
    <definedName name="TOTALITEM4.1.2_31" localSheetId="22">[150]A.P.U!#REF!</definedName>
    <definedName name="TOTALITEM4.1.2_31" localSheetId="2">[150]A.P.U!#REF!</definedName>
    <definedName name="TOTALITEM4.1.2_31">[150]A.P.U!#REF!</definedName>
    <definedName name="TOTALITEM4.1.2_32" localSheetId="22">[150]A.P.U!#REF!</definedName>
    <definedName name="TOTALITEM4.1.2_32" localSheetId="2">[150]A.P.U!#REF!</definedName>
    <definedName name="TOTALITEM4.1.2_32">[150]A.P.U!#REF!</definedName>
    <definedName name="TOTALITEM4.1.2_33" localSheetId="22">[150]A.P.U!#REF!</definedName>
    <definedName name="TOTALITEM4.1.2_33" localSheetId="2">[150]A.P.U!#REF!</definedName>
    <definedName name="TOTALITEM4.1.2_33">[150]A.P.U!#REF!</definedName>
    <definedName name="TOTALITEM4.1.2_34" localSheetId="22">[150]A.P.U!#REF!</definedName>
    <definedName name="TOTALITEM4.1.2_34" localSheetId="2">[150]A.P.U!#REF!</definedName>
    <definedName name="TOTALITEM4.1.2_34">[150]A.P.U!#REF!</definedName>
    <definedName name="TOTALITEM4.1.2_35" localSheetId="22">[150]A.P.U!#REF!</definedName>
    <definedName name="TOTALITEM4.1.2_35" localSheetId="2">[150]A.P.U!#REF!</definedName>
    <definedName name="TOTALITEM4.1.2_35">[150]A.P.U!#REF!</definedName>
    <definedName name="TOTALITEM4.1.2_36" localSheetId="22">[150]A.P.U!#REF!</definedName>
    <definedName name="TOTALITEM4.1.2_36" localSheetId="2">[150]A.P.U!#REF!</definedName>
    <definedName name="TOTALITEM4.1.2_36">[150]A.P.U!#REF!</definedName>
    <definedName name="TOTALITEM4.1.2_37" localSheetId="22">[150]A.P.U!#REF!</definedName>
    <definedName name="TOTALITEM4.1.2_37" localSheetId="2">[150]A.P.U!#REF!</definedName>
    <definedName name="TOTALITEM4.1.2_37">[150]A.P.U!#REF!</definedName>
    <definedName name="TOTALITEM4.1.2_38" localSheetId="22">[150]A.P.U!#REF!</definedName>
    <definedName name="TOTALITEM4.1.2_38" localSheetId="2">[150]A.P.U!#REF!</definedName>
    <definedName name="TOTALITEM4.1.2_38">[150]A.P.U!#REF!</definedName>
    <definedName name="TOTALITEM4.1.2_39" localSheetId="22">[150]A.P.U!#REF!</definedName>
    <definedName name="TOTALITEM4.1.2_39" localSheetId="2">[150]A.P.U!#REF!</definedName>
    <definedName name="TOTALITEM4.1.2_39">[150]A.P.U!#REF!</definedName>
    <definedName name="TOTALITEM4.1.2_4" localSheetId="22">[149]A.P.U!#REF!</definedName>
    <definedName name="TOTALITEM4.1.2_4" localSheetId="2">[149]A.P.U!#REF!</definedName>
    <definedName name="TOTALITEM4.1.2_4">[149]A.P.U!#REF!</definedName>
    <definedName name="TOTALITEM4.1.2_40" localSheetId="22">[150]A.P.U!#REF!</definedName>
    <definedName name="TOTALITEM4.1.2_40" localSheetId="2">[150]A.P.U!#REF!</definedName>
    <definedName name="TOTALITEM4.1.2_40">[150]A.P.U!#REF!</definedName>
    <definedName name="TOTALITEM4.1.2_41" localSheetId="22">[150]A.P.U!#REF!</definedName>
    <definedName name="TOTALITEM4.1.2_41" localSheetId="2">[150]A.P.U!#REF!</definedName>
    <definedName name="TOTALITEM4.1.2_41">[150]A.P.U!#REF!</definedName>
    <definedName name="TOTALITEM4.1.2_42" localSheetId="22">[150]A.P.U!#REF!</definedName>
    <definedName name="TOTALITEM4.1.2_42" localSheetId="2">[150]A.P.U!#REF!</definedName>
    <definedName name="TOTALITEM4.1.2_42">[150]A.P.U!#REF!</definedName>
    <definedName name="TOTALITEM4.1.2_43" localSheetId="22">[150]A.P.U!#REF!</definedName>
    <definedName name="TOTALITEM4.1.2_43" localSheetId="2">[150]A.P.U!#REF!</definedName>
    <definedName name="TOTALITEM4.1.2_43">[150]A.P.U!#REF!</definedName>
    <definedName name="TOTALITEM4.1.2_44" localSheetId="22">[150]A.P.U!#REF!</definedName>
    <definedName name="TOTALITEM4.1.2_44" localSheetId="2">[150]A.P.U!#REF!</definedName>
    <definedName name="TOTALITEM4.1.2_44">[150]A.P.U!#REF!</definedName>
    <definedName name="TOTALITEM4.1.2_45" localSheetId="22">[150]A.P.U!#REF!</definedName>
    <definedName name="TOTALITEM4.1.2_45" localSheetId="2">[150]A.P.U!#REF!</definedName>
    <definedName name="TOTALITEM4.1.2_45">[150]A.P.U!#REF!</definedName>
    <definedName name="TOTALITEM4.1.2_46" localSheetId="22">[150]A.P.U!#REF!</definedName>
    <definedName name="TOTALITEM4.1.2_46" localSheetId="2">[150]A.P.U!#REF!</definedName>
    <definedName name="TOTALITEM4.1.2_46">[150]A.P.U!#REF!</definedName>
    <definedName name="TOTALITEM4.1.2_47" localSheetId="22">[150]A.P.U!#REF!</definedName>
    <definedName name="TOTALITEM4.1.2_47" localSheetId="2">[150]A.P.U!#REF!</definedName>
    <definedName name="TOTALITEM4.1.2_47">[150]A.P.U!#REF!</definedName>
    <definedName name="TOTALITEM4.1.2_48" localSheetId="22">[150]A.P.U!#REF!</definedName>
    <definedName name="TOTALITEM4.1.2_48" localSheetId="2">[150]A.P.U!#REF!</definedName>
    <definedName name="TOTALITEM4.1.2_48">[150]A.P.U!#REF!</definedName>
    <definedName name="TOTALITEM4.1.2_49" localSheetId="22">[150]A.P.U!#REF!</definedName>
    <definedName name="TOTALITEM4.1.2_49" localSheetId="2">[150]A.P.U!#REF!</definedName>
    <definedName name="TOTALITEM4.1.2_49">[150]A.P.U!#REF!</definedName>
    <definedName name="TOTALITEM4.1.2_5" localSheetId="22">[150]A.P.U!#REF!</definedName>
    <definedName name="TOTALITEM4.1.2_5" localSheetId="2">[150]A.P.U!#REF!</definedName>
    <definedName name="TOTALITEM4.1.2_5">[150]A.P.U!#REF!</definedName>
    <definedName name="TOTALITEM4.1.2_50" localSheetId="22">[150]A.P.U!#REF!</definedName>
    <definedName name="TOTALITEM4.1.2_50" localSheetId="2">[150]A.P.U!#REF!</definedName>
    <definedName name="TOTALITEM4.1.2_50">[150]A.P.U!#REF!</definedName>
    <definedName name="TOTALITEM4.1.2_51" localSheetId="22">[150]A.P.U!#REF!</definedName>
    <definedName name="TOTALITEM4.1.2_51" localSheetId="2">[150]A.P.U!#REF!</definedName>
    <definedName name="TOTALITEM4.1.2_51">[150]A.P.U!#REF!</definedName>
    <definedName name="TOTALITEM4.1.2_52" localSheetId="22">[150]A.P.U!#REF!</definedName>
    <definedName name="TOTALITEM4.1.2_52" localSheetId="2">[150]A.P.U!#REF!</definedName>
    <definedName name="TOTALITEM4.1.2_52">[150]A.P.U!#REF!</definedName>
    <definedName name="TOTALITEM4.1.2_53" localSheetId="22">[150]A.P.U!#REF!</definedName>
    <definedName name="TOTALITEM4.1.2_53" localSheetId="2">[150]A.P.U!#REF!</definedName>
    <definedName name="TOTALITEM4.1.2_53">[150]A.P.U!#REF!</definedName>
    <definedName name="TOTALITEM4.1.2_54" localSheetId="22">[150]A.P.U!#REF!</definedName>
    <definedName name="TOTALITEM4.1.2_54" localSheetId="2">[150]A.P.U!#REF!</definedName>
    <definedName name="TOTALITEM4.1.2_54">[150]A.P.U!#REF!</definedName>
    <definedName name="TOTALITEM4.1.2_55" localSheetId="22">[150]A.P.U!#REF!</definedName>
    <definedName name="TOTALITEM4.1.2_55" localSheetId="2">[150]A.P.U!#REF!</definedName>
    <definedName name="TOTALITEM4.1.2_55">[150]A.P.U!#REF!</definedName>
    <definedName name="TOTALITEM4.1.2_56" localSheetId="22">[150]A.P.U!#REF!</definedName>
    <definedName name="TOTALITEM4.1.2_56" localSheetId="2">[150]A.P.U!#REF!</definedName>
    <definedName name="TOTALITEM4.1.2_56">[150]A.P.U!#REF!</definedName>
    <definedName name="TOTALITEM4.1.2_57" localSheetId="22">[150]A.P.U!#REF!</definedName>
    <definedName name="TOTALITEM4.1.2_57" localSheetId="2">[150]A.P.U!#REF!</definedName>
    <definedName name="TOTALITEM4.1.2_57">[150]A.P.U!#REF!</definedName>
    <definedName name="TOTALITEM4.1.2_58" localSheetId="22">[150]A.P.U!#REF!</definedName>
    <definedName name="TOTALITEM4.1.2_58" localSheetId="2">[150]A.P.U!#REF!</definedName>
    <definedName name="TOTALITEM4.1.2_58">[150]A.P.U!#REF!</definedName>
    <definedName name="TOTALITEM4.1.2_59" localSheetId="22">[149]A.P.U!#REF!</definedName>
    <definedName name="TOTALITEM4.1.2_59" localSheetId="2">[149]A.P.U!#REF!</definedName>
    <definedName name="TOTALITEM4.1.2_59">[149]A.P.U!#REF!</definedName>
    <definedName name="TOTALITEM4.1.2_60" localSheetId="22">[149]A.P.U!#REF!</definedName>
    <definedName name="TOTALITEM4.1.2_60" localSheetId="2">[149]A.P.U!#REF!</definedName>
    <definedName name="TOTALITEM4.1.2_60">[149]A.P.U!#REF!</definedName>
    <definedName name="TOTALITEM4.1.2_61" localSheetId="22">[150]A.P.U!#REF!</definedName>
    <definedName name="TOTALITEM4.1.2_61" localSheetId="2">[150]A.P.U!#REF!</definedName>
    <definedName name="TOTALITEM4.1.2_61">[150]A.P.U!#REF!</definedName>
    <definedName name="TOTALITEM4.1.2_62" localSheetId="22">[150]A.P.U!#REF!</definedName>
    <definedName name="TOTALITEM4.1.2_62" localSheetId="2">[150]A.P.U!#REF!</definedName>
    <definedName name="TOTALITEM4.1.2_62">[150]A.P.U!#REF!</definedName>
    <definedName name="TOTALITEM4.1.2_63" localSheetId="22">[150]A.P.U!#REF!</definedName>
    <definedName name="TOTALITEM4.1.2_63" localSheetId="2">[150]A.P.U!#REF!</definedName>
    <definedName name="TOTALITEM4.1.2_63">[150]A.P.U!#REF!</definedName>
    <definedName name="TOTALITEM4.1.2_64" localSheetId="22">[150]A.P.U!#REF!</definedName>
    <definedName name="TOTALITEM4.1.2_64" localSheetId="2">[150]A.P.U!#REF!</definedName>
    <definedName name="TOTALITEM4.1.2_64">[150]A.P.U!#REF!</definedName>
    <definedName name="TOTALITEM4.1.2_65" localSheetId="22">[150]A.P.U!#REF!</definedName>
    <definedName name="TOTALITEM4.1.2_65" localSheetId="2">[150]A.P.U!#REF!</definedName>
    <definedName name="TOTALITEM4.1.2_65">[150]A.P.U!#REF!</definedName>
    <definedName name="TOTALITEM4.1.2_66" localSheetId="22">[150]A.P.U!#REF!</definedName>
    <definedName name="TOTALITEM4.1.2_66" localSheetId="2">[150]A.P.U!#REF!</definedName>
    <definedName name="TOTALITEM4.1.2_66">[150]A.P.U!#REF!</definedName>
    <definedName name="TOTALITEM4.1.2_67" localSheetId="22">[150]A.P.U!#REF!</definedName>
    <definedName name="TOTALITEM4.1.2_67" localSheetId="2">[150]A.P.U!#REF!</definedName>
    <definedName name="TOTALITEM4.1.2_67">[150]A.P.U!#REF!</definedName>
    <definedName name="TOTALITEM4.1.2_68" localSheetId="22">[150]A.P.U!#REF!</definedName>
    <definedName name="TOTALITEM4.1.2_68" localSheetId="2">[150]A.P.U!#REF!</definedName>
    <definedName name="TOTALITEM4.1.2_68">[150]A.P.U!#REF!</definedName>
    <definedName name="TOTALITEM4.1.2_69" localSheetId="22">[150]A.P.U!#REF!</definedName>
    <definedName name="TOTALITEM4.1.2_69" localSheetId="2">[150]A.P.U!#REF!</definedName>
    <definedName name="TOTALITEM4.1.2_69">[150]A.P.U!#REF!</definedName>
    <definedName name="TOTALITEM4.1.2_70" localSheetId="22">[150]A.P.U!#REF!</definedName>
    <definedName name="TOTALITEM4.1.2_70" localSheetId="2">[150]A.P.U!#REF!</definedName>
    <definedName name="TOTALITEM4.1.2_70">[150]A.P.U!#REF!</definedName>
    <definedName name="TOTALITEM4.1.2_71" localSheetId="22">[150]A.P.U!#REF!</definedName>
    <definedName name="TOTALITEM4.1.2_71" localSheetId="2">[150]A.P.U!#REF!</definedName>
    <definedName name="TOTALITEM4.1.2_71">[150]A.P.U!#REF!</definedName>
    <definedName name="TOTALITEM4.1.2_72" localSheetId="22">[150]A.P.U!#REF!</definedName>
    <definedName name="TOTALITEM4.1.2_72" localSheetId="2">[150]A.P.U!#REF!</definedName>
    <definedName name="TOTALITEM4.1.2_72">[150]A.P.U!#REF!</definedName>
    <definedName name="TOTALITEM4.1.2_73" localSheetId="22">[150]A.P.U!#REF!</definedName>
    <definedName name="TOTALITEM4.1.2_73" localSheetId="2">[150]A.P.U!#REF!</definedName>
    <definedName name="TOTALITEM4.1.2_73">[150]A.P.U!#REF!</definedName>
    <definedName name="TOTALITEM4.1.2_74" localSheetId="22">[150]A.P.U!#REF!</definedName>
    <definedName name="TOTALITEM4.1.2_74" localSheetId="2">[150]A.P.U!#REF!</definedName>
    <definedName name="TOTALITEM4.1.2_74">[150]A.P.U!#REF!</definedName>
    <definedName name="TOTALITEM4.1.2_75" localSheetId="22">[150]A.P.U!#REF!</definedName>
    <definedName name="TOTALITEM4.1.2_75" localSheetId="2">[150]A.P.U!#REF!</definedName>
    <definedName name="TOTALITEM4.1.2_75">[150]A.P.U!#REF!</definedName>
    <definedName name="TOTALITEM4.1.2_76" localSheetId="22">[150]A.P.U!#REF!</definedName>
    <definedName name="TOTALITEM4.1.2_76" localSheetId="2">[150]A.P.U!#REF!</definedName>
    <definedName name="TOTALITEM4.1.2_76">[150]A.P.U!#REF!</definedName>
    <definedName name="TOTALITEM4.1.2_77" localSheetId="22">[150]A.P.U!#REF!</definedName>
    <definedName name="TOTALITEM4.1.2_77" localSheetId="2">[150]A.P.U!#REF!</definedName>
    <definedName name="TOTALITEM4.1.2_77">[150]A.P.U!#REF!</definedName>
    <definedName name="TOTALITEM4.1.2_78" localSheetId="22">[150]A.P.U!#REF!</definedName>
    <definedName name="TOTALITEM4.1.2_78" localSheetId="2">[150]A.P.U!#REF!</definedName>
    <definedName name="TOTALITEM4.1.2_78">[150]A.P.U!#REF!</definedName>
    <definedName name="TOTALITEM4.1.2_79" localSheetId="22">[150]A.P.U!#REF!</definedName>
    <definedName name="TOTALITEM4.1.2_79" localSheetId="2">[150]A.P.U!#REF!</definedName>
    <definedName name="TOTALITEM4.1.2_79">[150]A.P.U!#REF!</definedName>
    <definedName name="TOTALITEM4.1.2_80" localSheetId="22">[150]A.P.U!#REF!</definedName>
    <definedName name="TOTALITEM4.1.2_80" localSheetId="2">[150]A.P.U!#REF!</definedName>
    <definedName name="TOTALITEM4.1.2_80">[150]A.P.U!#REF!</definedName>
    <definedName name="TOTALITEM4.1.2_9" localSheetId="22">[150]A.P.U!#REF!</definedName>
    <definedName name="TOTALITEM4.1.2_9" localSheetId="2">[150]A.P.U!#REF!</definedName>
    <definedName name="TOTALITEM4.1.2_9">[150]A.P.U!#REF!</definedName>
    <definedName name="TOTALITEM4.1.3" localSheetId="17">[148]A.P.U!#REF!</definedName>
    <definedName name="TOTALITEM4.1.3" localSheetId="18">[148]A.P.U!#REF!</definedName>
    <definedName name="TOTALITEM4.1.3" localSheetId="22">[147]A.P.U!#REF!</definedName>
    <definedName name="TOTALITEM4.1.3" localSheetId="2">[148]A.P.U!#REF!</definedName>
    <definedName name="TOTALITEM4.1.3">[147]A.P.U!#REF!</definedName>
    <definedName name="TOTALITEM4.1.3_1" localSheetId="22">[149]A.P.U!#REF!</definedName>
    <definedName name="TOTALITEM4.1.3_1" localSheetId="2">[149]A.P.U!#REF!</definedName>
    <definedName name="TOTALITEM4.1.3_1">[149]A.P.U!#REF!</definedName>
    <definedName name="TOTALITEM4.1.3_10" localSheetId="22">[150]A.P.U!#REF!</definedName>
    <definedName name="TOTALITEM4.1.3_10" localSheetId="2">[150]A.P.U!#REF!</definedName>
    <definedName name="TOTALITEM4.1.3_10">[150]A.P.U!#REF!</definedName>
    <definedName name="TOTALITEM4.1.3_11" localSheetId="22">[150]A.P.U!#REF!</definedName>
    <definedName name="TOTALITEM4.1.3_11" localSheetId="2">[150]A.P.U!#REF!</definedName>
    <definedName name="TOTALITEM4.1.3_11">[150]A.P.U!#REF!</definedName>
    <definedName name="TOTALITEM4.1.3_12" localSheetId="22">[150]A.P.U!#REF!</definedName>
    <definedName name="TOTALITEM4.1.3_12" localSheetId="2">[150]A.P.U!#REF!</definedName>
    <definedName name="TOTALITEM4.1.3_12">[150]A.P.U!#REF!</definedName>
    <definedName name="TOTALITEM4.1.3_13" localSheetId="22">[150]A.P.U!#REF!</definedName>
    <definedName name="TOTALITEM4.1.3_13" localSheetId="2">[150]A.P.U!#REF!</definedName>
    <definedName name="TOTALITEM4.1.3_13">[150]A.P.U!#REF!</definedName>
    <definedName name="TOTALITEM4.1.3_14" localSheetId="22">[150]A.P.U!#REF!</definedName>
    <definedName name="TOTALITEM4.1.3_14" localSheetId="2">[150]A.P.U!#REF!</definedName>
    <definedName name="TOTALITEM4.1.3_14">[150]A.P.U!#REF!</definedName>
    <definedName name="TOTALITEM4.1.3_15" localSheetId="22">[150]A.P.U!#REF!</definedName>
    <definedName name="TOTALITEM4.1.3_15" localSheetId="2">[150]A.P.U!#REF!</definedName>
    <definedName name="TOTALITEM4.1.3_15">[150]A.P.U!#REF!</definedName>
    <definedName name="TOTALITEM4.1.3_16" localSheetId="22">[150]A.P.U!#REF!</definedName>
    <definedName name="TOTALITEM4.1.3_16" localSheetId="2">[150]A.P.U!#REF!</definedName>
    <definedName name="TOTALITEM4.1.3_16">[150]A.P.U!#REF!</definedName>
    <definedName name="TOTALITEM4.1.3_17" localSheetId="22">[150]A.P.U!#REF!</definedName>
    <definedName name="TOTALITEM4.1.3_17" localSheetId="2">[150]A.P.U!#REF!</definedName>
    <definedName name="TOTALITEM4.1.3_17">[150]A.P.U!#REF!</definedName>
    <definedName name="TOTALITEM4.1.3_18" localSheetId="22">[150]A.P.U!#REF!</definedName>
    <definedName name="TOTALITEM4.1.3_18" localSheetId="2">[150]A.P.U!#REF!</definedName>
    <definedName name="TOTALITEM4.1.3_18">[150]A.P.U!#REF!</definedName>
    <definedName name="TOTALITEM4.1.3_19" localSheetId="22">[150]A.P.U!#REF!</definedName>
    <definedName name="TOTALITEM4.1.3_19" localSheetId="2">[150]A.P.U!#REF!</definedName>
    <definedName name="TOTALITEM4.1.3_19">[150]A.P.U!#REF!</definedName>
    <definedName name="TOTALITEM4.1.3_2" localSheetId="22">[149]A.P.U!#REF!</definedName>
    <definedName name="TOTALITEM4.1.3_2" localSheetId="2">[149]A.P.U!#REF!</definedName>
    <definedName name="TOTALITEM4.1.3_2">[149]A.P.U!#REF!</definedName>
    <definedName name="TOTALITEM4.1.3_20" localSheetId="22">[150]A.P.U!#REF!</definedName>
    <definedName name="TOTALITEM4.1.3_20" localSheetId="2">[150]A.P.U!#REF!</definedName>
    <definedName name="TOTALITEM4.1.3_20">[150]A.P.U!#REF!</definedName>
    <definedName name="TOTALITEM4.1.3_21" localSheetId="22">[150]A.P.U!#REF!</definedName>
    <definedName name="TOTALITEM4.1.3_21" localSheetId="2">[150]A.P.U!#REF!</definedName>
    <definedName name="TOTALITEM4.1.3_21">[150]A.P.U!#REF!</definedName>
    <definedName name="TOTALITEM4.1.3_22" localSheetId="22">[150]A.P.U!#REF!</definedName>
    <definedName name="TOTALITEM4.1.3_22" localSheetId="2">[150]A.P.U!#REF!</definedName>
    <definedName name="TOTALITEM4.1.3_22">[150]A.P.U!#REF!</definedName>
    <definedName name="TOTALITEM4.1.3_23" localSheetId="22">[150]A.P.U!#REF!</definedName>
    <definedName name="TOTALITEM4.1.3_23" localSheetId="2">[150]A.P.U!#REF!</definedName>
    <definedName name="TOTALITEM4.1.3_23">[150]A.P.U!#REF!</definedName>
    <definedName name="TOTALITEM4.1.3_24" localSheetId="22">[150]A.P.U!#REF!</definedName>
    <definedName name="TOTALITEM4.1.3_24" localSheetId="2">[150]A.P.U!#REF!</definedName>
    <definedName name="TOTALITEM4.1.3_24">[150]A.P.U!#REF!</definedName>
    <definedName name="TOTALITEM4.1.3_25" localSheetId="22">[150]A.P.U!#REF!</definedName>
    <definedName name="TOTALITEM4.1.3_25" localSheetId="2">[150]A.P.U!#REF!</definedName>
    <definedName name="TOTALITEM4.1.3_25">[150]A.P.U!#REF!</definedName>
    <definedName name="TOTALITEM4.1.3_26" localSheetId="22">[150]A.P.U!#REF!</definedName>
    <definedName name="TOTALITEM4.1.3_26" localSheetId="2">[150]A.P.U!#REF!</definedName>
    <definedName name="TOTALITEM4.1.3_26">[150]A.P.U!#REF!</definedName>
    <definedName name="TOTALITEM4.1.3_27" localSheetId="22">[150]A.P.U!#REF!</definedName>
    <definedName name="TOTALITEM4.1.3_27" localSheetId="2">[150]A.P.U!#REF!</definedName>
    <definedName name="TOTALITEM4.1.3_27">[150]A.P.U!#REF!</definedName>
    <definedName name="TOTALITEM4.1.3_28" localSheetId="22">[150]A.P.U!#REF!</definedName>
    <definedName name="TOTALITEM4.1.3_28" localSheetId="2">[150]A.P.U!#REF!</definedName>
    <definedName name="TOTALITEM4.1.3_28">[150]A.P.U!#REF!</definedName>
    <definedName name="TOTALITEM4.1.3_29" localSheetId="22">[150]A.P.U!#REF!</definedName>
    <definedName name="TOTALITEM4.1.3_29" localSheetId="2">[150]A.P.U!#REF!</definedName>
    <definedName name="TOTALITEM4.1.3_29">[150]A.P.U!#REF!</definedName>
    <definedName name="TOTALITEM4.1.3_3" localSheetId="22">[151]A.P.U!#REF!</definedName>
    <definedName name="TOTALITEM4.1.3_3" localSheetId="2">[151]A.P.U!#REF!</definedName>
    <definedName name="TOTALITEM4.1.3_3">[151]A.P.U!#REF!</definedName>
    <definedName name="TOTALITEM4.1.3_30" localSheetId="22">[150]A.P.U!#REF!</definedName>
    <definedName name="TOTALITEM4.1.3_30" localSheetId="2">[150]A.P.U!#REF!</definedName>
    <definedName name="TOTALITEM4.1.3_30">[150]A.P.U!#REF!</definedName>
    <definedName name="TOTALITEM4.1.3_31" localSheetId="22">[150]A.P.U!#REF!</definedName>
    <definedName name="TOTALITEM4.1.3_31" localSheetId="2">[150]A.P.U!#REF!</definedName>
    <definedName name="TOTALITEM4.1.3_31">[150]A.P.U!#REF!</definedName>
    <definedName name="TOTALITEM4.1.3_32" localSheetId="22">[150]A.P.U!#REF!</definedName>
    <definedName name="TOTALITEM4.1.3_32" localSheetId="2">[150]A.P.U!#REF!</definedName>
    <definedName name="TOTALITEM4.1.3_32">[150]A.P.U!#REF!</definedName>
    <definedName name="TOTALITEM4.1.3_33" localSheetId="22">[150]A.P.U!#REF!</definedName>
    <definedName name="TOTALITEM4.1.3_33" localSheetId="2">[150]A.P.U!#REF!</definedName>
    <definedName name="TOTALITEM4.1.3_33">[150]A.P.U!#REF!</definedName>
    <definedName name="TOTALITEM4.1.3_34" localSheetId="22">[150]A.P.U!#REF!</definedName>
    <definedName name="TOTALITEM4.1.3_34" localSheetId="2">[150]A.P.U!#REF!</definedName>
    <definedName name="TOTALITEM4.1.3_34">[150]A.P.U!#REF!</definedName>
    <definedName name="TOTALITEM4.1.3_35" localSheetId="22">[150]A.P.U!#REF!</definedName>
    <definedName name="TOTALITEM4.1.3_35" localSheetId="2">[150]A.P.U!#REF!</definedName>
    <definedName name="TOTALITEM4.1.3_35">[150]A.P.U!#REF!</definedName>
    <definedName name="TOTALITEM4.1.3_36" localSheetId="22">[150]A.P.U!#REF!</definedName>
    <definedName name="TOTALITEM4.1.3_36" localSheetId="2">[150]A.P.U!#REF!</definedName>
    <definedName name="TOTALITEM4.1.3_36">[150]A.P.U!#REF!</definedName>
    <definedName name="TOTALITEM4.1.3_37" localSheetId="22">[150]A.P.U!#REF!</definedName>
    <definedName name="TOTALITEM4.1.3_37" localSheetId="2">[150]A.P.U!#REF!</definedName>
    <definedName name="TOTALITEM4.1.3_37">[150]A.P.U!#REF!</definedName>
    <definedName name="TOTALITEM4.1.3_38" localSheetId="22">[150]A.P.U!#REF!</definedName>
    <definedName name="TOTALITEM4.1.3_38" localSheetId="2">[150]A.P.U!#REF!</definedName>
    <definedName name="TOTALITEM4.1.3_38">[150]A.P.U!#REF!</definedName>
    <definedName name="TOTALITEM4.1.3_39" localSheetId="22">[150]A.P.U!#REF!</definedName>
    <definedName name="TOTALITEM4.1.3_39" localSheetId="2">[150]A.P.U!#REF!</definedName>
    <definedName name="TOTALITEM4.1.3_39">[150]A.P.U!#REF!</definedName>
    <definedName name="TOTALITEM4.1.3_4" localSheetId="22">[149]A.P.U!#REF!</definedName>
    <definedName name="TOTALITEM4.1.3_4" localSheetId="2">[149]A.P.U!#REF!</definedName>
    <definedName name="TOTALITEM4.1.3_4">[149]A.P.U!#REF!</definedName>
    <definedName name="TOTALITEM4.1.3_40" localSheetId="22">[150]A.P.U!#REF!</definedName>
    <definedName name="TOTALITEM4.1.3_40" localSheetId="2">[150]A.P.U!#REF!</definedName>
    <definedName name="TOTALITEM4.1.3_40">[150]A.P.U!#REF!</definedName>
    <definedName name="TOTALITEM4.1.3_41" localSheetId="22">[150]A.P.U!#REF!</definedName>
    <definedName name="TOTALITEM4.1.3_41" localSheetId="2">[150]A.P.U!#REF!</definedName>
    <definedName name="TOTALITEM4.1.3_41">[150]A.P.U!#REF!</definedName>
    <definedName name="TOTALITEM4.1.3_42" localSheetId="22">[150]A.P.U!#REF!</definedName>
    <definedName name="TOTALITEM4.1.3_42" localSheetId="2">[150]A.P.U!#REF!</definedName>
    <definedName name="TOTALITEM4.1.3_42">[150]A.P.U!#REF!</definedName>
    <definedName name="TOTALITEM4.1.3_43" localSheetId="22">[150]A.P.U!#REF!</definedName>
    <definedName name="TOTALITEM4.1.3_43" localSheetId="2">[150]A.P.U!#REF!</definedName>
    <definedName name="TOTALITEM4.1.3_43">[150]A.P.U!#REF!</definedName>
    <definedName name="TOTALITEM4.1.3_44" localSheetId="22">[150]A.P.U!#REF!</definedName>
    <definedName name="TOTALITEM4.1.3_44" localSheetId="2">[150]A.P.U!#REF!</definedName>
    <definedName name="TOTALITEM4.1.3_44">[150]A.P.U!#REF!</definedName>
    <definedName name="TOTALITEM4.1.3_45" localSheetId="22">[150]A.P.U!#REF!</definedName>
    <definedName name="TOTALITEM4.1.3_45" localSheetId="2">[150]A.P.U!#REF!</definedName>
    <definedName name="TOTALITEM4.1.3_45">[150]A.P.U!#REF!</definedName>
    <definedName name="TOTALITEM4.1.3_46" localSheetId="22">[150]A.P.U!#REF!</definedName>
    <definedName name="TOTALITEM4.1.3_46" localSheetId="2">[150]A.P.U!#REF!</definedName>
    <definedName name="TOTALITEM4.1.3_46">[150]A.P.U!#REF!</definedName>
    <definedName name="TOTALITEM4.1.3_47" localSheetId="22">[150]A.P.U!#REF!</definedName>
    <definedName name="TOTALITEM4.1.3_47" localSheetId="2">[150]A.P.U!#REF!</definedName>
    <definedName name="TOTALITEM4.1.3_47">[150]A.P.U!#REF!</definedName>
    <definedName name="TOTALITEM4.1.3_48" localSheetId="22">[150]A.P.U!#REF!</definedName>
    <definedName name="TOTALITEM4.1.3_48" localSheetId="2">[150]A.P.U!#REF!</definedName>
    <definedName name="TOTALITEM4.1.3_48">[150]A.P.U!#REF!</definedName>
    <definedName name="TOTALITEM4.1.3_49" localSheetId="22">[150]A.P.U!#REF!</definedName>
    <definedName name="TOTALITEM4.1.3_49" localSheetId="2">[150]A.P.U!#REF!</definedName>
    <definedName name="TOTALITEM4.1.3_49">[150]A.P.U!#REF!</definedName>
    <definedName name="TOTALITEM4.1.3_5" localSheetId="22">[150]A.P.U!#REF!</definedName>
    <definedName name="TOTALITEM4.1.3_5" localSheetId="2">[150]A.P.U!#REF!</definedName>
    <definedName name="TOTALITEM4.1.3_5">[150]A.P.U!#REF!</definedName>
    <definedName name="TOTALITEM4.1.3_50" localSheetId="22">[150]A.P.U!#REF!</definedName>
    <definedName name="TOTALITEM4.1.3_50" localSheetId="2">[150]A.P.U!#REF!</definedName>
    <definedName name="TOTALITEM4.1.3_50">[150]A.P.U!#REF!</definedName>
    <definedName name="TOTALITEM4.1.3_51" localSheetId="22">[150]A.P.U!#REF!</definedName>
    <definedName name="TOTALITEM4.1.3_51" localSheetId="2">[150]A.P.U!#REF!</definedName>
    <definedName name="TOTALITEM4.1.3_51">[150]A.P.U!#REF!</definedName>
    <definedName name="TOTALITEM4.1.3_52" localSheetId="22">[150]A.P.U!#REF!</definedName>
    <definedName name="TOTALITEM4.1.3_52" localSheetId="2">[150]A.P.U!#REF!</definedName>
    <definedName name="TOTALITEM4.1.3_52">[150]A.P.U!#REF!</definedName>
    <definedName name="TOTALITEM4.1.3_53" localSheetId="22">[150]A.P.U!#REF!</definedName>
    <definedName name="TOTALITEM4.1.3_53" localSheetId="2">[150]A.P.U!#REF!</definedName>
    <definedName name="TOTALITEM4.1.3_53">[150]A.P.U!#REF!</definedName>
    <definedName name="TOTALITEM4.1.3_54" localSheetId="22">[150]A.P.U!#REF!</definedName>
    <definedName name="TOTALITEM4.1.3_54" localSheetId="2">[150]A.P.U!#REF!</definedName>
    <definedName name="TOTALITEM4.1.3_54">[150]A.P.U!#REF!</definedName>
    <definedName name="TOTALITEM4.1.3_55" localSheetId="22">[150]A.P.U!#REF!</definedName>
    <definedName name="TOTALITEM4.1.3_55" localSheetId="2">[150]A.P.U!#REF!</definedName>
    <definedName name="TOTALITEM4.1.3_55">[150]A.P.U!#REF!</definedName>
    <definedName name="TOTALITEM4.1.3_56" localSheetId="22">[150]A.P.U!#REF!</definedName>
    <definedName name="TOTALITEM4.1.3_56" localSheetId="2">[150]A.P.U!#REF!</definedName>
    <definedName name="TOTALITEM4.1.3_56">[150]A.P.U!#REF!</definedName>
    <definedName name="TOTALITEM4.1.3_57" localSheetId="22">[150]A.P.U!#REF!</definedName>
    <definedName name="TOTALITEM4.1.3_57" localSheetId="2">[150]A.P.U!#REF!</definedName>
    <definedName name="TOTALITEM4.1.3_57">[150]A.P.U!#REF!</definedName>
    <definedName name="TOTALITEM4.1.3_58" localSheetId="22">[150]A.P.U!#REF!</definedName>
    <definedName name="TOTALITEM4.1.3_58" localSheetId="2">[150]A.P.U!#REF!</definedName>
    <definedName name="TOTALITEM4.1.3_58">[150]A.P.U!#REF!</definedName>
    <definedName name="TOTALITEM4.1.3_59" localSheetId="22">[149]A.P.U!#REF!</definedName>
    <definedName name="TOTALITEM4.1.3_59" localSheetId="2">[149]A.P.U!#REF!</definedName>
    <definedName name="TOTALITEM4.1.3_59">[149]A.P.U!#REF!</definedName>
    <definedName name="TOTALITEM4.1.3_60" localSheetId="22">[149]A.P.U!#REF!</definedName>
    <definedName name="TOTALITEM4.1.3_60" localSheetId="2">[149]A.P.U!#REF!</definedName>
    <definedName name="TOTALITEM4.1.3_60">[149]A.P.U!#REF!</definedName>
    <definedName name="TOTALITEM4.1.3_61" localSheetId="22">[150]A.P.U!#REF!</definedName>
    <definedName name="TOTALITEM4.1.3_61" localSheetId="2">[150]A.P.U!#REF!</definedName>
    <definedName name="TOTALITEM4.1.3_61">[150]A.P.U!#REF!</definedName>
    <definedName name="TOTALITEM4.1.3_62" localSheetId="22">[150]A.P.U!#REF!</definedName>
    <definedName name="TOTALITEM4.1.3_62" localSheetId="2">[150]A.P.U!#REF!</definedName>
    <definedName name="TOTALITEM4.1.3_62">[150]A.P.U!#REF!</definedName>
    <definedName name="TOTALITEM4.1.3_63" localSheetId="22">[150]A.P.U!#REF!</definedName>
    <definedName name="TOTALITEM4.1.3_63" localSheetId="2">[150]A.P.U!#REF!</definedName>
    <definedName name="TOTALITEM4.1.3_63">[150]A.P.U!#REF!</definedName>
    <definedName name="TOTALITEM4.1.3_64" localSheetId="22">[150]A.P.U!#REF!</definedName>
    <definedName name="TOTALITEM4.1.3_64" localSheetId="2">[150]A.P.U!#REF!</definedName>
    <definedName name="TOTALITEM4.1.3_64">[150]A.P.U!#REF!</definedName>
    <definedName name="TOTALITEM4.1.3_65" localSheetId="22">[150]A.P.U!#REF!</definedName>
    <definedName name="TOTALITEM4.1.3_65" localSheetId="2">[150]A.P.U!#REF!</definedName>
    <definedName name="TOTALITEM4.1.3_65">[150]A.P.U!#REF!</definedName>
    <definedName name="TOTALITEM4.1.3_66" localSheetId="22">[150]A.P.U!#REF!</definedName>
    <definedName name="TOTALITEM4.1.3_66" localSheetId="2">[150]A.P.U!#REF!</definedName>
    <definedName name="TOTALITEM4.1.3_66">[150]A.P.U!#REF!</definedName>
    <definedName name="TOTALITEM4.1.3_67" localSheetId="22">[150]A.P.U!#REF!</definedName>
    <definedName name="TOTALITEM4.1.3_67" localSheetId="2">[150]A.P.U!#REF!</definedName>
    <definedName name="TOTALITEM4.1.3_67">[150]A.P.U!#REF!</definedName>
    <definedName name="TOTALITEM4.1.3_68" localSheetId="22">[150]A.P.U!#REF!</definedName>
    <definedName name="TOTALITEM4.1.3_68" localSheetId="2">[150]A.P.U!#REF!</definedName>
    <definedName name="TOTALITEM4.1.3_68">[150]A.P.U!#REF!</definedName>
    <definedName name="TOTALITEM4.1.3_69" localSheetId="22">[150]A.P.U!#REF!</definedName>
    <definedName name="TOTALITEM4.1.3_69" localSheetId="2">[150]A.P.U!#REF!</definedName>
    <definedName name="TOTALITEM4.1.3_69">[150]A.P.U!#REF!</definedName>
    <definedName name="TOTALITEM4.1.3_70" localSheetId="22">[150]A.P.U!#REF!</definedName>
    <definedName name="TOTALITEM4.1.3_70" localSheetId="2">[150]A.P.U!#REF!</definedName>
    <definedName name="TOTALITEM4.1.3_70">[150]A.P.U!#REF!</definedName>
    <definedName name="TOTALITEM4.1.3_71" localSheetId="22">[150]A.P.U!#REF!</definedName>
    <definedName name="TOTALITEM4.1.3_71" localSheetId="2">[150]A.P.U!#REF!</definedName>
    <definedName name="TOTALITEM4.1.3_71">[150]A.P.U!#REF!</definedName>
    <definedName name="TOTALITEM4.1.3_72" localSheetId="22">[150]A.P.U!#REF!</definedName>
    <definedName name="TOTALITEM4.1.3_72" localSheetId="2">[150]A.P.U!#REF!</definedName>
    <definedName name="TOTALITEM4.1.3_72">[150]A.P.U!#REF!</definedName>
    <definedName name="TOTALITEM4.1.3_73" localSheetId="22">[150]A.P.U!#REF!</definedName>
    <definedName name="TOTALITEM4.1.3_73" localSheetId="2">[150]A.P.U!#REF!</definedName>
    <definedName name="TOTALITEM4.1.3_73">[150]A.P.U!#REF!</definedName>
    <definedName name="TOTALITEM4.1.3_74" localSheetId="22">[150]A.P.U!#REF!</definedName>
    <definedName name="TOTALITEM4.1.3_74" localSheetId="2">[150]A.P.U!#REF!</definedName>
    <definedName name="TOTALITEM4.1.3_74">[150]A.P.U!#REF!</definedName>
    <definedName name="TOTALITEM4.1.3_75" localSheetId="22">[150]A.P.U!#REF!</definedName>
    <definedName name="TOTALITEM4.1.3_75" localSheetId="2">[150]A.P.U!#REF!</definedName>
    <definedName name="TOTALITEM4.1.3_75">[150]A.P.U!#REF!</definedName>
    <definedName name="TOTALITEM4.1.3_76" localSheetId="22">[150]A.P.U!#REF!</definedName>
    <definedName name="TOTALITEM4.1.3_76" localSheetId="2">[150]A.P.U!#REF!</definedName>
    <definedName name="TOTALITEM4.1.3_76">[150]A.P.U!#REF!</definedName>
    <definedName name="TOTALITEM4.1.3_77" localSheetId="22">[150]A.P.U!#REF!</definedName>
    <definedName name="TOTALITEM4.1.3_77" localSheetId="2">[150]A.P.U!#REF!</definedName>
    <definedName name="TOTALITEM4.1.3_77">[150]A.P.U!#REF!</definedName>
    <definedName name="TOTALITEM4.1.3_78" localSheetId="22">[150]A.P.U!#REF!</definedName>
    <definedName name="TOTALITEM4.1.3_78" localSheetId="2">[150]A.P.U!#REF!</definedName>
    <definedName name="TOTALITEM4.1.3_78">[150]A.P.U!#REF!</definedName>
    <definedName name="TOTALITEM4.1.3_79" localSheetId="22">[150]A.P.U!#REF!</definedName>
    <definedName name="TOTALITEM4.1.3_79" localSheetId="2">[150]A.P.U!#REF!</definedName>
    <definedName name="TOTALITEM4.1.3_79">[150]A.P.U!#REF!</definedName>
    <definedName name="TOTALITEM4.1.3_80" localSheetId="22">[150]A.P.U!#REF!</definedName>
    <definedName name="TOTALITEM4.1.3_80" localSheetId="2">[150]A.P.U!#REF!</definedName>
    <definedName name="TOTALITEM4.1.3_80">[150]A.P.U!#REF!</definedName>
    <definedName name="TOTALITEM4.1.3_9" localSheetId="22">[150]A.P.U!#REF!</definedName>
    <definedName name="TOTALITEM4.1.3_9" localSheetId="2">[150]A.P.U!#REF!</definedName>
    <definedName name="TOTALITEM4.1.3_9">[150]A.P.U!#REF!</definedName>
    <definedName name="TOTALITEM4.1.4" localSheetId="17">[148]A.P.U!#REF!</definedName>
    <definedName name="TOTALITEM4.1.4" localSheetId="18">[148]A.P.U!#REF!</definedName>
    <definedName name="TOTALITEM4.1.4" localSheetId="22">[147]A.P.U!#REF!</definedName>
    <definedName name="TOTALITEM4.1.4" localSheetId="2">[148]A.P.U!#REF!</definedName>
    <definedName name="TOTALITEM4.1.4">[147]A.P.U!#REF!</definedName>
    <definedName name="TOTALITEM4.1.4_1" localSheetId="22">[149]A.P.U!#REF!</definedName>
    <definedName name="TOTALITEM4.1.4_1" localSheetId="2">[149]A.P.U!#REF!</definedName>
    <definedName name="TOTALITEM4.1.4_1">[149]A.P.U!#REF!</definedName>
    <definedName name="TOTALITEM4.1.4_10" localSheetId="22">[150]A.P.U!#REF!</definedName>
    <definedName name="TOTALITEM4.1.4_10" localSheetId="2">[150]A.P.U!#REF!</definedName>
    <definedName name="TOTALITEM4.1.4_10">[150]A.P.U!#REF!</definedName>
    <definedName name="TOTALITEM4.1.4_11" localSheetId="22">[150]A.P.U!#REF!</definedName>
    <definedName name="TOTALITEM4.1.4_11" localSheetId="2">[150]A.P.U!#REF!</definedName>
    <definedName name="TOTALITEM4.1.4_11">[150]A.P.U!#REF!</definedName>
    <definedName name="TOTALITEM4.1.4_12" localSheetId="22">[150]A.P.U!#REF!</definedName>
    <definedName name="TOTALITEM4.1.4_12" localSheetId="2">[150]A.P.U!#REF!</definedName>
    <definedName name="TOTALITEM4.1.4_12">[150]A.P.U!#REF!</definedName>
    <definedName name="TOTALITEM4.1.4_13" localSheetId="22">[150]A.P.U!#REF!</definedName>
    <definedName name="TOTALITEM4.1.4_13" localSheetId="2">[150]A.P.U!#REF!</definedName>
    <definedName name="TOTALITEM4.1.4_13">[150]A.P.U!#REF!</definedName>
    <definedName name="TOTALITEM4.1.4_14" localSheetId="22">[150]A.P.U!#REF!</definedName>
    <definedName name="TOTALITEM4.1.4_14" localSheetId="2">[150]A.P.U!#REF!</definedName>
    <definedName name="TOTALITEM4.1.4_14">[150]A.P.U!#REF!</definedName>
    <definedName name="TOTALITEM4.1.4_15" localSheetId="22">[150]A.P.U!#REF!</definedName>
    <definedName name="TOTALITEM4.1.4_15" localSheetId="2">[150]A.P.U!#REF!</definedName>
    <definedName name="TOTALITEM4.1.4_15">[150]A.P.U!#REF!</definedName>
    <definedName name="TOTALITEM4.1.4_16" localSheetId="22">[150]A.P.U!#REF!</definedName>
    <definedName name="TOTALITEM4.1.4_16" localSheetId="2">[150]A.P.U!#REF!</definedName>
    <definedName name="TOTALITEM4.1.4_16">[150]A.P.U!#REF!</definedName>
    <definedName name="TOTALITEM4.1.4_17" localSheetId="22">[150]A.P.U!#REF!</definedName>
    <definedName name="TOTALITEM4.1.4_17" localSheetId="2">[150]A.P.U!#REF!</definedName>
    <definedName name="TOTALITEM4.1.4_17">[150]A.P.U!#REF!</definedName>
    <definedName name="TOTALITEM4.1.4_18" localSheetId="22">[150]A.P.U!#REF!</definedName>
    <definedName name="TOTALITEM4.1.4_18" localSheetId="2">[150]A.P.U!#REF!</definedName>
    <definedName name="TOTALITEM4.1.4_18">[150]A.P.U!#REF!</definedName>
    <definedName name="TOTALITEM4.1.4_19" localSheetId="22">[150]A.P.U!#REF!</definedName>
    <definedName name="TOTALITEM4.1.4_19" localSheetId="2">[150]A.P.U!#REF!</definedName>
    <definedName name="TOTALITEM4.1.4_19">[150]A.P.U!#REF!</definedName>
    <definedName name="TOTALITEM4.1.4_2" localSheetId="22">[149]A.P.U!#REF!</definedName>
    <definedName name="TOTALITEM4.1.4_2" localSheetId="2">[149]A.P.U!#REF!</definedName>
    <definedName name="TOTALITEM4.1.4_2">[149]A.P.U!#REF!</definedName>
    <definedName name="TOTALITEM4.1.4_20" localSheetId="22">[150]A.P.U!#REF!</definedName>
    <definedName name="TOTALITEM4.1.4_20" localSheetId="2">[150]A.P.U!#REF!</definedName>
    <definedName name="TOTALITEM4.1.4_20">[150]A.P.U!#REF!</definedName>
    <definedName name="TOTALITEM4.1.4_21" localSheetId="22">[150]A.P.U!#REF!</definedName>
    <definedName name="TOTALITEM4.1.4_21" localSheetId="2">[150]A.P.U!#REF!</definedName>
    <definedName name="TOTALITEM4.1.4_21">[150]A.P.U!#REF!</definedName>
    <definedName name="TOTALITEM4.1.4_22" localSheetId="22">[150]A.P.U!#REF!</definedName>
    <definedName name="TOTALITEM4.1.4_22" localSheetId="2">[150]A.P.U!#REF!</definedName>
    <definedName name="TOTALITEM4.1.4_22">[150]A.P.U!#REF!</definedName>
    <definedName name="TOTALITEM4.1.4_23" localSheetId="22">[150]A.P.U!#REF!</definedName>
    <definedName name="TOTALITEM4.1.4_23" localSheetId="2">[150]A.P.U!#REF!</definedName>
    <definedName name="TOTALITEM4.1.4_23">[150]A.P.U!#REF!</definedName>
    <definedName name="TOTALITEM4.1.4_24" localSheetId="22">[150]A.P.U!#REF!</definedName>
    <definedName name="TOTALITEM4.1.4_24" localSheetId="2">[150]A.P.U!#REF!</definedName>
    <definedName name="TOTALITEM4.1.4_24">[150]A.P.U!#REF!</definedName>
    <definedName name="TOTALITEM4.1.4_25" localSheetId="22">[150]A.P.U!#REF!</definedName>
    <definedName name="TOTALITEM4.1.4_25" localSheetId="2">[150]A.P.U!#REF!</definedName>
    <definedName name="TOTALITEM4.1.4_25">[150]A.P.U!#REF!</definedName>
    <definedName name="TOTALITEM4.1.4_26" localSheetId="22">[150]A.P.U!#REF!</definedName>
    <definedName name="TOTALITEM4.1.4_26" localSheetId="2">[150]A.P.U!#REF!</definedName>
    <definedName name="TOTALITEM4.1.4_26">[150]A.P.U!#REF!</definedName>
    <definedName name="TOTALITEM4.1.4_27" localSheetId="22">[150]A.P.U!#REF!</definedName>
    <definedName name="TOTALITEM4.1.4_27" localSheetId="2">[150]A.P.U!#REF!</definedName>
    <definedName name="TOTALITEM4.1.4_27">[150]A.P.U!#REF!</definedName>
    <definedName name="TOTALITEM4.1.4_28" localSheetId="22">[150]A.P.U!#REF!</definedName>
    <definedName name="TOTALITEM4.1.4_28" localSheetId="2">[150]A.P.U!#REF!</definedName>
    <definedName name="TOTALITEM4.1.4_28">[150]A.P.U!#REF!</definedName>
    <definedName name="TOTALITEM4.1.4_29" localSheetId="22">[150]A.P.U!#REF!</definedName>
    <definedName name="TOTALITEM4.1.4_29" localSheetId="2">[150]A.P.U!#REF!</definedName>
    <definedName name="TOTALITEM4.1.4_29">[150]A.P.U!#REF!</definedName>
    <definedName name="TOTALITEM4.1.4_3" localSheetId="22">[151]A.P.U!#REF!</definedName>
    <definedName name="TOTALITEM4.1.4_3" localSheetId="2">[151]A.P.U!#REF!</definedName>
    <definedName name="TOTALITEM4.1.4_3">[151]A.P.U!#REF!</definedName>
    <definedName name="TOTALITEM4.1.4_30" localSheetId="22">[150]A.P.U!#REF!</definedName>
    <definedName name="TOTALITEM4.1.4_30" localSheetId="2">[150]A.P.U!#REF!</definedName>
    <definedName name="TOTALITEM4.1.4_30">[150]A.P.U!#REF!</definedName>
    <definedName name="TOTALITEM4.1.4_31" localSheetId="22">[150]A.P.U!#REF!</definedName>
    <definedName name="TOTALITEM4.1.4_31" localSheetId="2">[150]A.P.U!#REF!</definedName>
    <definedName name="TOTALITEM4.1.4_31">[150]A.P.U!#REF!</definedName>
    <definedName name="TOTALITEM4.1.4_32" localSheetId="22">[150]A.P.U!#REF!</definedName>
    <definedName name="TOTALITEM4.1.4_32" localSheetId="2">[150]A.P.U!#REF!</definedName>
    <definedName name="TOTALITEM4.1.4_32">[150]A.P.U!#REF!</definedName>
    <definedName name="TOTALITEM4.1.4_33" localSheetId="22">[150]A.P.U!#REF!</definedName>
    <definedName name="TOTALITEM4.1.4_33" localSheetId="2">[150]A.P.U!#REF!</definedName>
    <definedName name="TOTALITEM4.1.4_33">[150]A.P.U!#REF!</definedName>
    <definedName name="TOTALITEM4.1.4_34" localSheetId="22">[150]A.P.U!#REF!</definedName>
    <definedName name="TOTALITEM4.1.4_34" localSheetId="2">[150]A.P.U!#REF!</definedName>
    <definedName name="TOTALITEM4.1.4_34">[150]A.P.U!#REF!</definedName>
    <definedName name="TOTALITEM4.1.4_35" localSheetId="22">[150]A.P.U!#REF!</definedName>
    <definedName name="TOTALITEM4.1.4_35" localSheetId="2">[150]A.P.U!#REF!</definedName>
    <definedName name="TOTALITEM4.1.4_35">[150]A.P.U!#REF!</definedName>
    <definedName name="TOTALITEM4.1.4_36" localSheetId="22">[150]A.P.U!#REF!</definedName>
    <definedName name="TOTALITEM4.1.4_36" localSheetId="2">[150]A.P.U!#REF!</definedName>
    <definedName name="TOTALITEM4.1.4_36">[150]A.P.U!#REF!</definedName>
    <definedName name="TOTALITEM4.1.4_37" localSheetId="22">[150]A.P.U!#REF!</definedName>
    <definedName name="TOTALITEM4.1.4_37" localSheetId="2">[150]A.P.U!#REF!</definedName>
    <definedName name="TOTALITEM4.1.4_37">[150]A.P.U!#REF!</definedName>
    <definedName name="TOTALITEM4.1.4_38" localSheetId="22">[150]A.P.U!#REF!</definedName>
    <definedName name="TOTALITEM4.1.4_38" localSheetId="2">[150]A.P.U!#REF!</definedName>
    <definedName name="TOTALITEM4.1.4_38">[150]A.P.U!#REF!</definedName>
    <definedName name="TOTALITEM4.1.4_39" localSheetId="22">[150]A.P.U!#REF!</definedName>
    <definedName name="TOTALITEM4.1.4_39" localSheetId="2">[150]A.P.U!#REF!</definedName>
    <definedName name="TOTALITEM4.1.4_39">[150]A.P.U!#REF!</definedName>
    <definedName name="TOTALITEM4.1.4_4" localSheetId="22">[149]A.P.U!#REF!</definedName>
    <definedName name="TOTALITEM4.1.4_4" localSheetId="2">[149]A.P.U!#REF!</definedName>
    <definedName name="TOTALITEM4.1.4_4">[149]A.P.U!#REF!</definedName>
    <definedName name="TOTALITEM4.1.4_40" localSheetId="22">[150]A.P.U!#REF!</definedName>
    <definedName name="TOTALITEM4.1.4_40" localSheetId="2">[150]A.P.U!#REF!</definedName>
    <definedName name="TOTALITEM4.1.4_40">[150]A.P.U!#REF!</definedName>
    <definedName name="TOTALITEM4.1.4_41" localSheetId="22">[150]A.P.U!#REF!</definedName>
    <definedName name="TOTALITEM4.1.4_41" localSheetId="2">[150]A.P.U!#REF!</definedName>
    <definedName name="TOTALITEM4.1.4_41">[150]A.P.U!#REF!</definedName>
    <definedName name="TOTALITEM4.1.4_42" localSheetId="22">[150]A.P.U!#REF!</definedName>
    <definedName name="TOTALITEM4.1.4_42" localSheetId="2">[150]A.P.U!#REF!</definedName>
    <definedName name="TOTALITEM4.1.4_42">[150]A.P.U!#REF!</definedName>
    <definedName name="TOTALITEM4.1.4_43" localSheetId="22">[150]A.P.U!#REF!</definedName>
    <definedName name="TOTALITEM4.1.4_43" localSheetId="2">[150]A.P.U!#REF!</definedName>
    <definedName name="TOTALITEM4.1.4_43">[150]A.P.U!#REF!</definedName>
    <definedName name="TOTALITEM4.1.4_44" localSheetId="22">[150]A.P.U!#REF!</definedName>
    <definedName name="TOTALITEM4.1.4_44" localSheetId="2">[150]A.P.U!#REF!</definedName>
    <definedName name="TOTALITEM4.1.4_44">[150]A.P.U!#REF!</definedName>
    <definedName name="TOTALITEM4.1.4_45" localSheetId="22">[150]A.P.U!#REF!</definedName>
    <definedName name="TOTALITEM4.1.4_45" localSheetId="2">[150]A.P.U!#REF!</definedName>
    <definedName name="TOTALITEM4.1.4_45">[150]A.P.U!#REF!</definedName>
    <definedName name="TOTALITEM4.1.4_46" localSheetId="22">[150]A.P.U!#REF!</definedName>
    <definedName name="TOTALITEM4.1.4_46" localSheetId="2">[150]A.P.U!#REF!</definedName>
    <definedName name="TOTALITEM4.1.4_46">[150]A.P.U!#REF!</definedName>
    <definedName name="TOTALITEM4.1.4_47" localSheetId="22">[150]A.P.U!#REF!</definedName>
    <definedName name="TOTALITEM4.1.4_47" localSheetId="2">[150]A.P.U!#REF!</definedName>
    <definedName name="TOTALITEM4.1.4_47">[150]A.P.U!#REF!</definedName>
    <definedName name="TOTALITEM4.1.4_48" localSheetId="22">[150]A.P.U!#REF!</definedName>
    <definedName name="TOTALITEM4.1.4_48" localSheetId="2">[150]A.P.U!#REF!</definedName>
    <definedName name="TOTALITEM4.1.4_48">[150]A.P.U!#REF!</definedName>
    <definedName name="TOTALITEM4.1.4_49" localSheetId="22">[150]A.P.U!#REF!</definedName>
    <definedName name="TOTALITEM4.1.4_49" localSheetId="2">[150]A.P.U!#REF!</definedName>
    <definedName name="TOTALITEM4.1.4_49">[150]A.P.U!#REF!</definedName>
    <definedName name="TOTALITEM4.1.4_5" localSheetId="22">[150]A.P.U!#REF!</definedName>
    <definedName name="TOTALITEM4.1.4_5" localSheetId="2">[150]A.P.U!#REF!</definedName>
    <definedName name="TOTALITEM4.1.4_5">[150]A.P.U!#REF!</definedName>
    <definedName name="TOTALITEM4.1.4_50" localSheetId="22">[150]A.P.U!#REF!</definedName>
    <definedName name="TOTALITEM4.1.4_50" localSheetId="2">[150]A.P.U!#REF!</definedName>
    <definedName name="TOTALITEM4.1.4_50">[150]A.P.U!#REF!</definedName>
    <definedName name="TOTALITEM4.1.4_51" localSheetId="22">[150]A.P.U!#REF!</definedName>
    <definedName name="TOTALITEM4.1.4_51" localSheetId="2">[150]A.P.U!#REF!</definedName>
    <definedName name="TOTALITEM4.1.4_51">[150]A.P.U!#REF!</definedName>
    <definedName name="TOTALITEM4.1.4_52" localSheetId="22">[150]A.P.U!#REF!</definedName>
    <definedName name="TOTALITEM4.1.4_52" localSheetId="2">[150]A.P.U!#REF!</definedName>
    <definedName name="TOTALITEM4.1.4_52">[150]A.P.U!#REF!</definedName>
    <definedName name="TOTALITEM4.1.4_53" localSheetId="22">[150]A.P.U!#REF!</definedName>
    <definedName name="TOTALITEM4.1.4_53" localSheetId="2">[150]A.P.U!#REF!</definedName>
    <definedName name="TOTALITEM4.1.4_53">[150]A.P.U!#REF!</definedName>
    <definedName name="TOTALITEM4.1.4_54" localSheetId="22">[150]A.P.U!#REF!</definedName>
    <definedName name="TOTALITEM4.1.4_54" localSheetId="2">[150]A.P.U!#REF!</definedName>
    <definedName name="TOTALITEM4.1.4_54">[150]A.P.U!#REF!</definedName>
    <definedName name="TOTALITEM4.1.4_55" localSheetId="22">[150]A.P.U!#REF!</definedName>
    <definedName name="TOTALITEM4.1.4_55" localSheetId="2">[150]A.P.U!#REF!</definedName>
    <definedName name="TOTALITEM4.1.4_55">[150]A.P.U!#REF!</definedName>
    <definedName name="TOTALITEM4.1.4_56" localSheetId="22">[150]A.P.U!#REF!</definedName>
    <definedName name="TOTALITEM4.1.4_56" localSheetId="2">[150]A.P.U!#REF!</definedName>
    <definedName name="TOTALITEM4.1.4_56">[150]A.P.U!#REF!</definedName>
    <definedName name="TOTALITEM4.1.4_57" localSheetId="22">[150]A.P.U!#REF!</definedName>
    <definedName name="TOTALITEM4.1.4_57" localSheetId="2">[150]A.P.U!#REF!</definedName>
    <definedName name="TOTALITEM4.1.4_57">[150]A.P.U!#REF!</definedName>
    <definedName name="TOTALITEM4.1.4_58" localSheetId="22">[150]A.P.U!#REF!</definedName>
    <definedName name="TOTALITEM4.1.4_58" localSheetId="2">[150]A.P.U!#REF!</definedName>
    <definedName name="TOTALITEM4.1.4_58">[150]A.P.U!#REF!</definedName>
    <definedName name="TOTALITEM4.1.4_59" localSheetId="22">[149]A.P.U!#REF!</definedName>
    <definedName name="TOTALITEM4.1.4_59" localSheetId="2">[149]A.P.U!#REF!</definedName>
    <definedName name="TOTALITEM4.1.4_59">[149]A.P.U!#REF!</definedName>
    <definedName name="TOTALITEM4.1.4_60" localSheetId="22">[149]A.P.U!#REF!</definedName>
    <definedName name="TOTALITEM4.1.4_60" localSheetId="2">[149]A.P.U!#REF!</definedName>
    <definedName name="TOTALITEM4.1.4_60">[149]A.P.U!#REF!</definedName>
    <definedName name="TOTALITEM4.1.4_61" localSheetId="22">[150]A.P.U!#REF!</definedName>
    <definedName name="TOTALITEM4.1.4_61" localSheetId="2">[150]A.P.U!#REF!</definedName>
    <definedName name="TOTALITEM4.1.4_61">[150]A.P.U!#REF!</definedName>
    <definedName name="TOTALITEM4.1.4_62" localSheetId="22">[150]A.P.U!#REF!</definedName>
    <definedName name="TOTALITEM4.1.4_62" localSheetId="2">[150]A.P.U!#REF!</definedName>
    <definedName name="TOTALITEM4.1.4_62">[150]A.P.U!#REF!</definedName>
    <definedName name="TOTALITEM4.1.4_63" localSheetId="22">[150]A.P.U!#REF!</definedName>
    <definedName name="TOTALITEM4.1.4_63" localSheetId="2">[150]A.P.U!#REF!</definedName>
    <definedName name="TOTALITEM4.1.4_63">[150]A.P.U!#REF!</definedName>
    <definedName name="TOTALITEM4.1.4_64" localSheetId="22">[150]A.P.U!#REF!</definedName>
    <definedName name="TOTALITEM4.1.4_64" localSheetId="2">[150]A.P.U!#REF!</definedName>
    <definedName name="TOTALITEM4.1.4_64">[150]A.P.U!#REF!</definedName>
    <definedName name="TOTALITEM4.1.4_65" localSheetId="22">[150]A.P.U!#REF!</definedName>
    <definedName name="TOTALITEM4.1.4_65" localSheetId="2">[150]A.P.U!#REF!</definedName>
    <definedName name="TOTALITEM4.1.4_65">[150]A.P.U!#REF!</definedName>
    <definedName name="TOTALITEM4.1.4_66" localSheetId="22">[150]A.P.U!#REF!</definedName>
    <definedName name="TOTALITEM4.1.4_66" localSheetId="2">[150]A.P.U!#REF!</definedName>
    <definedName name="TOTALITEM4.1.4_66">[150]A.P.U!#REF!</definedName>
    <definedName name="TOTALITEM4.1.4_67" localSheetId="22">[150]A.P.U!#REF!</definedName>
    <definedName name="TOTALITEM4.1.4_67" localSheetId="2">[150]A.P.U!#REF!</definedName>
    <definedName name="TOTALITEM4.1.4_67">[150]A.P.U!#REF!</definedName>
    <definedName name="TOTALITEM4.1.4_68" localSheetId="22">[150]A.P.U!#REF!</definedName>
    <definedName name="TOTALITEM4.1.4_68" localSheetId="2">[150]A.P.U!#REF!</definedName>
    <definedName name="TOTALITEM4.1.4_68">[150]A.P.U!#REF!</definedName>
    <definedName name="TOTALITEM4.1.4_69" localSheetId="22">[150]A.P.U!#REF!</definedName>
    <definedName name="TOTALITEM4.1.4_69" localSheetId="2">[150]A.P.U!#REF!</definedName>
    <definedName name="TOTALITEM4.1.4_69">[150]A.P.U!#REF!</definedName>
    <definedName name="TOTALITEM4.1.4_70" localSheetId="22">[150]A.P.U!#REF!</definedName>
    <definedName name="TOTALITEM4.1.4_70" localSheetId="2">[150]A.P.U!#REF!</definedName>
    <definedName name="TOTALITEM4.1.4_70">[150]A.P.U!#REF!</definedName>
    <definedName name="TOTALITEM4.1.4_71" localSheetId="22">[150]A.P.U!#REF!</definedName>
    <definedName name="TOTALITEM4.1.4_71" localSheetId="2">[150]A.P.U!#REF!</definedName>
    <definedName name="TOTALITEM4.1.4_71">[150]A.P.U!#REF!</definedName>
    <definedName name="TOTALITEM4.1.4_72" localSheetId="22">[150]A.P.U!#REF!</definedName>
    <definedName name="TOTALITEM4.1.4_72" localSheetId="2">[150]A.P.U!#REF!</definedName>
    <definedName name="TOTALITEM4.1.4_72">[150]A.P.U!#REF!</definedName>
    <definedName name="TOTALITEM4.1.4_73" localSheetId="22">[150]A.P.U!#REF!</definedName>
    <definedName name="TOTALITEM4.1.4_73" localSheetId="2">[150]A.P.U!#REF!</definedName>
    <definedName name="TOTALITEM4.1.4_73">[150]A.P.U!#REF!</definedName>
    <definedName name="TOTALITEM4.1.4_74" localSheetId="22">[150]A.P.U!#REF!</definedName>
    <definedName name="TOTALITEM4.1.4_74" localSheetId="2">[150]A.P.U!#REF!</definedName>
    <definedName name="TOTALITEM4.1.4_74">[150]A.P.U!#REF!</definedName>
    <definedName name="TOTALITEM4.1.4_75" localSheetId="22">[150]A.P.U!#REF!</definedName>
    <definedName name="TOTALITEM4.1.4_75" localSheetId="2">[150]A.P.U!#REF!</definedName>
    <definedName name="TOTALITEM4.1.4_75">[150]A.P.U!#REF!</definedName>
    <definedName name="TOTALITEM4.1.4_76" localSheetId="22">[150]A.P.U!#REF!</definedName>
    <definedName name="TOTALITEM4.1.4_76" localSheetId="2">[150]A.P.U!#REF!</definedName>
    <definedName name="TOTALITEM4.1.4_76">[150]A.P.U!#REF!</definedName>
    <definedName name="TOTALITEM4.1.4_77" localSheetId="22">[150]A.P.U!#REF!</definedName>
    <definedName name="TOTALITEM4.1.4_77" localSheetId="2">[150]A.P.U!#REF!</definedName>
    <definedName name="TOTALITEM4.1.4_77">[150]A.P.U!#REF!</definedName>
    <definedName name="TOTALITEM4.1.4_78" localSheetId="22">[150]A.P.U!#REF!</definedName>
    <definedName name="TOTALITEM4.1.4_78" localSheetId="2">[150]A.P.U!#REF!</definedName>
    <definedName name="TOTALITEM4.1.4_78">[150]A.P.U!#REF!</definedName>
    <definedName name="TOTALITEM4.1.4_79" localSheetId="22">[150]A.P.U!#REF!</definedName>
    <definedName name="TOTALITEM4.1.4_79" localSheetId="2">[150]A.P.U!#REF!</definedName>
    <definedName name="TOTALITEM4.1.4_79">[150]A.P.U!#REF!</definedName>
    <definedName name="TOTALITEM4.1.4_80" localSheetId="22">[150]A.P.U!#REF!</definedName>
    <definedName name="TOTALITEM4.1.4_80" localSheetId="2">[150]A.P.U!#REF!</definedName>
    <definedName name="TOTALITEM4.1.4_80">[150]A.P.U!#REF!</definedName>
    <definedName name="TOTALITEM4.1.4_9" localSheetId="22">[150]A.P.U!#REF!</definedName>
    <definedName name="TOTALITEM4.1.4_9" localSheetId="2">[150]A.P.U!#REF!</definedName>
    <definedName name="TOTALITEM4.1.4_9">[150]A.P.U!#REF!</definedName>
    <definedName name="TOTALITEM4.2" localSheetId="17">[148]A.P.U!#REF!</definedName>
    <definedName name="TOTALITEM4.2" localSheetId="18">[148]A.P.U!#REF!</definedName>
    <definedName name="TOTALITEM4.2" localSheetId="22">[147]A.P.U!#REF!</definedName>
    <definedName name="TOTALITEM4.2" localSheetId="2">[148]A.P.U!#REF!</definedName>
    <definedName name="TOTALITEM4.2">[147]A.P.U!#REF!</definedName>
    <definedName name="TOTALITEM4.2_1" localSheetId="22">[149]A.P.U!#REF!</definedName>
    <definedName name="TOTALITEM4.2_1" localSheetId="2">[149]A.P.U!#REF!</definedName>
    <definedName name="TOTALITEM4.2_1">[149]A.P.U!#REF!</definedName>
    <definedName name="TOTALITEM4.2_10" localSheetId="22">[150]A.P.U!#REF!</definedName>
    <definedName name="TOTALITEM4.2_10" localSheetId="2">[150]A.P.U!#REF!</definedName>
    <definedName name="TOTALITEM4.2_10">[150]A.P.U!#REF!</definedName>
    <definedName name="TOTALITEM4.2_11" localSheetId="22">[150]A.P.U!#REF!</definedName>
    <definedName name="TOTALITEM4.2_11" localSheetId="2">[150]A.P.U!#REF!</definedName>
    <definedName name="TOTALITEM4.2_11">[150]A.P.U!#REF!</definedName>
    <definedName name="TOTALITEM4.2_12" localSheetId="22">[150]A.P.U!#REF!</definedName>
    <definedName name="TOTALITEM4.2_12" localSheetId="2">[150]A.P.U!#REF!</definedName>
    <definedName name="TOTALITEM4.2_12">[150]A.P.U!#REF!</definedName>
    <definedName name="TOTALITEM4.2_13" localSheetId="22">[150]A.P.U!#REF!</definedName>
    <definedName name="TOTALITEM4.2_13" localSheetId="2">[150]A.P.U!#REF!</definedName>
    <definedName name="TOTALITEM4.2_13">[150]A.P.U!#REF!</definedName>
    <definedName name="TOTALITEM4.2_14" localSheetId="22">[150]A.P.U!#REF!</definedName>
    <definedName name="TOTALITEM4.2_14" localSheetId="2">[150]A.P.U!#REF!</definedName>
    <definedName name="TOTALITEM4.2_14">[150]A.P.U!#REF!</definedName>
    <definedName name="TOTALITEM4.2_15" localSheetId="22">[150]A.P.U!#REF!</definedName>
    <definedName name="TOTALITEM4.2_15" localSheetId="2">[150]A.P.U!#REF!</definedName>
    <definedName name="TOTALITEM4.2_15">[150]A.P.U!#REF!</definedName>
    <definedName name="TOTALITEM4.2_16" localSheetId="22">[150]A.P.U!#REF!</definedName>
    <definedName name="TOTALITEM4.2_16" localSheetId="2">[150]A.P.U!#REF!</definedName>
    <definedName name="TOTALITEM4.2_16">[150]A.P.U!#REF!</definedName>
    <definedName name="TOTALITEM4.2_17" localSheetId="22">[150]A.P.U!#REF!</definedName>
    <definedName name="TOTALITEM4.2_17" localSheetId="2">[150]A.P.U!#REF!</definedName>
    <definedName name="TOTALITEM4.2_17">[150]A.P.U!#REF!</definedName>
    <definedName name="TOTALITEM4.2_18" localSheetId="22">[150]A.P.U!#REF!</definedName>
    <definedName name="TOTALITEM4.2_18" localSheetId="2">[150]A.P.U!#REF!</definedName>
    <definedName name="TOTALITEM4.2_18">[150]A.P.U!#REF!</definedName>
    <definedName name="TOTALITEM4.2_19" localSheetId="22">[150]A.P.U!#REF!</definedName>
    <definedName name="TOTALITEM4.2_19" localSheetId="2">[150]A.P.U!#REF!</definedName>
    <definedName name="TOTALITEM4.2_19">[150]A.P.U!#REF!</definedName>
    <definedName name="TOTALITEM4.2_2" localSheetId="22">[149]A.P.U!#REF!</definedName>
    <definedName name="TOTALITEM4.2_2" localSheetId="2">[149]A.P.U!#REF!</definedName>
    <definedName name="TOTALITEM4.2_2">[149]A.P.U!#REF!</definedName>
    <definedName name="TOTALITEM4.2_20" localSheetId="22">[150]A.P.U!#REF!</definedName>
    <definedName name="TOTALITEM4.2_20" localSheetId="2">[150]A.P.U!#REF!</definedName>
    <definedName name="TOTALITEM4.2_20">[150]A.P.U!#REF!</definedName>
    <definedName name="TOTALITEM4.2_21" localSheetId="22">[150]A.P.U!#REF!</definedName>
    <definedName name="TOTALITEM4.2_21" localSheetId="2">[150]A.P.U!#REF!</definedName>
    <definedName name="TOTALITEM4.2_21">[150]A.P.U!#REF!</definedName>
    <definedName name="TOTALITEM4.2_22" localSheetId="22">[150]A.P.U!#REF!</definedName>
    <definedName name="TOTALITEM4.2_22" localSheetId="2">[150]A.P.U!#REF!</definedName>
    <definedName name="TOTALITEM4.2_22">[150]A.P.U!#REF!</definedName>
    <definedName name="TOTALITEM4.2_23" localSheetId="22">[150]A.P.U!#REF!</definedName>
    <definedName name="TOTALITEM4.2_23" localSheetId="2">[150]A.P.U!#REF!</definedName>
    <definedName name="TOTALITEM4.2_23">[150]A.P.U!#REF!</definedName>
    <definedName name="TOTALITEM4.2_24" localSheetId="22">[150]A.P.U!#REF!</definedName>
    <definedName name="TOTALITEM4.2_24" localSheetId="2">[150]A.P.U!#REF!</definedName>
    <definedName name="TOTALITEM4.2_24">[150]A.P.U!#REF!</definedName>
    <definedName name="TOTALITEM4.2_25" localSheetId="22">[150]A.P.U!#REF!</definedName>
    <definedName name="TOTALITEM4.2_25" localSheetId="2">[150]A.P.U!#REF!</definedName>
    <definedName name="TOTALITEM4.2_25">[150]A.P.U!#REF!</definedName>
    <definedName name="TOTALITEM4.2_26" localSheetId="22">[150]A.P.U!#REF!</definedName>
    <definedName name="TOTALITEM4.2_26" localSheetId="2">[150]A.P.U!#REF!</definedName>
    <definedName name="TOTALITEM4.2_26">[150]A.P.U!#REF!</definedName>
    <definedName name="TOTALITEM4.2_27" localSheetId="22">[150]A.P.U!#REF!</definedName>
    <definedName name="TOTALITEM4.2_27" localSheetId="2">[150]A.P.U!#REF!</definedName>
    <definedName name="TOTALITEM4.2_27">[150]A.P.U!#REF!</definedName>
    <definedName name="TOTALITEM4.2_28" localSheetId="22">[150]A.P.U!#REF!</definedName>
    <definedName name="TOTALITEM4.2_28" localSheetId="2">[150]A.P.U!#REF!</definedName>
    <definedName name="TOTALITEM4.2_28">[150]A.P.U!#REF!</definedName>
    <definedName name="TOTALITEM4.2_29" localSheetId="22">[150]A.P.U!#REF!</definedName>
    <definedName name="TOTALITEM4.2_29" localSheetId="2">[150]A.P.U!#REF!</definedName>
    <definedName name="TOTALITEM4.2_29">[150]A.P.U!#REF!</definedName>
    <definedName name="TOTALITEM4.2_3" localSheetId="22">[151]A.P.U!#REF!</definedName>
    <definedName name="TOTALITEM4.2_3" localSheetId="2">[151]A.P.U!#REF!</definedName>
    <definedName name="TOTALITEM4.2_3">[151]A.P.U!#REF!</definedName>
    <definedName name="TOTALITEM4.2_30" localSheetId="22">[150]A.P.U!#REF!</definedName>
    <definedName name="TOTALITEM4.2_30" localSheetId="2">[150]A.P.U!#REF!</definedName>
    <definedName name="TOTALITEM4.2_30">[150]A.P.U!#REF!</definedName>
    <definedName name="TOTALITEM4.2_31" localSheetId="22">[150]A.P.U!#REF!</definedName>
    <definedName name="TOTALITEM4.2_31" localSheetId="2">[150]A.P.U!#REF!</definedName>
    <definedName name="TOTALITEM4.2_31">[150]A.P.U!#REF!</definedName>
    <definedName name="TOTALITEM4.2_32" localSheetId="22">[150]A.P.U!#REF!</definedName>
    <definedName name="TOTALITEM4.2_32" localSheetId="2">[150]A.P.U!#REF!</definedName>
    <definedName name="TOTALITEM4.2_32">[150]A.P.U!#REF!</definedName>
    <definedName name="TOTALITEM4.2_33" localSheetId="22">[150]A.P.U!#REF!</definedName>
    <definedName name="TOTALITEM4.2_33" localSheetId="2">[150]A.P.U!#REF!</definedName>
    <definedName name="TOTALITEM4.2_33">[150]A.P.U!#REF!</definedName>
    <definedName name="TOTALITEM4.2_34" localSheetId="22">[150]A.P.U!#REF!</definedName>
    <definedName name="TOTALITEM4.2_34" localSheetId="2">[150]A.P.U!#REF!</definedName>
    <definedName name="TOTALITEM4.2_34">[150]A.P.U!#REF!</definedName>
    <definedName name="TOTALITEM4.2_35" localSheetId="22">[150]A.P.U!#REF!</definedName>
    <definedName name="TOTALITEM4.2_35" localSheetId="2">[150]A.P.U!#REF!</definedName>
    <definedName name="TOTALITEM4.2_35">[150]A.P.U!#REF!</definedName>
    <definedName name="TOTALITEM4.2_36" localSheetId="22">[150]A.P.U!#REF!</definedName>
    <definedName name="TOTALITEM4.2_36" localSheetId="2">[150]A.P.U!#REF!</definedName>
    <definedName name="TOTALITEM4.2_36">[150]A.P.U!#REF!</definedName>
    <definedName name="TOTALITEM4.2_37" localSheetId="22">[150]A.P.U!#REF!</definedName>
    <definedName name="TOTALITEM4.2_37" localSheetId="2">[150]A.P.U!#REF!</definedName>
    <definedName name="TOTALITEM4.2_37">[150]A.P.U!#REF!</definedName>
    <definedName name="TOTALITEM4.2_38" localSheetId="22">[150]A.P.U!#REF!</definedName>
    <definedName name="TOTALITEM4.2_38" localSheetId="2">[150]A.P.U!#REF!</definedName>
    <definedName name="TOTALITEM4.2_38">[150]A.P.U!#REF!</definedName>
    <definedName name="TOTALITEM4.2_39" localSheetId="22">[150]A.P.U!#REF!</definedName>
    <definedName name="TOTALITEM4.2_39" localSheetId="2">[150]A.P.U!#REF!</definedName>
    <definedName name="TOTALITEM4.2_39">[150]A.P.U!#REF!</definedName>
    <definedName name="TOTALITEM4.2_4" localSheetId="22">[149]A.P.U!#REF!</definedName>
    <definedName name="TOTALITEM4.2_4" localSheetId="2">[149]A.P.U!#REF!</definedName>
    <definedName name="TOTALITEM4.2_4">[149]A.P.U!#REF!</definedName>
    <definedName name="TOTALITEM4.2_40" localSheetId="22">[150]A.P.U!#REF!</definedName>
    <definedName name="TOTALITEM4.2_40" localSheetId="2">[150]A.P.U!#REF!</definedName>
    <definedName name="TOTALITEM4.2_40">[150]A.P.U!#REF!</definedName>
    <definedName name="TOTALITEM4.2_41" localSheetId="22">[150]A.P.U!#REF!</definedName>
    <definedName name="TOTALITEM4.2_41" localSheetId="2">[150]A.P.U!#REF!</definedName>
    <definedName name="TOTALITEM4.2_41">[150]A.P.U!#REF!</definedName>
    <definedName name="TOTALITEM4.2_42" localSheetId="22">[150]A.P.U!#REF!</definedName>
    <definedName name="TOTALITEM4.2_42" localSheetId="2">[150]A.P.U!#REF!</definedName>
    <definedName name="TOTALITEM4.2_42">[150]A.P.U!#REF!</definedName>
    <definedName name="TOTALITEM4.2_43" localSheetId="22">[150]A.P.U!#REF!</definedName>
    <definedName name="TOTALITEM4.2_43" localSheetId="2">[150]A.P.U!#REF!</definedName>
    <definedName name="TOTALITEM4.2_43">[150]A.P.U!#REF!</definedName>
    <definedName name="TOTALITEM4.2_44" localSheetId="22">[150]A.P.U!#REF!</definedName>
    <definedName name="TOTALITEM4.2_44" localSheetId="2">[150]A.P.U!#REF!</definedName>
    <definedName name="TOTALITEM4.2_44">[150]A.P.U!#REF!</definedName>
    <definedName name="TOTALITEM4.2_45" localSheetId="22">[150]A.P.U!#REF!</definedName>
    <definedName name="TOTALITEM4.2_45" localSheetId="2">[150]A.P.U!#REF!</definedName>
    <definedName name="TOTALITEM4.2_45">[150]A.P.U!#REF!</definedName>
    <definedName name="TOTALITEM4.2_46" localSheetId="22">[150]A.P.U!#REF!</definedName>
    <definedName name="TOTALITEM4.2_46" localSheetId="2">[150]A.P.U!#REF!</definedName>
    <definedName name="TOTALITEM4.2_46">[150]A.P.U!#REF!</definedName>
    <definedName name="TOTALITEM4.2_47" localSheetId="22">[150]A.P.U!#REF!</definedName>
    <definedName name="TOTALITEM4.2_47" localSheetId="2">[150]A.P.U!#REF!</definedName>
    <definedName name="TOTALITEM4.2_47">[150]A.P.U!#REF!</definedName>
    <definedName name="TOTALITEM4.2_48" localSheetId="22">[150]A.P.U!#REF!</definedName>
    <definedName name="TOTALITEM4.2_48" localSheetId="2">[150]A.P.U!#REF!</definedName>
    <definedName name="TOTALITEM4.2_48">[150]A.P.U!#REF!</definedName>
    <definedName name="TOTALITEM4.2_49" localSheetId="22">[150]A.P.U!#REF!</definedName>
    <definedName name="TOTALITEM4.2_49" localSheetId="2">[150]A.P.U!#REF!</definedName>
    <definedName name="TOTALITEM4.2_49">[150]A.P.U!#REF!</definedName>
    <definedName name="TOTALITEM4.2_5" localSheetId="22">[150]A.P.U!#REF!</definedName>
    <definedName name="TOTALITEM4.2_5" localSheetId="2">[150]A.P.U!#REF!</definedName>
    <definedName name="TOTALITEM4.2_5">[150]A.P.U!#REF!</definedName>
    <definedName name="TOTALITEM4.2_50" localSheetId="22">[150]A.P.U!#REF!</definedName>
    <definedName name="TOTALITEM4.2_50" localSheetId="2">[150]A.P.U!#REF!</definedName>
    <definedName name="TOTALITEM4.2_50">[150]A.P.U!#REF!</definedName>
    <definedName name="TOTALITEM4.2_51" localSheetId="22">[150]A.P.U!#REF!</definedName>
    <definedName name="TOTALITEM4.2_51" localSheetId="2">[150]A.P.U!#REF!</definedName>
    <definedName name="TOTALITEM4.2_51">[150]A.P.U!#REF!</definedName>
    <definedName name="TOTALITEM4.2_52" localSheetId="22">[150]A.P.U!#REF!</definedName>
    <definedName name="TOTALITEM4.2_52" localSheetId="2">[150]A.P.U!#REF!</definedName>
    <definedName name="TOTALITEM4.2_52">[150]A.P.U!#REF!</definedName>
    <definedName name="TOTALITEM4.2_53" localSheetId="22">[150]A.P.U!#REF!</definedName>
    <definedName name="TOTALITEM4.2_53" localSheetId="2">[150]A.P.U!#REF!</definedName>
    <definedName name="TOTALITEM4.2_53">[150]A.P.U!#REF!</definedName>
    <definedName name="TOTALITEM4.2_54" localSheetId="22">[150]A.P.U!#REF!</definedName>
    <definedName name="TOTALITEM4.2_54" localSheetId="2">[150]A.P.U!#REF!</definedName>
    <definedName name="TOTALITEM4.2_54">[150]A.P.U!#REF!</definedName>
    <definedName name="TOTALITEM4.2_55" localSheetId="22">[150]A.P.U!#REF!</definedName>
    <definedName name="TOTALITEM4.2_55" localSheetId="2">[150]A.P.U!#REF!</definedName>
    <definedName name="TOTALITEM4.2_55">[150]A.P.U!#REF!</definedName>
    <definedName name="TOTALITEM4.2_56" localSheetId="22">[150]A.P.U!#REF!</definedName>
    <definedName name="TOTALITEM4.2_56" localSheetId="2">[150]A.P.U!#REF!</definedName>
    <definedName name="TOTALITEM4.2_56">[150]A.P.U!#REF!</definedName>
    <definedName name="TOTALITEM4.2_57" localSheetId="22">[150]A.P.U!#REF!</definedName>
    <definedName name="TOTALITEM4.2_57" localSheetId="2">[150]A.P.U!#REF!</definedName>
    <definedName name="TOTALITEM4.2_57">[150]A.P.U!#REF!</definedName>
    <definedName name="TOTALITEM4.2_58" localSheetId="22">[150]A.P.U!#REF!</definedName>
    <definedName name="TOTALITEM4.2_58" localSheetId="2">[150]A.P.U!#REF!</definedName>
    <definedName name="TOTALITEM4.2_58">[150]A.P.U!#REF!</definedName>
    <definedName name="TOTALITEM4.2_59" localSheetId="22">[149]A.P.U!#REF!</definedName>
    <definedName name="TOTALITEM4.2_59" localSheetId="2">[149]A.P.U!#REF!</definedName>
    <definedName name="TOTALITEM4.2_59">[149]A.P.U!#REF!</definedName>
    <definedName name="TOTALITEM4.2_60" localSheetId="22">[149]A.P.U!#REF!</definedName>
    <definedName name="TOTALITEM4.2_60" localSheetId="2">[149]A.P.U!#REF!</definedName>
    <definedName name="TOTALITEM4.2_60">[149]A.P.U!#REF!</definedName>
    <definedName name="TOTALITEM4.2_61" localSheetId="22">[150]A.P.U!#REF!</definedName>
    <definedName name="TOTALITEM4.2_61" localSheetId="2">[150]A.P.U!#REF!</definedName>
    <definedName name="TOTALITEM4.2_61">[150]A.P.U!#REF!</definedName>
    <definedName name="TOTALITEM4.2_62" localSheetId="22">[150]A.P.U!#REF!</definedName>
    <definedName name="TOTALITEM4.2_62" localSheetId="2">[150]A.P.U!#REF!</definedName>
    <definedName name="TOTALITEM4.2_62">[150]A.P.U!#REF!</definedName>
    <definedName name="TOTALITEM4.2_63" localSheetId="22">[150]A.P.U!#REF!</definedName>
    <definedName name="TOTALITEM4.2_63" localSheetId="2">[150]A.P.U!#REF!</definedName>
    <definedName name="TOTALITEM4.2_63">[150]A.P.U!#REF!</definedName>
    <definedName name="TOTALITEM4.2_64" localSheetId="22">[150]A.P.U!#REF!</definedName>
    <definedName name="TOTALITEM4.2_64" localSheetId="2">[150]A.P.U!#REF!</definedName>
    <definedName name="TOTALITEM4.2_64">[150]A.P.U!#REF!</definedName>
    <definedName name="TOTALITEM4.2_65" localSheetId="22">[150]A.P.U!#REF!</definedName>
    <definedName name="TOTALITEM4.2_65" localSheetId="2">[150]A.P.U!#REF!</definedName>
    <definedName name="TOTALITEM4.2_65">[150]A.P.U!#REF!</definedName>
    <definedName name="TOTALITEM4.2_66" localSheetId="22">[150]A.P.U!#REF!</definedName>
    <definedName name="TOTALITEM4.2_66" localSheetId="2">[150]A.P.U!#REF!</definedName>
    <definedName name="TOTALITEM4.2_66">[150]A.P.U!#REF!</definedName>
    <definedName name="TOTALITEM4.2_67" localSheetId="22">[150]A.P.U!#REF!</definedName>
    <definedName name="TOTALITEM4.2_67" localSheetId="2">[150]A.P.U!#REF!</definedName>
    <definedName name="TOTALITEM4.2_67">[150]A.P.U!#REF!</definedName>
    <definedName name="TOTALITEM4.2_68" localSheetId="22">[150]A.P.U!#REF!</definedName>
    <definedName name="TOTALITEM4.2_68" localSheetId="2">[150]A.P.U!#REF!</definedName>
    <definedName name="TOTALITEM4.2_68">[150]A.P.U!#REF!</definedName>
    <definedName name="TOTALITEM4.2_69" localSheetId="22">[150]A.P.U!#REF!</definedName>
    <definedName name="TOTALITEM4.2_69" localSheetId="2">[150]A.P.U!#REF!</definedName>
    <definedName name="TOTALITEM4.2_69">[150]A.P.U!#REF!</definedName>
    <definedName name="TOTALITEM4.2_70" localSheetId="22">[150]A.P.U!#REF!</definedName>
    <definedName name="TOTALITEM4.2_70" localSheetId="2">[150]A.P.U!#REF!</definedName>
    <definedName name="TOTALITEM4.2_70">[150]A.P.U!#REF!</definedName>
    <definedName name="TOTALITEM4.2_71" localSheetId="22">[150]A.P.U!#REF!</definedName>
    <definedName name="TOTALITEM4.2_71" localSheetId="2">[150]A.P.U!#REF!</definedName>
    <definedName name="TOTALITEM4.2_71">[150]A.P.U!#REF!</definedName>
    <definedName name="TOTALITEM4.2_72" localSheetId="22">[150]A.P.U!#REF!</definedName>
    <definedName name="TOTALITEM4.2_72" localSheetId="2">[150]A.P.U!#REF!</definedName>
    <definedName name="TOTALITEM4.2_72">[150]A.P.U!#REF!</definedName>
    <definedName name="TOTALITEM4.2_73" localSheetId="22">[150]A.P.U!#REF!</definedName>
    <definedName name="TOTALITEM4.2_73" localSheetId="2">[150]A.P.U!#REF!</definedName>
    <definedName name="TOTALITEM4.2_73">[150]A.P.U!#REF!</definedName>
    <definedName name="TOTALITEM4.2_74" localSheetId="22">[150]A.P.U!#REF!</definedName>
    <definedName name="TOTALITEM4.2_74" localSheetId="2">[150]A.P.U!#REF!</definedName>
    <definedName name="TOTALITEM4.2_74">[150]A.P.U!#REF!</definedName>
    <definedName name="TOTALITEM4.2_75" localSheetId="22">[150]A.P.U!#REF!</definedName>
    <definedName name="TOTALITEM4.2_75" localSheetId="2">[150]A.P.U!#REF!</definedName>
    <definedName name="TOTALITEM4.2_75">[150]A.P.U!#REF!</definedName>
    <definedName name="TOTALITEM4.2_76" localSheetId="22">[150]A.P.U!#REF!</definedName>
    <definedName name="TOTALITEM4.2_76" localSheetId="2">[150]A.P.U!#REF!</definedName>
    <definedName name="TOTALITEM4.2_76">[150]A.P.U!#REF!</definedName>
    <definedName name="TOTALITEM4.2_77" localSheetId="22">[150]A.P.U!#REF!</definedName>
    <definedName name="TOTALITEM4.2_77" localSheetId="2">[150]A.P.U!#REF!</definedName>
    <definedName name="TOTALITEM4.2_77">[150]A.P.U!#REF!</definedName>
    <definedName name="TOTALITEM4.2_78" localSheetId="22">[150]A.P.U!#REF!</definedName>
    <definedName name="TOTALITEM4.2_78" localSheetId="2">[150]A.P.U!#REF!</definedName>
    <definedName name="TOTALITEM4.2_78">[150]A.P.U!#REF!</definedName>
    <definedName name="TOTALITEM4.2_79" localSheetId="22">[150]A.P.U!#REF!</definedName>
    <definedName name="TOTALITEM4.2_79" localSheetId="2">[150]A.P.U!#REF!</definedName>
    <definedName name="TOTALITEM4.2_79">[150]A.P.U!#REF!</definedName>
    <definedName name="TOTALITEM4.2_80" localSheetId="22">[150]A.P.U!#REF!</definedName>
    <definedName name="TOTALITEM4.2_80" localSheetId="2">[150]A.P.U!#REF!</definedName>
    <definedName name="TOTALITEM4.2_80">[150]A.P.U!#REF!</definedName>
    <definedName name="TOTALITEM4.2_9" localSheetId="22">[150]A.P.U!#REF!</definedName>
    <definedName name="TOTALITEM4.2_9" localSheetId="2">[150]A.P.U!#REF!</definedName>
    <definedName name="TOTALITEM4.2_9">[150]A.P.U!#REF!</definedName>
    <definedName name="TOTALITEM4.3" localSheetId="17">[148]A.P.U!#REF!</definedName>
    <definedName name="TOTALITEM4.3" localSheetId="18">[148]A.P.U!#REF!</definedName>
    <definedName name="TOTALITEM4.3" localSheetId="22">[147]A.P.U!#REF!</definedName>
    <definedName name="TOTALITEM4.3" localSheetId="2">[148]A.P.U!#REF!</definedName>
    <definedName name="TOTALITEM4.3">[147]A.P.U!#REF!</definedName>
    <definedName name="TOTALITEM4.3_1" localSheetId="22">[149]A.P.U!#REF!</definedName>
    <definedName name="TOTALITEM4.3_1" localSheetId="2">[149]A.P.U!#REF!</definedName>
    <definedName name="TOTALITEM4.3_1">[149]A.P.U!#REF!</definedName>
    <definedName name="TOTALITEM4.3_10" localSheetId="22">[150]A.P.U!#REF!</definedName>
    <definedName name="TOTALITEM4.3_10" localSheetId="2">[150]A.P.U!#REF!</definedName>
    <definedName name="TOTALITEM4.3_10">[150]A.P.U!#REF!</definedName>
    <definedName name="TOTALITEM4.3_11" localSheetId="22">[150]A.P.U!#REF!</definedName>
    <definedName name="TOTALITEM4.3_11" localSheetId="2">[150]A.P.U!#REF!</definedName>
    <definedName name="TOTALITEM4.3_11">[150]A.P.U!#REF!</definedName>
    <definedName name="TOTALITEM4.3_12" localSheetId="22">[150]A.P.U!#REF!</definedName>
    <definedName name="TOTALITEM4.3_12" localSheetId="2">[150]A.P.U!#REF!</definedName>
    <definedName name="TOTALITEM4.3_12">[150]A.P.U!#REF!</definedName>
    <definedName name="TOTALITEM4.3_13" localSheetId="22">[150]A.P.U!#REF!</definedName>
    <definedName name="TOTALITEM4.3_13" localSheetId="2">[150]A.P.U!#REF!</definedName>
    <definedName name="TOTALITEM4.3_13">[150]A.P.U!#REF!</definedName>
    <definedName name="TOTALITEM4.3_14" localSheetId="22">[150]A.P.U!#REF!</definedName>
    <definedName name="TOTALITEM4.3_14" localSheetId="2">[150]A.P.U!#REF!</definedName>
    <definedName name="TOTALITEM4.3_14">[150]A.P.U!#REF!</definedName>
    <definedName name="TOTALITEM4.3_15" localSheetId="22">[150]A.P.U!#REF!</definedName>
    <definedName name="TOTALITEM4.3_15" localSheetId="2">[150]A.P.U!#REF!</definedName>
    <definedName name="TOTALITEM4.3_15">[150]A.P.U!#REF!</definedName>
    <definedName name="TOTALITEM4.3_16" localSheetId="22">[150]A.P.U!#REF!</definedName>
    <definedName name="TOTALITEM4.3_16" localSheetId="2">[150]A.P.U!#REF!</definedName>
    <definedName name="TOTALITEM4.3_16">[150]A.P.U!#REF!</definedName>
    <definedName name="TOTALITEM4.3_17" localSheetId="22">[150]A.P.U!#REF!</definedName>
    <definedName name="TOTALITEM4.3_17" localSheetId="2">[150]A.P.U!#REF!</definedName>
    <definedName name="TOTALITEM4.3_17">[150]A.P.U!#REF!</definedName>
    <definedName name="TOTALITEM4.3_18" localSheetId="22">[150]A.P.U!#REF!</definedName>
    <definedName name="TOTALITEM4.3_18" localSheetId="2">[150]A.P.U!#REF!</definedName>
    <definedName name="TOTALITEM4.3_18">[150]A.P.U!#REF!</definedName>
    <definedName name="TOTALITEM4.3_19" localSheetId="22">[150]A.P.U!#REF!</definedName>
    <definedName name="TOTALITEM4.3_19" localSheetId="2">[150]A.P.U!#REF!</definedName>
    <definedName name="TOTALITEM4.3_19">[150]A.P.U!#REF!</definedName>
    <definedName name="TOTALITEM4.3_2" localSheetId="22">[149]A.P.U!#REF!</definedName>
    <definedName name="TOTALITEM4.3_2" localSheetId="2">[149]A.P.U!#REF!</definedName>
    <definedName name="TOTALITEM4.3_2">[149]A.P.U!#REF!</definedName>
    <definedName name="TOTALITEM4.3_20" localSheetId="22">[150]A.P.U!#REF!</definedName>
    <definedName name="TOTALITEM4.3_20" localSheetId="2">[150]A.P.U!#REF!</definedName>
    <definedName name="TOTALITEM4.3_20">[150]A.P.U!#REF!</definedName>
    <definedName name="TOTALITEM4.3_21" localSheetId="22">[150]A.P.U!#REF!</definedName>
    <definedName name="TOTALITEM4.3_21" localSheetId="2">[150]A.P.U!#REF!</definedName>
    <definedName name="TOTALITEM4.3_21">[150]A.P.U!#REF!</definedName>
    <definedName name="TOTALITEM4.3_22" localSheetId="22">[150]A.P.U!#REF!</definedName>
    <definedName name="TOTALITEM4.3_22" localSheetId="2">[150]A.P.U!#REF!</definedName>
    <definedName name="TOTALITEM4.3_22">[150]A.P.U!#REF!</definedName>
    <definedName name="TOTALITEM4.3_23" localSheetId="22">[150]A.P.U!#REF!</definedName>
    <definedName name="TOTALITEM4.3_23" localSheetId="2">[150]A.P.U!#REF!</definedName>
    <definedName name="TOTALITEM4.3_23">[150]A.P.U!#REF!</definedName>
    <definedName name="TOTALITEM4.3_24" localSheetId="22">[150]A.P.U!#REF!</definedName>
    <definedName name="TOTALITEM4.3_24" localSheetId="2">[150]A.P.U!#REF!</definedName>
    <definedName name="TOTALITEM4.3_24">[150]A.P.U!#REF!</definedName>
    <definedName name="TOTALITEM4.3_25" localSheetId="22">[150]A.P.U!#REF!</definedName>
    <definedName name="TOTALITEM4.3_25" localSheetId="2">[150]A.P.U!#REF!</definedName>
    <definedName name="TOTALITEM4.3_25">[150]A.P.U!#REF!</definedName>
    <definedName name="TOTALITEM4.3_26" localSheetId="22">[150]A.P.U!#REF!</definedName>
    <definedName name="TOTALITEM4.3_26" localSheetId="2">[150]A.P.U!#REF!</definedName>
    <definedName name="TOTALITEM4.3_26">[150]A.P.U!#REF!</definedName>
    <definedName name="TOTALITEM4.3_27" localSheetId="22">[150]A.P.U!#REF!</definedName>
    <definedName name="TOTALITEM4.3_27" localSheetId="2">[150]A.P.U!#REF!</definedName>
    <definedName name="TOTALITEM4.3_27">[150]A.P.U!#REF!</definedName>
    <definedName name="TOTALITEM4.3_28" localSheetId="22">[150]A.P.U!#REF!</definedName>
    <definedName name="TOTALITEM4.3_28" localSheetId="2">[150]A.P.U!#REF!</definedName>
    <definedName name="TOTALITEM4.3_28">[150]A.P.U!#REF!</definedName>
    <definedName name="TOTALITEM4.3_29" localSheetId="22">[150]A.P.U!#REF!</definedName>
    <definedName name="TOTALITEM4.3_29" localSheetId="2">[150]A.P.U!#REF!</definedName>
    <definedName name="TOTALITEM4.3_29">[150]A.P.U!#REF!</definedName>
    <definedName name="TOTALITEM4.3_3" localSheetId="22">[151]A.P.U!#REF!</definedName>
    <definedName name="TOTALITEM4.3_3" localSheetId="2">[151]A.P.U!#REF!</definedName>
    <definedName name="TOTALITEM4.3_3">[151]A.P.U!#REF!</definedName>
    <definedName name="TOTALITEM4.3_30" localSheetId="22">[150]A.P.U!#REF!</definedName>
    <definedName name="TOTALITEM4.3_30" localSheetId="2">[150]A.P.U!#REF!</definedName>
    <definedName name="TOTALITEM4.3_30">[150]A.P.U!#REF!</definedName>
    <definedName name="TOTALITEM4.3_31" localSheetId="22">[150]A.P.U!#REF!</definedName>
    <definedName name="TOTALITEM4.3_31" localSheetId="2">[150]A.P.U!#REF!</definedName>
    <definedName name="TOTALITEM4.3_31">[150]A.P.U!#REF!</definedName>
    <definedName name="TOTALITEM4.3_32" localSheetId="22">[150]A.P.U!#REF!</definedName>
    <definedName name="TOTALITEM4.3_32" localSheetId="2">[150]A.P.U!#REF!</definedName>
    <definedName name="TOTALITEM4.3_32">[150]A.P.U!#REF!</definedName>
    <definedName name="TOTALITEM4.3_33" localSheetId="22">[150]A.P.U!#REF!</definedName>
    <definedName name="TOTALITEM4.3_33" localSheetId="2">[150]A.P.U!#REF!</definedName>
    <definedName name="TOTALITEM4.3_33">[150]A.P.U!#REF!</definedName>
    <definedName name="TOTALITEM4.3_34" localSheetId="22">[150]A.P.U!#REF!</definedName>
    <definedName name="TOTALITEM4.3_34" localSheetId="2">[150]A.P.U!#REF!</definedName>
    <definedName name="TOTALITEM4.3_34">[150]A.P.U!#REF!</definedName>
    <definedName name="TOTALITEM4.3_35" localSheetId="22">[150]A.P.U!#REF!</definedName>
    <definedName name="TOTALITEM4.3_35" localSheetId="2">[150]A.P.U!#REF!</definedName>
    <definedName name="TOTALITEM4.3_35">[150]A.P.U!#REF!</definedName>
    <definedName name="TOTALITEM4.3_36" localSheetId="22">[150]A.P.U!#REF!</definedName>
    <definedName name="TOTALITEM4.3_36" localSheetId="2">[150]A.P.U!#REF!</definedName>
    <definedName name="TOTALITEM4.3_36">[150]A.P.U!#REF!</definedName>
    <definedName name="TOTALITEM4.3_37" localSheetId="22">[150]A.P.U!#REF!</definedName>
    <definedName name="TOTALITEM4.3_37" localSheetId="2">[150]A.P.U!#REF!</definedName>
    <definedName name="TOTALITEM4.3_37">[150]A.P.U!#REF!</definedName>
    <definedName name="TOTALITEM4.3_38" localSheetId="22">[150]A.P.U!#REF!</definedName>
    <definedName name="TOTALITEM4.3_38" localSheetId="2">[150]A.P.U!#REF!</definedName>
    <definedName name="TOTALITEM4.3_38">[150]A.P.U!#REF!</definedName>
    <definedName name="TOTALITEM4.3_39" localSheetId="22">[150]A.P.U!#REF!</definedName>
    <definedName name="TOTALITEM4.3_39" localSheetId="2">[150]A.P.U!#REF!</definedName>
    <definedName name="TOTALITEM4.3_39">[150]A.P.U!#REF!</definedName>
    <definedName name="TOTALITEM4.3_4" localSheetId="22">[149]A.P.U!#REF!</definedName>
    <definedName name="TOTALITEM4.3_4" localSheetId="2">[149]A.P.U!#REF!</definedName>
    <definedName name="TOTALITEM4.3_4">[149]A.P.U!#REF!</definedName>
    <definedName name="TOTALITEM4.3_40" localSheetId="22">[150]A.P.U!#REF!</definedName>
    <definedName name="TOTALITEM4.3_40" localSheetId="2">[150]A.P.U!#REF!</definedName>
    <definedName name="TOTALITEM4.3_40">[150]A.P.U!#REF!</definedName>
    <definedName name="TOTALITEM4.3_41" localSheetId="22">[150]A.P.U!#REF!</definedName>
    <definedName name="TOTALITEM4.3_41" localSheetId="2">[150]A.P.U!#REF!</definedName>
    <definedName name="TOTALITEM4.3_41">[150]A.P.U!#REF!</definedName>
    <definedName name="TOTALITEM4.3_42" localSheetId="22">[150]A.P.U!#REF!</definedName>
    <definedName name="TOTALITEM4.3_42" localSheetId="2">[150]A.P.U!#REF!</definedName>
    <definedName name="TOTALITEM4.3_42">[150]A.P.U!#REF!</definedName>
    <definedName name="TOTALITEM4.3_43" localSheetId="22">[150]A.P.U!#REF!</definedName>
    <definedName name="TOTALITEM4.3_43" localSheetId="2">[150]A.P.U!#REF!</definedName>
    <definedName name="TOTALITEM4.3_43">[150]A.P.U!#REF!</definedName>
    <definedName name="TOTALITEM4.3_44" localSheetId="22">[150]A.P.U!#REF!</definedName>
    <definedName name="TOTALITEM4.3_44" localSheetId="2">[150]A.P.U!#REF!</definedName>
    <definedName name="TOTALITEM4.3_44">[150]A.P.U!#REF!</definedName>
    <definedName name="TOTALITEM4.3_45" localSheetId="22">[150]A.P.U!#REF!</definedName>
    <definedName name="TOTALITEM4.3_45" localSheetId="2">[150]A.P.U!#REF!</definedName>
    <definedName name="TOTALITEM4.3_45">[150]A.P.U!#REF!</definedName>
    <definedName name="TOTALITEM4.3_46" localSheetId="22">[150]A.P.U!#REF!</definedName>
    <definedName name="TOTALITEM4.3_46" localSheetId="2">[150]A.P.U!#REF!</definedName>
    <definedName name="TOTALITEM4.3_46">[150]A.P.U!#REF!</definedName>
    <definedName name="TOTALITEM4.3_47" localSheetId="22">[150]A.P.U!#REF!</definedName>
    <definedName name="TOTALITEM4.3_47" localSheetId="2">[150]A.P.U!#REF!</definedName>
    <definedName name="TOTALITEM4.3_47">[150]A.P.U!#REF!</definedName>
    <definedName name="TOTALITEM4.3_48" localSheetId="22">[150]A.P.U!#REF!</definedName>
    <definedName name="TOTALITEM4.3_48" localSheetId="2">[150]A.P.U!#REF!</definedName>
    <definedName name="TOTALITEM4.3_48">[150]A.P.U!#REF!</definedName>
    <definedName name="TOTALITEM4.3_49" localSheetId="22">[150]A.P.U!#REF!</definedName>
    <definedName name="TOTALITEM4.3_49" localSheetId="2">[150]A.P.U!#REF!</definedName>
    <definedName name="TOTALITEM4.3_49">[150]A.P.U!#REF!</definedName>
    <definedName name="TOTALITEM4.3_5" localSheetId="22">[150]A.P.U!#REF!</definedName>
    <definedName name="TOTALITEM4.3_5" localSheetId="2">[150]A.P.U!#REF!</definedName>
    <definedName name="TOTALITEM4.3_5">[150]A.P.U!#REF!</definedName>
    <definedName name="TOTALITEM4.3_50" localSheetId="22">[150]A.P.U!#REF!</definedName>
    <definedName name="TOTALITEM4.3_50" localSheetId="2">[150]A.P.U!#REF!</definedName>
    <definedName name="TOTALITEM4.3_50">[150]A.P.U!#REF!</definedName>
    <definedName name="TOTALITEM4.3_51" localSheetId="22">[150]A.P.U!#REF!</definedName>
    <definedName name="TOTALITEM4.3_51" localSheetId="2">[150]A.P.U!#REF!</definedName>
    <definedName name="TOTALITEM4.3_51">[150]A.P.U!#REF!</definedName>
    <definedName name="TOTALITEM4.3_52" localSheetId="22">[150]A.P.U!#REF!</definedName>
    <definedName name="TOTALITEM4.3_52" localSheetId="2">[150]A.P.U!#REF!</definedName>
    <definedName name="TOTALITEM4.3_52">[150]A.P.U!#REF!</definedName>
    <definedName name="TOTALITEM4.3_53" localSheetId="22">[150]A.P.U!#REF!</definedName>
    <definedName name="TOTALITEM4.3_53" localSheetId="2">[150]A.P.U!#REF!</definedName>
    <definedName name="TOTALITEM4.3_53">[150]A.P.U!#REF!</definedName>
    <definedName name="TOTALITEM4.3_54" localSheetId="22">[150]A.P.U!#REF!</definedName>
    <definedName name="TOTALITEM4.3_54" localSheetId="2">[150]A.P.U!#REF!</definedName>
    <definedName name="TOTALITEM4.3_54">[150]A.P.U!#REF!</definedName>
    <definedName name="TOTALITEM4.3_55" localSheetId="22">[150]A.P.U!#REF!</definedName>
    <definedName name="TOTALITEM4.3_55" localSheetId="2">[150]A.P.U!#REF!</definedName>
    <definedName name="TOTALITEM4.3_55">[150]A.P.U!#REF!</definedName>
    <definedName name="TOTALITEM4.3_56" localSheetId="22">[150]A.P.U!#REF!</definedName>
    <definedName name="TOTALITEM4.3_56" localSheetId="2">[150]A.P.U!#REF!</definedName>
    <definedName name="TOTALITEM4.3_56">[150]A.P.U!#REF!</definedName>
    <definedName name="TOTALITEM4.3_57" localSheetId="22">[150]A.P.U!#REF!</definedName>
    <definedName name="TOTALITEM4.3_57" localSheetId="2">[150]A.P.U!#REF!</definedName>
    <definedName name="TOTALITEM4.3_57">[150]A.P.U!#REF!</definedName>
    <definedName name="TOTALITEM4.3_58" localSheetId="22">[150]A.P.U!#REF!</definedName>
    <definedName name="TOTALITEM4.3_58" localSheetId="2">[150]A.P.U!#REF!</definedName>
    <definedName name="TOTALITEM4.3_58">[150]A.P.U!#REF!</definedName>
    <definedName name="TOTALITEM4.3_59" localSheetId="22">[149]A.P.U!#REF!</definedName>
    <definedName name="TOTALITEM4.3_59" localSheetId="2">[149]A.P.U!#REF!</definedName>
    <definedName name="TOTALITEM4.3_59">[149]A.P.U!#REF!</definedName>
    <definedName name="TOTALITEM4.3_60" localSheetId="22">[149]A.P.U!#REF!</definedName>
    <definedName name="TOTALITEM4.3_60" localSheetId="2">[149]A.P.U!#REF!</definedName>
    <definedName name="TOTALITEM4.3_60">[149]A.P.U!#REF!</definedName>
    <definedName name="TOTALITEM4.3_61" localSheetId="22">[150]A.P.U!#REF!</definedName>
    <definedName name="TOTALITEM4.3_61" localSheetId="2">[150]A.P.U!#REF!</definedName>
    <definedName name="TOTALITEM4.3_61">[150]A.P.U!#REF!</definedName>
    <definedName name="TOTALITEM4.3_62" localSheetId="22">[150]A.P.U!#REF!</definedName>
    <definedName name="TOTALITEM4.3_62" localSheetId="2">[150]A.P.U!#REF!</definedName>
    <definedName name="TOTALITEM4.3_62">[150]A.P.U!#REF!</definedName>
    <definedName name="TOTALITEM4.3_63" localSheetId="22">[150]A.P.U!#REF!</definedName>
    <definedName name="TOTALITEM4.3_63" localSheetId="2">[150]A.P.U!#REF!</definedName>
    <definedName name="TOTALITEM4.3_63">[150]A.P.U!#REF!</definedName>
    <definedName name="TOTALITEM4.3_64" localSheetId="22">[150]A.P.U!#REF!</definedName>
    <definedName name="TOTALITEM4.3_64" localSheetId="2">[150]A.P.U!#REF!</definedName>
    <definedName name="TOTALITEM4.3_64">[150]A.P.U!#REF!</definedName>
    <definedName name="TOTALITEM4.3_65" localSheetId="22">[150]A.P.U!#REF!</definedName>
    <definedName name="TOTALITEM4.3_65" localSheetId="2">[150]A.P.U!#REF!</definedName>
    <definedName name="TOTALITEM4.3_65">[150]A.P.U!#REF!</definedName>
    <definedName name="TOTALITEM4.3_66" localSheetId="22">[150]A.P.U!#REF!</definedName>
    <definedName name="TOTALITEM4.3_66" localSheetId="2">[150]A.P.U!#REF!</definedName>
    <definedName name="TOTALITEM4.3_66">[150]A.P.U!#REF!</definedName>
    <definedName name="TOTALITEM4.3_67" localSheetId="22">[150]A.P.U!#REF!</definedName>
    <definedName name="TOTALITEM4.3_67" localSheetId="2">[150]A.P.U!#REF!</definedName>
    <definedName name="TOTALITEM4.3_67">[150]A.P.U!#REF!</definedName>
    <definedName name="TOTALITEM4.3_68" localSheetId="22">[150]A.P.U!#REF!</definedName>
    <definedName name="TOTALITEM4.3_68" localSheetId="2">[150]A.P.U!#REF!</definedName>
    <definedName name="TOTALITEM4.3_68">[150]A.P.U!#REF!</definedName>
    <definedName name="TOTALITEM4.3_69" localSheetId="22">[150]A.P.U!#REF!</definedName>
    <definedName name="TOTALITEM4.3_69" localSheetId="2">[150]A.P.U!#REF!</definedName>
    <definedName name="TOTALITEM4.3_69">[150]A.P.U!#REF!</definedName>
    <definedName name="TOTALITEM4.3_70" localSheetId="22">[150]A.P.U!#REF!</definedName>
    <definedName name="TOTALITEM4.3_70" localSheetId="2">[150]A.P.U!#REF!</definedName>
    <definedName name="TOTALITEM4.3_70">[150]A.P.U!#REF!</definedName>
    <definedName name="TOTALITEM4.3_71" localSheetId="22">[150]A.P.U!#REF!</definedName>
    <definedName name="TOTALITEM4.3_71" localSheetId="2">[150]A.P.U!#REF!</definedName>
    <definedName name="TOTALITEM4.3_71">[150]A.P.U!#REF!</definedName>
    <definedName name="TOTALITEM4.3_72" localSheetId="22">[150]A.P.U!#REF!</definedName>
    <definedName name="TOTALITEM4.3_72" localSheetId="2">[150]A.P.U!#REF!</definedName>
    <definedName name="TOTALITEM4.3_72">[150]A.P.U!#REF!</definedName>
    <definedName name="TOTALITEM4.3_73" localSheetId="22">[150]A.P.U!#REF!</definedName>
    <definedName name="TOTALITEM4.3_73" localSheetId="2">[150]A.P.U!#REF!</definedName>
    <definedName name="TOTALITEM4.3_73">[150]A.P.U!#REF!</definedName>
    <definedName name="TOTALITEM4.3_74" localSheetId="22">[150]A.P.U!#REF!</definedName>
    <definedName name="TOTALITEM4.3_74" localSheetId="2">[150]A.P.U!#REF!</definedName>
    <definedName name="TOTALITEM4.3_74">[150]A.P.U!#REF!</definedName>
    <definedName name="TOTALITEM4.3_75" localSheetId="22">[150]A.P.U!#REF!</definedName>
    <definedName name="TOTALITEM4.3_75" localSheetId="2">[150]A.P.U!#REF!</definedName>
    <definedName name="TOTALITEM4.3_75">[150]A.P.U!#REF!</definedName>
    <definedName name="TOTALITEM4.3_76" localSheetId="22">[150]A.P.U!#REF!</definedName>
    <definedName name="TOTALITEM4.3_76" localSheetId="2">[150]A.P.U!#REF!</definedName>
    <definedName name="TOTALITEM4.3_76">[150]A.P.U!#REF!</definedName>
    <definedName name="TOTALITEM4.3_77" localSheetId="22">[150]A.P.U!#REF!</definedName>
    <definedName name="TOTALITEM4.3_77" localSheetId="2">[150]A.P.U!#REF!</definedName>
    <definedName name="TOTALITEM4.3_77">[150]A.P.U!#REF!</definedName>
    <definedName name="TOTALITEM4.3_78" localSheetId="22">[150]A.P.U!#REF!</definedName>
    <definedName name="TOTALITEM4.3_78" localSheetId="2">[150]A.P.U!#REF!</definedName>
    <definedName name="TOTALITEM4.3_78">[150]A.P.U!#REF!</definedName>
    <definedName name="TOTALITEM4.3_79" localSheetId="22">[150]A.P.U!#REF!</definedName>
    <definedName name="TOTALITEM4.3_79" localSheetId="2">[150]A.P.U!#REF!</definedName>
    <definedName name="TOTALITEM4.3_79">[150]A.P.U!#REF!</definedName>
    <definedName name="TOTALITEM4.3_80" localSheetId="22">[150]A.P.U!#REF!</definedName>
    <definedName name="TOTALITEM4.3_80" localSheetId="2">[150]A.P.U!#REF!</definedName>
    <definedName name="TOTALITEM4.3_80">[150]A.P.U!#REF!</definedName>
    <definedName name="TOTALITEM4.3_9" localSheetId="22">[150]A.P.U!#REF!</definedName>
    <definedName name="TOTALITEM4.3_9" localSheetId="2">[150]A.P.U!#REF!</definedName>
    <definedName name="TOTALITEM4.3_9">[150]A.P.U!#REF!</definedName>
    <definedName name="TOTALITEM4.4" localSheetId="17">[148]A.P.U!#REF!</definedName>
    <definedName name="TOTALITEM4.4" localSheetId="18">[148]A.P.U!#REF!</definedName>
    <definedName name="TOTALITEM4.4" localSheetId="22">[147]A.P.U!#REF!</definedName>
    <definedName name="TOTALITEM4.4" localSheetId="2">[148]A.P.U!#REF!</definedName>
    <definedName name="TOTALITEM4.4">[147]A.P.U!#REF!</definedName>
    <definedName name="TOTALITEM4.4_1" localSheetId="22">[149]A.P.U!#REF!</definedName>
    <definedName name="TOTALITEM4.4_1" localSheetId="2">[149]A.P.U!#REF!</definedName>
    <definedName name="TOTALITEM4.4_1">[149]A.P.U!#REF!</definedName>
    <definedName name="TOTALITEM4.4_10" localSheetId="22">[150]A.P.U!#REF!</definedName>
    <definedName name="TOTALITEM4.4_10" localSheetId="2">[150]A.P.U!#REF!</definedName>
    <definedName name="TOTALITEM4.4_10">[150]A.P.U!#REF!</definedName>
    <definedName name="TOTALITEM4.4_11" localSheetId="22">[150]A.P.U!#REF!</definedName>
    <definedName name="TOTALITEM4.4_11" localSheetId="2">[150]A.P.U!#REF!</definedName>
    <definedName name="TOTALITEM4.4_11">[150]A.P.U!#REF!</definedName>
    <definedName name="TOTALITEM4.4_12" localSheetId="22">[150]A.P.U!#REF!</definedName>
    <definedName name="TOTALITEM4.4_12" localSheetId="2">[150]A.P.U!#REF!</definedName>
    <definedName name="TOTALITEM4.4_12">[150]A.P.U!#REF!</definedName>
    <definedName name="TOTALITEM4.4_13" localSheetId="22">[150]A.P.U!#REF!</definedName>
    <definedName name="TOTALITEM4.4_13" localSheetId="2">[150]A.P.U!#REF!</definedName>
    <definedName name="TOTALITEM4.4_13">[150]A.P.U!#REF!</definedName>
    <definedName name="TOTALITEM4.4_14" localSheetId="22">[150]A.P.U!#REF!</definedName>
    <definedName name="TOTALITEM4.4_14" localSheetId="2">[150]A.P.U!#REF!</definedName>
    <definedName name="TOTALITEM4.4_14">[150]A.P.U!#REF!</definedName>
    <definedName name="TOTALITEM4.4_15" localSheetId="22">[150]A.P.U!#REF!</definedName>
    <definedName name="TOTALITEM4.4_15" localSheetId="2">[150]A.P.U!#REF!</definedName>
    <definedName name="TOTALITEM4.4_15">[150]A.P.U!#REF!</definedName>
    <definedName name="TOTALITEM4.4_16" localSheetId="22">[150]A.P.U!#REF!</definedName>
    <definedName name="TOTALITEM4.4_16" localSheetId="2">[150]A.P.U!#REF!</definedName>
    <definedName name="TOTALITEM4.4_16">[150]A.P.U!#REF!</definedName>
    <definedName name="TOTALITEM4.4_17" localSheetId="22">[150]A.P.U!#REF!</definedName>
    <definedName name="TOTALITEM4.4_17" localSheetId="2">[150]A.P.U!#REF!</definedName>
    <definedName name="TOTALITEM4.4_17">[150]A.P.U!#REF!</definedName>
    <definedName name="TOTALITEM4.4_18" localSheetId="22">[150]A.P.U!#REF!</definedName>
    <definedName name="TOTALITEM4.4_18" localSheetId="2">[150]A.P.U!#REF!</definedName>
    <definedName name="TOTALITEM4.4_18">[150]A.P.U!#REF!</definedName>
    <definedName name="TOTALITEM4.4_19" localSheetId="22">[150]A.P.U!#REF!</definedName>
    <definedName name="TOTALITEM4.4_19" localSheetId="2">[150]A.P.U!#REF!</definedName>
    <definedName name="TOTALITEM4.4_19">[150]A.P.U!#REF!</definedName>
    <definedName name="TOTALITEM4.4_2" localSheetId="22">[149]A.P.U!#REF!</definedName>
    <definedName name="TOTALITEM4.4_2" localSheetId="2">[149]A.P.U!#REF!</definedName>
    <definedName name="TOTALITEM4.4_2">[149]A.P.U!#REF!</definedName>
    <definedName name="TOTALITEM4.4_20" localSheetId="22">[150]A.P.U!#REF!</definedName>
    <definedName name="TOTALITEM4.4_20" localSheetId="2">[150]A.P.U!#REF!</definedName>
    <definedName name="TOTALITEM4.4_20">[150]A.P.U!#REF!</definedName>
    <definedName name="TOTALITEM4.4_21" localSheetId="22">[150]A.P.U!#REF!</definedName>
    <definedName name="TOTALITEM4.4_21" localSheetId="2">[150]A.P.U!#REF!</definedName>
    <definedName name="TOTALITEM4.4_21">[150]A.P.U!#REF!</definedName>
    <definedName name="TOTALITEM4.4_22" localSheetId="22">[150]A.P.U!#REF!</definedName>
    <definedName name="TOTALITEM4.4_22" localSheetId="2">[150]A.P.U!#REF!</definedName>
    <definedName name="TOTALITEM4.4_22">[150]A.P.U!#REF!</definedName>
    <definedName name="TOTALITEM4.4_23" localSheetId="22">[150]A.P.U!#REF!</definedName>
    <definedName name="TOTALITEM4.4_23" localSheetId="2">[150]A.P.U!#REF!</definedName>
    <definedName name="TOTALITEM4.4_23">[150]A.P.U!#REF!</definedName>
    <definedName name="TOTALITEM4.4_24" localSheetId="22">[150]A.P.U!#REF!</definedName>
    <definedName name="TOTALITEM4.4_24" localSheetId="2">[150]A.P.U!#REF!</definedName>
    <definedName name="TOTALITEM4.4_24">[150]A.P.U!#REF!</definedName>
    <definedName name="TOTALITEM4.4_25" localSheetId="22">[150]A.P.U!#REF!</definedName>
    <definedName name="TOTALITEM4.4_25" localSheetId="2">[150]A.P.U!#REF!</definedName>
    <definedName name="TOTALITEM4.4_25">[150]A.P.U!#REF!</definedName>
    <definedName name="TOTALITEM4.4_26" localSheetId="22">[150]A.P.U!#REF!</definedName>
    <definedName name="TOTALITEM4.4_26" localSheetId="2">[150]A.P.U!#REF!</definedName>
    <definedName name="TOTALITEM4.4_26">[150]A.P.U!#REF!</definedName>
    <definedName name="TOTALITEM4.4_27" localSheetId="22">[150]A.P.U!#REF!</definedName>
    <definedName name="TOTALITEM4.4_27" localSheetId="2">[150]A.P.U!#REF!</definedName>
    <definedName name="TOTALITEM4.4_27">[150]A.P.U!#REF!</definedName>
    <definedName name="TOTALITEM4.4_28" localSheetId="22">[150]A.P.U!#REF!</definedName>
    <definedName name="TOTALITEM4.4_28" localSheetId="2">[150]A.P.U!#REF!</definedName>
    <definedName name="TOTALITEM4.4_28">[150]A.P.U!#REF!</definedName>
    <definedName name="TOTALITEM4.4_29" localSheetId="22">[150]A.P.U!#REF!</definedName>
    <definedName name="TOTALITEM4.4_29" localSheetId="2">[150]A.P.U!#REF!</definedName>
    <definedName name="TOTALITEM4.4_29">[150]A.P.U!#REF!</definedName>
    <definedName name="TOTALITEM4.4_3" localSheetId="22">[151]A.P.U!#REF!</definedName>
    <definedName name="TOTALITEM4.4_3" localSheetId="2">[151]A.P.U!#REF!</definedName>
    <definedName name="TOTALITEM4.4_3">[151]A.P.U!#REF!</definedName>
    <definedName name="TOTALITEM4.4_30" localSheetId="22">[150]A.P.U!#REF!</definedName>
    <definedName name="TOTALITEM4.4_30" localSheetId="2">[150]A.P.U!#REF!</definedName>
    <definedName name="TOTALITEM4.4_30">[150]A.P.U!#REF!</definedName>
    <definedName name="TOTALITEM4.4_31" localSheetId="22">[150]A.P.U!#REF!</definedName>
    <definedName name="TOTALITEM4.4_31" localSheetId="2">[150]A.P.U!#REF!</definedName>
    <definedName name="TOTALITEM4.4_31">[150]A.P.U!#REF!</definedName>
    <definedName name="TOTALITEM4.4_32" localSheetId="22">[150]A.P.U!#REF!</definedName>
    <definedName name="TOTALITEM4.4_32" localSheetId="2">[150]A.P.U!#REF!</definedName>
    <definedName name="TOTALITEM4.4_32">[150]A.P.U!#REF!</definedName>
    <definedName name="TOTALITEM4.4_33" localSheetId="22">[150]A.P.U!#REF!</definedName>
    <definedName name="TOTALITEM4.4_33" localSheetId="2">[150]A.P.U!#REF!</definedName>
    <definedName name="TOTALITEM4.4_33">[150]A.P.U!#REF!</definedName>
    <definedName name="TOTALITEM4.4_34" localSheetId="22">[150]A.P.U!#REF!</definedName>
    <definedName name="TOTALITEM4.4_34" localSheetId="2">[150]A.P.U!#REF!</definedName>
    <definedName name="TOTALITEM4.4_34">[150]A.P.U!#REF!</definedName>
    <definedName name="TOTALITEM4.4_35" localSheetId="22">[150]A.P.U!#REF!</definedName>
    <definedName name="TOTALITEM4.4_35" localSheetId="2">[150]A.P.U!#REF!</definedName>
    <definedName name="TOTALITEM4.4_35">[150]A.P.U!#REF!</definedName>
    <definedName name="TOTALITEM4.4_36" localSheetId="22">[150]A.P.U!#REF!</definedName>
    <definedName name="TOTALITEM4.4_36" localSheetId="2">[150]A.P.U!#REF!</definedName>
    <definedName name="TOTALITEM4.4_36">[150]A.P.U!#REF!</definedName>
    <definedName name="TOTALITEM4.4_37" localSheetId="22">[150]A.P.U!#REF!</definedName>
    <definedName name="TOTALITEM4.4_37" localSheetId="2">[150]A.P.U!#REF!</definedName>
    <definedName name="TOTALITEM4.4_37">[150]A.P.U!#REF!</definedName>
    <definedName name="TOTALITEM4.4_38" localSheetId="22">[150]A.P.U!#REF!</definedName>
    <definedName name="TOTALITEM4.4_38" localSheetId="2">[150]A.P.U!#REF!</definedName>
    <definedName name="TOTALITEM4.4_38">[150]A.P.U!#REF!</definedName>
    <definedName name="TOTALITEM4.4_39" localSheetId="22">[150]A.P.U!#REF!</definedName>
    <definedName name="TOTALITEM4.4_39" localSheetId="2">[150]A.P.U!#REF!</definedName>
    <definedName name="TOTALITEM4.4_39">[150]A.P.U!#REF!</definedName>
    <definedName name="TOTALITEM4.4_4" localSheetId="22">[149]A.P.U!#REF!</definedName>
    <definedName name="TOTALITEM4.4_4" localSheetId="2">[149]A.P.U!#REF!</definedName>
    <definedName name="TOTALITEM4.4_4">[149]A.P.U!#REF!</definedName>
    <definedName name="TOTALITEM4.4_40" localSheetId="22">[150]A.P.U!#REF!</definedName>
    <definedName name="TOTALITEM4.4_40" localSheetId="2">[150]A.P.U!#REF!</definedName>
    <definedName name="TOTALITEM4.4_40">[150]A.P.U!#REF!</definedName>
    <definedName name="TOTALITEM4.4_41" localSheetId="22">[150]A.P.U!#REF!</definedName>
    <definedName name="TOTALITEM4.4_41" localSheetId="2">[150]A.P.U!#REF!</definedName>
    <definedName name="TOTALITEM4.4_41">[150]A.P.U!#REF!</definedName>
    <definedName name="TOTALITEM4.4_42" localSheetId="22">[150]A.P.U!#REF!</definedName>
    <definedName name="TOTALITEM4.4_42" localSheetId="2">[150]A.P.U!#REF!</definedName>
    <definedName name="TOTALITEM4.4_42">[150]A.P.U!#REF!</definedName>
    <definedName name="TOTALITEM4.4_43" localSheetId="22">[150]A.P.U!#REF!</definedName>
    <definedName name="TOTALITEM4.4_43" localSheetId="2">[150]A.P.U!#REF!</definedName>
    <definedName name="TOTALITEM4.4_43">[150]A.P.U!#REF!</definedName>
    <definedName name="TOTALITEM4.4_44" localSheetId="22">[150]A.P.U!#REF!</definedName>
    <definedName name="TOTALITEM4.4_44" localSheetId="2">[150]A.P.U!#REF!</definedName>
    <definedName name="TOTALITEM4.4_44">[150]A.P.U!#REF!</definedName>
    <definedName name="TOTALITEM4.4_45" localSheetId="22">[150]A.P.U!#REF!</definedName>
    <definedName name="TOTALITEM4.4_45" localSheetId="2">[150]A.P.U!#REF!</definedName>
    <definedName name="TOTALITEM4.4_45">[150]A.P.U!#REF!</definedName>
    <definedName name="TOTALITEM4.4_46" localSheetId="22">[150]A.P.U!#REF!</definedName>
    <definedName name="TOTALITEM4.4_46" localSheetId="2">[150]A.P.U!#REF!</definedName>
    <definedName name="TOTALITEM4.4_46">[150]A.P.U!#REF!</definedName>
    <definedName name="TOTALITEM4.4_47" localSheetId="22">[150]A.P.U!#REF!</definedName>
    <definedName name="TOTALITEM4.4_47" localSheetId="2">[150]A.P.U!#REF!</definedName>
    <definedName name="TOTALITEM4.4_47">[150]A.P.U!#REF!</definedName>
    <definedName name="TOTALITEM4.4_48" localSheetId="22">[150]A.P.U!#REF!</definedName>
    <definedName name="TOTALITEM4.4_48" localSheetId="2">[150]A.P.U!#REF!</definedName>
    <definedName name="TOTALITEM4.4_48">[150]A.P.U!#REF!</definedName>
    <definedName name="TOTALITEM4.4_49" localSheetId="22">[150]A.P.U!#REF!</definedName>
    <definedName name="TOTALITEM4.4_49" localSheetId="2">[150]A.P.U!#REF!</definedName>
    <definedName name="TOTALITEM4.4_49">[150]A.P.U!#REF!</definedName>
    <definedName name="TOTALITEM4.4_5" localSheetId="22">[150]A.P.U!#REF!</definedName>
    <definedName name="TOTALITEM4.4_5" localSheetId="2">[150]A.P.U!#REF!</definedName>
    <definedName name="TOTALITEM4.4_5">[150]A.P.U!#REF!</definedName>
    <definedName name="TOTALITEM4.4_50" localSheetId="22">[150]A.P.U!#REF!</definedName>
    <definedName name="TOTALITEM4.4_50" localSheetId="2">[150]A.P.U!#REF!</definedName>
    <definedName name="TOTALITEM4.4_50">[150]A.P.U!#REF!</definedName>
    <definedName name="TOTALITEM4.4_51" localSheetId="22">[150]A.P.U!#REF!</definedName>
    <definedName name="TOTALITEM4.4_51" localSheetId="2">[150]A.P.U!#REF!</definedName>
    <definedName name="TOTALITEM4.4_51">[150]A.P.U!#REF!</definedName>
    <definedName name="TOTALITEM4.4_52" localSheetId="22">[150]A.P.U!#REF!</definedName>
    <definedName name="TOTALITEM4.4_52" localSheetId="2">[150]A.P.U!#REF!</definedName>
    <definedName name="TOTALITEM4.4_52">[150]A.P.U!#REF!</definedName>
    <definedName name="TOTALITEM4.4_53" localSheetId="22">[150]A.P.U!#REF!</definedName>
    <definedName name="TOTALITEM4.4_53" localSheetId="2">[150]A.P.U!#REF!</definedName>
    <definedName name="TOTALITEM4.4_53">[150]A.P.U!#REF!</definedName>
    <definedName name="TOTALITEM4.4_54" localSheetId="22">[150]A.P.U!#REF!</definedName>
    <definedName name="TOTALITEM4.4_54" localSheetId="2">[150]A.P.U!#REF!</definedName>
    <definedName name="TOTALITEM4.4_54">[150]A.P.U!#REF!</definedName>
    <definedName name="TOTALITEM4.4_55" localSheetId="22">[150]A.P.U!#REF!</definedName>
    <definedName name="TOTALITEM4.4_55" localSheetId="2">[150]A.P.U!#REF!</definedName>
    <definedName name="TOTALITEM4.4_55">[150]A.P.U!#REF!</definedName>
    <definedName name="TOTALITEM4.4_56" localSheetId="22">[150]A.P.U!#REF!</definedName>
    <definedName name="TOTALITEM4.4_56" localSheetId="2">[150]A.P.U!#REF!</definedName>
    <definedName name="TOTALITEM4.4_56">[150]A.P.U!#REF!</definedName>
    <definedName name="TOTALITEM4.4_57" localSheetId="22">[150]A.P.U!#REF!</definedName>
    <definedName name="TOTALITEM4.4_57" localSheetId="2">[150]A.P.U!#REF!</definedName>
    <definedName name="TOTALITEM4.4_57">[150]A.P.U!#REF!</definedName>
    <definedName name="TOTALITEM4.4_58" localSheetId="22">[150]A.P.U!#REF!</definedName>
    <definedName name="TOTALITEM4.4_58" localSheetId="2">[150]A.P.U!#REF!</definedName>
    <definedName name="TOTALITEM4.4_58">[150]A.P.U!#REF!</definedName>
    <definedName name="TOTALITEM4.4_59" localSheetId="22">[149]A.P.U!#REF!</definedName>
    <definedName name="TOTALITEM4.4_59" localSheetId="2">[149]A.P.U!#REF!</definedName>
    <definedName name="TOTALITEM4.4_59">[149]A.P.U!#REF!</definedName>
    <definedName name="TOTALITEM4.4_60" localSheetId="22">[149]A.P.U!#REF!</definedName>
    <definedName name="TOTALITEM4.4_60" localSheetId="2">[149]A.P.U!#REF!</definedName>
    <definedName name="TOTALITEM4.4_60">[149]A.P.U!#REF!</definedName>
    <definedName name="TOTALITEM4.4_61" localSheetId="22">[150]A.P.U!#REF!</definedName>
    <definedName name="TOTALITEM4.4_61" localSheetId="2">[150]A.P.U!#REF!</definedName>
    <definedName name="TOTALITEM4.4_61">[150]A.P.U!#REF!</definedName>
    <definedName name="TOTALITEM4.4_62" localSheetId="22">[150]A.P.U!#REF!</definedName>
    <definedName name="TOTALITEM4.4_62" localSheetId="2">[150]A.P.U!#REF!</definedName>
    <definedName name="TOTALITEM4.4_62">[150]A.P.U!#REF!</definedName>
    <definedName name="TOTALITEM4.4_63" localSheetId="22">[150]A.P.U!#REF!</definedName>
    <definedName name="TOTALITEM4.4_63" localSheetId="2">[150]A.P.U!#REF!</definedName>
    <definedName name="TOTALITEM4.4_63">[150]A.P.U!#REF!</definedName>
    <definedName name="TOTALITEM4.4_64" localSheetId="22">[150]A.P.U!#REF!</definedName>
    <definedName name="TOTALITEM4.4_64" localSheetId="2">[150]A.P.U!#REF!</definedName>
    <definedName name="TOTALITEM4.4_64">[150]A.P.U!#REF!</definedName>
    <definedName name="TOTALITEM4.4_65" localSheetId="22">[150]A.P.U!#REF!</definedName>
    <definedName name="TOTALITEM4.4_65" localSheetId="2">[150]A.P.U!#REF!</definedName>
    <definedName name="TOTALITEM4.4_65">[150]A.P.U!#REF!</definedName>
    <definedName name="TOTALITEM4.4_66" localSheetId="22">[150]A.P.U!#REF!</definedName>
    <definedName name="TOTALITEM4.4_66" localSheetId="2">[150]A.P.U!#REF!</definedName>
    <definedName name="TOTALITEM4.4_66">[150]A.P.U!#REF!</definedName>
    <definedName name="TOTALITEM4.4_67" localSheetId="22">[150]A.P.U!#REF!</definedName>
    <definedName name="TOTALITEM4.4_67" localSheetId="2">[150]A.P.U!#REF!</definedName>
    <definedName name="TOTALITEM4.4_67">[150]A.P.U!#REF!</definedName>
    <definedName name="TOTALITEM4.4_68" localSheetId="22">[150]A.P.U!#REF!</definedName>
    <definedName name="TOTALITEM4.4_68" localSheetId="2">[150]A.P.U!#REF!</definedName>
    <definedName name="TOTALITEM4.4_68">[150]A.P.U!#REF!</definedName>
    <definedName name="TOTALITEM4.4_69" localSheetId="22">[150]A.P.U!#REF!</definedName>
    <definedName name="TOTALITEM4.4_69" localSheetId="2">[150]A.P.U!#REF!</definedName>
    <definedName name="TOTALITEM4.4_69">[150]A.P.U!#REF!</definedName>
    <definedName name="TOTALITEM4.4_70" localSheetId="22">[150]A.P.U!#REF!</definedName>
    <definedName name="TOTALITEM4.4_70" localSheetId="2">[150]A.P.U!#REF!</definedName>
    <definedName name="TOTALITEM4.4_70">[150]A.P.U!#REF!</definedName>
    <definedName name="TOTALITEM4.4_71" localSheetId="22">[150]A.P.U!#REF!</definedName>
    <definedName name="TOTALITEM4.4_71" localSheetId="2">[150]A.P.U!#REF!</definedName>
    <definedName name="TOTALITEM4.4_71">[150]A.P.U!#REF!</definedName>
    <definedName name="TOTALITEM4.4_72" localSheetId="22">[150]A.P.U!#REF!</definedName>
    <definedName name="TOTALITEM4.4_72" localSheetId="2">[150]A.P.U!#REF!</definedName>
    <definedName name="TOTALITEM4.4_72">[150]A.P.U!#REF!</definedName>
    <definedName name="TOTALITEM4.4_73" localSheetId="22">[150]A.P.U!#REF!</definedName>
    <definedName name="TOTALITEM4.4_73" localSheetId="2">[150]A.P.U!#REF!</definedName>
    <definedName name="TOTALITEM4.4_73">[150]A.P.U!#REF!</definedName>
    <definedName name="TOTALITEM4.4_74" localSheetId="22">[150]A.P.U!#REF!</definedName>
    <definedName name="TOTALITEM4.4_74" localSheetId="2">[150]A.P.U!#REF!</definedName>
    <definedName name="TOTALITEM4.4_74">[150]A.P.U!#REF!</definedName>
    <definedName name="TOTALITEM4.4_75" localSheetId="22">[150]A.P.U!#REF!</definedName>
    <definedName name="TOTALITEM4.4_75" localSheetId="2">[150]A.P.U!#REF!</definedName>
    <definedName name="TOTALITEM4.4_75">[150]A.P.U!#REF!</definedName>
    <definedName name="TOTALITEM4.4_76" localSheetId="22">[150]A.P.U!#REF!</definedName>
    <definedName name="TOTALITEM4.4_76" localSheetId="2">[150]A.P.U!#REF!</definedName>
    <definedName name="TOTALITEM4.4_76">[150]A.P.U!#REF!</definedName>
    <definedName name="TOTALITEM4.4_77" localSheetId="22">[150]A.P.U!#REF!</definedName>
    <definedName name="TOTALITEM4.4_77" localSheetId="2">[150]A.P.U!#REF!</definedName>
    <definedName name="TOTALITEM4.4_77">[150]A.P.U!#REF!</definedName>
    <definedName name="TOTALITEM4.4_78" localSheetId="22">[150]A.P.U!#REF!</definedName>
    <definedName name="TOTALITEM4.4_78" localSheetId="2">[150]A.P.U!#REF!</definedName>
    <definedName name="TOTALITEM4.4_78">[150]A.P.U!#REF!</definedName>
    <definedName name="TOTALITEM4.4_79" localSheetId="22">[150]A.P.U!#REF!</definedName>
    <definedName name="TOTALITEM4.4_79" localSheetId="2">[150]A.P.U!#REF!</definedName>
    <definedName name="TOTALITEM4.4_79">[150]A.P.U!#REF!</definedName>
    <definedName name="TOTALITEM4.4_80" localSheetId="22">[150]A.P.U!#REF!</definedName>
    <definedName name="TOTALITEM4.4_80" localSheetId="2">[150]A.P.U!#REF!</definedName>
    <definedName name="TOTALITEM4.4_80">[150]A.P.U!#REF!</definedName>
    <definedName name="TOTALITEM4.4_9" localSheetId="22">[150]A.P.U!#REF!</definedName>
    <definedName name="TOTALITEM4.4_9" localSheetId="2">[150]A.P.U!#REF!</definedName>
    <definedName name="TOTALITEM4.4_9">[150]A.P.U!#REF!</definedName>
    <definedName name="TOTALITEM4.5" localSheetId="17">[148]A.P.U!#REF!</definedName>
    <definedName name="TOTALITEM4.5" localSheetId="18">[148]A.P.U!#REF!</definedName>
    <definedName name="TOTALITEM4.5" localSheetId="22">[147]A.P.U!#REF!</definedName>
    <definedName name="TOTALITEM4.5" localSheetId="2">[148]A.P.U!#REF!</definedName>
    <definedName name="TOTALITEM4.5">[147]A.P.U!#REF!</definedName>
    <definedName name="TOTALITEM4.5_1" localSheetId="22">[149]A.P.U!#REF!</definedName>
    <definedName name="TOTALITEM4.5_1" localSheetId="2">[149]A.P.U!#REF!</definedName>
    <definedName name="TOTALITEM4.5_1">[149]A.P.U!#REF!</definedName>
    <definedName name="TOTALITEM4.5_10" localSheetId="22">[150]A.P.U!#REF!</definedName>
    <definedName name="TOTALITEM4.5_10" localSheetId="2">[150]A.P.U!#REF!</definedName>
    <definedName name="TOTALITEM4.5_10">[150]A.P.U!#REF!</definedName>
    <definedName name="TOTALITEM4.5_11" localSheetId="22">[150]A.P.U!#REF!</definedName>
    <definedName name="TOTALITEM4.5_11" localSheetId="2">[150]A.P.U!#REF!</definedName>
    <definedName name="TOTALITEM4.5_11">[150]A.P.U!#REF!</definedName>
    <definedName name="TOTALITEM4.5_12" localSheetId="22">[150]A.P.U!#REF!</definedName>
    <definedName name="TOTALITEM4.5_12" localSheetId="2">[150]A.P.U!#REF!</definedName>
    <definedName name="TOTALITEM4.5_12">[150]A.P.U!#REF!</definedName>
    <definedName name="TOTALITEM4.5_13" localSheetId="22">[150]A.P.U!#REF!</definedName>
    <definedName name="TOTALITEM4.5_13" localSheetId="2">[150]A.P.U!#REF!</definedName>
    <definedName name="TOTALITEM4.5_13">[150]A.P.U!#REF!</definedName>
    <definedName name="TOTALITEM4.5_14" localSheetId="22">[150]A.P.U!#REF!</definedName>
    <definedName name="TOTALITEM4.5_14" localSheetId="2">[150]A.P.U!#REF!</definedName>
    <definedName name="TOTALITEM4.5_14">[150]A.P.U!#REF!</definedName>
    <definedName name="TOTALITEM4.5_15" localSheetId="22">[150]A.P.U!#REF!</definedName>
    <definedName name="TOTALITEM4.5_15" localSheetId="2">[150]A.P.U!#REF!</definedName>
    <definedName name="TOTALITEM4.5_15">[150]A.P.U!#REF!</definedName>
    <definedName name="TOTALITEM4.5_16" localSheetId="22">[150]A.P.U!#REF!</definedName>
    <definedName name="TOTALITEM4.5_16" localSheetId="2">[150]A.P.U!#REF!</definedName>
    <definedName name="TOTALITEM4.5_16">[150]A.P.U!#REF!</definedName>
    <definedName name="TOTALITEM4.5_17" localSheetId="22">[150]A.P.U!#REF!</definedName>
    <definedName name="TOTALITEM4.5_17" localSheetId="2">[150]A.P.U!#REF!</definedName>
    <definedName name="TOTALITEM4.5_17">[150]A.P.U!#REF!</definedName>
    <definedName name="TOTALITEM4.5_18" localSheetId="22">[150]A.P.U!#REF!</definedName>
    <definedName name="TOTALITEM4.5_18" localSheetId="2">[150]A.P.U!#REF!</definedName>
    <definedName name="TOTALITEM4.5_18">[150]A.P.U!#REF!</definedName>
    <definedName name="TOTALITEM4.5_19" localSheetId="22">[150]A.P.U!#REF!</definedName>
    <definedName name="TOTALITEM4.5_19" localSheetId="2">[150]A.P.U!#REF!</definedName>
    <definedName name="TOTALITEM4.5_19">[150]A.P.U!#REF!</definedName>
    <definedName name="TOTALITEM4.5_2" localSheetId="22">[149]A.P.U!#REF!</definedName>
    <definedName name="TOTALITEM4.5_2" localSheetId="2">[149]A.P.U!#REF!</definedName>
    <definedName name="TOTALITEM4.5_2">[149]A.P.U!#REF!</definedName>
    <definedName name="TOTALITEM4.5_20" localSheetId="22">[150]A.P.U!#REF!</definedName>
    <definedName name="TOTALITEM4.5_20" localSheetId="2">[150]A.P.U!#REF!</definedName>
    <definedName name="TOTALITEM4.5_20">[150]A.P.U!#REF!</definedName>
    <definedName name="TOTALITEM4.5_21" localSheetId="22">[150]A.P.U!#REF!</definedName>
    <definedName name="TOTALITEM4.5_21" localSheetId="2">[150]A.P.U!#REF!</definedName>
    <definedName name="TOTALITEM4.5_21">[150]A.P.U!#REF!</definedName>
    <definedName name="TOTALITEM4.5_22" localSheetId="22">[150]A.P.U!#REF!</definedName>
    <definedName name="TOTALITEM4.5_22" localSheetId="2">[150]A.P.U!#REF!</definedName>
    <definedName name="TOTALITEM4.5_22">[150]A.P.U!#REF!</definedName>
    <definedName name="TOTALITEM4.5_23" localSheetId="22">[150]A.P.U!#REF!</definedName>
    <definedName name="TOTALITEM4.5_23" localSheetId="2">[150]A.P.U!#REF!</definedName>
    <definedName name="TOTALITEM4.5_23">[150]A.P.U!#REF!</definedName>
    <definedName name="TOTALITEM4.5_24" localSheetId="22">[150]A.P.U!#REF!</definedName>
    <definedName name="TOTALITEM4.5_24" localSheetId="2">[150]A.P.U!#REF!</definedName>
    <definedName name="TOTALITEM4.5_24">[150]A.P.U!#REF!</definedName>
    <definedName name="TOTALITEM4.5_25" localSheetId="22">[150]A.P.U!#REF!</definedName>
    <definedName name="TOTALITEM4.5_25" localSheetId="2">[150]A.P.U!#REF!</definedName>
    <definedName name="TOTALITEM4.5_25">[150]A.P.U!#REF!</definedName>
    <definedName name="TOTALITEM4.5_26" localSheetId="22">[150]A.P.U!#REF!</definedName>
    <definedName name="TOTALITEM4.5_26" localSheetId="2">[150]A.P.U!#REF!</definedName>
    <definedName name="TOTALITEM4.5_26">[150]A.P.U!#REF!</definedName>
    <definedName name="TOTALITEM4.5_27" localSheetId="22">[150]A.P.U!#REF!</definedName>
    <definedName name="TOTALITEM4.5_27" localSheetId="2">[150]A.P.U!#REF!</definedName>
    <definedName name="TOTALITEM4.5_27">[150]A.P.U!#REF!</definedName>
    <definedName name="TOTALITEM4.5_28" localSheetId="22">[150]A.P.U!#REF!</definedName>
    <definedName name="TOTALITEM4.5_28" localSheetId="2">[150]A.P.U!#REF!</definedName>
    <definedName name="TOTALITEM4.5_28">[150]A.P.U!#REF!</definedName>
    <definedName name="TOTALITEM4.5_29" localSheetId="22">[150]A.P.U!#REF!</definedName>
    <definedName name="TOTALITEM4.5_29" localSheetId="2">[150]A.P.U!#REF!</definedName>
    <definedName name="TOTALITEM4.5_29">[150]A.P.U!#REF!</definedName>
    <definedName name="TOTALITEM4.5_3" localSheetId="22">[151]A.P.U!#REF!</definedName>
    <definedName name="TOTALITEM4.5_3" localSheetId="2">[151]A.P.U!#REF!</definedName>
    <definedName name="TOTALITEM4.5_3">[151]A.P.U!#REF!</definedName>
    <definedName name="TOTALITEM4.5_30" localSheetId="22">[150]A.P.U!#REF!</definedName>
    <definedName name="TOTALITEM4.5_30" localSheetId="2">[150]A.P.U!#REF!</definedName>
    <definedName name="TOTALITEM4.5_30">[150]A.P.U!#REF!</definedName>
    <definedName name="TOTALITEM4.5_31" localSheetId="22">[150]A.P.U!#REF!</definedName>
    <definedName name="TOTALITEM4.5_31" localSheetId="2">[150]A.P.U!#REF!</definedName>
    <definedName name="TOTALITEM4.5_31">[150]A.P.U!#REF!</definedName>
    <definedName name="TOTALITEM4.5_32" localSheetId="22">[150]A.P.U!#REF!</definedName>
    <definedName name="TOTALITEM4.5_32" localSheetId="2">[150]A.P.U!#REF!</definedName>
    <definedName name="TOTALITEM4.5_32">[150]A.P.U!#REF!</definedName>
    <definedName name="TOTALITEM4.5_33" localSheetId="22">[150]A.P.U!#REF!</definedName>
    <definedName name="TOTALITEM4.5_33" localSheetId="2">[150]A.P.U!#REF!</definedName>
    <definedName name="TOTALITEM4.5_33">[150]A.P.U!#REF!</definedName>
    <definedName name="TOTALITEM4.5_34" localSheetId="22">[150]A.P.U!#REF!</definedName>
    <definedName name="TOTALITEM4.5_34" localSheetId="2">[150]A.P.U!#REF!</definedName>
    <definedName name="TOTALITEM4.5_34">[150]A.P.U!#REF!</definedName>
    <definedName name="TOTALITEM4.5_35" localSheetId="22">[150]A.P.U!#REF!</definedName>
    <definedName name="TOTALITEM4.5_35" localSheetId="2">[150]A.P.U!#REF!</definedName>
    <definedName name="TOTALITEM4.5_35">[150]A.P.U!#REF!</definedName>
    <definedName name="TOTALITEM4.5_36" localSheetId="22">[150]A.P.U!#REF!</definedName>
    <definedName name="TOTALITEM4.5_36" localSheetId="2">[150]A.P.U!#REF!</definedName>
    <definedName name="TOTALITEM4.5_36">[150]A.P.U!#REF!</definedName>
    <definedName name="TOTALITEM4.5_37" localSheetId="22">[150]A.P.U!#REF!</definedName>
    <definedName name="TOTALITEM4.5_37" localSheetId="2">[150]A.P.U!#REF!</definedName>
    <definedName name="TOTALITEM4.5_37">[150]A.P.U!#REF!</definedName>
    <definedName name="TOTALITEM4.5_38" localSheetId="22">[150]A.P.U!#REF!</definedName>
    <definedName name="TOTALITEM4.5_38" localSheetId="2">[150]A.P.U!#REF!</definedName>
    <definedName name="TOTALITEM4.5_38">[150]A.P.U!#REF!</definedName>
    <definedName name="TOTALITEM4.5_39" localSheetId="22">[150]A.P.U!#REF!</definedName>
    <definedName name="TOTALITEM4.5_39" localSheetId="2">[150]A.P.U!#REF!</definedName>
    <definedName name="TOTALITEM4.5_39">[150]A.P.U!#REF!</definedName>
    <definedName name="TOTALITEM4.5_4" localSheetId="22">[149]A.P.U!#REF!</definedName>
    <definedName name="TOTALITEM4.5_4" localSheetId="2">[149]A.P.U!#REF!</definedName>
    <definedName name="TOTALITEM4.5_4">[149]A.P.U!#REF!</definedName>
    <definedName name="TOTALITEM4.5_40" localSheetId="22">[150]A.P.U!#REF!</definedName>
    <definedName name="TOTALITEM4.5_40" localSheetId="2">[150]A.P.U!#REF!</definedName>
    <definedName name="TOTALITEM4.5_40">[150]A.P.U!#REF!</definedName>
    <definedName name="TOTALITEM4.5_41" localSheetId="22">[150]A.P.U!#REF!</definedName>
    <definedName name="TOTALITEM4.5_41" localSheetId="2">[150]A.P.U!#REF!</definedName>
    <definedName name="TOTALITEM4.5_41">[150]A.P.U!#REF!</definedName>
    <definedName name="TOTALITEM4.5_42" localSheetId="22">[150]A.P.U!#REF!</definedName>
    <definedName name="TOTALITEM4.5_42" localSheetId="2">[150]A.P.U!#REF!</definedName>
    <definedName name="TOTALITEM4.5_42">[150]A.P.U!#REF!</definedName>
    <definedName name="TOTALITEM4.5_43" localSheetId="22">[150]A.P.U!#REF!</definedName>
    <definedName name="TOTALITEM4.5_43" localSheetId="2">[150]A.P.U!#REF!</definedName>
    <definedName name="TOTALITEM4.5_43">[150]A.P.U!#REF!</definedName>
    <definedName name="TOTALITEM4.5_44" localSheetId="22">[150]A.P.U!#REF!</definedName>
    <definedName name="TOTALITEM4.5_44" localSheetId="2">[150]A.P.U!#REF!</definedName>
    <definedName name="TOTALITEM4.5_44">[150]A.P.U!#REF!</definedName>
    <definedName name="TOTALITEM4.5_45" localSheetId="22">[150]A.P.U!#REF!</definedName>
    <definedName name="TOTALITEM4.5_45" localSheetId="2">[150]A.P.U!#REF!</definedName>
    <definedName name="TOTALITEM4.5_45">[150]A.P.U!#REF!</definedName>
    <definedName name="TOTALITEM4.5_46" localSheetId="22">[150]A.P.U!#REF!</definedName>
    <definedName name="TOTALITEM4.5_46" localSheetId="2">[150]A.P.U!#REF!</definedName>
    <definedName name="TOTALITEM4.5_46">[150]A.P.U!#REF!</definedName>
    <definedName name="TOTALITEM4.5_47" localSheetId="22">[150]A.P.U!#REF!</definedName>
    <definedName name="TOTALITEM4.5_47" localSheetId="2">[150]A.P.U!#REF!</definedName>
    <definedName name="TOTALITEM4.5_47">[150]A.P.U!#REF!</definedName>
    <definedName name="TOTALITEM4.5_48" localSheetId="22">[150]A.P.U!#REF!</definedName>
    <definedName name="TOTALITEM4.5_48" localSheetId="2">[150]A.P.U!#REF!</definedName>
    <definedName name="TOTALITEM4.5_48">[150]A.P.U!#REF!</definedName>
    <definedName name="TOTALITEM4.5_49" localSheetId="22">[150]A.P.U!#REF!</definedName>
    <definedName name="TOTALITEM4.5_49" localSheetId="2">[150]A.P.U!#REF!</definedName>
    <definedName name="TOTALITEM4.5_49">[150]A.P.U!#REF!</definedName>
    <definedName name="TOTALITEM4.5_5" localSheetId="22">[150]A.P.U!#REF!</definedName>
    <definedName name="TOTALITEM4.5_5" localSheetId="2">[150]A.P.U!#REF!</definedName>
    <definedName name="TOTALITEM4.5_5">[150]A.P.U!#REF!</definedName>
    <definedName name="TOTALITEM4.5_50" localSheetId="22">[150]A.P.U!#REF!</definedName>
    <definedName name="TOTALITEM4.5_50" localSheetId="2">[150]A.P.U!#REF!</definedName>
    <definedName name="TOTALITEM4.5_50">[150]A.P.U!#REF!</definedName>
    <definedName name="TOTALITEM4.5_51" localSheetId="22">[150]A.P.U!#REF!</definedName>
    <definedName name="TOTALITEM4.5_51" localSheetId="2">[150]A.P.U!#REF!</definedName>
    <definedName name="TOTALITEM4.5_51">[150]A.P.U!#REF!</definedName>
    <definedName name="TOTALITEM4.5_52" localSheetId="22">[150]A.P.U!#REF!</definedName>
    <definedName name="TOTALITEM4.5_52" localSheetId="2">[150]A.P.U!#REF!</definedName>
    <definedName name="TOTALITEM4.5_52">[150]A.P.U!#REF!</definedName>
    <definedName name="TOTALITEM4.5_53" localSheetId="22">[150]A.P.U!#REF!</definedName>
    <definedName name="TOTALITEM4.5_53" localSheetId="2">[150]A.P.U!#REF!</definedName>
    <definedName name="TOTALITEM4.5_53">[150]A.P.U!#REF!</definedName>
    <definedName name="TOTALITEM4.5_54" localSheetId="22">[150]A.P.U!#REF!</definedName>
    <definedName name="TOTALITEM4.5_54" localSheetId="2">[150]A.P.U!#REF!</definedName>
    <definedName name="TOTALITEM4.5_54">[150]A.P.U!#REF!</definedName>
    <definedName name="TOTALITEM4.5_55" localSheetId="22">[150]A.P.U!#REF!</definedName>
    <definedName name="TOTALITEM4.5_55" localSheetId="2">[150]A.P.U!#REF!</definedName>
    <definedName name="TOTALITEM4.5_55">[150]A.P.U!#REF!</definedName>
    <definedName name="TOTALITEM4.5_56" localSheetId="22">[150]A.P.U!#REF!</definedName>
    <definedName name="TOTALITEM4.5_56" localSheetId="2">[150]A.P.U!#REF!</definedName>
    <definedName name="TOTALITEM4.5_56">[150]A.P.U!#REF!</definedName>
    <definedName name="TOTALITEM4.5_57" localSheetId="22">[150]A.P.U!#REF!</definedName>
    <definedName name="TOTALITEM4.5_57" localSheetId="2">[150]A.P.U!#REF!</definedName>
    <definedName name="TOTALITEM4.5_57">[150]A.P.U!#REF!</definedName>
    <definedName name="TOTALITEM4.5_58" localSheetId="22">[150]A.P.U!#REF!</definedName>
    <definedName name="TOTALITEM4.5_58" localSheetId="2">[150]A.P.U!#REF!</definedName>
    <definedName name="TOTALITEM4.5_58">[150]A.P.U!#REF!</definedName>
    <definedName name="TOTALITEM4.5_59" localSheetId="22">[149]A.P.U!#REF!</definedName>
    <definedName name="TOTALITEM4.5_59" localSheetId="2">[149]A.P.U!#REF!</definedName>
    <definedName name="TOTALITEM4.5_59">[149]A.P.U!#REF!</definedName>
    <definedName name="TOTALITEM4.5_60" localSheetId="22">[149]A.P.U!#REF!</definedName>
    <definedName name="TOTALITEM4.5_60" localSheetId="2">[149]A.P.U!#REF!</definedName>
    <definedName name="TOTALITEM4.5_60">[149]A.P.U!#REF!</definedName>
    <definedName name="TOTALITEM4.5_61" localSheetId="22">[150]A.P.U!#REF!</definedName>
    <definedName name="TOTALITEM4.5_61" localSheetId="2">[150]A.P.U!#REF!</definedName>
    <definedName name="TOTALITEM4.5_61">[150]A.P.U!#REF!</definedName>
    <definedName name="TOTALITEM4.5_62" localSheetId="22">[150]A.P.U!#REF!</definedName>
    <definedName name="TOTALITEM4.5_62" localSheetId="2">[150]A.P.U!#REF!</definedName>
    <definedName name="TOTALITEM4.5_62">[150]A.P.U!#REF!</definedName>
    <definedName name="TOTALITEM4.5_63" localSheetId="22">[150]A.P.U!#REF!</definedName>
    <definedName name="TOTALITEM4.5_63" localSheetId="2">[150]A.P.U!#REF!</definedName>
    <definedName name="TOTALITEM4.5_63">[150]A.P.U!#REF!</definedName>
    <definedName name="TOTALITEM4.5_64" localSheetId="22">[150]A.P.U!#REF!</definedName>
    <definedName name="TOTALITEM4.5_64" localSheetId="2">[150]A.P.U!#REF!</definedName>
    <definedName name="TOTALITEM4.5_64">[150]A.P.U!#REF!</definedName>
    <definedName name="TOTALITEM4.5_65" localSheetId="22">[150]A.P.U!#REF!</definedName>
    <definedName name="TOTALITEM4.5_65" localSheetId="2">[150]A.P.U!#REF!</definedName>
    <definedName name="TOTALITEM4.5_65">[150]A.P.U!#REF!</definedName>
    <definedName name="TOTALITEM4.5_66" localSheetId="22">[150]A.P.U!#REF!</definedName>
    <definedName name="TOTALITEM4.5_66" localSheetId="2">[150]A.P.U!#REF!</definedName>
    <definedName name="TOTALITEM4.5_66">[150]A.P.U!#REF!</definedName>
    <definedName name="TOTALITEM4.5_67" localSheetId="22">[150]A.P.U!#REF!</definedName>
    <definedName name="TOTALITEM4.5_67" localSheetId="2">[150]A.P.U!#REF!</definedName>
    <definedName name="TOTALITEM4.5_67">[150]A.P.U!#REF!</definedName>
    <definedName name="TOTALITEM4.5_68" localSheetId="22">[150]A.P.U!#REF!</definedName>
    <definedName name="TOTALITEM4.5_68" localSheetId="2">[150]A.P.U!#REF!</definedName>
    <definedName name="TOTALITEM4.5_68">[150]A.P.U!#REF!</definedName>
    <definedName name="TOTALITEM4.5_69" localSheetId="22">[150]A.P.U!#REF!</definedName>
    <definedName name="TOTALITEM4.5_69" localSheetId="2">[150]A.P.U!#REF!</definedName>
    <definedName name="TOTALITEM4.5_69">[150]A.P.U!#REF!</definedName>
    <definedName name="TOTALITEM4.5_70" localSheetId="22">[150]A.P.U!#REF!</definedName>
    <definedName name="TOTALITEM4.5_70" localSheetId="2">[150]A.P.U!#REF!</definedName>
    <definedName name="TOTALITEM4.5_70">[150]A.P.U!#REF!</definedName>
    <definedName name="TOTALITEM4.5_71" localSheetId="22">[150]A.P.U!#REF!</definedName>
    <definedName name="TOTALITEM4.5_71" localSheetId="2">[150]A.P.U!#REF!</definedName>
    <definedName name="TOTALITEM4.5_71">[150]A.P.U!#REF!</definedName>
    <definedName name="TOTALITEM4.5_72" localSheetId="22">[150]A.P.U!#REF!</definedName>
    <definedName name="TOTALITEM4.5_72" localSheetId="2">[150]A.P.U!#REF!</definedName>
    <definedName name="TOTALITEM4.5_72">[150]A.P.U!#REF!</definedName>
    <definedName name="TOTALITEM4.5_73" localSheetId="22">[150]A.P.U!#REF!</definedName>
    <definedName name="TOTALITEM4.5_73" localSheetId="2">[150]A.P.U!#REF!</definedName>
    <definedName name="TOTALITEM4.5_73">[150]A.P.U!#REF!</definedName>
    <definedName name="TOTALITEM4.5_74" localSheetId="22">[150]A.P.U!#REF!</definedName>
    <definedName name="TOTALITEM4.5_74" localSheetId="2">[150]A.P.U!#REF!</definedName>
    <definedName name="TOTALITEM4.5_74">[150]A.P.U!#REF!</definedName>
    <definedName name="TOTALITEM4.5_75" localSheetId="22">[150]A.P.U!#REF!</definedName>
    <definedName name="TOTALITEM4.5_75" localSheetId="2">[150]A.P.U!#REF!</definedName>
    <definedName name="TOTALITEM4.5_75">[150]A.P.U!#REF!</definedName>
    <definedName name="TOTALITEM4.5_76" localSheetId="22">[150]A.P.U!#REF!</definedName>
    <definedName name="TOTALITEM4.5_76" localSheetId="2">[150]A.P.U!#REF!</definedName>
    <definedName name="TOTALITEM4.5_76">[150]A.P.U!#REF!</definedName>
    <definedName name="TOTALITEM4.5_77" localSheetId="22">[150]A.P.U!#REF!</definedName>
    <definedName name="TOTALITEM4.5_77" localSheetId="2">[150]A.P.U!#REF!</definedName>
    <definedName name="TOTALITEM4.5_77">[150]A.P.U!#REF!</definedName>
    <definedName name="TOTALITEM4.5_78" localSheetId="22">[150]A.P.U!#REF!</definedName>
    <definedName name="TOTALITEM4.5_78" localSheetId="2">[150]A.P.U!#REF!</definedName>
    <definedName name="TOTALITEM4.5_78">[150]A.P.U!#REF!</definedName>
    <definedName name="TOTALITEM4.5_79" localSheetId="22">[150]A.P.U!#REF!</definedName>
    <definedName name="TOTALITEM4.5_79" localSheetId="2">[150]A.P.U!#REF!</definedName>
    <definedName name="TOTALITEM4.5_79">[150]A.P.U!#REF!</definedName>
    <definedName name="TOTALITEM4.5_80" localSheetId="22">[150]A.P.U!#REF!</definedName>
    <definedName name="TOTALITEM4.5_80" localSheetId="2">[150]A.P.U!#REF!</definedName>
    <definedName name="TOTALITEM4.5_80">[150]A.P.U!#REF!</definedName>
    <definedName name="TOTALITEM4.5_9" localSheetId="22">[150]A.P.U!#REF!</definedName>
    <definedName name="TOTALITEM4.5_9" localSheetId="2">[150]A.P.U!#REF!</definedName>
    <definedName name="TOTALITEM4.5_9">[150]A.P.U!#REF!</definedName>
    <definedName name="TOTALITEM4.6" localSheetId="17">[148]A.P.U!#REF!</definedName>
    <definedName name="TOTALITEM4.6" localSheetId="18">[148]A.P.U!#REF!</definedName>
    <definedName name="TOTALITEM4.6" localSheetId="22">[147]A.P.U!#REF!</definedName>
    <definedName name="TOTALITEM4.6" localSheetId="2">[148]A.P.U!#REF!</definedName>
    <definedName name="TOTALITEM4.6">[147]A.P.U!#REF!</definedName>
    <definedName name="TOTALITEM4.6_1" localSheetId="22">[149]A.P.U!#REF!</definedName>
    <definedName name="TOTALITEM4.6_1" localSheetId="2">[149]A.P.U!#REF!</definedName>
    <definedName name="TOTALITEM4.6_1">[149]A.P.U!#REF!</definedName>
    <definedName name="TOTALITEM4.6_10" localSheetId="22">[150]A.P.U!#REF!</definedName>
    <definedName name="TOTALITEM4.6_10" localSheetId="2">[150]A.P.U!#REF!</definedName>
    <definedName name="TOTALITEM4.6_10">[150]A.P.U!#REF!</definedName>
    <definedName name="TOTALITEM4.6_11" localSheetId="22">[150]A.P.U!#REF!</definedName>
    <definedName name="TOTALITEM4.6_11" localSheetId="2">[150]A.P.U!#REF!</definedName>
    <definedName name="TOTALITEM4.6_11">[150]A.P.U!#REF!</definedName>
    <definedName name="TOTALITEM4.6_12" localSheetId="22">[150]A.P.U!#REF!</definedName>
    <definedName name="TOTALITEM4.6_12" localSheetId="2">[150]A.P.U!#REF!</definedName>
    <definedName name="TOTALITEM4.6_12">[150]A.P.U!#REF!</definedName>
    <definedName name="TOTALITEM4.6_13" localSheetId="22">[150]A.P.U!#REF!</definedName>
    <definedName name="TOTALITEM4.6_13" localSheetId="2">[150]A.P.U!#REF!</definedName>
    <definedName name="TOTALITEM4.6_13">[150]A.P.U!#REF!</definedName>
    <definedName name="TOTALITEM4.6_14" localSheetId="22">[150]A.P.U!#REF!</definedName>
    <definedName name="TOTALITEM4.6_14" localSheetId="2">[150]A.P.U!#REF!</definedName>
    <definedName name="TOTALITEM4.6_14">[150]A.P.U!#REF!</definedName>
    <definedName name="TOTALITEM4.6_15" localSheetId="22">[150]A.P.U!#REF!</definedName>
    <definedName name="TOTALITEM4.6_15" localSheetId="2">[150]A.P.U!#REF!</definedName>
    <definedName name="TOTALITEM4.6_15">[150]A.P.U!#REF!</definedName>
    <definedName name="TOTALITEM4.6_16" localSheetId="22">[150]A.P.U!#REF!</definedName>
    <definedName name="TOTALITEM4.6_16" localSheetId="2">[150]A.P.U!#REF!</definedName>
    <definedName name="TOTALITEM4.6_16">[150]A.P.U!#REF!</definedName>
    <definedName name="TOTALITEM4.6_17" localSheetId="22">[150]A.P.U!#REF!</definedName>
    <definedName name="TOTALITEM4.6_17" localSheetId="2">[150]A.P.U!#REF!</definedName>
    <definedName name="TOTALITEM4.6_17">[150]A.P.U!#REF!</definedName>
    <definedName name="TOTALITEM4.6_18" localSheetId="22">[150]A.P.U!#REF!</definedName>
    <definedName name="TOTALITEM4.6_18" localSheetId="2">[150]A.P.U!#REF!</definedName>
    <definedName name="TOTALITEM4.6_18">[150]A.P.U!#REF!</definedName>
    <definedName name="TOTALITEM4.6_19" localSheetId="22">[150]A.P.U!#REF!</definedName>
    <definedName name="TOTALITEM4.6_19" localSheetId="2">[150]A.P.U!#REF!</definedName>
    <definedName name="TOTALITEM4.6_19">[150]A.P.U!#REF!</definedName>
    <definedName name="TOTALITEM4.6_2" localSheetId="22">[149]A.P.U!#REF!</definedName>
    <definedName name="TOTALITEM4.6_2" localSheetId="2">[149]A.P.U!#REF!</definedName>
    <definedName name="TOTALITEM4.6_2">[149]A.P.U!#REF!</definedName>
    <definedName name="TOTALITEM4.6_20" localSheetId="22">[150]A.P.U!#REF!</definedName>
    <definedName name="TOTALITEM4.6_20" localSheetId="2">[150]A.P.U!#REF!</definedName>
    <definedName name="TOTALITEM4.6_20">[150]A.P.U!#REF!</definedName>
    <definedName name="TOTALITEM4.6_21" localSheetId="22">[150]A.P.U!#REF!</definedName>
    <definedName name="TOTALITEM4.6_21" localSheetId="2">[150]A.P.U!#REF!</definedName>
    <definedName name="TOTALITEM4.6_21">[150]A.P.U!#REF!</definedName>
    <definedName name="TOTALITEM4.6_22" localSheetId="22">[150]A.P.U!#REF!</definedName>
    <definedName name="TOTALITEM4.6_22" localSheetId="2">[150]A.P.U!#REF!</definedName>
    <definedName name="TOTALITEM4.6_22">[150]A.P.U!#REF!</definedName>
    <definedName name="TOTALITEM4.6_23" localSheetId="22">[150]A.P.U!#REF!</definedName>
    <definedName name="TOTALITEM4.6_23" localSheetId="2">[150]A.P.U!#REF!</definedName>
    <definedName name="TOTALITEM4.6_23">[150]A.P.U!#REF!</definedName>
    <definedName name="TOTALITEM4.6_24" localSheetId="22">[150]A.P.U!#REF!</definedName>
    <definedName name="TOTALITEM4.6_24" localSheetId="2">[150]A.P.U!#REF!</definedName>
    <definedName name="TOTALITEM4.6_24">[150]A.P.U!#REF!</definedName>
    <definedName name="TOTALITEM4.6_25" localSheetId="22">[150]A.P.U!#REF!</definedName>
    <definedName name="TOTALITEM4.6_25" localSheetId="2">[150]A.P.U!#REF!</definedName>
    <definedName name="TOTALITEM4.6_25">[150]A.P.U!#REF!</definedName>
    <definedName name="TOTALITEM4.6_26" localSheetId="22">[150]A.P.U!#REF!</definedName>
    <definedName name="TOTALITEM4.6_26" localSheetId="2">[150]A.P.U!#REF!</definedName>
    <definedName name="TOTALITEM4.6_26">[150]A.P.U!#REF!</definedName>
    <definedName name="TOTALITEM4.6_27" localSheetId="22">[150]A.P.U!#REF!</definedName>
    <definedName name="TOTALITEM4.6_27" localSheetId="2">[150]A.P.U!#REF!</definedName>
    <definedName name="TOTALITEM4.6_27">[150]A.P.U!#REF!</definedName>
    <definedName name="TOTALITEM4.6_28" localSheetId="22">[150]A.P.U!#REF!</definedName>
    <definedName name="TOTALITEM4.6_28" localSheetId="2">[150]A.P.U!#REF!</definedName>
    <definedName name="TOTALITEM4.6_28">[150]A.P.U!#REF!</definedName>
    <definedName name="TOTALITEM4.6_29" localSheetId="22">[150]A.P.U!#REF!</definedName>
    <definedName name="TOTALITEM4.6_29" localSheetId="2">[150]A.P.U!#REF!</definedName>
    <definedName name="TOTALITEM4.6_29">[150]A.P.U!#REF!</definedName>
    <definedName name="TOTALITEM4.6_3" localSheetId="22">[151]A.P.U!#REF!</definedName>
    <definedName name="TOTALITEM4.6_3" localSheetId="2">[151]A.P.U!#REF!</definedName>
    <definedName name="TOTALITEM4.6_3">[151]A.P.U!#REF!</definedName>
    <definedName name="TOTALITEM4.6_30" localSheetId="22">[150]A.P.U!#REF!</definedName>
    <definedName name="TOTALITEM4.6_30" localSheetId="2">[150]A.P.U!#REF!</definedName>
    <definedName name="TOTALITEM4.6_30">[150]A.P.U!#REF!</definedName>
    <definedName name="TOTALITEM4.6_31" localSheetId="22">[150]A.P.U!#REF!</definedName>
    <definedName name="TOTALITEM4.6_31" localSheetId="2">[150]A.P.U!#REF!</definedName>
    <definedName name="TOTALITEM4.6_31">[150]A.P.U!#REF!</definedName>
    <definedName name="TOTALITEM4.6_32" localSheetId="22">[150]A.P.U!#REF!</definedName>
    <definedName name="TOTALITEM4.6_32" localSheetId="2">[150]A.P.U!#REF!</definedName>
    <definedName name="TOTALITEM4.6_32">[150]A.P.U!#REF!</definedName>
    <definedName name="TOTALITEM4.6_33" localSheetId="22">[150]A.P.U!#REF!</definedName>
    <definedName name="TOTALITEM4.6_33" localSheetId="2">[150]A.P.U!#REF!</definedName>
    <definedName name="TOTALITEM4.6_33">[150]A.P.U!#REF!</definedName>
    <definedName name="TOTALITEM4.6_34" localSheetId="22">[150]A.P.U!#REF!</definedName>
    <definedName name="TOTALITEM4.6_34" localSheetId="2">[150]A.P.U!#REF!</definedName>
    <definedName name="TOTALITEM4.6_34">[150]A.P.U!#REF!</definedName>
    <definedName name="TOTALITEM4.6_35" localSheetId="22">[150]A.P.U!#REF!</definedName>
    <definedName name="TOTALITEM4.6_35" localSheetId="2">[150]A.P.U!#REF!</definedName>
    <definedName name="TOTALITEM4.6_35">[150]A.P.U!#REF!</definedName>
    <definedName name="TOTALITEM4.6_36" localSheetId="22">[150]A.P.U!#REF!</definedName>
    <definedName name="TOTALITEM4.6_36" localSheetId="2">[150]A.P.U!#REF!</definedName>
    <definedName name="TOTALITEM4.6_36">[150]A.P.U!#REF!</definedName>
    <definedName name="TOTALITEM4.6_37" localSheetId="22">[150]A.P.U!#REF!</definedName>
    <definedName name="TOTALITEM4.6_37" localSheetId="2">[150]A.P.U!#REF!</definedName>
    <definedName name="TOTALITEM4.6_37">[150]A.P.U!#REF!</definedName>
    <definedName name="TOTALITEM4.6_38" localSheetId="22">[150]A.P.U!#REF!</definedName>
    <definedName name="TOTALITEM4.6_38" localSheetId="2">[150]A.P.U!#REF!</definedName>
    <definedName name="TOTALITEM4.6_38">[150]A.P.U!#REF!</definedName>
    <definedName name="TOTALITEM4.6_39" localSheetId="22">[150]A.P.U!#REF!</definedName>
    <definedName name="TOTALITEM4.6_39" localSheetId="2">[150]A.P.U!#REF!</definedName>
    <definedName name="TOTALITEM4.6_39">[150]A.P.U!#REF!</definedName>
    <definedName name="TOTALITEM4.6_4" localSheetId="22">[149]A.P.U!#REF!</definedName>
    <definedName name="TOTALITEM4.6_4" localSheetId="2">[149]A.P.U!#REF!</definedName>
    <definedName name="TOTALITEM4.6_4">[149]A.P.U!#REF!</definedName>
    <definedName name="TOTALITEM4.6_40" localSheetId="22">[150]A.P.U!#REF!</definedName>
    <definedName name="TOTALITEM4.6_40" localSheetId="2">[150]A.P.U!#REF!</definedName>
    <definedName name="TOTALITEM4.6_40">[150]A.P.U!#REF!</definedName>
    <definedName name="TOTALITEM4.6_41" localSheetId="22">[150]A.P.U!#REF!</definedName>
    <definedName name="TOTALITEM4.6_41" localSheetId="2">[150]A.P.U!#REF!</definedName>
    <definedName name="TOTALITEM4.6_41">[150]A.P.U!#REF!</definedName>
    <definedName name="TOTALITEM4.6_42" localSheetId="22">[150]A.P.U!#REF!</definedName>
    <definedName name="TOTALITEM4.6_42" localSheetId="2">[150]A.P.U!#REF!</definedName>
    <definedName name="TOTALITEM4.6_42">[150]A.P.U!#REF!</definedName>
    <definedName name="TOTALITEM4.6_43" localSheetId="22">[150]A.P.U!#REF!</definedName>
    <definedName name="TOTALITEM4.6_43" localSheetId="2">[150]A.P.U!#REF!</definedName>
    <definedName name="TOTALITEM4.6_43">[150]A.P.U!#REF!</definedName>
    <definedName name="TOTALITEM4.6_44" localSheetId="22">[150]A.P.U!#REF!</definedName>
    <definedName name="TOTALITEM4.6_44" localSheetId="2">[150]A.P.U!#REF!</definedName>
    <definedName name="TOTALITEM4.6_44">[150]A.P.U!#REF!</definedName>
    <definedName name="TOTALITEM4.6_45" localSheetId="22">[150]A.P.U!#REF!</definedName>
    <definedName name="TOTALITEM4.6_45" localSheetId="2">[150]A.P.U!#REF!</definedName>
    <definedName name="TOTALITEM4.6_45">[150]A.P.U!#REF!</definedName>
    <definedName name="TOTALITEM4.6_46" localSheetId="22">[150]A.P.U!#REF!</definedName>
    <definedName name="TOTALITEM4.6_46" localSheetId="2">[150]A.P.U!#REF!</definedName>
    <definedName name="TOTALITEM4.6_46">[150]A.P.U!#REF!</definedName>
    <definedName name="TOTALITEM4.6_47" localSheetId="22">[150]A.P.U!#REF!</definedName>
    <definedName name="TOTALITEM4.6_47" localSheetId="2">[150]A.P.U!#REF!</definedName>
    <definedName name="TOTALITEM4.6_47">[150]A.P.U!#REF!</definedName>
    <definedName name="TOTALITEM4.6_48" localSheetId="22">[150]A.P.U!#REF!</definedName>
    <definedName name="TOTALITEM4.6_48" localSheetId="2">[150]A.P.U!#REF!</definedName>
    <definedName name="TOTALITEM4.6_48">[150]A.P.U!#REF!</definedName>
    <definedName name="TOTALITEM4.6_49" localSheetId="22">[150]A.P.U!#REF!</definedName>
    <definedName name="TOTALITEM4.6_49" localSheetId="2">[150]A.P.U!#REF!</definedName>
    <definedName name="TOTALITEM4.6_49">[150]A.P.U!#REF!</definedName>
    <definedName name="TOTALITEM4.6_5" localSheetId="22">[150]A.P.U!#REF!</definedName>
    <definedName name="TOTALITEM4.6_5" localSheetId="2">[150]A.P.U!#REF!</definedName>
    <definedName name="TOTALITEM4.6_5">[150]A.P.U!#REF!</definedName>
    <definedName name="TOTALITEM4.6_50" localSheetId="22">[150]A.P.U!#REF!</definedName>
    <definedName name="TOTALITEM4.6_50" localSheetId="2">[150]A.P.U!#REF!</definedName>
    <definedName name="TOTALITEM4.6_50">[150]A.P.U!#REF!</definedName>
    <definedName name="TOTALITEM4.6_51" localSheetId="22">[150]A.P.U!#REF!</definedName>
    <definedName name="TOTALITEM4.6_51" localSheetId="2">[150]A.P.U!#REF!</definedName>
    <definedName name="TOTALITEM4.6_51">[150]A.P.U!#REF!</definedName>
    <definedName name="TOTALITEM4.6_52" localSheetId="22">[150]A.P.U!#REF!</definedName>
    <definedName name="TOTALITEM4.6_52" localSheetId="2">[150]A.P.U!#REF!</definedName>
    <definedName name="TOTALITEM4.6_52">[150]A.P.U!#REF!</definedName>
    <definedName name="TOTALITEM4.6_53" localSheetId="22">[150]A.P.U!#REF!</definedName>
    <definedName name="TOTALITEM4.6_53" localSheetId="2">[150]A.P.U!#REF!</definedName>
    <definedName name="TOTALITEM4.6_53">[150]A.P.U!#REF!</definedName>
    <definedName name="TOTALITEM4.6_54" localSheetId="22">[150]A.P.U!#REF!</definedName>
    <definedName name="TOTALITEM4.6_54" localSheetId="2">[150]A.P.U!#REF!</definedName>
    <definedName name="TOTALITEM4.6_54">[150]A.P.U!#REF!</definedName>
    <definedName name="TOTALITEM4.6_55" localSheetId="22">[150]A.P.U!#REF!</definedName>
    <definedName name="TOTALITEM4.6_55" localSheetId="2">[150]A.P.U!#REF!</definedName>
    <definedName name="TOTALITEM4.6_55">[150]A.P.U!#REF!</definedName>
    <definedName name="TOTALITEM4.6_56" localSheetId="22">[150]A.P.U!#REF!</definedName>
    <definedName name="TOTALITEM4.6_56" localSheetId="2">[150]A.P.U!#REF!</definedName>
    <definedName name="TOTALITEM4.6_56">[150]A.P.U!#REF!</definedName>
    <definedName name="TOTALITEM4.6_57" localSheetId="22">[150]A.P.U!#REF!</definedName>
    <definedName name="TOTALITEM4.6_57" localSheetId="2">[150]A.P.U!#REF!</definedName>
    <definedName name="TOTALITEM4.6_57">[150]A.P.U!#REF!</definedName>
    <definedName name="TOTALITEM4.6_58" localSheetId="22">[150]A.P.U!#REF!</definedName>
    <definedName name="TOTALITEM4.6_58" localSheetId="2">[150]A.P.U!#REF!</definedName>
    <definedName name="TOTALITEM4.6_58">[150]A.P.U!#REF!</definedName>
    <definedName name="TOTALITEM4.6_59" localSheetId="22">[149]A.P.U!#REF!</definedName>
    <definedName name="TOTALITEM4.6_59" localSheetId="2">[149]A.P.U!#REF!</definedName>
    <definedName name="TOTALITEM4.6_59">[149]A.P.U!#REF!</definedName>
    <definedName name="TOTALITEM4.6_60" localSheetId="22">[149]A.P.U!#REF!</definedName>
    <definedName name="TOTALITEM4.6_60" localSheetId="2">[149]A.P.U!#REF!</definedName>
    <definedName name="TOTALITEM4.6_60">[149]A.P.U!#REF!</definedName>
    <definedName name="TOTALITEM4.6_61" localSheetId="22">[150]A.P.U!#REF!</definedName>
    <definedName name="TOTALITEM4.6_61" localSheetId="2">[150]A.P.U!#REF!</definedName>
    <definedName name="TOTALITEM4.6_61">[150]A.P.U!#REF!</definedName>
    <definedName name="TOTALITEM4.6_62" localSheetId="22">[150]A.P.U!#REF!</definedName>
    <definedName name="TOTALITEM4.6_62" localSheetId="2">[150]A.P.U!#REF!</definedName>
    <definedName name="TOTALITEM4.6_62">[150]A.P.U!#REF!</definedName>
    <definedName name="TOTALITEM4.6_63" localSheetId="22">[150]A.P.U!#REF!</definedName>
    <definedName name="TOTALITEM4.6_63" localSheetId="2">[150]A.P.U!#REF!</definedName>
    <definedName name="TOTALITEM4.6_63">[150]A.P.U!#REF!</definedName>
    <definedName name="TOTALITEM4.6_64" localSheetId="22">[150]A.P.U!#REF!</definedName>
    <definedName name="TOTALITEM4.6_64" localSheetId="2">[150]A.P.U!#REF!</definedName>
    <definedName name="TOTALITEM4.6_64">[150]A.P.U!#REF!</definedName>
    <definedName name="TOTALITEM4.6_65" localSheetId="22">[150]A.P.U!#REF!</definedName>
    <definedName name="TOTALITEM4.6_65" localSheetId="2">[150]A.P.U!#REF!</definedName>
    <definedName name="TOTALITEM4.6_65">[150]A.P.U!#REF!</definedName>
    <definedName name="TOTALITEM4.6_66" localSheetId="22">[150]A.P.U!#REF!</definedName>
    <definedName name="TOTALITEM4.6_66" localSheetId="2">[150]A.P.U!#REF!</definedName>
    <definedName name="TOTALITEM4.6_66">[150]A.P.U!#REF!</definedName>
    <definedName name="TOTALITEM4.6_67" localSheetId="22">[150]A.P.U!#REF!</definedName>
    <definedName name="TOTALITEM4.6_67" localSheetId="2">[150]A.P.U!#REF!</definedName>
    <definedName name="TOTALITEM4.6_67">[150]A.P.U!#REF!</definedName>
    <definedName name="TOTALITEM4.6_68" localSheetId="22">[150]A.P.U!#REF!</definedName>
    <definedName name="TOTALITEM4.6_68" localSheetId="2">[150]A.P.U!#REF!</definedName>
    <definedName name="TOTALITEM4.6_68">[150]A.P.U!#REF!</definedName>
    <definedName name="TOTALITEM4.6_69" localSheetId="22">[150]A.P.U!#REF!</definedName>
    <definedName name="TOTALITEM4.6_69" localSheetId="2">[150]A.P.U!#REF!</definedName>
    <definedName name="TOTALITEM4.6_69">[150]A.P.U!#REF!</definedName>
    <definedName name="TOTALITEM4.6_70" localSheetId="22">[150]A.P.U!#REF!</definedName>
    <definedName name="TOTALITEM4.6_70" localSheetId="2">[150]A.P.U!#REF!</definedName>
    <definedName name="TOTALITEM4.6_70">[150]A.P.U!#REF!</definedName>
    <definedName name="TOTALITEM4.6_71" localSheetId="22">[150]A.P.U!#REF!</definedName>
    <definedName name="TOTALITEM4.6_71" localSheetId="2">[150]A.P.U!#REF!</definedName>
    <definedName name="TOTALITEM4.6_71">[150]A.P.U!#REF!</definedName>
    <definedName name="TOTALITEM4.6_72" localSheetId="22">[150]A.P.U!#REF!</definedName>
    <definedName name="TOTALITEM4.6_72" localSheetId="2">[150]A.P.U!#REF!</definedName>
    <definedName name="TOTALITEM4.6_72">[150]A.P.U!#REF!</definedName>
    <definedName name="TOTALITEM4.6_73" localSheetId="22">[150]A.P.U!#REF!</definedName>
    <definedName name="TOTALITEM4.6_73" localSheetId="2">[150]A.P.U!#REF!</definedName>
    <definedName name="TOTALITEM4.6_73">[150]A.P.U!#REF!</definedName>
    <definedName name="TOTALITEM4.6_74" localSheetId="22">[150]A.P.U!#REF!</definedName>
    <definedName name="TOTALITEM4.6_74" localSheetId="2">[150]A.P.U!#REF!</definedName>
    <definedName name="TOTALITEM4.6_74">[150]A.P.U!#REF!</definedName>
    <definedName name="TOTALITEM4.6_75" localSheetId="22">[150]A.P.U!#REF!</definedName>
    <definedName name="TOTALITEM4.6_75" localSheetId="2">[150]A.P.U!#REF!</definedName>
    <definedName name="TOTALITEM4.6_75">[150]A.P.U!#REF!</definedName>
    <definedName name="TOTALITEM4.6_76" localSheetId="22">[150]A.P.U!#REF!</definedName>
    <definedName name="TOTALITEM4.6_76" localSheetId="2">[150]A.P.U!#REF!</definedName>
    <definedName name="TOTALITEM4.6_76">[150]A.P.U!#REF!</definedName>
    <definedName name="TOTALITEM4.6_77" localSheetId="22">[150]A.P.U!#REF!</definedName>
    <definedName name="TOTALITEM4.6_77" localSheetId="2">[150]A.P.U!#REF!</definedName>
    <definedName name="TOTALITEM4.6_77">[150]A.P.U!#REF!</definedName>
    <definedName name="TOTALITEM4.6_78" localSheetId="22">[150]A.P.U!#REF!</definedName>
    <definedName name="TOTALITEM4.6_78" localSheetId="2">[150]A.P.U!#REF!</definedName>
    <definedName name="TOTALITEM4.6_78">[150]A.P.U!#REF!</definedName>
    <definedName name="TOTALITEM4.6_79" localSheetId="22">[150]A.P.U!#REF!</definedName>
    <definedName name="TOTALITEM4.6_79" localSheetId="2">[150]A.P.U!#REF!</definedName>
    <definedName name="TOTALITEM4.6_79">[150]A.P.U!#REF!</definedName>
    <definedName name="TOTALITEM4.6_80" localSheetId="22">[150]A.P.U!#REF!</definedName>
    <definedName name="TOTALITEM4.6_80" localSheetId="2">[150]A.P.U!#REF!</definedName>
    <definedName name="TOTALITEM4.6_80">[150]A.P.U!#REF!</definedName>
    <definedName name="TOTALITEM4.6_9" localSheetId="22">[150]A.P.U!#REF!</definedName>
    <definedName name="TOTALITEM4.6_9" localSheetId="2">[150]A.P.U!#REF!</definedName>
    <definedName name="TOTALITEM4.6_9">[150]A.P.U!#REF!</definedName>
    <definedName name="TOTALITEM5.1" localSheetId="17">[148]A.P.U!#REF!</definedName>
    <definedName name="TOTALITEM5.1" localSheetId="18">[148]A.P.U!#REF!</definedName>
    <definedName name="TOTALITEM5.1" localSheetId="22">[147]A.P.U!#REF!</definedName>
    <definedName name="TOTALITEM5.1" localSheetId="2">[148]A.P.U!#REF!</definedName>
    <definedName name="TOTALITEM5.1">[147]A.P.U!#REF!</definedName>
    <definedName name="TOTALITEM5.1_1" localSheetId="22">[149]A.P.U!#REF!</definedName>
    <definedName name="TOTALITEM5.1_1" localSheetId="2">[149]A.P.U!#REF!</definedName>
    <definedName name="TOTALITEM5.1_1">[149]A.P.U!#REF!</definedName>
    <definedName name="TOTALITEM5.1_10" localSheetId="22">[150]A.P.U!#REF!</definedName>
    <definedName name="TOTALITEM5.1_10" localSheetId="2">[150]A.P.U!#REF!</definedName>
    <definedName name="TOTALITEM5.1_10">[150]A.P.U!#REF!</definedName>
    <definedName name="TOTALITEM5.1_11" localSheetId="22">[150]A.P.U!#REF!</definedName>
    <definedName name="TOTALITEM5.1_11" localSheetId="2">[150]A.P.U!#REF!</definedName>
    <definedName name="TOTALITEM5.1_11">[150]A.P.U!#REF!</definedName>
    <definedName name="TOTALITEM5.1_12" localSheetId="22">[150]A.P.U!#REF!</definedName>
    <definedName name="TOTALITEM5.1_12" localSheetId="2">[150]A.P.U!#REF!</definedName>
    <definedName name="TOTALITEM5.1_12">[150]A.P.U!#REF!</definedName>
    <definedName name="TOTALITEM5.1_13" localSheetId="22">[150]A.P.U!#REF!</definedName>
    <definedName name="TOTALITEM5.1_13" localSheetId="2">[150]A.P.U!#REF!</definedName>
    <definedName name="TOTALITEM5.1_13">[150]A.P.U!#REF!</definedName>
    <definedName name="TOTALITEM5.1_14" localSheetId="22">[150]A.P.U!#REF!</definedName>
    <definedName name="TOTALITEM5.1_14" localSheetId="2">[150]A.P.U!#REF!</definedName>
    <definedName name="TOTALITEM5.1_14">[150]A.P.U!#REF!</definedName>
    <definedName name="TOTALITEM5.1_15" localSheetId="22">[150]A.P.U!#REF!</definedName>
    <definedName name="TOTALITEM5.1_15" localSheetId="2">[150]A.P.U!#REF!</definedName>
    <definedName name="TOTALITEM5.1_15">[150]A.P.U!#REF!</definedName>
    <definedName name="TOTALITEM5.1_16" localSheetId="22">[150]A.P.U!#REF!</definedName>
    <definedName name="TOTALITEM5.1_16" localSheetId="2">[150]A.P.U!#REF!</definedName>
    <definedName name="TOTALITEM5.1_16">[150]A.P.U!#REF!</definedName>
    <definedName name="TOTALITEM5.1_17" localSheetId="22">[150]A.P.U!#REF!</definedName>
    <definedName name="TOTALITEM5.1_17" localSheetId="2">[150]A.P.U!#REF!</definedName>
    <definedName name="TOTALITEM5.1_17">[150]A.P.U!#REF!</definedName>
    <definedName name="TOTALITEM5.1_18" localSheetId="22">[150]A.P.U!#REF!</definedName>
    <definedName name="TOTALITEM5.1_18" localSheetId="2">[150]A.P.U!#REF!</definedName>
    <definedName name="TOTALITEM5.1_18">[150]A.P.U!#REF!</definedName>
    <definedName name="TOTALITEM5.1_19" localSheetId="22">[150]A.P.U!#REF!</definedName>
    <definedName name="TOTALITEM5.1_19" localSheetId="2">[150]A.P.U!#REF!</definedName>
    <definedName name="TOTALITEM5.1_19">[150]A.P.U!#REF!</definedName>
    <definedName name="TOTALITEM5.1_2" localSheetId="22">[149]A.P.U!#REF!</definedName>
    <definedName name="TOTALITEM5.1_2" localSheetId="2">[149]A.P.U!#REF!</definedName>
    <definedName name="TOTALITEM5.1_2">[149]A.P.U!#REF!</definedName>
    <definedName name="TOTALITEM5.1_20" localSheetId="22">[150]A.P.U!#REF!</definedName>
    <definedName name="TOTALITEM5.1_20" localSheetId="2">[150]A.P.U!#REF!</definedName>
    <definedName name="TOTALITEM5.1_20">[150]A.P.U!#REF!</definedName>
    <definedName name="TOTALITEM5.1_21" localSheetId="22">[150]A.P.U!#REF!</definedName>
    <definedName name="TOTALITEM5.1_21" localSheetId="2">[150]A.P.U!#REF!</definedName>
    <definedName name="TOTALITEM5.1_21">[150]A.P.U!#REF!</definedName>
    <definedName name="TOTALITEM5.1_22" localSheetId="22">[150]A.P.U!#REF!</definedName>
    <definedName name="TOTALITEM5.1_22" localSheetId="2">[150]A.P.U!#REF!</definedName>
    <definedName name="TOTALITEM5.1_22">[150]A.P.U!#REF!</definedName>
    <definedName name="TOTALITEM5.1_23" localSheetId="22">[150]A.P.U!#REF!</definedName>
    <definedName name="TOTALITEM5.1_23" localSheetId="2">[150]A.P.U!#REF!</definedName>
    <definedName name="TOTALITEM5.1_23">[150]A.P.U!#REF!</definedName>
    <definedName name="TOTALITEM5.1_24" localSheetId="22">[150]A.P.U!#REF!</definedName>
    <definedName name="TOTALITEM5.1_24" localSheetId="2">[150]A.P.U!#REF!</definedName>
    <definedName name="TOTALITEM5.1_24">[150]A.P.U!#REF!</definedName>
    <definedName name="TOTALITEM5.1_25" localSheetId="22">[150]A.P.U!#REF!</definedName>
    <definedName name="TOTALITEM5.1_25" localSheetId="2">[150]A.P.U!#REF!</definedName>
    <definedName name="TOTALITEM5.1_25">[150]A.P.U!#REF!</definedName>
    <definedName name="TOTALITEM5.1_26" localSheetId="22">[150]A.P.U!#REF!</definedName>
    <definedName name="TOTALITEM5.1_26" localSheetId="2">[150]A.P.U!#REF!</definedName>
    <definedName name="TOTALITEM5.1_26">[150]A.P.U!#REF!</definedName>
    <definedName name="TOTALITEM5.1_27" localSheetId="22">[150]A.P.U!#REF!</definedName>
    <definedName name="TOTALITEM5.1_27" localSheetId="2">[150]A.P.U!#REF!</definedName>
    <definedName name="TOTALITEM5.1_27">[150]A.P.U!#REF!</definedName>
    <definedName name="TOTALITEM5.1_28" localSheetId="22">[150]A.P.U!#REF!</definedName>
    <definedName name="TOTALITEM5.1_28" localSheetId="2">[150]A.P.U!#REF!</definedName>
    <definedName name="TOTALITEM5.1_28">[150]A.P.U!#REF!</definedName>
    <definedName name="TOTALITEM5.1_29" localSheetId="22">[150]A.P.U!#REF!</definedName>
    <definedName name="TOTALITEM5.1_29" localSheetId="2">[150]A.P.U!#REF!</definedName>
    <definedName name="TOTALITEM5.1_29">[150]A.P.U!#REF!</definedName>
    <definedName name="TOTALITEM5.1_3" localSheetId="22">[151]A.P.U!#REF!</definedName>
    <definedName name="TOTALITEM5.1_3" localSheetId="2">[151]A.P.U!#REF!</definedName>
    <definedName name="TOTALITEM5.1_3">[151]A.P.U!#REF!</definedName>
    <definedName name="TOTALITEM5.1_30" localSheetId="22">[150]A.P.U!#REF!</definedName>
    <definedName name="TOTALITEM5.1_30" localSheetId="2">[150]A.P.U!#REF!</definedName>
    <definedName name="TOTALITEM5.1_30">[150]A.P.U!#REF!</definedName>
    <definedName name="TOTALITEM5.1_31" localSheetId="22">[150]A.P.U!#REF!</definedName>
    <definedName name="TOTALITEM5.1_31" localSheetId="2">[150]A.P.U!#REF!</definedName>
    <definedName name="TOTALITEM5.1_31">[150]A.P.U!#REF!</definedName>
    <definedName name="TOTALITEM5.1_32" localSheetId="22">[150]A.P.U!#REF!</definedName>
    <definedName name="TOTALITEM5.1_32" localSheetId="2">[150]A.P.U!#REF!</definedName>
    <definedName name="TOTALITEM5.1_32">[150]A.P.U!#REF!</definedName>
    <definedName name="TOTALITEM5.1_33" localSheetId="22">[150]A.P.U!#REF!</definedName>
    <definedName name="TOTALITEM5.1_33" localSheetId="2">[150]A.P.U!#REF!</definedName>
    <definedName name="TOTALITEM5.1_33">[150]A.P.U!#REF!</definedName>
    <definedName name="TOTALITEM5.1_34" localSheetId="22">[150]A.P.U!#REF!</definedName>
    <definedName name="TOTALITEM5.1_34" localSheetId="2">[150]A.P.U!#REF!</definedName>
    <definedName name="TOTALITEM5.1_34">[150]A.P.U!#REF!</definedName>
    <definedName name="TOTALITEM5.1_35" localSheetId="22">[150]A.P.U!#REF!</definedName>
    <definedName name="TOTALITEM5.1_35" localSheetId="2">[150]A.P.U!#REF!</definedName>
    <definedName name="TOTALITEM5.1_35">[150]A.P.U!#REF!</definedName>
    <definedName name="TOTALITEM5.1_36" localSheetId="22">[150]A.P.U!#REF!</definedName>
    <definedName name="TOTALITEM5.1_36" localSheetId="2">[150]A.P.U!#REF!</definedName>
    <definedName name="TOTALITEM5.1_36">[150]A.P.U!#REF!</definedName>
    <definedName name="TOTALITEM5.1_37" localSheetId="22">[150]A.P.U!#REF!</definedName>
    <definedName name="TOTALITEM5.1_37" localSheetId="2">[150]A.P.U!#REF!</definedName>
    <definedName name="TOTALITEM5.1_37">[150]A.P.U!#REF!</definedName>
    <definedName name="TOTALITEM5.1_38" localSheetId="22">[150]A.P.U!#REF!</definedName>
    <definedName name="TOTALITEM5.1_38" localSheetId="2">[150]A.P.U!#REF!</definedName>
    <definedName name="TOTALITEM5.1_38">[150]A.P.U!#REF!</definedName>
    <definedName name="TOTALITEM5.1_39" localSheetId="22">[150]A.P.U!#REF!</definedName>
    <definedName name="TOTALITEM5.1_39" localSheetId="2">[150]A.P.U!#REF!</definedName>
    <definedName name="TOTALITEM5.1_39">[150]A.P.U!#REF!</definedName>
    <definedName name="TOTALITEM5.1_4" localSheetId="22">[149]A.P.U!#REF!</definedName>
    <definedName name="TOTALITEM5.1_4" localSheetId="2">[149]A.P.U!#REF!</definedName>
    <definedName name="TOTALITEM5.1_4">[149]A.P.U!#REF!</definedName>
    <definedName name="TOTALITEM5.1_40" localSheetId="22">[150]A.P.U!#REF!</definedName>
    <definedName name="TOTALITEM5.1_40" localSheetId="2">[150]A.P.U!#REF!</definedName>
    <definedName name="TOTALITEM5.1_40">[150]A.P.U!#REF!</definedName>
    <definedName name="TOTALITEM5.1_41" localSheetId="22">[150]A.P.U!#REF!</definedName>
    <definedName name="TOTALITEM5.1_41" localSheetId="2">[150]A.P.U!#REF!</definedName>
    <definedName name="TOTALITEM5.1_41">[150]A.P.U!#REF!</definedName>
    <definedName name="TOTALITEM5.1_42" localSheetId="22">[150]A.P.U!#REF!</definedName>
    <definedName name="TOTALITEM5.1_42" localSheetId="2">[150]A.P.U!#REF!</definedName>
    <definedName name="TOTALITEM5.1_42">[150]A.P.U!#REF!</definedName>
    <definedName name="TOTALITEM5.1_43" localSheetId="22">[150]A.P.U!#REF!</definedName>
    <definedName name="TOTALITEM5.1_43" localSheetId="2">[150]A.P.U!#REF!</definedName>
    <definedName name="TOTALITEM5.1_43">[150]A.P.U!#REF!</definedName>
    <definedName name="TOTALITEM5.1_44" localSheetId="22">[150]A.P.U!#REF!</definedName>
    <definedName name="TOTALITEM5.1_44" localSheetId="2">[150]A.P.U!#REF!</definedName>
    <definedName name="TOTALITEM5.1_44">[150]A.P.U!#REF!</definedName>
    <definedName name="TOTALITEM5.1_45" localSheetId="22">[150]A.P.U!#REF!</definedName>
    <definedName name="TOTALITEM5.1_45" localSheetId="2">[150]A.P.U!#REF!</definedName>
    <definedName name="TOTALITEM5.1_45">[150]A.P.U!#REF!</definedName>
    <definedName name="TOTALITEM5.1_46" localSheetId="22">[150]A.P.U!#REF!</definedName>
    <definedName name="TOTALITEM5.1_46" localSheetId="2">[150]A.P.U!#REF!</definedName>
    <definedName name="TOTALITEM5.1_46">[150]A.P.U!#REF!</definedName>
    <definedName name="TOTALITEM5.1_47" localSheetId="22">[150]A.P.U!#REF!</definedName>
    <definedName name="TOTALITEM5.1_47" localSheetId="2">[150]A.P.U!#REF!</definedName>
    <definedName name="TOTALITEM5.1_47">[150]A.P.U!#REF!</definedName>
    <definedName name="TOTALITEM5.1_48" localSheetId="22">[150]A.P.U!#REF!</definedName>
    <definedName name="TOTALITEM5.1_48" localSheetId="2">[150]A.P.U!#REF!</definedName>
    <definedName name="TOTALITEM5.1_48">[150]A.P.U!#REF!</definedName>
    <definedName name="TOTALITEM5.1_49" localSheetId="22">[150]A.P.U!#REF!</definedName>
    <definedName name="TOTALITEM5.1_49" localSheetId="2">[150]A.P.U!#REF!</definedName>
    <definedName name="TOTALITEM5.1_49">[150]A.P.U!#REF!</definedName>
    <definedName name="TOTALITEM5.1_5" localSheetId="22">[150]A.P.U!#REF!</definedName>
    <definedName name="TOTALITEM5.1_5" localSheetId="2">[150]A.P.U!#REF!</definedName>
    <definedName name="TOTALITEM5.1_5">[150]A.P.U!#REF!</definedName>
    <definedName name="TOTALITEM5.1_50" localSheetId="22">[150]A.P.U!#REF!</definedName>
    <definedName name="TOTALITEM5.1_50" localSheetId="2">[150]A.P.U!#REF!</definedName>
    <definedName name="TOTALITEM5.1_50">[150]A.P.U!#REF!</definedName>
    <definedName name="TOTALITEM5.1_51" localSheetId="22">[150]A.P.U!#REF!</definedName>
    <definedName name="TOTALITEM5.1_51" localSheetId="2">[150]A.P.U!#REF!</definedName>
    <definedName name="TOTALITEM5.1_51">[150]A.P.U!#REF!</definedName>
    <definedName name="TOTALITEM5.1_52" localSheetId="22">[150]A.P.U!#REF!</definedName>
    <definedName name="TOTALITEM5.1_52" localSheetId="2">[150]A.P.U!#REF!</definedName>
    <definedName name="TOTALITEM5.1_52">[150]A.P.U!#REF!</definedName>
    <definedName name="TOTALITEM5.1_53" localSheetId="22">[150]A.P.U!#REF!</definedName>
    <definedName name="TOTALITEM5.1_53" localSheetId="2">[150]A.P.U!#REF!</definedName>
    <definedName name="TOTALITEM5.1_53">[150]A.P.U!#REF!</definedName>
    <definedName name="TOTALITEM5.1_54" localSheetId="22">[150]A.P.U!#REF!</definedName>
    <definedName name="TOTALITEM5.1_54" localSheetId="2">[150]A.P.U!#REF!</definedName>
    <definedName name="TOTALITEM5.1_54">[150]A.P.U!#REF!</definedName>
    <definedName name="TOTALITEM5.1_55" localSheetId="22">[150]A.P.U!#REF!</definedName>
    <definedName name="TOTALITEM5.1_55" localSheetId="2">[150]A.P.U!#REF!</definedName>
    <definedName name="TOTALITEM5.1_55">[150]A.P.U!#REF!</definedName>
    <definedName name="TOTALITEM5.1_56" localSheetId="22">[150]A.P.U!#REF!</definedName>
    <definedName name="TOTALITEM5.1_56" localSheetId="2">[150]A.P.U!#REF!</definedName>
    <definedName name="TOTALITEM5.1_56">[150]A.P.U!#REF!</definedName>
    <definedName name="TOTALITEM5.1_57" localSheetId="22">[150]A.P.U!#REF!</definedName>
    <definedName name="TOTALITEM5.1_57" localSheetId="2">[150]A.P.U!#REF!</definedName>
    <definedName name="TOTALITEM5.1_57">[150]A.P.U!#REF!</definedName>
    <definedName name="TOTALITEM5.1_58" localSheetId="22">[150]A.P.U!#REF!</definedName>
    <definedName name="TOTALITEM5.1_58" localSheetId="2">[150]A.P.U!#REF!</definedName>
    <definedName name="TOTALITEM5.1_58">[150]A.P.U!#REF!</definedName>
    <definedName name="TOTALITEM5.1_59" localSheetId="22">[149]A.P.U!#REF!</definedName>
    <definedName name="TOTALITEM5.1_59" localSheetId="2">[149]A.P.U!#REF!</definedName>
    <definedName name="TOTALITEM5.1_59">[149]A.P.U!#REF!</definedName>
    <definedName name="TOTALITEM5.1_60" localSheetId="22">[149]A.P.U!#REF!</definedName>
    <definedName name="TOTALITEM5.1_60" localSheetId="2">[149]A.P.U!#REF!</definedName>
    <definedName name="TOTALITEM5.1_60">[149]A.P.U!#REF!</definedName>
    <definedName name="TOTALITEM5.1_61" localSheetId="22">[150]A.P.U!#REF!</definedName>
    <definedName name="TOTALITEM5.1_61" localSheetId="2">[150]A.P.U!#REF!</definedName>
    <definedName name="TOTALITEM5.1_61">[150]A.P.U!#REF!</definedName>
    <definedName name="TOTALITEM5.1_62" localSheetId="22">[150]A.P.U!#REF!</definedName>
    <definedName name="TOTALITEM5.1_62" localSheetId="2">[150]A.P.U!#REF!</definedName>
    <definedName name="TOTALITEM5.1_62">[150]A.P.U!#REF!</definedName>
    <definedName name="TOTALITEM5.1_63" localSheetId="22">[150]A.P.U!#REF!</definedName>
    <definedName name="TOTALITEM5.1_63" localSheetId="2">[150]A.P.U!#REF!</definedName>
    <definedName name="TOTALITEM5.1_63">[150]A.P.U!#REF!</definedName>
    <definedName name="TOTALITEM5.1_64" localSheetId="22">[150]A.P.U!#REF!</definedName>
    <definedName name="TOTALITEM5.1_64" localSheetId="2">[150]A.P.U!#REF!</definedName>
    <definedName name="TOTALITEM5.1_64">[150]A.P.U!#REF!</definedName>
    <definedName name="TOTALITEM5.1_65" localSheetId="22">[150]A.P.U!#REF!</definedName>
    <definedName name="TOTALITEM5.1_65" localSheetId="2">[150]A.P.U!#REF!</definedName>
    <definedName name="TOTALITEM5.1_65">[150]A.P.U!#REF!</definedName>
    <definedName name="TOTALITEM5.1_66" localSheetId="22">[150]A.P.U!#REF!</definedName>
    <definedName name="TOTALITEM5.1_66" localSheetId="2">[150]A.P.U!#REF!</definedName>
    <definedName name="TOTALITEM5.1_66">[150]A.P.U!#REF!</definedName>
    <definedName name="TOTALITEM5.1_67" localSheetId="22">[150]A.P.U!#REF!</definedName>
    <definedName name="TOTALITEM5.1_67" localSheetId="2">[150]A.P.U!#REF!</definedName>
    <definedName name="TOTALITEM5.1_67">[150]A.P.U!#REF!</definedName>
    <definedName name="TOTALITEM5.1_68" localSheetId="22">[150]A.P.U!#REF!</definedName>
    <definedName name="TOTALITEM5.1_68" localSheetId="2">[150]A.P.U!#REF!</definedName>
    <definedName name="TOTALITEM5.1_68">[150]A.P.U!#REF!</definedName>
    <definedName name="TOTALITEM5.1_69" localSheetId="22">[150]A.P.U!#REF!</definedName>
    <definedName name="TOTALITEM5.1_69" localSheetId="2">[150]A.P.U!#REF!</definedName>
    <definedName name="TOTALITEM5.1_69">[150]A.P.U!#REF!</definedName>
    <definedName name="TOTALITEM5.1_70" localSheetId="22">[150]A.P.U!#REF!</definedName>
    <definedName name="TOTALITEM5.1_70" localSheetId="2">[150]A.P.U!#REF!</definedName>
    <definedName name="TOTALITEM5.1_70">[150]A.P.U!#REF!</definedName>
    <definedName name="TOTALITEM5.1_71" localSheetId="22">[150]A.P.U!#REF!</definedName>
    <definedName name="TOTALITEM5.1_71" localSheetId="2">[150]A.P.U!#REF!</definedName>
    <definedName name="TOTALITEM5.1_71">[150]A.P.U!#REF!</definedName>
    <definedName name="TOTALITEM5.1_72" localSheetId="22">[150]A.P.U!#REF!</definedName>
    <definedName name="TOTALITEM5.1_72" localSheetId="2">[150]A.P.U!#REF!</definedName>
    <definedName name="TOTALITEM5.1_72">[150]A.P.U!#REF!</definedName>
    <definedName name="TOTALITEM5.1_73" localSheetId="22">[150]A.P.U!#REF!</definedName>
    <definedName name="TOTALITEM5.1_73" localSheetId="2">[150]A.P.U!#REF!</definedName>
    <definedName name="TOTALITEM5.1_73">[150]A.P.U!#REF!</definedName>
    <definedName name="TOTALITEM5.1_74" localSheetId="22">[150]A.P.U!#REF!</definedName>
    <definedName name="TOTALITEM5.1_74" localSheetId="2">[150]A.P.U!#REF!</definedName>
    <definedName name="TOTALITEM5.1_74">[150]A.P.U!#REF!</definedName>
    <definedName name="TOTALITEM5.1_75" localSheetId="22">[150]A.P.U!#REF!</definedName>
    <definedName name="TOTALITEM5.1_75" localSheetId="2">[150]A.P.U!#REF!</definedName>
    <definedName name="TOTALITEM5.1_75">[150]A.P.U!#REF!</definedName>
    <definedName name="TOTALITEM5.1_76" localSheetId="22">[150]A.P.U!#REF!</definedName>
    <definedName name="TOTALITEM5.1_76" localSheetId="2">[150]A.P.U!#REF!</definedName>
    <definedName name="TOTALITEM5.1_76">[150]A.P.U!#REF!</definedName>
    <definedName name="TOTALITEM5.1_77" localSheetId="22">[150]A.P.U!#REF!</definedName>
    <definedName name="TOTALITEM5.1_77" localSheetId="2">[150]A.P.U!#REF!</definedName>
    <definedName name="TOTALITEM5.1_77">[150]A.P.U!#REF!</definedName>
    <definedName name="TOTALITEM5.1_78" localSheetId="22">[150]A.P.U!#REF!</definedName>
    <definedName name="TOTALITEM5.1_78" localSheetId="2">[150]A.P.U!#REF!</definedName>
    <definedName name="TOTALITEM5.1_78">[150]A.P.U!#REF!</definedName>
    <definedName name="TOTALITEM5.1_79" localSheetId="22">[150]A.P.U!#REF!</definedName>
    <definedName name="TOTALITEM5.1_79" localSheetId="2">[150]A.P.U!#REF!</definedName>
    <definedName name="TOTALITEM5.1_79">[150]A.P.U!#REF!</definedName>
    <definedName name="TOTALITEM5.1_80" localSheetId="22">[150]A.P.U!#REF!</definedName>
    <definedName name="TOTALITEM5.1_80" localSheetId="2">[150]A.P.U!#REF!</definedName>
    <definedName name="TOTALITEM5.1_80">[150]A.P.U!#REF!</definedName>
    <definedName name="TOTALITEM5.1_9" localSheetId="22">[150]A.P.U!#REF!</definedName>
    <definedName name="TOTALITEM5.1_9" localSheetId="2">[150]A.P.U!#REF!</definedName>
    <definedName name="TOTALITEM5.1_9">[150]A.P.U!#REF!</definedName>
    <definedName name="TOTALITEM5.2" localSheetId="17">[148]A.P.U!#REF!</definedName>
    <definedName name="TOTALITEM5.2" localSheetId="18">[148]A.P.U!#REF!</definedName>
    <definedName name="TOTALITEM5.2" localSheetId="22">[147]A.P.U!#REF!</definedName>
    <definedName name="TOTALITEM5.2" localSheetId="2">[148]A.P.U!#REF!</definedName>
    <definedName name="TOTALITEM5.2">[147]A.P.U!#REF!</definedName>
    <definedName name="TOTALITEM5.2_1" localSheetId="22">[149]A.P.U!#REF!</definedName>
    <definedName name="TOTALITEM5.2_1" localSheetId="2">[149]A.P.U!#REF!</definedName>
    <definedName name="TOTALITEM5.2_1">[149]A.P.U!#REF!</definedName>
    <definedName name="TOTALITEM5.2_10" localSheetId="22">[150]A.P.U!#REF!</definedName>
    <definedName name="TOTALITEM5.2_10" localSheetId="2">[150]A.P.U!#REF!</definedName>
    <definedName name="TOTALITEM5.2_10">[150]A.P.U!#REF!</definedName>
    <definedName name="TOTALITEM5.2_11" localSheetId="22">[150]A.P.U!#REF!</definedName>
    <definedName name="TOTALITEM5.2_11" localSheetId="2">[150]A.P.U!#REF!</definedName>
    <definedName name="TOTALITEM5.2_11">[150]A.P.U!#REF!</definedName>
    <definedName name="TOTALITEM5.2_12" localSheetId="22">[150]A.P.U!#REF!</definedName>
    <definedName name="TOTALITEM5.2_12" localSheetId="2">[150]A.P.U!#REF!</definedName>
    <definedName name="TOTALITEM5.2_12">[150]A.P.U!#REF!</definedName>
    <definedName name="TOTALITEM5.2_13" localSheetId="22">[150]A.P.U!#REF!</definedName>
    <definedName name="TOTALITEM5.2_13" localSheetId="2">[150]A.P.U!#REF!</definedName>
    <definedName name="TOTALITEM5.2_13">[150]A.P.U!#REF!</definedName>
    <definedName name="TOTALITEM5.2_14" localSheetId="22">[150]A.P.U!#REF!</definedName>
    <definedName name="TOTALITEM5.2_14" localSheetId="2">[150]A.P.U!#REF!</definedName>
    <definedName name="TOTALITEM5.2_14">[150]A.P.U!#REF!</definedName>
    <definedName name="TOTALITEM5.2_15" localSheetId="22">[150]A.P.U!#REF!</definedName>
    <definedName name="TOTALITEM5.2_15" localSheetId="2">[150]A.P.U!#REF!</definedName>
    <definedName name="TOTALITEM5.2_15">[150]A.P.U!#REF!</definedName>
    <definedName name="TOTALITEM5.2_16" localSheetId="22">[150]A.P.U!#REF!</definedName>
    <definedName name="TOTALITEM5.2_16" localSheetId="2">[150]A.P.U!#REF!</definedName>
    <definedName name="TOTALITEM5.2_16">[150]A.P.U!#REF!</definedName>
    <definedName name="TOTALITEM5.2_17" localSheetId="22">[150]A.P.U!#REF!</definedName>
    <definedName name="TOTALITEM5.2_17" localSheetId="2">[150]A.P.U!#REF!</definedName>
    <definedName name="TOTALITEM5.2_17">[150]A.P.U!#REF!</definedName>
    <definedName name="TOTALITEM5.2_18" localSheetId="22">[150]A.P.U!#REF!</definedName>
    <definedName name="TOTALITEM5.2_18" localSheetId="2">[150]A.P.U!#REF!</definedName>
    <definedName name="TOTALITEM5.2_18">[150]A.P.U!#REF!</definedName>
    <definedName name="TOTALITEM5.2_19" localSheetId="22">[150]A.P.U!#REF!</definedName>
    <definedName name="TOTALITEM5.2_19" localSheetId="2">[150]A.P.U!#REF!</definedName>
    <definedName name="TOTALITEM5.2_19">[150]A.P.U!#REF!</definedName>
    <definedName name="TOTALITEM5.2_2" localSheetId="22">[149]A.P.U!#REF!</definedName>
    <definedName name="TOTALITEM5.2_2" localSheetId="2">[149]A.P.U!#REF!</definedName>
    <definedName name="TOTALITEM5.2_2">[149]A.P.U!#REF!</definedName>
    <definedName name="TOTALITEM5.2_20" localSheetId="22">[150]A.P.U!#REF!</definedName>
    <definedName name="TOTALITEM5.2_20" localSheetId="2">[150]A.P.U!#REF!</definedName>
    <definedName name="TOTALITEM5.2_20">[150]A.P.U!#REF!</definedName>
    <definedName name="TOTALITEM5.2_21" localSheetId="22">[150]A.P.U!#REF!</definedName>
    <definedName name="TOTALITEM5.2_21" localSheetId="2">[150]A.P.U!#REF!</definedName>
    <definedName name="TOTALITEM5.2_21">[150]A.P.U!#REF!</definedName>
    <definedName name="TOTALITEM5.2_22" localSheetId="22">[150]A.P.U!#REF!</definedName>
    <definedName name="TOTALITEM5.2_22" localSheetId="2">[150]A.P.U!#REF!</definedName>
    <definedName name="TOTALITEM5.2_22">[150]A.P.U!#REF!</definedName>
    <definedName name="TOTALITEM5.2_23" localSheetId="22">[150]A.P.U!#REF!</definedName>
    <definedName name="TOTALITEM5.2_23" localSheetId="2">[150]A.P.U!#REF!</definedName>
    <definedName name="TOTALITEM5.2_23">[150]A.P.U!#REF!</definedName>
    <definedName name="TOTALITEM5.2_24" localSheetId="22">[150]A.P.U!#REF!</definedName>
    <definedName name="TOTALITEM5.2_24" localSheetId="2">[150]A.P.U!#REF!</definedName>
    <definedName name="TOTALITEM5.2_24">[150]A.P.U!#REF!</definedName>
    <definedName name="TOTALITEM5.2_25" localSheetId="22">[150]A.P.U!#REF!</definedName>
    <definedName name="TOTALITEM5.2_25" localSheetId="2">[150]A.P.U!#REF!</definedName>
    <definedName name="TOTALITEM5.2_25">[150]A.P.U!#REF!</definedName>
    <definedName name="TOTALITEM5.2_26" localSheetId="22">[150]A.P.U!#REF!</definedName>
    <definedName name="TOTALITEM5.2_26" localSheetId="2">[150]A.P.U!#REF!</definedName>
    <definedName name="TOTALITEM5.2_26">[150]A.P.U!#REF!</definedName>
    <definedName name="TOTALITEM5.2_27" localSheetId="22">[150]A.P.U!#REF!</definedName>
    <definedName name="TOTALITEM5.2_27" localSheetId="2">[150]A.P.U!#REF!</definedName>
    <definedName name="TOTALITEM5.2_27">[150]A.P.U!#REF!</definedName>
    <definedName name="TOTALITEM5.2_28" localSheetId="22">[150]A.P.U!#REF!</definedName>
    <definedName name="TOTALITEM5.2_28" localSheetId="2">[150]A.P.U!#REF!</definedName>
    <definedName name="TOTALITEM5.2_28">[150]A.P.U!#REF!</definedName>
    <definedName name="TOTALITEM5.2_29" localSheetId="22">[150]A.P.U!#REF!</definedName>
    <definedName name="TOTALITEM5.2_29" localSheetId="2">[150]A.P.U!#REF!</definedName>
    <definedName name="TOTALITEM5.2_29">[150]A.P.U!#REF!</definedName>
    <definedName name="TOTALITEM5.2_3" localSheetId="22">[151]A.P.U!#REF!</definedName>
    <definedName name="TOTALITEM5.2_3" localSheetId="2">[151]A.P.U!#REF!</definedName>
    <definedName name="TOTALITEM5.2_3">[151]A.P.U!#REF!</definedName>
    <definedName name="TOTALITEM5.2_30" localSheetId="22">[150]A.P.U!#REF!</definedName>
    <definedName name="TOTALITEM5.2_30" localSheetId="2">[150]A.P.U!#REF!</definedName>
    <definedName name="TOTALITEM5.2_30">[150]A.P.U!#REF!</definedName>
    <definedName name="TOTALITEM5.2_31" localSheetId="22">[150]A.P.U!#REF!</definedName>
    <definedName name="TOTALITEM5.2_31" localSheetId="2">[150]A.P.U!#REF!</definedName>
    <definedName name="TOTALITEM5.2_31">[150]A.P.U!#REF!</definedName>
    <definedName name="TOTALITEM5.2_32" localSheetId="22">[150]A.P.U!#REF!</definedName>
    <definedName name="TOTALITEM5.2_32" localSheetId="2">[150]A.P.U!#REF!</definedName>
    <definedName name="TOTALITEM5.2_32">[150]A.P.U!#REF!</definedName>
    <definedName name="TOTALITEM5.2_33" localSheetId="22">[150]A.P.U!#REF!</definedName>
    <definedName name="TOTALITEM5.2_33" localSheetId="2">[150]A.P.U!#REF!</definedName>
    <definedName name="TOTALITEM5.2_33">[150]A.P.U!#REF!</definedName>
    <definedName name="TOTALITEM5.2_34" localSheetId="22">[150]A.P.U!#REF!</definedName>
    <definedName name="TOTALITEM5.2_34" localSheetId="2">[150]A.P.U!#REF!</definedName>
    <definedName name="TOTALITEM5.2_34">[150]A.P.U!#REF!</definedName>
    <definedName name="TOTALITEM5.2_35" localSheetId="22">[150]A.P.U!#REF!</definedName>
    <definedName name="TOTALITEM5.2_35" localSheetId="2">[150]A.P.U!#REF!</definedName>
    <definedName name="TOTALITEM5.2_35">[150]A.P.U!#REF!</definedName>
    <definedName name="TOTALITEM5.2_36" localSheetId="22">[150]A.P.U!#REF!</definedName>
    <definedName name="TOTALITEM5.2_36" localSheetId="2">[150]A.P.U!#REF!</definedName>
    <definedName name="TOTALITEM5.2_36">[150]A.P.U!#REF!</definedName>
    <definedName name="TOTALITEM5.2_37" localSheetId="22">[150]A.P.U!#REF!</definedName>
    <definedName name="TOTALITEM5.2_37" localSheetId="2">[150]A.P.U!#REF!</definedName>
    <definedName name="TOTALITEM5.2_37">[150]A.P.U!#REF!</definedName>
    <definedName name="TOTALITEM5.2_38" localSheetId="22">[150]A.P.U!#REF!</definedName>
    <definedName name="TOTALITEM5.2_38" localSheetId="2">[150]A.P.U!#REF!</definedName>
    <definedName name="TOTALITEM5.2_38">[150]A.P.U!#REF!</definedName>
    <definedName name="TOTALITEM5.2_39" localSheetId="22">[150]A.P.U!#REF!</definedName>
    <definedName name="TOTALITEM5.2_39" localSheetId="2">[150]A.P.U!#REF!</definedName>
    <definedName name="TOTALITEM5.2_39">[150]A.P.U!#REF!</definedName>
    <definedName name="TOTALITEM5.2_4" localSheetId="22">[149]A.P.U!#REF!</definedName>
    <definedName name="TOTALITEM5.2_4" localSheetId="2">[149]A.P.U!#REF!</definedName>
    <definedName name="TOTALITEM5.2_4">[149]A.P.U!#REF!</definedName>
    <definedName name="TOTALITEM5.2_40" localSheetId="22">[150]A.P.U!#REF!</definedName>
    <definedName name="TOTALITEM5.2_40" localSheetId="2">[150]A.P.U!#REF!</definedName>
    <definedName name="TOTALITEM5.2_40">[150]A.P.U!#REF!</definedName>
    <definedName name="TOTALITEM5.2_41" localSheetId="22">[150]A.P.U!#REF!</definedName>
    <definedName name="TOTALITEM5.2_41" localSheetId="2">[150]A.P.U!#REF!</definedName>
    <definedName name="TOTALITEM5.2_41">[150]A.P.U!#REF!</definedName>
    <definedName name="TOTALITEM5.2_42" localSheetId="22">[150]A.P.U!#REF!</definedName>
    <definedName name="TOTALITEM5.2_42" localSheetId="2">[150]A.P.U!#REF!</definedName>
    <definedName name="TOTALITEM5.2_42">[150]A.P.U!#REF!</definedName>
    <definedName name="TOTALITEM5.2_43" localSheetId="22">[150]A.P.U!#REF!</definedName>
    <definedName name="TOTALITEM5.2_43" localSheetId="2">[150]A.P.U!#REF!</definedName>
    <definedName name="TOTALITEM5.2_43">[150]A.P.U!#REF!</definedName>
    <definedName name="TOTALITEM5.2_44" localSheetId="22">[150]A.P.U!#REF!</definedName>
    <definedName name="TOTALITEM5.2_44" localSheetId="2">[150]A.P.U!#REF!</definedName>
    <definedName name="TOTALITEM5.2_44">[150]A.P.U!#REF!</definedName>
    <definedName name="TOTALITEM5.2_45" localSheetId="22">[150]A.P.U!#REF!</definedName>
    <definedName name="TOTALITEM5.2_45" localSheetId="2">[150]A.P.U!#REF!</definedName>
    <definedName name="TOTALITEM5.2_45">[150]A.P.U!#REF!</definedName>
    <definedName name="TOTALITEM5.2_46" localSheetId="22">[150]A.P.U!#REF!</definedName>
    <definedName name="TOTALITEM5.2_46" localSheetId="2">[150]A.P.U!#REF!</definedName>
    <definedName name="TOTALITEM5.2_46">[150]A.P.U!#REF!</definedName>
    <definedName name="TOTALITEM5.2_47" localSheetId="22">[150]A.P.U!#REF!</definedName>
    <definedName name="TOTALITEM5.2_47" localSheetId="2">[150]A.P.U!#REF!</definedName>
    <definedName name="TOTALITEM5.2_47">[150]A.P.U!#REF!</definedName>
    <definedName name="TOTALITEM5.2_48" localSheetId="22">[150]A.P.U!#REF!</definedName>
    <definedName name="TOTALITEM5.2_48" localSheetId="2">[150]A.P.U!#REF!</definedName>
    <definedName name="TOTALITEM5.2_48">[150]A.P.U!#REF!</definedName>
    <definedName name="TOTALITEM5.2_49" localSheetId="22">[150]A.P.U!#REF!</definedName>
    <definedName name="TOTALITEM5.2_49" localSheetId="2">[150]A.P.U!#REF!</definedName>
    <definedName name="TOTALITEM5.2_49">[150]A.P.U!#REF!</definedName>
    <definedName name="TOTALITEM5.2_5" localSheetId="22">[150]A.P.U!#REF!</definedName>
    <definedName name="TOTALITEM5.2_5" localSheetId="2">[150]A.P.U!#REF!</definedName>
    <definedName name="TOTALITEM5.2_5">[150]A.P.U!#REF!</definedName>
    <definedName name="TOTALITEM5.2_50" localSheetId="22">[150]A.P.U!#REF!</definedName>
    <definedName name="TOTALITEM5.2_50" localSheetId="2">[150]A.P.U!#REF!</definedName>
    <definedName name="TOTALITEM5.2_50">[150]A.P.U!#REF!</definedName>
    <definedName name="TOTALITEM5.2_51" localSheetId="22">[150]A.P.U!#REF!</definedName>
    <definedName name="TOTALITEM5.2_51" localSheetId="2">[150]A.P.U!#REF!</definedName>
    <definedName name="TOTALITEM5.2_51">[150]A.P.U!#REF!</definedName>
    <definedName name="TOTALITEM5.2_52" localSheetId="22">[150]A.P.U!#REF!</definedName>
    <definedName name="TOTALITEM5.2_52" localSheetId="2">[150]A.P.U!#REF!</definedName>
    <definedName name="TOTALITEM5.2_52">[150]A.P.U!#REF!</definedName>
    <definedName name="TOTALITEM5.2_53" localSheetId="22">[150]A.P.U!#REF!</definedName>
    <definedName name="TOTALITEM5.2_53" localSheetId="2">[150]A.P.U!#REF!</definedName>
    <definedName name="TOTALITEM5.2_53">[150]A.P.U!#REF!</definedName>
    <definedName name="TOTALITEM5.2_54" localSheetId="22">[150]A.P.U!#REF!</definedName>
    <definedName name="TOTALITEM5.2_54" localSheetId="2">[150]A.P.U!#REF!</definedName>
    <definedName name="TOTALITEM5.2_54">[150]A.P.U!#REF!</definedName>
    <definedName name="TOTALITEM5.2_55" localSheetId="22">[150]A.P.U!#REF!</definedName>
    <definedName name="TOTALITEM5.2_55" localSheetId="2">[150]A.P.U!#REF!</definedName>
    <definedName name="TOTALITEM5.2_55">[150]A.P.U!#REF!</definedName>
    <definedName name="TOTALITEM5.2_56" localSheetId="22">[150]A.P.U!#REF!</definedName>
    <definedName name="TOTALITEM5.2_56" localSheetId="2">[150]A.P.U!#REF!</definedName>
    <definedName name="TOTALITEM5.2_56">[150]A.P.U!#REF!</definedName>
    <definedName name="TOTALITEM5.2_57" localSheetId="22">[150]A.P.U!#REF!</definedName>
    <definedName name="TOTALITEM5.2_57" localSheetId="2">[150]A.P.U!#REF!</definedName>
    <definedName name="TOTALITEM5.2_57">[150]A.P.U!#REF!</definedName>
    <definedName name="TOTALITEM5.2_58" localSheetId="22">[150]A.P.U!#REF!</definedName>
    <definedName name="TOTALITEM5.2_58" localSheetId="2">[150]A.P.U!#REF!</definedName>
    <definedName name="TOTALITEM5.2_58">[150]A.P.U!#REF!</definedName>
    <definedName name="TOTALITEM5.2_59" localSheetId="22">[149]A.P.U!#REF!</definedName>
    <definedName name="TOTALITEM5.2_59" localSheetId="2">[149]A.P.U!#REF!</definedName>
    <definedName name="TOTALITEM5.2_59">[149]A.P.U!#REF!</definedName>
    <definedName name="TOTALITEM5.2_60" localSheetId="22">[149]A.P.U!#REF!</definedName>
    <definedName name="TOTALITEM5.2_60" localSheetId="2">[149]A.P.U!#REF!</definedName>
    <definedName name="TOTALITEM5.2_60">[149]A.P.U!#REF!</definedName>
    <definedName name="TOTALITEM5.2_61" localSheetId="22">[150]A.P.U!#REF!</definedName>
    <definedName name="TOTALITEM5.2_61" localSheetId="2">[150]A.P.U!#REF!</definedName>
    <definedName name="TOTALITEM5.2_61">[150]A.P.U!#REF!</definedName>
    <definedName name="TOTALITEM5.2_62" localSheetId="22">[150]A.P.U!#REF!</definedName>
    <definedName name="TOTALITEM5.2_62" localSheetId="2">[150]A.P.U!#REF!</definedName>
    <definedName name="TOTALITEM5.2_62">[150]A.P.U!#REF!</definedName>
    <definedName name="TOTALITEM5.2_63" localSheetId="22">[150]A.P.U!#REF!</definedName>
    <definedName name="TOTALITEM5.2_63" localSheetId="2">[150]A.P.U!#REF!</definedName>
    <definedName name="TOTALITEM5.2_63">[150]A.P.U!#REF!</definedName>
    <definedName name="TOTALITEM5.2_64" localSheetId="22">[150]A.P.U!#REF!</definedName>
    <definedName name="TOTALITEM5.2_64" localSheetId="2">[150]A.P.U!#REF!</definedName>
    <definedName name="TOTALITEM5.2_64">[150]A.P.U!#REF!</definedName>
    <definedName name="TOTALITEM5.2_65" localSheetId="22">[150]A.P.U!#REF!</definedName>
    <definedName name="TOTALITEM5.2_65" localSheetId="2">[150]A.P.U!#REF!</definedName>
    <definedName name="TOTALITEM5.2_65">[150]A.P.U!#REF!</definedName>
    <definedName name="TOTALITEM5.2_66" localSheetId="22">[150]A.P.U!#REF!</definedName>
    <definedName name="TOTALITEM5.2_66" localSheetId="2">[150]A.P.U!#REF!</definedName>
    <definedName name="TOTALITEM5.2_66">[150]A.P.U!#REF!</definedName>
    <definedName name="TOTALITEM5.2_67" localSheetId="22">[150]A.P.U!#REF!</definedName>
    <definedName name="TOTALITEM5.2_67" localSheetId="2">[150]A.P.U!#REF!</definedName>
    <definedName name="TOTALITEM5.2_67">[150]A.P.U!#REF!</definedName>
    <definedName name="TOTALITEM5.2_68" localSheetId="22">[150]A.P.U!#REF!</definedName>
    <definedName name="TOTALITEM5.2_68" localSheetId="2">[150]A.P.U!#REF!</definedName>
    <definedName name="TOTALITEM5.2_68">[150]A.P.U!#REF!</definedName>
    <definedName name="TOTALITEM5.2_69" localSheetId="22">[150]A.P.U!#REF!</definedName>
    <definedName name="TOTALITEM5.2_69" localSheetId="2">[150]A.P.U!#REF!</definedName>
    <definedName name="TOTALITEM5.2_69">[150]A.P.U!#REF!</definedName>
    <definedName name="TOTALITEM5.2_70" localSheetId="22">[150]A.P.U!#REF!</definedName>
    <definedName name="TOTALITEM5.2_70" localSheetId="2">[150]A.P.U!#REF!</definedName>
    <definedName name="TOTALITEM5.2_70">[150]A.P.U!#REF!</definedName>
    <definedName name="TOTALITEM5.2_71" localSheetId="22">[150]A.P.U!#REF!</definedName>
    <definedName name="TOTALITEM5.2_71" localSheetId="2">[150]A.P.U!#REF!</definedName>
    <definedName name="TOTALITEM5.2_71">[150]A.P.U!#REF!</definedName>
    <definedName name="TOTALITEM5.2_72" localSheetId="22">[150]A.P.U!#REF!</definedName>
    <definedName name="TOTALITEM5.2_72" localSheetId="2">[150]A.P.U!#REF!</definedName>
    <definedName name="TOTALITEM5.2_72">[150]A.P.U!#REF!</definedName>
    <definedName name="TOTALITEM5.2_73" localSheetId="22">[150]A.P.U!#REF!</definedName>
    <definedName name="TOTALITEM5.2_73" localSheetId="2">[150]A.P.U!#REF!</definedName>
    <definedName name="TOTALITEM5.2_73">[150]A.P.U!#REF!</definedName>
    <definedName name="TOTALITEM5.2_74" localSheetId="22">[150]A.P.U!#REF!</definedName>
    <definedName name="TOTALITEM5.2_74" localSheetId="2">[150]A.P.U!#REF!</definedName>
    <definedName name="TOTALITEM5.2_74">[150]A.P.U!#REF!</definedName>
    <definedName name="TOTALITEM5.2_75" localSheetId="22">[150]A.P.U!#REF!</definedName>
    <definedName name="TOTALITEM5.2_75" localSheetId="2">[150]A.P.U!#REF!</definedName>
    <definedName name="TOTALITEM5.2_75">[150]A.P.U!#REF!</definedName>
    <definedName name="TOTALITEM5.2_76" localSheetId="22">[150]A.P.U!#REF!</definedName>
    <definedName name="TOTALITEM5.2_76" localSheetId="2">[150]A.P.U!#REF!</definedName>
    <definedName name="TOTALITEM5.2_76">[150]A.P.U!#REF!</definedName>
    <definedName name="TOTALITEM5.2_77" localSheetId="22">[150]A.P.U!#REF!</definedName>
    <definedName name="TOTALITEM5.2_77" localSheetId="2">[150]A.P.U!#REF!</definedName>
    <definedName name="TOTALITEM5.2_77">[150]A.P.U!#REF!</definedName>
    <definedName name="TOTALITEM5.2_78" localSheetId="22">[150]A.P.U!#REF!</definedName>
    <definedName name="TOTALITEM5.2_78" localSheetId="2">[150]A.P.U!#REF!</definedName>
    <definedName name="TOTALITEM5.2_78">[150]A.P.U!#REF!</definedName>
    <definedName name="TOTALITEM5.2_79" localSheetId="22">[150]A.P.U!#REF!</definedName>
    <definedName name="TOTALITEM5.2_79" localSheetId="2">[150]A.P.U!#REF!</definedName>
    <definedName name="TOTALITEM5.2_79">[150]A.P.U!#REF!</definedName>
    <definedName name="TOTALITEM5.2_80" localSheetId="22">[150]A.P.U!#REF!</definedName>
    <definedName name="TOTALITEM5.2_80" localSheetId="2">[150]A.P.U!#REF!</definedName>
    <definedName name="TOTALITEM5.2_80">[150]A.P.U!#REF!</definedName>
    <definedName name="TOTALITEM5.2_9" localSheetId="22">[150]A.P.U!#REF!</definedName>
    <definedName name="TOTALITEM5.2_9" localSheetId="2">[150]A.P.U!#REF!</definedName>
    <definedName name="TOTALITEM5.2_9">[150]A.P.U!#REF!</definedName>
    <definedName name="TOTALITEM5.3" localSheetId="17">[148]A.P.U!#REF!</definedName>
    <definedName name="TOTALITEM5.3" localSheetId="18">[148]A.P.U!#REF!</definedName>
    <definedName name="TOTALITEM5.3" localSheetId="22">[147]A.P.U!#REF!</definedName>
    <definedName name="TOTALITEM5.3" localSheetId="2">[148]A.P.U!#REF!</definedName>
    <definedName name="TOTALITEM5.3">[147]A.P.U!#REF!</definedName>
    <definedName name="TOTALITEM5.3_1" localSheetId="22">[149]A.P.U!#REF!</definedName>
    <definedName name="TOTALITEM5.3_1" localSheetId="2">[149]A.P.U!#REF!</definedName>
    <definedName name="TOTALITEM5.3_1">[149]A.P.U!#REF!</definedName>
    <definedName name="TOTALITEM5.3_10" localSheetId="22">[150]A.P.U!#REF!</definedName>
    <definedName name="TOTALITEM5.3_10" localSheetId="2">[150]A.P.U!#REF!</definedName>
    <definedName name="TOTALITEM5.3_10">[150]A.P.U!#REF!</definedName>
    <definedName name="TOTALITEM5.3_11" localSheetId="22">[150]A.P.U!#REF!</definedName>
    <definedName name="TOTALITEM5.3_11" localSheetId="2">[150]A.P.U!#REF!</definedName>
    <definedName name="TOTALITEM5.3_11">[150]A.P.U!#REF!</definedName>
    <definedName name="TOTALITEM5.3_12" localSheetId="22">[150]A.P.U!#REF!</definedName>
    <definedName name="TOTALITEM5.3_12" localSheetId="2">[150]A.P.U!#REF!</definedName>
    <definedName name="TOTALITEM5.3_12">[150]A.P.U!#REF!</definedName>
    <definedName name="TOTALITEM5.3_13" localSheetId="22">[150]A.P.U!#REF!</definedName>
    <definedName name="TOTALITEM5.3_13" localSheetId="2">[150]A.P.U!#REF!</definedName>
    <definedName name="TOTALITEM5.3_13">[150]A.P.U!#REF!</definedName>
    <definedName name="TOTALITEM5.3_14" localSheetId="22">[150]A.P.U!#REF!</definedName>
    <definedName name="TOTALITEM5.3_14" localSheetId="2">[150]A.P.U!#REF!</definedName>
    <definedName name="TOTALITEM5.3_14">[150]A.P.U!#REF!</definedName>
    <definedName name="TOTALITEM5.3_15" localSheetId="22">[150]A.P.U!#REF!</definedName>
    <definedName name="TOTALITEM5.3_15" localSheetId="2">[150]A.P.U!#REF!</definedName>
    <definedName name="TOTALITEM5.3_15">[150]A.P.U!#REF!</definedName>
    <definedName name="TOTALITEM5.3_16" localSheetId="22">[150]A.P.U!#REF!</definedName>
    <definedName name="TOTALITEM5.3_16" localSheetId="2">[150]A.P.U!#REF!</definedName>
    <definedName name="TOTALITEM5.3_16">[150]A.P.U!#REF!</definedName>
    <definedName name="TOTALITEM5.3_17" localSheetId="22">[150]A.P.U!#REF!</definedName>
    <definedName name="TOTALITEM5.3_17" localSheetId="2">[150]A.P.U!#REF!</definedName>
    <definedName name="TOTALITEM5.3_17">[150]A.P.U!#REF!</definedName>
    <definedName name="TOTALITEM5.3_18" localSheetId="22">[150]A.P.U!#REF!</definedName>
    <definedName name="TOTALITEM5.3_18" localSheetId="2">[150]A.P.U!#REF!</definedName>
    <definedName name="TOTALITEM5.3_18">[150]A.P.U!#REF!</definedName>
    <definedName name="TOTALITEM5.3_19" localSheetId="22">[150]A.P.U!#REF!</definedName>
    <definedName name="TOTALITEM5.3_19" localSheetId="2">[150]A.P.U!#REF!</definedName>
    <definedName name="TOTALITEM5.3_19">[150]A.P.U!#REF!</definedName>
    <definedName name="TOTALITEM5.3_2" localSheetId="22">[149]A.P.U!#REF!</definedName>
    <definedName name="TOTALITEM5.3_2" localSheetId="2">[149]A.P.U!#REF!</definedName>
    <definedName name="TOTALITEM5.3_2">[149]A.P.U!#REF!</definedName>
    <definedName name="TOTALITEM5.3_20" localSheetId="22">[150]A.P.U!#REF!</definedName>
    <definedName name="TOTALITEM5.3_20" localSheetId="2">[150]A.P.U!#REF!</definedName>
    <definedName name="TOTALITEM5.3_20">[150]A.P.U!#REF!</definedName>
    <definedName name="TOTALITEM5.3_21" localSheetId="22">[150]A.P.U!#REF!</definedName>
    <definedName name="TOTALITEM5.3_21" localSheetId="2">[150]A.P.U!#REF!</definedName>
    <definedName name="TOTALITEM5.3_21">[150]A.P.U!#REF!</definedName>
    <definedName name="TOTALITEM5.3_22" localSheetId="22">[150]A.P.U!#REF!</definedName>
    <definedName name="TOTALITEM5.3_22" localSheetId="2">[150]A.P.U!#REF!</definedName>
    <definedName name="TOTALITEM5.3_22">[150]A.P.U!#REF!</definedName>
    <definedName name="TOTALITEM5.3_23" localSheetId="22">[150]A.P.U!#REF!</definedName>
    <definedName name="TOTALITEM5.3_23" localSheetId="2">[150]A.P.U!#REF!</definedName>
    <definedName name="TOTALITEM5.3_23">[150]A.P.U!#REF!</definedName>
    <definedName name="TOTALITEM5.3_24" localSheetId="22">[150]A.P.U!#REF!</definedName>
    <definedName name="TOTALITEM5.3_24" localSheetId="2">[150]A.P.U!#REF!</definedName>
    <definedName name="TOTALITEM5.3_24">[150]A.P.U!#REF!</definedName>
    <definedName name="TOTALITEM5.3_25" localSheetId="22">[150]A.P.U!#REF!</definedName>
    <definedName name="TOTALITEM5.3_25" localSheetId="2">[150]A.P.U!#REF!</definedName>
    <definedName name="TOTALITEM5.3_25">[150]A.P.U!#REF!</definedName>
    <definedName name="TOTALITEM5.3_26" localSheetId="22">[150]A.P.U!#REF!</definedName>
    <definedName name="TOTALITEM5.3_26" localSheetId="2">[150]A.P.U!#REF!</definedName>
    <definedName name="TOTALITEM5.3_26">[150]A.P.U!#REF!</definedName>
    <definedName name="TOTALITEM5.3_27" localSheetId="22">[150]A.P.U!#REF!</definedName>
    <definedName name="TOTALITEM5.3_27" localSheetId="2">[150]A.P.U!#REF!</definedName>
    <definedName name="TOTALITEM5.3_27">[150]A.P.U!#REF!</definedName>
    <definedName name="TOTALITEM5.3_28" localSheetId="22">[150]A.P.U!#REF!</definedName>
    <definedName name="TOTALITEM5.3_28" localSheetId="2">[150]A.P.U!#REF!</definedName>
    <definedName name="TOTALITEM5.3_28">[150]A.P.U!#REF!</definedName>
    <definedName name="TOTALITEM5.3_29" localSheetId="22">[150]A.P.U!#REF!</definedName>
    <definedName name="TOTALITEM5.3_29" localSheetId="2">[150]A.P.U!#REF!</definedName>
    <definedName name="TOTALITEM5.3_29">[150]A.P.U!#REF!</definedName>
    <definedName name="TOTALITEM5.3_3" localSheetId="22">[151]A.P.U!#REF!</definedName>
    <definedName name="TOTALITEM5.3_3" localSheetId="2">[151]A.P.U!#REF!</definedName>
    <definedName name="TOTALITEM5.3_3">[151]A.P.U!#REF!</definedName>
    <definedName name="TOTALITEM5.3_30" localSheetId="22">[150]A.P.U!#REF!</definedName>
    <definedName name="TOTALITEM5.3_30" localSheetId="2">[150]A.P.U!#REF!</definedName>
    <definedName name="TOTALITEM5.3_30">[150]A.P.U!#REF!</definedName>
    <definedName name="TOTALITEM5.3_31" localSheetId="22">[150]A.P.U!#REF!</definedName>
    <definedName name="TOTALITEM5.3_31" localSheetId="2">[150]A.P.U!#REF!</definedName>
    <definedName name="TOTALITEM5.3_31">[150]A.P.U!#REF!</definedName>
    <definedName name="TOTALITEM5.3_32" localSheetId="22">[150]A.P.U!#REF!</definedName>
    <definedName name="TOTALITEM5.3_32" localSheetId="2">[150]A.P.U!#REF!</definedName>
    <definedName name="TOTALITEM5.3_32">[150]A.P.U!#REF!</definedName>
    <definedName name="TOTALITEM5.3_33" localSheetId="22">[150]A.P.U!#REF!</definedName>
    <definedName name="TOTALITEM5.3_33" localSheetId="2">[150]A.P.U!#REF!</definedName>
    <definedName name="TOTALITEM5.3_33">[150]A.P.U!#REF!</definedName>
    <definedName name="TOTALITEM5.3_34" localSheetId="22">[150]A.P.U!#REF!</definedName>
    <definedName name="TOTALITEM5.3_34" localSheetId="2">[150]A.P.U!#REF!</definedName>
    <definedName name="TOTALITEM5.3_34">[150]A.P.U!#REF!</definedName>
    <definedName name="TOTALITEM5.3_35" localSheetId="22">[150]A.P.U!#REF!</definedName>
    <definedName name="TOTALITEM5.3_35" localSheetId="2">[150]A.P.U!#REF!</definedName>
    <definedName name="TOTALITEM5.3_35">[150]A.P.U!#REF!</definedName>
    <definedName name="TOTALITEM5.3_36" localSheetId="22">[150]A.P.U!#REF!</definedName>
    <definedName name="TOTALITEM5.3_36" localSheetId="2">[150]A.P.U!#REF!</definedName>
    <definedName name="TOTALITEM5.3_36">[150]A.P.U!#REF!</definedName>
    <definedName name="TOTALITEM5.3_37" localSheetId="22">[150]A.P.U!#REF!</definedName>
    <definedName name="TOTALITEM5.3_37" localSheetId="2">[150]A.P.U!#REF!</definedName>
    <definedName name="TOTALITEM5.3_37">[150]A.P.U!#REF!</definedName>
    <definedName name="TOTALITEM5.3_38" localSheetId="22">[150]A.P.U!#REF!</definedName>
    <definedName name="TOTALITEM5.3_38" localSheetId="2">[150]A.P.U!#REF!</definedName>
    <definedName name="TOTALITEM5.3_38">[150]A.P.U!#REF!</definedName>
    <definedName name="TOTALITEM5.3_39" localSheetId="22">[150]A.P.U!#REF!</definedName>
    <definedName name="TOTALITEM5.3_39" localSheetId="2">[150]A.P.U!#REF!</definedName>
    <definedName name="TOTALITEM5.3_39">[150]A.P.U!#REF!</definedName>
    <definedName name="TOTALITEM5.3_4" localSheetId="22">[149]A.P.U!#REF!</definedName>
    <definedName name="TOTALITEM5.3_4" localSheetId="2">[149]A.P.U!#REF!</definedName>
    <definedName name="TOTALITEM5.3_4">[149]A.P.U!#REF!</definedName>
    <definedName name="TOTALITEM5.3_40" localSheetId="22">[150]A.P.U!#REF!</definedName>
    <definedName name="TOTALITEM5.3_40" localSheetId="2">[150]A.P.U!#REF!</definedName>
    <definedName name="TOTALITEM5.3_40">[150]A.P.U!#REF!</definedName>
    <definedName name="TOTALITEM5.3_41" localSheetId="22">[150]A.P.U!#REF!</definedName>
    <definedName name="TOTALITEM5.3_41" localSheetId="2">[150]A.P.U!#REF!</definedName>
    <definedName name="TOTALITEM5.3_41">[150]A.P.U!#REF!</definedName>
    <definedName name="TOTALITEM5.3_42" localSheetId="22">[150]A.P.U!#REF!</definedName>
    <definedName name="TOTALITEM5.3_42" localSheetId="2">[150]A.P.U!#REF!</definedName>
    <definedName name="TOTALITEM5.3_42">[150]A.P.U!#REF!</definedName>
    <definedName name="TOTALITEM5.3_43" localSheetId="22">[150]A.P.U!#REF!</definedName>
    <definedName name="TOTALITEM5.3_43" localSheetId="2">[150]A.P.U!#REF!</definedName>
    <definedName name="TOTALITEM5.3_43">[150]A.P.U!#REF!</definedName>
    <definedName name="TOTALITEM5.3_44" localSheetId="22">[150]A.P.U!#REF!</definedName>
    <definedName name="TOTALITEM5.3_44" localSheetId="2">[150]A.P.U!#REF!</definedName>
    <definedName name="TOTALITEM5.3_44">[150]A.P.U!#REF!</definedName>
    <definedName name="TOTALITEM5.3_45" localSheetId="22">[150]A.P.U!#REF!</definedName>
    <definedName name="TOTALITEM5.3_45" localSheetId="2">[150]A.P.U!#REF!</definedName>
    <definedName name="TOTALITEM5.3_45">[150]A.P.U!#REF!</definedName>
    <definedName name="TOTALITEM5.3_46" localSheetId="22">[150]A.P.U!#REF!</definedName>
    <definedName name="TOTALITEM5.3_46" localSheetId="2">[150]A.P.U!#REF!</definedName>
    <definedName name="TOTALITEM5.3_46">[150]A.P.U!#REF!</definedName>
    <definedName name="TOTALITEM5.3_47" localSheetId="22">[150]A.P.U!#REF!</definedName>
    <definedName name="TOTALITEM5.3_47" localSheetId="2">[150]A.P.U!#REF!</definedName>
    <definedName name="TOTALITEM5.3_47">[150]A.P.U!#REF!</definedName>
    <definedName name="TOTALITEM5.3_48" localSheetId="22">[150]A.P.U!#REF!</definedName>
    <definedName name="TOTALITEM5.3_48" localSheetId="2">[150]A.P.U!#REF!</definedName>
    <definedName name="TOTALITEM5.3_48">[150]A.P.U!#REF!</definedName>
    <definedName name="TOTALITEM5.3_49" localSheetId="22">[150]A.P.U!#REF!</definedName>
    <definedName name="TOTALITEM5.3_49" localSheetId="2">[150]A.P.U!#REF!</definedName>
    <definedName name="TOTALITEM5.3_49">[150]A.P.U!#REF!</definedName>
    <definedName name="TOTALITEM5.3_5" localSheetId="22">[150]A.P.U!#REF!</definedName>
    <definedName name="TOTALITEM5.3_5" localSheetId="2">[150]A.P.U!#REF!</definedName>
    <definedName name="TOTALITEM5.3_5">[150]A.P.U!#REF!</definedName>
    <definedName name="TOTALITEM5.3_50" localSheetId="22">[150]A.P.U!#REF!</definedName>
    <definedName name="TOTALITEM5.3_50" localSheetId="2">[150]A.P.U!#REF!</definedName>
    <definedName name="TOTALITEM5.3_50">[150]A.P.U!#REF!</definedName>
    <definedName name="TOTALITEM5.3_51" localSheetId="22">[150]A.P.U!#REF!</definedName>
    <definedName name="TOTALITEM5.3_51" localSheetId="2">[150]A.P.U!#REF!</definedName>
    <definedName name="TOTALITEM5.3_51">[150]A.P.U!#REF!</definedName>
    <definedName name="TOTALITEM5.3_52" localSheetId="22">[150]A.P.U!#REF!</definedName>
    <definedName name="TOTALITEM5.3_52" localSheetId="2">[150]A.P.U!#REF!</definedName>
    <definedName name="TOTALITEM5.3_52">[150]A.P.U!#REF!</definedName>
    <definedName name="TOTALITEM5.3_53" localSheetId="22">[150]A.P.U!#REF!</definedName>
    <definedName name="TOTALITEM5.3_53" localSheetId="2">[150]A.P.U!#REF!</definedName>
    <definedName name="TOTALITEM5.3_53">[150]A.P.U!#REF!</definedName>
    <definedName name="TOTALITEM5.3_54" localSheetId="22">[150]A.P.U!#REF!</definedName>
    <definedName name="TOTALITEM5.3_54" localSheetId="2">[150]A.P.U!#REF!</definedName>
    <definedName name="TOTALITEM5.3_54">[150]A.P.U!#REF!</definedName>
    <definedName name="TOTALITEM5.3_55" localSheetId="22">[150]A.P.U!#REF!</definedName>
    <definedName name="TOTALITEM5.3_55" localSheetId="2">[150]A.P.U!#REF!</definedName>
    <definedName name="TOTALITEM5.3_55">[150]A.P.U!#REF!</definedName>
    <definedName name="TOTALITEM5.3_56" localSheetId="22">[150]A.P.U!#REF!</definedName>
    <definedName name="TOTALITEM5.3_56" localSheetId="2">[150]A.P.U!#REF!</definedName>
    <definedName name="TOTALITEM5.3_56">[150]A.P.U!#REF!</definedName>
    <definedName name="TOTALITEM5.3_57" localSheetId="22">[150]A.P.U!#REF!</definedName>
    <definedName name="TOTALITEM5.3_57" localSheetId="2">[150]A.P.U!#REF!</definedName>
    <definedName name="TOTALITEM5.3_57">[150]A.P.U!#REF!</definedName>
    <definedName name="TOTALITEM5.3_58" localSheetId="22">[150]A.P.U!#REF!</definedName>
    <definedName name="TOTALITEM5.3_58" localSheetId="2">[150]A.P.U!#REF!</definedName>
    <definedName name="TOTALITEM5.3_58">[150]A.P.U!#REF!</definedName>
    <definedName name="TOTALITEM5.3_59" localSheetId="22">[149]A.P.U!#REF!</definedName>
    <definedName name="TOTALITEM5.3_59" localSheetId="2">[149]A.P.U!#REF!</definedName>
    <definedName name="TOTALITEM5.3_59">[149]A.P.U!#REF!</definedName>
    <definedName name="TOTALITEM5.3_60" localSheetId="22">[149]A.P.U!#REF!</definedName>
    <definedName name="TOTALITEM5.3_60" localSheetId="2">[149]A.P.U!#REF!</definedName>
    <definedName name="TOTALITEM5.3_60">[149]A.P.U!#REF!</definedName>
    <definedName name="TOTALITEM5.3_61" localSheetId="22">[150]A.P.U!#REF!</definedName>
    <definedName name="TOTALITEM5.3_61" localSheetId="2">[150]A.P.U!#REF!</definedName>
    <definedName name="TOTALITEM5.3_61">[150]A.P.U!#REF!</definedName>
    <definedName name="TOTALITEM5.3_62" localSheetId="22">[150]A.P.U!#REF!</definedName>
    <definedName name="TOTALITEM5.3_62" localSheetId="2">[150]A.P.U!#REF!</definedName>
    <definedName name="TOTALITEM5.3_62">[150]A.P.U!#REF!</definedName>
    <definedName name="TOTALITEM5.3_63" localSheetId="22">[150]A.P.U!#REF!</definedName>
    <definedName name="TOTALITEM5.3_63" localSheetId="2">[150]A.P.U!#REF!</definedName>
    <definedName name="TOTALITEM5.3_63">[150]A.P.U!#REF!</definedName>
    <definedName name="TOTALITEM5.3_64" localSheetId="22">[150]A.P.U!#REF!</definedName>
    <definedName name="TOTALITEM5.3_64" localSheetId="2">[150]A.P.U!#REF!</definedName>
    <definedName name="TOTALITEM5.3_64">[150]A.P.U!#REF!</definedName>
    <definedName name="TOTALITEM5.3_65" localSheetId="22">[150]A.P.U!#REF!</definedName>
    <definedName name="TOTALITEM5.3_65" localSheetId="2">[150]A.P.U!#REF!</definedName>
    <definedName name="TOTALITEM5.3_65">[150]A.P.U!#REF!</definedName>
    <definedName name="TOTALITEM5.3_66" localSheetId="22">[150]A.P.U!#REF!</definedName>
    <definedName name="TOTALITEM5.3_66" localSheetId="2">[150]A.P.U!#REF!</definedName>
    <definedName name="TOTALITEM5.3_66">[150]A.P.U!#REF!</definedName>
    <definedName name="TOTALITEM5.3_67" localSheetId="22">[150]A.P.U!#REF!</definedName>
    <definedName name="TOTALITEM5.3_67" localSheetId="2">[150]A.P.U!#REF!</definedName>
    <definedName name="TOTALITEM5.3_67">[150]A.P.U!#REF!</definedName>
    <definedName name="TOTALITEM5.3_68" localSheetId="22">[150]A.P.U!#REF!</definedName>
    <definedName name="TOTALITEM5.3_68" localSheetId="2">[150]A.P.U!#REF!</definedName>
    <definedName name="TOTALITEM5.3_68">[150]A.P.U!#REF!</definedName>
    <definedName name="TOTALITEM5.3_69" localSheetId="22">[150]A.P.U!#REF!</definedName>
    <definedName name="TOTALITEM5.3_69" localSheetId="2">[150]A.P.U!#REF!</definedName>
    <definedName name="TOTALITEM5.3_69">[150]A.P.U!#REF!</definedName>
    <definedName name="TOTALITEM5.3_70" localSheetId="22">[150]A.P.U!#REF!</definedName>
    <definedName name="TOTALITEM5.3_70" localSheetId="2">[150]A.P.U!#REF!</definedName>
    <definedName name="TOTALITEM5.3_70">[150]A.P.U!#REF!</definedName>
    <definedName name="TOTALITEM5.3_71" localSheetId="22">[150]A.P.U!#REF!</definedName>
    <definedName name="TOTALITEM5.3_71" localSheetId="2">[150]A.P.U!#REF!</definedName>
    <definedName name="TOTALITEM5.3_71">[150]A.P.U!#REF!</definedName>
    <definedName name="TOTALITEM5.3_72" localSheetId="22">[150]A.P.U!#REF!</definedName>
    <definedName name="TOTALITEM5.3_72" localSheetId="2">[150]A.P.U!#REF!</definedName>
    <definedName name="TOTALITEM5.3_72">[150]A.P.U!#REF!</definedName>
    <definedName name="TOTALITEM5.3_73" localSheetId="22">[150]A.P.U!#REF!</definedName>
    <definedName name="TOTALITEM5.3_73" localSheetId="2">[150]A.P.U!#REF!</definedName>
    <definedName name="TOTALITEM5.3_73">[150]A.P.U!#REF!</definedName>
    <definedName name="TOTALITEM5.3_74" localSheetId="22">[150]A.P.U!#REF!</definedName>
    <definedName name="TOTALITEM5.3_74" localSheetId="2">[150]A.P.U!#REF!</definedName>
    <definedName name="TOTALITEM5.3_74">[150]A.P.U!#REF!</definedName>
    <definedName name="TOTALITEM5.3_75" localSheetId="22">[150]A.P.U!#REF!</definedName>
    <definedName name="TOTALITEM5.3_75" localSheetId="2">[150]A.P.U!#REF!</definedName>
    <definedName name="TOTALITEM5.3_75">[150]A.P.U!#REF!</definedName>
    <definedName name="TOTALITEM5.3_76" localSheetId="22">[150]A.P.U!#REF!</definedName>
    <definedName name="TOTALITEM5.3_76" localSheetId="2">[150]A.P.U!#REF!</definedName>
    <definedName name="TOTALITEM5.3_76">[150]A.P.U!#REF!</definedName>
    <definedName name="TOTALITEM5.3_77" localSheetId="22">[150]A.P.U!#REF!</definedName>
    <definedName name="TOTALITEM5.3_77" localSheetId="2">[150]A.P.U!#REF!</definedName>
    <definedName name="TOTALITEM5.3_77">[150]A.P.U!#REF!</definedName>
    <definedName name="TOTALITEM5.3_78" localSheetId="22">[150]A.P.U!#REF!</definedName>
    <definedName name="TOTALITEM5.3_78" localSheetId="2">[150]A.P.U!#REF!</definedName>
    <definedName name="TOTALITEM5.3_78">[150]A.P.U!#REF!</definedName>
    <definedName name="TOTALITEM5.3_79" localSheetId="22">[150]A.P.U!#REF!</definedName>
    <definedName name="TOTALITEM5.3_79" localSheetId="2">[150]A.P.U!#REF!</definedName>
    <definedName name="TOTALITEM5.3_79">[150]A.P.U!#REF!</definedName>
    <definedName name="TOTALITEM5.3_80" localSheetId="22">[150]A.P.U!#REF!</definedName>
    <definedName name="TOTALITEM5.3_80" localSheetId="2">[150]A.P.U!#REF!</definedName>
    <definedName name="TOTALITEM5.3_80">[150]A.P.U!#REF!</definedName>
    <definedName name="TOTALITEM5.3_9" localSheetId="22">[150]A.P.U!#REF!</definedName>
    <definedName name="TOTALITEM5.3_9" localSheetId="2">[150]A.P.U!#REF!</definedName>
    <definedName name="TOTALITEM5.3_9">[150]A.P.U!#REF!</definedName>
    <definedName name="TOTALITEM5.4" localSheetId="17">[148]A.P.U!#REF!</definedName>
    <definedName name="TOTALITEM5.4" localSheetId="18">[148]A.P.U!#REF!</definedName>
    <definedName name="TOTALITEM5.4" localSheetId="22">[147]A.P.U!#REF!</definedName>
    <definedName name="TOTALITEM5.4" localSheetId="2">[148]A.P.U!#REF!</definedName>
    <definedName name="TOTALITEM5.4">[147]A.P.U!#REF!</definedName>
    <definedName name="TOTALITEM5.4_1" localSheetId="22">[149]A.P.U!#REF!</definedName>
    <definedName name="TOTALITEM5.4_1" localSheetId="2">[149]A.P.U!#REF!</definedName>
    <definedName name="TOTALITEM5.4_1">[149]A.P.U!#REF!</definedName>
    <definedName name="TOTALITEM5.4_10" localSheetId="22">[150]A.P.U!#REF!</definedName>
    <definedName name="TOTALITEM5.4_10" localSheetId="2">[150]A.P.U!#REF!</definedName>
    <definedName name="TOTALITEM5.4_10">[150]A.P.U!#REF!</definedName>
    <definedName name="TOTALITEM5.4_11" localSheetId="22">[150]A.P.U!#REF!</definedName>
    <definedName name="TOTALITEM5.4_11" localSheetId="2">[150]A.P.U!#REF!</definedName>
    <definedName name="TOTALITEM5.4_11">[150]A.P.U!#REF!</definedName>
    <definedName name="TOTALITEM5.4_12" localSheetId="22">[150]A.P.U!#REF!</definedName>
    <definedName name="TOTALITEM5.4_12" localSheetId="2">[150]A.P.U!#REF!</definedName>
    <definedName name="TOTALITEM5.4_12">[150]A.P.U!#REF!</definedName>
    <definedName name="TOTALITEM5.4_13" localSheetId="22">[150]A.P.U!#REF!</definedName>
    <definedName name="TOTALITEM5.4_13" localSheetId="2">[150]A.P.U!#REF!</definedName>
    <definedName name="TOTALITEM5.4_13">[150]A.P.U!#REF!</definedName>
    <definedName name="TOTALITEM5.4_14" localSheetId="22">[150]A.P.U!#REF!</definedName>
    <definedName name="TOTALITEM5.4_14" localSheetId="2">[150]A.P.U!#REF!</definedName>
    <definedName name="TOTALITEM5.4_14">[150]A.P.U!#REF!</definedName>
    <definedName name="TOTALITEM5.4_15" localSheetId="22">[150]A.P.U!#REF!</definedName>
    <definedName name="TOTALITEM5.4_15" localSheetId="2">[150]A.P.U!#REF!</definedName>
    <definedName name="TOTALITEM5.4_15">[150]A.P.U!#REF!</definedName>
    <definedName name="TOTALITEM5.4_16" localSheetId="22">[150]A.P.U!#REF!</definedName>
    <definedName name="TOTALITEM5.4_16" localSheetId="2">[150]A.P.U!#REF!</definedName>
    <definedName name="TOTALITEM5.4_16">[150]A.P.U!#REF!</definedName>
    <definedName name="TOTALITEM5.4_17" localSheetId="22">[150]A.P.U!#REF!</definedName>
    <definedName name="TOTALITEM5.4_17" localSheetId="2">[150]A.P.U!#REF!</definedName>
    <definedName name="TOTALITEM5.4_17">[150]A.P.U!#REF!</definedName>
    <definedName name="TOTALITEM5.4_18" localSheetId="22">[150]A.P.U!#REF!</definedName>
    <definedName name="TOTALITEM5.4_18" localSheetId="2">[150]A.P.U!#REF!</definedName>
    <definedName name="TOTALITEM5.4_18">[150]A.P.U!#REF!</definedName>
    <definedName name="TOTALITEM5.4_19" localSheetId="22">[150]A.P.U!#REF!</definedName>
    <definedName name="TOTALITEM5.4_19" localSheetId="2">[150]A.P.U!#REF!</definedName>
    <definedName name="TOTALITEM5.4_19">[150]A.P.U!#REF!</definedName>
    <definedName name="TOTALITEM5.4_2" localSheetId="22">[149]A.P.U!#REF!</definedName>
    <definedName name="TOTALITEM5.4_2" localSheetId="2">[149]A.P.U!#REF!</definedName>
    <definedName name="TOTALITEM5.4_2">[149]A.P.U!#REF!</definedName>
    <definedName name="TOTALITEM5.4_20" localSheetId="22">[150]A.P.U!#REF!</definedName>
    <definedName name="TOTALITEM5.4_20" localSheetId="2">[150]A.P.U!#REF!</definedName>
    <definedName name="TOTALITEM5.4_20">[150]A.P.U!#REF!</definedName>
    <definedName name="TOTALITEM5.4_21" localSheetId="22">[150]A.P.U!#REF!</definedName>
    <definedName name="TOTALITEM5.4_21" localSheetId="2">[150]A.P.U!#REF!</definedName>
    <definedName name="TOTALITEM5.4_21">[150]A.P.U!#REF!</definedName>
    <definedName name="TOTALITEM5.4_22" localSheetId="22">[150]A.P.U!#REF!</definedName>
    <definedName name="TOTALITEM5.4_22" localSheetId="2">[150]A.P.U!#REF!</definedName>
    <definedName name="TOTALITEM5.4_22">[150]A.P.U!#REF!</definedName>
    <definedName name="TOTALITEM5.4_23" localSheetId="22">[150]A.P.U!#REF!</definedName>
    <definedName name="TOTALITEM5.4_23" localSheetId="2">[150]A.P.U!#REF!</definedName>
    <definedName name="TOTALITEM5.4_23">[150]A.P.U!#REF!</definedName>
    <definedName name="TOTALITEM5.4_24" localSheetId="22">[150]A.P.U!#REF!</definedName>
    <definedName name="TOTALITEM5.4_24" localSheetId="2">[150]A.P.U!#REF!</definedName>
    <definedName name="TOTALITEM5.4_24">[150]A.P.U!#REF!</definedName>
    <definedName name="TOTALITEM5.4_25" localSheetId="22">[150]A.P.U!#REF!</definedName>
    <definedName name="TOTALITEM5.4_25" localSheetId="2">[150]A.P.U!#REF!</definedName>
    <definedName name="TOTALITEM5.4_25">[150]A.P.U!#REF!</definedName>
    <definedName name="TOTALITEM5.4_26" localSheetId="22">[150]A.P.U!#REF!</definedName>
    <definedName name="TOTALITEM5.4_26" localSheetId="2">[150]A.P.U!#REF!</definedName>
    <definedName name="TOTALITEM5.4_26">[150]A.P.U!#REF!</definedName>
    <definedName name="TOTALITEM5.4_27" localSheetId="22">[150]A.P.U!#REF!</definedName>
    <definedName name="TOTALITEM5.4_27" localSheetId="2">[150]A.P.U!#REF!</definedName>
    <definedName name="TOTALITEM5.4_27">[150]A.P.U!#REF!</definedName>
    <definedName name="TOTALITEM5.4_28" localSheetId="22">[150]A.P.U!#REF!</definedName>
    <definedName name="TOTALITEM5.4_28" localSheetId="2">[150]A.P.U!#REF!</definedName>
    <definedName name="TOTALITEM5.4_28">[150]A.P.U!#REF!</definedName>
    <definedName name="TOTALITEM5.4_29" localSheetId="22">[150]A.P.U!#REF!</definedName>
    <definedName name="TOTALITEM5.4_29" localSheetId="2">[150]A.P.U!#REF!</definedName>
    <definedName name="TOTALITEM5.4_29">[150]A.P.U!#REF!</definedName>
    <definedName name="TOTALITEM5.4_3" localSheetId="22">[151]A.P.U!#REF!</definedName>
    <definedName name="TOTALITEM5.4_3" localSheetId="2">[151]A.P.U!#REF!</definedName>
    <definedName name="TOTALITEM5.4_3">[151]A.P.U!#REF!</definedName>
    <definedName name="TOTALITEM5.4_30" localSheetId="22">[150]A.P.U!#REF!</definedName>
    <definedName name="TOTALITEM5.4_30" localSheetId="2">[150]A.P.U!#REF!</definedName>
    <definedName name="TOTALITEM5.4_30">[150]A.P.U!#REF!</definedName>
    <definedName name="TOTALITEM5.4_31" localSheetId="22">[150]A.P.U!#REF!</definedName>
    <definedName name="TOTALITEM5.4_31" localSheetId="2">[150]A.P.U!#REF!</definedName>
    <definedName name="TOTALITEM5.4_31">[150]A.P.U!#REF!</definedName>
    <definedName name="TOTALITEM5.4_32" localSheetId="22">[150]A.P.U!#REF!</definedName>
    <definedName name="TOTALITEM5.4_32" localSheetId="2">[150]A.P.U!#REF!</definedName>
    <definedName name="TOTALITEM5.4_32">[150]A.P.U!#REF!</definedName>
    <definedName name="TOTALITEM5.4_33" localSheetId="22">[150]A.P.U!#REF!</definedName>
    <definedName name="TOTALITEM5.4_33" localSheetId="2">[150]A.P.U!#REF!</definedName>
    <definedName name="TOTALITEM5.4_33">[150]A.P.U!#REF!</definedName>
    <definedName name="TOTALITEM5.4_34" localSheetId="22">[150]A.P.U!#REF!</definedName>
    <definedName name="TOTALITEM5.4_34" localSheetId="2">[150]A.P.U!#REF!</definedName>
    <definedName name="TOTALITEM5.4_34">[150]A.P.U!#REF!</definedName>
    <definedName name="TOTALITEM5.4_35" localSheetId="22">[150]A.P.U!#REF!</definedName>
    <definedName name="TOTALITEM5.4_35" localSheetId="2">[150]A.P.U!#REF!</definedName>
    <definedName name="TOTALITEM5.4_35">[150]A.P.U!#REF!</definedName>
    <definedName name="TOTALITEM5.4_36" localSheetId="22">[150]A.P.U!#REF!</definedName>
    <definedName name="TOTALITEM5.4_36" localSheetId="2">[150]A.P.U!#REF!</definedName>
    <definedName name="TOTALITEM5.4_36">[150]A.P.U!#REF!</definedName>
    <definedName name="TOTALITEM5.4_37" localSheetId="22">[150]A.P.U!#REF!</definedName>
    <definedName name="TOTALITEM5.4_37" localSheetId="2">[150]A.P.U!#REF!</definedName>
    <definedName name="TOTALITEM5.4_37">[150]A.P.U!#REF!</definedName>
    <definedName name="TOTALITEM5.4_38" localSheetId="22">[150]A.P.U!#REF!</definedName>
    <definedName name="TOTALITEM5.4_38" localSheetId="2">[150]A.P.U!#REF!</definedName>
    <definedName name="TOTALITEM5.4_38">[150]A.P.U!#REF!</definedName>
    <definedName name="TOTALITEM5.4_39" localSheetId="22">[150]A.P.U!#REF!</definedName>
    <definedName name="TOTALITEM5.4_39" localSheetId="2">[150]A.P.U!#REF!</definedName>
    <definedName name="TOTALITEM5.4_39">[150]A.P.U!#REF!</definedName>
    <definedName name="TOTALITEM5.4_4" localSheetId="22">[149]A.P.U!#REF!</definedName>
    <definedName name="TOTALITEM5.4_4" localSheetId="2">[149]A.P.U!#REF!</definedName>
    <definedName name="TOTALITEM5.4_4">[149]A.P.U!#REF!</definedName>
    <definedName name="TOTALITEM5.4_40" localSheetId="22">[150]A.P.U!#REF!</definedName>
    <definedName name="TOTALITEM5.4_40" localSheetId="2">[150]A.P.U!#REF!</definedName>
    <definedName name="TOTALITEM5.4_40">[150]A.P.U!#REF!</definedName>
    <definedName name="TOTALITEM5.4_41" localSheetId="22">[150]A.P.U!#REF!</definedName>
    <definedName name="TOTALITEM5.4_41" localSheetId="2">[150]A.P.U!#REF!</definedName>
    <definedName name="TOTALITEM5.4_41">[150]A.P.U!#REF!</definedName>
    <definedName name="TOTALITEM5.4_42" localSheetId="22">[150]A.P.U!#REF!</definedName>
    <definedName name="TOTALITEM5.4_42" localSheetId="2">[150]A.P.U!#REF!</definedName>
    <definedName name="TOTALITEM5.4_42">[150]A.P.U!#REF!</definedName>
    <definedName name="TOTALITEM5.4_43" localSheetId="22">[150]A.P.U!#REF!</definedName>
    <definedName name="TOTALITEM5.4_43" localSheetId="2">[150]A.P.U!#REF!</definedName>
    <definedName name="TOTALITEM5.4_43">[150]A.P.U!#REF!</definedName>
    <definedName name="TOTALITEM5.4_44" localSheetId="22">[150]A.P.U!#REF!</definedName>
    <definedName name="TOTALITEM5.4_44" localSheetId="2">[150]A.P.U!#REF!</definedName>
    <definedName name="TOTALITEM5.4_44">[150]A.P.U!#REF!</definedName>
    <definedName name="TOTALITEM5.4_45" localSheetId="22">[150]A.P.U!#REF!</definedName>
    <definedName name="TOTALITEM5.4_45" localSheetId="2">[150]A.P.U!#REF!</definedName>
    <definedName name="TOTALITEM5.4_45">[150]A.P.U!#REF!</definedName>
    <definedName name="TOTALITEM5.4_46" localSheetId="22">[150]A.P.U!#REF!</definedName>
    <definedName name="TOTALITEM5.4_46" localSheetId="2">[150]A.P.U!#REF!</definedName>
    <definedName name="TOTALITEM5.4_46">[150]A.P.U!#REF!</definedName>
    <definedName name="TOTALITEM5.4_47" localSheetId="22">[150]A.P.U!#REF!</definedName>
    <definedName name="TOTALITEM5.4_47" localSheetId="2">[150]A.P.U!#REF!</definedName>
    <definedName name="TOTALITEM5.4_47">[150]A.P.U!#REF!</definedName>
    <definedName name="TOTALITEM5.4_48" localSheetId="22">[150]A.P.U!#REF!</definedName>
    <definedName name="TOTALITEM5.4_48" localSheetId="2">[150]A.P.U!#REF!</definedName>
    <definedName name="TOTALITEM5.4_48">[150]A.P.U!#REF!</definedName>
    <definedName name="TOTALITEM5.4_49" localSheetId="22">[150]A.P.U!#REF!</definedName>
    <definedName name="TOTALITEM5.4_49" localSheetId="2">[150]A.P.U!#REF!</definedName>
    <definedName name="TOTALITEM5.4_49">[150]A.P.U!#REF!</definedName>
    <definedName name="TOTALITEM5.4_5" localSheetId="22">[150]A.P.U!#REF!</definedName>
    <definedName name="TOTALITEM5.4_5" localSheetId="2">[150]A.P.U!#REF!</definedName>
    <definedName name="TOTALITEM5.4_5">[150]A.P.U!#REF!</definedName>
    <definedName name="TOTALITEM5.4_50" localSheetId="22">[150]A.P.U!#REF!</definedName>
    <definedName name="TOTALITEM5.4_50" localSheetId="2">[150]A.P.U!#REF!</definedName>
    <definedName name="TOTALITEM5.4_50">[150]A.P.U!#REF!</definedName>
    <definedName name="TOTALITEM5.4_51" localSheetId="22">[150]A.P.U!#REF!</definedName>
    <definedName name="TOTALITEM5.4_51" localSheetId="2">[150]A.P.U!#REF!</definedName>
    <definedName name="TOTALITEM5.4_51">[150]A.P.U!#REF!</definedName>
    <definedName name="TOTALITEM5.4_52" localSheetId="22">[150]A.P.U!#REF!</definedName>
    <definedName name="TOTALITEM5.4_52" localSheetId="2">[150]A.P.U!#REF!</definedName>
    <definedName name="TOTALITEM5.4_52">[150]A.P.U!#REF!</definedName>
    <definedName name="TOTALITEM5.4_53" localSheetId="22">[150]A.P.U!#REF!</definedName>
    <definedName name="TOTALITEM5.4_53" localSheetId="2">[150]A.P.U!#REF!</definedName>
    <definedName name="TOTALITEM5.4_53">[150]A.P.U!#REF!</definedName>
    <definedName name="TOTALITEM5.4_54" localSheetId="22">[150]A.P.U!#REF!</definedName>
    <definedName name="TOTALITEM5.4_54" localSheetId="2">[150]A.P.U!#REF!</definedName>
    <definedName name="TOTALITEM5.4_54">[150]A.P.U!#REF!</definedName>
    <definedName name="TOTALITEM5.4_55" localSheetId="22">[150]A.P.U!#REF!</definedName>
    <definedName name="TOTALITEM5.4_55" localSheetId="2">[150]A.P.U!#REF!</definedName>
    <definedName name="TOTALITEM5.4_55">[150]A.P.U!#REF!</definedName>
    <definedName name="TOTALITEM5.4_56" localSheetId="22">[150]A.P.U!#REF!</definedName>
    <definedName name="TOTALITEM5.4_56" localSheetId="2">[150]A.P.U!#REF!</definedName>
    <definedName name="TOTALITEM5.4_56">[150]A.P.U!#REF!</definedName>
    <definedName name="TOTALITEM5.4_57" localSheetId="22">[150]A.P.U!#REF!</definedName>
    <definedName name="TOTALITEM5.4_57" localSheetId="2">[150]A.P.U!#REF!</definedName>
    <definedName name="TOTALITEM5.4_57">[150]A.P.U!#REF!</definedName>
    <definedName name="TOTALITEM5.4_58" localSheetId="22">[150]A.P.U!#REF!</definedName>
    <definedName name="TOTALITEM5.4_58" localSheetId="2">[150]A.P.U!#REF!</definedName>
    <definedName name="TOTALITEM5.4_58">[150]A.P.U!#REF!</definedName>
    <definedName name="TOTALITEM5.4_59" localSheetId="22">[149]A.P.U!#REF!</definedName>
    <definedName name="TOTALITEM5.4_59" localSheetId="2">[149]A.P.U!#REF!</definedName>
    <definedName name="TOTALITEM5.4_59">[149]A.P.U!#REF!</definedName>
    <definedName name="TOTALITEM5.4_60" localSheetId="22">[149]A.P.U!#REF!</definedName>
    <definedName name="TOTALITEM5.4_60" localSheetId="2">[149]A.P.U!#REF!</definedName>
    <definedName name="TOTALITEM5.4_60">[149]A.P.U!#REF!</definedName>
    <definedName name="TOTALITEM5.4_61" localSheetId="22">[150]A.P.U!#REF!</definedName>
    <definedName name="TOTALITEM5.4_61" localSheetId="2">[150]A.P.U!#REF!</definedName>
    <definedName name="TOTALITEM5.4_61">[150]A.P.U!#REF!</definedName>
    <definedName name="TOTALITEM5.4_62" localSheetId="22">[150]A.P.U!#REF!</definedName>
    <definedName name="TOTALITEM5.4_62" localSheetId="2">[150]A.P.U!#REF!</definedName>
    <definedName name="TOTALITEM5.4_62">[150]A.P.U!#REF!</definedName>
    <definedName name="TOTALITEM5.4_63" localSheetId="22">[150]A.P.U!#REF!</definedName>
    <definedName name="TOTALITEM5.4_63" localSheetId="2">[150]A.P.U!#REF!</definedName>
    <definedName name="TOTALITEM5.4_63">[150]A.P.U!#REF!</definedName>
    <definedName name="TOTALITEM5.4_64" localSheetId="22">[150]A.P.U!#REF!</definedName>
    <definedName name="TOTALITEM5.4_64" localSheetId="2">[150]A.P.U!#REF!</definedName>
    <definedName name="TOTALITEM5.4_64">[150]A.P.U!#REF!</definedName>
    <definedName name="TOTALITEM5.4_65" localSheetId="22">[150]A.P.U!#REF!</definedName>
    <definedName name="TOTALITEM5.4_65" localSheetId="2">[150]A.P.U!#REF!</definedName>
    <definedName name="TOTALITEM5.4_65">[150]A.P.U!#REF!</definedName>
    <definedName name="TOTALITEM5.4_66" localSheetId="22">[150]A.P.U!#REF!</definedName>
    <definedName name="TOTALITEM5.4_66" localSheetId="2">[150]A.P.U!#REF!</definedName>
    <definedName name="TOTALITEM5.4_66">[150]A.P.U!#REF!</definedName>
    <definedName name="TOTALITEM5.4_67" localSheetId="22">[150]A.P.U!#REF!</definedName>
    <definedName name="TOTALITEM5.4_67" localSheetId="2">[150]A.P.U!#REF!</definedName>
    <definedName name="TOTALITEM5.4_67">[150]A.P.U!#REF!</definedName>
    <definedName name="TOTALITEM5.4_68" localSheetId="22">[150]A.P.U!#REF!</definedName>
    <definedName name="TOTALITEM5.4_68" localSheetId="2">[150]A.P.U!#REF!</definedName>
    <definedName name="TOTALITEM5.4_68">[150]A.P.U!#REF!</definedName>
    <definedName name="TOTALITEM5.4_69" localSheetId="22">[150]A.P.U!#REF!</definedName>
    <definedName name="TOTALITEM5.4_69" localSheetId="2">[150]A.P.U!#REF!</definedName>
    <definedName name="TOTALITEM5.4_69">[150]A.P.U!#REF!</definedName>
    <definedName name="TOTALITEM5.4_70" localSheetId="22">[150]A.P.U!#REF!</definedName>
    <definedName name="TOTALITEM5.4_70" localSheetId="2">[150]A.P.U!#REF!</definedName>
    <definedName name="TOTALITEM5.4_70">[150]A.P.U!#REF!</definedName>
    <definedName name="TOTALITEM5.4_71" localSheetId="22">[150]A.P.U!#REF!</definedName>
    <definedName name="TOTALITEM5.4_71" localSheetId="2">[150]A.P.U!#REF!</definedName>
    <definedName name="TOTALITEM5.4_71">[150]A.P.U!#REF!</definedName>
    <definedName name="TOTALITEM5.4_72" localSheetId="22">[150]A.P.U!#REF!</definedName>
    <definedName name="TOTALITEM5.4_72" localSheetId="2">[150]A.P.U!#REF!</definedName>
    <definedName name="TOTALITEM5.4_72">[150]A.P.U!#REF!</definedName>
    <definedName name="TOTALITEM5.4_73" localSheetId="22">[150]A.P.U!#REF!</definedName>
    <definedName name="TOTALITEM5.4_73" localSheetId="2">[150]A.P.U!#REF!</definedName>
    <definedName name="TOTALITEM5.4_73">[150]A.P.U!#REF!</definedName>
    <definedName name="TOTALITEM5.4_74" localSheetId="22">[150]A.P.U!#REF!</definedName>
    <definedName name="TOTALITEM5.4_74" localSheetId="2">[150]A.P.U!#REF!</definedName>
    <definedName name="TOTALITEM5.4_74">[150]A.P.U!#REF!</definedName>
    <definedName name="TOTALITEM5.4_75" localSheetId="22">[150]A.P.U!#REF!</definedName>
    <definedName name="TOTALITEM5.4_75" localSheetId="2">[150]A.P.U!#REF!</definedName>
    <definedName name="TOTALITEM5.4_75">[150]A.P.U!#REF!</definedName>
    <definedName name="TOTALITEM5.4_76" localSheetId="22">[150]A.P.U!#REF!</definedName>
    <definedName name="TOTALITEM5.4_76" localSheetId="2">[150]A.P.U!#REF!</definedName>
    <definedName name="TOTALITEM5.4_76">[150]A.P.U!#REF!</definedName>
    <definedName name="TOTALITEM5.4_77" localSheetId="22">[150]A.P.U!#REF!</definedName>
    <definedName name="TOTALITEM5.4_77" localSheetId="2">[150]A.P.U!#REF!</definedName>
    <definedName name="TOTALITEM5.4_77">[150]A.P.U!#REF!</definedName>
    <definedName name="TOTALITEM5.4_78" localSheetId="22">[150]A.P.U!#REF!</definedName>
    <definedName name="TOTALITEM5.4_78" localSheetId="2">[150]A.P.U!#REF!</definedName>
    <definedName name="TOTALITEM5.4_78">[150]A.P.U!#REF!</definedName>
    <definedName name="TOTALITEM5.4_79" localSheetId="22">[150]A.P.U!#REF!</definedName>
    <definedName name="TOTALITEM5.4_79" localSheetId="2">[150]A.P.U!#REF!</definedName>
    <definedName name="TOTALITEM5.4_79">[150]A.P.U!#REF!</definedName>
    <definedName name="TOTALITEM5.4_80" localSheetId="22">[150]A.P.U!#REF!</definedName>
    <definedName name="TOTALITEM5.4_80" localSheetId="2">[150]A.P.U!#REF!</definedName>
    <definedName name="TOTALITEM5.4_80">[150]A.P.U!#REF!</definedName>
    <definedName name="TOTALITEM5.4_9" localSheetId="22">[150]A.P.U!#REF!</definedName>
    <definedName name="TOTALITEM5.4_9" localSheetId="2">[150]A.P.U!#REF!</definedName>
    <definedName name="TOTALITEM5.4_9">[150]A.P.U!#REF!</definedName>
    <definedName name="TOTALITEM6.1" localSheetId="17">[148]A.P.U!#REF!</definedName>
    <definedName name="TOTALITEM6.1" localSheetId="18">[148]A.P.U!#REF!</definedName>
    <definedName name="TOTALITEM6.1" localSheetId="22">[147]A.P.U!#REF!</definedName>
    <definedName name="TOTALITEM6.1" localSheetId="2">[148]A.P.U!#REF!</definedName>
    <definedName name="TOTALITEM6.1">[147]A.P.U!#REF!</definedName>
    <definedName name="TOTALITEM6.1_1" localSheetId="22">[149]A.P.U!#REF!</definedName>
    <definedName name="TOTALITEM6.1_1" localSheetId="2">[149]A.P.U!#REF!</definedName>
    <definedName name="TOTALITEM6.1_1">[149]A.P.U!#REF!</definedName>
    <definedName name="TOTALITEM6.1_10" localSheetId="22">[150]A.P.U!#REF!</definedName>
    <definedName name="TOTALITEM6.1_10" localSheetId="2">[150]A.P.U!#REF!</definedName>
    <definedName name="TOTALITEM6.1_10">[150]A.P.U!#REF!</definedName>
    <definedName name="TOTALITEM6.1_11" localSheetId="22">[150]A.P.U!#REF!</definedName>
    <definedName name="TOTALITEM6.1_11" localSheetId="2">[150]A.P.U!#REF!</definedName>
    <definedName name="TOTALITEM6.1_11">[150]A.P.U!#REF!</definedName>
    <definedName name="TOTALITEM6.1_12" localSheetId="22">[150]A.P.U!#REF!</definedName>
    <definedName name="TOTALITEM6.1_12" localSheetId="2">[150]A.P.U!#REF!</definedName>
    <definedName name="TOTALITEM6.1_12">[150]A.P.U!#REF!</definedName>
    <definedName name="TOTALITEM6.1_13" localSheetId="22">[150]A.P.U!#REF!</definedName>
    <definedName name="TOTALITEM6.1_13" localSheetId="2">[150]A.P.U!#REF!</definedName>
    <definedName name="TOTALITEM6.1_13">[150]A.P.U!#REF!</definedName>
    <definedName name="TOTALITEM6.1_14" localSheetId="22">[150]A.P.U!#REF!</definedName>
    <definedName name="TOTALITEM6.1_14" localSheetId="2">[150]A.P.U!#REF!</definedName>
    <definedName name="TOTALITEM6.1_14">[150]A.P.U!#REF!</definedName>
    <definedName name="TOTALITEM6.1_15" localSheetId="22">[150]A.P.U!#REF!</definedName>
    <definedName name="TOTALITEM6.1_15" localSheetId="2">[150]A.P.U!#REF!</definedName>
    <definedName name="TOTALITEM6.1_15">[150]A.P.U!#REF!</definedName>
    <definedName name="TOTALITEM6.1_16" localSheetId="22">[150]A.P.U!#REF!</definedName>
    <definedName name="TOTALITEM6.1_16" localSheetId="2">[150]A.P.U!#REF!</definedName>
    <definedName name="TOTALITEM6.1_16">[150]A.P.U!#REF!</definedName>
    <definedName name="TOTALITEM6.1_17" localSheetId="22">[150]A.P.U!#REF!</definedName>
    <definedName name="TOTALITEM6.1_17" localSheetId="2">[150]A.P.U!#REF!</definedName>
    <definedName name="TOTALITEM6.1_17">[150]A.P.U!#REF!</definedName>
    <definedName name="TOTALITEM6.1_18" localSheetId="22">[150]A.P.U!#REF!</definedName>
    <definedName name="TOTALITEM6.1_18" localSheetId="2">[150]A.P.U!#REF!</definedName>
    <definedName name="TOTALITEM6.1_18">[150]A.P.U!#REF!</definedName>
    <definedName name="TOTALITEM6.1_19" localSheetId="22">[150]A.P.U!#REF!</definedName>
    <definedName name="TOTALITEM6.1_19" localSheetId="2">[150]A.P.U!#REF!</definedName>
    <definedName name="TOTALITEM6.1_19">[150]A.P.U!#REF!</definedName>
    <definedName name="TOTALITEM6.1_2" localSheetId="22">[149]A.P.U!#REF!</definedName>
    <definedName name="TOTALITEM6.1_2" localSheetId="2">[149]A.P.U!#REF!</definedName>
    <definedName name="TOTALITEM6.1_2">[149]A.P.U!#REF!</definedName>
    <definedName name="TOTALITEM6.1_20" localSheetId="22">[150]A.P.U!#REF!</definedName>
    <definedName name="TOTALITEM6.1_20" localSheetId="2">[150]A.P.U!#REF!</definedName>
    <definedName name="TOTALITEM6.1_20">[150]A.P.U!#REF!</definedName>
    <definedName name="TOTALITEM6.1_21" localSheetId="22">[150]A.P.U!#REF!</definedName>
    <definedName name="TOTALITEM6.1_21" localSheetId="2">[150]A.P.U!#REF!</definedName>
    <definedName name="TOTALITEM6.1_21">[150]A.P.U!#REF!</definedName>
    <definedName name="TOTALITEM6.1_22" localSheetId="22">[150]A.P.U!#REF!</definedName>
    <definedName name="TOTALITEM6.1_22" localSheetId="2">[150]A.P.U!#REF!</definedName>
    <definedName name="TOTALITEM6.1_22">[150]A.P.U!#REF!</definedName>
    <definedName name="TOTALITEM6.1_23" localSheetId="22">[150]A.P.U!#REF!</definedName>
    <definedName name="TOTALITEM6.1_23" localSheetId="2">[150]A.P.U!#REF!</definedName>
    <definedName name="TOTALITEM6.1_23">[150]A.P.U!#REF!</definedName>
    <definedName name="TOTALITEM6.1_24" localSheetId="22">[150]A.P.U!#REF!</definedName>
    <definedName name="TOTALITEM6.1_24" localSheetId="2">[150]A.P.U!#REF!</definedName>
    <definedName name="TOTALITEM6.1_24">[150]A.P.U!#REF!</definedName>
    <definedName name="TOTALITEM6.1_25" localSheetId="22">[150]A.P.U!#REF!</definedName>
    <definedName name="TOTALITEM6.1_25" localSheetId="2">[150]A.P.U!#REF!</definedName>
    <definedName name="TOTALITEM6.1_25">[150]A.P.U!#REF!</definedName>
    <definedName name="TOTALITEM6.1_26" localSheetId="22">[150]A.P.U!#REF!</definedName>
    <definedName name="TOTALITEM6.1_26" localSheetId="2">[150]A.P.U!#REF!</definedName>
    <definedName name="TOTALITEM6.1_26">[150]A.P.U!#REF!</definedName>
    <definedName name="TOTALITEM6.1_27" localSheetId="22">[150]A.P.U!#REF!</definedName>
    <definedName name="TOTALITEM6.1_27" localSheetId="2">[150]A.P.U!#REF!</definedName>
    <definedName name="TOTALITEM6.1_27">[150]A.P.U!#REF!</definedName>
    <definedName name="TOTALITEM6.1_28" localSheetId="22">[150]A.P.U!#REF!</definedName>
    <definedName name="TOTALITEM6.1_28" localSheetId="2">[150]A.P.U!#REF!</definedName>
    <definedName name="TOTALITEM6.1_28">[150]A.P.U!#REF!</definedName>
    <definedName name="TOTALITEM6.1_29" localSheetId="22">[150]A.P.U!#REF!</definedName>
    <definedName name="TOTALITEM6.1_29" localSheetId="2">[150]A.P.U!#REF!</definedName>
    <definedName name="TOTALITEM6.1_29">[150]A.P.U!#REF!</definedName>
    <definedName name="TOTALITEM6.1_3" localSheetId="22">[151]A.P.U!#REF!</definedName>
    <definedName name="TOTALITEM6.1_3" localSheetId="2">[151]A.P.U!#REF!</definedName>
    <definedName name="TOTALITEM6.1_3">[151]A.P.U!#REF!</definedName>
    <definedName name="TOTALITEM6.1_30" localSheetId="22">[150]A.P.U!#REF!</definedName>
    <definedName name="TOTALITEM6.1_30" localSheetId="2">[150]A.P.U!#REF!</definedName>
    <definedName name="TOTALITEM6.1_30">[150]A.P.U!#REF!</definedName>
    <definedName name="TOTALITEM6.1_31" localSheetId="22">[150]A.P.U!#REF!</definedName>
    <definedName name="TOTALITEM6.1_31" localSheetId="2">[150]A.P.U!#REF!</definedName>
    <definedName name="TOTALITEM6.1_31">[150]A.P.U!#REF!</definedName>
    <definedName name="TOTALITEM6.1_32" localSheetId="22">[150]A.P.U!#REF!</definedName>
    <definedName name="TOTALITEM6.1_32" localSheetId="2">[150]A.P.U!#REF!</definedName>
    <definedName name="TOTALITEM6.1_32">[150]A.P.U!#REF!</definedName>
    <definedName name="TOTALITEM6.1_33" localSheetId="22">[150]A.P.U!#REF!</definedName>
    <definedName name="TOTALITEM6.1_33" localSheetId="2">[150]A.P.U!#REF!</definedName>
    <definedName name="TOTALITEM6.1_33">[150]A.P.U!#REF!</definedName>
    <definedName name="TOTALITEM6.1_34" localSheetId="22">[150]A.P.U!#REF!</definedName>
    <definedName name="TOTALITEM6.1_34" localSheetId="2">[150]A.P.U!#REF!</definedName>
    <definedName name="TOTALITEM6.1_34">[150]A.P.U!#REF!</definedName>
    <definedName name="TOTALITEM6.1_35" localSheetId="22">[150]A.P.U!#REF!</definedName>
    <definedName name="TOTALITEM6.1_35" localSheetId="2">[150]A.P.U!#REF!</definedName>
    <definedName name="TOTALITEM6.1_35">[150]A.P.U!#REF!</definedName>
    <definedName name="TOTALITEM6.1_36" localSheetId="22">[150]A.P.U!#REF!</definedName>
    <definedName name="TOTALITEM6.1_36" localSheetId="2">[150]A.P.U!#REF!</definedName>
    <definedName name="TOTALITEM6.1_36">[150]A.P.U!#REF!</definedName>
    <definedName name="TOTALITEM6.1_37" localSheetId="22">[150]A.P.U!#REF!</definedName>
    <definedName name="TOTALITEM6.1_37" localSheetId="2">[150]A.P.U!#REF!</definedName>
    <definedName name="TOTALITEM6.1_37">[150]A.P.U!#REF!</definedName>
    <definedName name="TOTALITEM6.1_38" localSheetId="22">[150]A.P.U!#REF!</definedName>
    <definedName name="TOTALITEM6.1_38" localSheetId="2">[150]A.P.U!#REF!</definedName>
    <definedName name="TOTALITEM6.1_38">[150]A.P.U!#REF!</definedName>
    <definedName name="TOTALITEM6.1_39" localSheetId="22">[150]A.P.U!#REF!</definedName>
    <definedName name="TOTALITEM6.1_39" localSheetId="2">[150]A.P.U!#REF!</definedName>
    <definedName name="TOTALITEM6.1_39">[150]A.P.U!#REF!</definedName>
    <definedName name="TOTALITEM6.1_4" localSheetId="22">[149]A.P.U!#REF!</definedName>
    <definedName name="TOTALITEM6.1_4" localSheetId="2">[149]A.P.U!#REF!</definedName>
    <definedName name="TOTALITEM6.1_4">[149]A.P.U!#REF!</definedName>
    <definedName name="TOTALITEM6.1_40" localSheetId="22">[150]A.P.U!#REF!</definedName>
    <definedName name="TOTALITEM6.1_40" localSheetId="2">[150]A.P.U!#REF!</definedName>
    <definedName name="TOTALITEM6.1_40">[150]A.P.U!#REF!</definedName>
    <definedName name="TOTALITEM6.1_41" localSheetId="22">[150]A.P.U!#REF!</definedName>
    <definedName name="TOTALITEM6.1_41" localSheetId="2">[150]A.P.U!#REF!</definedName>
    <definedName name="TOTALITEM6.1_41">[150]A.P.U!#REF!</definedName>
    <definedName name="TOTALITEM6.1_42" localSheetId="22">[150]A.P.U!#REF!</definedName>
    <definedName name="TOTALITEM6.1_42" localSheetId="2">[150]A.P.U!#REF!</definedName>
    <definedName name="TOTALITEM6.1_42">[150]A.P.U!#REF!</definedName>
    <definedName name="TOTALITEM6.1_43" localSheetId="22">[150]A.P.U!#REF!</definedName>
    <definedName name="TOTALITEM6.1_43" localSheetId="2">[150]A.P.U!#REF!</definedName>
    <definedName name="TOTALITEM6.1_43">[150]A.P.U!#REF!</definedName>
    <definedName name="TOTALITEM6.1_44" localSheetId="22">[150]A.P.U!#REF!</definedName>
    <definedName name="TOTALITEM6.1_44" localSheetId="2">[150]A.P.U!#REF!</definedName>
    <definedName name="TOTALITEM6.1_44">[150]A.P.U!#REF!</definedName>
    <definedName name="TOTALITEM6.1_45" localSheetId="22">[150]A.P.U!#REF!</definedName>
    <definedName name="TOTALITEM6.1_45" localSheetId="2">[150]A.P.U!#REF!</definedName>
    <definedName name="TOTALITEM6.1_45">[150]A.P.U!#REF!</definedName>
    <definedName name="TOTALITEM6.1_46" localSheetId="22">[150]A.P.U!#REF!</definedName>
    <definedName name="TOTALITEM6.1_46" localSheetId="2">[150]A.P.U!#REF!</definedName>
    <definedName name="TOTALITEM6.1_46">[150]A.P.U!#REF!</definedName>
    <definedName name="TOTALITEM6.1_47" localSheetId="22">[150]A.P.U!#REF!</definedName>
    <definedName name="TOTALITEM6.1_47" localSheetId="2">[150]A.P.U!#REF!</definedName>
    <definedName name="TOTALITEM6.1_47">[150]A.P.U!#REF!</definedName>
    <definedName name="TOTALITEM6.1_48" localSheetId="22">[150]A.P.U!#REF!</definedName>
    <definedName name="TOTALITEM6.1_48" localSheetId="2">[150]A.P.U!#REF!</definedName>
    <definedName name="TOTALITEM6.1_48">[150]A.P.U!#REF!</definedName>
    <definedName name="TOTALITEM6.1_49" localSheetId="22">[150]A.P.U!#REF!</definedName>
    <definedName name="TOTALITEM6.1_49" localSheetId="2">[150]A.P.U!#REF!</definedName>
    <definedName name="TOTALITEM6.1_49">[150]A.P.U!#REF!</definedName>
    <definedName name="TOTALITEM6.1_5" localSheetId="22">[150]A.P.U!#REF!</definedName>
    <definedName name="TOTALITEM6.1_5" localSheetId="2">[150]A.P.U!#REF!</definedName>
    <definedName name="TOTALITEM6.1_5">[150]A.P.U!#REF!</definedName>
    <definedName name="TOTALITEM6.1_50" localSheetId="22">[150]A.P.U!#REF!</definedName>
    <definedName name="TOTALITEM6.1_50" localSheetId="2">[150]A.P.U!#REF!</definedName>
    <definedName name="TOTALITEM6.1_50">[150]A.P.U!#REF!</definedName>
    <definedName name="TOTALITEM6.1_51" localSheetId="22">[150]A.P.U!#REF!</definedName>
    <definedName name="TOTALITEM6.1_51" localSheetId="2">[150]A.P.U!#REF!</definedName>
    <definedName name="TOTALITEM6.1_51">[150]A.P.U!#REF!</definedName>
    <definedName name="TOTALITEM6.1_52" localSheetId="22">[150]A.P.U!#REF!</definedName>
    <definedName name="TOTALITEM6.1_52" localSheetId="2">[150]A.P.U!#REF!</definedName>
    <definedName name="TOTALITEM6.1_52">[150]A.P.U!#REF!</definedName>
    <definedName name="TOTALITEM6.1_53" localSheetId="22">[150]A.P.U!#REF!</definedName>
    <definedName name="TOTALITEM6.1_53" localSheetId="2">[150]A.P.U!#REF!</definedName>
    <definedName name="TOTALITEM6.1_53">[150]A.P.U!#REF!</definedName>
    <definedName name="TOTALITEM6.1_54" localSheetId="22">[150]A.P.U!#REF!</definedName>
    <definedName name="TOTALITEM6.1_54" localSheetId="2">[150]A.P.U!#REF!</definedName>
    <definedName name="TOTALITEM6.1_54">[150]A.P.U!#REF!</definedName>
    <definedName name="TOTALITEM6.1_55" localSheetId="22">[150]A.P.U!#REF!</definedName>
    <definedName name="TOTALITEM6.1_55" localSheetId="2">[150]A.P.U!#REF!</definedName>
    <definedName name="TOTALITEM6.1_55">[150]A.P.U!#REF!</definedName>
    <definedName name="TOTALITEM6.1_56" localSheetId="22">[150]A.P.U!#REF!</definedName>
    <definedName name="TOTALITEM6.1_56" localSheetId="2">[150]A.P.U!#REF!</definedName>
    <definedName name="TOTALITEM6.1_56">[150]A.P.U!#REF!</definedName>
    <definedName name="TOTALITEM6.1_57" localSheetId="22">[150]A.P.U!#REF!</definedName>
    <definedName name="TOTALITEM6.1_57" localSheetId="2">[150]A.P.U!#REF!</definedName>
    <definedName name="TOTALITEM6.1_57">[150]A.P.U!#REF!</definedName>
    <definedName name="TOTALITEM6.1_58" localSheetId="22">[150]A.P.U!#REF!</definedName>
    <definedName name="TOTALITEM6.1_58" localSheetId="2">[150]A.P.U!#REF!</definedName>
    <definedName name="TOTALITEM6.1_58">[150]A.P.U!#REF!</definedName>
    <definedName name="TOTALITEM6.1_59" localSheetId="22">[149]A.P.U!#REF!</definedName>
    <definedName name="TOTALITEM6.1_59" localSheetId="2">[149]A.P.U!#REF!</definedName>
    <definedName name="TOTALITEM6.1_59">[149]A.P.U!#REF!</definedName>
    <definedName name="TOTALITEM6.1_60" localSheetId="22">[149]A.P.U!#REF!</definedName>
    <definedName name="TOTALITEM6.1_60" localSheetId="2">[149]A.P.U!#REF!</definedName>
    <definedName name="TOTALITEM6.1_60">[149]A.P.U!#REF!</definedName>
    <definedName name="TOTALITEM6.1_61" localSheetId="22">[150]A.P.U!#REF!</definedName>
    <definedName name="TOTALITEM6.1_61" localSheetId="2">[150]A.P.U!#REF!</definedName>
    <definedName name="TOTALITEM6.1_61">[150]A.P.U!#REF!</definedName>
    <definedName name="TOTALITEM6.1_62" localSheetId="22">[150]A.P.U!#REF!</definedName>
    <definedName name="TOTALITEM6.1_62" localSheetId="2">[150]A.P.U!#REF!</definedName>
    <definedName name="TOTALITEM6.1_62">[150]A.P.U!#REF!</definedName>
    <definedName name="TOTALITEM6.1_63" localSheetId="22">[150]A.P.U!#REF!</definedName>
    <definedName name="TOTALITEM6.1_63" localSheetId="2">[150]A.P.U!#REF!</definedName>
    <definedName name="TOTALITEM6.1_63">[150]A.P.U!#REF!</definedName>
    <definedName name="TOTALITEM6.1_64" localSheetId="22">[150]A.P.U!#REF!</definedName>
    <definedName name="TOTALITEM6.1_64" localSheetId="2">[150]A.P.U!#REF!</definedName>
    <definedName name="TOTALITEM6.1_64">[150]A.P.U!#REF!</definedName>
    <definedName name="TOTALITEM6.1_65" localSheetId="22">[150]A.P.U!#REF!</definedName>
    <definedName name="TOTALITEM6.1_65" localSheetId="2">[150]A.P.U!#REF!</definedName>
    <definedName name="TOTALITEM6.1_65">[150]A.P.U!#REF!</definedName>
    <definedName name="TOTALITEM6.1_66" localSheetId="22">[150]A.P.U!#REF!</definedName>
    <definedName name="TOTALITEM6.1_66" localSheetId="2">[150]A.P.U!#REF!</definedName>
    <definedName name="TOTALITEM6.1_66">[150]A.P.U!#REF!</definedName>
    <definedName name="TOTALITEM6.1_67" localSheetId="22">[150]A.P.U!#REF!</definedName>
    <definedName name="TOTALITEM6.1_67" localSheetId="2">[150]A.P.U!#REF!</definedName>
    <definedName name="TOTALITEM6.1_67">[150]A.P.U!#REF!</definedName>
    <definedName name="TOTALITEM6.1_68" localSheetId="22">[150]A.P.U!#REF!</definedName>
    <definedName name="TOTALITEM6.1_68" localSheetId="2">[150]A.P.U!#REF!</definedName>
    <definedName name="TOTALITEM6.1_68">[150]A.P.U!#REF!</definedName>
    <definedName name="TOTALITEM6.1_69" localSheetId="22">[150]A.P.U!#REF!</definedName>
    <definedName name="TOTALITEM6.1_69" localSheetId="2">[150]A.P.U!#REF!</definedName>
    <definedName name="TOTALITEM6.1_69">[150]A.P.U!#REF!</definedName>
    <definedName name="TOTALITEM6.1_70" localSheetId="22">[150]A.P.U!#REF!</definedName>
    <definedName name="TOTALITEM6.1_70" localSheetId="2">[150]A.P.U!#REF!</definedName>
    <definedName name="TOTALITEM6.1_70">[150]A.P.U!#REF!</definedName>
    <definedName name="TOTALITEM6.1_71" localSheetId="22">[150]A.P.U!#REF!</definedName>
    <definedName name="TOTALITEM6.1_71" localSheetId="2">[150]A.P.U!#REF!</definedName>
    <definedName name="TOTALITEM6.1_71">[150]A.P.U!#REF!</definedName>
    <definedName name="TOTALITEM6.1_72" localSheetId="22">[150]A.P.U!#REF!</definedName>
    <definedName name="TOTALITEM6.1_72" localSheetId="2">[150]A.P.U!#REF!</definedName>
    <definedName name="TOTALITEM6.1_72">[150]A.P.U!#REF!</definedName>
    <definedName name="TOTALITEM6.1_73" localSheetId="22">[150]A.P.U!#REF!</definedName>
    <definedName name="TOTALITEM6.1_73" localSheetId="2">[150]A.P.U!#REF!</definedName>
    <definedName name="TOTALITEM6.1_73">[150]A.P.U!#REF!</definedName>
    <definedName name="TOTALITEM6.1_74" localSheetId="22">[150]A.P.U!#REF!</definedName>
    <definedName name="TOTALITEM6.1_74" localSheetId="2">[150]A.P.U!#REF!</definedName>
    <definedName name="TOTALITEM6.1_74">[150]A.P.U!#REF!</definedName>
    <definedName name="TOTALITEM6.1_75" localSheetId="22">[150]A.P.U!#REF!</definedName>
    <definedName name="TOTALITEM6.1_75" localSheetId="2">[150]A.P.U!#REF!</definedName>
    <definedName name="TOTALITEM6.1_75">[150]A.P.U!#REF!</definedName>
    <definedName name="TOTALITEM6.1_76" localSheetId="22">[150]A.P.U!#REF!</definedName>
    <definedName name="TOTALITEM6.1_76" localSheetId="2">[150]A.P.U!#REF!</definedName>
    <definedName name="TOTALITEM6.1_76">[150]A.P.U!#REF!</definedName>
    <definedName name="TOTALITEM6.1_77" localSheetId="22">[150]A.P.U!#REF!</definedName>
    <definedName name="TOTALITEM6.1_77" localSheetId="2">[150]A.P.U!#REF!</definedName>
    <definedName name="TOTALITEM6.1_77">[150]A.P.U!#REF!</definedName>
    <definedName name="TOTALITEM6.1_78" localSheetId="22">[150]A.P.U!#REF!</definedName>
    <definedName name="TOTALITEM6.1_78" localSheetId="2">[150]A.P.U!#REF!</definedName>
    <definedName name="TOTALITEM6.1_78">[150]A.P.U!#REF!</definedName>
    <definedName name="TOTALITEM6.1_79" localSheetId="22">[150]A.P.U!#REF!</definedName>
    <definedName name="TOTALITEM6.1_79" localSheetId="2">[150]A.P.U!#REF!</definedName>
    <definedName name="TOTALITEM6.1_79">[150]A.P.U!#REF!</definedName>
    <definedName name="TOTALITEM6.1_80" localSheetId="22">[150]A.P.U!#REF!</definedName>
    <definedName name="TOTALITEM6.1_80" localSheetId="2">[150]A.P.U!#REF!</definedName>
    <definedName name="TOTALITEM6.1_80">[150]A.P.U!#REF!</definedName>
    <definedName name="TOTALITEM6.1_9" localSheetId="22">[150]A.P.U!#REF!</definedName>
    <definedName name="TOTALITEM6.1_9" localSheetId="2">[150]A.P.U!#REF!</definedName>
    <definedName name="TOTALITEM6.1_9">[150]A.P.U!#REF!</definedName>
    <definedName name="TOTALITEM6.2" localSheetId="17">[148]A.P.U!#REF!</definedName>
    <definedName name="TOTALITEM6.2" localSheetId="18">[148]A.P.U!#REF!</definedName>
    <definedName name="TOTALITEM6.2" localSheetId="22">[147]A.P.U!#REF!</definedName>
    <definedName name="TOTALITEM6.2" localSheetId="2">[148]A.P.U!#REF!</definedName>
    <definedName name="TOTALITEM6.2">[147]A.P.U!#REF!</definedName>
    <definedName name="TOTALITEM6.2_1" localSheetId="22">[149]A.P.U!#REF!</definedName>
    <definedName name="TOTALITEM6.2_1" localSheetId="2">[149]A.P.U!#REF!</definedName>
    <definedName name="TOTALITEM6.2_1">[149]A.P.U!#REF!</definedName>
    <definedName name="TOTALITEM6.2_10" localSheetId="22">[150]A.P.U!#REF!</definedName>
    <definedName name="TOTALITEM6.2_10" localSheetId="2">[150]A.P.U!#REF!</definedName>
    <definedName name="TOTALITEM6.2_10">[150]A.P.U!#REF!</definedName>
    <definedName name="TOTALITEM6.2_11" localSheetId="22">[150]A.P.U!#REF!</definedName>
    <definedName name="TOTALITEM6.2_11" localSheetId="2">[150]A.P.U!#REF!</definedName>
    <definedName name="TOTALITEM6.2_11">[150]A.P.U!#REF!</definedName>
    <definedName name="TOTALITEM6.2_12" localSheetId="22">[150]A.P.U!#REF!</definedName>
    <definedName name="TOTALITEM6.2_12" localSheetId="2">[150]A.P.U!#REF!</definedName>
    <definedName name="TOTALITEM6.2_12">[150]A.P.U!#REF!</definedName>
    <definedName name="TOTALITEM6.2_13" localSheetId="22">[150]A.P.U!#REF!</definedName>
    <definedName name="TOTALITEM6.2_13" localSheetId="2">[150]A.P.U!#REF!</definedName>
    <definedName name="TOTALITEM6.2_13">[150]A.P.U!#REF!</definedName>
    <definedName name="TOTALITEM6.2_14" localSheetId="22">[150]A.P.U!#REF!</definedName>
    <definedName name="TOTALITEM6.2_14" localSheetId="2">[150]A.P.U!#REF!</definedName>
    <definedName name="TOTALITEM6.2_14">[150]A.P.U!#REF!</definedName>
    <definedName name="TOTALITEM6.2_15" localSheetId="22">[150]A.P.U!#REF!</definedName>
    <definedName name="TOTALITEM6.2_15" localSheetId="2">[150]A.P.U!#REF!</definedName>
    <definedName name="TOTALITEM6.2_15">[150]A.P.U!#REF!</definedName>
    <definedName name="TOTALITEM6.2_16" localSheetId="22">[150]A.P.U!#REF!</definedName>
    <definedName name="TOTALITEM6.2_16" localSheetId="2">[150]A.P.U!#REF!</definedName>
    <definedName name="TOTALITEM6.2_16">[150]A.P.U!#REF!</definedName>
    <definedName name="TOTALITEM6.2_17" localSheetId="22">[150]A.P.U!#REF!</definedName>
    <definedName name="TOTALITEM6.2_17" localSheetId="2">[150]A.P.U!#REF!</definedName>
    <definedName name="TOTALITEM6.2_17">[150]A.P.U!#REF!</definedName>
    <definedName name="TOTALITEM6.2_18" localSheetId="22">[150]A.P.U!#REF!</definedName>
    <definedName name="TOTALITEM6.2_18" localSheetId="2">[150]A.P.U!#REF!</definedName>
    <definedName name="TOTALITEM6.2_18">[150]A.P.U!#REF!</definedName>
    <definedName name="TOTALITEM6.2_19" localSheetId="22">[150]A.P.U!#REF!</definedName>
    <definedName name="TOTALITEM6.2_19" localSheetId="2">[150]A.P.U!#REF!</definedName>
    <definedName name="TOTALITEM6.2_19">[150]A.P.U!#REF!</definedName>
    <definedName name="TOTALITEM6.2_2" localSheetId="22">[149]A.P.U!#REF!</definedName>
    <definedName name="TOTALITEM6.2_2" localSheetId="2">[149]A.P.U!#REF!</definedName>
    <definedName name="TOTALITEM6.2_2">[149]A.P.U!#REF!</definedName>
    <definedName name="TOTALITEM6.2_20" localSheetId="22">[150]A.P.U!#REF!</definedName>
    <definedName name="TOTALITEM6.2_20" localSheetId="2">[150]A.P.U!#REF!</definedName>
    <definedName name="TOTALITEM6.2_20">[150]A.P.U!#REF!</definedName>
    <definedName name="TOTALITEM6.2_21" localSheetId="22">[150]A.P.U!#REF!</definedName>
    <definedName name="TOTALITEM6.2_21" localSheetId="2">[150]A.P.U!#REF!</definedName>
    <definedName name="TOTALITEM6.2_21">[150]A.P.U!#REF!</definedName>
    <definedName name="TOTALITEM6.2_22" localSheetId="22">[150]A.P.U!#REF!</definedName>
    <definedName name="TOTALITEM6.2_22" localSheetId="2">[150]A.P.U!#REF!</definedName>
    <definedName name="TOTALITEM6.2_22">[150]A.P.U!#REF!</definedName>
    <definedName name="TOTALITEM6.2_23" localSheetId="22">[150]A.P.U!#REF!</definedName>
    <definedName name="TOTALITEM6.2_23" localSheetId="2">[150]A.P.U!#REF!</definedName>
    <definedName name="TOTALITEM6.2_23">[150]A.P.U!#REF!</definedName>
    <definedName name="TOTALITEM6.2_24" localSheetId="22">[150]A.P.U!#REF!</definedName>
    <definedName name="TOTALITEM6.2_24" localSheetId="2">[150]A.P.U!#REF!</definedName>
    <definedName name="TOTALITEM6.2_24">[150]A.P.U!#REF!</definedName>
    <definedName name="TOTALITEM6.2_25" localSheetId="22">[150]A.P.U!#REF!</definedName>
    <definedName name="TOTALITEM6.2_25" localSheetId="2">[150]A.P.U!#REF!</definedName>
    <definedName name="TOTALITEM6.2_25">[150]A.P.U!#REF!</definedName>
    <definedName name="TOTALITEM6.2_26" localSheetId="22">[150]A.P.U!#REF!</definedName>
    <definedName name="TOTALITEM6.2_26" localSheetId="2">[150]A.P.U!#REF!</definedName>
    <definedName name="TOTALITEM6.2_26">[150]A.P.U!#REF!</definedName>
    <definedName name="TOTALITEM6.2_27" localSheetId="22">[150]A.P.U!#REF!</definedName>
    <definedName name="TOTALITEM6.2_27" localSheetId="2">[150]A.P.U!#REF!</definedName>
    <definedName name="TOTALITEM6.2_27">[150]A.P.U!#REF!</definedName>
    <definedName name="TOTALITEM6.2_28" localSheetId="22">[150]A.P.U!#REF!</definedName>
    <definedName name="TOTALITEM6.2_28" localSheetId="2">[150]A.P.U!#REF!</definedName>
    <definedName name="TOTALITEM6.2_28">[150]A.P.U!#REF!</definedName>
    <definedName name="TOTALITEM6.2_29" localSheetId="22">[150]A.P.U!#REF!</definedName>
    <definedName name="TOTALITEM6.2_29" localSheetId="2">[150]A.P.U!#REF!</definedName>
    <definedName name="TOTALITEM6.2_29">[150]A.P.U!#REF!</definedName>
    <definedName name="TOTALITEM6.2_3" localSheetId="22">[151]A.P.U!#REF!</definedName>
    <definedName name="TOTALITEM6.2_3" localSheetId="2">[151]A.P.U!#REF!</definedName>
    <definedName name="TOTALITEM6.2_3">[151]A.P.U!#REF!</definedName>
    <definedName name="TOTALITEM6.2_30" localSheetId="22">[150]A.P.U!#REF!</definedName>
    <definedName name="TOTALITEM6.2_30" localSheetId="2">[150]A.P.U!#REF!</definedName>
    <definedName name="TOTALITEM6.2_30">[150]A.P.U!#REF!</definedName>
    <definedName name="TOTALITEM6.2_31" localSheetId="22">[150]A.P.U!#REF!</definedName>
    <definedName name="TOTALITEM6.2_31" localSheetId="2">[150]A.P.U!#REF!</definedName>
    <definedName name="TOTALITEM6.2_31">[150]A.P.U!#REF!</definedName>
    <definedName name="TOTALITEM6.2_32" localSheetId="22">[150]A.P.U!#REF!</definedName>
    <definedName name="TOTALITEM6.2_32" localSheetId="2">[150]A.P.U!#REF!</definedName>
    <definedName name="TOTALITEM6.2_32">[150]A.P.U!#REF!</definedName>
    <definedName name="TOTALITEM6.2_33" localSheetId="22">[150]A.P.U!#REF!</definedName>
    <definedName name="TOTALITEM6.2_33" localSheetId="2">[150]A.P.U!#REF!</definedName>
    <definedName name="TOTALITEM6.2_33">[150]A.P.U!#REF!</definedName>
    <definedName name="TOTALITEM6.2_34" localSheetId="22">[150]A.P.U!#REF!</definedName>
    <definedName name="TOTALITEM6.2_34" localSheetId="2">[150]A.P.U!#REF!</definedName>
    <definedName name="TOTALITEM6.2_34">[150]A.P.U!#REF!</definedName>
    <definedName name="TOTALITEM6.2_35" localSheetId="22">[150]A.P.U!#REF!</definedName>
    <definedName name="TOTALITEM6.2_35" localSheetId="2">[150]A.P.U!#REF!</definedName>
    <definedName name="TOTALITEM6.2_35">[150]A.P.U!#REF!</definedName>
    <definedName name="TOTALITEM6.2_36" localSheetId="22">[150]A.P.U!#REF!</definedName>
    <definedName name="TOTALITEM6.2_36" localSheetId="2">[150]A.P.U!#REF!</definedName>
    <definedName name="TOTALITEM6.2_36">[150]A.P.U!#REF!</definedName>
    <definedName name="TOTALITEM6.2_37" localSheetId="22">[150]A.P.U!#REF!</definedName>
    <definedName name="TOTALITEM6.2_37" localSheetId="2">[150]A.P.U!#REF!</definedName>
    <definedName name="TOTALITEM6.2_37">[150]A.P.U!#REF!</definedName>
    <definedName name="TOTALITEM6.2_38" localSheetId="22">[150]A.P.U!#REF!</definedName>
    <definedName name="TOTALITEM6.2_38" localSheetId="2">[150]A.P.U!#REF!</definedName>
    <definedName name="TOTALITEM6.2_38">[150]A.P.U!#REF!</definedName>
    <definedName name="TOTALITEM6.2_39" localSheetId="22">[150]A.P.U!#REF!</definedName>
    <definedName name="TOTALITEM6.2_39" localSheetId="2">[150]A.P.U!#REF!</definedName>
    <definedName name="TOTALITEM6.2_39">[150]A.P.U!#REF!</definedName>
    <definedName name="TOTALITEM6.2_4" localSheetId="22">[149]A.P.U!#REF!</definedName>
    <definedName name="TOTALITEM6.2_4" localSheetId="2">[149]A.P.U!#REF!</definedName>
    <definedName name="TOTALITEM6.2_4">[149]A.P.U!#REF!</definedName>
    <definedName name="TOTALITEM6.2_40" localSheetId="22">[150]A.P.U!#REF!</definedName>
    <definedName name="TOTALITEM6.2_40" localSheetId="2">[150]A.P.U!#REF!</definedName>
    <definedName name="TOTALITEM6.2_40">[150]A.P.U!#REF!</definedName>
    <definedName name="TOTALITEM6.2_41" localSheetId="22">[150]A.P.U!#REF!</definedName>
    <definedName name="TOTALITEM6.2_41" localSheetId="2">[150]A.P.U!#REF!</definedName>
    <definedName name="TOTALITEM6.2_41">[150]A.P.U!#REF!</definedName>
    <definedName name="TOTALITEM6.2_42" localSheetId="22">[150]A.P.U!#REF!</definedName>
    <definedName name="TOTALITEM6.2_42" localSheetId="2">[150]A.P.U!#REF!</definedName>
    <definedName name="TOTALITEM6.2_42">[150]A.P.U!#REF!</definedName>
    <definedName name="TOTALITEM6.2_43" localSheetId="22">[150]A.P.U!#REF!</definedName>
    <definedName name="TOTALITEM6.2_43" localSheetId="2">[150]A.P.U!#REF!</definedName>
    <definedName name="TOTALITEM6.2_43">[150]A.P.U!#REF!</definedName>
    <definedName name="TOTALITEM6.2_44" localSheetId="22">[150]A.P.U!#REF!</definedName>
    <definedName name="TOTALITEM6.2_44" localSheetId="2">[150]A.P.U!#REF!</definedName>
    <definedName name="TOTALITEM6.2_44">[150]A.P.U!#REF!</definedName>
    <definedName name="TOTALITEM6.2_45" localSheetId="22">[150]A.P.U!#REF!</definedName>
    <definedName name="TOTALITEM6.2_45" localSheetId="2">[150]A.P.U!#REF!</definedName>
    <definedName name="TOTALITEM6.2_45">[150]A.P.U!#REF!</definedName>
    <definedName name="TOTALITEM6.2_46" localSheetId="22">[150]A.P.U!#REF!</definedName>
    <definedName name="TOTALITEM6.2_46" localSheetId="2">[150]A.P.U!#REF!</definedName>
    <definedName name="TOTALITEM6.2_46">[150]A.P.U!#REF!</definedName>
    <definedName name="TOTALITEM6.2_47" localSheetId="22">[150]A.P.U!#REF!</definedName>
    <definedName name="TOTALITEM6.2_47" localSheetId="2">[150]A.P.U!#REF!</definedName>
    <definedName name="TOTALITEM6.2_47">[150]A.P.U!#REF!</definedName>
    <definedName name="TOTALITEM6.2_48" localSheetId="22">[150]A.P.U!#REF!</definedName>
    <definedName name="TOTALITEM6.2_48" localSheetId="2">[150]A.P.U!#REF!</definedName>
    <definedName name="TOTALITEM6.2_48">[150]A.P.U!#REF!</definedName>
    <definedName name="TOTALITEM6.2_49" localSheetId="22">[150]A.P.U!#REF!</definedName>
    <definedName name="TOTALITEM6.2_49" localSheetId="2">[150]A.P.U!#REF!</definedName>
    <definedName name="TOTALITEM6.2_49">[150]A.P.U!#REF!</definedName>
    <definedName name="TOTALITEM6.2_5" localSheetId="22">[150]A.P.U!#REF!</definedName>
    <definedName name="TOTALITEM6.2_5" localSheetId="2">[150]A.P.U!#REF!</definedName>
    <definedName name="TOTALITEM6.2_5">[150]A.P.U!#REF!</definedName>
    <definedName name="TOTALITEM6.2_50" localSheetId="22">[150]A.P.U!#REF!</definedName>
    <definedName name="TOTALITEM6.2_50" localSheetId="2">[150]A.P.U!#REF!</definedName>
    <definedName name="TOTALITEM6.2_50">[150]A.P.U!#REF!</definedName>
    <definedName name="TOTALITEM6.2_51" localSheetId="22">[150]A.P.U!#REF!</definedName>
    <definedName name="TOTALITEM6.2_51" localSheetId="2">[150]A.P.U!#REF!</definedName>
    <definedName name="TOTALITEM6.2_51">[150]A.P.U!#REF!</definedName>
    <definedName name="TOTALITEM6.2_52" localSheetId="22">[150]A.P.U!#REF!</definedName>
    <definedName name="TOTALITEM6.2_52" localSheetId="2">[150]A.P.U!#REF!</definedName>
    <definedName name="TOTALITEM6.2_52">[150]A.P.U!#REF!</definedName>
    <definedName name="TOTALITEM6.2_53" localSheetId="22">[150]A.P.U!#REF!</definedName>
    <definedName name="TOTALITEM6.2_53" localSheetId="2">[150]A.P.U!#REF!</definedName>
    <definedName name="TOTALITEM6.2_53">[150]A.P.U!#REF!</definedName>
    <definedName name="TOTALITEM6.2_54" localSheetId="22">[150]A.P.U!#REF!</definedName>
    <definedName name="TOTALITEM6.2_54" localSheetId="2">[150]A.P.U!#REF!</definedName>
    <definedName name="TOTALITEM6.2_54">[150]A.P.U!#REF!</definedName>
    <definedName name="TOTALITEM6.2_55" localSheetId="22">[150]A.P.U!#REF!</definedName>
    <definedName name="TOTALITEM6.2_55" localSheetId="2">[150]A.P.U!#REF!</definedName>
    <definedName name="TOTALITEM6.2_55">[150]A.P.U!#REF!</definedName>
    <definedName name="TOTALITEM6.2_56" localSheetId="22">[150]A.P.U!#REF!</definedName>
    <definedName name="TOTALITEM6.2_56" localSheetId="2">[150]A.P.U!#REF!</definedName>
    <definedName name="TOTALITEM6.2_56">[150]A.P.U!#REF!</definedName>
    <definedName name="TOTALITEM6.2_57" localSheetId="22">[150]A.P.U!#REF!</definedName>
    <definedName name="TOTALITEM6.2_57" localSheetId="2">[150]A.P.U!#REF!</definedName>
    <definedName name="TOTALITEM6.2_57">[150]A.P.U!#REF!</definedName>
    <definedName name="TOTALITEM6.2_58" localSheetId="22">[150]A.P.U!#REF!</definedName>
    <definedName name="TOTALITEM6.2_58" localSheetId="2">[150]A.P.U!#REF!</definedName>
    <definedName name="TOTALITEM6.2_58">[150]A.P.U!#REF!</definedName>
    <definedName name="TOTALITEM6.2_59" localSheetId="22">[149]A.P.U!#REF!</definedName>
    <definedName name="TOTALITEM6.2_59" localSheetId="2">[149]A.P.U!#REF!</definedName>
    <definedName name="TOTALITEM6.2_59">[149]A.P.U!#REF!</definedName>
    <definedName name="TOTALITEM6.2_60" localSheetId="22">[149]A.P.U!#REF!</definedName>
    <definedName name="TOTALITEM6.2_60" localSheetId="2">[149]A.P.U!#REF!</definedName>
    <definedName name="TOTALITEM6.2_60">[149]A.P.U!#REF!</definedName>
    <definedName name="TOTALITEM6.2_61" localSheetId="22">[150]A.P.U!#REF!</definedName>
    <definedName name="TOTALITEM6.2_61" localSheetId="2">[150]A.P.U!#REF!</definedName>
    <definedName name="TOTALITEM6.2_61">[150]A.P.U!#REF!</definedName>
    <definedName name="TOTALITEM6.2_62" localSheetId="22">[150]A.P.U!#REF!</definedName>
    <definedName name="TOTALITEM6.2_62" localSheetId="2">[150]A.P.U!#REF!</definedName>
    <definedName name="TOTALITEM6.2_62">[150]A.P.U!#REF!</definedName>
    <definedName name="TOTALITEM6.2_63" localSheetId="22">[150]A.P.U!#REF!</definedName>
    <definedName name="TOTALITEM6.2_63" localSheetId="2">[150]A.P.U!#REF!</definedName>
    <definedName name="TOTALITEM6.2_63">[150]A.P.U!#REF!</definedName>
    <definedName name="TOTALITEM6.2_64" localSheetId="22">[150]A.P.U!#REF!</definedName>
    <definedName name="TOTALITEM6.2_64" localSheetId="2">[150]A.P.U!#REF!</definedName>
    <definedName name="TOTALITEM6.2_64">[150]A.P.U!#REF!</definedName>
    <definedName name="TOTALITEM6.2_65" localSheetId="22">[150]A.P.U!#REF!</definedName>
    <definedName name="TOTALITEM6.2_65" localSheetId="2">[150]A.P.U!#REF!</definedName>
    <definedName name="TOTALITEM6.2_65">[150]A.P.U!#REF!</definedName>
    <definedName name="TOTALITEM6.2_66" localSheetId="22">[150]A.P.U!#REF!</definedName>
    <definedName name="TOTALITEM6.2_66" localSheetId="2">[150]A.P.U!#REF!</definedName>
    <definedName name="TOTALITEM6.2_66">[150]A.P.U!#REF!</definedName>
    <definedName name="TOTALITEM6.2_67" localSheetId="22">[150]A.P.U!#REF!</definedName>
    <definedName name="TOTALITEM6.2_67" localSheetId="2">[150]A.P.U!#REF!</definedName>
    <definedName name="TOTALITEM6.2_67">[150]A.P.U!#REF!</definedName>
    <definedName name="TOTALITEM6.2_68" localSheetId="22">[150]A.P.U!#REF!</definedName>
    <definedName name="TOTALITEM6.2_68" localSheetId="2">[150]A.P.U!#REF!</definedName>
    <definedName name="TOTALITEM6.2_68">[150]A.P.U!#REF!</definedName>
    <definedName name="TOTALITEM6.2_69" localSheetId="22">[150]A.P.U!#REF!</definedName>
    <definedName name="TOTALITEM6.2_69" localSheetId="2">[150]A.P.U!#REF!</definedName>
    <definedName name="TOTALITEM6.2_69">[150]A.P.U!#REF!</definedName>
    <definedName name="TOTALITEM6.2_70" localSheetId="22">[150]A.P.U!#REF!</definedName>
    <definedName name="TOTALITEM6.2_70" localSheetId="2">[150]A.P.U!#REF!</definedName>
    <definedName name="TOTALITEM6.2_70">[150]A.P.U!#REF!</definedName>
    <definedName name="TOTALITEM6.2_71" localSheetId="22">[150]A.P.U!#REF!</definedName>
    <definedName name="TOTALITEM6.2_71" localSheetId="2">[150]A.P.U!#REF!</definedName>
    <definedName name="TOTALITEM6.2_71">[150]A.P.U!#REF!</definedName>
    <definedName name="TOTALITEM6.2_72" localSheetId="22">[150]A.P.U!#REF!</definedName>
    <definedName name="TOTALITEM6.2_72" localSheetId="2">[150]A.P.U!#REF!</definedName>
    <definedName name="TOTALITEM6.2_72">[150]A.P.U!#REF!</definedName>
    <definedName name="TOTALITEM6.2_73" localSheetId="22">[150]A.P.U!#REF!</definedName>
    <definedName name="TOTALITEM6.2_73" localSheetId="2">[150]A.P.U!#REF!</definedName>
    <definedName name="TOTALITEM6.2_73">[150]A.P.U!#REF!</definedName>
    <definedName name="TOTALITEM6.2_74" localSheetId="22">[150]A.P.U!#REF!</definedName>
    <definedName name="TOTALITEM6.2_74" localSheetId="2">[150]A.P.U!#REF!</definedName>
    <definedName name="TOTALITEM6.2_74">[150]A.P.U!#REF!</definedName>
    <definedName name="TOTALITEM6.2_75" localSheetId="22">[150]A.P.U!#REF!</definedName>
    <definedName name="TOTALITEM6.2_75" localSheetId="2">[150]A.P.U!#REF!</definedName>
    <definedName name="TOTALITEM6.2_75">[150]A.P.U!#REF!</definedName>
    <definedName name="TOTALITEM6.2_76" localSheetId="22">[150]A.P.U!#REF!</definedName>
    <definedName name="TOTALITEM6.2_76" localSheetId="2">[150]A.P.U!#REF!</definedName>
    <definedName name="TOTALITEM6.2_76">[150]A.P.U!#REF!</definedName>
    <definedName name="TOTALITEM6.2_77" localSheetId="22">[150]A.P.U!#REF!</definedName>
    <definedName name="TOTALITEM6.2_77" localSheetId="2">[150]A.P.U!#REF!</definedName>
    <definedName name="TOTALITEM6.2_77">[150]A.P.U!#REF!</definedName>
    <definedName name="TOTALITEM6.2_78" localSheetId="22">[150]A.P.U!#REF!</definedName>
    <definedName name="TOTALITEM6.2_78" localSheetId="2">[150]A.P.U!#REF!</definedName>
    <definedName name="TOTALITEM6.2_78">[150]A.P.U!#REF!</definedName>
    <definedName name="TOTALITEM6.2_79" localSheetId="22">[150]A.P.U!#REF!</definedName>
    <definedName name="TOTALITEM6.2_79" localSheetId="2">[150]A.P.U!#REF!</definedName>
    <definedName name="TOTALITEM6.2_79">[150]A.P.U!#REF!</definedName>
    <definedName name="TOTALITEM6.2_80" localSheetId="22">[150]A.P.U!#REF!</definedName>
    <definedName name="TOTALITEM6.2_80" localSheetId="2">[150]A.P.U!#REF!</definedName>
    <definedName name="TOTALITEM6.2_80">[150]A.P.U!#REF!</definedName>
    <definedName name="TOTALITEM6.2_9" localSheetId="22">[150]A.P.U!#REF!</definedName>
    <definedName name="TOTALITEM6.2_9" localSheetId="2">[150]A.P.U!#REF!</definedName>
    <definedName name="TOTALITEM6.2_9">[150]A.P.U!#REF!</definedName>
    <definedName name="TOTALITEM6.3" localSheetId="17">[148]A.P.U!#REF!</definedName>
    <definedName name="TOTALITEM6.3" localSheetId="18">[148]A.P.U!#REF!</definedName>
    <definedName name="TOTALITEM6.3" localSheetId="22">[147]A.P.U!#REF!</definedName>
    <definedName name="TOTALITEM6.3" localSheetId="2">[148]A.P.U!#REF!</definedName>
    <definedName name="TOTALITEM6.3">[147]A.P.U!#REF!</definedName>
    <definedName name="TOTALITEM6.3_1" localSheetId="22">[149]A.P.U!#REF!</definedName>
    <definedName name="TOTALITEM6.3_1" localSheetId="2">[149]A.P.U!#REF!</definedName>
    <definedName name="TOTALITEM6.3_1">[149]A.P.U!#REF!</definedName>
    <definedName name="TOTALITEM6.3_10" localSheetId="22">[150]A.P.U!#REF!</definedName>
    <definedName name="TOTALITEM6.3_10" localSheetId="2">[150]A.P.U!#REF!</definedName>
    <definedName name="TOTALITEM6.3_10">[150]A.P.U!#REF!</definedName>
    <definedName name="TOTALITEM6.3_11" localSheetId="22">[150]A.P.U!#REF!</definedName>
    <definedName name="TOTALITEM6.3_11" localSheetId="2">[150]A.P.U!#REF!</definedName>
    <definedName name="TOTALITEM6.3_11">[150]A.P.U!#REF!</definedName>
    <definedName name="TOTALITEM6.3_12" localSheetId="22">[150]A.P.U!#REF!</definedName>
    <definedName name="TOTALITEM6.3_12" localSheetId="2">[150]A.P.U!#REF!</definedName>
    <definedName name="TOTALITEM6.3_12">[150]A.P.U!#REF!</definedName>
    <definedName name="TOTALITEM6.3_13" localSheetId="22">[150]A.P.U!#REF!</definedName>
    <definedName name="TOTALITEM6.3_13" localSheetId="2">[150]A.P.U!#REF!</definedName>
    <definedName name="TOTALITEM6.3_13">[150]A.P.U!#REF!</definedName>
    <definedName name="TOTALITEM6.3_14" localSheetId="22">[150]A.P.U!#REF!</definedName>
    <definedName name="TOTALITEM6.3_14" localSheetId="2">[150]A.P.U!#REF!</definedName>
    <definedName name="TOTALITEM6.3_14">[150]A.P.U!#REF!</definedName>
    <definedName name="TOTALITEM6.3_15" localSheetId="22">[150]A.P.U!#REF!</definedName>
    <definedName name="TOTALITEM6.3_15" localSheetId="2">[150]A.P.U!#REF!</definedName>
    <definedName name="TOTALITEM6.3_15">[150]A.P.U!#REF!</definedName>
    <definedName name="TOTALITEM6.3_16" localSheetId="22">[150]A.P.U!#REF!</definedName>
    <definedName name="TOTALITEM6.3_16" localSheetId="2">[150]A.P.U!#REF!</definedName>
    <definedName name="TOTALITEM6.3_16">[150]A.P.U!#REF!</definedName>
    <definedName name="TOTALITEM6.3_17" localSheetId="22">[150]A.P.U!#REF!</definedName>
    <definedName name="TOTALITEM6.3_17" localSheetId="2">[150]A.P.U!#REF!</definedName>
    <definedName name="TOTALITEM6.3_17">[150]A.P.U!#REF!</definedName>
    <definedName name="TOTALITEM6.3_18" localSheetId="22">[150]A.P.U!#REF!</definedName>
    <definedName name="TOTALITEM6.3_18" localSheetId="2">[150]A.P.U!#REF!</definedName>
    <definedName name="TOTALITEM6.3_18">[150]A.P.U!#REF!</definedName>
    <definedName name="TOTALITEM6.3_19" localSheetId="22">[150]A.P.U!#REF!</definedName>
    <definedName name="TOTALITEM6.3_19" localSheetId="2">[150]A.P.U!#REF!</definedName>
    <definedName name="TOTALITEM6.3_19">[150]A.P.U!#REF!</definedName>
    <definedName name="TOTALITEM6.3_2" localSheetId="22">[149]A.P.U!#REF!</definedName>
    <definedName name="TOTALITEM6.3_2" localSheetId="2">[149]A.P.U!#REF!</definedName>
    <definedName name="TOTALITEM6.3_2">[149]A.P.U!#REF!</definedName>
    <definedName name="TOTALITEM6.3_20" localSheetId="22">[150]A.P.U!#REF!</definedName>
    <definedName name="TOTALITEM6.3_20" localSheetId="2">[150]A.P.U!#REF!</definedName>
    <definedName name="TOTALITEM6.3_20">[150]A.P.U!#REF!</definedName>
    <definedName name="TOTALITEM6.3_21" localSheetId="22">[150]A.P.U!#REF!</definedName>
    <definedName name="TOTALITEM6.3_21" localSheetId="2">[150]A.P.U!#REF!</definedName>
    <definedName name="TOTALITEM6.3_21">[150]A.P.U!#REF!</definedName>
    <definedName name="TOTALITEM6.3_22" localSheetId="22">[150]A.P.U!#REF!</definedName>
    <definedName name="TOTALITEM6.3_22" localSheetId="2">[150]A.P.U!#REF!</definedName>
    <definedName name="TOTALITEM6.3_22">[150]A.P.U!#REF!</definedName>
    <definedName name="TOTALITEM6.3_23" localSheetId="22">[150]A.P.U!#REF!</definedName>
    <definedName name="TOTALITEM6.3_23" localSheetId="2">[150]A.P.U!#REF!</definedName>
    <definedName name="TOTALITEM6.3_23">[150]A.P.U!#REF!</definedName>
    <definedName name="TOTALITEM6.3_24" localSheetId="22">[150]A.P.U!#REF!</definedName>
    <definedName name="TOTALITEM6.3_24" localSheetId="2">[150]A.P.U!#REF!</definedName>
    <definedName name="TOTALITEM6.3_24">[150]A.P.U!#REF!</definedName>
    <definedName name="TOTALITEM6.3_25" localSheetId="22">[150]A.P.U!#REF!</definedName>
    <definedName name="TOTALITEM6.3_25" localSheetId="2">[150]A.P.U!#REF!</definedName>
    <definedName name="TOTALITEM6.3_25">[150]A.P.U!#REF!</definedName>
    <definedName name="TOTALITEM6.3_26" localSheetId="22">[150]A.P.U!#REF!</definedName>
    <definedName name="TOTALITEM6.3_26" localSheetId="2">[150]A.P.U!#REF!</definedName>
    <definedName name="TOTALITEM6.3_26">[150]A.P.U!#REF!</definedName>
    <definedName name="TOTALITEM6.3_27" localSheetId="22">[150]A.P.U!#REF!</definedName>
    <definedName name="TOTALITEM6.3_27" localSheetId="2">[150]A.P.U!#REF!</definedName>
    <definedName name="TOTALITEM6.3_27">[150]A.P.U!#REF!</definedName>
    <definedName name="TOTALITEM6.3_28" localSheetId="22">[150]A.P.U!#REF!</definedName>
    <definedName name="TOTALITEM6.3_28" localSheetId="2">[150]A.P.U!#REF!</definedName>
    <definedName name="TOTALITEM6.3_28">[150]A.P.U!#REF!</definedName>
    <definedName name="TOTALITEM6.3_29" localSheetId="22">[150]A.P.U!#REF!</definedName>
    <definedName name="TOTALITEM6.3_29" localSheetId="2">[150]A.P.U!#REF!</definedName>
    <definedName name="TOTALITEM6.3_29">[150]A.P.U!#REF!</definedName>
    <definedName name="TOTALITEM6.3_3" localSheetId="22">[151]A.P.U!#REF!</definedName>
    <definedName name="TOTALITEM6.3_3" localSheetId="2">[151]A.P.U!#REF!</definedName>
    <definedName name="TOTALITEM6.3_3">[151]A.P.U!#REF!</definedName>
    <definedName name="TOTALITEM6.3_30" localSheetId="22">[150]A.P.U!#REF!</definedName>
    <definedName name="TOTALITEM6.3_30" localSheetId="2">[150]A.P.U!#REF!</definedName>
    <definedName name="TOTALITEM6.3_30">[150]A.P.U!#REF!</definedName>
    <definedName name="TOTALITEM6.3_31" localSheetId="22">[150]A.P.U!#REF!</definedName>
    <definedName name="TOTALITEM6.3_31" localSheetId="2">[150]A.P.U!#REF!</definedName>
    <definedName name="TOTALITEM6.3_31">[150]A.P.U!#REF!</definedName>
    <definedName name="TOTALITEM6.3_32" localSheetId="22">[150]A.P.U!#REF!</definedName>
    <definedName name="TOTALITEM6.3_32" localSheetId="2">[150]A.P.U!#REF!</definedName>
    <definedName name="TOTALITEM6.3_32">[150]A.P.U!#REF!</definedName>
    <definedName name="TOTALITEM6.3_33" localSheetId="22">[150]A.P.U!#REF!</definedName>
    <definedName name="TOTALITEM6.3_33" localSheetId="2">[150]A.P.U!#REF!</definedName>
    <definedName name="TOTALITEM6.3_33">[150]A.P.U!#REF!</definedName>
    <definedName name="TOTALITEM6.3_34" localSheetId="22">[150]A.P.U!#REF!</definedName>
    <definedName name="TOTALITEM6.3_34" localSheetId="2">[150]A.P.U!#REF!</definedName>
    <definedName name="TOTALITEM6.3_34">[150]A.P.U!#REF!</definedName>
    <definedName name="TOTALITEM6.3_35" localSheetId="22">[150]A.P.U!#REF!</definedName>
    <definedName name="TOTALITEM6.3_35" localSheetId="2">[150]A.P.U!#REF!</definedName>
    <definedName name="TOTALITEM6.3_35">[150]A.P.U!#REF!</definedName>
    <definedName name="TOTALITEM6.3_36" localSheetId="22">[150]A.P.U!#REF!</definedName>
    <definedName name="TOTALITEM6.3_36" localSheetId="2">[150]A.P.U!#REF!</definedName>
    <definedName name="TOTALITEM6.3_36">[150]A.P.U!#REF!</definedName>
    <definedName name="TOTALITEM6.3_37" localSheetId="22">[150]A.P.U!#REF!</definedName>
    <definedName name="TOTALITEM6.3_37" localSheetId="2">[150]A.P.U!#REF!</definedName>
    <definedName name="TOTALITEM6.3_37">[150]A.P.U!#REF!</definedName>
    <definedName name="TOTALITEM6.3_38" localSheetId="22">[150]A.P.U!#REF!</definedName>
    <definedName name="TOTALITEM6.3_38" localSheetId="2">[150]A.P.U!#REF!</definedName>
    <definedName name="TOTALITEM6.3_38">[150]A.P.U!#REF!</definedName>
    <definedName name="TOTALITEM6.3_39" localSheetId="22">[150]A.P.U!#REF!</definedName>
    <definedName name="TOTALITEM6.3_39" localSheetId="2">[150]A.P.U!#REF!</definedName>
    <definedName name="TOTALITEM6.3_39">[150]A.P.U!#REF!</definedName>
    <definedName name="TOTALITEM6.3_4" localSheetId="22">[149]A.P.U!#REF!</definedName>
    <definedName name="TOTALITEM6.3_4" localSheetId="2">[149]A.P.U!#REF!</definedName>
    <definedName name="TOTALITEM6.3_4">[149]A.P.U!#REF!</definedName>
    <definedName name="TOTALITEM6.3_40" localSheetId="22">[150]A.P.U!#REF!</definedName>
    <definedName name="TOTALITEM6.3_40" localSheetId="2">[150]A.P.U!#REF!</definedName>
    <definedName name="TOTALITEM6.3_40">[150]A.P.U!#REF!</definedName>
    <definedName name="TOTALITEM6.3_41" localSheetId="22">[150]A.P.U!#REF!</definedName>
    <definedName name="TOTALITEM6.3_41" localSheetId="2">[150]A.P.U!#REF!</definedName>
    <definedName name="TOTALITEM6.3_41">[150]A.P.U!#REF!</definedName>
    <definedName name="TOTALITEM6.3_42" localSheetId="22">[150]A.P.U!#REF!</definedName>
    <definedName name="TOTALITEM6.3_42" localSheetId="2">[150]A.P.U!#REF!</definedName>
    <definedName name="TOTALITEM6.3_42">[150]A.P.U!#REF!</definedName>
    <definedName name="TOTALITEM6.3_43" localSheetId="22">[150]A.P.U!#REF!</definedName>
    <definedName name="TOTALITEM6.3_43" localSheetId="2">[150]A.P.U!#REF!</definedName>
    <definedName name="TOTALITEM6.3_43">[150]A.P.U!#REF!</definedName>
    <definedName name="TOTALITEM6.3_44" localSheetId="22">[150]A.P.U!#REF!</definedName>
    <definedName name="TOTALITEM6.3_44" localSheetId="2">[150]A.P.U!#REF!</definedName>
    <definedName name="TOTALITEM6.3_44">[150]A.P.U!#REF!</definedName>
    <definedName name="TOTALITEM6.3_45" localSheetId="22">[150]A.P.U!#REF!</definedName>
    <definedName name="TOTALITEM6.3_45" localSheetId="2">[150]A.P.U!#REF!</definedName>
    <definedName name="TOTALITEM6.3_45">[150]A.P.U!#REF!</definedName>
    <definedName name="TOTALITEM6.3_46" localSheetId="22">[150]A.P.U!#REF!</definedName>
    <definedName name="TOTALITEM6.3_46" localSheetId="2">[150]A.P.U!#REF!</definedName>
    <definedName name="TOTALITEM6.3_46">[150]A.P.U!#REF!</definedName>
    <definedName name="TOTALITEM6.3_47" localSheetId="22">[150]A.P.U!#REF!</definedName>
    <definedName name="TOTALITEM6.3_47" localSheetId="2">[150]A.P.U!#REF!</definedName>
    <definedName name="TOTALITEM6.3_47">[150]A.P.U!#REF!</definedName>
    <definedName name="TOTALITEM6.3_48" localSheetId="22">[150]A.P.U!#REF!</definedName>
    <definedName name="TOTALITEM6.3_48" localSheetId="2">[150]A.P.U!#REF!</definedName>
    <definedName name="TOTALITEM6.3_48">[150]A.P.U!#REF!</definedName>
    <definedName name="TOTALITEM6.3_49" localSheetId="22">[150]A.P.U!#REF!</definedName>
    <definedName name="TOTALITEM6.3_49" localSheetId="2">[150]A.P.U!#REF!</definedName>
    <definedName name="TOTALITEM6.3_49">[150]A.P.U!#REF!</definedName>
    <definedName name="TOTALITEM6.3_5" localSheetId="22">[150]A.P.U!#REF!</definedName>
    <definedName name="TOTALITEM6.3_5" localSheetId="2">[150]A.P.U!#REF!</definedName>
    <definedName name="TOTALITEM6.3_5">[150]A.P.U!#REF!</definedName>
    <definedName name="TOTALITEM6.3_50" localSheetId="22">[150]A.P.U!#REF!</definedName>
    <definedName name="TOTALITEM6.3_50" localSheetId="2">[150]A.P.U!#REF!</definedName>
    <definedName name="TOTALITEM6.3_50">[150]A.P.U!#REF!</definedName>
    <definedName name="TOTALITEM6.3_51" localSheetId="22">[150]A.P.U!#REF!</definedName>
    <definedName name="TOTALITEM6.3_51" localSheetId="2">[150]A.P.U!#REF!</definedName>
    <definedName name="TOTALITEM6.3_51">[150]A.P.U!#REF!</definedName>
    <definedName name="TOTALITEM6.3_52" localSheetId="22">[150]A.P.U!#REF!</definedName>
    <definedName name="TOTALITEM6.3_52" localSheetId="2">[150]A.P.U!#REF!</definedName>
    <definedName name="TOTALITEM6.3_52">[150]A.P.U!#REF!</definedName>
    <definedName name="TOTALITEM6.3_53" localSheetId="22">[150]A.P.U!#REF!</definedName>
    <definedName name="TOTALITEM6.3_53" localSheetId="2">[150]A.P.U!#REF!</definedName>
    <definedName name="TOTALITEM6.3_53">[150]A.P.U!#REF!</definedName>
    <definedName name="TOTALITEM6.3_54" localSheetId="22">[150]A.P.U!#REF!</definedName>
    <definedName name="TOTALITEM6.3_54" localSheetId="2">[150]A.P.U!#REF!</definedName>
    <definedName name="TOTALITEM6.3_54">[150]A.P.U!#REF!</definedName>
    <definedName name="TOTALITEM6.3_55" localSheetId="22">[150]A.P.U!#REF!</definedName>
    <definedName name="TOTALITEM6.3_55" localSheetId="2">[150]A.P.U!#REF!</definedName>
    <definedName name="TOTALITEM6.3_55">[150]A.P.U!#REF!</definedName>
    <definedName name="TOTALITEM6.3_56" localSheetId="22">[150]A.P.U!#REF!</definedName>
    <definedName name="TOTALITEM6.3_56" localSheetId="2">[150]A.P.U!#REF!</definedName>
    <definedName name="TOTALITEM6.3_56">[150]A.P.U!#REF!</definedName>
    <definedName name="TOTALITEM6.3_57" localSheetId="22">[150]A.P.U!#REF!</definedName>
    <definedName name="TOTALITEM6.3_57" localSheetId="2">[150]A.P.U!#REF!</definedName>
    <definedName name="TOTALITEM6.3_57">[150]A.P.U!#REF!</definedName>
    <definedName name="TOTALITEM6.3_58" localSheetId="22">[150]A.P.U!#REF!</definedName>
    <definedName name="TOTALITEM6.3_58" localSheetId="2">[150]A.P.U!#REF!</definedName>
    <definedName name="TOTALITEM6.3_58">[150]A.P.U!#REF!</definedName>
    <definedName name="TOTALITEM6.3_59" localSheetId="22">[149]A.P.U!#REF!</definedName>
    <definedName name="TOTALITEM6.3_59" localSheetId="2">[149]A.P.U!#REF!</definedName>
    <definedName name="TOTALITEM6.3_59">[149]A.P.U!#REF!</definedName>
    <definedName name="TOTALITEM6.3_60" localSheetId="22">[149]A.P.U!#REF!</definedName>
    <definedName name="TOTALITEM6.3_60" localSheetId="2">[149]A.P.U!#REF!</definedName>
    <definedName name="TOTALITEM6.3_60">[149]A.P.U!#REF!</definedName>
    <definedName name="TOTALITEM6.3_61" localSheetId="22">[150]A.P.U!#REF!</definedName>
    <definedName name="TOTALITEM6.3_61" localSheetId="2">[150]A.P.U!#REF!</definedName>
    <definedName name="TOTALITEM6.3_61">[150]A.P.U!#REF!</definedName>
    <definedName name="TOTALITEM6.3_62" localSheetId="22">[150]A.P.U!#REF!</definedName>
    <definedName name="TOTALITEM6.3_62" localSheetId="2">[150]A.P.U!#REF!</definedName>
    <definedName name="TOTALITEM6.3_62">[150]A.P.U!#REF!</definedName>
    <definedName name="TOTALITEM6.3_63" localSheetId="22">[150]A.P.U!#REF!</definedName>
    <definedName name="TOTALITEM6.3_63" localSheetId="2">[150]A.P.U!#REF!</definedName>
    <definedName name="TOTALITEM6.3_63">[150]A.P.U!#REF!</definedName>
    <definedName name="TOTALITEM6.3_64" localSheetId="22">[150]A.P.U!#REF!</definedName>
    <definedName name="TOTALITEM6.3_64" localSheetId="2">[150]A.P.U!#REF!</definedName>
    <definedName name="TOTALITEM6.3_64">[150]A.P.U!#REF!</definedName>
    <definedName name="TOTALITEM6.3_65" localSheetId="22">[150]A.P.U!#REF!</definedName>
    <definedName name="TOTALITEM6.3_65" localSheetId="2">[150]A.P.U!#REF!</definedName>
    <definedName name="TOTALITEM6.3_65">[150]A.P.U!#REF!</definedName>
    <definedName name="TOTALITEM6.3_66" localSheetId="22">[150]A.P.U!#REF!</definedName>
    <definedName name="TOTALITEM6.3_66" localSheetId="2">[150]A.P.U!#REF!</definedName>
    <definedName name="TOTALITEM6.3_66">[150]A.P.U!#REF!</definedName>
    <definedName name="TOTALITEM6.3_67" localSheetId="22">[150]A.P.U!#REF!</definedName>
    <definedName name="TOTALITEM6.3_67" localSheetId="2">[150]A.P.U!#REF!</definedName>
    <definedName name="TOTALITEM6.3_67">[150]A.P.U!#REF!</definedName>
    <definedName name="TOTALITEM6.3_68" localSheetId="22">[150]A.P.U!#REF!</definedName>
    <definedName name="TOTALITEM6.3_68" localSheetId="2">[150]A.P.U!#REF!</definedName>
    <definedName name="TOTALITEM6.3_68">[150]A.P.U!#REF!</definedName>
    <definedName name="TOTALITEM6.3_69" localSheetId="22">[150]A.P.U!#REF!</definedName>
    <definedName name="TOTALITEM6.3_69" localSheetId="2">[150]A.P.U!#REF!</definedName>
    <definedName name="TOTALITEM6.3_69">[150]A.P.U!#REF!</definedName>
    <definedName name="TOTALITEM6.3_70" localSheetId="22">[150]A.P.U!#REF!</definedName>
    <definedName name="TOTALITEM6.3_70" localSheetId="2">[150]A.P.U!#REF!</definedName>
    <definedName name="TOTALITEM6.3_70">[150]A.P.U!#REF!</definedName>
    <definedName name="TOTALITEM6.3_71" localSheetId="22">[150]A.P.U!#REF!</definedName>
    <definedName name="TOTALITEM6.3_71" localSheetId="2">[150]A.P.U!#REF!</definedName>
    <definedName name="TOTALITEM6.3_71">[150]A.P.U!#REF!</definedName>
    <definedName name="TOTALITEM6.3_72" localSheetId="22">[150]A.P.U!#REF!</definedName>
    <definedName name="TOTALITEM6.3_72" localSheetId="2">[150]A.P.U!#REF!</definedName>
    <definedName name="TOTALITEM6.3_72">[150]A.P.U!#REF!</definedName>
    <definedName name="TOTALITEM6.3_73" localSheetId="22">[150]A.P.U!#REF!</definedName>
    <definedName name="TOTALITEM6.3_73" localSheetId="2">[150]A.P.U!#REF!</definedName>
    <definedName name="TOTALITEM6.3_73">[150]A.P.U!#REF!</definedName>
    <definedName name="TOTALITEM6.3_74" localSheetId="22">[150]A.P.U!#REF!</definedName>
    <definedName name="TOTALITEM6.3_74" localSheetId="2">[150]A.P.U!#REF!</definedName>
    <definedName name="TOTALITEM6.3_74">[150]A.P.U!#REF!</definedName>
    <definedName name="TOTALITEM6.3_75" localSheetId="22">[150]A.P.U!#REF!</definedName>
    <definedName name="TOTALITEM6.3_75" localSheetId="2">[150]A.P.U!#REF!</definedName>
    <definedName name="TOTALITEM6.3_75">[150]A.P.U!#REF!</definedName>
    <definedName name="TOTALITEM6.3_76" localSheetId="22">[150]A.P.U!#REF!</definedName>
    <definedName name="TOTALITEM6.3_76" localSheetId="2">[150]A.P.U!#REF!</definedName>
    <definedName name="TOTALITEM6.3_76">[150]A.P.U!#REF!</definedName>
    <definedName name="TOTALITEM6.3_77" localSheetId="22">[150]A.P.U!#REF!</definedName>
    <definedName name="TOTALITEM6.3_77" localSheetId="2">[150]A.P.U!#REF!</definedName>
    <definedName name="TOTALITEM6.3_77">[150]A.P.U!#REF!</definedName>
    <definedName name="TOTALITEM6.3_78" localSheetId="22">[150]A.P.U!#REF!</definedName>
    <definedName name="TOTALITEM6.3_78" localSheetId="2">[150]A.P.U!#REF!</definedName>
    <definedName name="TOTALITEM6.3_78">[150]A.P.U!#REF!</definedName>
    <definedName name="TOTALITEM6.3_79" localSheetId="22">[150]A.P.U!#REF!</definedName>
    <definedName name="TOTALITEM6.3_79" localSheetId="2">[150]A.P.U!#REF!</definedName>
    <definedName name="TOTALITEM6.3_79">[150]A.P.U!#REF!</definedName>
    <definedName name="TOTALITEM6.3_80" localSheetId="22">[150]A.P.U!#REF!</definedName>
    <definedName name="TOTALITEM6.3_80" localSheetId="2">[150]A.P.U!#REF!</definedName>
    <definedName name="TOTALITEM6.3_80">[150]A.P.U!#REF!</definedName>
    <definedName name="TOTALITEM6.3_9" localSheetId="22">[150]A.P.U!#REF!</definedName>
    <definedName name="TOTALITEM6.3_9" localSheetId="2">[150]A.P.U!#REF!</definedName>
    <definedName name="TOTALITEM6.3_9">[150]A.P.U!#REF!</definedName>
    <definedName name="TOTALITEM7.1" localSheetId="17">[148]A.P.U!#REF!</definedName>
    <definedName name="TOTALITEM7.1" localSheetId="18">[148]A.P.U!#REF!</definedName>
    <definedName name="TOTALITEM7.1" localSheetId="22">[147]A.P.U!#REF!</definedName>
    <definedName name="TOTALITEM7.1" localSheetId="2">[148]A.P.U!#REF!</definedName>
    <definedName name="TOTALITEM7.1">[147]A.P.U!#REF!</definedName>
    <definedName name="TOTALITEM7.1_1" localSheetId="22">[149]A.P.U!#REF!</definedName>
    <definedName name="TOTALITEM7.1_1" localSheetId="2">[149]A.P.U!#REF!</definedName>
    <definedName name="TOTALITEM7.1_1">[149]A.P.U!#REF!</definedName>
    <definedName name="TOTALITEM7.1_10" localSheetId="22">[150]A.P.U!#REF!</definedName>
    <definedName name="TOTALITEM7.1_10" localSheetId="2">[150]A.P.U!#REF!</definedName>
    <definedName name="TOTALITEM7.1_10">[150]A.P.U!#REF!</definedName>
    <definedName name="TOTALITEM7.1_11" localSheetId="22">[150]A.P.U!#REF!</definedName>
    <definedName name="TOTALITEM7.1_11" localSheetId="2">[150]A.P.U!#REF!</definedName>
    <definedName name="TOTALITEM7.1_11">[150]A.P.U!#REF!</definedName>
    <definedName name="TOTALITEM7.1_12" localSheetId="22">[150]A.P.U!#REF!</definedName>
    <definedName name="TOTALITEM7.1_12" localSheetId="2">[150]A.P.U!#REF!</definedName>
    <definedName name="TOTALITEM7.1_12">[150]A.P.U!#REF!</definedName>
    <definedName name="TOTALITEM7.1_13" localSheetId="22">[150]A.P.U!#REF!</definedName>
    <definedName name="TOTALITEM7.1_13" localSheetId="2">[150]A.P.U!#REF!</definedName>
    <definedName name="TOTALITEM7.1_13">[150]A.P.U!#REF!</definedName>
    <definedName name="TOTALITEM7.1_14" localSheetId="22">[150]A.P.U!#REF!</definedName>
    <definedName name="TOTALITEM7.1_14" localSheetId="2">[150]A.P.U!#REF!</definedName>
    <definedName name="TOTALITEM7.1_14">[150]A.P.U!#REF!</definedName>
    <definedName name="TOTALITEM7.1_15" localSheetId="22">[150]A.P.U!#REF!</definedName>
    <definedName name="TOTALITEM7.1_15" localSheetId="2">[150]A.P.U!#REF!</definedName>
    <definedName name="TOTALITEM7.1_15">[150]A.P.U!#REF!</definedName>
    <definedName name="TOTALITEM7.1_16" localSheetId="22">[150]A.P.U!#REF!</definedName>
    <definedName name="TOTALITEM7.1_16" localSheetId="2">[150]A.P.U!#REF!</definedName>
    <definedName name="TOTALITEM7.1_16">[150]A.P.U!#REF!</definedName>
    <definedName name="TOTALITEM7.1_17" localSheetId="22">[150]A.P.U!#REF!</definedName>
    <definedName name="TOTALITEM7.1_17" localSheetId="2">[150]A.P.U!#REF!</definedName>
    <definedName name="TOTALITEM7.1_17">[150]A.P.U!#REF!</definedName>
    <definedName name="TOTALITEM7.1_18" localSheetId="22">[150]A.P.U!#REF!</definedName>
    <definedName name="TOTALITEM7.1_18" localSheetId="2">[150]A.P.U!#REF!</definedName>
    <definedName name="TOTALITEM7.1_18">[150]A.P.U!#REF!</definedName>
    <definedName name="TOTALITEM7.1_19" localSheetId="22">[150]A.P.U!#REF!</definedName>
    <definedName name="TOTALITEM7.1_19" localSheetId="2">[150]A.P.U!#REF!</definedName>
    <definedName name="TOTALITEM7.1_19">[150]A.P.U!#REF!</definedName>
    <definedName name="TOTALITEM7.1_2" localSheetId="22">[149]A.P.U!#REF!</definedName>
    <definedName name="TOTALITEM7.1_2" localSheetId="2">[149]A.P.U!#REF!</definedName>
    <definedName name="TOTALITEM7.1_2">[149]A.P.U!#REF!</definedName>
    <definedName name="TOTALITEM7.1_20" localSheetId="22">[150]A.P.U!#REF!</definedName>
    <definedName name="TOTALITEM7.1_20" localSheetId="2">[150]A.P.U!#REF!</definedName>
    <definedName name="TOTALITEM7.1_20">[150]A.P.U!#REF!</definedName>
    <definedName name="TOTALITEM7.1_21" localSheetId="22">[150]A.P.U!#REF!</definedName>
    <definedName name="TOTALITEM7.1_21" localSheetId="2">[150]A.P.U!#REF!</definedName>
    <definedName name="TOTALITEM7.1_21">[150]A.P.U!#REF!</definedName>
    <definedName name="TOTALITEM7.1_22" localSheetId="22">[150]A.P.U!#REF!</definedName>
    <definedName name="TOTALITEM7.1_22" localSheetId="2">[150]A.P.U!#REF!</definedName>
    <definedName name="TOTALITEM7.1_22">[150]A.P.U!#REF!</definedName>
    <definedName name="TOTALITEM7.1_23" localSheetId="22">[150]A.P.U!#REF!</definedName>
    <definedName name="TOTALITEM7.1_23" localSheetId="2">[150]A.P.U!#REF!</definedName>
    <definedName name="TOTALITEM7.1_23">[150]A.P.U!#REF!</definedName>
    <definedName name="TOTALITEM7.1_24" localSheetId="22">[150]A.P.U!#REF!</definedName>
    <definedName name="TOTALITEM7.1_24" localSheetId="2">[150]A.P.U!#REF!</definedName>
    <definedName name="TOTALITEM7.1_24">[150]A.P.U!#REF!</definedName>
    <definedName name="TOTALITEM7.1_25" localSheetId="22">[150]A.P.U!#REF!</definedName>
    <definedName name="TOTALITEM7.1_25" localSheetId="2">[150]A.P.U!#REF!</definedName>
    <definedName name="TOTALITEM7.1_25">[150]A.P.U!#REF!</definedName>
    <definedName name="TOTALITEM7.1_26" localSheetId="22">[150]A.P.U!#REF!</definedName>
    <definedName name="TOTALITEM7.1_26" localSheetId="2">[150]A.P.U!#REF!</definedName>
    <definedName name="TOTALITEM7.1_26">[150]A.P.U!#REF!</definedName>
    <definedName name="TOTALITEM7.1_27" localSheetId="22">[150]A.P.U!#REF!</definedName>
    <definedName name="TOTALITEM7.1_27" localSheetId="2">[150]A.P.U!#REF!</definedName>
    <definedName name="TOTALITEM7.1_27">[150]A.P.U!#REF!</definedName>
    <definedName name="TOTALITEM7.1_28" localSheetId="22">[150]A.P.U!#REF!</definedName>
    <definedName name="TOTALITEM7.1_28" localSheetId="2">[150]A.P.U!#REF!</definedName>
    <definedName name="TOTALITEM7.1_28">[150]A.P.U!#REF!</definedName>
    <definedName name="TOTALITEM7.1_29" localSheetId="22">[150]A.P.U!#REF!</definedName>
    <definedName name="TOTALITEM7.1_29" localSheetId="2">[150]A.P.U!#REF!</definedName>
    <definedName name="TOTALITEM7.1_29">[150]A.P.U!#REF!</definedName>
    <definedName name="TOTALITEM7.1_3" localSheetId="22">[151]A.P.U!#REF!</definedName>
    <definedName name="TOTALITEM7.1_3" localSheetId="2">[151]A.P.U!#REF!</definedName>
    <definedName name="TOTALITEM7.1_3">[151]A.P.U!#REF!</definedName>
    <definedName name="TOTALITEM7.1_30" localSheetId="22">[150]A.P.U!#REF!</definedName>
    <definedName name="TOTALITEM7.1_30" localSheetId="2">[150]A.P.U!#REF!</definedName>
    <definedName name="TOTALITEM7.1_30">[150]A.P.U!#REF!</definedName>
    <definedName name="TOTALITEM7.1_31" localSheetId="22">[150]A.P.U!#REF!</definedName>
    <definedName name="TOTALITEM7.1_31" localSheetId="2">[150]A.P.U!#REF!</definedName>
    <definedName name="TOTALITEM7.1_31">[150]A.P.U!#REF!</definedName>
    <definedName name="TOTALITEM7.1_32" localSheetId="22">[150]A.P.U!#REF!</definedName>
    <definedName name="TOTALITEM7.1_32" localSheetId="2">[150]A.P.U!#REF!</definedName>
    <definedName name="TOTALITEM7.1_32">[150]A.P.U!#REF!</definedName>
    <definedName name="TOTALITEM7.1_33" localSheetId="22">[150]A.P.U!#REF!</definedName>
    <definedName name="TOTALITEM7.1_33" localSheetId="2">[150]A.P.U!#REF!</definedName>
    <definedName name="TOTALITEM7.1_33">[150]A.P.U!#REF!</definedName>
    <definedName name="TOTALITEM7.1_34" localSheetId="22">[150]A.P.U!#REF!</definedName>
    <definedName name="TOTALITEM7.1_34" localSheetId="2">[150]A.P.U!#REF!</definedName>
    <definedName name="TOTALITEM7.1_34">[150]A.P.U!#REF!</definedName>
    <definedName name="TOTALITEM7.1_35" localSheetId="22">[150]A.P.U!#REF!</definedName>
    <definedName name="TOTALITEM7.1_35" localSheetId="2">[150]A.P.U!#REF!</definedName>
    <definedName name="TOTALITEM7.1_35">[150]A.P.U!#REF!</definedName>
    <definedName name="TOTALITEM7.1_36" localSheetId="22">[150]A.P.U!#REF!</definedName>
    <definedName name="TOTALITEM7.1_36" localSheetId="2">[150]A.P.U!#REF!</definedName>
    <definedName name="TOTALITEM7.1_36">[150]A.P.U!#REF!</definedName>
    <definedName name="TOTALITEM7.1_37" localSheetId="22">[150]A.P.U!#REF!</definedName>
    <definedName name="TOTALITEM7.1_37" localSheetId="2">[150]A.P.U!#REF!</definedName>
    <definedName name="TOTALITEM7.1_37">[150]A.P.U!#REF!</definedName>
    <definedName name="TOTALITEM7.1_38" localSheetId="22">[150]A.P.U!#REF!</definedName>
    <definedName name="TOTALITEM7.1_38" localSheetId="2">[150]A.P.U!#REF!</definedName>
    <definedName name="TOTALITEM7.1_38">[150]A.P.U!#REF!</definedName>
    <definedName name="TOTALITEM7.1_39" localSheetId="22">[150]A.P.U!#REF!</definedName>
    <definedName name="TOTALITEM7.1_39" localSheetId="2">[150]A.P.U!#REF!</definedName>
    <definedName name="TOTALITEM7.1_39">[150]A.P.U!#REF!</definedName>
    <definedName name="TOTALITEM7.1_4" localSheetId="22">[149]A.P.U!#REF!</definedName>
    <definedName name="TOTALITEM7.1_4" localSheetId="2">[149]A.P.U!#REF!</definedName>
    <definedName name="TOTALITEM7.1_4">[149]A.P.U!#REF!</definedName>
    <definedName name="TOTALITEM7.1_40" localSheetId="22">[150]A.P.U!#REF!</definedName>
    <definedName name="TOTALITEM7.1_40" localSheetId="2">[150]A.P.U!#REF!</definedName>
    <definedName name="TOTALITEM7.1_40">[150]A.P.U!#REF!</definedName>
    <definedName name="TOTALITEM7.1_41" localSheetId="22">[150]A.P.U!#REF!</definedName>
    <definedName name="TOTALITEM7.1_41" localSheetId="2">[150]A.P.U!#REF!</definedName>
    <definedName name="TOTALITEM7.1_41">[150]A.P.U!#REF!</definedName>
    <definedName name="TOTALITEM7.1_42" localSheetId="22">[150]A.P.U!#REF!</definedName>
    <definedName name="TOTALITEM7.1_42" localSheetId="2">[150]A.P.U!#REF!</definedName>
    <definedName name="TOTALITEM7.1_42">[150]A.P.U!#REF!</definedName>
    <definedName name="TOTALITEM7.1_43" localSheetId="22">[150]A.P.U!#REF!</definedName>
    <definedName name="TOTALITEM7.1_43" localSheetId="2">[150]A.P.U!#REF!</definedName>
    <definedName name="TOTALITEM7.1_43">[150]A.P.U!#REF!</definedName>
    <definedName name="TOTALITEM7.1_44" localSheetId="22">[150]A.P.U!#REF!</definedName>
    <definedName name="TOTALITEM7.1_44" localSheetId="2">[150]A.P.U!#REF!</definedName>
    <definedName name="TOTALITEM7.1_44">[150]A.P.U!#REF!</definedName>
    <definedName name="TOTALITEM7.1_45" localSheetId="22">[150]A.P.U!#REF!</definedName>
    <definedName name="TOTALITEM7.1_45" localSheetId="2">[150]A.P.U!#REF!</definedName>
    <definedName name="TOTALITEM7.1_45">[150]A.P.U!#REF!</definedName>
    <definedName name="TOTALITEM7.1_46" localSheetId="22">[150]A.P.U!#REF!</definedName>
    <definedName name="TOTALITEM7.1_46" localSheetId="2">[150]A.P.U!#REF!</definedName>
    <definedName name="TOTALITEM7.1_46">[150]A.P.U!#REF!</definedName>
    <definedName name="TOTALITEM7.1_47" localSheetId="22">[150]A.P.U!#REF!</definedName>
    <definedName name="TOTALITEM7.1_47" localSheetId="2">[150]A.P.U!#REF!</definedName>
    <definedName name="TOTALITEM7.1_47">[150]A.P.U!#REF!</definedName>
    <definedName name="TOTALITEM7.1_48" localSheetId="22">[150]A.P.U!#REF!</definedName>
    <definedName name="TOTALITEM7.1_48" localSheetId="2">[150]A.P.U!#REF!</definedName>
    <definedName name="TOTALITEM7.1_48">[150]A.P.U!#REF!</definedName>
    <definedName name="TOTALITEM7.1_49" localSheetId="22">[150]A.P.U!#REF!</definedName>
    <definedName name="TOTALITEM7.1_49" localSheetId="2">[150]A.P.U!#REF!</definedName>
    <definedName name="TOTALITEM7.1_49">[150]A.P.U!#REF!</definedName>
    <definedName name="TOTALITEM7.1_5" localSheetId="22">[150]A.P.U!#REF!</definedName>
    <definedName name="TOTALITEM7.1_5" localSheetId="2">[150]A.P.U!#REF!</definedName>
    <definedName name="TOTALITEM7.1_5">[150]A.P.U!#REF!</definedName>
    <definedName name="TOTALITEM7.1_50" localSheetId="22">[150]A.P.U!#REF!</definedName>
    <definedName name="TOTALITEM7.1_50" localSheetId="2">[150]A.P.U!#REF!</definedName>
    <definedName name="TOTALITEM7.1_50">[150]A.P.U!#REF!</definedName>
    <definedName name="TOTALITEM7.1_51" localSheetId="22">[150]A.P.U!#REF!</definedName>
    <definedName name="TOTALITEM7.1_51" localSheetId="2">[150]A.P.U!#REF!</definedName>
    <definedName name="TOTALITEM7.1_51">[150]A.P.U!#REF!</definedName>
    <definedName name="TOTALITEM7.1_52" localSheetId="22">[150]A.P.U!#REF!</definedName>
    <definedName name="TOTALITEM7.1_52" localSheetId="2">[150]A.P.U!#REF!</definedName>
    <definedName name="TOTALITEM7.1_52">[150]A.P.U!#REF!</definedName>
    <definedName name="TOTALITEM7.1_53" localSheetId="22">[150]A.P.U!#REF!</definedName>
    <definedName name="TOTALITEM7.1_53" localSheetId="2">[150]A.P.U!#REF!</definedName>
    <definedName name="TOTALITEM7.1_53">[150]A.P.U!#REF!</definedName>
    <definedName name="TOTALITEM7.1_54" localSheetId="22">[150]A.P.U!#REF!</definedName>
    <definedName name="TOTALITEM7.1_54" localSheetId="2">[150]A.P.U!#REF!</definedName>
    <definedName name="TOTALITEM7.1_54">[150]A.P.U!#REF!</definedName>
    <definedName name="TOTALITEM7.1_55" localSheetId="22">[150]A.P.U!#REF!</definedName>
    <definedName name="TOTALITEM7.1_55" localSheetId="2">[150]A.P.U!#REF!</definedName>
    <definedName name="TOTALITEM7.1_55">[150]A.P.U!#REF!</definedName>
    <definedName name="TOTALITEM7.1_56" localSheetId="22">[150]A.P.U!#REF!</definedName>
    <definedName name="TOTALITEM7.1_56" localSheetId="2">[150]A.P.U!#REF!</definedName>
    <definedName name="TOTALITEM7.1_56">[150]A.P.U!#REF!</definedName>
    <definedName name="TOTALITEM7.1_57" localSheetId="22">[150]A.P.U!#REF!</definedName>
    <definedName name="TOTALITEM7.1_57" localSheetId="2">[150]A.P.U!#REF!</definedName>
    <definedName name="TOTALITEM7.1_57">[150]A.P.U!#REF!</definedName>
    <definedName name="TOTALITEM7.1_58" localSheetId="22">[150]A.P.U!#REF!</definedName>
    <definedName name="TOTALITEM7.1_58" localSheetId="2">[150]A.P.U!#REF!</definedName>
    <definedName name="TOTALITEM7.1_58">[150]A.P.U!#REF!</definedName>
    <definedName name="TOTALITEM7.1_59" localSheetId="22">[149]A.P.U!#REF!</definedName>
    <definedName name="TOTALITEM7.1_59" localSheetId="2">[149]A.P.U!#REF!</definedName>
    <definedName name="TOTALITEM7.1_59">[149]A.P.U!#REF!</definedName>
    <definedName name="TOTALITEM7.1_60" localSheetId="22">[149]A.P.U!#REF!</definedName>
    <definedName name="TOTALITEM7.1_60" localSheetId="2">[149]A.P.U!#REF!</definedName>
    <definedName name="TOTALITEM7.1_60">[149]A.P.U!#REF!</definedName>
    <definedName name="TOTALITEM7.1_61" localSheetId="22">[150]A.P.U!#REF!</definedName>
    <definedName name="TOTALITEM7.1_61" localSheetId="2">[150]A.P.U!#REF!</definedName>
    <definedName name="TOTALITEM7.1_61">[150]A.P.U!#REF!</definedName>
    <definedName name="TOTALITEM7.1_62" localSheetId="22">[150]A.P.U!#REF!</definedName>
    <definedName name="TOTALITEM7.1_62" localSheetId="2">[150]A.P.U!#REF!</definedName>
    <definedName name="TOTALITEM7.1_62">[150]A.P.U!#REF!</definedName>
    <definedName name="TOTALITEM7.1_63" localSheetId="22">[150]A.P.U!#REF!</definedName>
    <definedName name="TOTALITEM7.1_63" localSheetId="2">[150]A.P.U!#REF!</definedName>
    <definedName name="TOTALITEM7.1_63">[150]A.P.U!#REF!</definedName>
    <definedName name="TOTALITEM7.1_64" localSheetId="22">[150]A.P.U!#REF!</definedName>
    <definedName name="TOTALITEM7.1_64" localSheetId="2">[150]A.P.U!#REF!</definedName>
    <definedName name="TOTALITEM7.1_64">[150]A.P.U!#REF!</definedName>
    <definedName name="TOTALITEM7.1_65" localSheetId="22">[150]A.P.U!#REF!</definedName>
    <definedName name="TOTALITEM7.1_65" localSheetId="2">[150]A.P.U!#REF!</definedName>
    <definedName name="TOTALITEM7.1_65">[150]A.P.U!#REF!</definedName>
    <definedName name="TOTALITEM7.1_66" localSheetId="22">[150]A.P.U!#REF!</definedName>
    <definedName name="TOTALITEM7.1_66" localSheetId="2">[150]A.P.U!#REF!</definedName>
    <definedName name="TOTALITEM7.1_66">[150]A.P.U!#REF!</definedName>
    <definedName name="TOTALITEM7.1_67" localSheetId="22">[150]A.P.U!#REF!</definedName>
    <definedName name="TOTALITEM7.1_67" localSheetId="2">[150]A.P.U!#REF!</definedName>
    <definedName name="TOTALITEM7.1_67">[150]A.P.U!#REF!</definedName>
    <definedName name="TOTALITEM7.1_68" localSheetId="22">[150]A.P.U!#REF!</definedName>
    <definedName name="TOTALITEM7.1_68" localSheetId="2">[150]A.P.U!#REF!</definedName>
    <definedName name="TOTALITEM7.1_68">[150]A.P.U!#REF!</definedName>
    <definedName name="TOTALITEM7.1_69" localSheetId="22">[150]A.P.U!#REF!</definedName>
    <definedName name="TOTALITEM7.1_69" localSheetId="2">[150]A.P.U!#REF!</definedName>
    <definedName name="TOTALITEM7.1_69">[150]A.P.U!#REF!</definedName>
    <definedName name="TOTALITEM7.1_70" localSheetId="22">[150]A.P.U!#REF!</definedName>
    <definedName name="TOTALITEM7.1_70" localSheetId="2">[150]A.P.U!#REF!</definedName>
    <definedName name="TOTALITEM7.1_70">[150]A.P.U!#REF!</definedName>
    <definedName name="TOTALITEM7.1_71" localSheetId="22">[150]A.P.U!#REF!</definedName>
    <definedName name="TOTALITEM7.1_71" localSheetId="2">[150]A.P.U!#REF!</definedName>
    <definedName name="TOTALITEM7.1_71">[150]A.P.U!#REF!</definedName>
    <definedName name="TOTALITEM7.1_72" localSheetId="22">[150]A.P.U!#REF!</definedName>
    <definedName name="TOTALITEM7.1_72" localSheetId="2">[150]A.P.U!#REF!</definedName>
    <definedName name="TOTALITEM7.1_72">[150]A.P.U!#REF!</definedName>
    <definedName name="TOTALITEM7.1_73" localSheetId="22">[150]A.P.U!#REF!</definedName>
    <definedName name="TOTALITEM7.1_73" localSheetId="2">[150]A.P.U!#REF!</definedName>
    <definedName name="TOTALITEM7.1_73">[150]A.P.U!#REF!</definedName>
    <definedName name="TOTALITEM7.1_74" localSheetId="22">[150]A.P.U!#REF!</definedName>
    <definedName name="TOTALITEM7.1_74" localSheetId="2">[150]A.P.U!#REF!</definedName>
    <definedName name="TOTALITEM7.1_74">[150]A.P.U!#REF!</definedName>
    <definedName name="TOTALITEM7.1_75" localSheetId="22">[150]A.P.U!#REF!</definedName>
    <definedName name="TOTALITEM7.1_75" localSheetId="2">[150]A.P.U!#REF!</definedName>
    <definedName name="TOTALITEM7.1_75">[150]A.P.U!#REF!</definedName>
    <definedName name="TOTALITEM7.1_76" localSheetId="22">[150]A.P.U!#REF!</definedName>
    <definedName name="TOTALITEM7.1_76" localSheetId="2">[150]A.P.U!#REF!</definedName>
    <definedName name="TOTALITEM7.1_76">[150]A.P.U!#REF!</definedName>
    <definedName name="TOTALITEM7.1_77" localSheetId="22">[150]A.P.U!#REF!</definedName>
    <definedName name="TOTALITEM7.1_77" localSheetId="2">[150]A.P.U!#REF!</definedName>
    <definedName name="TOTALITEM7.1_77">[150]A.P.U!#REF!</definedName>
    <definedName name="TOTALITEM7.1_78" localSheetId="22">[150]A.P.U!#REF!</definedName>
    <definedName name="TOTALITEM7.1_78" localSheetId="2">[150]A.P.U!#REF!</definedName>
    <definedName name="TOTALITEM7.1_78">[150]A.P.U!#REF!</definedName>
    <definedName name="TOTALITEM7.1_79" localSheetId="22">[150]A.P.U!#REF!</definedName>
    <definedName name="TOTALITEM7.1_79" localSheetId="2">[150]A.P.U!#REF!</definedName>
    <definedName name="TOTALITEM7.1_79">[150]A.P.U!#REF!</definedName>
    <definedName name="TOTALITEM7.1_80" localSheetId="22">[150]A.P.U!#REF!</definedName>
    <definedName name="TOTALITEM7.1_80" localSheetId="2">[150]A.P.U!#REF!</definedName>
    <definedName name="TOTALITEM7.1_80">[150]A.P.U!#REF!</definedName>
    <definedName name="TOTALITEM7.1_9" localSheetId="22">[150]A.P.U!#REF!</definedName>
    <definedName name="TOTALITEM7.1_9" localSheetId="2">[150]A.P.U!#REF!</definedName>
    <definedName name="TOTALITEM7.1_9">[150]A.P.U!#REF!</definedName>
    <definedName name="TOTALITEM7.2" localSheetId="17">[148]A.P.U!#REF!</definedName>
    <definedName name="TOTALITEM7.2" localSheetId="18">[148]A.P.U!#REF!</definedName>
    <definedName name="TOTALITEM7.2" localSheetId="22">[147]A.P.U!#REF!</definedName>
    <definedName name="TOTALITEM7.2" localSheetId="2">[148]A.P.U!#REF!</definedName>
    <definedName name="TOTALITEM7.2">[147]A.P.U!#REF!</definedName>
    <definedName name="TOTALITEM7.2_1" localSheetId="22">[149]A.P.U!#REF!</definedName>
    <definedName name="TOTALITEM7.2_1" localSheetId="2">[149]A.P.U!#REF!</definedName>
    <definedName name="TOTALITEM7.2_1">[149]A.P.U!#REF!</definedName>
    <definedName name="TOTALITEM7.2_10" localSheetId="22">[150]A.P.U!#REF!</definedName>
    <definedName name="TOTALITEM7.2_10" localSheetId="2">[150]A.P.U!#REF!</definedName>
    <definedName name="TOTALITEM7.2_10">[150]A.P.U!#REF!</definedName>
    <definedName name="TOTALITEM7.2_11" localSheetId="22">[150]A.P.U!#REF!</definedName>
    <definedName name="TOTALITEM7.2_11" localSheetId="2">[150]A.P.U!#REF!</definedName>
    <definedName name="TOTALITEM7.2_11">[150]A.P.U!#REF!</definedName>
    <definedName name="TOTALITEM7.2_12" localSheetId="22">[150]A.P.U!#REF!</definedName>
    <definedName name="TOTALITEM7.2_12" localSheetId="2">[150]A.P.U!#REF!</definedName>
    <definedName name="TOTALITEM7.2_12">[150]A.P.U!#REF!</definedName>
    <definedName name="TOTALITEM7.2_13" localSheetId="22">[150]A.P.U!#REF!</definedName>
    <definedName name="TOTALITEM7.2_13" localSheetId="2">[150]A.P.U!#REF!</definedName>
    <definedName name="TOTALITEM7.2_13">[150]A.P.U!#REF!</definedName>
    <definedName name="TOTALITEM7.2_14" localSheetId="22">[150]A.P.U!#REF!</definedName>
    <definedName name="TOTALITEM7.2_14" localSheetId="2">[150]A.P.U!#REF!</definedName>
    <definedName name="TOTALITEM7.2_14">[150]A.P.U!#REF!</definedName>
    <definedName name="TOTALITEM7.2_15" localSheetId="22">[150]A.P.U!#REF!</definedName>
    <definedName name="TOTALITEM7.2_15" localSheetId="2">[150]A.P.U!#REF!</definedName>
    <definedName name="TOTALITEM7.2_15">[150]A.P.U!#REF!</definedName>
    <definedName name="TOTALITEM7.2_16" localSheetId="22">[150]A.P.U!#REF!</definedName>
    <definedName name="TOTALITEM7.2_16" localSheetId="2">[150]A.P.U!#REF!</definedName>
    <definedName name="TOTALITEM7.2_16">[150]A.P.U!#REF!</definedName>
    <definedName name="TOTALITEM7.2_17" localSheetId="22">[150]A.P.U!#REF!</definedName>
    <definedName name="TOTALITEM7.2_17" localSheetId="2">[150]A.P.U!#REF!</definedName>
    <definedName name="TOTALITEM7.2_17">[150]A.P.U!#REF!</definedName>
    <definedName name="TOTALITEM7.2_18" localSheetId="22">[150]A.P.U!#REF!</definedName>
    <definedName name="TOTALITEM7.2_18" localSheetId="2">[150]A.P.U!#REF!</definedName>
    <definedName name="TOTALITEM7.2_18">[150]A.P.U!#REF!</definedName>
    <definedName name="TOTALITEM7.2_19" localSheetId="22">[150]A.P.U!#REF!</definedName>
    <definedName name="TOTALITEM7.2_19" localSheetId="2">[150]A.P.U!#REF!</definedName>
    <definedName name="TOTALITEM7.2_19">[150]A.P.U!#REF!</definedName>
    <definedName name="TOTALITEM7.2_2" localSheetId="22">[149]A.P.U!#REF!</definedName>
    <definedName name="TOTALITEM7.2_2" localSheetId="2">[149]A.P.U!#REF!</definedName>
    <definedName name="TOTALITEM7.2_2">[149]A.P.U!#REF!</definedName>
    <definedName name="TOTALITEM7.2_20" localSheetId="22">[150]A.P.U!#REF!</definedName>
    <definedName name="TOTALITEM7.2_20" localSheetId="2">[150]A.P.U!#REF!</definedName>
    <definedName name="TOTALITEM7.2_20">[150]A.P.U!#REF!</definedName>
    <definedName name="TOTALITEM7.2_21" localSheetId="22">[150]A.P.U!#REF!</definedName>
    <definedName name="TOTALITEM7.2_21" localSheetId="2">[150]A.P.U!#REF!</definedName>
    <definedName name="TOTALITEM7.2_21">[150]A.P.U!#REF!</definedName>
    <definedName name="TOTALITEM7.2_22" localSheetId="22">[150]A.P.U!#REF!</definedName>
    <definedName name="TOTALITEM7.2_22" localSheetId="2">[150]A.P.U!#REF!</definedName>
    <definedName name="TOTALITEM7.2_22">[150]A.P.U!#REF!</definedName>
    <definedName name="TOTALITEM7.2_23" localSheetId="22">[150]A.P.U!#REF!</definedName>
    <definedName name="TOTALITEM7.2_23" localSheetId="2">[150]A.P.U!#REF!</definedName>
    <definedName name="TOTALITEM7.2_23">[150]A.P.U!#REF!</definedName>
    <definedName name="TOTALITEM7.2_24" localSheetId="22">[150]A.P.U!#REF!</definedName>
    <definedName name="TOTALITEM7.2_24" localSheetId="2">[150]A.P.U!#REF!</definedName>
    <definedName name="TOTALITEM7.2_24">[150]A.P.U!#REF!</definedName>
    <definedName name="TOTALITEM7.2_25" localSheetId="22">[150]A.P.U!#REF!</definedName>
    <definedName name="TOTALITEM7.2_25" localSheetId="2">[150]A.P.U!#REF!</definedName>
    <definedName name="TOTALITEM7.2_25">[150]A.P.U!#REF!</definedName>
    <definedName name="TOTALITEM7.2_26" localSheetId="22">[150]A.P.U!#REF!</definedName>
    <definedName name="TOTALITEM7.2_26" localSheetId="2">[150]A.P.U!#REF!</definedName>
    <definedName name="TOTALITEM7.2_26">[150]A.P.U!#REF!</definedName>
    <definedName name="TOTALITEM7.2_27" localSheetId="22">[150]A.P.U!#REF!</definedName>
    <definedName name="TOTALITEM7.2_27" localSheetId="2">[150]A.P.U!#REF!</definedName>
    <definedName name="TOTALITEM7.2_27">[150]A.P.U!#REF!</definedName>
    <definedName name="TOTALITEM7.2_28" localSheetId="22">[150]A.P.U!#REF!</definedName>
    <definedName name="TOTALITEM7.2_28" localSheetId="2">[150]A.P.U!#REF!</definedName>
    <definedName name="TOTALITEM7.2_28">[150]A.P.U!#REF!</definedName>
    <definedName name="TOTALITEM7.2_29" localSheetId="22">[150]A.P.U!#REF!</definedName>
    <definedName name="TOTALITEM7.2_29" localSheetId="2">[150]A.P.U!#REF!</definedName>
    <definedName name="TOTALITEM7.2_29">[150]A.P.U!#REF!</definedName>
    <definedName name="TOTALITEM7.2_3" localSheetId="22">[151]A.P.U!#REF!</definedName>
    <definedName name="TOTALITEM7.2_3" localSheetId="2">[151]A.P.U!#REF!</definedName>
    <definedName name="TOTALITEM7.2_3">[151]A.P.U!#REF!</definedName>
    <definedName name="TOTALITEM7.2_30" localSheetId="22">[150]A.P.U!#REF!</definedName>
    <definedName name="TOTALITEM7.2_30" localSheetId="2">[150]A.P.U!#REF!</definedName>
    <definedName name="TOTALITEM7.2_30">[150]A.P.U!#REF!</definedName>
    <definedName name="TOTALITEM7.2_31" localSheetId="22">[150]A.P.U!#REF!</definedName>
    <definedName name="TOTALITEM7.2_31" localSheetId="2">[150]A.P.U!#REF!</definedName>
    <definedName name="TOTALITEM7.2_31">[150]A.P.U!#REF!</definedName>
    <definedName name="TOTALITEM7.2_32" localSheetId="22">[150]A.P.U!#REF!</definedName>
    <definedName name="TOTALITEM7.2_32" localSheetId="2">[150]A.P.U!#REF!</definedName>
    <definedName name="TOTALITEM7.2_32">[150]A.P.U!#REF!</definedName>
    <definedName name="TOTALITEM7.2_33" localSheetId="22">[150]A.P.U!#REF!</definedName>
    <definedName name="TOTALITEM7.2_33" localSheetId="2">[150]A.P.U!#REF!</definedName>
    <definedName name="TOTALITEM7.2_33">[150]A.P.U!#REF!</definedName>
    <definedName name="TOTALITEM7.2_34" localSheetId="22">[150]A.P.U!#REF!</definedName>
    <definedName name="TOTALITEM7.2_34" localSheetId="2">[150]A.P.U!#REF!</definedName>
    <definedName name="TOTALITEM7.2_34">[150]A.P.U!#REF!</definedName>
    <definedName name="TOTALITEM7.2_35" localSheetId="22">[150]A.P.U!#REF!</definedName>
    <definedName name="TOTALITEM7.2_35" localSheetId="2">[150]A.P.U!#REF!</definedName>
    <definedName name="TOTALITEM7.2_35">[150]A.P.U!#REF!</definedName>
    <definedName name="TOTALITEM7.2_36" localSheetId="22">[150]A.P.U!#REF!</definedName>
    <definedName name="TOTALITEM7.2_36" localSheetId="2">[150]A.P.U!#REF!</definedName>
    <definedName name="TOTALITEM7.2_36">[150]A.P.U!#REF!</definedName>
    <definedName name="TOTALITEM7.2_37" localSheetId="22">[150]A.P.U!#REF!</definedName>
    <definedName name="TOTALITEM7.2_37" localSheetId="2">[150]A.P.U!#REF!</definedName>
    <definedName name="TOTALITEM7.2_37">[150]A.P.U!#REF!</definedName>
    <definedName name="TOTALITEM7.2_38" localSheetId="22">[150]A.P.U!#REF!</definedName>
    <definedName name="TOTALITEM7.2_38" localSheetId="2">[150]A.P.U!#REF!</definedName>
    <definedName name="TOTALITEM7.2_38">[150]A.P.U!#REF!</definedName>
    <definedName name="TOTALITEM7.2_39" localSheetId="22">[150]A.P.U!#REF!</definedName>
    <definedName name="TOTALITEM7.2_39" localSheetId="2">[150]A.P.U!#REF!</definedName>
    <definedName name="TOTALITEM7.2_39">[150]A.P.U!#REF!</definedName>
    <definedName name="TOTALITEM7.2_4" localSheetId="22">[149]A.P.U!#REF!</definedName>
    <definedName name="TOTALITEM7.2_4" localSheetId="2">[149]A.P.U!#REF!</definedName>
    <definedName name="TOTALITEM7.2_4">[149]A.P.U!#REF!</definedName>
    <definedName name="TOTALITEM7.2_40" localSheetId="22">[150]A.P.U!#REF!</definedName>
    <definedName name="TOTALITEM7.2_40" localSheetId="2">[150]A.P.U!#REF!</definedName>
    <definedName name="TOTALITEM7.2_40">[150]A.P.U!#REF!</definedName>
    <definedName name="TOTALITEM7.2_41" localSheetId="22">[150]A.P.U!#REF!</definedName>
    <definedName name="TOTALITEM7.2_41" localSheetId="2">[150]A.P.U!#REF!</definedName>
    <definedName name="TOTALITEM7.2_41">[150]A.P.U!#REF!</definedName>
    <definedName name="TOTALITEM7.2_42" localSheetId="22">[150]A.P.U!#REF!</definedName>
    <definedName name="TOTALITEM7.2_42" localSheetId="2">[150]A.P.U!#REF!</definedName>
    <definedName name="TOTALITEM7.2_42">[150]A.P.U!#REF!</definedName>
    <definedName name="TOTALITEM7.2_43" localSheetId="22">[150]A.P.U!#REF!</definedName>
    <definedName name="TOTALITEM7.2_43" localSheetId="2">[150]A.P.U!#REF!</definedName>
    <definedName name="TOTALITEM7.2_43">[150]A.P.U!#REF!</definedName>
    <definedName name="TOTALITEM7.2_44" localSheetId="22">[150]A.P.U!#REF!</definedName>
    <definedName name="TOTALITEM7.2_44" localSheetId="2">[150]A.P.U!#REF!</definedName>
    <definedName name="TOTALITEM7.2_44">[150]A.P.U!#REF!</definedName>
    <definedName name="TOTALITEM7.2_45" localSheetId="22">[150]A.P.U!#REF!</definedName>
    <definedName name="TOTALITEM7.2_45" localSheetId="2">[150]A.P.U!#REF!</definedName>
    <definedName name="TOTALITEM7.2_45">[150]A.P.U!#REF!</definedName>
    <definedName name="TOTALITEM7.2_46" localSheetId="22">[150]A.P.U!#REF!</definedName>
    <definedName name="TOTALITEM7.2_46" localSheetId="2">[150]A.P.U!#REF!</definedName>
    <definedName name="TOTALITEM7.2_46">[150]A.P.U!#REF!</definedName>
    <definedName name="TOTALITEM7.2_47" localSheetId="22">[150]A.P.U!#REF!</definedName>
    <definedName name="TOTALITEM7.2_47" localSheetId="2">[150]A.P.U!#REF!</definedName>
    <definedName name="TOTALITEM7.2_47">[150]A.P.U!#REF!</definedName>
    <definedName name="TOTALITEM7.2_48" localSheetId="22">[150]A.P.U!#REF!</definedName>
    <definedName name="TOTALITEM7.2_48" localSheetId="2">[150]A.P.U!#REF!</definedName>
    <definedName name="TOTALITEM7.2_48">[150]A.P.U!#REF!</definedName>
    <definedName name="TOTALITEM7.2_49" localSheetId="22">[150]A.P.U!#REF!</definedName>
    <definedName name="TOTALITEM7.2_49" localSheetId="2">[150]A.P.U!#REF!</definedName>
    <definedName name="TOTALITEM7.2_49">[150]A.P.U!#REF!</definedName>
    <definedName name="TOTALITEM7.2_5" localSheetId="22">[150]A.P.U!#REF!</definedName>
    <definedName name="TOTALITEM7.2_5" localSheetId="2">[150]A.P.U!#REF!</definedName>
    <definedName name="TOTALITEM7.2_5">[150]A.P.U!#REF!</definedName>
    <definedName name="TOTALITEM7.2_50" localSheetId="22">[150]A.P.U!#REF!</definedName>
    <definedName name="TOTALITEM7.2_50" localSheetId="2">[150]A.P.U!#REF!</definedName>
    <definedName name="TOTALITEM7.2_50">[150]A.P.U!#REF!</definedName>
    <definedName name="TOTALITEM7.2_51" localSheetId="22">[150]A.P.U!#REF!</definedName>
    <definedName name="TOTALITEM7.2_51" localSheetId="2">[150]A.P.U!#REF!</definedName>
    <definedName name="TOTALITEM7.2_51">[150]A.P.U!#REF!</definedName>
    <definedName name="TOTALITEM7.2_52" localSheetId="22">[150]A.P.U!#REF!</definedName>
    <definedName name="TOTALITEM7.2_52" localSheetId="2">[150]A.P.U!#REF!</definedName>
    <definedName name="TOTALITEM7.2_52">[150]A.P.U!#REF!</definedName>
    <definedName name="TOTALITEM7.2_53" localSheetId="22">[150]A.P.U!#REF!</definedName>
    <definedName name="TOTALITEM7.2_53" localSheetId="2">[150]A.P.U!#REF!</definedName>
    <definedName name="TOTALITEM7.2_53">[150]A.P.U!#REF!</definedName>
    <definedName name="TOTALITEM7.2_54" localSheetId="22">[150]A.P.U!#REF!</definedName>
    <definedName name="TOTALITEM7.2_54" localSheetId="2">[150]A.P.U!#REF!</definedName>
    <definedName name="TOTALITEM7.2_54">[150]A.P.U!#REF!</definedName>
    <definedName name="TOTALITEM7.2_55" localSheetId="22">[150]A.P.U!#REF!</definedName>
    <definedName name="TOTALITEM7.2_55" localSheetId="2">[150]A.P.U!#REF!</definedName>
    <definedName name="TOTALITEM7.2_55">[150]A.P.U!#REF!</definedName>
    <definedName name="TOTALITEM7.2_56" localSheetId="22">[150]A.P.U!#REF!</definedName>
    <definedName name="TOTALITEM7.2_56" localSheetId="2">[150]A.P.U!#REF!</definedName>
    <definedName name="TOTALITEM7.2_56">[150]A.P.U!#REF!</definedName>
    <definedName name="TOTALITEM7.2_57" localSheetId="22">[150]A.P.U!#REF!</definedName>
    <definedName name="TOTALITEM7.2_57" localSheetId="2">[150]A.P.U!#REF!</definedName>
    <definedName name="TOTALITEM7.2_57">[150]A.P.U!#REF!</definedName>
    <definedName name="TOTALITEM7.2_58" localSheetId="22">[150]A.P.U!#REF!</definedName>
    <definedName name="TOTALITEM7.2_58" localSheetId="2">[150]A.P.U!#REF!</definedName>
    <definedName name="TOTALITEM7.2_58">[150]A.P.U!#REF!</definedName>
    <definedName name="TOTALITEM7.2_59" localSheetId="22">[149]A.P.U!#REF!</definedName>
    <definedName name="TOTALITEM7.2_59" localSheetId="2">[149]A.P.U!#REF!</definedName>
    <definedName name="TOTALITEM7.2_59">[149]A.P.U!#REF!</definedName>
    <definedName name="TOTALITEM7.2_60" localSheetId="22">[149]A.P.U!#REF!</definedName>
    <definedName name="TOTALITEM7.2_60" localSheetId="2">[149]A.P.U!#REF!</definedName>
    <definedName name="TOTALITEM7.2_60">[149]A.P.U!#REF!</definedName>
    <definedName name="TOTALITEM7.2_61" localSheetId="22">[150]A.P.U!#REF!</definedName>
    <definedName name="TOTALITEM7.2_61" localSheetId="2">[150]A.P.U!#REF!</definedName>
    <definedName name="TOTALITEM7.2_61">[150]A.P.U!#REF!</definedName>
    <definedName name="TOTALITEM7.2_62" localSheetId="22">[150]A.P.U!#REF!</definedName>
    <definedName name="TOTALITEM7.2_62" localSheetId="2">[150]A.P.U!#REF!</definedName>
    <definedName name="TOTALITEM7.2_62">[150]A.P.U!#REF!</definedName>
    <definedName name="TOTALITEM7.2_63" localSheetId="22">[150]A.P.U!#REF!</definedName>
    <definedName name="TOTALITEM7.2_63" localSheetId="2">[150]A.P.U!#REF!</definedName>
    <definedName name="TOTALITEM7.2_63">[150]A.P.U!#REF!</definedName>
    <definedName name="TOTALITEM7.2_64" localSheetId="22">[150]A.P.U!#REF!</definedName>
    <definedName name="TOTALITEM7.2_64" localSheetId="2">[150]A.P.U!#REF!</definedName>
    <definedName name="TOTALITEM7.2_64">[150]A.P.U!#REF!</definedName>
    <definedName name="TOTALITEM7.2_65" localSheetId="22">[150]A.P.U!#REF!</definedName>
    <definedName name="TOTALITEM7.2_65" localSheetId="2">[150]A.P.U!#REF!</definedName>
    <definedName name="TOTALITEM7.2_65">[150]A.P.U!#REF!</definedName>
    <definedName name="TOTALITEM7.2_66" localSheetId="22">[150]A.P.U!#REF!</definedName>
    <definedName name="TOTALITEM7.2_66" localSheetId="2">[150]A.P.U!#REF!</definedName>
    <definedName name="TOTALITEM7.2_66">[150]A.P.U!#REF!</definedName>
    <definedName name="TOTALITEM7.2_67" localSheetId="22">[150]A.P.U!#REF!</definedName>
    <definedName name="TOTALITEM7.2_67" localSheetId="2">[150]A.P.U!#REF!</definedName>
    <definedName name="TOTALITEM7.2_67">[150]A.P.U!#REF!</definedName>
    <definedName name="TOTALITEM7.2_68" localSheetId="22">[150]A.P.U!#REF!</definedName>
    <definedName name="TOTALITEM7.2_68" localSheetId="2">[150]A.P.U!#REF!</definedName>
    <definedName name="TOTALITEM7.2_68">[150]A.P.U!#REF!</definedName>
    <definedName name="TOTALITEM7.2_69" localSheetId="22">[150]A.P.U!#REF!</definedName>
    <definedName name="TOTALITEM7.2_69" localSheetId="2">[150]A.P.U!#REF!</definedName>
    <definedName name="TOTALITEM7.2_69">[150]A.P.U!#REF!</definedName>
    <definedName name="TOTALITEM7.2_70" localSheetId="22">[150]A.P.U!#REF!</definedName>
    <definedName name="TOTALITEM7.2_70" localSheetId="2">[150]A.P.U!#REF!</definedName>
    <definedName name="TOTALITEM7.2_70">[150]A.P.U!#REF!</definedName>
    <definedName name="TOTALITEM7.2_71" localSheetId="22">[150]A.P.U!#REF!</definedName>
    <definedName name="TOTALITEM7.2_71" localSheetId="2">[150]A.P.U!#REF!</definedName>
    <definedName name="TOTALITEM7.2_71">[150]A.P.U!#REF!</definedName>
    <definedName name="TOTALITEM7.2_72" localSheetId="22">[150]A.P.U!#REF!</definedName>
    <definedName name="TOTALITEM7.2_72" localSheetId="2">[150]A.P.U!#REF!</definedName>
    <definedName name="TOTALITEM7.2_72">[150]A.P.U!#REF!</definedName>
    <definedName name="TOTALITEM7.2_73" localSheetId="22">[150]A.P.U!#REF!</definedName>
    <definedName name="TOTALITEM7.2_73" localSheetId="2">[150]A.P.U!#REF!</definedName>
    <definedName name="TOTALITEM7.2_73">[150]A.P.U!#REF!</definedName>
    <definedName name="TOTALITEM7.2_74" localSheetId="22">[150]A.P.U!#REF!</definedName>
    <definedName name="TOTALITEM7.2_74" localSheetId="2">[150]A.P.U!#REF!</definedName>
    <definedName name="TOTALITEM7.2_74">[150]A.P.U!#REF!</definedName>
    <definedName name="TOTALITEM7.2_75" localSheetId="22">[150]A.P.U!#REF!</definedName>
    <definedName name="TOTALITEM7.2_75" localSheetId="2">[150]A.P.U!#REF!</definedName>
    <definedName name="TOTALITEM7.2_75">[150]A.P.U!#REF!</definedName>
    <definedName name="TOTALITEM7.2_76" localSheetId="22">[150]A.P.U!#REF!</definedName>
    <definedName name="TOTALITEM7.2_76" localSheetId="2">[150]A.P.U!#REF!</definedName>
    <definedName name="TOTALITEM7.2_76">[150]A.P.U!#REF!</definedName>
    <definedName name="TOTALITEM7.2_77" localSheetId="22">[150]A.P.U!#REF!</definedName>
    <definedName name="TOTALITEM7.2_77" localSheetId="2">[150]A.P.U!#REF!</definedName>
    <definedName name="TOTALITEM7.2_77">[150]A.P.U!#REF!</definedName>
    <definedName name="TOTALITEM7.2_78" localSheetId="22">[150]A.P.U!#REF!</definedName>
    <definedName name="TOTALITEM7.2_78" localSheetId="2">[150]A.P.U!#REF!</definedName>
    <definedName name="TOTALITEM7.2_78">[150]A.P.U!#REF!</definedName>
    <definedName name="TOTALITEM7.2_79" localSheetId="22">[150]A.P.U!#REF!</definedName>
    <definedName name="TOTALITEM7.2_79" localSheetId="2">[150]A.P.U!#REF!</definedName>
    <definedName name="TOTALITEM7.2_79">[150]A.P.U!#REF!</definedName>
    <definedName name="TOTALITEM7.2_80" localSheetId="22">[150]A.P.U!#REF!</definedName>
    <definedName name="TOTALITEM7.2_80" localSheetId="2">[150]A.P.U!#REF!</definedName>
    <definedName name="TOTALITEM7.2_80">[150]A.P.U!#REF!</definedName>
    <definedName name="TOTALITEM7.2_9" localSheetId="22">[150]A.P.U!#REF!</definedName>
    <definedName name="TOTALITEM7.2_9" localSheetId="2">[150]A.P.U!#REF!</definedName>
    <definedName name="TOTALITEM7.2_9">[150]A.P.U!#REF!</definedName>
    <definedName name="TOTALITEM7.3" localSheetId="17">[148]A.P.U!#REF!</definedName>
    <definedName name="TOTALITEM7.3" localSheetId="18">[148]A.P.U!#REF!</definedName>
    <definedName name="TOTALITEM7.3" localSheetId="22">[147]A.P.U!#REF!</definedName>
    <definedName name="TOTALITEM7.3" localSheetId="2">[148]A.P.U!#REF!</definedName>
    <definedName name="TOTALITEM7.3">[147]A.P.U!#REF!</definedName>
    <definedName name="TOTALITEM7.3_1" localSheetId="22">[149]A.P.U!#REF!</definedName>
    <definedName name="TOTALITEM7.3_1" localSheetId="2">[149]A.P.U!#REF!</definedName>
    <definedName name="TOTALITEM7.3_1">[149]A.P.U!#REF!</definedName>
    <definedName name="TOTALITEM7.3_10" localSheetId="22">[150]A.P.U!#REF!</definedName>
    <definedName name="TOTALITEM7.3_10" localSheetId="2">[150]A.P.U!#REF!</definedName>
    <definedName name="TOTALITEM7.3_10">[150]A.P.U!#REF!</definedName>
    <definedName name="TOTALITEM7.3_11" localSheetId="22">[150]A.P.U!#REF!</definedName>
    <definedName name="TOTALITEM7.3_11" localSheetId="2">[150]A.P.U!#REF!</definedName>
    <definedName name="TOTALITEM7.3_11">[150]A.P.U!#REF!</definedName>
    <definedName name="TOTALITEM7.3_12" localSheetId="22">[150]A.P.U!#REF!</definedName>
    <definedName name="TOTALITEM7.3_12" localSheetId="2">[150]A.P.U!#REF!</definedName>
    <definedName name="TOTALITEM7.3_12">[150]A.P.U!#REF!</definedName>
    <definedName name="TOTALITEM7.3_13" localSheetId="22">[150]A.P.U!#REF!</definedName>
    <definedName name="TOTALITEM7.3_13" localSheetId="2">[150]A.P.U!#REF!</definedName>
    <definedName name="TOTALITEM7.3_13">[150]A.P.U!#REF!</definedName>
    <definedName name="TOTALITEM7.3_14" localSheetId="22">[150]A.P.U!#REF!</definedName>
    <definedName name="TOTALITEM7.3_14" localSheetId="2">[150]A.P.U!#REF!</definedName>
    <definedName name="TOTALITEM7.3_14">[150]A.P.U!#REF!</definedName>
    <definedName name="TOTALITEM7.3_15" localSheetId="22">[150]A.P.U!#REF!</definedName>
    <definedName name="TOTALITEM7.3_15" localSheetId="2">[150]A.P.U!#REF!</definedName>
    <definedName name="TOTALITEM7.3_15">[150]A.P.U!#REF!</definedName>
    <definedName name="TOTALITEM7.3_16" localSheetId="22">[150]A.P.U!#REF!</definedName>
    <definedName name="TOTALITEM7.3_16" localSheetId="2">[150]A.P.U!#REF!</definedName>
    <definedName name="TOTALITEM7.3_16">[150]A.P.U!#REF!</definedName>
    <definedName name="TOTALITEM7.3_17" localSheetId="22">[150]A.P.U!#REF!</definedName>
    <definedName name="TOTALITEM7.3_17" localSheetId="2">[150]A.P.U!#REF!</definedName>
    <definedName name="TOTALITEM7.3_17">[150]A.P.U!#REF!</definedName>
    <definedName name="TOTALITEM7.3_18" localSheetId="22">[150]A.P.U!#REF!</definedName>
    <definedName name="TOTALITEM7.3_18" localSheetId="2">[150]A.P.U!#REF!</definedName>
    <definedName name="TOTALITEM7.3_18">[150]A.P.U!#REF!</definedName>
    <definedName name="TOTALITEM7.3_19" localSheetId="22">[150]A.P.U!#REF!</definedName>
    <definedName name="TOTALITEM7.3_19" localSheetId="2">[150]A.P.U!#REF!</definedName>
    <definedName name="TOTALITEM7.3_19">[150]A.P.U!#REF!</definedName>
    <definedName name="TOTALITEM7.3_2" localSheetId="22">[149]A.P.U!#REF!</definedName>
    <definedName name="TOTALITEM7.3_2" localSheetId="2">[149]A.P.U!#REF!</definedName>
    <definedName name="TOTALITEM7.3_2">[149]A.P.U!#REF!</definedName>
    <definedName name="TOTALITEM7.3_20" localSheetId="22">[150]A.P.U!#REF!</definedName>
    <definedName name="TOTALITEM7.3_20" localSheetId="2">[150]A.P.U!#REF!</definedName>
    <definedName name="TOTALITEM7.3_20">[150]A.P.U!#REF!</definedName>
    <definedName name="TOTALITEM7.3_21" localSheetId="22">[150]A.P.U!#REF!</definedName>
    <definedName name="TOTALITEM7.3_21" localSheetId="2">[150]A.P.U!#REF!</definedName>
    <definedName name="TOTALITEM7.3_21">[150]A.P.U!#REF!</definedName>
    <definedName name="TOTALITEM7.3_22" localSheetId="22">[150]A.P.U!#REF!</definedName>
    <definedName name="TOTALITEM7.3_22" localSheetId="2">[150]A.P.U!#REF!</definedName>
    <definedName name="TOTALITEM7.3_22">[150]A.P.U!#REF!</definedName>
    <definedName name="TOTALITEM7.3_23" localSheetId="22">[150]A.P.U!#REF!</definedName>
    <definedName name="TOTALITEM7.3_23" localSheetId="2">[150]A.P.U!#REF!</definedName>
    <definedName name="TOTALITEM7.3_23">[150]A.P.U!#REF!</definedName>
    <definedName name="TOTALITEM7.3_24" localSheetId="22">[150]A.P.U!#REF!</definedName>
    <definedName name="TOTALITEM7.3_24" localSheetId="2">[150]A.P.U!#REF!</definedName>
    <definedName name="TOTALITEM7.3_24">[150]A.P.U!#REF!</definedName>
    <definedName name="TOTALITEM7.3_25" localSheetId="22">[150]A.P.U!#REF!</definedName>
    <definedName name="TOTALITEM7.3_25" localSheetId="2">[150]A.P.U!#REF!</definedName>
    <definedName name="TOTALITEM7.3_25">[150]A.P.U!#REF!</definedName>
    <definedName name="TOTALITEM7.3_26" localSheetId="22">[150]A.P.U!#REF!</definedName>
    <definedName name="TOTALITEM7.3_26" localSheetId="2">[150]A.P.U!#REF!</definedName>
    <definedName name="TOTALITEM7.3_26">[150]A.P.U!#REF!</definedName>
    <definedName name="TOTALITEM7.3_27" localSheetId="22">[150]A.P.U!#REF!</definedName>
    <definedName name="TOTALITEM7.3_27" localSheetId="2">[150]A.P.U!#REF!</definedName>
    <definedName name="TOTALITEM7.3_27">[150]A.P.U!#REF!</definedName>
    <definedName name="TOTALITEM7.3_28" localSheetId="22">[150]A.P.U!#REF!</definedName>
    <definedName name="TOTALITEM7.3_28" localSheetId="2">[150]A.P.U!#REF!</definedName>
    <definedName name="TOTALITEM7.3_28">[150]A.P.U!#REF!</definedName>
    <definedName name="TOTALITEM7.3_29" localSheetId="22">[150]A.P.U!#REF!</definedName>
    <definedName name="TOTALITEM7.3_29" localSheetId="2">[150]A.P.U!#REF!</definedName>
    <definedName name="TOTALITEM7.3_29">[150]A.P.U!#REF!</definedName>
    <definedName name="TOTALITEM7.3_3" localSheetId="22">[151]A.P.U!#REF!</definedName>
    <definedName name="TOTALITEM7.3_3" localSheetId="2">[151]A.P.U!#REF!</definedName>
    <definedName name="TOTALITEM7.3_3">[151]A.P.U!#REF!</definedName>
    <definedName name="TOTALITEM7.3_30" localSheetId="22">[150]A.P.U!#REF!</definedName>
    <definedName name="TOTALITEM7.3_30" localSheetId="2">[150]A.P.U!#REF!</definedName>
    <definedName name="TOTALITEM7.3_30">[150]A.P.U!#REF!</definedName>
    <definedName name="TOTALITEM7.3_31" localSheetId="22">[150]A.P.U!#REF!</definedName>
    <definedName name="TOTALITEM7.3_31" localSheetId="2">[150]A.P.U!#REF!</definedName>
    <definedName name="TOTALITEM7.3_31">[150]A.P.U!#REF!</definedName>
    <definedName name="TOTALITEM7.3_32" localSheetId="22">[150]A.P.U!#REF!</definedName>
    <definedName name="TOTALITEM7.3_32" localSheetId="2">[150]A.P.U!#REF!</definedName>
    <definedName name="TOTALITEM7.3_32">[150]A.P.U!#REF!</definedName>
    <definedName name="TOTALITEM7.3_33" localSheetId="22">[150]A.P.U!#REF!</definedName>
    <definedName name="TOTALITEM7.3_33" localSheetId="2">[150]A.P.U!#REF!</definedName>
    <definedName name="TOTALITEM7.3_33">[150]A.P.U!#REF!</definedName>
    <definedName name="TOTALITEM7.3_34" localSheetId="22">[150]A.P.U!#REF!</definedName>
    <definedName name="TOTALITEM7.3_34" localSheetId="2">[150]A.P.U!#REF!</definedName>
    <definedName name="TOTALITEM7.3_34">[150]A.P.U!#REF!</definedName>
    <definedName name="TOTALITEM7.3_35" localSheetId="22">[150]A.P.U!#REF!</definedName>
    <definedName name="TOTALITEM7.3_35" localSheetId="2">[150]A.P.U!#REF!</definedName>
    <definedName name="TOTALITEM7.3_35">[150]A.P.U!#REF!</definedName>
    <definedName name="TOTALITEM7.3_36" localSheetId="22">[150]A.P.U!#REF!</definedName>
    <definedName name="TOTALITEM7.3_36" localSheetId="2">[150]A.P.U!#REF!</definedName>
    <definedName name="TOTALITEM7.3_36">[150]A.P.U!#REF!</definedName>
    <definedName name="TOTALITEM7.3_37" localSheetId="22">[150]A.P.U!#REF!</definedName>
    <definedName name="TOTALITEM7.3_37" localSheetId="2">[150]A.P.U!#REF!</definedName>
    <definedName name="TOTALITEM7.3_37">[150]A.P.U!#REF!</definedName>
    <definedName name="TOTALITEM7.3_38" localSheetId="22">[150]A.P.U!#REF!</definedName>
    <definedName name="TOTALITEM7.3_38" localSheetId="2">[150]A.P.U!#REF!</definedName>
    <definedName name="TOTALITEM7.3_38">[150]A.P.U!#REF!</definedName>
    <definedName name="TOTALITEM7.3_39" localSheetId="22">[150]A.P.U!#REF!</definedName>
    <definedName name="TOTALITEM7.3_39" localSheetId="2">[150]A.P.U!#REF!</definedName>
    <definedName name="TOTALITEM7.3_39">[150]A.P.U!#REF!</definedName>
    <definedName name="TOTALITEM7.3_4" localSheetId="22">[149]A.P.U!#REF!</definedName>
    <definedName name="TOTALITEM7.3_4" localSheetId="2">[149]A.P.U!#REF!</definedName>
    <definedName name="TOTALITEM7.3_4">[149]A.P.U!#REF!</definedName>
    <definedName name="TOTALITEM7.3_40" localSheetId="22">[150]A.P.U!#REF!</definedName>
    <definedName name="TOTALITEM7.3_40" localSheetId="2">[150]A.P.U!#REF!</definedName>
    <definedName name="TOTALITEM7.3_40">[150]A.P.U!#REF!</definedName>
    <definedName name="TOTALITEM7.3_41" localSheetId="22">[150]A.P.U!#REF!</definedName>
    <definedName name="TOTALITEM7.3_41" localSheetId="2">[150]A.P.U!#REF!</definedName>
    <definedName name="TOTALITEM7.3_41">[150]A.P.U!#REF!</definedName>
    <definedName name="TOTALITEM7.3_42" localSheetId="22">[150]A.P.U!#REF!</definedName>
    <definedName name="TOTALITEM7.3_42" localSheetId="2">[150]A.P.U!#REF!</definedName>
    <definedName name="TOTALITEM7.3_42">[150]A.P.U!#REF!</definedName>
    <definedName name="TOTALITEM7.3_43" localSheetId="22">[150]A.P.U!#REF!</definedName>
    <definedName name="TOTALITEM7.3_43" localSheetId="2">[150]A.P.U!#REF!</definedName>
    <definedName name="TOTALITEM7.3_43">[150]A.P.U!#REF!</definedName>
    <definedName name="TOTALITEM7.3_44" localSheetId="22">[150]A.P.U!#REF!</definedName>
    <definedName name="TOTALITEM7.3_44" localSheetId="2">[150]A.P.U!#REF!</definedName>
    <definedName name="TOTALITEM7.3_44">[150]A.P.U!#REF!</definedName>
    <definedName name="TOTALITEM7.3_45" localSheetId="22">[150]A.P.U!#REF!</definedName>
    <definedName name="TOTALITEM7.3_45" localSheetId="2">[150]A.P.U!#REF!</definedName>
    <definedName name="TOTALITEM7.3_45">[150]A.P.U!#REF!</definedName>
    <definedName name="TOTALITEM7.3_46" localSheetId="22">[150]A.P.U!#REF!</definedName>
    <definedName name="TOTALITEM7.3_46" localSheetId="2">[150]A.P.U!#REF!</definedName>
    <definedName name="TOTALITEM7.3_46">[150]A.P.U!#REF!</definedName>
    <definedName name="TOTALITEM7.3_47" localSheetId="22">[150]A.P.U!#REF!</definedName>
    <definedName name="TOTALITEM7.3_47" localSheetId="2">[150]A.P.U!#REF!</definedName>
    <definedName name="TOTALITEM7.3_47">[150]A.P.U!#REF!</definedName>
    <definedName name="TOTALITEM7.3_48" localSheetId="22">[150]A.P.U!#REF!</definedName>
    <definedName name="TOTALITEM7.3_48" localSheetId="2">[150]A.P.U!#REF!</definedName>
    <definedName name="TOTALITEM7.3_48">[150]A.P.U!#REF!</definedName>
    <definedName name="TOTALITEM7.3_49" localSheetId="22">[150]A.P.U!#REF!</definedName>
    <definedName name="TOTALITEM7.3_49" localSheetId="2">[150]A.P.U!#REF!</definedName>
    <definedName name="TOTALITEM7.3_49">[150]A.P.U!#REF!</definedName>
    <definedName name="TOTALITEM7.3_5" localSheetId="22">[150]A.P.U!#REF!</definedName>
    <definedName name="TOTALITEM7.3_5" localSheetId="2">[150]A.P.U!#REF!</definedName>
    <definedName name="TOTALITEM7.3_5">[150]A.P.U!#REF!</definedName>
    <definedName name="TOTALITEM7.3_50" localSheetId="22">[150]A.P.U!#REF!</definedName>
    <definedName name="TOTALITEM7.3_50" localSheetId="2">[150]A.P.U!#REF!</definedName>
    <definedName name="TOTALITEM7.3_50">[150]A.P.U!#REF!</definedName>
    <definedName name="TOTALITEM7.3_51" localSheetId="22">[150]A.P.U!#REF!</definedName>
    <definedName name="TOTALITEM7.3_51" localSheetId="2">[150]A.P.U!#REF!</definedName>
    <definedName name="TOTALITEM7.3_51">[150]A.P.U!#REF!</definedName>
    <definedName name="TOTALITEM7.3_52" localSheetId="22">[150]A.P.U!#REF!</definedName>
    <definedName name="TOTALITEM7.3_52" localSheetId="2">[150]A.P.U!#REF!</definedName>
    <definedName name="TOTALITEM7.3_52">[150]A.P.U!#REF!</definedName>
    <definedName name="TOTALITEM7.3_53" localSheetId="22">[150]A.P.U!#REF!</definedName>
    <definedName name="TOTALITEM7.3_53" localSheetId="2">[150]A.P.U!#REF!</definedName>
    <definedName name="TOTALITEM7.3_53">[150]A.P.U!#REF!</definedName>
    <definedName name="TOTALITEM7.3_54" localSheetId="22">[150]A.P.U!#REF!</definedName>
    <definedName name="TOTALITEM7.3_54" localSheetId="2">[150]A.P.U!#REF!</definedName>
    <definedName name="TOTALITEM7.3_54">[150]A.P.U!#REF!</definedName>
    <definedName name="TOTALITEM7.3_55" localSheetId="22">[150]A.P.U!#REF!</definedName>
    <definedName name="TOTALITEM7.3_55" localSheetId="2">[150]A.P.U!#REF!</definedName>
    <definedName name="TOTALITEM7.3_55">[150]A.P.U!#REF!</definedName>
    <definedName name="TOTALITEM7.3_56" localSheetId="22">[150]A.P.U!#REF!</definedName>
    <definedName name="TOTALITEM7.3_56" localSheetId="2">[150]A.P.U!#REF!</definedName>
    <definedName name="TOTALITEM7.3_56">[150]A.P.U!#REF!</definedName>
    <definedName name="TOTALITEM7.3_57" localSheetId="22">[150]A.P.U!#REF!</definedName>
    <definedName name="TOTALITEM7.3_57" localSheetId="2">[150]A.P.U!#REF!</definedName>
    <definedName name="TOTALITEM7.3_57">[150]A.P.U!#REF!</definedName>
    <definedName name="TOTALITEM7.3_58" localSheetId="22">[150]A.P.U!#REF!</definedName>
    <definedName name="TOTALITEM7.3_58" localSheetId="2">[150]A.P.U!#REF!</definedName>
    <definedName name="TOTALITEM7.3_58">[150]A.P.U!#REF!</definedName>
    <definedName name="TOTALITEM7.3_59" localSheetId="22">[149]A.P.U!#REF!</definedName>
    <definedName name="TOTALITEM7.3_59" localSheetId="2">[149]A.P.U!#REF!</definedName>
    <definedName name="TOTALITEM7.3_59">[149]A.P.U!#REF!</definedName>
    <definedName name="TOTALITEM7.3_60" localSheetId="22">[149]A.P.U!#REF!</definedName>
    <definedName name="TOTALITEM7.3_60" localSheetId="2">[149]A.P.U!#REF!</definedName>
    <definedName name="TOTALITEM7.3_60">[149]A.P.U!#REF!</definedName>
    <definedName name="TOTALITEM7.3_61" localSheetId="22">[150]A.P.U!#REF!</definedName>
    <definedName name="TOTALITEM7.3_61" localSheetId="2">[150]A.P.U!#REF!</definedName>
    <definedName name="TOTALITEM7.3_61">[150]A.P.U!#REF!</definedName>
    <definedName name="TOTALITEM7.3_62" localSheetId="22">[150]A.P.U!#REF!</definedName>
    <definedName name="TOTALITEM7.3_62" localSheetId="2">[150]A.P.U!#REF!</definedName>
    <definedName name="TOTALITEM7.3_62">[150]A.P.U!#REF!</definedName>
    <definedName name="TOTALITEM7.3_63" localSheetId="22">[150]A.P.U!#REF!</definedName>
    <definedName name="TOTALITEM7.3_63" localSheetId="2">[150]A.P.U!#REF!</definedName>
    <definedName name="TOTALITEM7.3_63">[150]A.P.U!#REF!</definedName>
    <definedName name="TOTALITEM7.3_64" localSheetId="22">[150]A.P.U!#REF!</definedName>
    <definedName name="TOTALITEM7.3_64" localSheetId="2">[150]A.P.U!#REF!</definedName>
    <definedName name="TOTALITEM7.3_64">[150]A.P.U!#REF!</definedName>
    <definedName name="TOTALITEM7.3_65" localSheetId="22">[150]A.P.U!#REF!</definedName>
    <definedName name="TOTALITEM7.3_65" localSheetId="2">[150]A.P.U!#REF!</definedName>
    <definedName name="TOTALITEM7.3_65">[150]A.P.U!#REF!</definedName>
    <definedName name="TOTALITEM7.3_66" localSheetId="22">[150]A.P.U!#REF!</definedName>
    <definedName name="TOTALITEM7.3_66" localSheetId="2">[150]A.P.U!#REF!</definedName>
    <definedName name="TOTALITEM7.3_66">[150]A.P.U!#REF!</definedName>
    <definedName name="TOTALITEM7.3_67" localSheetId="22">[150]A.P.U!#REF!</definedName>
    <definedName name="TOTALITEM7.3_67" localSheetId="2">[150]A.P.U!#REF!</definedName>
    <definedName name="TOTALITEM7.3_67">[150]A.P.U!#REF!</definedName>
    <definedName name="TOTALITEM7.3_68" localSheetId="22">[150]A.P.U!#REF!</definedName>
    <definedName name="TOTALITEM7.3_68" localSheetId="2">[150]A.P.U!#REF!</definedName>
    <definedName name="TOTALITEM7.3_68">[150]A.P.U!#REF!</definedName>
    <definedName name="TOTALITEM7.3_69" localSheetId="22">[150]A.P.U!#REF!</definedName>
    <definedName name="TOTALITEM7.3_69" localSheetId="2">[150]A.P.U!#REF!</definedName>
    <definedName name="TOTALITEM7.3_69">[150]A.P.U!#REF!</definedName>
    <definedName name="TOTALITEM7.3_70" localSheetId="22">[150]A.P.U!#REF!</definedName>
    <definedName name="TOTALITEM7.3_70" localSheetId="2">[150]A.P.U!#REF!</definedName>
    <definedName name="TOTALITEM7.3_70">[150]A.P.U!#REF!</definedName>
    <definedName name="TOTALITEM7.3_71" localSheetId="22">[150]A.P.U!#REF!</definedName>
    <definedName name="TOTALITEM7.3_71" localSheetId="2">[150]A.P.U!#REF!</definedName>
    <definedName name="TOTALITEM7.3_71">[150]A.P.U!#REF!</definedName>
    <definedName name="TOTALITEM7.3_72" localSheetId="22">[150]A.P.U!#REF!</definedName>
    <definedName name="TOTALITEM7.3_72" localSheetId="2">[150]A.P.U!#REF!</definedName>
    <definedName name="TOTALITEM7.3_72">[150]A.P.U!#REF!</definedName>
    <definedName name="TOTALITEM7.3_73" localSheetId="22">[150]A.P.U!#REF!</definedName>
    <definedName name="TOTALITEM7.3_73" localSheetId="2">[150]A.P.U!#REF!</definedName>
    <definedName name="TOTALITEM7.3_73">[150]A.P.U!#REF!</definedName>
    <definedName name="TOTALITEM7.3_74" localSheetId="22">[150]A.P.U!#REF!</definedName>
    <definedName name="TOTALITEM7.3_74" localSheetId="2">[150]A.P.U!#REF!</definedName>
    <definedName name="TOTALITEM7.3_74">[150]A.P.U!#REF!</definedName>
    <definedName name="TOTALITEM7.3_75" localSheetId="22">[150]A.P.U!#REF!</definedName>
    <definedName name="TOTALITEM7.3_75" localSheetId="2">[150]A.P.U!#REF!</definedName>
    <definedName name="TOTALITEM7.3_75">[150]A.P.U!#REF!</definedName>
    <definedName name="TOTALITEM7.3_76" localSheetId="22">[150]A.P.U!#REF!</definedName>
    <definedName name="TOTALITEM7.3_76" localSheetId="2">[150]A.P.U!#REF!</definedName>
    <definedName name="TOTALITEM7.3_76">[150]A.P.U!#REF!</definedName>
    <definedName name="TOTALITEM7.3_77" localSheetId="22">[150]A.P.U!#REF!</definedName>
    <definedName name="TOTALITEM7.3_77" localSheetId="2">[150]A.P.U!#REF!</definedName>
    <definedName name="TOTALITEM7.3_77">[150]A.P.U!#REF!</definedName>
    <definedName name="TOTALITEM7.3_78" localSheetId="22">[150]A.P.U!#REF!</definedName>
    <definedName name="TOTALITEM7.3_78" localSheetId="2">[150]A.P.U!#REF!</definedName>
    <definedName name="TOTALITEM7.3_78">[150]A.P.U!#REF!</definedName>
    <definedName name="TOTALITEM7.3_79" localSheetId="22">[150]A.P.U!#REF!</definedName>
    <definedName name="TOTALITEM7.3_79" localSheetId="2">[150]A.P.U!#REF!</definedName>
    <definedName name="TOTALITEM7.3_79">[150]A.P.U!#REF!</definedName>
    <definedName name="TOTALITEM7.3_80" localSheetId="22">[150]A.P.U!#REF!</definedName>
    <definedName name="TOTALITEM7.3_80" localSheetId="2">[150]A.P.U!#REF!</definedName>
    <definedName name="TOTALITEM7.3_80">[150]A.P.U!#REF!</definedName>
    <definedName name="TOTALITEM7.3_9" localSheetId="22">[150]A.P.U!#REF!</definedName>
    <definedName name="TOTALITEM7.3_9" localSheetId="2">[150]A.P.U!#REF!</definedName>
    <definedName name="TOTALITEM7.3_9">[150]A.P.U!#REF!</definedName>
    <definedName name="TOTALITEM7.4" localSheetId="17">[148]A.P.U!#REF!</definedName>
    <definedName name="TOTALITEM7.4" localSheetId="18">[148]A.P.U!#REF!</definedName>
    <definedName name="TOTALITEM7.4" localSheetId="22">[147]A.P.U!#REF!</definedName>
    <definedName name="TOTALITEM7.4" localSheetId="2">[148]A.P.U!#REF!</definedName>
    <definedName name="TOTALITEM7.4">[147]A.P.U!#REF!</definedName>
    <definedName name="TOTALITEM7.4_1" localSheetId="22">[149]A.P.U!#REF!</definedName>
    <definedName name="TOTALITEM7.4_1" localSheetId="2">[149]A.P.U!#REF!</definedName>
    <definedName name="TOTALITEM7.4_1">[149]A.P.U!#REF!</definedName>
    <definedName name="TOTALITEM7.4_10" localSheetId="22">[150]A.P.U!#REF!</definedName>
    <definedName name="TOTALITEM7.4_10" localSheetId="2">[150]A.P.U!#REF!</definedName>
    <definedName name="TOTALITEM7.4_10">[150]A.P.U!#REF!</definedName>
    <definedName name="TOTALITEM7.4_11" localSheetId="22">[150]A.P.U!#REF!</definedName>
    <definedName name="TOTALITEM7.4_11" localSheetId="2">[150]A.P.U!#REF!</definedName>
    <definedName name="TOTALITEM7.4_11">[150]A.P.U!#REF!</definedName>
    <definedName name="TOTALITEM7.4_12" localSheetId="22">[150]A.P.U!#REF!</definedName>
    <definedName name="TOTALITEM7.4_12" localSheetId="2">[150]A.P.U!#REF!</definedName>
    <definedName name="TOTALITEM7.4_12">[150]A.P.U!#REF!</definedName>
    <definedName name="TOTALITEM7.4_13" localSheetId="22">[150]A.P.U!#REF!</definedName>
    <definedName name="TOTALITEM7.4_13" localSheetId="2">[150]A.P.U!#REF!</definedName>
    <definedName name="TOTALITEM7.4_13">[150]A.P.U!#REF!</definedName>
    <definedName name="TOTALITEM7.4_14" localSheetId="22">[150]A.P.U!#REF!</definedName>
    <definedName name="TOTALITEM7.4_14" localSheetId="2">[150]A.P.U!#REF!</definedName>
    <definedName name="TOTALITEM7.4_14">[150]A.P.U!#REF!</definedName>
    <definedName name="TOTALITEM7.4_15" localSheetId="22">[150]A.P.U!#REF!</definedName>
    <definedName name="TOTALITEM7.4_15" localSheetId="2">[150]A.P.U!#REF!</definedName>
    <definedName name="TOTALITEM7.4_15">[150]A.P.U!#REF!</definedName>
    <definedName name="TOTALITEM7.4_16" localSheetId="22">[150]A.P.U!#REF!</definedName>
    <definedName name="TOTALITEM7.4_16" localSheetId="2">[150]A.P.U!#REF!</definedName>
    <definedName name="TOTALITEM7.4_16">[150]A.P.U!#REF!</definedName>
    <definedName name="TOTALITEM7.4_17" localSheetId="22">[150]A.P.U!#REF!</definedName>
    <definedName name="TOTALITEM7.4_17" localSheetId="2">[150]A.P.U!#REF!</definedName>
    <definedName name="TOTALITEM7.4_17">[150]A.P.U!#REF!</definedName>
    <definedName name="TOTALITEM7.4_18" localSheetId="22">[150]A.P.U!#REF!</definedName>
    <definedName name="TOTALITEM7.4_18" localSheetId="2">[150]A.P.U!#REF!</definedName>
    <definedName name="TOTALITEM7.4_18">[150]A.P.U!#REF!</definedName>
    <definedName name="TOTALITEM7.4_19" localSheetId="22">[150]A.P.U!#REF!</definedName>
    <definedName name="TOTALITEM7.4_19" localSheetId="2">[150]A.P.U!#REF!</definedName>
    <definedName name="TOTALITEM7.4_19">[150]A.P.U!#REF!</definedName>
    <definedName name="TOTALITEM7.4_2" localSheetId="22">[149]A.P.U!#REF!</definedName>
    <definedName name="TOTALITEM7.4_2" localSheetId="2">[149]A.P.U!#REF!</definedName>
    <definedName name="TOTALITEM7.4_2">[149]A.P.U!#REF!</definedName>
    <definedName name="TOTALITEM7.4_20" localSheetId="22">[150]A.P.U!#REF!</definedName>
    <definedName name="TOTALITEM7.4_20" localSheetId="2">[150]A.P.U!#REF!</definedName>
    <definedName name="TOTALITEM7.4_20">[150]A.P.U!#REF!</definedName>
    <definedName name="TOTALITEM7.4_21" localSheetId="22">[150]A.P.U!#REF!</definedName>
    <definedName name="TOTALITEM7.4_21" localSheetId="2">[150]A.P.U!#REF!</definedName>
    <definedName name="TOTALITEM7.4_21">[150]A.P.U!#REF!</definedName>
    <definedName name="TOTALITEM7.4_22" localSheetId="22">[150]A.P.U!#REF!</definedName>
    <definedName name="TOTALITEM7.4_22" localSheetId="2">[150]A.P.U!#REF!</definedName>
    <definedName name="TOTALITEM7.4_22">[150]A.P.U!#REF!</definedName>
    <definedName name="TOTALITEM7.4_23" localSheetId="22">[150]A.P.U!#REF!</definedName>
    <definedName name="TOTALITEM7.4_23" localSheetId="2">[150]A.P.U!#REF!</definedName>
    <definedName name="TOTALITEM7.4_23">[150]A.P.U!#REF!</definedName>
    <definedName name="TOTALITEM7.4_24" localSheetId="22">[150]A.P.U!#REF!</definedName>
    <definedName name="TOTALITEM7.4_24" localSheetId="2">[150]A.P.U!#REF!</definedName>
    <definedName name="TOTALITEM7.4_24">[150]A.P.U!#REF!</definedName>
    <definedName name="TOTALITEM7.4_25" localSheetId="22">[150]A.P.U!#REF!</definedName>
    <definedName name="TOTALITEM7.4_25" localSheetId="2">[150]A.P.U!#REF!</definedName>
    <definedName name="TOTALITEM7.4_25">[150]A.P.U!#REF!</definedName>
    <definedName name="TOTALITEM7.4_26" localSheetId="22">[150]A.P.U!#REF!</definedName>
    <definedName name="TOTALITEM7.4_26" localSheetId="2">[150]A.P.U!#REF!</definedName>
    <definedName name="TOTALITEM7.4_26">[150]A.P.U!#REF!</definedName>
    <definedName name="TOTALITEM7.4_27" localSheetId="22">[150]A.P.U!#REF!</definedName>
    <definedName name="TOTALITEM7.4_27" localSheetId="2">[150]A.P.U!#REF!</definedName>
    <definedName name="TOTALITEM7.4_27">[150]A.P.U!#REF!</definedName>
    <definedName name="TOTALITEM7.4_28" localSheetId="22">[150]A.P.U!#REF!</definedName>
    <definedName name="TOTALITEM7.4_28" localSheetId="2">[150]A.P.U!#REF!</definedName>
    <definedName name="TOTALITEM7.4_28">[150]A.P.U!#REF!</definedName>
    <definedName name="TOTALITEM7.4_29" localSheetId="22">[150]A.P.U!#REF!</definedName>
    <definedName name="TOTALITEM7.4_29" localSheetId="2">[150]A.P.U!#REF!</definedName>
    <definedName name="TOTALITEM7.4_29">[150]A.P.U!#REF!</definedName>
    <definedName name="TOTALITEM7.4_3" localSheetId="22">[151]A.P.U!#REF!</definedName>
    <definedName name="TOTALITEM7.4_3" localSheetId="2">[151]A.P.U!#REF!</definedName>
    <definedName name="TOTALITEM7.4_3">[151]A.P.U!#REF!</definedName>
    <definedName name="TOTALITEM7.4_30" localSheetId="22">[150]A.P.U!#REF!</definedName>
    <definedName name="TOTALITEM7.4_30" localSheetId="2">[150]A.P.U!#REF!</definedName>
    <definedName name="TOTALITEM7.4_30">[150]A.P.U!#REF!</definedName>
    <definedName name="TOTALITEM7.4_31" localSheetId="22">[150]A.P.U!#REF!</definedName>
    <definedName name="TOTALITEM7.4_31" localSheetId="2">[150]A.P.U!#REF!</definedName>
    <definedName name="TOTALITEM7.4_31">[150]A.P.U!#REF!</definedName>
    <definedName name="TOTALITEM7.4_32" localSheetId="22">[150]A.P.U!#REF!</definedName>
    <definedName name="TOTALITEM7.4_32" localSheetId="2">[150]A.P.U!#REF!</definedName>
    <definedName name="TOTALITEM7.4_32">[150]A.P.U!#REF!</definedName>
    <definedName name="TOTALITEM7.4_33" localSheetId="22">[150]A.P.U!#REF!</definedName>
    <definedName name="TOTALITEM7.4_33" localSheetId="2">[150]A.P.U!#REF!</definedName>
    <definedName name="TOTALITEM7.4_33">[150]A.P.U!#REF!</definedName>
    <definedName name="TOTALITEM7.4_34" localSheetId="22">[150]A.P.U!#REF!</definedName>
    <definedName name="TOTALITEM7.4_34" localSheetId="2">[150]A.P.U!#REF!</definedName>
    <definedName name="TOTALITEM7.4_34">[150]A.P.U!#REF!</definedName>
    <definedName name="TOTALITEM7.4_35" localSheetId="22">[150]A.P.U!#REF!</definedName>
    <definedName name="TOTALITEM7.4_35" localSheetId="2">[150]A.P.U!#REF!</definedName>
    <definedName name="TOTALITEM7.4_35">[150]A.P.U!#REF!</definedName>
    <definedName name="TOTALITEM7.4_36" localSheetId="22">[150]A.P.U!#REF!</definedName>
    <definedName name="TOTALITEM7.4_36" localSheetId="2">[150]A.P.U!#REF!</definedName>
    <definedName name="TOTALITEM7.4_36">[150]A.P.U!#REF!</definedName>
    <definedName name="TOTALITEM7.4_37" localSheetId="22">[150]A.P.U!#REF!</definedName>
    <definedName name="TOTALITEM7.4_37" localSheetId="2">[150]A.P.U!#REF!</definedName>
    <definedName name="TOTALITEM7.4_37">[150]A.P.U!#REF!</definedName>
    <definedName name="TOTALITEM7.4_38" localSheetId="22">[150]A.P.U!#REF!</definedName>
    <definedName name="TOTALITEM7.4_38" localSheetId="2">[150]A.P.U!#REF!</definedName>
    <definedName name="TOTALITEM7.4_38">[150]A.P.U!#REF!</definedName>
    <definedName name="TOTALITEM7.4_39" localSheetId="22">[150]A.P.U!#REF!</definedName>
    <definedName name="TOTALITEM7.4_39" localSheetId="2">[150]A.P.U!#REF!</definedName>
    <definedName name="TOTALITEM7.4_39">[150]A.P.U!#REF!</definedName>
    <definedName name="TOTALITEM7.4_4" localSheetId="22">[149]A.P.U!#REF!</definedName>
    <definedName name="TOTALITEM7.4_4" localSheetId="2">[149]A.P.U!#REF!</definedName>
    <definedName name="TOTALITEM7.4_4">[149]A.P.U!#REF!</definedName>
    <definedName name="TOTALITEM7.4_40" localSheetId="22">[150]A.P.U!#REF!</definedName>
    <definedName name="TOTALITEM7.4_40" localSheetId="2">[150]A.P.U!#REF!</definedName>
    <definedName name="TOTALITEM7.4_40">[150]A.P.U!#REF!</definedName>
    <definedName name="TOTALITEM7.4_41" localSheetId="22">[150]A.P.U!#REF!</definedName>
    <definedName name="TOTALITEM7.4_41" localSheetId="2">[150]A.P.U!#REF!</definedName>
    <definedName name="TOTALITEM7.4_41">[150]A.P.U!#REF!</definedName>
    <definedName name="TOTALITEM7.4_42" localSheetId="22">[150]A.P.U!#REF!</definedName>
    <definedName name="TOTALITEM7.4_42" localSheetId="2">[150]A.P.U!#REF!</definedName>
    <definedName name="TOTALITEM7.4_42">[150]A.P.U!#REF!</definedName>
    <definedName name="TOTALITEM7.4_43" localSheetId="22">[150]A.P.U!#REF!</definedName>
    <definedName name="TOTALITEM7.4_43" localSheetId="2">[150]A.P.U!#REF!</definedName>
    <definedName name="TOTALITEM7.4_43">[150]A.P.U!#REF!</definedName>
    <definedName name="TOTALITEM7.4_44" localSheetId="22">[150]A.P.U!#REF!</definedName>
    <definedName name="TOTALITEM7.4_44" localSheetId="2">[150]A.P.U!#REF!</definedName>
    <definedName name="TOTALITEM7.4_44">[150]A.P.U!#REF!</definedName>
    <definedName name="TOTALITEM7.4_45" localSheetId="22">[150]A.P.U!#REF!</definedName>
    <definedName name="TOTALITEM7.4_45" localSheetId="2">[150]A.P.U!#REF!</definedName>
    <definedName name="TOTALITEM7.4_45">[150]A.P.U!#REF!</definedName>
    <definedName name="TOTALITEM7.4_46" localSheetId="22">[150]A.P.U!#REF!</definedName>
    <definedName name="TOTALITEM7.4_46" localSheetId="2">[150]A.P.U!#REF!</definedName>
    <definedName name="TOTALITEM7.4_46">[150]A.P.U!#REF!</definedName>
    <definedName name="TOTALITEM7.4_47" localSheetId="22">[150]A.P.U!#REF!</definedName>
    <definedName name="TOTALITEM7.4_47" localSheetId="2">[150]A.P.U!#REF!</definedName>
    <definedName name="TOTALITEM7.4_47">[150]A.P.U!#REF!</definedName>
    <definedName name="TOTALITEM7.4_48" localSheetId="22">[150]A.P.U!#REF!</definedName>
    <definedName name="TOTALITEM7.4_48" localSheetId="2">[150]A.P.U!#REF!</definedName>
    <definedName name="TOTALITEM7.4_48">[150]A.P.U!#REF!</definedName>
    <definedName name="TOTALITEM7.4_49" localSheetId="22">[150]A.P.U!#REF!</definedName>
    <definedName name="TOTALITEM7.4_49" localSheetId="2">[150]A.P.U!#REF!</definedName>
    <definedName name="TOTALITEM7.4_49">[150]A.P.U!#REF!</definedName>
    <definedName name="TOTALITEM7.4_5" localSheetId="22">[150]A.P.U!#REF!</definedName>
    <definedName name="TOTALITEM7.4_5" localSheetId="2">[150]A.P.U!#REF!</definedName>
    <definedName name="TOTALITEM7.4_5">[150]A.P.U!#REF!</definedName>
    <definedName name="TOTALITEM7.4_50" localSheetId="22">[150]A.P.U!#REF!</definedName>
    <definedName name="TOTALITEM7.4_50" localSheetId="2">[150]A.P.U!#REF!</definedName>
    <definedName name="TOTALITEM7.4_50">[150]A.P.U!#REF!</definedName>
    <definedName name="TOTALITEM7.4_51" localSheetId="22">[150]A.P.U!#REF!</definedName>
    <definedName name="TOTALITEM7.4_51" localSheetId="2">[150]A.P.U!#REF!</definedName>
    <definedName name="TOTALITEM7.4_51">[150]A.P.U!#REF!</definedName>
    <definedName name="TOTALITEM7.4_52" localSheetId="22">[150]A.P.U!#REF!</definedName>
    <definedName name="TOTALITEM7.4_52" localSheetId="2">[150]A.P.U!#REF!</definedName>
    <definedName name="TOTALITEM7.4_52">[150]A.P.U!#REF!</definedName>
    <definedName name="TOTALITEM7.4_53" localSheetId="22">[150]A.P.U!#REF!</definedName>
    <definedName name="TOTALITEM7.4_53" localSheetId="2">[150]A.P.U!#REF!</definedName>
    <definedName name="TOTALITEM7.4_53">[150]A.P.U!#REF!</definedName>
    <definedName name="TOTALITEM7.4_54" localSheetId="22">[150]A.P.U!#REF!</definedName>
    <definedName name="TOTALITEM7.4_54" localSheetId="2">[150]A.P.U!#REF!</definedName>
    <definedName name="TOTALITEM7.4_54">[150]A.P.U!#REF!</definedName>
    <definedName name="TOTALITEM7.4_55" localSheetId="22">[150]A.P.U!#REF!</definedName>
    <definedName name="TOTALITEM7.4_55" localSheetId="2">[150]A.P.U!#REF!</definedName>
    <definedName name="TOTALITEM7.4_55">[150]A.P.U!#REF!</definedName>
    <definedName name="TOTALITEM7.4_56" localSheetId="22">[150]A.P.U!#REF!</definedName>
    <definedName name="TOTALITEM7.4_56" localSheetId="2">[150]A.P.U!#REF!</definedName>
    <definedName name="TOTALITEM7.4_56">[150]A.P.U!#REF!</definedName>
    <definedName name="TOTALITEM7.4_57" localSheetId="22">[150]A.P.U!#REF!</definedName>
    <definedName name="TOTALITEM7.4_57" localSheetId="2">[150]A.P.U!#REF!</definedName>
    <definedName name="TOTALITEM7.4_57">[150]A.P.U!#REF!</definedName>
    <definedName name="TOTALITEM7.4_58" localSheetId="22">[150]A.P.U!#REF!</definedName>
    <definedName name="TOTALITEM7.4_58" localSheetId="2">[150]A.P.U!#REF!</definedName>
    <definedName name="TOTALITEM7.4_58">[150]A.P.U!#REF!</definedName>
    <definedName name="TOTALITEM7.4_59" localSheetId="22">[149]A.P.U!#REF!</definedName>
    <definedName name="TOTALITEM7.4_59" localSheetId="2">[149]A.P.U!#REF!</definedName>
    <definedName name="TOTALITEM7.4_59">[149]A.P.U!#REF!</definedName>
    <definedName name="TOTALITEM7.4_60" localSheetId="22">[149]A.P.U!#REF!</definedName>
    <definedName name="TOTALITEM7.4_60" localSheetId="2">[149]A.P.U!#REF!</definedName>
    <definedName name="TOTALITEM7.4_60">[149]A.P.U!#REF!</definedName>
    <definedName name="TOTALITEM7.4_61" localSheetId="22">[150]A.P.U!#REF!</definedName>
    <definedName name="TOTALITEM7.4_61" localSheetId="2">[150]A.P.U!#REF!</definedName>
    <definedName name="TOTALITEM7.4_61">[150]A.P.U!#REF!</definedName>
    <definedName name="TOTALITEM7.4_62" localSheetId="22">[150]A.P.U!#REF!</definedName>
    <definedName name="TOTALITEM7.4_62" localSheetId="2">[150]A.P.U!#REF!</definedName>
    <definedName name="TOTALITEM7.4_62">[150]A.P.U!#REF!</definedName>
    <definedName name="TOTALITEM7.4_63" localSheetId="22">[150]A.P.U!#REF!</definedName>
    <definedName name="TOTALITEM7.4_63" localSheetId="2">[150]A.P.U!#REF!</definedName>
    <definedName name="TOTALITEM7.4_63">[150]A.P.U!#REF!</definedName>
    <definedName name="TOTALITEM7.4_64" localSheetId="22">[150]A.P.U!#REF!</definedName>
    <definedName name="TOTALITEM7.4_64" localSheetId="2">[150]A.P.U!#REF!</definedName>
    <definedName name="TOTALITEM7.4_64">[150]A.P.U!#REF!</definedName>
    <definedName name="TOTALITEM7.4_65" localSheetId="22">[150]A.P.U!#REF!</definedName>
    <definedName name="TOTALITEM7.4_65" localSheetId="2">[150]A.P.U!#REF!</definedName>
    <definedName name="TOTALITEM7.4_65">[150]A.P.U!#REF!</definedName>
    <definedName name="TOTALITEM7.4_66" localSheetId="22">[150]A.P.U!#REF!</definedName>
    <definedName name="TOTALITEM7.4_66" localSheetId="2">[150]A.P.U!#REF!</definedName>
    <definedName name="TOTALITEM7.4_66">[150]A.P.U!#REF!</definedName>
    <definedName name="TOTALITEM7.4_67" localSheetId="22">[150]A.P.U!#REF!</definedName>
    <definedName name="TOTALITEM7.4_67" localSheetId="2">[150]A.P.U!#REF!</definedName>
    <definedName name="TOTALITEM7.4_67">[150]A.P.U!#REF!</definedName>
    <definedName name="TOTALITEM7.4_68" localSheetId="22">[150]A.P.U!#REF!</definedName>
    <definedName name="TOTALITEM7.4_68" localSheetId="2">[150]A.P.U!#REF!</definedName>
    <definedName name="TOTALITEM7.4_68">[150]A.P.U!#REF!</definedName>
    <definedName name="TOTALITEM7.4_69" localSheetId="22">[150]A.P.U!#REF!</definedName>
    <definedName name="TOTALITEM7.4_69" localSheetId="2">[150]A.P.U!#REF!</definedName>
    <definedName name="TOTALITEM7.4_69">[150]A.P.U!#REF!</definedName>
    <definedName name="TOTALITEM7.4_70" localSheetId="22">[150]A.P.U!#REF!</definedName>
    <definedName name="TOTALITEM7.4_70" localSheetId="2">[150]A.P.U!#REF!</definedName>
    <definedName name="TOTALITEM7.4_70">[150]A.P.U!#REF!</definedName>
    <definedName name="TOTALITEM7.4_71" localSheetId="22">[150]A.P.U!#REF!</definedName>
    <definedName name="TOTALITEM7.4_71" localSheetId="2">[150]A.P.U!#REF!</definedName>
    <definedName name="TOTALITEM7.4_71">[150]A.P.U!#REF!</definedName>
    <definedName name="TOTALITEM7.4_72" localSheetId="22">[150]A.P.U!#REF!</definedName>
    <definedName name="TOTALITEM7.4_72" localSheetId="2">[150]A.P.U!#REF!</definedName>
    <definedName name="TOTALITEM7.4_72">[150]A.P.U!#REF!</definedName>
    <definedName name="TOTALITEM7.4_73" localSheetId="22">[150]A.P.U!#REF!</definedName>
    <definedName name="TOTALITEM7.4_73" localSheetId="2">[150]A.P.U!#REF!</definedName>
    <definedName name="TOTALITEM7.4_73">[150]A.P.U!#REF!</definedName>
    <definedName name="TOTALITEM7.4_74" localSheetId="22">[150]A.P.U!#REF!</definedName>
    <definedName name="TOTALITEM7.4_74" localSheetId="2">[150]A.P.U!#REF!</definedName>
    <definedName name="TOTALITEM7.4_74">[150]A.P.U!#REF!</definedName>
    <definedName name="TOTALITEM7.4_75" localSheetId="22">[150]A.P.U!#REF!</definedName>
    <definedName name="TOTALITEM7.4_75" localSheetId="2">[150]A.P.U!#REF!</definedName>
    <definedName name="TOTALITEM7.4_75">[150]A.P.U!#REF!</definedName>
    <definedName name="TOTALITEM7.4_76" localSheetId="22">[150]A.P.U!#REF!</definedName>
    <definedName name="TOTALITEM7.4_76" localSheetId="2">[150]A.P.U!#REF!</definedName>
    <definedName name="TOTALITEM7.4_76">[150]A.P.U!#REF!</definedName>
    <definedName name="TOTALITEM7.4_77" localSheetId="22">[150]A.P.U!#REF!</definedName>
    <definedName name="TOTALITEM7.4_77" localSheetId="2">[150]A.P.U!#REF!</definedName>
    <definedName name="TOTALITEM7.4_77">[150]A.P.U!#REF!</definedName>
    <definedName name="TOTALITEM7.4_78" localSheetId="22">[150]A.P.U!#REF!</definedName>
    <definedName name="TOTALITEM7.4_78" localSheetId="2">[150]A.P.U!#REF!</definedName>
    <definedName name="TOTALITEM7.4_78">[150]A.P.U!#REF!</definedName>
    <definedName name="TOTALITEM7.4_79" localSheetId="22">[150]A.P.U!#REF!</definedName>
    <definedName name="TOTALITEM7.4_79" localSheetId="2">[150]A.P.U!#REF!</definedName>
    <definedName name="TOTALITEM7.4_79">[150]A.P.U!#REF!</definedName>
    <definedName name="TOTALITEM7.4_80" localSheetId="22">[150]A.P.U!#REF!</definedName>
    <definedName name="TOTALITEM7.4_80" localSheetId="2">[150]A.P.U!#REF!</definedName>
    <definedName name="TOTALITEM7.4_80">[150]A.P.U!#REF!</definedName>
    <definedName name="TOTALITEM7.4_9" localSheetId="22">[150]A.P.U!#REF!</definedName>
    <definedName name="TOTALITEM7.4_9" localSheetId="2">[150]A.P.U!#REF!</definedName>
    <definedName name="TOTALITEM7.4_9">[150]A.P.U!#REF!</definedName>
    <definedName name="TOTALITEM7.5" localSheetId="17">[148]A.P.U!#REF!</definedName>
    <definedName name="TOTALITEM7.5" localSheetId="18">[148]A.P.U!#REF!</definedName>
    <definedName name="TOTALITEM7.5" localSheetId="22">[147]A.P.U!#REF!</definedName>
    <definedName name="TOTALITEM7.5" localSheetId="2">[148]A.P.U!#REF!</definedName>
    <definedName name="TOTALITEM7.5">[147]A.P.U!#REF!</definedName>
    <definedName name="TOTALITEM7.5_1" localSheetId="22">[149]A.P.U!#REF!</definedName>
    <definedName name="TOTALITEM7.5_1" localSheetId="2">[149]A.P.U!#REF!</definedName>
    <definedName name="TOTALITEM7.5_1">[149]A.P.U!#REF!</definedName>
    <definedName name="TOTALITEM7.5_10" localSheetId="22">[150]A.P.U!#REF!</definedName>
    <definedName name="TOTALITEM7.5_10" localSheetId="2">[150]A.P.U!#REF!</definedName>
    <definedName name="TOTALITEM7.5_10">[150]A.P.U!#REF!</definedName>
    <definedName name="TOTALITEM7.5_11" localSheetId="22">[150]A.P.U!#REF!</definedName>
    <definedName name="TOTALITEM7.5_11" localSheetId="2">[150]A.P.U!#REF!</definedName>
    <definedName name="TOTALITEM7.5_11">[150]A.P.U!#REF!</definedName>
    <definedName name="TOTALITEM7.5_12" localSheetId="22">[150]A.P.U!#REF!</definedName>
    <definedName name="TOTALITEM7.5_12" localSheetId="2">[150]A.P.U!#REF!</definedName>
    <definedName name="TOTALITEM7.5_12">[150]A.P.U!#REF!</definedName>
    <definedName name="TOTALITEM7.5_13" localSheetId="22">[150]A.P.U!#REF!</definedName>
    <definedName name="TOTALITEM7.5_13" localSheetId="2">[150]A.P.U!#REF!</definedName>
    <definedName name="TOTALITEM7.5_13">[150]A.P.U!#REF!</definedName>
    <definedName name="TOTALITEM7.5_14" localSheetId="22">[150]A.P.U!#REF!</definedName>
    <definedName name="TOTALITEM7.5_14" localSheetId="2">[150]A.P.U!#REF!</definedName>
    <definedName name="TOTALITEM7.5_14">[150]A.P.U!#REF!</definedName>
    <definedName name="TOTALITEM7.5_15" localSheetId="22">[150]A.P.U!#REF!</definedName>
    <definedName name="TOTALITEM7.5_15" localSheetId="2">[150]A.P.U!#REF!</definedName>
    <definedName name="TOTALITEM7.5_15">[150]A.P.U!#REF!</definedName>
    <definedName name="TOTALITEM7.5_16" localSheetId="22">[150]A.P.U!#REF!</definedName>
    <definedName name="TOTALITEM7.5_16" localSheetId="2">[150]A.P.U!#REF!</definedName>
    <definedName name="TOTALITEM7.5_16">[150]A.P.U!#REF!</definedName>
    <definedName name="TOTALITEM7.5_17" localSheetId="22">[150]A.P.U!#REF!</definedName>
    <definedName name="TOTALITEM7.5_17" localSheetId="2">[150]A.P.U!#REF!</definedName>
    <definedName name="TOTALITEM7.5_17">[150]A.P.U!#REF!</definedName>
    <definedName name="TOTALITEM7.5_18" localSheetId="22">[150]A.P.U!#REF!</definedName>
    <definedName name="TOTALITEM7.5_18" localSheetId="2">[150]A.P.U!#REF!</definedName>
    <definedName name="TOTALITEM7.5_18">[150]A.P.U!#REF!</definedName>
    <definedName name="TOTALITEM7.5_19" localSheetId="22">[150]A.P.U!#REF!</definedName>
    <definedName name="TOTALITEM7.5_19" localSheetId="2">[150]A.P.U!#REF!</definedName>
    <definedName name="TOTALITEM7.5_19">[150]A.P.U!#REF!</definedName>
    <definedName name="TOTALITEM7.5_2" localSheetId="22">[149]A.P.U!#REF!</definedName>
    <definedName name="TOTALITEM7.5_2" localSheetId="2">[149]A.P.U!#REF!</definedName>
    <definedName name="TOTALITEM7.5_2">[149]A.P.U!#REF!</definedName>
    <definedName name="TOTALITEM7.5_20" localSheetId="22">[150]A.P.U!#REF!</definedName>
    <definedName name="TOTALITEM7.5_20" localSheetId="2">[150]A.P.U!#REF!</definedName>
    <definedName name="TOTALITEM7.5_20">[150]A.P.U!#REF!</definedName>
    <definedName name="TOTALITEM7.5_21" localSheetId="22">[150]A.P.U!#REF!</definedName>
    <definedName name="TOTALITEM7.5_21" localSheetId="2">[150]A.P.U!#REF!</definedName>
    <definedName name="TOTALITEM7.5_21">[150]A.P.U!#REF!</definedName>
    <definedName name="TOTALITEM7.5_22" localSheetId="22">[150]A.P.U!#REF!</definedName>
    <definedName name="TOTALITEM7.5_22" localSheetId="2">[150]A.P.U!#REF!</definedName>
    <definedName name="TOTALITEM7.5_22">[150]A.P.U!#REF!</definedName>
    <definedName name="TOTALITEM7.5_23" localSheetId="22">[150]A.P.U!#REF!</definedName>
    <definedName name="TOTALITEM7.5_23" localSheetId="2">[150]A.P.U!#REF!</definedName>
    <definedName name="TOTALITEM7.5_23">[150]A.P.U!#REF!</definedName>
    <definedName name="TOTALITEM7.5_24" localSheetId="22">[150]A.P.U!#REF!</definedName>
    <definedName name="TOTALITEM7.5_24" localSheetId="2">[150]A.P.U!#REF!</definedName>
    <definedName name="TOTALITEM7.5_24">[150]A.P.U!#REF!</definedName>
    <definedName name="TOTALITEM7.5_25" localSheetId="22">[150]A.P.U!#REF!</definedName>
    <definedName name="TOTALITEM7.5_25" localSheetId="2">[150]A.P.U!#REF!</definedName>
    <definedName name="TOTALITEM7.5_25">[150]A.P.U!#REF!</definedName>
    <definedName name="TOTALITEM7.5_26" localSheetId="22">[150]A.P.U!#REF!</definedName>
    <definedName name="TOTALITEM7.5_26" localSheetId="2">[150]A.P.U!#REF!</definedName>
    <definedName name="TOTALITEM7.5_26">[150]A.P.U!#REF!</definedName>
    <definedName name="TOTALITEM7.5_27" localSheetId="22">[150]A.P.U!#REF!</definedName>
    <definedName name="TOTALITEM7.5_27" localSheetId="2">[150]A.P.U!#REF!</definedName>
    <definedName name="TOTALITEM7.5_27">[150]A.P.U!#REF!</definedName>
    <definedName name="TOTALITEM7.5_28" localSheetId="22">[150]A.P.U!#REF!</definedName>
    <definedName name="TOTALITEM7.5_28" localSheetId="2">[150]A.P.U!#REF!</definedName>
    <definedName name="TOTALITEM7.5_28">[150]A.P.U!#REF!</definedName>
    <definedName name="TOTALITEM7.5_29" localSheetId="22">[150]A.P.U!#REF!</definedName>
    <definedName name="TOTALITEM7.5_29" localSheetId="2">[150]A.P.U!#REF!</definedName>
    <definedName name="TOTALITEM7.5_29">[150]A.P.U!#REF!</definedName>
    <definedName name="TOTALITEM7.5_3" localSheetId="22">[151]A.P.U!#REF!</definedName>
    <definedName name="TOTALITEM7.5_3" localSheetId="2">[151]A.P.U!#REF!</definedName>
    <definedName name="TOTALITEM7.5_3">[151]A.P.U!#REF!</definedName>
    <definedName name="TOTALITEM7.5_30" localSheetId="22">[150]A.P.U!#REF!</definedName>
    <definedName name="TOTALITEM7.5_30" localSheetId="2">[150]A.P.U!#REF!</definedName>
    <definedName name="TOTALITEM7.5_30">[150]A.P.U!#REF!</definedName>
    <definedName name="TOTALITEM7.5_31" localSheetId="22">[150]A.P.U!#REF!</definedName>
    <definedName name="TOTALITEM7.5_31" localSheetId="2">[150]A.P.U!#REF!</definedName>
    <definedName name="TOTALITEM7.5_31">[150]A.P.U!#REF!</definedName>
    <definedName name="TOTALITEM7.5_32" localSheetId="22">[150]A.P.U!#REF!</definedName>
    <definedName name="TOTALITEM7.5_32" localSheetId="2">[150]A.P.U!#REF!</definedName>
    <definedName name="TOTALITEM7.5_32">[150]A.P.U!#REF!</definedName>
    <definedName name="TOTALITEM7.5_33" localSheetId="22">[150]A.P.U!#REF!</definedName>
    <definedName name="TOTALITEM7.5_33" localSheetId="2">[150]A.P.U!#REF!</definedName>
    <definedName name="TOTALITEM7.5_33">[150]A.P.U!#REF!</definedName>
    <definedName name="TOTALITEM7.5_34" localSheetId="22">[150]A.P.U!#REF!</definedName>
    <definedName name="TOTALITEM7.5_34" localSheetId="2">[150]A.P.U!#REF!</definedName>
    <definedName name="TOTALITEM7.5_34">[150]A.P.U!#REF!</definedName>
    <definedName name="TOTALITEM7.5_35" localSheetId="22">[150]A.P.U!#REF!</definedName>
    <definedName name="TOTALITEM7.5_35" localSheetId="2">[150]A.P.U!#REF!</definedName>
    <definedName name="TOTALITEM7.5_35">[150]A.P.U!#REF!</definedName>
    <definedName name="TOTALITEM7.5_36" localSheetId="22">[150]A.P.U!#REF!</definedName>
    <definedName name="TOTALITEM7.5_36" localSheetId="2">[150]A.P.U!#REF!</definedName>
    <definedName name="TOTALITEM7.5_36">[150]A.P.U!#REF!</definedName>
    <definedName name="TOTALITEM7.5_37" localSheetId="22">[150]A.P.U!#REF!</definedName>
    <definedName name="TOTALITEM7.5_37" localSheetId="2">[150]A.P.U!#REF!</definedName>
    <definedName name="TOTALITEM7.5_37">[150]A.P.U!#REF!</definedName>
    <definedName name="TOTALITEM7.5_38" localSheetId="22">[150]A.P.U!#REF!</definedName>
    <definedName name="TOTALITEM7.5_38" localSheetId="2">[150]A.P.U!#REF!</definedName>
    <definedName name="TOTALITEM7.5_38">[150]A.P.U!#REF!</definedName>
    <definedName name="TOTALITEM7.5_39" localSheetId="22">[150]A.P.U!#REF!</definedName>
    <definedName name="TOTALITEM7.5_39" localSheetId="2">[150]A.P.U!#REF!</definedName>
    <definedName name="TOTALITEM7.5_39">[150]A.P.U!#REF!</definedName>
    <definedName name="TOTALITEM7.5_4" localSheetId="22">[149]A.P.U!#REF!</definedName>
    <definedName name="TOTALITEM7.5_4" localSheetId="2">[149]A.P.U!#REF!</definedName>
    <definedName name="TOTALITEM7.5_4">[149]A.P.U!#REF!</definedName>
    <definedName name="TOTALITEM7.5_40" localSheetId="22">[150]A.P.U!#REF!</definedName>
    <definedName name="TOTALITEM7.5_40" localSheetId="2">[150]A.P.U!#REF!</definedName>
    <definedName name="TOTALITEM7.5_40">[150]A.P.U!#REF!</definedName>
    <definedName name="TOTALITEM7.5_41" localSheetId="22">[150]A.P.U!#REF!</definedName>
    <definedName name="TOTALITEM7.5_41" localSheetId="2">[150]A.P.U!#REF!</definedName>
    <definedName name="TOTALITEM7.5_41">[150]A.P.U!#REF!</definedName>
    <definedName name="TOTALITEM7.5_42" localSheetId="22">[150]A.P.U!#REF!</definedName>
    <definedName name="TOTALITEM7.5_42" localSheetId="2">[150]A.P.U!#REF!</definedName>
    <definedName name="TOTALITEM7.5_42">[150]A.P.U!#REF!</definedName>
    <definedName name="TOTALITEM7.5_43" localSheetId="22">[150]A.P.U!#REF!</definedName>
    <definedName name="TOTALITEM7.5_43" localSheetId="2">[150]A.P.U!#REF!</definedName>
    <definedName name="TOTALITEM7.5_43">[150]A.P.U!#REF!</definedName>
    <definedName name="TOTALITEM7.5_44" localSheetId="22">[150]A.P.U!#REF!</definedName>
    <definedName name="TOTALITEM7.5_44" localSheetId="2">[150]A.P.U!#REF!</definedName>
    <definedName name="TOTALITEM7.5_44">[150]A.P.U!#REF!</definedName>
    <definedName name="TOTALITEM7.5_45" localSheetId="22">[150]A.P.U!#REF!</definedName>
    <definedName name="TOTALITEM7.5_45" localSheetId="2">[150]A.P.U!#REF!</definedName>
    <definedName name="TOTALITEM7.5_45">[150]A.P.U!#REF!</definedName>
    <definedName name="TOTALITEM7.5_46" localSheetId="22">[150]A.P.U!#REF!</definedName>
    <definedName name="TOTALITEM7.5_46" localSheetId="2">[150]A.P.U!#REF!</definedName>
    <definedName name="TOTALITEM7.5_46">[150]A.P.U!#REF!</definedName>
    <definedName name="TOTALITEM7.5_47" localSheetId="22">[150]A.P.U!#REF!</definedName>
    <definedName name="TOTALITEM7.5_47" localSheetId="2">[150]A.P.U!#REF!</definedName>
    <definedName name="TOTALITEM7.5_47">[150]A.P.U!#REF!</definedName>
    <definedName name="TOTALITEM7.5_48" localSheetId="22">[150]A.P.U!#REF!</definedName>
    <definedName name="TOTALITEM7.5_48" localSheetId="2">[150]A.P.U!#REF!</definedName>
    <definedName name="TOTALITEM7.5_48">[150]A.P.U!#REF!</definedName>
    <definedName name="TOTALITEM7.5_49" localSheetId="22">[150]A.P.U!#REF!</definedName>
    <definedName name="TOTALITEM7.5_49" localSheetId="2">[150]A.P.U!#REF!</definedName>
    <definedName name="TOTALITEM7.5_49">[150]A.P.U!#REF!</definedName>
    <definedName name="TOTALITEM7.5_5" localSheetId="22">[150]A.P.U!#REF!</definedName>
    <definedName name="TOTALITEM7.5_5" localSheetId="2">[150]A.P.U!#REF!</definedName>
    <definedName name="TOTALITEM7.5_5">[150]A.P.U!#REF!</definedName>
    <definedName name="TOTALITEM7.5_50" localSheetId="22">[150]A.P.U!#REF!</definedName>
    <definedName name="TOTALITEM7.5_50" localSheetId="2">[150]A.P.U!#REF!</definedName>
    <definedName name="TOTALITEM7.5_50">[150]A.P.U!#REF!</definedName>
    <definedName name="TOTALITEM7.5_51" localSheetId="22">[150]A.P.U!#REF!</definedName>
    <definedName name="TOTALITEM7.5_51" localSheetId="2">[150]A.P.U!#REF!</definedName>
    <definedName name="TOTALITEM7.5_51">[150]A.P.U!#REF!</definedName>
    <definedName name="TOTALITEM7.5_52" localSheetId="22">[150]A.P.U!#REF!</definedName>
    <definedName name="TOTALITEM7.5_52" localSheetId="2">[150]A.P.U!#REF!</definedName>
    <definedName name="TOTALITEM7.5_52">[150]A.P.U!#REF!</definedName>
    <definedName name="TOTALITEM7.5_53" localSheetId="22">[150]A.P.U!#REF!</definedName>
    <definedName name="TOTALITEM7.5_53" localSheetId="2">[150]A.P.U!#REF!</definedName>
    <definedName name="TOTALITEM7.5_53">[150]A.P.U!#REF!</definedName>
    <definedName name="TOTALITEM7.5_54" localSheetId="22">[150]A.P.U!#REF!</definedName>
    <definedName name="TOTALITEM7.5_54" localSheetId="2">[150]A.P.U!#REF!</definedName>
    <definedName name="TOTALITEM7.5_54">[150]A.P.U!#REF!</definedName>
    <definedName name="TOTALITEM7.5_55" localSheetId="22">[150]A.P.U!#REF!</definedName>
    <definedName name="TOTALITEM7.5_55" localSheetId="2">[150]A.P.U!#REF!</definedName>
    <definedName name="TOTALITEM7.5_55">[150]A.P.U!#REF!</definedName>
    <definedName name="TOTALITEM7.5_56" localSheetId="22">[150]A.P.U!#REF!</definedName>
    <definedName name="TOTALITEM7.5_56" localSheetId="2">[150]A.P.U!#REF!</definedName>
    <definedName name="TOTALITEM7.5_56">[150]A.P.U!#REF!</definedName>
    <definedName name="TOTALITEM7.5_57" localSheetId="22">[150]A.P.U!#REF!</definedName>
    <definedName name="TOTALITEM7.5_57" localSheetId="2">[150]A.P.U!#REF!</definedName>
    <definedName name="TOTALITEM7.5_57">[150]A.P.U!#REF!</definedName>
    <definedName name="TOTALITEM7.5_58" localSheetId="22">[150]A.P.U!#REF!</definedName>
    <definedName name="TOTALITEM7.5_58" localSheetId="2">[150]A.P.U!#REF!</definedName>
    <definedName name="TOTALITEM7.5_58">[150]A.P.U!#REF!</definedName>
    <definedName name="TOTALITEM7.5_59" localSheetId="22">[149]A.P.U!#REF!</definedName>
    <definedName name="TOTALITEM7.5_59" localSheetId="2">[149]A.P.U!#REF!</definedName>
    <definedName name="TOTALITEM7.5_59">[149]A.P.U!#REF!</definedName>
    <definedName name="TOTALITEM7.5_60" localSheetId="22">[149]A.P.U!#REF!</definedName>
    <definedName name="TOTALITEM7.5_60" localSheetId="2">[149]A.P.U!#REF!</definedName>
    <definedName name="TOTALITEM7.5_60">[149]A.P.U!#REF!</definedName>
    <definedName name="TOTALITEM7.5_61" localSheetId="22">[150]A.P.U!#REF!</definedName>
    <definedName name="TOTALITEM7.5_61" localSheetId="2">[150]A.P.U!#REF!</definedName>
    <definedName name="TOTALITEM7.5_61">[150]A.P.U!#REF!</definedName>
    <definedName name="TOTALITEM7.5_62" localSheetId="22">[150]A.P.U!#REF!</definedName>
    <definedName name="TOTALITEM7.5_62" localSheetId="2">[150]A.P.U!#REF!</definedName>
    <definedName name="TOTALITEM7.5_62">[150]A.P.U!#REF!</definedName>
    <definedName name="TOTALITEM7.5_63" localSheetId="22">[150]A.P.U!#REF!</definedName>
    <definedName name="TOTALITEM7.5_63" localSheetId="2">[150]A.P.U!#REF!</definedName>
    <definedName name="TOTALITEM7.5_63">[150]A.P.U!#REF!</definedName>
    <definedName name="TOTALITEM7.5_64" localSheetId="22">[150]A.P.U!#REF!</definedName>
    <definedName name="TOTALITEM7.5_64" localSheetId="2">[150]A.P.U!#REF!</definedName>
    <definedName name="TOTALITEM7.5_64">[150]A.P.U!#REF!</definedName>
    <definedName name="TOTALITEM7.5_65" localSheetId="22">[150]A.P.U!#REF!</definedName>
    <definedName name="TOTALITEM7.5_65" localSheetId="2">[150]A.P.U!#REF!</definedName>
    <definedName name="TOTALITEM7.5_65">[150]A.P.U!#REF!</definedName>
    <definedName name="TOTALITEM7.5_66" localSheetId="22">[150]A.P.U!#REF!</definedName>
    <definedName name="TOTALITEM7.5_66" localSheetId="2">[150]A.P.U!#REF!</definedName>
    <definedName name="TOTALITEM7.5_66">[150]A.P.U!#REF!</definedName>
    <definedName name="TOTALITEM7.5_67" localSheetId="22">[150]A.P.U!#REF!</definedName>
    <definedName name="TOTALITEM7.5_67" localSheetId="2">[150]A.P.U!#REF!</definedName>
    <definedName name="TOTALITEM7.5_67">[150]A.P.U!#REF!</definedName>
    <definedName name="TOTALITEM7.5_68" localSheetId="22">[150]A.P.U!#REF!</definedName>
    <definedName name="TOTALITEM7.5_68" localSheetId="2">[150]A.P.U!#REF!</definedName>
    <definedName name="TOTALITEM7.5_68">[150]A.P.U!#REF!</definedName>
    <definedName name="TOTALITEM7.5_69" localSheetId="22">[150]A.P.U!#REF!</definedName>
    <definedName name="TOTALITEM7.5_69" localSheetId="2">[150]A.P.U!#REF!</definedName>
    <definedName name="TOTALITEM7.5_69">[150]A.P.U!#REF!</definedName>
    <definedName name="TOTALITEM7.5_70" localSheetId="22">[150]A.P.U!#REF!</definedName>
    <definedName name="TOTALITEM7.5_70" localSheetId="2">[150]A.P.U!#REF!</definedName>
    <definedName name="TOTALITEM7.5_70">[150]A.P.U!#REF!</definedName>
    <definedName name="TOTALITEM7.5_71" localSheetId="22">[150]A.P.U!#REF!</definedName>
    <definedName name="TOTALITEM7.5_71" localSheetId="2">[150]A.P.U!#REF!</definedName>
    <definedName name="TOTALITEM7.5_71">[150]A.P.U!#REF!</definedName>
    <definedName name="TOTALITEM7.5_72" localSheetId="22">[150]A.P.U!#REF!</definedName>
    <definedName name="TOTALITEM7.5_72" localSheetId="2">[150]A.P.U!#REF!</definedName>
    <definedName name="TOTALITEM7.5_72">[150]A.P.U!#REF!</definedName>
    <definedName name="TOTALITEM7.5_73" localSheetId="22">[150]A.P.U!#REF!</definedName>
    <definedName name="TOTALITEM7.5_73" localSheetId="2">[150]A.P.U!#REF!</definedName>
    <definedName name="TOTALITEM7.5_73">[150]A.P.U!#REF!</definedName>
    <definedName name="TOTALITEM7.5_74" localSheetId="22">[150]A.P.U!#REF!</definedName>
    <definedName name="TOTALITEM7.5_74" localSheetId="2">[150]A.P.U!#REF!</definedName>
    <definedName name="TOTALITEM7.5_74">[150]A.P.U!#REF!</definedName>
    <definedName name="TOTALITEM7.5_75" localSheetId="22">[150]A.P.U!#REF!</definedName>
    <definedName name="TOTALITEM7.5_75" localSheetId="2">[150]A.P.U!#REF!</definedName>
    <definedName name="TOTALITEM7.5_75">[150]A.P.U!#REF!</definedName>
    <definedName name="TOTALITEM7.5_76" localSheetId="22">[150]A.P.U!#REF!</definedName>
    <definedName name="TOTALITEM7.5_76" localSheetId="2">[150]A.P.U!#REF!</definedName>
    <definedName name="TOTALITEM7.5_76">[150]A.P.U!#REF!</definedName>
    <definedName name="TOTALITEM7.5_77" localSheetId="22">[150]A.P.U!#REF!</definedName>
    <definedName name="TOTALITEM7.5_77" localSheetId="2">[150]A.P.U!#REF!</definedName>
    <definedName name="TOTALITEM7.5_77">[150]A.P.U!#REF!</definedName>
    <definedName name="TOTALITEM7.5_78" localSheetId="22">[150]A.P.U!#REF!</definedName>
    <definedName name="TOTALITEM7.5_78" localSheetId="2">[150]A.P.U!#REF!</definedName>
    <definedName name="TOTALITEM7.5_78">[150]A.P.U!#REF!</definedName>
    <definedName name="TOTALITEM7.5_79" localSheetId="22">[150]A.P.U!#REF!</definedName>
    <definedName name="TOTALITEM7.5_79" localSheetId="2">[150]A.P.U!#REF!</definedName>
    <definedName name="TOTALITEM7.5_79">[150]A.P.U!#REF!</definedName>
    <definedName name="TOTALITEM7.5_80" localSheetId="22">[150]A.P.U!#REF!</definedName>
    <definedName name="TOTALITEM7.5_80" localSheetId="2">[150]A.P.U!#REF!</definedName>
    <definedName name="TOTALITEM7.5_80">[150]A.P.U!#REF!</definedName>
    <definedName name="TOTALITEM7.5_9" localSheetId="22">[150]A.P.U!#REF!</definedName>
    <definedName name="TOTALITEM7.5_9" localSheetId="2">[150]A.P.U!#REF!</definedName>
    <definedName name="TOTALITEM7.5_9">[150]A.P.U!#REF!</definedName>
    <definedName name="TOTALITEM8.1" localSheetId="17">[148]A.P.U!#REF!</definedName>
    <definedName name="TOTALITEM8.1" localSheetId="18">[148]A.P.U!#REF!</definedName>
    <definedName name="TOTALITEM8.1" localSheetId="22">[147]A.P.U!#REF!</definedName>
    <definedName name="TOTALITEM8.1" localSheetId="2">[148]A.P.U!#REF!</definedName>
    <definedName name="TOTALITEM8.1">[147]A.P.U!#REF!</definedName>
    <definedName name="TOTALITEM8.1_1" localSheetId="22">[149]A.P.U!#REF!</definedName>
    <definedName name="TOTALITEM8.1_1" localSheetId="2">[149]A.P.U!#REF!</definedName>
    <definedName name="TOTALITEM8.1_1">[149]A.P.U!#REF!</definedName>
    <definedName name="TOTALITEM8.1_10" localSheetId="22">[150]A.P.U!#REF!</definedName>
    <definedName name="TOTALITEM8.1_10" localSheetId="2">[150]A.P.U!#REF!</definedName>
    <definedName name="TOTALITEM8.1_10">[150]A.P.U!#REF!</definedName>
    <definedName name="TOTALITEM8.1_11" localSheetId="22">[150]A.P.U!#REF!</definedName>
    <definedName name="TOTALITEM8.1_11" localSheetId="2">[150]A.P.U!#REF!</definedName>
    <definedName name="TOTALITEM8.1_11">[150]A.P.U!#REF!</definedName>
    <definedName name="TOTALITEM8.1_12" localSheetId="22">[150]A.P.U!#REF!</definedName>
    <definedName name="TOTALITEM8.1_12" localSheetId="2">[150]A.P.U!#REF!</definedName>
    <definedName name="TOTALITEM8.1_12">[150]A.P.U!#REF!</definedName>
    <definedName name="TOTALITEM8.1_13" localSheetId="22">[150]A.P.U!#REF!</definedName>
    <definedName name="TOTALITEM8.1_13" localSheetId="2">[150]A.P.U!#REF!</definedName>
    <definedName name="TOTALITEM8.1_13">[150]A.P.U!#REF!</definedName>
    <definedName name="TOTALITEM8.1_14" localSheetId="22">[150]A.P.U!#REF!</definedName>
    <definedName name="TOTALITEM8.1_14" localSheetId="2">[150]A.P.U!#REF!</definedName>
    <definedName name="TOTALITEM8.1_14">[150]A.P.U!#REF!</definedName>
    <definedName name="TOTALITEM8.1_15" localSheetId="22">[150]A.P.U!#REF!</definedName>
    <definedName name="TOTALITEM8.1_15" localSheetId="2">[150]A.P.U!#REF!</definedName>
    <definedName name="TOTALITEM8.1_15">[150]A.P.U!#REF!</definedName>
    <definedName name="TOTALITEM8.1_16" localSheetId="22">[150]A.P.U!#REF!</definedName>
    <definedName name="TOTALITEM8.1_16" localSheetId="2">[150]A.P.U!#REF!</definedName>
    <definedName name="TOTALITEM8.1_16">[150]A.P.U!#REF!</definedName>
    <definedName name="TOTALITEM8.1_17" localSheetId="22">[150]A.P.U!#REF!</definedName>
    <definedName name="TOTALITEM8.1_17" localSheetId="2">[150]A.P.U!#REF!</definedName>
    <definedName name="TOTALITEM8.1_17">[150]A.P.U!#REF!</definedName>
    <definedName name="TOTALITEM8.1_18" localSheetId="22">[150]A.P.U!#REF!</definedName>
    <definedName name="TOTALITEM8.1_18" localSheetId="2">[150]A.P.U!#REF!</definedName>
    <definedName name="TOTALITEM8.1_18">[150]A.P.U!#REF!</definedName>
    <definedName name="TOTALITEM8.1_19" localSheetId="22">[150]A.P.U!#REF!</definedName>
    <definedName name="TOTALITEM8.1_19" localSheetId="2">[150]A.P.U!#REF!</definedName>
    <definedName name="TOTALITEM8.1_19">[150]A.P.U!#REF!</definedName>
    <definedName name="TOTALITEM8.1_2" localSheetId="22">[149]A.P.U!#REF!</definedName>
    <definedName name="TOTALITEM8.1_2" localSheetId="2">[149]A.P.U!#REF!</definedName>
    <definedName name="TOTALITEM8.1_2">[149]A.P.U!#REF!</definedName>
    <definedName name="TOTALITEM8.1_20" localSheetId="22">[150]A.P.U!#REF!</definedName>
    <definedName name="TOTALITEM8.1_20" localSheetId="2">[150]A.P.U!#REF!</definedName>
    <definedName name="TOTALITEM8.1_20">[150]A.P.U!#REF!</definedName>
    <definedName name="TOTALITEM8.1_21" localSheetId="22">[150]A.P.U!#REF!</definedName>
    <definedName name="TOTALITEM8.1_21" localSheetId="2">[150]A.P.U!#REF!</definedName>
    <definedName name="TOTALITEM8.1_21">[150]A.P.U!#REF!</definedName>
    <definedName name="TOTALITEM8.1_22" localSheetId="22">[150]A.P.U!#REF!</definedName>
    <definedName name="TOTALITEM8.1_22" localSheetId="2">[150]A.P.U!#REF!</definedName>
    <definedName name="TOTALITEM8.1_22">[150]A.P.U!#REF!</definedName>
    <definedName name="TOTALITEM8.1_23" localSheetId="22">[150]A.P.U!#REF!</definedName>
    <definedName name="TOTALITEM8.1_23" localSheetId="2">[150]A.P.U!#REF!</definedName>
    <definedName name="TOTALITEM8.1_23">[150]A.P.U!#REF!</definedName>
    <definedName name="TOTALITEM8.1_24" localSheetId="22">[150]A.P.U!#REF!</definedName>
    <definedName name="TOTALITEM8.1_24" localSheetId="2">[150]A.P.U!#REF!</definedName>
    <definedName name="TOTALITEM8.1_24">[150]A.P.U!#REF!</definedName>
    <definedName name="TOTALITEM8.1_25" localSheetId="22">[150]A.P.U!#REF!</definedName>
    <definedName name="TOTALITEM8.1_25" localSheetId="2">[150]A.P.U!#REF!</definedName>
    <definedName name="TOTALITEM8.1_25">[150]A.P.U!#REF!</definedName>
    <definedName name="TOTALITEM8.1_26" localSheetId="22">[150]A.P.U!#REF!</definedName>
    <definedName name="TOTALITEM8.1_26" localSheetId="2">[150]A.P.U!#REF!</definedName>
    <definedName name="TOTALITEM8.1_26">[150]A.P.U!#REF!</definedName>
    <definedName name="TOTALITEM8.1_27" localSheetId="22">[150]A.P.U!#REF!</definedName>
    <definedName name="TOTALITEM8.1_27" localSheetId="2">[150]A.P.U!#REF!</definedName>
    <definedName name="TOTALITEM8.1_27">[150]A.P.U!#REF!</definedName>
    <definedName name="TOTALITEM8.1_28" localSheetId="22">[150]A.P.U!#REF!</definedName>
    <definedName name="TOTALITEM8.1_28" localSheetId="2">[150]A.P.U!#REF!</definedName>
    <definedName name="TOTALITEM8.1_28">[150]A.P.U!#REF!</definedName>
    <definedName name="TOTALITEM8.1_29" localSheetId="22">[150]A.P.U!#REF!</definedName>
    <definedName name="TOTALITEM8.1_29" localSheetId="2">[150]A.P.U!#REF!</definedName>
    <definedName name="TOTALITEM8.1_29">[150]A.P.U!#REF!</definedName>
    <definedName name="TOTALITEM8.1_3" localSheetId="22">[151]A.P.U!#REF!</definedName>
    <definedName name="TOTALITEM8.1_3" localSheetId="2">[151]A.P.U!#REF!</definedName>
    <definedName name="TOTALITEM8.1_3">[151]A.P.U!#REF!</definedName>
    <definedName name="TOTALITEM8.1_30" localSheetId="22">[150]A.P.U!#REF!</definedName>
    <definedName name="TOTALITEM8.1_30" localSheetId="2">[150]A.P.U!#REF!</definedName>
    <definedName name="TOTALITEM8.1_30">[150]A.P.U!#REF!</definedName>
    <definedName name="TOTALITEM8.1_31" localSheetId="22">[150]A.P.U!#REF!</definedName>
    <definedName name="TOTALITEM8.1_31" localSheetId="2">[150]A.P.U!#REF!</definedName>
    <definedName name="TOTALITEM8.1_31">[150]A.P.U!#REF!</definedName>
    <definedName name="TOTALITEM8.1_32" localSheetId="22">[150]A.P.U!#REF!</definedName>
    <definedName name="TOTALITEM8.1_32" localSheetId="2">[150]A.P.U!#REF!</definedName>
    <definedName name="TOTALITEM8.1_32">[150]A.P.U!#REF!</definedName>
    <definedName name="TOTALITEM8.1_33" localSheetId="22">[150]A.P.U!#REF!</definedName>
    <definedName name="TOTALITEM8.1_33" localSheetId="2">[150]A.P.U!#REF!</definedName>
    <definedName name="TOTALITEM8.1_33">[150]A.P.U!#REF!</definedName>
    <definedName name="TOTALITEM8.1_34" localSheetId="22">[150]A.P.U!#REF!</definedName>
    <definedName name="TOTALITEM8.1_34" localSheetId="2">[150]A.P.U!#REF!</definedName>
    <definedName name="TOTALITEM8.1_34">[150]A.P.U!#REF!</definedName>
    <definedName name="TOTALITEM8.1_35" localSheetId="22">[150]A.P.U!#REF!</definedName>
    <definedName name="TOTALITEM8.1_35" localSheetId="2">[150]A.P.U!#REF!</definedName>
    <definedName name="TOTALITEM8.1_35">[150]A.P.U!#REF!</definedName>
    <definedName name="TOTALITEM8.1_36" localSheetId="22">[150]A.P.U!#REF!</definedName>
    <definedName name="TOTALITEM8.1_36" localSheetId="2">[150]A.P.U!#REF!</definedName>
    <definedName name="TOTALITEM8.1_36">[150]A.P.U!#REF!</definedName>
    <definedName name="TOTALITEM8.1_37" localSheetId="22">[150]A.P.U!#REF!</definedName>
    <definedName name="TOTALITEM8.1_37" localSheetId="2">[150]A.P.U!#REF!</definedName>
    <definedName name="TOTALITEM8.1_37">[150]A.P.U!#REF!</definedName>
    <definedName name="TOTALITEM8.1_38" localSheetId="22">[150]A.P.U!#REF!</definedName>
    <definedName name="TOTALITEM8.1_38" localSheetId="2">[150]A.P.U!#REF!</definedName>
    <definedName name="TOTALITEM8.1_38">[150]A.P.U!#REF!</definedName>
    <definedName name="TOTALITEM8.1_39" localSheetId="22">[150]A.P.U!#REF!</definedName>
    <definedName name="TOTALITEM8.1_39" localSheetId="2">[150]A.P.U!#REF!</definedName>
    <definedName name="TOTALITEM8.1_39">[150]A.P.U!#REF!</definedName>
    <definedName name="TOTALITEM8.1_4" localSheetId="22">[149]A.P.U!#REF!</definedName>
    <definedName name="TOTALITEM8.1_4" localSheetId="2">[149]A.P.U!#REF!</definedName>
    <definedName name="TOTALITEM8.1_4">[149]A.P.U!#REF!</definedName>
    <definedName name="TOTALITEM8.1_40" localSheetId="22">[150]A.P.U!#REF!</definedName>
    <definedName name="TOTALITEM8.1_40" localSheetId="2">[150]A.P.U!#REF!</definedName>
    <definedName name="TOTALITEM8.1_40">[150]A.P.U!#REF!</definedName>
    <definedName name="TOTALITEM8.1_41" localSheetId="22">[150]A.P.U!#REF!</definedName>
    <definedName name="TOTALITEM8.1_41" localSheetId="2">[150]A.P.U!#REF!</definedName>
    <definedName name="TOTALITEM8.1_41">[150]A.P.U!#REF!</definedName>
    <definedName name="TOTALITEM8.1_42" localSheetId="22">[150]A.P.U!#REF!</definedName>
    <definedName name="TOTALITEM8.1_42" localSheetId="2">[150]A.P.U!#REF!</definedName>
    <definedName name="TOTALITEM8.1_42">[150]A.P.U!#REF!</definedName>
    <definedName name="TOTALITEM8.1_43" localSheetId="22">[150]A.P.U!#REF!</definedName>
    <definedName name="TOTALITEM8.1_43" localSheetId="2">[150]A.P.U!#REF!</definedName>
    <definedName name="TOTALITEM8.1_43">[150]A.P.U!#REF!</definedName>
    <definedName name="TOTALITEM8.1_44" localSheetId="22">[150]A.P.U!#REF!</definedName>
    <definedName name="TOTALITEM8.1_44" localSheetId="2">[150]A.P.U!#REF!</definedName>
    <definedName name="TOTALITEM8.1_44">[150]A.P.U!#REF!</definedName>
    <definedName name="TOTALITEM8.1_45" localSheetId="22">[150]A.P.U!#REF!</definedName>
    <definedName name="TOTALITEM8.1_45" localSheetId="2">[150]A.P.U!#REF!</definedName>
    <definedName name="TOTALITEM8.1_45">[150]A.P.U!#REF!</definedName>
    <definedName name="TOTALITEM8.1_46" localSheetId="22">[150]A.P.U!#REF!</definedName>
    <definedName name="TOTALITEM8.1_46" localSheetId="2">[150]A.P.U!#REF!</definedName>
    <definedName name="TOTALITEM8.1_46">[150]A.P.U!#REF!</definedName>
    <definedName name="TOTALITEM8.1_47" localSheetId="22">[150]A.P.U!#REF!</definedName>
    <definedName name="TOTALITEM8.1_47" localSheetId="2">[150]A.P.U!#REF!</definedName>
    <definedName name="TOTALITEM8.1_47">[150]A.P.U!#REF!</definedName>
    <definedName name="TOTALITEM8.1_48" localSheetId="22">[150]A.P.U!#REF!</definedName>
    <definedName name="TOTALITEM8.1_48" localSheetId="2">[150]A.P.U!#REF!</definedName>
    <definedName name="TOTALITEM8.1_48">[150]A.P.U!#REF!</definedName>
    <definedName name="TOTALITEM8.1_49" localSheetId="22">[150]A.P.U!#REF!</definedName>
    <definedName name="TOTALITEM8.1_49" localSheetId="2">[150]A.P.U!#REF!</definedName>
    <definedName name="TOTALITEM8.1_49">[150]A.P.U!#REF!</definedName>
    <definedName name="TOTALITEM8.1_5" localSheetId="22">[150]A.P.U!#REF!</definedName>
    <definedName name="TOTALITEM8.1_5" localSheetId="2">[150]A.P.U!#REF!</definedName>
    <definedName name="TOTALITEM8.1_5">[150]A.P.U!#REF!</definedName>
    <definedName name="TOTALITEM8.1_50" localSheetId="22">[150]A.P.U!#REF!</definedName>
    <definedName name="TOTALITEM8.1_50" localSheetId="2">[150]A.P.U!#REF!</definedName>
    <definedName name="TOTALITEM8.1_50">[150]A.P.U!#REF!</definedName>
    <definedName name="TOTALITEM8.1_51" localSheetId="22">[150]A.P.U!#REF!</definedName>
    <definedName name="TOTALITEM8.1_51" localSheetId="2">[150]A.P.U!#REF!</definedName>
    <definedName name="TOTALITEM8.1_51">[150]A.P.U!#REF!</definedName>
    <definedName name="TOTALITEM8.1_52" localSheetId="22">[150]A.P.U!#REF!</definedName>
    <definedName name="TOTALITEM8.1_52" localSheetId="2">[150]A.P.U!#REF!</definedName>
    <definedName name="TOTALITEM8.1_52">[150]A.P.U!#REF!</definedName>
    <definedName name="TOTALITEM8.1_53" localSheetId="22">[150]A.P.U!#REF!</definedName>
    <definedName name="TOTALITEM8.1_53" localSheetId="2">[150]A.P.U!#REF!</definedName>
    <definedName name="TOTALITEM8.1_53">[150]A.P.U!#REF!</definedName>
    <definedName name="TOTALITEM8.1_54" localSheetId="22">[150]A.P.U!#REF!</definedName>
    <definedName name="TOTALITEM8.1_54" localSheetId="2">[150]A.P.U!#REF!</definedName>
    <definedName name="TOTALITEM8.1_54">[150]A.P.U!#REF!</definedName>
    <definedName name="TOTALITEM8.1_55" localSheetId="22">[150]A.P.U!#REF!</definedName>
    <definedName name="TOTALITEM8.1_55" localSheetId="2">[150]A.P.U!#REF!</definedName>
    <definedName name="TOTALITEM8.1_55">[150]A.P.U!#REF!</definedName>
    <definedName name="TOTALITEM8.1_56" localSheetId="22">[150]A.P.U!#REF!</definedName>
    <definedName name="TOTALITEM8.1_56" localSheetId="2">[150]A.P.U!#REF!</definedName>
    <definedName name="TOTALITEM8.1_56">[150]A.P.U!#REF!</definedName>
    <definedName name="TOTALITEM8.1_57" localSheetId="22">[150]A.P.U!#REF!</definedName>
    <definedName name="TOTALITEM8.1_57" localSheetId="2">[150]A.P.U!#REF!</definedName>
    <definedName name="TOTALITEM8.1_57">[150]A.P.U!#REF!</definedName>
    <definedName name="TOTALITEM8.1_58" localSheetId="22">[150]A.P.U!#REF!</definedName>
    <definedName name="TOTALITEM8.1_58" localSheetId="2">[150]A.P.U!#REF!</definedName>
    <definedName name="TOTALITEM8.1_58">[150]A.P.U!#REF!</definedName>
    <definedName name="TOTALITEM8.1_59" localSheetId="22">[149]A.P.U!#REF!</definedName>
    <definedName name="TOTALITEM8.1_59" localSheetId="2">[149]A.P.U!#REF!</definedName>
    <definedName name="TOTALITEM8.1_59">[149]A.P.U!#REF!</definedName>
    <definedName name="TOTALITEM8.1_60" localSheetId="22">[149]A.P.U!#REF!</definedName>
    <definedName name="TOTALITEM8.1_60" localSheetId="2">[149]A.P.U!#REF!</definedName>
    <definedName name="TOTALITEM8.1_60">[149]A.P.U!#REF!</definedName>
    <definedName name="TOTALITEM8.1_61" localSheetId="22">[150]A.P.U!#REF!</definedName>
    <definedName name="TOTALITEM8.1_61" localSheetId="2">[150]A.P.U!#REF!</definedName>
    <definedName name="TOTALITEM8.1_61">[150]A.P.U!#REF!</definedName>
    <definedName name="TOTALITEM8.1_62" localSheetId="22">[150]A.P.U!#REF!</definedName>
    <definedName name="TOTALITEM8.1_62" localSheetId="2">[150]A.P.U!#REF!</definedName>
    <definedName name="TOTALITEM8.1_62">[150]A.P.U!#REF!</definedName>
    <definedName name="TOTALITEM8.1_63" localSheetId="22">[150]A.P.U!#REF!</definedName>
    <definedName name="TOTALITEM8.1_63" localSheetId="2">[150]A.P.U!#REF!</definedName>
    <definedName name="TOTALITEM8.1_63">[150]A.P.U!#REF!</definedName>
    <definedName name="TOTALITEM8.1_64" localSheetId="22">[150]A.P.U!#REF!</definedName>
    <definedName name="TOTALITEM8.1_64" localSheetId="2">[150]A.P.U!#REF!</definedName>
    <definedName name="TOTALITEM8.1_64">[150]A.P.U!#REF!</definedName>
    <definedName name="TOTALITEM8.1_65" localSheetId="22">[150]A.P.U!#REF!</definedName>
    <definedName name="TOTALITEM8.1_65" localSheetId="2">[150]A.P.U!#REF!</definedName>
    <definedName name="TOTALITEM8.1_65">[150]A.P.U!#REF!</definedName>
    <definedName name="TOTALITEM8.1_66" localSheetId="22">[150]A.P.U!#REF!</definedName>
    <definedName name="TOTALITEM8.1_66" localSheetId="2">[150]A.P.U!#REF!</definedName>
    <definedName name="TOTALITEM8.1_66">[150]A.P.U!#REF!</definedName>
    <definedName name="TOTALITEM8.1_67" localSheetId="22">[150]A.P.U!#REF!</definedName>
    <definedName name="TOTALITEM8.1_67" localSheetId="2">[150]A.P.U!#REF!</definedName>
    <definedName name="TOTALITEM8.1_67">[150]A.P.U!#REF!</definedName>
    <definedName name="TOTALITEM8.1_68" localSheetId="22">[150]A.P.U!#REF!</definedName>
    <definedName name="TOTALITEM8.1_68" localSheetId="2">[150]A.P.U!#REF!</definedName>
    <definedName name="TOTALITEM8.1_68">[150]A.P.U!#REF!</definedName>
    <definedName name="TOTALITEM8.1_69" localSheetId="22">[150]A.P.U!#REF!</definedName>
    <definedName name="TOTALITEM8.1_69" localSheetId="2">[150]A.P.U!#REF!</definedName>
    <definedName name="TOTALITEM8.1_69">[150]A.P.U!#REF!</definedName>
    <definedName name="TOTALITEM8.1_70" localSheetId="22">[150]A.P.U!#REF!</definedName>
    <definedName name="TOTALITEM8.1_70" localSheetId="2">[150]A.P.U!#REF!</definedName>
    <definedName name="TOTALITEM8.1_70">[150]A.P.U!#REF!</definedName>
    <definedName name="TOTALITEM8.1_71" localSheetId="22">[150]A.P.U!#REF!</definedName>
    <definedName name="TOTALITEM8.1_71" localSheetId="2">[150]A.P.U!#REF!</definedName>
    <definedName name="TOTALITEM8.1_71">[150]A.P.U!#REF!</definedName>
    <definedName name="TOTALITEM8.1_72" localSheetId="22">[150]A.P.U!#REF!</definedName>
    <definedName name="TOTALITEM8.1_72" localSheetId="2">[150]A.P.U!#REF!</definedName>
    <definedName name="TOTALITEM8.1_72">[150]A.P.U!#REF!</definedName>
    <definedName name="TOTALITEM8.1_73" localSheetId="22">[150]A.P.U!#REF!</definedName>
    <definedName name="TOTALITEM8.1_73" localSheetId="2">[150]A.P.U!#REF!</definedName>
    <definedName name="TOTALITEM8.1_73">[150]A.P.U!#REF!</definedName>
    <definedName name="TOTALITEM8.1_74" localSheetId="22">[150]A.P.U!#REF!</definedName>
    <definedName name="TOTALITEM8.1_74" localSheetId="2">[150]A.P.U!#REF!</definedName>
    <definedName name="TOTALITEM8.1_74">[150]A.P.U!#REF!</definedName>
    <definedName name="TOTALITEM8.1_75" localSheetId="22">[150]A.P.U!#REF!</definedName>
    <definedName name="TOTALITEM8.1_75" localSheetId="2">[150]A.P.U!#REF!</definedName>
    <definedName name="TOTALITEM8.1_75">[150]A.P.U!#REF!</definedName>
    <definedName name="TOTALITEM8.1_76" localSheetId="22">[150]A.P.U!#REF!</definedName>
    <definedName name="TOTALITEM8.1_76" localSheetId="2">[150]A.P.U!#REF!</definedName>
    <definedName name="TOTALITEM8.1_76">[150]A.P.U!#REF!</definedName>
    <definedName name="TOTALITEM8.1_77" localSheetId="22">[150]A.P.U!#REF!</definedName>
    <definedName name="TOTALITEM8.1_77" localSheetId="2">[150]A.P.U!#REF!</definedName>
    <definedName name="TOTALITEM8.1_77">[150]A.P.U!#REF!</definedName>
    <definedName name="TOTALITEM8.1_78" localSheetId="22">[150]A.P.U!#REF!</definedName>
    <definedName name="TOTALITEM8.1_78" localSheetId="2">[150]A.P.U!#REF!</definedName>
    <definedName name="TOTALITEM8.1_78">[150]A.P.U!#REF!</definedName>
    <definedName name="TOTALITEM8.1_79" localSheetId="22">[150]A.P.U!#REF!</definedName>
    <definedName name="TOTALITEM8.1_79" localSheetId="2">[150]A.P.U!#REF!</definedName>
    <definedName name="TOTALITEM8.1_79">[150]A.P.U!#REF!</definedName>
    <definedName name="TOTALITEM8.1_80" localSheetId="22">[150]A.P.U!#REF!</definedName>
    <definedName name="TOTALITEM8.1_80" localSheetId="2">[150]A.P.U!#REF!</definedName>
    <definedName name="TOTALITEM8.1_80">[150]A.P.U!#REF!</definedName>
    <definedName name="TOTALITEM8.1_9" localSheetId="22">[150]A.P.U!#REF!</definedName>
    <definedName name="TOTALITEM8.1_9" localSheetId="2">[150]A.P.U!#REF!</definedName>
    <definedName name="TOTALITEM8.1_9">[150]A.P.U!#REF!</definedName>
    <definedName name="TOTALITEM8.2" localSheetId="17">[148]A.P.U!#REF!</definedName>
    <definedName name="TOTALITEM8.2" localSheetId="18">[148]A.P.U!#REF!</definedName>
    <definedName name="TOTALITEM8.2" localSheetId="22">[147]A.P.U!#REF!</definedName>
    <definedName name="TOTALITEM8.2" localSheetId="2">[148]A.P.U!#REF!</definedName>
    <definedName name="TOTALITEM8.2">[147]A.P.U!#REF!</definedName>
    <definedName name="TOTALITEM8.2_1" localSheetId="22">[149]A.P.U!#REF!</definedName>
    <definedName name="TOTALITEM8.2_1" localSheetId="2">[149]A.P.U!#REF!</definedName>
    <definedName name="TOTALITEM8.2_1">[149]A.P.U!#REF!</definedName>
    <definedName name="TOTALITEM8.2_10" localSheetId="22">[150]A.P.U!#REF!</definedName>
    <definedName name="TOTALITEM8.2_10" localSheetId="2">[150]A.P.U!#REF!</definedName>
    <definedName name="TOTALITEM8.2_10">[150]A.P.U!#REF!</definedName>
    <definedName name="TOTALITEM8.2_11" localSheetId="22">[150]A.P.U!#REF!</definedName>
    <definedName name="TOTALITEM8.2_11" localSheetId="2">[150]A.P.U!#REF!</definedName>
    <definedName name="TOTALITEM8.2_11">[150]A.P.U!#REF!</definedName>
    <definedName name="TOTALITEM8.2_12" localSheetId="22">[150]A.P.U!#REF!</definedName>
    <definedName name="TOTALITEM8.2_12" localSheetId="2">[150]A.P.U!#REF!</definedName>
    <definedName name="TOTALITEM8.2_12">[150]A.P.U!#REF!</definedName>
    <definedName name="TOTALITEM8.2_13" localSheetId="22">[150]A.P.U!#REF!</definedName>
    <definedName name="TOTALITEM8.2_13" localSheetId="2">[150]A.P.U!#REF!</definedName>
    <definedName name="TOTALITEM8.2_13">[150]A.P.U!#REF!</definedName>
    <definedName name="TOTALITEM8.2_14" localSheetId="22">[150]A.P.U!#REF!</definedName>
    <definedName name="TOTALITEM8.2_14" localSheetId="2">[150]A.P.U!#REF!</definedName>
    <definedName name="TOTALITEM8.2_14">[150]A.P.U!#REF!</definedName>
    <definedName name="TOTALITEM8.2_15" localSheetId="22">[150]A.P.U!#REF!</definedName>
    <definedName name="TOTALITEM8.2_15" localSheetId="2">[150]A.P.U!#REF!</definedName>
    <definedName name="TOTALITEM8.2_15">[150]A.P.U!#REF!</definedName>
    <definedName name="TOTALITEM8.2_16" localSheetId="22">[150]A.P.U!#REF!</definedName>
    <definedName name="TOTALITEM8.2_16" localSheetId="2">[150]A.P.U!#REF!</definedName>
    <definedName name="TOTALITEM8.2_16">[150]A.P.U!#REF!</definedName>
    <definedName name="TOTALITEM8.2_17" localSheetId="22">[150]A.P.U!#REF!</definedName>
    <definedName name="TOTALITEM8.2_17" localSheetId="2">[150]A.P.U!#REF!</definedName>
    <definedName name="TOTALITEM8.2_17">[150]A.P.U!#REF!</definedName>
    <definedName name="TOTALITEM8.2_18" localSheetId="22">[150]A.P.U!#REF!</definedName>
    <definedName name="TOTALITEM8.2_18" localSheetId="2">[150]A.P.U!#REF!</definedName>
    <definedName name="TOTALITEM8.2_18">[150]A.P.U!#REF!</definedName>
    <definedName name="TOTALITEM8.2_19" localSheetId="22">[150]A.P.U!#REF!</definedName>
    <definedName name="TOTALITEM8.2_19" localSheetId="2">[150]A.P.U!#REF!</definedName>
    <definedName name="TOTALITEM8.2_19">[150]A.P.U!#REF!</definedName>
    <definedName name="TOTALITEM8.2_2" localSheetId="22">[149]A.P.U!#REF!</definedName>
    <definedName name="TOTALITEM8.2_2" localSheetId="2">[149]A.P.U!#REF!</definedName>
    <definedName name="TOTALITEM8.2_2">[149]A.P.U!#REF!</definedName>
    <definedName name="TOTALITEM8.2_20" localSheetId="22">[150]A.P.U!#REF!</definedName>
    <definedName name="TOTALITEM8.2_20" localSheetId="2">[150]A.P.U!#REF!</definedName>
    <definedName name="TOTALITEM8.2_20">[150]A.P.U!#REF!</definedName>
    <definedName name="TOTALITEM8.2_21" localSheetId="22">[150]A.P.U!#REF!</definedName>
    <definedName name="TOTALITEM8.2_21" localSheetId="2">[150]A.P.U!#REF!</definedName>
    <definedName name="TOTALITEM8.2_21">[150]A.P.U!#REF!</definedName>
    <definedName name="TOTALITEM8.2_22" localSheetId="22">[150]A.P.U!#REF!</definedName>
    <definedName name="TOTALITEM8.2_22" localSheetId="2">[150]A.P.U!#REF!</definedName>
    <definedName name="TOTALITEM8.2_22">[150]A.P.U!#REF!</definedName>
    <definedName name="TOTALITEM8.2_23" localSheetId="22">[150]A.P.U!#REF!</definedName>
    <definedName name="TOTALITEM8.2_23" localSheetId="2">[150]A.P.U!#REF!</definedName>
    <definedName name="TOTALITEM8.2_23">[150]A.P.U!#REF!</definedName>
    <definedName name="TOTALITEM8.2_24" localSheetId="22">[150]A.P.U!#REF!</definedName>
    <definedName name="TOTALITEM8.2_24" localSheetId="2">[150]A.P.U!#REF!</definedName>
    <definedName name="TOTALITEM8.2_24">[150]A.P.U!#REF!</definedName>
    <definedName name="TOTALITEM8.2_25" localSheetId="22">[150]A.P.U!#REF!</definedName>
    <definedName name="TOTALITEM8.2_25" localSheetId="2">[150]A.P.U!#REF!</definedName>
    <definedName name="TOTALITEM8.2_25">[150]A.P.U!#REF!</definedName>
    <definedName name="TOTALITEM8.2_26" localSheetId="22">[150]A.P.U!#REF!</definedName>
    <definedName name="TOTALITEM8.2_26" localSheetId="2">[150]A.P.U!#REF!</definedName>
    <definedName name="TOTALITEM8.2_26">[150]A.P.U!#REF!</definedName>
    <definedName name="TOTALITEM8.2_27" localSheetId="22">[150]A.P.U!#REF!</definedName>
    <definedName name="TOTALITEM8.2_27" localSheetId="2">[150]A.P.U!#REF!</definedName>
    <definedName name="TOTALITEM8.2_27">[150]A.P.U!#REF!</definedName>
    <definedName name="TOTALITEM8.2_28" localSheetId="22">[150]A.P.U!#REF!</definedName>
    <definedName name="TOTALITEM8.2_28" localSheetId="2">[150]A.P.U!#REF!</definedName>
    <definedName name="TOTALITEM8.2_28">[150]A.P.U!#REF!</definedName>
    <definedName name="TOTALITEM8.2_29" localSheetId="22">[150]A.P.U!#REF!</definedName>
    <definedName name="TOTALITEM8.2_29" localSheetId="2">[150]A.P.U!#REF!</definedName>
    <definedName name="TOTALITEM8.2_29">[150]A.P.U!#REF!</definedName>
    <definedName name="TOTALITEM8.2_3" localSheetId="22">[151]A.P.U!#REF!</definedName>
    <definedName name="TOTALITEM8.2_3" localSheetId="2">[151]A.P.U!#REF!</definedName>
    <definedName name="TOTALITEM8.2_3">[151]A.P.U!#REF!</definedName>
    <definedName name="TOTALITEM8.2_30" localSheetId="22">[150]A.P.U!#REF!</definedName>
    <definedName name="TOTALITEM8.2_30" localSheetId="2">[150]A.P.U!#REF!</definedName>
    <definedName name="TOTALITEM8.2_30">[150]A.P.U!#REF!</definedName>
    <definedName name="TOTALITEM8.2_31" localSheetId="22">[150]A.P.U!#REF!</definedName>
    <definedName name="TOTALITEM8.2_31" localSheetId="2">[150]A.P.U!#REF!</definedName>
    <definedName name="TOTALITEM8.2_31">[150]A.P.U!#REF!</definedName>
    <definedName name="TOTALITEM8.2_32" localSheetId="22">[150]A.P.U!#REF!</definedName>
    <definedName name="TOTALITEM8.2_32" localSheetId="2">[150]A.P.U!#REF!</definedName>
    <definedName name="TOTALITEM8.2_32">[150]A.P.U!#REF!</definedName>
    <definedName name="TOTALITEM8.2_33" localSheetId="22">[150]A.P.U!#REF!</definedName>
    <definedName name="TOTALITEM8.2_33" localSheetId="2">[150]A.P.U!#REF!</definedName>
    <definedName name="TOTALITEM8.2_33">[150]A.P.U!#REF!</definedName>
    <definedName name="TOTALITEM8.2_34" localSheetId="22">[150]A.P.U!#REF!</definedName>
    <definedName name="TOTALITEM8.2_34" localSheetId="2">[150]A.P.U!#REF!</definedName>
    <definedName name="TOTALITEM8.2_34">[150]A.P.U!#REF!</definedName>
    <definedName name="TOTALITEM8.2_35" localSheetId="22">[150]A.P.U!#REF!</definedName>
    <definedName name="TOTALITEM8.2_35" localSheetId="2">[150]A.P.U!#REF!</definedName>
    <definedName name="TOTALITEM8.2_35">[150]A.P.U!#REF!</definedName>
    <definedName name="TOTALITEM8.2_36" localSheetId="22">[150]A.P.U!#REF!</definedName>
    <definedName name="TOTALITEM8.2_36" localSheetId="2">[150]A.P.U!#REF!</definedName>
    <definedName name="TOTALITEM8.2_36">[150]A.P.U!#REF!</definedName>
    <definedName name="TOTALITEM8.2_37" localSheetId="22">[150]A.P.U!#REF!</definedName>
    <definedName name="TOTALITEM8.2_37" localSheetId="2">[150]A.P.U!#REF!</definedName>
    <definedName name="TOTALITEM8.2_37">[150]A.P.U!#REF!</definedName>
    <definedName name="TOTALITEM8.2_38" localSheetId="22">[150]A.P.U!#REF!</definedName>
    <definedName name="TOTALITEM8.2_38" localSheetId="2">[150]A.P.U!#REF!</definedName>
    <definedName name="TOTALITEM8.2_38">[150]A.P.U!#REF!</definedName>
    <definedName name="TOTALITEM8.2_39" localSheetId="22">[150]A.P.U!#REF!</definedName>
    <definedName name="TOTALITEM8.2_39" localSheetId="2">[150]A.P.U!#REF!</definedName>
    <definedName name="TOTALITEM8.2_39">[150]A.P.U!#REF!</definedName>
    <definedName name="TOTALITEM8.2_4" localSheetId="22">[149]A.P.U!#REF!</definedName>
    <definedName name="TOTALITEM8.2_4" localSheetId="2">[149]A.P.U!#REF!</definedName>
    <definedName name="TOTALITEM8.2_4">[149]A.P.U!#REF!</definedName>
    <definedName name="TOTALITEM8.2_40" localSheetId="22">[150]A.P.U!#REF!</definedName>
    <definedName name="TOTALITEM8.2_40" localSheetId="2">[150]A.P.U!#REF!</definedName>
    <definedName name="TOTALITEM8.2_40">[150]A.P.U!#REF!</definedName>
    <definedName name="TOTALITEM8.2_41" localSheetId="22">[150]A.P.U!#REF!</definedName>
    <definedName name="TOTALITEM8.2_41" localSheetId="2">[150]A.P.U!#REF!</definedName>
    <definedName name="TOTALITEM8.2_41">[150]A.P.U!#REF!</definedName>
    <definedName name="TOTALITEM8.2_42" localSheetId="22">[150]A.P.U!#REF!</definedName>
    <definedName name="TOTALITEM8.2_42" localSheetId="2">[150]A.P.U!#REF!</definedName>
    <definedName name="TOTALITEM8.2_42">[150]A.P.U!#REF!</definedName>
    <definedName name="TOTALITEM8.2_43" localSheetId="22">[150]A.P.U!#REF!</definedName>
    <definedName name="TOTALITEM8.2_43" localSheetId="2">[150]A.P.U!#REF!</definedName>
    <definedName name="TOTALITEM8.2_43">[150]A.P.U!#REF!</definedName>
    <definedName name="TOTALITEM8.2_44" localSheetId="22">[150]A.P.U!#REF!</definedName>
    <definedName name="TOTALITEM8.2_44" localSheetId="2">[150]A.P.U!#REF!</definedName>
    <definedName name="TOTALITEM8.2_44">[150]A.P.U!#REF!</definedName>
    <definedName name="TOTALITEM8.2_45" localSheetId="22">[150]A.P.U!#REF!</definedName>
    <definedName name="TOTALITEM8.2_45" localSheetId="2">[150]A.P.U!#REF!</definedName>
    <definedName name="TOTALITEM8.2_45">[150]A.P.U!#REF!</definedName>
    <definedName name="TOTALITEM8.2_46" localSheetId="22">[150]A.P.U!#REF!</definedName>
    <definedName name="TOTALITEM8.2_46" localSheetId="2">[150]A.P.U!#REF!</definedName>
    <definedName name="TOTALITEM8.2_46">[150]A.P.U!#REF!</definedName>
    <definedName name="TOTALITEM8.2_47" localSheetId="22">[150]A.P.U!#REF!</definedName>
    <definedName name="TOTALITEM8.2_47" localSheetId="2">[150]A.P.U!#REF!</definedName>
    <definedName name="TOTALITEM8.2_47">[150]A.P.U!#REF!</definedName>
    <definedName name="TOTALITEM8.2_48" localSheetId="22">[150]A.P.U!#REF!</definedName>
    <definedName name="TOTALITEM8.2_48" localSheetId="2">[150]A.P.U!#REF!</definedName>
    <definedName name="TOTALITEM8.2_48">[150]A.P.U!#REF!</definedName>
    <definedName name="TOTALITEM8.2_49" localSheetId="22">[150]A.P.U!#REF!</definedName>
    <definedName name="TOTALITEM8.2_49" localSheetId="2">[150]A.P.U!#REF!</definedName>
    <definedName name="TOTALITEM8.2_49">[150]A.P.U!#REF!</definedName>
    <definedName name="TOTALITEM8.2_5" localSheetId="22">[150]A.P.U!#REF!</definedName>
    <definedName name="TOTALITEM8.2_5" localSheetId="2">[150]A.P.U!#REF!</definedName>
    <definedName name="TOTALITEM8.2_5">[150]A.P.U!#REF!</definedName>
    <definedName name="TOTALITEM8.2_50" localSheetId="22">[150]A.P.U!#REF!</definedName>
    <definedName name="TOTALITEM8.2_50" localSheetId="2">[150]A.P.U!#REF!</definedName>
    <definedName name="TOTALITEM8.2_50">[150]A.P.U!#REF!</definedName>
    <definedName name="TOTALITEM8.2_51" localSheetId="22">[150]A.P.U!#REF!</definedName>
    <definedName name="TOTALITEM8.2_51" localSheetId="2">[150]A.P.U!#REF!</definedName>
    <definedName name="TOTALITEM8.2_51">[150]A.P.U!#REF!</definedName>
    <definedName name="TOTALITEM8.2_52" localSheetId="22">[150]A.P.U!#REF!</definedName>
    <definedName name="TOTALITEM8.2_52" localSheetId="2">[150]A.P.U!#REF!</definedName>
    <definedName name="TOTALITEM8.2_52">[150]A.P.U!#REF!</definedName>
    <definedName name="TOTALITEM8.2_53" localSheetId="22">[150]A.P.U!#REF!</definedName>
    <definedName name="TOTALITEM8.2_53" localSheetId="2">[150]A.P.U!#REF!</definedName>
    <definedName name="TOTALITEM8.2_53">[150]A.P.U!#REF!</definedName>
    <definedName name="TOTALITEM8.2_54" localSheetId="22">[150]A.P.U!#REF!</definedName>
    <definedName name="TOTALITEM8.2_54" localSheetId="2">[150]A.P.U!#REF!</definedName>
    <definedName name="TOTALITEM8.2_54">[150]A.P.U!#REF!</definedName>
    <definedName name="TOTALITEM8.2_55" localSheetId="22">[150]A.P.U!#REF!</definedName>
    <definedName name="TOTALITEM8.2_55" localSheetId="2">[150]A.P.U!#REF!</definedName>
    <definedName name="TOTALITEM8.2_55">[150]A.P.U!#REF!</definedName>
    <definedName name="TOTALITEM8.2_56" localSheetId="22">[150]A.P.U!#REF!</definedName>
    <definedName name="TOTALITEM8.2_56" localSheetId="2">[150]A.P.U!#REF!</definedName>
    <definedName name="TOTALITEM8.2_56">[150]A.P.U!#REF!</definedName>
    <definedName name="TOTALITEM8.2_57" localSheetId="22">[150]A.P.U!#REF!</definedName>
    <definedName name="TOTALITEM8.2_57" localSheetId="2">[150]A.P.U!#REF!</definedName>
    <definedName name="TOTALITEM8.2_57">[150]A.P.U!#REF!</definedName>
    <definedName name="TOTALITEM8.2_58" localSheetId="22">[150]A.P.U!#REF!</definedName>
    <definedName name="TOTALITEM8.2_58" localSheetId="2">[150]A.P.U!#REF!</definedName>
    <definedName name="TOTALITEM8.2_58">[150]A.P.U!#REF!</definedName>
    <definedName name="TOTALITEM8.2_59" localSheetId="22">[149]A.P.U!#REF!</definedName>
    <definedName name="TOTALITEM8.2_59" localSheetId="2">[149]A.P.U!#REF!</definedName>
    <definedName name="TOTALITEM8.2_59">[149]A.P.U!#REF!</definedName>
    <definedName name="TOTALITEM8.2_60" localSheetId="22">[149]A.P.U!#REF!</definedName>
    <definedName name="TOTALITEM8.2_60" localSheetId="2">[149]A.P.U!#REF!</definedName>
    <definedName name="TOTALITEM8.2_60">[149]A.P.U!#REF!</definedName>
    <definedName name="TOTALITEM8.2_61" localSheetId="22">[150]A.P.U!#REF!</definedName>
    <definedName name="TOTALITEM8.2_61" localSheetId="2">[150]A.P.U!#REF!</definedName>
    <definedName name="TOTALITEM8.2_61">[150]A.P.U!#REF!</definedName>
    <definedName name="TOTALITEM8.2_62" localSheetId="22">[150]A.P.U!#REF!</definedName>
    <definedName name="TOTALITEM8.2_62" localSheetId="2">[150]A.P.U!#REF!</definedName>
    <definedName name="TOTALITEM8.2_62">[150]A.P.U!#REF!</definedName>
    <definedName name="TOTALITEM8.2_63" localSheetId="22">[150]A.P.U!#REF!</definedName>
    <definedName name="TOTALITEM8.2_63" localSheetId="2">[150]A.P.U!#REF!</definedName>
    <definedName name="TOTALITEM8.2_63">[150]A.P.U!#REF!</definedName>
    <definedName name="TOTALITEM8.2_64" localSheetId="22">[150]A.P.U!#REF!</definedName>
    <definedName name="TOTALITEM8.2_64" localSheetId="2">[150]A.P.U!#REF!</definedName>
    <definedName name="TOTALITEM8.2_64">[150]A.P.U!#REF!</definedName>
    <definedName name="TOTALITEM8.2_65" localSheetId="22">[150]A.P.U!#REF!</definedName>
    <definedName name="TOTALITEM8.2_65" localSheetId="2">[150]A.P.U!#REF!</definedName>
    <definedName name="TOTALITEM8.2_65">[150]A.P.U!#REF!</definedName>
    <definedName name="TOTALITEM8.2_66" localSheetId="22">[150]A.P.U!#REF!</definedName>
    <definedName name="TOTALITEM8.2_66" localSheetId="2">[150]A.P.U!#REF!</definedName>
    <definedName name="TOTALITEM8.2_66">[150]A.P.U!#REF!</definedName>
    <definedName name="TOTALITEM8.2_67" localSheetId="22">[150]A.P.U!#REF!</definedName>
    <definedName name="TOTALITEM8.2_67" localSheetId="2">[150]A.P.U!#REF!</definedName>
    <definedName name="TOTALITEM8.2_67">[150]A.P.U!#REF!</definedName>
    <definedName name="TOTALITEM8.2_68" localSheetId="22">[150]A.P.U!#REF!</definedName>
    <definedName name="TOTALITEM8.2_68" localSheetId="2">[150]A.P.U!#REF!</definedName>
    <definedName name="TOTALITEM8.2_68">[150]A.P.U!#REF!</definedName>
    <definedName name="TOTALITEM8.2_69" localSheetId="22">[150]A.P.U!#REF!</definedName>
    <definedName name="TOTALITEM8.2_69" localSheetId="2">[150]A.P.U!#REF!</definedName>
    <definedName name="TOTALITEM8.2_69">[150]A.P.U!#REF!</definedName>
    <definedName name="TOTALITEM8.2_70" localSheetId="22">[150]A.P.U!#REF!</definedName>
    <definedName name="TOTALITEM8.2_70" localSheetId="2">[150]A.P.U!#REF!</definedName>
    <definedName name="TOTALITEM8.2_70">[150]A.P.U!#REF!</definedName>
    <definedName name="TOTALITEM8.2_71" localSheetId="22">[150]A.P.U!#REF!</definedName>
    <definedName name="TOTALITEM8.2_71" localSheetId="2">[150]A.P.U!#REF!</definedName>
    <definedName name="TOTALITEM8.2_71">[150]A.P.U!#REF!</definedName>
    <definedName name="TOTALITEM8.2_72" localSheetId="22">[150]A.P.U!#REF!</definedName>
    <definedName name="TOTALITEM8.2_72" localSheetId="2">[150]A.P.U!#REF!</definedName>
    <definedName name="TOTALITEM8.2_72">[150]A.P.U!#REF!</definedName>
    <definedName name="TOTALITEM8.2_73" localSheetId="22">[150]A.P.U!#REF!</definedName>
    <definedName name="TOTALITEM8.2_73" localSheetId="2">[150]A.P.U!#REF!</definedName>
    <definedName name="TOTALITEM8.2_73">[150]A.P.U!#REF!</definedName>
    <definedName name="TOTALITEM8.2_74" localSheetId="22">[150]A.P.U!#REF!</definedName>
    <definedName name="TOTALITEM8.2_74" localSheetId="2">[150]A.P.U!#REF!</definedName>
    <definedName name="TOTALITEM8.2_74">[150]A.P.U!#REF!</definedName>
    <definedName name="TOTALITEM8.2_75" localSheetId="22">[150]A.P.U!#REF!</definedName>
    <definedName name="TOTALITEM8.2_75" localSheetId="2">[150]A.P.U!#REF!</definedName>
    <definedName name="TOTALITEM8.2_75">[150]A.P.U!#REF!</definedName>
    <definedName name="TOTALITEM8.2_76" localSheetId="22">[150]A.P.U!#REF!</definedName>
    <definedName name="TOTALITEM8.2_76" localSheetId="2">[150]A.P.U!#REF!</definedName>
    <definedName name="TOTALITEM8.2_76">[150]A.P.U!#REF!</definedName>
    <definedName name="TOTALITEM8.2_77" localSheetId="22">[150]A.P.U!#REF!</definedName>
    <definedName name="TOTALITEM8.2_77" localSheetId="2">[150]A.P.U!#REF!</definedName>
    <definedName name="TOTALITEM8.2_77">[150]A.P.U!#REF!</definedName>
    <definedName name="TOTALITEM8.2_78" localSheetId="22">[150]A.P.U!#REF!</definedName>
    <definedName name="TOTALITEM8.2_78" localSheetId="2">[150]A.P.U!#REF!</definedName>
    <definedName name="TOTALITEM8.2_78">[150]A.P.U!#REF!</definedName>
    <definedName name="TOTALITEM8.2_79" localSheetId="22">[150]A.P.U!#REF!</definedName>
    <definedName name="TOTALITEM8.2_79" localSheetId="2">[150]A.P.U!#REF!</definedName>
    <definedName name="TOTALITEM8.2_79">[150]A.P.U!#REF!</definedName>
    <definedName name="TOTALITEM8.2_80" localSheetId="22">[150]A.P.U!#REF!</definedName>
    <definedName name="TOTALITEM8.2_80" localSheetId="2">[150]A.P.U!#REF!</definedName>
    <definedName name="TOTALITEM8.2_80">[150]A.P.U!#REF!</definedName>
    <definedName name="TOTALITEM8.2_9" localSheetId="22">[150]A.P.U!#REF!</definedName>
    <definedName name="TOTALITEM8.2_9" localSheetId="2">[150]A.P.U!#REF!</definedName>
    <definedName name="TOTALITEM8.2_9">[150]A.P.U!#REF!</definedName>
    <definedName name="TOTALITEM8.3" localSheetId="17">[148]A.P.U!#REF!</definedName>
    <definedName name="TOTALITEM8.3" localSheetId="18">[148]A.P.U!#REF!</definedName>
    <definedName name="TOTALITEM8.3" localSheetId="22">[147]A.P.U!#REF!</definedName>
    <definedName name="TOTALITEM8.3" localSheetId="2">[148]A.P.U!#REF!</definedName>
    <definedName name="TOTALITEM8.3">[147]A.P.U!#REF!</definedName>
    <definedName name="TOTALITEM8.3_1" localSheetId="22">[149]A.P.U!#REF!</definedName>
    <definedName name="TOTALITEM8.3_1" localSheetId="2">[149]A.P.U!#REF!</definedName>
    <definedName name="TOTALITEM8.3_1">[149]A.P.U!#REF!</definedName>
    <definedName name="TOTALITEM8.3_10" localSheetId="22">[150]A.P.U!#REF!</definedName>
    <definedName name="TOTALITEM8.3_10" localSheetId="2">[150]A.P.U!#REF!</definedName>
    <definedName name="TOTALITEM8.3_10">[150]A.P.U!#REF!</definedName>
    <definedName name="TOTALITEM8.3_11" localSheetId="22">[150]A.P.U!#REF!</definedName>
    <definedName name="TOTALITEM8.3_11" localSheetId="2">[150]A.P.U!#REF!</definedName>
    <definedName name="TOTALITEM8.3_11">[150]A.P.U!#REF!</definedName>
    <definedName name="TOTALITEM8.3_12" localSheetId="22">[150]A.P.U!#REF!</definedName>
    <definedName name="TOTALITEM8.3_12" localSheetId="2">[150]A.P.U!#REF!</definedName>
    <definedName name="TOTALITEM8.3_12">[150]A.P.U!#REF!</definedName>
    <definedName name="TOTALITEM8.3_13" localSheetId="22">[150]A.P.U!#REF!</definedName>
    <definedName name="TOTALITEM8.3_13" localSheetId="2">[150]A.P.U!#REF!</definedName>
    <definedName name="TOTALITEM8.3_13">[150]A.P.U!#REF!</definedName>
    <definedName name="TOTALITEM8.3_14" localSheetId="22">[150]A.P.U!#REF!</definedName>
    <definedName name="TOTALITEM8.3_14" localSheetId="2">[150]A.P.U!#REF!</definedName>
    <definedName name="TOTALITEM8.3_14">[150]A.P.U!#REF!</definedName>
    <definedName name="TOTALITEM8.3_15" localSheetId="22">[150]A.P.U!#REF!</definedName>
    <definedName name="TOTALITEM8.3_15" localSheetId="2">[150]A.P.U!#REF!</definedName>
    <definedName name="TOTALITEM8.3_15">[150]A.P.U!#REF!</definedName>
    <definedName name="TOTALITEM8.3_16" localSheetId="22">[150]A.P.U!#REF!</definedName>
    <definedName name="TOTALITEM8.3_16" localSheetId="2">[150]A.P.U!#REF!</definedName>
    <definedName name="TOTALITEM8.3_16">[150]A.P.U!#REF!</definedName>
    <definedName name="TOTALITEM8.3_17" localSheetId="22">[150]A.P.U!#REF!</definedName>
    <definedName name="TOTALITEM8.3_17" localSheetId="2">[150]A.P.U!#REF!</definedName>
    <definedName name="TOTALITEM8.3_17">[150]A.P.U!#REF!</definedName>
    <definedName name="TOTALITEM8.3_18" localSheetId="22">[150]A.P.U!#REF!</definedName>
    <definedName name="TOTALITEM8.3_18" localSheetId="2">[150]A.P.U!#REF!</definedName>
    <definedName name="TOTALITEM8.3_18">[150]A.P.U!#REF!</definedName>
    <definedName name="TOTALITEM8.3_19" localSheetId="22">[150]A.P.U!#REF!</definedName>
    <definedName name="TOTALITEM8.3_19" localSheetId="2">[150]A.P.U!#REF!</definedName>
    <definedName name="TOTALITEM8.3_19">[150]A.P.U!#REF!</definedName>
    <definedName name="TOTALITEM8.3_2" localSheetId="22">[149]A.P.U!#REF!</definedName>
    <definedName name="TOTALITEM8.3_2" localSheetId="2">[149]A.P.U!#REF!</definedName>
    <definedName name="TOTALITEM8.3_2">[149]A.P.U!#REF!</definedName>
    <definedName name="TOTALITEM8.3_20" localSheetId="22">[150]A.P.U!#REF!</definedName>
    <definedName name="TOTALITEM8.3_20" localSheetId="2">[150]A.P.U!#REF!</definedName>
    <definedName name="TOTALITEM8.3_20">[150]A.P.U!#REF!</definedName>
    <definedName name="TOTALITEM8.3_21" localSheetId="22">[150]A.P.U!#REF!</definedName>
    <definedName name="TOTALITEM8.3_21" localSheetId="2">[150]A.P.U!#REF!</definedName>
    <definedName name="TOTALITEM8.3_21">[150]A.P.U!#REF!</definedName>
    <definedName name="TOTALITEM8.3_22" localSheetId="22">[150]A.P.U!#REF!</definedName>
    <definedName name="TOTALITEM8.3_22" localSheetId="2">[150]A.P.U!#REF!</definedName>
    <definedName name="TOTALITEM8.3_22">[150]A.P.U!#REF!</definedName>
    <definedName name="TOTALITEM8.3_23" localSheetId="22">[150]A.P.U!#REF!</definedName>
    <definedName name="TOTALITEM8.3_23" localSheetId="2">[150]A.P.U!#REF!</definedName>
    <definedName name="TOTALITEM8.3_23">[150]A.P.U!#REF!</definedName>
    <definedName name="TOTALITEM8.3_24" localSheetId="22">[150]A.P.U!#REF!</definedName>
    <definedName name="TOTALITEM8.3_24" localSheetId="2">[150]A.P.U!#REF!</definedName>
    <definedName name="TOTALITEM8.3_24">[150]A.P.U!#REF!</definedName>
    <definedName name="TOTALITEM8.3_25" localSheetId="22">[150]A.P.U!#REF!</definedName>
    <definedName name="TOTALITEM8.3_25" localSheetId="2">[150]A.P.U!#REF!</definedName>
    <definedName name="TOTALITEM8.3_25">[150]A.P.U!#REF!</definedName>
    <definedName name="TOTALITEM8.3_26" localSheetId="22">[150]A.P.U!#REF!</definedName>
    <definedName name="TOTALITEM8.3_26" localSheetId="2">[150]A.P.U!#REF!</definedName>
    <definedName name="TOTALITEM8.3_26">[150]A.P.U!#REF!</definedName>
    <definedName name="TOTALITEM8.3_27" localSheetId="22">[150]A.P.U!#REF!</definedName>
    <definedName name="TOTALITEM8.3_27" localSheetId="2">[150]A.P.U!#REF!</definedName>
    <definedName name="TOTALITEM8.3_27">[150]A.P.U!#REF!</definedName>
    <definedName name="TOTALITEM8.3_28" localSheetId="22">[150]A.P.U!#REF!</definedName>
    <definedName name="TOTALITEM8.3_28" localSheetId="2">[150]A.P.U!#REF!</definedName>
    <definedName name="TOTALITEM8.3_28">[150]A.P.U!#REF!</definedName>
    <definedName name="TOTALITEM8.3_29" localSheetId="22">[150]A.P.U!#REF!</definedName>
    <definedName name="TOTALITEM8.3_29" localSheetId="2">[150]A.P.U!#REF!</definedName>
    <definedName name="TOTALITEM8.3_29">[150]A.P.U!#REF!</definedName>
    <definedName name="TOTALITEM8.3_3" localSheetId="22">[151]A.P.U!#REF!</definedName>
    <definedName name="TOTALITEM8.3_3" localSheetId="2">[151]A.P.U!#REF!</definedName>
    <definedName name="TOTALITEM8.3_3">[151]A.P.U!#REF!</definedName>
    <definedName name="TOTALITEM8.3_30" localSheetId="22">[150]A.P.U!#REF!</definedName>
    <definedName name="TOTALITEM8.3_30" localSheetId="2">[150]A.P.U!#REF!</definedName>
    <definedName name="TOTALITEM8.3_30">[150]A.P.U!#REF!</definedName>
    <definedName name="TOTALITEM8.3_31" localSheetId="22">[150]A.P.U!#REF!</definedName>
    <definedName name="TOTALITEM8.3_31" localSheetId="2">[150]A.P.U!#REF!</definedName>
    <definedName name="TOTALITEM8.3_31">[150]A.P.U!#REF!</definedName>
    <definedName name="TOTALITEM8.3_32" localSheetId="22">[150]A.P.U!#REF!</definedName>
    <definedName name="TOTALITEM8.3_32" localSheetId="2">[150]A.P.U!#REF!</definedName>
    <definedName name="TOTALITEM8.3_32">[150]A.P.U!#REF!</definedName>
    <definedName name="TOTALITEM8.3_33" localSheetId="22">[150]A.P.U!#REF!</definedName>
    <definedName name="TOTALITEM8.3_33" localSheetId="2">[150]A.P.U!#REF!</definedName>
    <definedName name="TOTALITEM8.3_33">[150]A.P.U!#REF!</definedName>
    <definedName name="TOTALITEM8.3_34" localSheetId="22">[150]A.P.U!#REF!</definedName>
    <definedName name="TOTALITEM8.3_34" localSheetId="2">[150]A.P.U!#REF!</definedName>
    <definedName name="TOTALITEM8.3_34">[150]A.P.U!#REF!</definedName>
    <definedName name="TOTALITEM8.3_35" localSheetId="22">[150]A.P.U!#REF!</definedName>
    <definedName name="TOTALITEM8.3_35" localSheetId="2">[150]A.P.U!#REF!</definedName>
    <definedName name="TOTALITEM8.3_35">[150]A.P.U!#REF!</definedName>
    <definedName name="TOTALITEM8.3_36" localSheetId="22">[150]A.P.U!#REF!</definedName>
    <definedName name="TOTALITEM8.3_36" localSheetId="2">[150]A.P.U!#REF!</definedName>
    <definedName name="TOTALITEM8.3_36">[150]A.P.U!#REF!</definedName>
    <definedName name="TOTALITEM8.3_37" localSheetId="22">[150]A.P.U!#REF!</definedName>
    <definedName name="TOTALITEM8.3_37" localSheetId="2">[150]A.P.U!#REF!</definedName>
    <definedName name="TOTALITEM8.3_37">[150]A.P.U!#REF!</definedName>
    <definedName name="TOTALITEM8.3_38" localSheetId="22">[150]A.P.U!#REF!</definedName>
    <definedName name="TOTALITEM8.3_38" localSheetId="2">[150]A.P.U!#REF!</definedName>
    <definedName name="TOTALITEM8.3_38">[150]A.P.U!#REF!</definedName>
    <definedName name="TOTALITEM8.3_39" localSheetId="22">[150]A.P.U!#REF!</definedName>
    <definedName name="TOTALITEM8.3_39" localSheetId="2">[150]A.P.U!#REF!</definedName>
    <definedName name="TOTALITEM8.3_39">[150]A.P.U!#REF!</definedName>
    <definedName name="TOTALITEM8.3_4" localSheetId="22">[149]A.P.U!#REF!</definedName>
    <definedName name="TOTALITEM8.3_4" localSheetId="2">[149]A.P.U!#REF!</definedName>
    <definedName name="TOTALITEM8.3_4">[149]A.P.U!#REF!</definedName>
    <definedName name="TOTALITEM8.3_40" localSheetId="22">[150]A.P.U!#REF!</definedName>
    <definedName name="TOTALITEM8.3_40" localSheetId="2">[150]A.P.U!#REF!</definedName>
    <definedName name="TOTALITEM8.3_40">[150]A.P.U!#REF!</definedName>
    <definedName name="TOTALITEM8.3_41" localSheetId="22">[150]A.P.U!#REF!</definedName>
    <definedName name="TOTALITEM8.3_41" localSheetId="2">[150]A.P.U!#REF!</definedName>
    <definedName name="TOTALITEM8.3_41">[150]A.P.U!#REF!</definedName>
    <definedName name="TOTALITEM8.3_42" localSheetId="22">[150]A.P.U!#REF!</definedName>
    <definedName name="TOTALITEM8.3_42" localSheetId="2">[150]A.P.U!#REF!</definedName>
    <definedName name="TOTALITEM8.3_42">[150]A.P.U!#REF!</definedName>
    <definedName name="TOTALITEM8.3_43" localSheetId="22">[150]A.P.U!#REF!</definedName>
    <definedName name="TOTALITEM8.3_43" localSheetId="2">[150]A.P.U!#REF!</definedName>
    <definedName name="TOTALITEM8.3_43">[150]A.P.U!#REF!</definedName>
    <definedName name="TOTALITEM8.3_44" localSheetId="22">[150]A.P.U!#REF!</definedName>
    <definedName name="TOTALITEM8.3_44" localSheetId="2">[150]A.P.U!#REF!</definedName>
    <definedName name="TOTALITEM8.3_44">[150]A.P.U!#REF!</definedName>
    <definedName name="TOTALITEM8.3_45" localSheetId="22">[150]A.P.U!#REF!</definedName>
    <definedName name="TOTALITEM8.3_45" localSheetId="2">[150]A.P.U!#REF!</definedName>
    <definedName name="TOTALITEM8.3_45">[150]A.P.U!#REF!</definedName>
    <definedName name="TOTALITEM8.3_46" localSheetId="22">[150]A.P.U!#REF!</definedName>
    <definedName name="TOTALITEM8.3_46" localSheetId="2">[150]A.P.U!#REF!</definedName>
    <definedName name="TOTALITEM8.3_46">[150]A.P.U!#REF!</definedName>
    <definedName name="TOTALITEM8.3_47" localSheetId="22">[150]A.P.U!#REF!</definedName>
    <definedName name="TOTALITEM8.3_47" localSheetId="2">[150]A.P.U!#REF!</definedName>
    <definedName name="TOTALITEM8.3_47">[150]A.P.U!#REF!</definedName>
    <definedName name="TOTALITEM8.3_48" localSheetId="22">[150]A.P.U!#REF!</definedName>
    <definedName name="TOTALITEM8.3_48" localSheetId="2">[150]A.P.U!#REF!</definedName>
    <definedName name="TOTALITEM8.3_48">[150]A.P.U!#REF!</definedName>
    <definedName name="TOTALITEM8.3_49" localSheetId="22">[150]A.P.U!#REF!</definedName>
    <definedName name="TOTALITEM8.3_49" localSheetId="2">[150]A.P.U!#REF!</definedName>
    <definedName name="TOTALITEM8.3_49">[150]A.P.U!#REF!</definedName>
    <definedName name="TOTALITEM8.3_5" localSheetId="22">[150]A.P.U!#REF!</definedName>
    <definedName name="TOTALITEM8.3_5" localSheetId="2">[150]A.P.U!#REF!</definedName>
    <definedName name="TOTALITEM8.3_5">[150]A.P.U!#REF!</definedName>
    <definedName name="TOTALITEM8.3_50" localSheetId="22">[150]A.P.U!#REF!</definedName>
    <definedName name="TOTALITEM8.3_50" localSheetId="2">[150]A.P.U!#REF!</definedName>
    <definedName name="TOTALITEM8.3_50">[150]A.P.U!#REF!</definedName>
    <definedName name="TOTALITEM8.3_51" localSheetId="22">[150]A.P.U!#REF!</definedName>
    <definedName name="TOTALITEM8.3_51" localSheetId="2">[150]A.P.U!#REF!</definedName>
    <definedName name="TOTALITEM8.3_51">[150]A.P.U!#REF!</definedName>
    <definedName name="TOTALITEM8.3_52" localSheetId="22">[150]A.P.U!#REF!</definedName>
    <definedName name="TOTALITEM8.3_52" localSheetId="2">[150]A.P.U!#REF!</definedName>
    <definedName name="TOTALITEM8.3_52">[150]A.P.U!#REF!</definedName>
    <definedName name="TOTALITEM8.3_53" localSheetId="22">[150]A.P.U!#REF!</definedName>
    <definedName name="TOTALITEM8.3_53" localSheetId="2">[150]A.P.U!#REF!</definedName>
    <definedName name="TOTALITEM8.3_53">[150]A.P.U!#REF!</definedName>
    <definedName name="TOTALITEM8.3_54" localSheetId="22">[150]A.P.U!#REF!</definedName>
    <definedName name="TOTALITEM8.3_54" localSheetId="2">[150]A.P.U!#REF!</definedName>
    <definedName name="TOTALITEM8.3_54">[150]A.P.U!#REF!</definedName>
    <definedName name="TOTALITEM8.3_55" localSheetId="22">[150]A.P.U!#REF!</definedName>
    <definedName name="TOTALITEM8.3_55" localSheetId="2">[150]A.P.U!#REF!</definedName>
    <definedName name="TOTALITEM8.3_55">[150]A.P.U!#REF!</definedName>
    <definedName name="TOTALITEM8.3_56" localSheetId="22">[150]A.P.U!#REF!</definedName>
    <definedName name="TOTALITEM8.3_56" localSheetId="2">[150]A.P.U!#REF!</definedName>
    <definedName name="TOTALITEM8.3_56">[150]A.P.U!#REF!</definedName>
    <definedName name="TOTALITEM8.3_57" localSheetId="22">[150]A.P.U!#REF!</definedName>
    <definedName name="TOTALITEM8.3_57" localSheetId="2">[150]A.P.U!#REF!</definedName>
    <definedName name="TOTALITEM8.3_57">[150]A.P.U!#REF!</definedName>
    <definedName name="TOTALITEM8.3_58" localSheetId="22">[150]A.P.U!#REF!</definedName>
    <definedName name="TOTALITEM8.3_58" localSheetId="2">[150]A.P.U!#REF!</definedName>
    <definedName name="TOTALITEM8.3_58">[150]A.P.U!#REF!</definedName>
    <definedName name="TOTALITEM8.3_59" localSheetId="22">[149]A.P.U!#REF!</definedName>
    <definedName name="TOTALITEM8.3_59" localSheetId="2">[149]A.P.U!#REF!</definedName>
    <definedName name="TOTALITEM8.3_59">[149]A.P.U!#REF!</definedName>
    <definedName name="TOTALITEM8.3_60" localSheetId="22">[149]A.P.U!#REF!</definedName>
    <definedName name="TOTALITEM8.3_60" localSheetId="2">[149]A.P.U!#REF!</definedName>
    <definedName name="TOTALITEM8.3_60">[149]A.P.U!#REF!</definedName>
    <definedName name="TOTALITEM8.3_61" localSheetId="22">[150]A.P.U!#REF!</definedName>
    <definedName name="TOTALITEM8.3_61" localSheetId="2">[150]A.P.U!#REF!</definedName>
    <definedName name="TOTALITEM8.3_61">[150]A.P.U!#REF!</definedName>
    <definedName name="TOTALITEM8.3_62" localSheetId="22">[150]A.P.U!#REF!</definedName>
    <definedName name="TOTALITEM8.3_62" localSheetId="2">[150]A.P.U!#REF!</definedName>
    <definedName name="TOTALITEM8.3_62">[150]A.P.U!#REF!</definedName>
    <definedName name="TOTALITEM8.3_63" localSheetId="22">[150]A.P.U!#REF!</definedName>
    <definedName name="TOTALITEM8.3_63" localSheetId="2">[150]A.P.U!#REF!</definedName>
    <definedName name="TOTALITEM8.3_63">[150]A.P.U!#REF!</definedName>
    <definedName name="TOTALITEM8.3_64" localSheetId="22">[150]A.P.U!#REF!</definedName>
    <definedName name="TOTALITEM8.3_64" localSheetId="2">[150]A.P.U!#REF!</definedName>
    <definedName name="TOTALITEM8.3_64">[150]A.P.U!#REF!</definedName>
    <definedName name="TOTALITEM8.3_65" localSheetId="22">[150]A.P.U!#REF!</definedName>
    <definedName name="TOTALITEM8.3_65" localSheetId="2">[150]A.P.U!#REF!</definedName>
    <definedName name="TOTALITEM8.3_65">[150]A.P.U!#REF!</definedName>
    <definedName name="TOTALITEM8.3_66" localSheetId="22">[150]A.P.U!#REF!</definedName>
    <definedName name="TOTALITEM8.3_66" localSheetId="2">[150]A.P.U!#REF!</definedName>
    <definedName name="TOTALITEM8.3_66">[150]A.P.U!#REF!</definedName>
    <definedName name="TOTALITEM8.3_67" localSheetId="22">[150]A.P.U!#REF!</definedName>
    <definedName name="TOTALITEM8.3_67" localSheetId="2">[150]A.P.U!#REF!</definedName>
    <definedName name="TOTALITEM8.3_67">[150]A.P.U!#REF!</definedName>
    <definedName name="TOTALITEM8.3_68" localSheetId="22">[150]A.P.U!#REF!</definedName>
    <definedName name="TOTALITEM8.3_68" localSheetId="2">[150]A.P.U!#REF!</definedName>
    <definedName name="TOTALITEM8.3_68">[150]A.P.U!#REF!</definedName>
    <definedName name="TOTALITEM8.3_69" localSheetId="22">[150]A.P.U!#REF!</definedName>
    <definedName name="TOTALITEM8.3_69" localSheetId="2">[150]A.P.U!#REF!</definedName>
    <definedName name="TOTALITEM8.3_69">[150]A.P.U!#REF!</definedName>
    <definedName name="TOTALITEM8.3_70" localSheetId="22">[150]A.P.U!#REF!</definedName>
    <definedName name="TOTALITEM8.3_70" localSheetId="2">[150]A.P.U!#REF!</definedName>
    <definedName name="TOTALITEM8.3_70">[150]A.P.U!#REF!</definedName>
    <definedName name="TOTALITEM8.3_71" localSheetId="22">[150]A.P.U!#REF!</definedName>
    <definedName name="TOTALITEM8.3_71" localSheetId="2">[150]A.P.U!#REF!</definedName>
    <definedName name="TOTALITEM8.3_71">[150]A.P.U!#REF!</definedName>
    <definedName name="TOTALITEM8.3_72" localSheetId="22">[150]A.P.U!#REF!</definedName>
    <definedName name="TOTALITEM8.3_72" localSheetId="2">[150]A.P.U!#REF!</definedName>
    <definedName name="TOTALITEM8.3_72">[150]A.P.U!#REF!</definedName>
    <definedName name="TOTALITEM8.3_73" localSheetId="22">[150]A.P.U!#REF!</definedName>
    <definedName name="TOTALITEM8.3_73" localSheetId="2">[150]A.P.U!#REF!</definedName>
    <definedName name="TOTALITEM8.3_73">[150]A.P.U!#REF!</definedName>
    <definedName name="TOTALITEM8.3_74" localSheetId="22">[150]A.P.U!#REF!</definedName>
    <definedName name="TOTALITEM8.3_74" localSheetId="2">[150]A.P.U!#REF!</definedName>
    <definedName name="TOTALITEM8.3_74">[150]A.P.U!#REF!</definedName>
    <definedName name="TOTALITEM8.3_75" localSheetId="22">[150]A.P.U!#REF!</definedName>
    <definedName name="TOTALITEM8.3_75" localSheetId="2">[150]A.P.U!#REF!</definedName>
    <definedName name="TOTALITEM8.3_75">[150]A.P.U!#REF!</definedName>
    <definedName name="TOTALITEM8.3_76" localSheetId="22">[150]A.P.U!#REF!</definedName>
    <definedName name="TOTALITEM8.3_76" localSheetId="2">[150]A.P.U!#REF!</definedName>
    <definedName name="TOTALITEM8.3_76">[150]A.P.U!#REF!</definedName>
    <definedName name="TOTALITEM8.3_77" localSheetId="22">[150]A.P.U!#REF!</definedName>
    <definedName name="TOTALITEM8.3_77" localSheetId="2">[150]A.P.U!#REF!</definedName>
    <definedName name="TOTALITEM8.3_77">[150]A.P.U!#REF!</definedName>
    <definedName name="TOTALITEM8.3_78" localSheetId="22">[150]A.P.U!#REF!</definedName>
    <definedName name="TOTALITEM8.3_78" localSheetId="2">[150]A.P.U!#REF!</definedName>
    <definedName name="TOTALITEM8.3_78">[150]A.P.U!#REF!</definedName>
    <definedName name="TOTALITEM8.3_79" localSheetId="22">[150]A.P.U!#REF!</definedName>
    <definedName name="TOTALITEM8.3_79" localSheetId="2">[150]A.P.U!#REF!</definedName>
    <definedName name="TOTALITEM8.3_79">[150]A.P.U!#REF!</definedName>
    <definedName name="TOTALITEM8.3_80" localSheetId="22">[150]A.P.U!#REF!</definedName>
    <definedName name="TOTALITEM8.3_80" localSheetId="2">[150]A.P.U!#REF!</definedName>
    <definedName name="TOTALITEM8.3_80">[150]A.P.U!#REF!</definedName>
    <definedName name="TOTALITEM8.3_9" localSheetId="22">[150]A.P.U!#REF!</definedName>
    <definedName name="TOTALITEM8.3_9" localSheetId="2">[150]A.P.U!#REF!</definedName>
    <definedName name="TOTALITEM8.3_9">[150]A.P.U!#REF!</definedName>
    <definedName name="TOTALITEM8.4" localSheetId="17">[148]A.P.U!#REF!</definedName>
    <definedName name="TOTALITEM8.4" localSheetId="18">[148]A.P.U!#REF!</definedName>
    <definedName name="TOTALITEM8.4" localSheetId="22">[147]A.P.U!#REF!</definedName>
    <definedName name="TOTALITEM8.4" localSheetId="2">[148]A.P.U!#REF!</definedName>
    <definedName name="TOTALITEM8.4">[147]A.P.U!#REF!</definedName>
    <definedName name="TOTALITEM8.4_1" localSheetId="22">[149]A.P.U!#REF!</definedName>
    <definedName name="TOTALITEM8.4_1" localSheetId="2">[149]A.P.U!#REF!</definedName>
    <definedName name="TOTALITEM8.4_1">[149]A.P.U!#REF!</definedName>
    <definedName name="TOTALITEM8.4_10" localSheetId="22">[150]A.P.U!#REF!</definedName>
    <definedName name="TOTALITEM8.4_10" localSheetId="2">[150]A.P.U!#REF!</definedName>
    <definedName name="TOTALITEM8.4_10">[150]A.P.U!#REF!</definedName>
    <definedName name="TOTALITEM8.4_11" localSheetId="22">[150]A.P.U!#REF!</definedName>
    <definedName name="TOTALITEM8.4_11" localSheetId="2">[150]A.P.U!#REF!</definedName>
    <definedName name="TOTALITEM8.4_11">[150]A.P.U!#REF!</definedName>
    <definedName name="TOTALITEM8.4_12" localSheetId="22">[150]A.P.U!#REF!</definedName>
    <definedName name="TOTALITEM8.4_12" localSheetId="2">[150]A.P.U!#REF!</definedName>
    <definedName name="TOTALITEM8.4_12">[150]A.P.U!#REF!</definedName>
    <definedName name="TOTALITEM8.4_13" localSheetId="22">[150]A.P.U!#REF!</definedName>
    <definedName name="TOTALITEM8.4_13" localSheetId="2">[150]A.P.U!#REF!</definedName>
    <definedName name="TOTALITEM8.4_13">[150]A.P.U!#REF!</definedName>
    <definedName name="TOTALITEM8.4_14" localSheetId="22">[150]A.P.U!#REF!</definedName>
    <definedName name="TOTALITEM8.4_14" localSheetId="2">[150]A.P.U!#REF!</definedName>
    <definedName name="TOTALITEM8.4_14">[150]A.P.U!#REF!</definedName>
    <definedName name="TOTALITEM8.4_15" localSheetId="22">[150]A.P.U!#REF!</definedName>
    <definedName name="TOTALITEM8.4_15" localSheetId="2">[150]A.P.U!#REF!</definedName>
    <definedName name="TOTALITEM8.4_15">[150]A.P.U!#REF!</definedName>
    <definedName name="TOTALITEM8.4_16" localSheetId="22">[150]A.P.U!#REF!</definedName>
    <definedName name="TOTALITEM8.4_16" localSheetId="2">[150]A.P.U!#REF!</definedName>
    <definedName name="TOTALITEM8.4_16">[150]A.P.U!#REF!</definedName>
    <definedName name="TOTALITEM8.4_17" localSheetId="22">[150]A.P.U!#REF!</definedName>
    <definedName name="TOTALITEM8.4_17" localSheetId="2">[150]A.P.U!#REF!</definedName>
    <definedName name="TOTALITEM8.4_17">[150]A.P.U!#REF!</definedName>
    <definedName name="TOTALITEM8.4_18" localSheetId="22">[150]A.P.U!#REF!</definedName>
    <definedName name="TOTALITEM8.4_18" localSheetId="2">[150]A.P.U!#REF!</definedName>
    <definedName name="TOTALITEM8.4_18">[150]A.P.U!#REF!</definedName>
    <definedName name="TOTALITEM8.4_19" localSheetId="22">[150]A.P.U!#REF!</definedName>
    <definedName name="TOTALITEM8.4_19" localSheetId="2">[150]A.P.U!#REF!</definedName>
    <definedName name="TOTALITEM8.4_19">[150]A.P.U!#REF!</definedName>
    <definedName name="TOTALITEM8.4_2" localSheetId="22">[149]A.P.U!#REF!</definedName>
    <definedName name="TOTALITEM8.4_2" localSheetId="2">[149]A.P.U!#REF!</definedName>
    <definedName name="TOTALITEM8.4_2">[149]A.P.U!#REF!</definedName>
    <definedName name="TOTALITEM8.4_20" localSheetId="22">[150]A.P.U!#REF!</definedName>
    <definedName name="TOTALITEM8.4_20" localSheetId="2">[150]A.P.U!#REF!</definedName>
    <definedName name="TOTALITEM8.4_20">[150]A.P.U!#REF!</definedName>
    <definedName name="TOTALITEM8.4_21" localSheetId="22">[150]A.P.U!#REF!</definedName>
    <definedName name="TOTALITEM8.4_21" localSheetId="2">[150]A.P.U!#REF!</definedName>
    <definedName name="TOTALITEM8.4_21">[150]A.P.U!#REF!</definedName>
    <definedName name="TOTALITEM8.4_22" localSheetId="22">[150]A.P.U!#REF!</definedName>
    <definedName name="TOTALITEM8.4_22" localSheetId="2">[150]A.P.U!#REF!</definedName>
    <definedName name="TOTALITEM8.4_22">[150]A.P.U!#REF!</definedName>
    <definedName name="TOTALITEM8.4_23" localSheetId="22">[150]A.P.U!#REF!</definedName>
    <definedName name="TOTALITEM8.4_23" localSheetId="2">[150]A.P.U!#REF!</definedName>
    <definedName name="TOTALITEM8.4_23">[150]A.P.U!#REF!</definedName>
    <definedName name="TOTALITEM8.4_24" localSheetId="22">[150]A.P.U!#REF!</definedName>
    <definedName name="TOTALITEM8.4_24" localSheetId="2">[150]A.P.U!#REF!</definedName>
    <definedName name="TOTALITEM8.4_24">[150]A.P.U!#REF!</definedName>
    <definedName name="TOTALITEM8.4_25" localSheetId="22">[150]A.P.U!#REF!</definedName>
    <definedName name="TOTALITEM8.4_25" localSheetId="2">[150]A.P.U!#REF!</definedName>
    <definedName name="TOTALITEM8.4_25">[150]A.P.U!#REF!</definedName>
    <definedName name="TOTALITEM8.4_26" localSheetId="22">[150]A.P.U!#REF!</definedName>
    <definedName name="TOTALITEM8.4_26" localSheetId="2">[150]A.P.U!#REF!</definedName>
    <definedName name="TOTALITEM8.4_26">[150]A.P.U!#REF!</definedName>
    <definedName name="TOTALITEM8.4_27" localSheetId="22">[150]A.P.U!#REF!</definedName>
    <definedName name="TOTALITEM8.4_27" localSheetId="2">[150]A.P.U!#REF!</definedName>
    <definedName name="TOTALITEM8.4_27">[150]A.P.U!#REF!</definedName>
    <definedName name="TOTALITEM8.4_28" localSheetId="22">[150]A.P.U!#REF!</definedName>
    <definedName name="TOTALITEM8.4_28" localSheetId="2">[150]A.P.U!#REF!</definedName>
    <definedName name="TOTALITEM8.4_28">[150]A.P.U!#REF!</definedName>
    <definedName name="TOTALITEM8.4_29" localSheetId="22">[150]A.P.U!#REF!</definedName>
    <definedName name="TOTALITEM8.4_29" localSheetId="2">[150]A.P.U!#REF!</definedName>
    <definedName name="TOTALITEM8.4_29">[150]A.P.U!#REF!</definedName>
    <definedName name="TOTALITEM8.4_3" localSheetId="22">[151]A.P.U!#REF!</definedName>
    <definedName name="TOTALITEM8.4_3" localSheetId="2">[151]A.P.U!#REF!</definedName>
    <definedName name="TOTALITEM8.4_3">[151]A.P.U!#REF!</definedName>
    <definedName name="TOTALITEM8.4_30" localSheetId="22">[150]A.P.U!#REF!</definedName>
    <definedName name="TOTALITEM8.4_30" localSheetId="2">[150]A.P.U!#REF!</definedName>
    <definedName name="TOTALITEM8.4_30">[150]A.P.U!#REF!</definedName>
    <definedName name="TOTALITEM8.4_31" localSheetId="22">[150]A.P.U!#REF!</definedName>
    <definedName name="TOTALITEM8.4_31" localSheetId="2">[150]A.P.U!#REF!</definedName>
    <definedName name="TOTALITEM8.4_31">[150]A.P.U!#REF!</definedName>
    <definedName name="TOTALITEM8.4_32" localSheetId="22">[150]A.P.U!#REF!</definedName>
    <definedName name="TOTALITEM8.4_32" localSheetId="2">[150]A.P.U!#REF!</definedName>
    <definedName name="TOTALITEM8.4_32">[150]A.P.U!#REF!</definedName>
    <definedName name="TOTALITEM8.4_33" localSheetId="22">[150]A.P.U!#REF!</definedName>
    <definedName name="TOTALITEM8.4_33" localSheetId="2">[150]A.P.U!#REF!</definedName>
    <definedName name="TOTALITEM8.4_33">[150]A.P.U!#REF!</definedName>
    <definedName name="TOTALITEM8.4_34" localSheetId="22">[150]A.P.U!#REF!</definedName>
    <definedName name="TOTALITEM8.4_34" localSheetId="2">[150]A.P.U!#REF!</definedName>
    <definedName name="TOTALITEM8.4_34">[150]A.P.U!#REF!</definedName>
    <definedName name="TOTALITEM8.4_35" localSheetId="22">[150]A.P.U!#REF!</definedName>
    <definedName name="TOTALITEM8.4_35" localSheetId="2">[150]A.P.U!#REF!</definedName>
    <definedName name="TOTALITEM8.4_35">[150]A.P.U!#REF!</definedName>
    <definedName name="TOTALITEM8.4_36" localSheetId="22">[150]A.P.U!#REF!</definedName>
    <definedName name="TOTALITEM8.4_36" localSheetId="2">[150]A.P.U!#REF!</definedName>
    <definedName name="TOTALITEM8.4_36">[150]A.P.U!#REF!</definedName>
    <definedName name="TOTALITEM8.4_37" localSheetId="22">[150]A.P.U!#REF!</definedName>
    <definedName name="TOTALITEM8.4_37" localSheetId="2">[150]A.P.U!#REF!</definedName>
    <definedName name="TOTALITEM8.4_37">[150]A.P.U!#REF!</definedName>
    <definedName name="TOTALITEM8.4_38" localSheetId="22">[150]A.P.U!#REF!</definedName>
    <definedName name="TOTALITEM8.4_38" localSheetId="2">[150]A.P.U!#REF!</definedName>
    <definedName name="TOTALITEM8.4_38">[150]A.P.U!#REF!</definedName>
    <definedName name="TOTALITEM8.4_39" localSheetId="22">[150]A.P.U!#REF!</definedName>
    <definedName name="TOTALITEM8.4_39" localSheetId="2">[150]A.P.U!#REF!</definedName>
    <definedName name="TOTALITEM8.4_39">[150]A.P.U!#REF!</definedName>
    <definedName name="TOTALITEM8.4_4" localSheetId="22">[149]A.P.U!#REF!</definedName>
    <definedName name="TOTALITEM8.4_4" localSheetId="2">[149]A.P.U!#REF!</definedName>
    <definedName name="TOTALITEM8.4_4">[149]A.P.U!#REF!</definedName>
    <definedName name="TOTALITEM8.4_40" localSheetId="22">[150]A.P.U!#REF!</definedName>
    <definedName name="TOTALITEM8.4_40" localSheetId="2">[150]A.P.U!#REF!</definedName>
    <definedName name="TOTALITEM8.4_40">[150]A.P.U!#REF!</definedName>
    <definedName name="TOTALITEM8.4_41" localSheetId="22">[150]A.P.U!#REF!</definedName>
    <definedName name="TOTALITEM8.4_41" localSheetId="2">[150]A.P.U!#REF!</definedName>
    <definedName name="TOTALITEM8.4_41">[150]A.P.U!#REF!</definedName>
    <definedName name="TOTALITEM8.4_42" localSheetId="22">[150]A.P.U!#REF!</definedName>
    <definedName name="TOTALITEM8.4_42" localSheetId="2">[150]A.P.U!#REF!</definedName>
    <definedName name="TOTALITEM8.4_42">[150]A.P.U!#REF!</definedName>
    <definedName name="TOTALITEM8.4_43" localSheetId="22">[150]A.P.U!#REF!</definedName>
    <definedName name="TOTALITEM8.4_43" localSheetId="2">[150]A.P.U!#REF!</definedName>
    <definedName name="TOTALITEM8.4_43">[150]A.P.U!#REF!</definedName>
    <definedName name="TOTALITEM8.4_44" localSheetId="22">[150]A.P.U!#REF!</definedName>
    <definedName name="TOTALITEM8.4_44" localSheetId="2">[150]A.P.U!#REF!</definedName>
    <definedName name="TOTALITEM8.4_44">[150]A.P.U!#REF!</definedName>
    <definedName name="TOTALITEM8.4_45" localSheetId="22">[150]A.P.U!#REF!</definedName>
    <definedName name="TOTALITEM8.4_45" localSheetId="2">[150]A.P.U!#REF!</definedName>
    <definedName name="TOTALITEM8.4_45">[150]A.P.U!#REF!</definedName>
    <definedName name="TOTALITEM8.4_46" localSheetId="22">[150]A.P.U!#REF!</definedName>
    <definedName name="TOTALITEM8.4_46" localSheetId="2">[150]A.P.U!#REF!</definedName>
    <definedName name="TOTALITEM8.4_46">[150]A.P.U!#REF!</definedName>
    <definedName name="TOTALITEM8.4_47" localSheetId="22">[150]A.P.U!#REF!</definedName>
    <definedName name="TOTALITEM8.4_47" localSheetId="2">[150]A.P.U!#REF!</definedName>
    <definedName name="TOTALITEM8.4_47">[150]A.P.U!#REF!</definedName>
    <definedName name="TOTALITEM8.4_48" localSheetId="22">[150]A.P.U!#REF!</definedName>
    <definedName name="TOTALITEM8.4_48" localSheetId="2">[150]A.P.U!#REF!</definedName>
    <definedName name="TOTALITEM8.4_48">[150]A.P.U!#REF!</definedName>
    <definedName name="TOTALITEM8.4_49" localSheetId="22">[150]A.P.U!#REF!</definedName>
    <definedName name="TOTALITEM8.4_49" localSheetId="2">[150]A.P.U!#REF!</definedName>
    <definedName name="TOTALITEM8.4_49">[150]A.P.U!#REF!</definedName>
    <definedName name="TOTALITEM8.4_5" localSheetId="22">[150]A.P.U!#REF!</definedName>
    <definedName name="TOTALITEM8.4_5" localSheetId="2">[150]A.P.U!#REF!</definedName>
    <definedName name="TOTALITEM8.4_5">[150]A.P.U!#REF!</definedName>
    <definedName name="TOTALITEM8.4_50" localSheetId="22">[150]A.P.U!#REF!</definedName>
    <definedName name="TOTALITEM8.4_50" localSheetId="2">[150]A.P.U!#REF!</definedName>
    <definedName name="TOTALITEM8.4_50">[150]A.P.U!#REF!</definedName>
    <definedName name="TOTALITEM8.4_51" localSheetId="22">[150]A.P.U!#REF!</definedName>
    <definedName name="TOTALITEM8.4_51" localSheetId="2">[150]A.P.U!#REF!</definedName>
    <definedName name="TOTALITEM8.4_51">[150]A.P.U!#REF!</definedName>
    <definedName name="TOTALITEM8.4_52" localSheetId="22">[150]A.P.U!#REF!</definedName>
    <definedName name="TOTALITEM8.4_52" localSheetId="2">[150]A.P.U!#REF!</definedName>
    <definedName name="TOTALITEM8.4_52">[150]A.P.U!#REF!</definedName>
    <definedName name="TOTALITEM8.4_53" localSheetId="22">[150]A.P.U!#REF!</definedName>
    <definedName name="TOTALITEM8.4_53" localSheetId="2">[150]A.P.U!#REF!</definedName>
    <definedName name="TOTALITEM8.4_53">[150]A.P.U!#REF!</definedName>
    <definedName name="TOTALITEM8.4_54" localSheetId="22">[150]A.P.U!#REF!</definedName>
    <definedName name="TOTALITEM8.4_54" localSheetId="2">[150]A.P.U!#REF!</definedName>
    <definedName name="TOTALITEM8.4_54">[150]A.P.U!#REF!</definedName>
    <definedName name="TOTALITEM8.4_55" localSheetId="22">[150]A.P.U!#REF!</definedName>
    <definedName name="TOTALITEM8.4_55" localSheetId="2">[150]A.P.U!#REF!</definedName>
    <definedName name="TOTALITEM8.4_55">[150]A.P.U!#REF!</definedName>
    <definedName name="TOTALITEM8.4_56" localSheetId="22">[150]A.P.U!#REF!</definedName>
    <definedName name="TOTALITEM8.4_56" localSheetId="2">[150]A.P.U!#REF!</definedName>
    <definedName name="TOTALITEM8.4_56">[150]A.P.U!#REF!</definedName>
    <definedName name="TOTALITEM8.4_57" localSheetId="22">[150]A.P.U!#REF!</definedName>
    <definedName name="TOTALITEM8.4_57" localSheetId="2">[150]A.P.U!#REF!</definedName>
    <definedName name="TOTALITEM8.4_57">[150]A.P.U!#REF!</definedName>
    <definedName name="TOTALITEM8.4_58" localSheetId="22">[150]A.P.U!#REF!</definedName>
    <definedName name="TOTALITEM8.4_58" localSheetId="2">[150]A.P.U!#REF!</definedName>
    <definedName name="TOTALITEM8.4_58">[150]A.P.U!#REF!</definedName>
    <definedName name="TOTALITEM8.4_59" localSheetId="22">[149]A.P.U!#REF!</definedName>
    <definedName name="TOTALITEM8.4_59" localSheetId="2">[149]A.P.U!#REF!</definedName>
    <definedName name="TOTALITEM8.4_59">[149]A.P.U!#REF!</definedName>
    <definedName name="TOTALITEM8.4_60" localSheetId="22">[149]A.P.U!#REF!</definedName>
    <definedName name="TOTALITEM8.4_60" localSheetId="2">[149]A.P.U!#REF!</definedName>
    <definedName name="TOTALITEM8.4_60">[149]A.P.U!#REF!</definedName>
    <definedName name="TOTALITEM8.4_61" localSheetId="22">[150]A.P.U!#REF!</definedName>
    <definedName name="TOTALITEM8.4_61" localSheetId="2">[150]A.P.U!#REF!</definedName>
    <definedName name="TOTALITEM8.4_61">[150]A.P.U!#REF!</definedName>
    <definedName name="TOTALITEM8.4_62" localSheetId="22">[150]A.P.U!#REF!</definedName>
    <definedName name="TOTALITEM8.4_62" localSheetId="2">[150]A.P.U!#REF!</definedName>
    <definedName name="TOTALITEM8.4_62">[150]A.P.U!#REF!</definedName>
    <definedName name="TOTALITEM8.4_63" localSheetId="22">[150]A.P.U!#REF!</definedName>
    <definedName name="TOTALITEM8.4_63" localSheetId="2">[150]A.P.U!#REF!</definedName>
    <definedName name="TOTALITEM8.4_63">[150]A.P.U!#REF!</definedName>
    <definedName name="TOTALITEM8.4_64" localSheetId="22">[150]A.P.U!#REF!</definedName>
    <definedName name="TOTALITEM8.4_64" localSheetId="2">[150]A.P.U!#REF!</definedName>
    <definedName name="TOTALITEM8.4_64">[150]A.P.U!#REF!</definedName>
    <definedName name="TOTALITEM8.4_65" localSheetId="22">[150]A.P.U!#REF!</definedName>
    <definedName name="TOTALITEM8.4_65" localSheetId="2">[150]A.P.U!#REF!</definedName>
    <definedName name="TOTALITEM8.4_65">[150]A.P.U!#REF!</definedName>
    <definedName name="TOTALITEM8.4_66" localSheetId="22">[150]A.P.U!#REF!</definedName>
    <definedName name="TOTALITEM8.4_66" localSheetId="2">[150]A.P.U!#REF!</definedName>
    <definedName name="TOTALITEM8.4_66">[150]A.P.U!#REF!</definedName>
    <definedName name="TOTALITEM8.4_67" localSheetId="22">[150]A.P.U!#REF!</definedName>
    <definedName name="TOTALITEM8.4_67" localSheetId="2">[150]A.P.U!#REF!</definedName>
    <definedName name="TOTALITEM8.4_67">[150]A.P.U!#REF!</definedName>
    <definedName name="TOTALITEM8.4_68" localSheetId="22">[150]A.P.U!#REF!</definedName>
    <definedName name="TOTALITEM8.4_68" localSheetId="2">[150]A.P.U!#REF!</definedName>
    <definedName name="TOTALITEM8.4_68">[150]A.P.U!#REF!</definedName>
    <definedName name="TOTALITEM8.4_69" localSheetId="22">[150]A.P.U!#REF!</definedName>
    <definedName name="TOTALITEM8.4_69" localSheetId="2">[150]A.P.U!#REF!</definedName>
    <definedName name="TOTALITEM8.4_69">[150]A.P.U!#REF!</definedName>
    <definedName name="TOTALITEM8.4_70" localSheetId="22">[150]A.P.U!#REF!</definedName>
    <definedName name="TOTALITEM8.4_70" localSheetId="2">[150]A.P.U!#REF!</definedName>
    <definedName name="TOTALITEM8.4_70">[150]A.P.U!#REF!</definedName>
    <definedName name="TOTALITEM8.4_71" localSheetId="22">[150]A.P.U!#REF!</definedName>
    <definedName name="TOTALITEM8.4_71" localSheetId="2">[150]A.P.U!#REF!</definedName>
    <definedName name="TOTALITEM8.4_71">[150]A.P.U!#REF!</definedName>
    <definedName name="TOTALITEM8.4_72" localSheetId="22">[150]A.P.U!#REF!</definedName>
    <definedName name="TOTALITEM8.4_72" localSheetId="2">[150]A.P.U!#REF!</definedName>
    <definedName name="TOTALITEM8.4_72">[150]A.P.U!#REF!</definedName>
    <definedName name="TOTALITEM8.4_73" localSheetId="22">[150]A.P.U!#REF!</definedName>
    <definedName name="TOTALITEM8.4_73" localSheetId="2">[150]A.P.U!#REF!</definedName>
    <definedName name="TOTALITEM8.4_73">[150]A.P.U!#REF!</definedName>
    <definedName name="TOTALITEM8.4_74" localSheetId="22">[150]A.P.U!#REF!</definedName>
    <definedName name="TOTALITEM8.4_74" localSheetId="2">[150]A.P.U!#REF!</definedName>
    <definedName name="TOTALITEM8.4_74">[150]A.P.U!#REF!</definedName>
    <definedName name="TOTALITEM8.4_75" localSheetId="22">[150]A.P.U!#REF!</definedName>
    <definedName name="TOTALITEM8.4_75" localSheetId="2">[150]A.P.U!#REF!</definedName>
    <definedName name="TOTALITEM8.4_75">[150]A.P.U!#REF!</definedName>
    <definedName name="TOTALITEM8.4_76" localSheetId="22">[150]A.P.U!#REF!</definedName>
    <definedName name="TOTALITEM8.4_76" localSheetId="2">[150]A.P.U!#REF!</definedName>
    <definedName name="TOTALITEM8.4_76">[150]A.P.U!#REF!</definedName>
    <definedName name="TOTALITEM8.4_77" localSheetId="22">[150]A.P.U!#REF!</definedName>
    <definedName name="TOTALITEM8.4_77" localSheetId="2">[150]A.P.U!#REF!</definedName>
    <definedName name="TOTALITEM8.4_77">[150]A.P.U!#REF!</definedName>
    <definedName name="TOTALITEM8.4_78" localSheetId="22">[150]A.P.U!#REF!</definedName>
    <definedName name="TOTALITEM8.4_78" localSheetId="2">[150]A.P.U!#REF!</definedName>
    <definedName name="TOTALITEM8.4_78">[150]A.P.U!#REF!</definedName>
    <definedName name="TOTALITEM8.4_79" localSheetId="22">[150]A.P.U!#REF!</definedName>
    <definedName name="TOTALITEM8.4_79" localSheetId="2">[150]A.P.U!#REF!</definedName>
    <definedName name="TOTALITEM8.4_79">[150]A.P.U!#REF!</definedName>
    <definedName name="TOTALITEM8.4_80" localSheetId="22">[150]A.P.U!#REF!</definedName>
    <definedName name="TOTALITEM8.4_80" localSheetId="2">[150]A.P.U!#REF!</definedName>
    <definedName name="TOTALITEM8.4_80">[150]A.P.U!#REF!</definedName>
    <definedName name="TOTALITEM8.4_9" localSheetId="22">[150]A.P.U!#REF!</definedName>
    <definedName name="TOTALITEM8.4_9" localSheetId="2">[150]A.P.U!#REF!</definedName>
    <definedName name="TOTALITEM8.4_9">[150]A.P.U!#REF!</definedName>
    <definedName name="TOTALITEM8.5" localSheetId="17">[148]A.P.U!#REF!</definedName>
    <definedName name="TOTALITEM8.5" localSheetId="18">[148]A.P.U!#REF!</definedName>
    <definedName name="TOTALITEM8.5" localSheetId="22">[147]A.P.U!#REF!</definedName>
    <definedName name="TOTALITEM8.5" localSheetId="2">[148]A.P.U!#REF!</definedName>
    <definedName name="TOTALITEM8.5">[147]A.P.U!#REF!</definedName>
    <definedName name="TOTALITEM8.5_1" localSheetId="22">[149]A.P.U!#REF!</definedName>
    <definedName name="TOTALITEM8.5_1" localSheetId="2">[149]A.P.U!#REF!</definedName>
    <definedName name="TOTALITEM8.5_1">[149]A.P.U!#REF!</definedName>
    <definedName name="TOTALITEM8.5_10" localSheetId="22">[150]A.P.U!#REF!</definedName>
    <definedName name="TOTALITEM8.5_10" localSheetId="2">[150]A.P.U!#REF!</definedName>
    <definedName name="TOTALITEM8.5_10">[150]A.P.U!#REF!</definedName>
    <definedName name="TOTALITEM8.5_11" localSheetId="22">[150]A.P.U!#REF!</definedName>
    <definedName name="TOTALITEM8.5_11" localSheetId="2">[150]A.P.U!#REF!</definedName>
    <definedName name="TOTALITEM8.5_11">[150]A.P.U!#REF!</definedName>
    <definedName name="TOTALITEM8.5_12" localSheetId="22">[150]A.P.U!#REF!</definedName>
    <definedName name="TOTALITEM8.5_12" localSheetId="2">[150]A.P.U!#REF!</definedName>
    <definedName name="TOTALITEM8.5_12">[150]A.P.U!#REF!</definedName>
    <definedName name="TOTALITEM8.5_13" localSheetId="22">[150]A.P.U!#REF!</definedName>
    <definedName name="TOTALITEM8.5_13" localSheetId="2">[150]A.P.U!#REF!</definedName>
    <definedName name="TOTALITEM8.5_13">[150]A.P.U!#REF!</definedName>
    <definedName name="TOTALITEM8.5_14" localSheetId="22">[150]A.P.U!#REF!</definedName>
    <definedName name="TOTALITEM8.5_14" localSheetId="2">[150]A.P.U!#REF!</definedName>
    <definedName name="TOTALITEM8.5_14">[150]A.P.U!#REF!</definedName>
    <definedName name="TOTALITEM8.5_15" localSheetId="22">[150]A.P.U!#REF!</definedName>
    <definedName name="TOTALITEM8.5_15" localSheetId="2">[150]A.P.U!#REF!</definedName>
    <definedName name="TOTALITEM8.5_15">[150]A.P.U!#REF!</definedName>
    <definedName name="TOTALITEM8.5_16" localSheetId="22">[150]A.P.U!#REF!</definedName>
    <definedName name="TOTALITEM8.5_16" localSheetId="2">[150]A.P.U!#REF!</definedName>
    <definedName name="TOTALITEM8.5_16">[150]A.P.U!#REF!</definedName>
    <definedName name="TOTALITEM8.5_17" localSheetId="22">[150]A.P.U!#REF!</definedName>
    <definedName name="TOTALITEM8.5_17" localSheetId="2">[150]A.P.U!#REF!</definedName>
    <definedName name="TOTALITEM8.5_17">[150]A.P.U!#REF!</definedName>
    <definedName name="TOTALITEM8.5_18" localSheetId="22">[150]A.P.U!#REF!</definedName>
    <definedName name="TOTALITEM8.5_18" localSheetId="2">[150]A.P.U!#REF!</definedName>
    <definedName name="TOTALITEM8.5_18">[150]A.P.U!#REF!</definedName>
    <definedName name="TOTALITEM8.5_19" localSheetId="22">[150]A.P.U!#REF!</definedName>
    <definedName name="TOTALITEM8.5_19" localSheetId="2">[150]A.P.U!#REF!</definedName>
    <definedName name="TOTALITEM8.5_19">[150]A.P.U!#REF!</definedName>
    <definedName name="TOTALITEM8.5_2" localSheetId="22">[149]A.P.U!#REF!</definedName>
    <definedName name="TOTALITEM8.5_2" localSheetId="2">[149]A.P.U!#REF!</definedName>
    <definedName name="TOTALITEM8.5_2">[149]A.P.U!#REF!</definedName>
    <definedName name="TOTALITEM8.5_20" localSheetId="22">[150]A.P.U!#REF!</definedName>
    <definedName name="TOTALITEM8.5_20" localSheetId="2">[150]A.P.U!#REF!</definedName>
    <definedName name="TOTALITEM8.5_20">[150]A.P.U!#REF!</definedName>
    <definedName name="TOTALITEM8.5_21" localSheetId="22">[150]A.P.U!#REF!</definedName>
    <definedName name="TOTALITEM8.5_21" localSheetId="2">[150]A.P.U!#REF!</definedName>
    <definedName name="TOTALITEM8.5_21">[150]A.P.U!#REF!</definedName>
    <definedName name="TOTALITEM8.5_22" localSheetId="22">[150]A.P.U!#REF!</definedName>
    <definedName name="TOTALITEM8.5_22" localSheetId="2">[150]A.P.U!#REF!</definedName>
    <definedName name="TOTALITEM8.5_22">[150]A.P.U!#REF!</definedName>
    <definedName name="TOTALITEM8.5_23" localSheetId="22">[150]A.P.U!#REF!</definedName>
    <definedName name="TOTALITEM8.5_23" localSheetId="2">[150]A.P.U!#REF!</definedName>
    <definedName name="TOTALITEM8.5_23">[150]A.P.U!#REF!</definedName>
    <definedName name="TOTALITEM8.5_24" localSheetId="22">[150]A.P.U!#REF!</definedName>
    <definedName name="TOTALITEM8.5_24" localSheetId="2">[150]A.P.U!#REF!</definedName>
    <definedName name="TOTALITEM8.5_24">[150]A.P.U!#REF!</definedName>
    <definedName name="TOTALITEM8.5_25" localSheetId="22">[150]A.P.U!#REF!</definedName>
    <definedName name="TOTALITEM8.5_25" localSheetId="2">[150]A.P.U!#REF!</definedName>
    <definedName name="TOTALITEM8.5_25">[150]A.P.U!#REF!</definedName>
    <definedName name="TOTALITEM8.5_26" localSheetId="22">[150]A.P.U!#REF!</definedName>
    <definedName name="TOTALITEM8.5_26" localSheetId="2">[150]A.P.U!#REF!</definedName>
    <definedName name="TOTALITEM8.5_26">[150]A.P.U!#REF!</definedName>
    <definedName name="TOTALITEM8.5_27" localSheetId="22">[150]A.P.U!#REF!</definedName>
    <definedName name="TOTALITEM8.5_27" localSheetId="2">[150]A.P.U!#REF!</definedName>
    <definedName name="TOTALITEM8.5_27">[150]A.P.U!#REF!</definedName>
    <definedName name="TOTALITEM8.5_28" localSheetId="22">[150]A.P.U!#REF!</definedName>
    <definedName name="TOTALITEM8.5_28" localSheetId="2">[150]A.P.U!#REF!</definedName>
    <definedName name="TOTALITEM8.5_28">[150]A.P.U!#REF!</definedName>
    <definedName name="TOTALITEM8.5_29" localSheetId="22">[150]A.P.U!#REF!</definedName>
    <definedName name="TOTALITEM8.5_29" localSheetId="2">[150]A.P.U!#REF!</definedName>
    <definedName name="TOTALITEM8.5_29">[150]A.P.U!#REF!</definedName>
    <definedName name="TOTALITEM8.5_3" localSheetId="22">[151]A.P.U!#REF!</definedName>
    <definedName name="TOTALITEM8.5_3" localSheetId="2">[151]A.P.U!#REF!</definedName>
    <definedName name="TOTALITEM8.5_3">[151]A.P.U!#REF!</definedName>
    <definedName name="TOTALITEM8.5_30" localSheetId="22">[150]A.P.U!#REF!</definedName>
    <definedName name="TOTALITEM8.5_30" localSheetId="2">[150]A.P.U!#REF!</definedName>
    <definedName name="TOTALITEM8.5_30">[150]A.P.U!#REF!</definedName>
    <definedName name="TOTALITEM8.5_31" localSheetId="22">[150]A.P.U!#REF!</definedName>
    <definedName name="TOTALITEM8.5_31" localSheetId="2">[150]A.P.U!#REF!</definedName>
    <definedName name="TOTALITEM8.5_31">[150]A.P.U!#REF!</definedName>
    <definedName name="TOTALITEM8.5_32" localSheetId="22">[150]A.P.U!#REF!</definedName>
    <definedName name="TOTALITEM8.5_32" localSheetId="2">[150]A.P.U!#REF!</definedName>
    <definedName name="TOTALITEM8.5_32">[150]A.P.U!#REF!</definedName>
    <definedName name="TOTALITEM8.5_33" localSheetId="22">[150]A.P.U!#REF!</definedName>
    <definedName name="TOTALITEM8.5_33" localSheetId="2">[150]A.P.U!#REF!</definedName>
    <definedName name="TOTALITEM8.5_33">[150]A.P.U!#REF!</definedName>
    <definedName name="TOTALITEM8.5_34" localSheetId="22">[150]A.P.U!#REF!</definedName>
    <definedName name="TOTALITEM8.5_34" localSheetId="2">[150]A.P.U!#REF!</definedName>
    <definedName name="TOTALITEM8.5_34">[150]A.P.U!#REF!</definedName>
    <definedName name="TOTALITEM8.5_35" localSheetId="22">[150]A.P.U!#REF!</definedName>
    <definedName name="TOTALITEM8.5_35" localSheetId="2">[150]A.P.U!#REF!</definedName>
    <definedName name="TOTALITEM8.5_35">[150]A.P.U!#REF!</definedName>
    <definedName name="TOTALITEM8.5_36" localSheetId="22">[150]A.P.U!#REF!</definedName>
    <definedName name="TOTALITEM8.5_36" localSheetId="2">[150]A.P.U!#REF!</definedName>
    <definedName name="TOTALITEM8.5_36">[150]A.P.U!#REF!</definedName>
    <definedName name="TOTALITEM8.5_37" localSheetId="22">[150]A.P.U!#REF!</definedName>
    <definedName name="TOTALITEM8.5_37" localSheetId="2">[150]A.P.U!#REF!</definedName>
    <definedName name="TOTALITEM8.5_37">[150]A.P.U!#REF!</definedName>
    <definedName name="TOTALITEM8.5_38" localSheetId="22">[150]A.P.U!#REF!</definedName>
    <definedName name="TOTALITEM8.5_38" localSheetId="2">[150]A.P.U!#REF!</definedName>
    <definedName name="TOTALITEM8.5_38">[150]A.P.U!#REF!</definedName>
    <definedName name="TOTALITEM8.5_39" localSheetId="22">[150]A.P.U!#REF!</definedName>
    <definedName name="TOTALITEM8.5_39" localSheetId="2">[150]A.P.U!#REF!</definedName>
    <definedName name="TOTALITEM8.5_39">[150]A.P.U!#REF!</definedName>
    <definedName name="TOTALITEM8.5_4" localSheetId="22">[149]A.P.U!#REF!</definedName>
    <definedName name="TOTALITEM8.5_4" localSheetId="2">[149]A.P.U!#REF!</definedName>
    <definedName name="TOTALITEM8.5_4">[149]A.P.U!#REF!</definedName>
    <definedName name="TOTALITEM8.5_40" localSheetId="22">[150]A.P.U!#REF!</definedName>
    <definedName name="TOTALITEM8.5_40" localSheetId="2">[150]A.P.U!#REF!</definedName>
    <definedName name="TOTALITEM8.5_40">[150]A.P.U!#REF!</definedName>
    <definedName name="TOTALITEM8.5_41" localSheetId="22">[150]A.P.U!#REF!</definedName>
    <definedName name="TOTALITEM8.5_41" localSheetId="2">[150]A.P.U!#REF!</definedName>
    <definedName name="TOTALITEM8.5_41">[150]A.P.U!#REF!</definedName>
    <definedName name="TOTALITEM8.5_42" localSheetId="22">[150]A.P.U!#REF!</definedName>
    <definedName name="TOTALITEM8.5_42" localSheetId="2">[150]A.P.U!#REF!</definedName>
    <definedName name="TOTALITEM8.5_42">[150]A.P.U!#REF!</definedName>
    <definedName name="TOTALITEM8.5_43" localSheetId="22">[150]A.P.U!#REF!</definedName>
    <definedName name="TOTALITEM8.5_43" localSheetId="2">[150]A.P.U!#REF!</definedName>
    <definedName name="TOTALITEM8.5_43">[150]A.P.U!#REF!</definedName>
    <definedName name="TOTALITEM8.5_44" localSheetId="22">[150]A.P.U!#REF!</definedName>
    <definedName name="TOTALITEM8.5_44" localSheetId="2">[150]A.P.U!#REF!</definedName>
    <definedName name="TOTALITEM8.5_44">[150]A.P.U!#REF!</definedName>
    <definedName name="TOTALITEM8.5_45" localSheetId="22">[150]A.P.U!#REF!</definedName>
    <definedName name="TOTALITEM8.5_45" localSheetId="2">[150]A.P.U!#REF!</definedName>
    <definedName name="TOTALITEM8.5_45">[150]A.P.U!#REF!</definedName>
    <definedName name="TOTALITEM8.5_46" localSheetId="22">[150]A.P.U!#REF!</definedName>
    <definedName name="TOTALITEM8.5_46" localSheetId="2">[150]A.P.U!#REF!</definedName>
    <definedName name="TOTALITEM8.5_46">[150]A.P.U!#REF!</definedName>
    <definedName name="TOTALITEM8.5_47" localSheetId="22">[150]A.P.U!#REF!</definedName>
    <definedName name="TOTALITEM8.5_47" localSheetId="2">[150]A.P.U!#REF!</definedName>
    <definedName name="TOTALITEM8.5_47">[150]A.P.U!#REF!</definedName>
    <definedName name="TOTALITEM8.5_48" localSheetId="22">[150]A.P.U!#REF!</definedName>
    <definedName name="TOTALITEM8.5_48" localSheetId="2">[150]A.P.U!#REF!</definedName>
    <definedName name="TOTALITEM8.5_48">[150]A.P.U!#REF!</definedName>
    <definedName name="TOTALITEM8.5_49" localSheetId="22">[150]A.P.U!#REF!</definedName>
    <definedName name="TOTALITEM8.5_49" localSheetId="2">[150]A.P.U!#REF!</definedName>
    <definedName name="TOTALITEM8.5_49">[150]A.P.U!#REF!</definedName>
    <definedName name="TOTALITEM8.5_5" localSheetId="22">[150]A.P.U!#REF!</definedName>
    <definedName name="TOTALITEM8.5_5" localSheetId="2">[150]A.P.U!#REF!</definedName>
    <definedName name="TOTALITEM8.5_5">[150]A.P.U!#REF!</definedName>
    <definedName name="TOTALITEM8.5_50" localSheetId="22">[150]A.P.U!#REF!</definedName>
    <definedName name="TOTALITEM8.5_50" localSheetId="2">[150]A.P.U!#REF!</definedName>
    <definedName name="TOTALITEM8.5_50">[150]A.P.U!#REF!</definedName>
    <definedName name="TOTALITEM8.5_51" localSheetId="22">[150]A.P.U!#REF!</definedName>
    <definedName name="TOTALITEM8.5_51" localSheetId="2">[150]A.P.U!#REF!</definedName>
    <definedName name="TOTALITEM8.5_51">[150]A.P.U!#REF!</definedName>
    <definedName name="TOTALITEM8.5_52" localSheetId="22">[150]A.P.U!#REF!</definedName>
    <definedName name="TOTALITEM8.5_52" localSheetId="2">[150]A.P.U!#REF!</definedName>
    <definedName name="TOTALITEM8.5_52">[150]A.P.U!#REF!</definedName>
    <definedName name="TOTALITEM8.5_53" localSheetId="22">[150]A.P.U!#REF!</definedName>
    <definedName name="TOTALITEM8.5_53" localSheetId="2">[150]A.P.U!#REF!</definedName>
    <definedName name="TOTALITEM8.5_53">[150]A.P.U!#REF!</definedName>
    <definedName name="TOTALITEM8.5_54" localSheetId="22">[150]A.P.U!#REF!</definedName>
    <definedName name="TOTALITEM8.5_54" localSheetId="2">[150]A.P.U!#REF!</definedName>
    <definedName name="TOTALITEM8.5_54">[150]A.P.U!#REF!</definedName>
    <definedName name="TOTALITEM8.5_55" localSheetId="22">[150]A.P.U!#REF!</definedName>
    <definedName name="TOTALITEM8.5_55" localSheetId="2">[150]A.P.U!#REF!</definedName>
    <definedName name="TOTALITEM8.5_55">[150]A.P.U!#REF!</definedName>
    <definedName name="TOTALITEM8.5_56" localSheetId="22">[150]A.P.U!#REF!</definedName>
    <definedName name="TOTALITEM8.5_56" localSheetId="2">[150]A.P.U!#REF!</definedName>
    <definedName name="TOTALITEM8.5_56">[150]A.P.U!#REF!</definedName>
    <definedName name="TOTALITEM8.5_57" localSheetId="22">[150]A.P.U!#REF!</definedName>
    <definedName name="TOTALITEM8.5_57" localSheetId="2">[150]A.P.U!#REF!</definedName>
    <definedName name="TOTALITEM8.5_57">[150]A.P.U!#REF!</definedName>
    <definedName name="TOTALITEM8.5_58" localSheetId="22">[150]A.P.U!#REF!</definedName>
    <definedName name="TOTALITEM8.5_58" localSheetId="2">[150]A.P.U!#REF!</definedName>
    <definedName name="TOTALITEM8.5_58">[150]A.P.U!#REF!</definedName>
    <definedName name="TOTALITEM8.5_59" localSheetId="22">[149]A.P.U!#REF!</definedName>
    <definedName name="TOTALITEM8.5_59" localSheetId="2">[149]A.P.U!#REF!</definedName>
    <definedName name="TOTALITEM8.5_59">[149]A.P.U!#REF!</definedName>
    <definedName name="TOTALITEM8.5_60" localSheetId="22">[149]A.P.U!#REF!</definedName>
    <definedName name="TOTALITEM8.5_60" localSheetId="2">[149]A.P.U!#REF!</definedName>
    <definedName name="TOTALITEM8.5_60">[149]A.P.U!#REF!</definedName>
    <definedName name="TOTALITEM8.5_61" localSheetId="22">[150]A.P.U!#REF!</definedName>
    <definedName name="TOTALITEM8.5_61" localSheetId="2">[150]A.P.U!#REF!</definedName>
    <definedName name="TOTALITEM8.5_61">[150]A.P.U!#REF!</definedName>
    <definedName name="TOTALITEM8.5_62" localSheetId="22">[150]A.P.U!#REF!</definedName>
    <definedName name="TOTALITEM8.5_62" localSheetId="2">[150]A.P.U!#REF!</definedName>
    <definedName name="TOTALITEM8.5_62">[150]A.P.U!#REF!</definedName>
    <definedName name="TOTALITEM8.5_63" localSheetId="22">[150]A.P.U!#REF!</definedName>
    <definedName name="TOTALITEM8.5_63" localSheetId="2">[150]A.P.U!#REF!</definedName>
    <definedName name="TOTALITEM8.5_63">[150]A.P.U!#REF!</definedName>
    <definedName name="TOTALITEM8.5_64" localSheetId="22">[150]A.P.U!#REF!</definedName>
    <definedName name="TOTALITEM8.5_64" localSheetId="2">[150]A.P.U!#REF!</definedName>
    <definedName name="TOTALITEM8.5_64">[150]A.P.U!#REF!</definedName>
    <definedName name="TOTALITEM8.5_65" localSheetId="22">[150]A.P.U!#REF!</definedName>
    <definedName name="TOTALITEM8.5_65" localSheetId="2">[150]A.P.U!#REF!</definedName>
    <definedName name="TOTALITEM8.5_65">[150]A.P.U!#REF!</definedName>
    <definedName name="TOTALITEM8.5_66" localSheetId="22">[150]A.P.U!#REF!</definedName>
    <definedName name="TOTALITEM8.5_66" localSheetId="2">[150]A.P.U!#REF!</definedName>
    <definedName name="TOTALITEM8.5_66">[150]A.P.U!#REF!</definedName>
    <definedName name="TOTALITEM8.5_67" localSheetId="22">[150]A.P.U!#REF!</definedName>
    <definedName name="TOTALITEM8.5_67" localSheetId="2">[150]A.P.U!#REF!</definedName>
    <definedName name="TOTALITEM8.5_67">[150]A.P.U!#REF!</definedName>
    <definedName name="TOTALITEM8.5_68" localSheetId="22">[150]A.P.U!#REF!</definedName>
    <definedName name="TOTALITEM8.5_68" localSheetId="2">[150]A.P.U!#REF!</definedName>
    <definedName name="TOTALITEM8.5_68">[150]A.P.U!#REF!</definedName>
    <definedName name="TOTALITEM8.5_69" localSheetId="22">[150]A.P.U!#REF!</definedName>
    <definedName name="TOTALITEM8.5_69" localSheetId="2">[150]A.P.U!#REF!</definedName>
    <definedName name="TOTALITEM8.5_69">[150]A.P.U!#REF!</definedName>
    <definedName name="TOTALITEM8.5_70" localSheetId="22">[150]A.P.U!#REF!</definedName>
    <definedName name="TOTALITEM8.5_70" localSheetId="2">[150]A.P.U!#REF!</definedName>
    <definedName name="TOTALITEM8.5_70">[150]A.P.U!#REF!</definedName>
    <definedName name="TOTALITEM8.5_71" localSheetId="22">[150]A.P.U!#REF!</definedName>
    <definedName name="TOTALITEM8.5_71" localSheetId="2">[150]A.P.U!#REF!</definedName>
    <definedName name="TOTALITEM8.5_71">[150]A.P.U!#REF!</definedName>
    <definedName name="TOTALITEM8.5_72" localSheetId="22">[150]A.P.U!#REF!</definedName>
    <definedName name="TOTALITEM8.5_72" localSheetId="2">[150]A.P.U!#REF!</definedName>
    <definedName name="TOTALITEM8.5_72">[150]A.P.U!#REF!</definedName>
    <definedName name="TOTALITEM8.5_73" localSheetId="22">[150]A.P.U!#REF!</definedName>
    <definedName name="TOTALITEM8.5_73" localSheetId="2">[150]A.P.U!#REF!</definedName>
    <definedName name="TOTALITEM8.5_73">[150]A.P.U!#REF!</definedName>
    <definedName name="TOTALITEM8.5_74" localSheetId="22">[150]A.P.U!#REF!</definedName>
    <definedName name="TOTALITEM8.5_74" localSheetId="2">[150]A.P.U!#REF!</definedName>
    <definedName name="TOTALITEM8.5_74">[150]A.P.U!#REF!</definedName>
    <definedName name="TOTALITEM8.5_75" localSheetId="22">[150]A.P.U!#REF!</definedName>
    <definedName name="TOTALITEM8.5_75" localSheetId="2">[150]A.P.U!#REF!</definedName>
    <definedName name="TOTALITEM8.5_75">[150]A.P.U!#REF!</definedName>
    <definedName name="TOTALITEM8.5_76" localSheetId="22">[150]A.P.U!#REF!</definedName>
    <definedName name="TOTALITEM8.5_76" localSheetId="2">[150]A.P.U!#REF!</definedName>
    <definedName name="TOTALITEM8.5_76">[150]A.P.U!#REF!</definedName>
    <definedName name="TOTALITEM8.5_77" localSheetId="22">[150]A.P.U!#REF!</definedName>
    <definedName name="TOTALITEM8.5_77" localSheetId="2">[150]A.P.U!#REF!</definedName>
    <definedName name="TOTALITEM8.5_77">[150]A.P.U!#REF!</definedName>
    <definedName name="TOTALITEM8.5_78" localSheetId="22">[150]A.P.U!#REF!</definedName>
    <definedName name="TOTALITEM8.5_78" localSheetId="2">[150]A.P.U!#REF!</definedName>
    <definedName name="TOTALITEM8.5_78">[150]A.P.U!#REF!</definedName>
    <definedName name="TOTALITEM8.5_79" localSheetId="22">[150]A.P.U!#REF!</definedName>
    <definedName name="TOTALITEM8.5_79" localSheetId="2">[150]A.P.U!#REF!</definedName>
    <definedName name="TOTALITEM8.5_79">[150]A.P.U!#REF!</definedName>
    <definedName name="TOTALITEM8.5_80" localSheetId="22">[150]A.P.U!#REF!</definedName>
    <definedName name="TOTALITEM8.5_80" localSheetId="2">[150]A.P.U!#REF!</definedName>
    <definedName name="TOTALITEM8.5_80">[150]A.P.U!#REF!</definedName>
    <definedName name="TOTALITEM8.5_9" localSheetId="22">[150]A.P.U!#REF!</definedName>
    <definedName name="TOTALITEM8.5_9" localSheetId="2">[150]A.P.U!#REF!</definedName>
    <definedName name="TOTALITEM8.5_9">[150]A.P.U!#REF!</definedName>
    <definedName name="TOTALITEM8.6" localSheetId="17">[148]A.P.U!#REF!</definedName>
    <definedName name="TOTALITEM8.6" localSheetId="18">[148]A.P.U!#REF!</definedName>
    <definedName name="TOTALITEM8.6" localSheetId="22">[147]A.P.U!#REF!</definedName>
    <definedName name="TOTALITEM8.6" localSheetId="2">[148]A.P.U!#REF!</definedName>
    <definedName name="TOTALITEM8.6">[147]A.P.U!#REF!</definedName>
    <definedName name="TOTALITEM8.6_1" localSheetId="22">[149]A.P.U!#REF!</definedName>
    <definedName name="TOTALITEM8.6_1" localSheetId="2">[149]A.P.U!#REF!</definedName>
    <definedName name="TOTALITEM8.6_1">[149]A.P.U!#REF!</definedName>
    <definedName name="TOTALITEM8.6_10" localSheetId="22">[150]A.P.U!#REF!</definedName>
    <definedName name="TOTALITEM8.6_10" localSheetId="2">[150]A.P.U!#REF!</definedName>
    <definedName name="TOTALITEM8.6_10">[150]A.P.U!#REF!</definedName>
    <definedName name="TOTALITEM8.6_11" localSheetId="22">[150]A.P.U!#REF!</definedName>
    <definedName name="TOTALITEM8.6_11" localSheetId="2">[150]A.P.U!#REF!</definedName>
    <definedName name="TOTALITEM8.6_11">[150]A.P.U!#REF!</definedName>
    <definedName name="TOTALITEM8.6_12" localSheetId="22">[150]A.P.U!#REF!</definedName>
    <definedName name="TOTALITEM8.6_12" localSheetId="2">[150]A.P.U!#REF!</definedName>
    <definedName name="TOTALITEM8.6_12">[150]A.P.U!#REF!</definedName>
    <definedName name="TOTALITEM8.6_13" localSheetId="22">[150]A.P.U!#REF!</definedName>
    <definedName name="TOTALITEM8.6_13" localSheetId="2">[150]A.P.U!#REF!</definedName>
    <definedName name="TOTALITEM8.6_13">[150]A.P.U!#REF!</definedName>
    <definedName name="TOTALITEM8.6_14" localSheetId="22">[150]A.P.U!#REF!</definedName>
    <definedName name="TOTALITEM8.6_14" localSheetId="2">[150]A.P.U!#REF!</definedName>
    <definedName name="TOTALITEM8.6_14">[150]A.P.U!#REF!</definedName>
    <definedName name="TOTALITEM8.6_15" localSheetId="22">[150]A.P.U!#REF!</definedName>
    <definedName name="TOTALITEM8.6_15" localSheetId="2">[150]A.P.U!#REF!</definedName>
    <definedName name="TOTALITEM8.6_15">[150]A.P.U!#REF!</definedName>
    <definedName name="TOTALITEM8.6_16" localSheetId="22">[150]A.P.U!#REF!</definedName>
    <definedName name="TOTALITEM8.6_16" localSheetId="2">[150]A.P.U!#REF!</definedName>
    <definedName name="TOTALITEM8.6_16">[150]A.P.U!#REF!</definedName>
    <definedName name="TOTALITEM8.6_17" localSheetId="22">[150]A.P.U!#REF!</definedName>
    <definedName name="TOTALITEM8.6_17" localSheetId="2">[150]A.P.U!#REF!</definedName>
    <definedName name="TOTALITEM8.6_17">[150]A.P.U!#REF!</definedName>
    <definedName name="TOTALITEM8.6_18" localSheetId="22">[150]A.P.U!#REF!</definedName>
    <definedName name="TOTALITEM8.6_18" localSheetId="2">[150]A.P.U!#REF!</definedName>
    <definedName name="TOTALITEM8.6_18">[150]A.P.U!#REF!</definedName>
    <definedName name="TOTALITEM8.6_19" localSheetId="22">[150]A.P.U!#REF!</definedName>
    <definedName name="TOTALITEM8.6_19" localSheetId="2">[150]A.P.U!#REF!</definedName>
    <definedName name="TOTALITEM8.6_19">[150]A.P.U!#REF!</definedName>
    <definedName name="TOTALITEM8.6_2" localSheetId="22">[149]A.P.U!#REF!</definedName>
    <definedName name="TOTALITEM8.6_2" localSheetId="2">[149]A.P.U!#REF!</definedName>
    <definedName name="TOTALITEM8.6_2">[149]A.P.U!#REF!</definedName>
    <definedName name="TOTALITEM8.6_20" localSheetId="22">[150]A.P.U!#REF!</definedName>
    <definedName name="TOTALITEM8.6_20" localSheetId="2">[150]A.P.U!#REF!</definedName>
    <definedName name="TOTALITEM8.6_20">[150]A.P.U!#REF!</definedName>
    <definedName name="TOTALITEM8.6_21" localSheetId="22">[150]A.P.U!#REF!</definedName>
    <definedName name="TOTALITEM8.6_21" localSheetId="2">[150]A.P.U!#REF!</definedName>
    <definedName name="TOTALITEM8.6_21">[150]A.P.U!#REF!</definedName>
    <definedName name="TOTALITEM8.6_22" localSheetId="22">[150]A.P.U!#REF!</definedName>
    <definedName name="TOTALITEM8.6_22" localSheetId="2">[150]A.P.U!#REF!</definedName>
    <definedName name="TOTALITEM8.6_22">[150]A.P.U!#REF!</definedName>
    <definedName name="TOTALITEM8.6_23" localSheetId="22">[150]A.P.U!#REF!</definedName>
    <definedName name="TOTALITEM8.6_23" localSheetId="2">[150]A.P.U!#REF!</definedName>
    <definedName name="TOTALITEM8.6_23">[150]A.P.U!#REF!</definedName>
    <definedName name="TOTALITEM8.6_24" localSheetId="22">[150]A.P.U!#REF!</definedName>
    <definedName name="TOTALITEM8.6_24" localSheetId="2">[150]A.P.U!#REF!</definedName>
    <definedName name="TOTALITEM8.6_24">[150]A.P.U!#REF!</definedName>
    <definedName name="TOTALITEM8.6_25" localSheetId="22">[150]A.P.U!#REF!</definedName>
    <definedName name="TOTALITEM8.6_25" localSheetId="2">[150]A.P.U!#REF!</definedName>
    <definedName name="TOTALITEM8.6_25">[150]A.P.U!#REF!</definedName>
    <definedName name="TOTALITEM8.6_26" localSheetId="22">[150]A.P.U!#REF!</definedName>
    <definedName name="TOTALITEM8.6_26" localSheetId="2">[150]A.P.U!#REF!</definedName>
    <definedName name="TOTALITEM8.6_26">[150]A.P.U!#REF!</definedName>
    <definedName name="TOTALITEM8.6_27" localSheetId="22">[150]A.P.U!#REF!</definedName>
    <definedName name="TOTALITEM8.6_27" localSheetId="2">[150]A.P.U!#REF!</definedName>
    <definedName name="TOTALITEM8.6_27">[150]A.P.U!#REF!</definedName>
    <definedName name="TOTALITEM8.6_28" localSheetId="22">[150]A.P.U!#REF!</definedName>
    <definedName name="TOTALITEM8.6_28" localSheetId="2">[150]A.P.U!#REF!</definedName>
    <definedName name="TOTALITEM8.6_28">[150]A.P.U!#REF!</definedName>
    <definedName name="TOTALITEM8.6_29" localSheetId="22">[150]A.P.U!#REF!</definedName>
    <definedName name="TOTALITEM8.6_29" localSheetId="2">[150]A.P.U!#REF!</definedName>
    <definedName name="TOTALITEM8.6_29">[150]A.P.U!#REF!</definedName>
    <definedName name="TOTALITEM8.6_3" localSheetId="22">[151]A.P.U!#REF!</definedName>
    <definedName name="TOTALITEM8.6_3" localSheetId="2">[151]A.P.U!#REF!</definedName>
    <definedName name="TOTALITEM8.6_3">[151]A.P.U!#REF!</definedName>
    <definedName name="TOTALITEM8.6_30" localSheetId="22">[150]A.P.U!#REF!</definedName>
    <definedName name="TOTALITEM8.6_30" localSheetId="2">[150]A.P.U!#REF!</definedName>
    <definedName name="TOTALITEM8.6_30">[150]A.P.U!#REF!</definedName>
    <definedName name="TOTALITEM8.6_31" localSheetId="22">[150]A.P.U!#REF!</definedName>
    <definedName name="TOTALITEM8.6_31" localSheetId="2">[150]A.P.U!#REF!</definedName>
    <definedName name="TOTALITEM8.6_31">[150]A.P.U!#REF!</definedName>
    <definedName name="TOTALITEM8.6_32" localSheetId="22">[150]A.P.U!#REF!</definedName>
    <definedName name="TOTALITEM8.6_32" localSheetId="2">[150]A.P.U!#REF!</definedName>
    <definedName name="TOTALITEM8.6_32">[150]A.P.U!#REF!</definedName>
    <definedName name="TOTALITEM8.6_33" localSheetId="22">[150]A.P.U!#REF!</definedName>
    <definedName name="TOTALITEM8.6_33" localSheetId="2">[150]A.P.U!#REF!</definedName>
    <definedName name="TOTALITEM8.6_33">[150]A.P.U!#REF!</definedName>
    <definedName name="TOTALITEM8.6_34" localSheetId="22">[150]A.P.U!#REF!</definedName>
    <definedName name="TOTALITEM8.6_34" localSheetId="2">[150]A.P.U!#REF!</definedName>
    <definedName name="TOTALITEM8.6_34">[150]A.P.U!#REF!</definedName>
    <definedName name="TOTALITEM8.6_35" localSheetId="22">[150]A.P.U!#REF!</definedName>
    <definedName name="TOTALITEM8.6_35" localSheetId="2">[150]A.P.U!#REF!</definedName>
    <definedName name="TOTALITEM8.6_35">[150]A.P.U!#REF!</definedName>
    <definedName name="TOTALITEM8.6_36" localSheetId="22">[150]A.P.U!#REF!</definedName>
    <definedName name="TOTALITEM8.6_36" localSheetId="2">[150]A.P.U!#REF!</definedName>
    <definedName name="TOTALITEM8.6_36">[150]A.P.U!#REF!</definedName>
    <definedName name="TOTALITEM8.6_37" localSheetId="22">[150]A.P.U!#REF!</definedName>
    <definedName name="TOTALITEM8.6_37" localSheetId="2">[150]A.P.U!#REF!</definedName>
    <definedName name="TOTALITEM8.6_37">[150]A.P.U!#REF!</definedName>
    <definedName name="TOTALITEM8.6_38" localSheetId="22">[150]A.P.U!#REF!</definedName>
    <definedName name="TOTALITEM8.6_38" localSheetId="2">[150]A.P.U!#REF!</definedName>
    <definedName name="TOTALITEM8.6_38">[150]A.P.U!#REF!</definedName>
    <definedName name="TOTALITEM8.6_39" localSheetId="22">[150]A.P.U!#REF!</definedName>
    <definedName name="TOTALITEM8.6_39" localSheetId="2">[150]A.P.U!#REF!</definedName>
    <definedName name="TOTALITEM8.6_39">[150]A.P.U!#REF!</definedName>
    <definedName name="TOTALITEM8.6_4" localSheetId="22">[149]A.P.U!#REF!</definedName>
    <definedName name="TOTALITEM8.6_4" localSheetId="2">[149]A.P.U!#REF!</definedName>
    <definedName name="TOTALITEM8.6_4">[149]A.P.U!#REF!</definedName>
    <definedName name="TOTALITEM8.6_40" localSheetId="22">[150]A.P.U!#REF!</definedName>
    <definedName name="TOTALITEM8.6_40" localSheetId="2">[150]A.P.U!#REF!</definedName>
    <definedName name="TOTALITEM8.6_40">[150]A.P.U!#REF!</definedName>
    <definedName name="TOTALITEM8.6_41" localSheetId="22">[150]A.P.U!#REF!</definedName>
    <definedName name="TOTALITEM8.6_41" localSheetId="2">[150]A.P.U!#REF!</definedName>
    <definedName name="TOTALITEM8.6_41">[150]A.P.U!#REF!</definedName>
    <definedName name="TOTALITEM8.6_42" localSheetId="22">[150]A.P.U!#REF!</definedName>
    <definedName name="TOTALITEM8.6_42" localSheetId="2">[150]A.P.U!#REF!</definedName>
    <definedName name="TOTALITEM8.6_42">[150]A.P.U!#REF!</definedName>
    <definedName name="TOTALITEM8.6_43" localSheetId="22">[150]A.P.U!#REF!</definedName>
    <definedName name="TOTALITEM8.6_43" localSheetId="2">[150]A.P.U!#REF!</definedName>
    <definedName name="TOTALITEM8.6_43">[150]A.P.U!#REF!</definedName>
    <definedName name="TOTALITEM8.6_44" localSheetId="22">[150]A.P.U!#REF!</definedName>
    <definedName name="TOTALITEM8.6_44" localSheetId="2">[150]A.P.U!#REF!</definedName>
    <definedName name="TOTALITEM8.6_44">[150]A.P.U!#REF!</definedName>
    <definedName name="TOTALITEM8.6_45" localSheetId="22">[150]A.P.U!#REF!</definedName>
    <definedName name="TOTALITEM8.6_45" localSheetId="2">[150]A.P.U!#REF!</definedName>
    <definedName name="TOTALITEM8.6_45">[150]A.P.U!#REF!</definedName>
    <definedName name="TOTALITEM8.6_46" localSheetId="22">[150]A.P.U!#REF!</definedName>
    <definedName name="TOTALITEM8.6_46" localSheetId="2">[150]A.P.U!#REF!</definedName>
    <definedName name="TOTALITEM8.6_46">[150]A.P.U!#REF!</definedName>
    <definedName name="TOTALITEM8.6_47" localSheetId="22">[150]A.P.U!#REF!</definedName>
    <definedName name="TOTALITEM8.6_47" localSheetId="2">[150]A.P.U!#REF!</definedName>
    <definedName name="TOTALITEM8.6_47">[150]A.P.U!#REF!</definedName>
    <definedName name="TOTALITEM8.6_48" localSheetId="22">[150]A.P.U!#REF!</definedName>
    <definedName name="TOTALITEM8.6_48" localSheetId="2">[150]A.P.U!#REF!</definedName>
    <definedName name="TOTALITEM8.6_48">[150]A.P.U!#REF!</definedName>
    <definedName name="TOTALITEM8.6_49" localSheetId="22">[150]A.P.U!#REF!</definedName>
    <definedName name="TOTALITEM8.6_49" localSheetId="2">[150]A.P.U!#REF!</definedName>
    <definedName name="TOTALITEM8.6_49">[150]A.P.U!#REF!</definedName>
    <definedName name="TOTALITEM8.6_5" localSheetId="22">[150]A.P.U!#REF!</definedName>
    <definedName name="TOTALITEM8.6_5" localSheetId="2">[150]A.P.U!#REF!</definedName>
    <definedName name="TOTALITEM8.6_5">[150]A.P.U!#REF!</definedName>
    <definedName name="TOTALITEM8.6_50" localSheetId="22">[150]A.P.U!#REF!</definedName>
    <definedName name="TOTALITEM8.6_50" localSheetId="2">[150]A.P.U!#REF!</definedName>
    <definedName name="TOTALITEM8.6_50">[150]A.P.U!#REF!</definedName>
    <definedName name="TOTALITEM8.6_51" localSheetId="22">[150]A.P.U!#REF!</definedName>
    <definedName name="TOTALITEM8.6_51" localSheetId="2">[150]A.P.U!#REF!</definedName>
    <definedName name="TOTALITEM8.6_51">[150]A.P.U!#REF!</definedName>
    <definedName name="TOTALITEM8.6_52" localSheetId="22">[150]A.P.U!#REF!</definedName>
    <definedName name="TOTALITEM8.6_52" localSheetId="2">[150]A.P.U!#REF!</definedName>
    <definedName name="TOTALITEM8.6_52">[150]A.P.U!#REF!</definedName>
    <definedName name="TOTALITEM8.6_53" localSheetId="22">[150]A.P.U!#REF!</definedName>
    <definedName name="TOTALITEM8.6_53" localSheetId="2">[150]A.P.U!#REF!</definedName>
    <definedName name="TOTALITEM8.6_53">[150]A.P.U!#REF!</definedName>
    <definedName name="TOTALITEM8.6_54" localSheetId="22">[150]A.P.U!#REF!</definedName>
    <definedName name="TOTALITEM8.6_54" localSheetId="2">[150]A.P.U!#REF!</definedName>
    <definedName name="TOTALITEM8.6_54">[150]A.P.U!#REF!</definedName>
    <definedName name="TOTALITEM8.6_55" localSheetId="22">[150]A.P.U!#REF!</definedName>
    <definedName name="TOTALITEM8.6_55" localSheetId="2">[150]A.P.U!#REF!</definedName>
    <definedName name="TOTALITEM8.6_55">[150]A.P.U!#REF!</definedName>
    <definedName name="TOTALITEM8.6_56" localSheetId="22">[150]A.P.U!#REF!</definedName>
    <definedName name="TOTALITEM8.6_56" localSheetId="2">[150]A.P.U!#REF!</definedName>
    <definedName name="TOTALITEM8.6_56">[150]A.P.U!#REF!</definedName>
    <definedName name="TOTALITEM8.6_57" localSheetId="22">[150]A.P.U!#REF!</definedName>
    <definedName name="TOTALITEM8.6_57" localSheetId="2">[150]A.P.U!#REF!</definedName>
    <definedName name="TOTALITEM8.6_57">[150]A.P.U!#REF!</definedName>
    <definedName name="TOTALITEM8.6_58" localSheetId="22">[150]A.P.U!#REF!</definedName>
    <definedName name="TOTALITEM8.6_58" localSheetId="2">[150]A.P.U!#REF!</definedName>
    <definedName name="TOTALITEM8.6_58">[150]A.P.U!#REF!</definedName>
    <definedName name="TOTALITEM8.6_59" localSheetId="22">[149]A.P.U!#REF!</definedName>
    <definedName name="TOTALITEM8.6_59" localSheetId="2">[149]A.P.U!#REF!</definedName>
    <definedName name="TOTALITEM8.6_59">[149]A.P.U!#REF!</definedName>
    <definedName name="TOTALITEM8.6_60" localSheetId="22">[149]A.P.U!#REF!</definedName>
    <definedName name="TOTALITEM8.6_60" localSheetId="2">[149]A.P.U!#REF!</definedName>
    <definedName name="TOTALITEM8.6_60">[149]A.P.U!#REF!</definedName>
    <definedName name="TOTALITEM8.6_61" localSheetId="22">[150]A.P.U!#REF!</definedName>
    <definedName name="TOTALITEM8.6_61" localSheetId="2">[150]A.P.U!#REF!</definedName>
    <definedName name="TOTALITEM8.6_61">[150]A.P.U!#REF!</definedName>
    <definedName name="TOTALITEM8.6_62" localSheetId="22">[150]A.P.U!#REF!</definedName>
    <definedName name="TOTALITEM8.6_62" localSheetId="2">[150]A.P.U!#REF!</definedName>
    <definedName name="TOTALITEM8.6_62">[150]A.P.U!#REF!</definedName>
    <definedName name="TOTALITEM8.6_63" localSheetId="22">[150]A.P.U!#REF!</definedName>
    <definedName name="TOTALITEM8.6_63" localSheetId="2">[150]A.P.U!#REF!</definedName>
    <definedName name="TOTALITEM8.6_63">[150]A.P.U!#REF!</definedName>
    <definedName name="TOTALITEM8.6_64" localSheetId="22">[150]A.P.U!#REF!</definedName>
    <definedName name="TOTALITEM8.6_64" localSheetId="2">[150]A.P.U!#REF!</definedName>
    <definedName name="TOTALITEM8.6_64">[150]A.P.U!#REF!</definedName>
    <definedName name="TOTALITEM8.6_65" localSheetId="22">[150]A.P.U!#REF!</definedName>
    <definedName name="TOTALITEM8.6_65" localSheetId="2">[150]A.P.U!#REF!</definedName>
    <definedName name="TOTALITEM8.6_65">[150]A.P.U!#REF!</definedName>
    <definedName name="TOTALITEM8.6_66" localSheetId="22">[150]A.P.U!#REF!</definedName>
    <definedName name="TOTALITEM8.6_66" localSheetId="2">[150]A.P.U!#REF!</definedName>
    <definedName name="TOTALITEM8.6_66">[150]A.P.U!#REF!</definedName>
    <definedName name="TOTALITEM8.6_67" localSheetId="22">[150]A.P.U!#REF!</definedName>
    <definedName name="TOTALITEM8.6_67" localSheetId="2">[150]A.P.U!#REF!</definedName>
    <definedName name="TOTALITEM8.6_67">[150]A.P.U!#REF!</definedName>
    <definedName name="TOTALITEM8.6_68" localSheetId="22">[150]A.P.U!#REF!</definedName>
    <definedName name="TOTALITEM8.6_68" localSheetId="2">[150]A.P.U!#REF!</definedName>
    <definedName name="TOTALITEM8.6_68">[150]A.P.U!#REF!</definedName>
    <definedName name="TOTALITEM8.6_69" localSheetId="22">[150]A.P.U!#REF!</definedName>
    <definedName name="TOTALITEM8.6_69" localSheetId="2">[150]A.P.U!#REF!</definedName>
    <definedName name="TOTALITEM8.6_69">[150]A.P.U!#REF!</definedName>
    <definedName name="TOTALITEM8.6_70" localSheetId="22">[150]A.P.U!#REF!</definedName>
    <definedName name="TOTALITEM8.6_70" localSheetId="2">[150]A.P.U!#REF!</definedName>
    <definedName name="TOTALITEM8.6_70">[150]A.P.U!#REF!</definedName>
    <definedName name="TOTALITEM8.6_71" localSheetId="22">[150]A.P.U!#REF!</definedName>
    <definedName name="TOTALITEM8.6_71" localSheetId="2">[150]A.P.U!#REF!</definedName>
    <definedName name="TOTALITEM8.6_71">[150]A.P.U!#REF!</definedName>
    <definedName name="TOTALITEM8.6_72" localSheetId="22">[150]A.P.U!#REF!</definedName>
    <definedName name="TOTALITEM8.6_72" localSheetId="2">[150]A.P.U!#REF!</definedName>
    <definedName name="TOTALITEM8.6_72">[150]A.P.U!#REF!</definedName>
    <definedName name="TOTALITEM8.6_73" localSheetId="22">[150]A.P.U!#REF!</definedName>
    <definedName name="TOTALITEM8.6_73" localSheetId="2">[150]A.P.U!#REF!</definedName>
    <definedName name="TOTALITEM8.6_73">[150]A.P.U!#REF!</definedName>
    <definedName name="TOTALITEM8.6_74" localSheetId="22">[150]A.P.U!#REF!</definedName>
    <definedName name="TOTALITEM8.6_74" localSheetId="2">[150]A.P.U!#REF!</definedName>
    <definedName name="TOTALITEM8.6_74">[150]A.P.U!#REF!</definedName>
    <definedName name="TOTALITEM8.6_75" localSheetId="22">[150]A.P.U!#REF!</definedName>
    <definedName name="TOTALITEM8.6_75" localSheetId="2">[150]A.P.U!#REF!</definedName>
    <definedName name="TOTALITEM8.6_75">[150]A.P.U!#REF!</definedName>
    <definedName name="TOTALITEM8.6_76" localSheetId="22">[150]A.P.U!#REF!</definedName>
    <definedName name="TOTALITEM8.6_76" localSheetId="2">[150]A.P.U!#REF!</definedName>
    <definedName name="TOTALITEM8.6_76">[150]A.P.U!#REF!</definedName>
    <definedName name="TOTALITEM8.6_77" localSheetId="22">[150]A.P.U!#REF!</definedName>
    <definedName name="TOTALITEM8.6_77" localSheetId="2">[150]A.P.U!#REF!</definedName>
    <definedName name="TOTALITEM8.6_77">[150]A.P.U!#REF!</definedName>
    <definedName name="TOTALITEM8.6_78" localSheetId="22">[150]A.P.U!#REF!</definedName>
    <definedName name="TOTALITEM8.6_78" localSheetId="2">[150]A.P.U!#REF!</definedName>
    <definedName name="TOTALITEM8.6_78">[150]A.P.U!#REF!</definedName>
    <definedName name="TOTALITEM8.6_79" localSheetId="22">[150]A.P.U!#REF!</definedName>
    <definedName name="TOTALITEM8.6_79" localSheetId="2">[150]A.P.U!#REF!</definedName>
    <definedName name="TOTALITEM8.6_79">[150]A.P.U!#REF!</definedName>
    <definedName name="TOTALITEM8.6_80" localSheetId="22">[150]A.P.U!#REF!</definedName>
    <definedName name="TOTALITEM8.6_80" localSheetId="2">[150]A.P.U!#REF!</definedName>
    <definedName name="TOTALITEM8.6_80">[150]A.P.U!#REF!</definedName>
    <definedName name="TOTALITEM8.6_9" localSheetId="22">[150]A.P.U!#REF!</definedName>
    <definedName name="TOTALITEM8.6_9" localSheetId="2">[150]A.P.U!#REF!</definedName>
    <definedName name="TOTALITEM8.6_9">[150]A.P.U!#REF!</definedName>
    <definedName name="TOTALITEM8.7" localSheetId="17">[148]A.P.U!#REF!</definedName>
    <definedName name="TOTALITEM8.7" localSheetId="18">[148]A.P.U!#REF!</definedName>
    <definedName name="TOTALITEM8.7" localSheetId="22">[147]A.P.U!#REF!</definedName>
    <definedName name="TOTALITEM8.7" localSheetId="2">[148]A.P.U!#REF!</definedName>
    <definedName name="TOTALITEM8.7">[147]A.P.U!#REF!</definedName>
    <definedName name="TOTALITEM8.7_1" localSheetId="22">[149]A.P.U!#REF!</definedName>
    <definedName name="TOTALITEM8.7_1" localSheetId="2">[149]A.P.U!#REF!</definedName>
    <definedName name="TOTALITEM8.7_1">[149]A.P.U!#REF!</definedName>
    <definedName name="TOTALITEM8.7_10" localSheetId="22">[150]A.P.U!#REF!</definedName>
    <definedName name="TOTALITEM8.7_10" localSheetId="2">[150]A.P.U!#REF!</definedName>
    <definedName name="TOTALITEM8.7_10">[150]A.P.U!#REF!</definedName>
    <definedName name="TOTALITEM8.7_11" localSheetId="22">[150]A.P.U!#REF!</definedName>
    <definedName name="TOTALITEM8.7_11" localSheetId="2">[150]A.P.U!#REF!</definedName>
    <definedName name="TOTALITEM8.7_11">[150]A.P.U!#REF!</definedName>
    <definedName name="TOTALITEM8.7_12" localSheetId="22">[150]A.P.U!#REF!</definedName>
    <definedName name="TOTALITEM8.7_12" localSheetId="2">[150]A.P.U!#REF!</definedName>
    <definedName name="TOTALITEM8.7_12">[150]A.P.U!#REF!</definedName>
    <definedName name="TOTALITEM8.7_13" localSheetId="22">[150]A.P.U!#REF!</definedName>
    <definedName name="TOTALITEM8.7_13" localSheetId="2">[150]A.P.U!#REF!</definedName>
    <definedName name="TOTALITEM8.7_13">[150]A.P.U!#REF!</definedName>
    <definedName name="TOTALITEM8.7_14" localSheetId="22">[150]A.P.U!#REF!</definedName>
    <definedName name="TOTALITEM8.7_14" localSheetId="2">[150]A.P.U!#REF!</definedName>
    <definedName name="TOTALITEM8.7_14">[150]A.P.U!#REF!</definedName>
    <definedName name="TOTALITEM8.7_15" localSheetId="22">[150]A.P.U!#REF!</definedName>
    <definedName name="TOTALITEM8.7_15" localSheetId="2">[150]A.P.U!#REF!</definedName>
    <definedName name="TOTALITEM8.7_15">[150]A.P.U!#REF!</definedName>
    <definedName name="TOTALITEM8.7_16" localSheetId="22">[150]A.P.U!#REF!</definedName>
    <definedName name="TOTALITEM8.7_16" localSheetId="2">[150]A.P.U!#REF!</definedName>
    <definedName name="TOTALITEM8.7_16">[150]A.P.U!#REF!</definedName>
    <definedName name="TOTALITEM8.7_17" localSheetId="22">[150]A.P.U!#REF!</definedName>
    <definedName name="TOTALITEM8.7_17" localSheetId="2">[150]A.P.U!#REF!</definedName>
    <definedName name="TOTALITEM8.7_17">[150]A.P.U!#REF!</definedName>
    <definedName name="TOTALITEM8.7_18" localSheetId="22">[150]A.P.U!#REF!</definedName>
    <definedName name="TOTALITEM8.7_18" localSheetId="2">[150]A.P.U!#REF!</definedName>
    <definedName name="TOTALITEM8.7_18">[150]A.P.U!#REF!</definedName>
    <definedName name="TOTALITEM8.7_19" localSheetId="22">[150]A.P.U!#REF!</definedName>
    <definedName name="TOTALITEM8.7_19" localSheetId="2">[150]A.P.U!#REF!</definedName>
    <definedName name="TOTALITEM8.7_19">[150]A.P.U!#REF!</definedName>
    <definedName name="TOTALITEM8.7_2" localSheetId="22">[149]A.P.U!#REF!</definedName>
    <definedName name="TOTALITEM8.7_2" localSheetId="2">[149]A.P.U!#REF!</definedName>
    <definedName name="TOTALITEM8.7_2">[149]A.P.U!#REF!</definedName>
    <definedName name="TOTALITEM8.7_20" localSheetId="22">[150]A.P.U!#REF!</definedName>
    <definedName name="TOTALITEM8.7_20" localSheetId="2">[150]A.P.U!#REF!</definedName>
    <definedName name="TOTALITEM8.7_20">[150]A.P.U!#REF!</definedName>
    <definedName name="TOTALITEM8.7_21" localSheetId="22">[150]A.P.U!#REF!</definedName>
    <definedName name="TOTALITEM8.7_21" localSheetId="2">[150]A.P.U!#REF!</definedName>
    <definedName name="TOTALITEM8.7_21">[150]A.P.U!#REF!</definedName>
    <definedName name="TOTALITEM8.7_22" localSheetId="22">[150]A.P.U!#REF!</definedName>
    <definedName name="TOTALITEM8.7_22" localSheetId="2">[150]A.P.U!#REF!</definedName>
    <definedName name="TOTALITEM8.7_22">[150]A.P.U!#REF!</definedName>
    <definedName name="TOTALITEM8.7_23" localSheetId="22">[150]A.P.U!#REF!</definedName>
    <definedName name="TOTALITEM8.7_23" localSheetId="2">[150]A.P.U!#REF!</definedName>
    <definedName name="TOTALITEM8.7_23">[150]A.P.U!#REF!</definedName>
    <definedName name="TOTALITEM8.7_24" localSheetId="22">[150]A.P.U!#REF!</definedName>
    <definedName name="TOTALITEM8.7_24" localSheetId="2">[150]A.P.U!#REF!</definedName>
    <definedName name="TOTALITEM8.7_24">[150]A.P.U!#REF!</definedName>
    <definedName name="TOTALITEM8.7_25" localSheetId="22">[150]A.P.U!#REF!</definedName>
    <definedName name="TOTALITEM8.7_25" localSheetId="2">[150]A.P.U!#REF!</definedName>
    <definedName name="TOTALITEM8.7_25">[150]A.P.U!#REF!</definedName>
    <definedName name="TOTALITEM8.7_26" localSheetId="22">[150]A.P.U!#REF!</definedName>
    <definedName name="TOTALITEM8.7_26" localSheetId="2">[150]A.P.U!#REF!</definedName>
    <definedName name="TOTALITEM8.7_26">[150]A.P.U!#REF!</definedName>
    <definedName name="TOTALITEM8.7_27" localSheetId="22">[150]A.P.U!#REF!</definedName>
    <definedName name="TOTALITEM8.7_27" localSheetId="2">[150]A.P.U!#REF!</definedName>
    <definedName name="TOTALITEM8.7_27">[150]A.P.U!#REF!</definedName>
    <definedName name="TOTALITEM8.7_28" localSheetId="22">[150]A.P.U!#REF!</definedName>
    <definedName name="TOTALITEM8.7_28" localSheetId="2">[150]A.P.U!#REF!</definedName>
    <definedName name="TOTALITEM8.7_28">[150]A.P.U!#REF!</definedName>
    <definedName name="TOTALITEM8.7_29" localSheetId="22">[150]A.P.U!#REF!</definedName>
    <definedName name="TOTALITEM8.7_29" localSheetId="2">[150]A.P.U!#REF!</definedName>
    <definedName name="TOTALITEM8.7_29">[150]A.P.U!#REF!</definedName>
    <definedName name="TOTALITEM8.7_3" localSheetId="22">[151]A.P.U!#REF!</definedName>
    <definedName name="TOTALITEM8.7_3" localSheetId="2">[151]A.P.U!#REF!</definedName>
    <definedName name="TOTALITEM8.7_3">[151]A.P.U!#REF!</definedName>
    <definedName name="TOTALITEM8.7_30" localSheetId="22">[150]A.P.U!#REF!</definedName>
    <definedName name="TOTALITEM8.7_30" localSheetId="2">[150]A.P.U!#REF!</definedName>
    <definedName name="TOTALITEM8.7_30">[150]A.P.U!#REF!</definedName>
    <definedName name="TOTALITEM8.7_31" localSheetId="22">[150]A.P.U!#REF!</definedName>
    <definedName name="TOTALITEM8.7_31" localSheetId="2">[150]A.P.U!#REF!</definedName>
    <definedName name="TOTALITEM8.7_31">[150]A.P.U!#REF!</definedName>
    <definedName name="TOTALITEM8.7_32" localSheetId="22">[150]A.P.U!#REF!</definedName>
    <definedName name="TOTALITEM8.7_32" localSheetId="2">[150]A.P.U!#REF!</definedName>
    <definedName name="TOTALITEM8.7_32">[150]A.P.U!#REF!</definedName>
    <definedName name="TOTALITEM8.7_33" localSheetId="22">[150]A.P.U!#REF!</definedName>
    <definedName name="TOTALITEM8.7_33" localSheetId="2">[150]A.P.U!#REF!</definedName>
    <definedName name="TOTALITEM8.7_33">[150]A.P.U!#REF!</definedName>
    <definedName name="TOTALITEM8.7_34" localSheetId="22">[150]A.P.U!#REF!</definedName>
    <definedName name="TOTALITEM8.7_34" localSheetId="2">[150]A.P.U!#REF!</definedName>
    <definedName name="TOTALITEM8.7_34">[150]A.P.U!#REF!</definedName>
    <definedName name="TOTALITEM8.7_35" localSheetId="22">[150]A.P.U!#REF!</definedName>
    <definedName name="TOTALITEM8.7_35" localSheetId="2">[150]A.P.U!#REF!</definedName>
    <definedName name="TOTALITEM8.7_35">[150]A.P.U!#REF!</definedName>
    <definedName name="TOTALITEM8.7_36" localSheetId="22">[150]A.P.U!#REF!</definedName>
    <definedName name="TOTALITEM8.7_36" localSheetId="2">[150]A.P.U!#REF!</definedName>
    <definedName name="TOTALITEM8.7_36">[150]A.P.U!#REF!</definedName>
    <definedName name="TOTALITEM8.7_37" localSheetId="22">[150]A.P.U!#REF!</definedName>
    <definedName name="TOTALITEM8.7_37" localSheetId="2">[150]A.P.U!#REF!</definedName>
    <definedName name="TOTALITEM8.7_37">[150]A.P.U!#REF!</definedName>
    <definedName name="TOTALITEM8.7_38" localSheetId="22">[150]A.P.U!#REF!</definedName>
    <definedName name="TOTALITEM8.7_38" localSheetId="2">[150]A.P.U!#REF!</definedName>
    <definedName name="TOTALITEM8.7_38">[150]A.P.U!#REF!</definedName>
    <definedName name="TOTALITEM8.7_39" localSheetId="22">[150]A.P.U!#REF!</definedName>
    <definedName name="TOTALITEM8.7_39" localSheetId="2">[150]A.P.U!#REF!</definedName>
    <definedName name="TOTALITEM8.7_39">[150]A.P.U!#REF!</definedName>
    <definedName name="TOTALITEM8.7_4" localSheetId="22">[149]A.P.U!#REF!</definedName>
    <definedName name="TOTALITEM8.7_4" localSheetId="2">[149]A.P.U!#REF!</definedName>
    <definedName name="TOTALITEM8.7_4">[149]A.P.U!#REF!</definedName>
    <definedName name="TOTALITEM8.7_40" localSheetId="22">[150]A.P.U!#REF!</definedName>
    <definedName name="TOTALITEM8.7_40" localSheetId="2">[150]A.P.U!#REF!</definedName>
    <definedName name="TOTALITEM8.7_40">[150]A.P.U!#REF!</definedName>
    <definedName name="TOTALITEM8.7_41" localSheetId="22">[150]A.P.U!#REF!</definedName>
    <definedName name="TOTALITEM8.7_41" localSheetId="2">[150]A.P.U!#REF!</definedName>
    <definedName name="TOTALITEM8.7_41">[150]A.P.U!#REF!</definedName>
    <definedName name="TOTALITEM8.7_42" localSheetId="22">[150]A.P.U!#REF!</definedName>
    <definedName name="TOTALITEM8.7_42" localSheetId="2">[150]A.P.U!#REF!</definedName>
    <definedName name="TOTALITEM8.7_42">[150]A.P.U!#REF!</definedName>
    <definedName name="TOTALITEM8.7_43" localSheetId="22">[150]A.P.U!#REF!</definedName>
    <definedName name="TOTALITEM8.7_43" localSheetId="2">[150]A.P.U!#REF!</definedName>
    <definedName name="TOTALITEM8.7_43">[150]A.P.U!#REF!</definedName>
    <definedName name="TOTALITEM8.7_44" localSheetId="22">[150]A.P.U!#REF!</definedName>
    <definedName name="TOTALITEM8.7_44" localSheetId="2">[150]A.P.U!#REF!</definedName>
    <definedName name="TOTALITEM8.7_44">[150]A.P.U!#REF!</definedName>
    <definedName name="TOTALITEM8.7_45" localSheetId="22">[150]A.P.U!#REF!</definedName>
    <definedName name="TOTALITEM8.7_45" localSheetId="2">[150]A.P.U!#REF!</definedName>
    <definedName name="TOTALITEM8.7_45">[150]A.P.U!#REF!</definedName>
    <definedName name="TOTALITEM8.7_46" localSheetId="22">[150]A.P.U!#REF!</definedName>
    <definedName name="TOTALITEM8.7_46" localSheetId="2">[150]A.P.U!#REF!</definedName>
    <definedName name="TOTALITEM8.7_46">[150]A.P.U!#REF!</definedName>
    <definedName name="TOTALITEM8.7_47" localSheetId="22">[150]A.P.U!#REF!</definedName>
    <definedName name="TOTALITEM8.7_47" localSheetId="2">[150]A.P.U!#REF!</definedName>
    <definedName name="TOTALITEM8.7_47">[150]A.P.U!#REF!</definedName>
    <definedName name="TOTALITEM8.7_48" localSheetId="22">[150]A.P.U!#REF!</definedName>
    <definedName name="TOTALITEM8.7_48" localSheetId="2">[150]A.P.U!#REF!</definedName>
    <definedName name="TOTALITEM8.7_48">[150]A.P.U!#REF!</definedName>
    <definedName name="TOTALITEM8.7_49" localSheetId="22">[150]A.P.U!#REF!</definedName>
    <definedName name="TOTALITEM8.7_49" localSheetId="2">[150]A.P.U!#REF!</definedName>
    <definedName name="TOTALITEM8.7_49">[150]A.P.U!#REF!</definedName>
    <definedName name="TOTALITEM8.7_5" localSheetId="22">[150]A.P.U!#REF!</definedName>
    <definedName name="TOTALITEM8.7_5" localSheetId="2">[150]A.P.U!#REF!</definedName>
    <definedName name="TOTALITEM8.7_5">[150]A.P.U!#REF!</definedName>
    <definedName name="TOTALITEM8.7_50" localSheetId="22">[150]A.P.U!#REF!</definedName>
    <definedName name="TOTALITEM8.7_50" localSheetId="2">[150]A.P.U!#REF!</definedName>
    <definedName name="TOTALITEM8.7_50">[150]A.P.U!#REF!</definedName>
    <definedName name="TOTALITEM8.7_51" localSheetId="22">[150]A.P.U!#REF!</definedName>
    <definedName name="TOTALITEM8.7_51" localSheetId="2">[150]A.P.U!#REF!</definedName>
    <definedName name="TOTALITEM8.7_51">[150]A.P.U!#REF!</definedName>
    <definedName name="TOTALITEM8.7_52" localSheetId="22">[150]A.P.U!#REF!</definedName>
    <definedName name="TOTALITEM8.7_52" localSheetId="2">[150]A.P.U!#REF!</definedName>
    <definedName name="TOTALITEM8.7_52">[150]A.P.U!#REF!</definedName>
    <definedName name="TOTALITEM8.7_53" localSheetId="22">[150]A.P.U!#REF!</definedName>
    <definedName name="TOTALITEM8.7_53" localSheetId="2">[150]A.P.U!#REF!</definedName>
    <definedName name="TOTALITEM8.7_53">[150]A.P.U!#REF!</definedName>
    <definedName name="TOTALITEM8.7_54" localSheetId="22">[150]A.P.U!#REF!</definedName>
    <definedName name="TOTALITEM8.7_54" localSheetId="2">[150]A.P.U!#REF!</definedName>
    <definedName name="TOTALITEM8.7_54">[150]A.P.U!#REF!</definedName>
    <definedName name="TOTALITEM8.7_55" localSheetId="22">[150]A.P.U!#REF!</definedName>
    <definedName name="TOTALITEM8.7_55" localSheetId="2">[150]A.P.U!#REF!</definedName>
    <definedName name="TOTALITEM8.7_55">[150]A.P.U!#REF!</definedName>
    <definedName name="TOTALITEM8.7_56" localSheetId="22">[150]A.P.U!#REF!</definedName>
    <definedName name="TOTALITEM8.7_56" localSheetId="2">[150]A.P.U!#REF!</definedName>
    <definedName name="TOTALITEM8.7_56">[150]A.P.U!#REF!</definedName>
    <definedName name="TOTALITEM8.7_57" localSheetId="22">[150]A.P.U!#REF!</definedName>
    <definedName name="TOTALITEM8.7_57" localSheetId="2">[150]A.P.U!#REF!</definedName>
    <definedName name="TOTALITEM8.7_57">[150]A.P.U!#REF!</definedName>
    <definedName name="TOTALITEM8.7_58" localSheetId="22">[150]A.P.U!#REF!</definedName>
    <definedName name="TOTALITEM8.7_58" localSheetId="2">[150]A.P.U!#REF!</definedName>
    <definedName name="TOTALITEM8.7_58">[150]A.P.U!#REF!</definedName>
    <definedName name="TOTALITEM8.7_59" localSheetId="22">[149]A.P.U!#REF!</definedName>
    <definedName name="TOTALITEM8.7_59" localSheetId="2">[149]A.P.U!#REF!</definedName>
    <definedName name="TOTALITEM8.7_59">[149]A.P.U!#REF!</definedName>
    <definedName name="TOTALITEM8.7_60" localSheetId="22">[149]A.P.U!#REF!</definedName>
    <definedName name="TOTALITEM8.7_60" localSheetId="2">[149]A.P.U!#REF!</definedName>
    <definedName name="TOTALITEM8.7_60">[149]A.P.U!#REF!</definedName>
    <definedName name="TOTALITEM8.7_61" localSheetId="22">[150]A.P.U!#REF!</definedName>
    <definedName name="TOTALITEM8.7_61" localSheetId="2">[150]A.P.U!#REF!</definedName>
    <definedName name="TOTALITEM8.7_61">[150]A.P.U!#REF!</definedName>
    <definedName name="TOTALITEM8.7_62" localSheetId="22">[150]A.P.U!#REF!</definedName>
    <definedName name="TOTALITEM8.7_62" localSheetId="2">[150]A.P.U!#REF!</definedName>
    <definedName name="TOTALITEM8.7_62">[150]A.P.U!#REF!</definedName>
    <definedName name="TOTALITEM8.7_63" localSheetId="22">[150]A.P.U!#REF!</definedName>
    <definedName name="TOTALITEM8.7_63" localSheetId="2">[150]A.P.U!#REF!</definedName>
    <definedName name="TOTALITEM8.7_63">[150]A.P.U!#REF!</definedName>
    <definedName name="TOTALITEM8.7_64" localSheetId="22">[150]A.P.U!#REF!</definedName>
    <definedName name="TOTALITEM8.7_64" localSheetId="2">[150]A.P.U!#REF!</definedName>
    <definedName name="TOTALITEM8.7_64">[150]A.P.U!#REF!</definedName>
    <definedName name="TOTALITEM8.7_65" localSheetId="22">[150]A.P.U!#REF!</definedName>
    <definedName name="TOTALITEM8.7_65" localSheetId="2">[150]A.P.U!#REF!</definedName>
    <definedName name="TOTALITEM8.7_65">[150]A.P.U!#REF!</definedName>
    <definedName name="TOTALITEM8.7_66" localSheetId="22">[150]A.P.U!#REF!</definedName>
    <definedName name="TOTALITEM8.7_66" localSheetId="2">[150]A.P.U!#REF!</definedName>
    <definedName name="TOTALITEM8.7_66">[150]A.P.U!#REF!</definedName>
    <definedName name="TOTALITEM8.7_67" localSheetId="22">[150]A.P.U!#REF!</definedName>
    <definedName name="TOTALITEM8.7_67" localSheetId="2">[150]A.P.U!#REF!</definedName>
    <definedName name="TOTALITEM8.7_67">[150]A.P.U!#REF!</definedName>
    <definedName name="TOTALITEM8.7_68" localSheetId="22">[150]A.P.U!#REF!</definedName>
    <definedName name="TOTALITEM8.7_68" localSheetId="2">[150]A.P.U!#REF!</definedName>
    <definedName name="TOTALITEM8.7_68">[150]A.P.U!#REF!</definedName>
    <definedName name="TOTALITEM8.7_69" localSheetId="22">[150]A.P.U!#REF!</definedName>
    <definedName name="TOTALITEM8.7_69" localSheetId="2">[150]A.P.U!#REF!</definedName>
    <definedName name="TOTALITEM8.7_69">[150]A.P.U!#REF!</definedName>
    <definedName name="TOTALITEM8.7_70" localSheetId="22">[150]A.P.U!#REF!</definedName>
    <definedName name="TOTALITEM8.7_70" localSheetId="2">[150]A.P.U!#REF!</definedName>
    <definedName name="TOTALITEM8.7_70">[150]A.P.U!#REF!</definedName>
    <definedName name="TOTALITEM8.7_71" localSheetId="22">[150]A.P.U!#REF!</definedName>
    <definedName name="TOTALITEM8.7_71" localSheetId="2">[150]A.P.U!#REF!</definedName>
    <definedName name="TOTALITEM8.7_71">[150]A.P.U!#REF!</definedName>
    <definedName name="TOTALITEM8.7_72" localSheetId="22">[150]A.P.U!#REF!</definedName>
    <definedName name="TOTALITEM8.7_72" localSheetId="2">[150]A.P.U!#REF!</definedName>
    <definedName name="TOTALITEM8.7_72">[150]A.P.U!#REF!</definedName>
    <definedName name="TOTALITEM8.7_73" localSheetId="22">[150]A.P.U!#REF!</definedName>
    <definedName name="TOTALITEM8.7_73" localSheetId="2">[150]A.P.U!#REF!</definedName>
    <definedName name="TOTALITEM8.7_73">[150]A.P.U!#REF!</definedName>
    <definedName name="TOTALITEM8.7_74" localSheetId="22">[150]A.P.U!#REF!</definedName>
    <definedName name="TOTALITEM8.7_74" localSheetId="2">[150]A.P.U!#REF!</definedName>
    <definedName name="TOTALITEM8.7_74">[150]A.P.U!#REF!</definedName>
    <definedName name="TOTALITEM8.7_75" localSheetId="22">[150]A.P.U!#REF!</definedName>
    <definedName name="TOTALITEM8.7_75" localSheetId="2">[150]A.P.U!#REF!</definedName>
    <definedName name="TOTALITEM8.7_75">[150]A.P.U!#REF!</definedName>
    <definedName name="TOTALITEM8.7_76" localSheetId="22">[150]A.P.U!#REF!</definedName>
    <definedName name="TOTALITEM8.7_76" localSheetId="2">[150]A.P.U!#REF!</definedName>
    <definedName name="TOTALITEM8.7_76">[150]A.P.U!#REF!</definedName>
    <definedName name="TOTALITEM8.7_77" localSheetId="22">[150]A.P.U!#REF!</definedName>
    <definedName name="TOTALITEM8.7_77" localSheetId="2">[150]A.P.U!#REF!</definedName>
    <definedName name="TOTALITEM8.7_77">[150]A.P.U!#REF!</definedName>
    <definedName name="TOTALITEM8.7_78" localSheetId="22">[150]A.P.U!#REF!</definedName>
    <definedName name="TOTALITEM8.7_78" localSheetId="2">[150]A.P.U!#REF!</definedName>
    <definedName name="TOTALITEM8.7_78">[150]A.P.U!#REF!</definedName>
    <definedName name="TOTALITEM8.7_79" localSheetId="22">[150]A.P.U!#REF!</definedName>
    <definedName name="TOTALITEM8.7_79" localSheetId="2">[150]A.P.U!#REF!</definedName>
    <definedName name="TOTALITEM8.7_79">[150]A.P.U!#REF!</definedName>
    <definedName name="TOTALITEM8.7_80" localSheetId="22">[150]A.P.U!#REF!</definedName>
    <definedName name="TOTALITEM8.7_80" localSheetId="2">[150]A.P.U!#REF!</definedName>
    <definedName name="TOTALITEM8.7_80">[150]A.P.U!#REF!</definedName>
    <definedName name="TOTALITEM8.7_9" localSheetId="22">[150]A.P.U!#REF!</definedName>
    <definedName name="TOTALITEM8.7_9" localSheetId="2">[150]A.P.U!#REF!</definedName>
    <definedName name="TOTALITEM8.7_9">[150]A.P.U!#REF!</definedName>
    <definedName name="TOTALITEM8.8" localSheetId="17">[148]A.P.U!#REF!</definedName>
    <definedName name="TOTALITEM8.8" localSheetId="18">[148]A.P.U!#REF!</definedName>
    <definedName name="TOTALITEM8.8" localSheetId="22">[147]A.P.U!#REF!</definedName>
    <definedName name="TOTALITEM8.8" localSheetId="2">[148]A.P.U!#REF!</definedName>
    <definedName name="TOTALITEM8.8">[147]A.P.U!#REF!</definedName>
    <definedName name="TOTALITEM8.8_1" localSheetId="22">[149]A.P.U!#REF!</definedName>
    <definedName name="TOTALITEM8.8_1" localSheetId="2">[149]A.P.U!#REF!</definedName>
    <definedName name="TOTALITEM8.8_1">[149]A.P.U!#REF!</definedName>
    <definedName name="TOTALITEM8.8_10" localSheetId="22">[150]A.P.U!#REF!</definedName>
    <definedName name="TOTALITEM8.8_10" localSheetId="2">[150]A.P.U!#REF!</definedName>
    <definedName name="TOTALITEM8.8_10">[150]A.P.U!#REF!</definedName>
    <definedName name="TOTALITEM8.8_11" localSheetId="22">[150]A.P.U!#REF!</definedName>
    <definedName name="TOTALITEM8.8_11" localSheetId="2">[150]A.P.U!#REF!</definedName>
    <definedName name="TOTALITEM8.8_11">[150]A.P.U!#REF!</definedName>
    <definedName name="TOTALITEM8.8_12" localSheetId="22">[150]A.P.U!#REF!</definedName>
    <definedName name="TOTALITEM8.8_12" localSheetId="2">[150]A.P.U!#REF!</definedName>
    <definedName name="TOTALITEM8.8_12">[150]A.P.U!#REF!</definedName>
    <definedName name="TOTALITEM8.8_13" localSheetId="22">[150]A.P.U!#REF!</definedName>
    <definedName name="TOTALITEM8.8_13" localSheetId="2">[150]A.P.U!#REF!</definedName>
    <definedName name="TOTALITEM8.8_13">[150]A.P.U!#REF!</definedName>
    <definedName name="TOTALITEM8.8_14" localSheetId="22">[150]A.P.U!#REF!</definedName>
    <definedName name="TOTALITEM8.8_14" localSheetId="2">[150]A.P.U!#REF!</definedName>
    <definedName name="TOTALITEM8.8_14">[150]A.P.U!#REF!</definedName>
    <definedName name="TOTALITEM8.8_15" localSheetId="22">[150]A.P.U!#REF!</definedName>
    <definedName name="TOTALITEM8.8_15" localSheetId="2">[150]A.P.U!#REF!</definedName>
    <definedName name="TOTALITEM8.8_15">[150]A.P.U!#REF!</definedName>
    <definedName name="TOTALITEM8.8_16" localSheetId="22">[150]A.P.U!#REF!</definedName>
    <definedName name="TOTALITEM8.8_16" localSheetId="2">[150]A.P.U!#REF!</definedName>
    <definedName name="TOTALITEM8.8_16">[150]A.P.U!#REF!</definedName>
    <definedName name="TOTALITEM8.8_17" localSheetId="22">[150]A.P.U!#REF!</definedName>
    <definedName name="TOTALITEM8.8_17" localSheetId="2">[150]A.P.U!#REF!</definedName>
    <definedName name="TOTALITEM8.8_17">[150]A.P.U!#REF!</definedName>
    <definedName name="TOTALITEM8.8_18" localSheetId="22">[150]A.P.U!#REF!</definedName>
    <definedName name="TOTALITEM8.8_18" localSheetId="2">[150]A.P.U!#REF!</definedName>
    <definedName name="TOTALITEM8.8_18">[150]A.P.U!#REF!</definedName>
    <definedName name="TOTALITEM8.8_19" localSheetId="22">[150]A.P.U!#REF!</definedName>
    <definedName name="TOTALITEM8.8_19" localSheetId="2">[150]A.P.U!#REF!</definedName>
    <definedName name="TOTALITEM8.8_19">[150]A.P.U!#REF!</definedName>
    <definedName name="TOTALITEM8.8_2" localSheetId="22">[149]A.P.U!#REF!</definedName>
    <definedName name="TOTALITEM8.8_2" localSheetId="2">[149]A.P.U!#REF!</definedName>
    <definedName name="TOTALITEM8.8_2">[149]A.P.U!#REF!</definedName>
    <definedName name="TOTALITEM8.8_20" localSheetId="22">[150]A.P.U!#REF!</definedName>
    <definedName name="TOTALITEM8.8_20" localSheetId="2">[150]A.P.U!#REF!</definedName>
    <definedName name="TOTALITEM8.8_20">[150]A.P.U!#REF!</definedName>
    <definedName name="TOTALITEM8.8_21" localSheetId="22">[150]A.P.U!#REF!</definedName>
    <definedName name="TOTALITEM8.8_21" localSheetId="2">[150]A.P.U!#REF!</definedName>
    <definedName name="TOTALITEM8.8_21">[150]A.P.U!#REF!</definedName>
    <definedName name="TOTALITEM8.8_22" localSheetId="22">[150]A.P.U!#REF!</definedName>
    <definedName name="TOTALITEM8.8_22" localSheetId="2">[150]A.P.U!#REF!</definedName>
    <definedName name="TOTALITEM8.8_22">[150]A.P.U!#REF!</definedName>
    <definedName name="TOTALITEM8.8_23" localSheetId="22">[150]A.P.U!#REF!</definedName>
    <definedName name="TOTALITEM8.8_23" localSheetId="2">[150]A.P.U!#REF!</definedName>
    <definedName name="TOTALITEM8.8_23">[150]A.P.U!#REF!</definedName>
    <definedName name="TOTALITEM8.8_24" localSheetId="22">[150]A.P.U!#REF!</definedName>
    <definedName name="TOTALITEM8.8_24" localSheetId="2">[150]A.P.U!#REF!</definedName>
    <definedName name="TOTALITEM8.8_24">[150]A.P.U!#REF!</definedName>
    <definedName name="TOTALITEM8.8_25" localSheetId="22">[150]A.P.U!#REF!</definedName>
    <definedName name="TOTALITEM8.8_25" localSheetId="2">[150]A.P.U!#REF!</definedName>
    <definedName name="TOTALITEM8.8_25">[150]A.P.U!#REF!</definedName>
    <definedName name="TOTALITEM8.8_26" localSheetId="22">[150]A.P.U!#REF!</definedName>
    <definedName name="TOTALITEM8.8_26" localSheetId="2">[150]A.P.U!#REF!</definedName>
    <definedName name="TOTALITEM8.8_26">[150]A.P.U!#REF!</definedName>
    <definedName name="TOTALITEM8.8_27" localSheetId="22">[150]A.P.U!#REF!</definedName>
    <definedName name="TOTALITEM8.8_27" localSheetId="2">[150]A.P.U!#REF!</definedName>
    <definedName name="TOTALITEM8.8_27">[150]A.P.U!#REF!</definedName>
    <definedName name="TOTALITEM8.8_28" localSheetId="22">[150]A.P.U!#REF!</definedName>
    <definedName name="TOTALITEM8.8_28" localSheetId="2">[150]A.P.U!#REF!</definedName>
    <definedName name="TOTALITEM8.8_28">[150]A.P.U!#REF!</definedName>
    <definedName name="TOTALITEM8.8_29" localSheetId="22">[150]A.P.U!#REF!</definedName>
    <definedName name="TOTALITEM8.8_29" localSheetId="2">[150]A.P.U!#REF!</definedName>
    <definedName name="TOTALITEM8.8_29">[150]A.P.U!#REF!</definedName>
    <definedName name="TOTALITEM8.8_3" localSheetId="22">[151]A.P.U!#REF!</definedName>
    <definedName name="TOTALITEM8.8_3" localSheetId="2">[151]A.P.U!#REF!</definedName>
    <definedName name="TOTALITEM8.8_3">[151]A.P.U!#REF!</definedName>
    <definedName name="TOTALITEM8.8_30" localSheetId="22">[150]A.P.U!#REF!</definedName>
    <definedName name="TOTALITEM8.8_30" localSheetId="2">[150]A.P.U!#REF!</definedName>
    <definedName name="TOTALITEM8.8_30">[150]A.P.U!#REF!</definedName>
    <definedName name="TOTALITEM8.8_31" localSheetId="22">[150]A.P.U!#REF!</definedName>
    <definedName name="TOTALITEM8.8_31" localSheetId="2">[150]A.P.U!#REF!</definedName>
    <definedName name="TOTALITEM8.8_31">[150]A.P.U!#REF!</definedName>
    <definedName name="TOTALITEM8.8_32" localSheetId="22">[150]A.P.U!#REF!</definedName>
    <definedName name="TOTALITEM8.8_32" localSheetId="2">[150]A.P.U!#REF!</definedName>
    <definedName name="TOTALITEM8.8_32">[150]A.P.U!#REF!</definedName>
    <definedName name="TOTALITEM8.8_33" localSheetId="22">[150]A.P.U!#REF!</definedName>
    <definedName name="TOTALITEM8.8_33" localSheetId="2">[150]A.P.U!#REF!</definedName>
    <definedName name="TOTALITEM8.8_33">[150]A.P.U!#REF!</definedName>
    <definedName name="TOTALITEM8.8_34" localSheetId="22">[150]A.P.U!#REF!</definedName>
    <definedName name="TOTALITEM8.8_34" localSheetId="2">[150]A.P.U!#REF!</definedName>
    <definedName name="TOTALITEM8.8_34">[150]A.P.U!#REF!</definedName>
    <definedName name="TOTALITEM8.8_35" localSheetId="22">[150]A.P.U!#REF!</definedName>
    <definedName name="TOTALITEM8.8_35" localSheetId="2">[150]A.P.U!#REF!</definedName>
    <definedName name="TOTALITEM8.8_35">[150]A.P.U!#REF!</definedName>
    <definedName name="TOTALITEM8.8_36" localSheetId="22">[150]A.P.U!#REF!</definedName>
    <definedName name="TOTALITEM8.8_36" localSheetId="2">[150]A.P.U!#REF!</definedName>
    <definedName name="TOTALITEM8.8_36">[150]A.P.U!#REF!</definedName>
    <definedName name="TOTALITEM8.8_37" localSheetId="22">[150]A.P.U!#REF!</definedName>
    <definedName name="TOTALITEM8.8_37" localSheetId="2">[150]A.P.U!#REF!</definedName>
    <definedName name="TOTALITEM8.8_37">[150]A.P.U!#REF!</definedName>
    <definedName name="TOTALITEM8.8_38" localSheetId="22">[150]A.P.U!#REF!</definedName>
    <definedName name="TOTALITEM8.8_38" localSheetId="2">[150]A.P.U!#REF!</definedName>
    <definedName name="TOTALITEM8.8_38">[150]A.P.U!#REF!</definedName>
    <definedName name="TOTALITEM8.8_39" localSheetId="22">[150]A.P.U!#REF!</definedName>
    <definedName name="TOTALITEM8.8_39" localSheetId="2">[150]A.P.U!#REF!</definedName>
    <definedName name="TOTALITEM8.8_39">[150]A.P.U!#REF!</definedName>
    <definedName name="TOTALITEM8.8_4" localSheetId="22">[149]A.P.U!#REF!</definedName>
    <definedName name="TOTALITEM8.8_4" localSheetId="2">[149]A.P.U!#REF!</definedName>
    <definedName name="TOTALITEM8.8_4">[149]A.P.U!#REF!</definedName>
    <definedName name="TOTALITEM8.8_40" localSheetId="22">[150]A.P.U!#REF!</definedName>
    <definedName name="TOTALITEM8.8_40" localSheetId="2">[150]A.P.U!#REF!</definedName>
    <definedName name="TOTALITEM8.8_40">[150]A.P.U!#REF!</definedName>
    <definedName name="TOTALITEM8.8_41" localSheetId="22">[150]A.P.U!#REF!</definedName>
    <definedName name="TOTALITEM8.8_41" localSheetId="2">[150]A.P.U!#REF!</definedName>
    <definedName name="TOTALITEM8.8_41">[150]A.P.U!#REF!</definedName>
    <definedName name="TOTALITEM8.8_42" localSheetId="22">[150]A.P.U!#REF!</definedName>
    <definedName name="TOTALITEM8.8_42" localSheetId="2">[150]A.P.U!#REF!</definedName>
    <definedName name="TOTALITEM8.8_42">[150]A.P.U!#REF!</definedName>
    <definedName name="TOTALITEM8.8_43" localSheetId="22">[150]A.P.U!#REF!</definedName>
    <definedName name="TOTALITEM8.8_43" localSheetId="2">[150]A.P.U!#REF!</definedName>
    <definedName name="TOTALITEM8.8_43">[150]A.P.U!#REF!</definedName>
    <definedName name="TOTALITEM8.8_44" localSheetId="22">[150]A.P.U!#REF!</definedName>
    <definedName name="TOTALITEM8.8_44" localSheetId="2">[150]A.P.U!#REF!</definedName>
    <definedName name="TOTALITEM8.8_44">[150]A.P.U!#REF!</definedName>
    <definedName name="TOTALITEM8.8_45" localSheetId="22">[150]A.P.U!#REF!</definedName>
    <definedName name="TOTALITEM8.8_45" localSheetId="2">[150]A.P.U!#REF!</definedName>
    <definedName name="TOTALITEM8.8_45">[150]A.P.U!#REF!</definedName>
    <definedName name="TOTALITEM8.8_46" localSheetId="22">[150]A.P.U!#REF!</definedName>
    <definedName name="TOTALITEM8.8_46" localSheetId="2">[150]A.P.U!#REF!</definedName>
    <definedName name="TOTALITEM8.8_46">[150]A.P.U!#REF!</definedName>
    <definedName name="TOTALITEM8.8_47" localSheetId="22">[150]A.P.U!#REF!</definedName>
    <definedName name="TOTALITEM8.8_47" localSheetId="2">[150]A.P.U!#REF!</definedName>
    <definedName name="TOTALITEM8.8_47">[150]A.P.U!#REF!</definedName>
    <definedName name="TOTALITEM8.8_48" localSheetId="22">[150]A.P.U!#REF!</definedName>
    <definedName name="TOTALITEM8.8_48" localSheetId="2">[150]A.P.U!#REF!</definedName>
    <definedName name="TOTALITEM8.8_48">[150]A.P.U!#REF!</definedName>
    <definedName name="TOTALITEM8.8_49" localSheetId="22">[150]A.P.U!#REF!</definedName>
    <definedName name="TOTALITEM8.8_49" localSheetId="2">[150]A.P.U!#REF!</definedName>
    <definedName name="TOTALITEM8.8_49">[150]A.P.U!#REF!</definedName>
    <definedName name="TOTALITEM8.8_5" localSheetId="22">[150]A.P.U!#REF!</definedName>
    <definedName name="TOTALITEM8.8_5" localSheetId="2">[150]A.P.U!#REF!</definedName>
    <definedName name="TOTALITEM8.8_5">[150]A.P.U!#REF!</definedName>
    <definedName name="TOTALITEM8.8_50" localSheetId="22">[150]A.P.U!#REF!</definedName>
    <definedName name="TOTALITEM8.8_50" localSheetId="2">[150]A.P.U!#REF!</definedName>
    <definedName name="TOTALITEM8.8_50">[150]A.P.U!#REF!</definedName>
    <definedName name="TOTALITEM8.8_51" localSheetId="22">[150]A.P.U!#REF!</definedName>
    <definedName name="TOTALITEM8.8_51" localSheetId="2">[150]A.P.U!#REF!</definedName>
    <definedName name="TOTALITEM8.8_51">[150]A.P.U!#REF!</definedName>
    <definedName name="TOTALITEM8.8_52" localSheetId="22">[150]A.P.U!#REF!</definedName>
    <definedName name="TOTALITEM8.8_52" localSheetId="2">[150]A.P.U!#REF!</definedName>
    <definedName name="TOTALITEM8.8_52">[150]A.P.U!#REF!</definedName>
    <definedName name="TOTALITEM8.8_53" localSheetId="22">[150]A.P.U!#REF!</definedName>
    <definedName name="TOTALITEM8.8_53" localSheetId="2">[150]A.P.U!#REF!</definedName>
    <definedName name="TOTALITEM8.8_53">[150]A.P.U!#REF!</definedName>
    <definedName name="TOTALITEM8.8_54" localSheetId="22">[150]A.P.U!#REF!</definedName>
    <definedName name="TOTALITEM8.8_54" localSheetId="2">[150]A.P.U!#REF!</definedName>
    <definedName name="TOTALITEM8.8_54">[150]A.P.U!#REF!</definedName>
    <definedName name="TOTALITEM8.8_55" localSheetId="22">[150]A.P.U!#REF!</definedName>
    <definedName name="TOTALITEM8.8_55" localSheetId="2">[150]A.P.U!#REF!</definedName>
    <definedName name="TOTALITEM8.8_55">[150]A.P.U!#REF!</definedName>
    <definedName name="TOTALITEM8.8_56" localSheetId="22">[150]A.P.U!#REF!</definedName>
    <definedName name="TOTALITEM8.8_56" localSheetId="2">[150]A.P.U!#REF!</definedName>
    <definedName name="TOTALITEM8.8_56">[150]A.P.U!#REF!</definedName>
    <definedName name="TOTALITEM8.8_57" localSheetId="22">[150]A.P.U!#REF!</definedName>
    <definedName name="TOTALITEM8.8_57" localSheetId="2">[150]A.P.U!#REF!</definedName>
    <definedName name="TOTALITEM8.8_57">[150]A.P.U!#REF!</definedName>
    <definedName name="TOTALITEM8.8_58" localSheetId="22">[150]A.P.U!#REF!</definedName>
    <definedName name="TOTALITEM8.8_58" localSheetId="2">[150]A.P.U!#REF!</definedName>
    <definedName name="TOTALITEM8.8_58">[150]A.P.U!#REF!</definedName>
    <definedName name="TOTALITEM8.8_59" localSheetId="22">[149]A.P.U!#REF!</definedName>
    <definedName name="TOTALITEM8.8_59" localSheetId="2">[149]A.P.U!#REF!</definedName>
    <definedName name="TOTALITEM8.8_59">[149]A.P.U!#REF!</definedName>
    <definedName name="TOTALITEM8.8_60" localSheetId="22">[149]A.P.U!#REF!</definedName>
    <definedName name="TOTALITEM8.8_60" localSheetId="2">[149]A.P.U!#REF!</definedName>
    <definedName name="TOTALITEM8.8_60">[149]A.P.U!#REF!</definedName>
    <definedName name="TOTALITEM8.8_61" localSheetId="22">[150]A.P.U!#REF!</definedName>
    <definedName name="TOTALITEM8.8_61" localSheetId="2">[150]A.P.U!#REF!</definedName>
    <definedName name="TOTALITEM8.8_61">[150]A.P.U!#REF!</definedName>
    <definedName name="TOTALITEM8.8_62" localSheetId="22">[150]A.P.U!#REF!</definedName>
    <definedName name="TOTALITEM8.8_62" localSheetId="2">[150]A.P.U!#REF!</definedName>
    <definedName name="TOTALITEM8.8_62">[150]A.P.U!#REF!</definedName>
    <definedName name="TOTALITEM8.8_63" localSheetId="22">[150]A.P.U!#REF!</definedName>
    <definedName name="TOTALITEM8.8_63" localSheetId="2">[150]A.P.U!#REF!</definedName>
    <definedName name="TOTALITEM8.8_63">[150]A.P.U!#REF!</definedName>
    <definedName name="TOTALITEM8.8_64" localSheetId="22">[150]A.P.U!#REF!</definedName>
    <definedName name="TOTALITEM8.8_64" localSheetId="2">[150]A.P.U!#REF!</definedName>
    <definedName name="TOTALITEM8.8_64">[150]A.P.U!#REF!</definedName>
    <definedName name="TOTALITEM8.8_65" localSheetId="22">[150]A.P.U!#REF!</definedName>
    <definedName name="TOTALITEM8.8_65" localSheetId="2">[150]A.P.U!#REF!</definedName>
    <definedName name="TOTALITEM8.8_65">[150]A.P.U!#REF!</definedName>
    <definedName name="TOTALITEM8.8_66" localSheetId="22">[150]A.P.U!#REF!</definedName>
    <definedName name="TOTALITEM8.8_66" localSheetId="2">[150]A.P.U!#REF!</definedName>
    <definedName name="TOTALITEM8.8_66">[150]A.P.U!#REF!</definedName>
    <definedName name="TOTALITEM8.8_67" localSheetId="22">[150]A.P.U!#REF!</definedName>
    <definedName name="TOTALITEM8.8_67" localSheetId="2">[150]A.P.U!#REF!</definedName>
    <definedName name="TOTALITEM8.8_67">[150]A.P.U!#REF!</definedName>
    <definedName name="TOTALITEM8.8_68" localSheetId="22">[150]A.P.U!#REF!</definedName>
    <definedName name="TOTALITEM8.8_68" localSheetId="2">[150]A.P.U!#REF!</definedName>
    <definedName name="TOTALITEM8.8_68">[150]A.P.U!#REF!</definedName>
    <definedName name="TOTALITEM8.8_69" localSheetId="22">[150]A.P.U!#REF!</definedName>
    <definedName name="TOTALITEM8.8_69" localSheetId="2">[150]A.P.U!#REF!</definedName>
    <definedName name="TOTALITEM8.8_69">[150]A.P.U!#REF!</definedName>
    <definedName name="TOTALITEM8.8_70" localSheetId="22">[150]A.P.U!#REF!</definedName>
    <definedName name="TOTALITEM8.8_70" localSheetId="2">[150]A.P.U!#REF!</definedName>
    <definedName name="TOTALITEM8.8_70">[150]A.P.U!#REF!</definedName>
    <definedName name="TOTALITEM8.8_71" localSheetId="22">[150]A.P.U!#REF!</definedName>
    <definedName name="TOTALITEM8.8_71" localSheetId="2">[150]A.P.U!#REF!</definedName>
    <definedName name="TOTALITEM8.8_71">[150]A.P.U!#REF!</definedName>
    <definedName name="TOTALITEM8.8_72" localSheetId="22">[150]A.P.U!#REF!</definedName>
    <definedName name="TOTALITEM8.8_72" localSheetId="2">[150]A.P.U!#REF!</definedName>
    <definedName name="TOTALITEM8.8_72">[150]A.P.U!#REF!</definedName>
    <definedName name="TOTALITEM8.8_73" localSheetId="22">[150]A.P.U!#REF!</definedName>
    <definedName name="TOTALITEM8.8_73" localSheetId="2">[150]A.P.U!#REF!</definedName>
    <definedName name="TOTALITEM8.8_73">[150]A.P.U!#REF!</definedName>
    <definedName name="TOTALITEM8.8_74" localSheetId="22">[150]A.P.U!#REF!</definedName>
    <definedName name="TOTALITEM8.8_74" localSheetId="2">[150]A.P.U!#REF!</definedName>
    <definedName name="TOTALITEM8.8_74">[150]A.P.U!#REF!</definedName>
    <definedName name="TOTALITEM8.8_75" localSheetId="22">[150]A.P.U!#REF!</definedName>
    <definedName name="TOTALITEM8.8_75" localSheetId="2">[150]A.P.U!#REF!</definedName>
    <definedName name="TOTALITEM8.8_75">[150]A.P.U!#REF!</definedName>
    <definedName name="TOTALITEM8.8_76" localSheetId="22">[150]A.P.U!#REF!</definedName>
    <definedName name="TOTALITEM8.8_76" localSheetId="2">[150]A.P.U!#REF!</definedName>
    <definedName name="TOTALITEM8.8_76">[150]A.P.U!#REF!</definedName>
    <definedName name="TOTALITEM8.8_77" localSheetId="22">[150]A.P.U!#REF!</definedName>
    <definedName name="TOTALITEM8.8_77" localSheetId="2">[150]A.P.U!#REF!</definedName>
    <definedName name="TOTALITEM8.8_77">[150]A.P.U!#REF!</definedName>
    <definedName name="TOTALITEM8.8_78" localSheetId="22">[150]A.P.U!#REF!</definedName>
    <definedName name="TOTALITEM8.8_78" localSheetId="2">[150]A.P.U!#REF!</definedName>
    <definedName name="TOTALITEM8.8_78">[150]A.P.U!#REF!</definedName>
    <definedName name="TOTALITEM8.8_79" localSheetId="22">[150]A.P.U!#REF!</definedName>
    <definedName name="TOTALITEM8.8_79" localSheetId="2">[150]A.P.U!#REF!</definedName>
    <definedName name="TOTALITEM8.8_79">[150]A.P.U!#REF!</definedName>
    <definedName name="TOTALITEM8.8_80" localSheetId="22">[150]A.P.U!#REF!</definedName>
    <definedName name="TOTALITEM8.8_80" localSheetId="2">[150]A.P.U!#REF!</definedName>
    <definedName name="TOTALITEM8.8_80">[150]A.P.U!#REF!</definedName>
    <definedName name="TOTALITEM8.8_9" localSheetId="22">[150]A.P.U!#REF!</definedName>
    <definedName name="TOTALITEM8.8_9" localSheetId="2">[150]A.P.U!#REF!</definedName>
    <definedName name="TOTALITEM8.8_9">[150]A.P.U!#REF!</definedName>
    <definedName name="TOTALITEM9.1" localSheetId="17">[148]A.P.U!#REF!</definedName>
    <definedName name="TOTALITEM9.1" localSheetId="18">[148]A.P.U!#REF!</definedName>
    <definedName name="TOTALITEM9.1" localSheetId="22">[147]A.P.U!#REF!</definedName>
    <definedName name="TOTALITEM9.1" localSheetId="2">[148]A.P.U!#REF!</definedName>
    <definedName name="TOTALITEM9.1">[147]A.P.U!#REF!</definedName>
    <definedName name="TOTALITEM9.1_1" localSheetId="22">[149]A.P.U!#REF!</definedName>
    <definedName name="TOTALITEM9.1_1" localSheetId="2">[149]A.P.U!#REF!</definedName>
    <definedName name="TOTALITEM9.1_1">[149]A.P.U!#REF!</definedName>
    <definedName name="TOTALITEM9.1_10" localSheetId="22">[150]A.P.U!#REF!</definedName>
    <definedName name="TOTALITEM9.1_10" localSheetId="2">[150]A.P.U!#REF!</definedName>
    <definedName name="TOTALITEM9.1_10">[150]A.P.U!#REF!</definedName>
    <definedName name="TOTALITEM9.1_11" localSheetId="22">[150]A.P.U!#REF!</definedName>
    <definedName name="TOTALITEM9.1_11" localSheetId="2">[150]A.P.U!#REF!</definedName>
    <definedName name="TOTALITEM9.1_11">[150]A.P.U!#REF!</definedName>
    <definedName name="TOTALITEM9.1_12" localSheetId="22">[150]A.P.U!#REF!</definedName>
    <definedName name="TOTALITEM9.1_12" localSheetId="2">[150]A.P.U!#REF!</definedName>
    <definedName name="TOTALITEM9.1_12">[150]A.P.U!#REF!</definedName>
    <definedName name="TOTALITEM9.1_13" localSheetId="22">[150]A.P.U!#REF!</definedName>
    <definedName name="TOTALITEM9.1_13" localSheetId="2">[150]A.P.U!#REF!</definedName>
    <definedName name="TOTALITEM9.1_13">[150]A.P.U!#REF!</definedName>
    <definedName name="TOTALITEM9.1_14" localSheetId="22">[150]A.P.U!#REF!</definedName>
    <definedName name="TOTALITEM9.1_14" localSheetId="2">[150]A.P.U!#REF!</definedName>
    <definedName name="TOTALITEM9.1_14">[150]A.P.U!#REF!</definedName>
    <definedName name="TOTALITEM9.1_15" localSheetId="22">[150]A.P.U!#REF!</definedName>
    <definedName name="TOTALITEM9.1_15" localSheetId="2">[150]A.P.U!#REF!</definedName>
    <definedName name="TOTALITEM9.1_15">[150]A.P.U!#REF!</definedName>
    <definedName name="TOTALITEM9.1_16" localSheetId="22">[150]A.P.U!#REF!</definedName>
    <definedName name="TOTALITEM9.1_16" localSheetId="2">[150]A.P.U!#REF!</definedName>
    <definedName name="TOTALITEM9.1_16">[150]A.P.U!#REF!</definedName>
    <definedName name="TOTALITEM9.1_17" localSheetId="22">[150]A.P.U!#REF!</definedName>
    <definedName name="TOTALITEM9.1_17" localSheetId="2">[150]A.P.U!#REF!</definedName>
    <definedName name="TOTALITEM9.1_17">[150]A.P.U!#REF!</definedName>
    <definedName name="TOTALITEM9.1_18" localSheetId="22">[150]A.P.U!#REF!</definedName>
    <definedName name="TOTALITEM9.1_18" localSheetId="2">[150]A.P.U!#REF!</definedName>
    <definedName name="TOTALITEM9.1_18">[150]A.P.U!#REF!</definedName>
    <definedName name="TOTALITEM9.1_19" localSheetId="22">[150]A.P.U!#REF!</definedName>
    <definedName name="TOTALITEM9.1_19" localSheetId="2">[150]A.P.U!#REF!</definedName>
    <definedName name="TOTALITEM9.1_19">[150]A.P.U!#REF!</definedName>
    <definedName name="TOTALITEM9.1_2" localSheetId="22">[149]A.P.U!#REF!</definedName>
    <definedName name="TOTALITEM9.1_2" localSheetId="2">[149]A.P.U!#REF!</definedName>
    <definedName name="TOTALITEM9.1_2">[149]A.P.U!#REF!</definedName>
    <definedName name="TOTALITEM9.1_20" localSheetId="22">[150]A.P.U!#REF!</definedName>
    <definedName name="TOTALITEM9.1_20" localSheetId="2">[150]A.P.U!#REF!</definedName>
    <definedName name="TOTALITEM9.1_20">[150]A.P.U!#REF!</definedName>
    <definedName name="TOTALITEM9.1_21" localSheetId="22">[150]A.P.U!#REF!</definedName>
    <definedName name="TOTALITEM9.1_21" localSheetId="2">[150]A.P.U!#REF!</definedName>
    <definedName name="TOTALITEM9.1_21">[150]A.P.U!#REF!</definedName>
    <definedName name="TOTALITEM9.1_22" localSheetId="22">[150]A.P.U!#REF!</definedName>
    <definedName name="TOTALITEM9.1_22" localSheetId="2">[150]A.P.U!#REF!</definedName>
    <definedName name="TOTALITEM9.1_22">[150]A.P.U!#REF!</definedName>
    <definedName name="TOTALITEM9.1_23" localSheetId="22">[150]A.P.U!#REF!</definedName>
    <definedName name="TOTALITEM9.1_23" localSheetId="2">[150]A.P.U!#REF!</definedName>
    <definedName name="TOTALITEM9.1_23">[150]A.P.U!#REF!</definedName>
    <definedName name="TOTALITEM9.1_24" localSheetId="22">[150]A.P.U!#REF!</definedName>
    <definedName name="TOTALITEM9.1_24" localSheetId="2">[150]A.P.U!#REF!</definedName>
    <definedName name="TOTALITEM9.1_24">[150]A.P.U!#REF!</definedName>
    <definedName name="TOTALITEM9.1_25" localSheetId="22">[150]A.P.U!#REF!</definedName>
    <definedName name="TOTALITEM9.1_25" localSheetId="2">[150]A.P.U!#REF!</definedName>
    <definedName name="TOTALITEM9.1_25">[150]A.P.U!#REF!</definedName>
    <definedName name="TOTALITEM9.1_26" localSheetId="22">[150]A.P.U!#REF!</definedName>
    <definedName name="TOTALITEM9.1_26" localSheetId="2">[150]A.P.U!#REF!</definedName>
    <definedName name="TOTALITEM9.1_26">[150]A.P.U!#REF!</definedName>
    <definedName name="TOTALITEM9.1_27" localSheetId="22">[150]A.P.U!#REF!</definedName>
    <definedName name="TOTALITEM9.1_27" localSheetId="2">[150]A.P.U!#REF!</definedName>
    <definedName name="TOTALITEM9.1_27">[150]A.P.U!#REF!</definedName>
    <definedName name="TOTALITEM9.1_28" localSheetId="22">[150]A.P.U!#REF!</definedName>
    <definedName name="TOTALITEM9.1_28" localSheetId="2">[150]A.P.U!#REF!</definedName>
    <definedName name="TOTALITEM9.1_28">[150]A.P.U!#REF!</definedName>
    <definedName name="TOTALITEM9.1_29" localSheetId="22">[150]A.P.U!#REF!</definedName>
    <definedName name="TOTALITEM9.1_29" localSheetId="2">[150]A.P.U!#REF!</definedName>
    <definedName name="TOTALITEM9.1_29">[150]A.P.U!#REF!</definedName>
    <definedName name="TOTALITEM9.1_3" localSheetId="22">[151]A.P.U!#REF!</definedName>
    <definedName name="TOTALITEM9.1_3" localSheetId="2">[151]A.P.U!#REF!</definedName>
    <definedName name="TOTALITEM9.1_3">[151]A.P.U!#REF!</definedName>
    <definedName name="TOTALITEM9.1_30" localSheetId="22">[150]A.P.U!#REF!</definedName>
    <definedName name="TOTALITEM9.1_30" localSheetId="2">[150]A.P.U!#REF!</definedName>
    <definedName name="TOTALITEM9.1_30">[150]A.P.U!#REF!</definedName>
    <definedName name="TOTALITEM9.1_31" localSheetId="22">[150]A.P.U!#REF!</definedName>
    <definedName name="TOTALITEM9.1_31" localSheetId="2">[150]A.P.U!#REF!</definedName>
    <definedName name="TOTALITEM9.1_31">[150]A.P.U!#REF!</definedName>
    <definedName name="TOTALITEM9.1_32" localSheetId="22">[150]A.P.U!#REF!</definedName>
    <definedName name="TOTALITEM9.1_32" localSheetId="2">[150]A.P.U!#REF!</definedName>
    <definedName name="TOTALITEM9.1_32">[150]A.P.U!#REF!</definedName>
    <definedName name="TOTALITEM9.1_33" localSheetId="22">[150]A.P.U!#REF!</definedName>
    <definedName name="TOTALITEM9.1_33" localSheetId="2">[150]A.P.U!#REF!</definedName>
    <definedName name="TOTALITEM9.1_33">[150]A.P.U!#REF!</definedName>
    <definedName name="TOTALITEM9.1_34" localSheetId="22">[150]A.P.U!#REF!</definedName>
    <definedName name="TOTALITEM9.1_34" localSheetId="2">[150]A.P.U!#REF!</definedName>
    <definedName name="TOTALITEM9.1_34">[150]A.P.U!#REF!</definedName>
    <definedName name="TOTALITEM9.1_35" localSheetId="22">[150]A.P.U!#REF!</definedName>
    <definedName name="TOTALITEM9.1_35" localSheetId="2">[150]A.P.U!#REF!</definedName>
    <definedName name="TOTALITEM9.1_35">[150]A.P.U!#REF!</definedName>
    <definedName name="TOTALITEM9.1_36" localSheetId="22">[150]A.P.U!#REF!</definedName>
    <definedName name="TOTALITEM9.1_36" localSheetId="2">[150]A.P.U!#REF!</definedName>
    <definedName name="TOTALITEM9.1_36">[150]A.P.U!#REF!</definedName>
    <definedName name="TOTALITEM9.1_37" localSheetId="22">[150]A.P.U!#REF!</definedName>
    <definedName name="TOTALITEM9.1_37" localSheetId="2">[150]A.P.U!#REF!</definedName>
    <definedName name="TOTALITEM9.1_37">[150]A.P.U!#REF!</definedName>
    <definedName name="TOTALITEM9.1_38" localSheetId="22">[150]A.P.U!#REF!</definedName>
    <definedName name="TOTALITEM9.1_38" localSheetId="2">[150]A.P.U!#REF!</definedName>
    <definedName name="TOTALITEM9.1_38">[150]A.P.U!#REF!</definedName>
    <definedName name="TOTALITEM9.1_39" localSheetId="22">[150]A.P.U!#REF!</definedName>
    <definedName name="TOTALITEM9.1_39" localSheetId="2">[150]A.P.U!#REF!</definedName>
    <definedName name="TOTALITEM9.1_39">[150]A.P.U!#REF!</definedName>
    <definedName name="TOTALITEM9.1_4" localSheetId="22">[149]A.P.U!#REF!</definedName>
    <definedName name="TOTALITEM9.1_4" localSheetId="2">[149]A.P.U!#REF!</definedName>
    <definedName name="TOTALITEM9.1_4">[149]A.P.U!#REF!</definedName>
    <definedName name="TOTALITEM9.1_40" localSheetId="22">[150]A.P.U!#REF!</definedName>
    <definedName name="TOTALITEM9.1_40" localSheetId="2">[150]A.P.U!#REF!</definedName>
    <definedName name="TOTALITEM9.1_40">[150]A.P.U!#REF!</definedName>
    <definedName name="TOTALITEM9.1_41" localSheetId="22">[150]A.P.U!#REF!</definedName>
    <definedName name="TOTALITEM9.1_41" localSheetId="2">[150]A.P.U!#REF!</definedName>
    <definedName name="TOTALITEM9.1_41">[150]A.P.U!#REF!</definedName>
    <definedName name="TOTALITEM9.1_42" localSheetId="22">[150]A.P.U!#REF!</definedName>
    <definedName name="TOTALITEM9.1_42" localSheetId="2">[150]A.P.U!#REF!</definedName>
    <definedName name="TOTALITEM9.1_42">[150]A.P.U!#REF!</definedName>
    <definedName name="TOTALITEM9.1_43" localSheetId="22">[150]A.P.U!#REF!</definedName>
    <definedName name="TOTALITEM9.1_43" localSheetId="2">[150]A.P.U!#REF!</definedName>
    <definedName name="TOTALITEM9.1_43">[150]A.P.U!#REF!</definedName>
    <definedName name="TOTALITEM9.1_44" localSheetId="22">[150]A.P.U!#REF!</definedName>
    <definedName name="TOTALITEM9.1_44" localSheetId="2">[150]A.P.U!#REF!</definedName>
    <definedName name="TOTALITEM9.1_44">[150]A.P.U!#REF!</definedName>
    <definedName name="TOTALITEM9.1_45" localSheetId="22">[150]A.P.U!#REF!</definedName>
    <definedName name="TOTALITEM9.1_45" localSheetId="2">[150]A.P.U!#REF!</definedName>
    <definedName name="TOTALITEM9.1_45">[150]A.P.U!#REF!</definedName>
    <definedName name="TOTALITEM9.1_46" localSheetId="22">[150]A.P.U!#REF!</definedName>
    <definedName name="TOTALITEM9.1_46" localSheetId="2">[150]A.P.U!#REF!</definedName>
    <definedName name="TOTALITEM9.1_46">[150]A.P.U!#REF!</definedName>
    <definedName name="TOTALITEM9.1_47" localSheetId="22">[150]A.P.U!#REF!</definedName>
    <definedName name="TOTALITEM9.1_47" localSheetId="2">[150]A.P.U!#REF!</definedName>
    <definedName name="TOTALITEM9.1_47">[150]A.P.U!#REF!</definedName>
    <definedName name="TOTALITEM9.1_48" localSheetId="22">[150]A.P.U!#REF!</definedName>
    <definedName name="TOTALITEM9.1_48" localSheetId="2">[150]A.P.U!#REF!</definedName>
    <definedName name="TOTALITEM9.1_48">[150]A.P.U!#REF!</definedName>
    <definedName name="TOTALITEM9.1_49" localSheetId="22">[150]A.P.U!#REF!</definedName>
    <definedName name="TOTALITEM9.1_49" localSheetId="2">[150]A.P.U!#REF!</definedName>
    <definedName name="TOTALITEM9.1_49">[150]A.P.U!#REF!</definedName>
    <definedName name="TOTALITEM9.1_5" localSheetId="22">[150]A.P.U!#REF!</definedName>
    <definedName name="TOTALITEM9.1_5" localSheetId="2">[150]A.P.U!#REF!</definedName>
    <definedName name="TOTALITEM9.1_5">[150]A.P.U!#REF!</definedName>
    <definedName name="TOTALITEM9.1_50" localSheetId="22">[150]A.P.U!#REF!</definedName>
    <definedName name="TOTALITEM9.1_50" localSheetId="2">[150]A.P.U!#REF!</definedName>
    <definedName name="TOTALITEM9.1_50">[150]A.P.U!#REF!</definedName>
    <definedName name="TOTALITEM9.1_51" localSheetId="22">[150]A.P.U!#REF!</definedName>
    <definedName name="TOTALITEM9.1_51" localSheetId="2">[150]A.P.U!#REF!</definedName>
    <definedName name="TOTALITEM9.1_51">[150]A.P.U!#REF!</definedName>
    <definedName name="TOTALITEM9.1_52" localSheetId="22">[150]A.P.U!#REF!</definedName>
    <definedName name="TOTALITEM9.1_52" localSheetId="2">[150]A.P.U!#REF!</definedName>
    <definedName name="TOTALITEM9.1_52">[150]A.P.U!#REF!</definedName>
    <definedName name="TOTALITEM9.1_53" localSheetId="22">[150]A.P.U!#REF!</definedName>
    <definedName name="TOTALITEM9.1_53" localSheetId="2">[150]A.P.U!#REF!</definedName>
    <definedName name="TOTALITEM9.1_53">[150]A.P.U!#REF!</definedName>
    <definedName name="TOTALITEM9.1_54" localSheetId="22">[150]A.P.U!#REF!</definedName>
    <definedName name="TOTALITEM9.1_54" localSheetId="2">[150]A.P.U!#REF!</definedName>
    <definedName name="TOTALITEM9.1_54">[150]A.P.U!#REF!</definedName>
    <definedName name="TOTALITEM9.1_55" localSheetId="22">[150]A.P.U!#REF!</definedName>
    <definedName name="TOTALITEM9.1_55" localSheetId="2">[150]A.P.U!#REF!</definedName>
    <definedName name="TOTALITEM9.1_55">[150]A.P.U!#REF!</definedName>
    <definedName name="TOTALITEM9.1_56" localSheetId="22">[150]A.P.U!#REF!</definedName>
    <definedName name="TOTALITEM9.1_56" localSheetId="2">[150]A.P.U!#REF!</definedName>
    <definedName name="TOTALITEM9.1_56">[150]A.P.U!#REF!</definedName>
    <definedName name="TOTALITEM9.1_57" localSheetId="22">[150]A.P.U!#REF!</definedName>
    <definedName name="TOTALITEM9.1_57" localSheetId="2">[150]A.P.U!#REF!</definedName>
    <definedName name="TOTALITEM9.1_57">[150]A.P.U!#REF!</definedName>
    <definedName name="TOTALITEM9.1_58" localSheetId="22">[150]A.P.U!#REF!</definedName>
    <definedName name="TOTALITEM9.1_58" localSheetId="2">[150]A.P.U!#REF!</definedName>
    <definedName name="TOTALITEM9.1_58">[150]A.P.U!#REF!</definedName>
    <definedName name="TOTALITEM9.1_59" localSheetId="22">[149]A.P.U!#REF!</definedName>
    <definedName name="TOTALITEM9.1_59" localSheetId="2">[149]A.P.U!#REF!</definedName>
    <definedName name="TOTALITEM9.1_59">[149]A.P.U!#REF!</definedName>
    <definedName name="TOTALITEM9.1_60" localSheetId="22">[149]A.P.U!#REF!</definedName>
    <definedName name="TOTALITEM9.1_60" localSheetId="2">[149]A.P.U!#REF!</definedName>
    <definedName name="TOTALITEM9.1_60">[149]A.P.U!#REF!</definedName>
    <definedName name="TOTALITEM9.1_61" localSheetId="22">[150]A.P.U!#REF!</definedName>
    <definedName name="TOTALITEM9.1_61" localSheetId="2">[150]A.P.U!#REF!</definedName>
    <definedName name="TOTALITEM9.1_61">[150]A.P.U!#REF!</definedName>
    <definedName name="TOTALITEM9.1_62" localSheetId="22">[150]A.P.U!#REF!</definedName>
    <definedName name="TOTALITEM9.1_62" localSheetId="2">[150]A.P.U!#REF!</definedName>
    <definedName name="TOTALITEM9.1_62">[150]A.P.U!#REF!</definedName>
    <definedName name="TOTALITEM9.1_63" localSheetId="22">[150]A.P.U!#REF!</definedName>
    <definedName name="TOTALITEM9.1_63" localSheetId="2">[150]A.P.U!#REF!</definedName>
    <definedName name="TOTALITEM9.1_63">[150]A.P.U!#REF!</definedName>
    <definedName name="TOTALITEM9.1_64" localSheetId="22">[150]A.P.U!#REF!</definedName>
    <definedName name="TOTALITEM9.1_64" localSheetId="2">[150]A.P.U!#REF!</definedName>
    <definedName name="TOTALITEM9.1_64">[150]A.P.U!#REF!</definedName>
    <definedName name="TOTALITEM9.1_65" localSheetId="22">[150]A.P.U!#REF!</definedName>
    <definedName name="TOTALITEM9.1_65" localSheetId="2">[150]A.P.U!#REF!</definedName>
    <definedName name="TOTALITEM9.1_65">[150]A.P.U!#REF!</definedName>
    <definedName name="TOTALITEM9.1_66" localSheetId="22">[150]A.P.U!#REF!</definedName>
    <definedName name="TOTALITEM9.1_66" localSheetId="2">[150]A.P.U!#REF!</definedName>
    <definedName name="TOTALITEM9.1_66">[150]A.P.U!#REF!</definedName>
    <definedName name="TOTALITEM9.1_67" localSheetId="22">[150]A.P.U!#REF!</definedName>
    <definedName name="TOTALITEM9.1_67" localSheetId="2">[150]A.P.U!#REF!</definedName>
    <definedName name="TOTALITEM9.1_67">[150]A.P.U!#REF!</definedName>
    <definedName name="TOTALITEM9.1_68" localSheetId="22">[150]A.P.U!#REF!</definedName>
    <definedName name="TOTALITEM9.1_68" localSheetId="2">[150]A.P.U!#REF!</definedName>
    <definedName name="TOTALITEM9.1_68">[150]A.P.U!#REF!</definedName>
    <definedName name="TOTALITEM9.1_69" localSheetId="22">[150]A.P.U!#REF!</definedName>
    <definedName name="TOTALITEM9.1_69" localSheetId="2">[150]A.P.U!#REF!</definedName>
    <definedName name="TOTALITEM9.1_69">[150]A.P.U!#REF!</definedName>
    <definedName name="TOTALITEM9.1_70" localSheetId="22">[150]A.P.U!#REF!</definedName>
    <definedName name="TOTALITEM9.1_70" localSheetId="2">[150]A.P.U!#REF!</definedName>
    <definedName name="TOTALITEM9.1_70">[150]A.P.U!#REF!</definedName>
    <definedName name="TOTALITEM9.1_71" localSheetId="22">[150]A.P.U!#REF!</definedName>
    <definedName name="TOTALITEM9.1_71" localSheetId="2">[150]A.P.U!#REF!</definedName>
    <definedName name="TOTALITEM9.1_71">[150]A.P.U!#REF!</definedName>
    <definedName name="TOTALITEM9.1_72" localSheetId="22">[150]A.P.U!#REF!</definedName>
    <definedName name="TOTALITEM9.1_72" localSheetId="2">[150]A.P.U!#REF!</definedName>
    <definedName name="TOTALITEM9.1_72">[150]A.P.U!#REF!</definedName>
    <definedName name="TOTALITEM9.1_73" localSheetId="22">[150]A.P.U!#REF!</definedName>
    <definedName name="TOTALITEM9.1_73" localSheetId="2">[150]A.P.U!#REF!</definedName>
    <definedName name="TOTALITEM9.1_73">[150]A.P.U!#REF!</definedName>
    <definedName name="TOTALITEM9.1_74" localSheetId="22">[150]A.P.U!#REF!</definedName>
    <definedName name="TOTALITEM9.1_74" localSheetId="2">[150]A.P.U!#REF!</definedName>
    <definedName name="TOTALITEM9.1_74">[150]A.P.U!#REF!</definedName>
    <definedName name="TOTALITEM9.1_75" localSheetId="22">[150]A.P.U!#REF!</definedName>
    <definedName name="TOTALITEM9.1_75" localSheetId="2">[150]A.P.U!#REF!</definedName>
    <definedName name="TOTALITEM9.1_75">[150]A.P.U!#REF!</definedName>
    <definedName name="TOTALITEM9.1_76" localSheetId="22">[150]A.P.U!#REF!</definedName>
    <definedName name="TOTALITEM9.1_76" localSheetId="2">[150]A.P.U!#REF!</definedName>
    <definedName name="TOTALITEM9.1_76">[150]A.P.U!#REF!</definedName>
    <definedName name="TOTALITEM9.1_77" localSheetId="22">[150]A.P.U!#REF!</definedName>
    <definedName name="TOTALITEM9.1_77" localSheetId="2">[150]A.P.U!#REF!</definedName>
    <definedName name="TOTALITEM9.1_77">[150]A.P.U!#REF!</definedName>
    <definedName name="TOTALITEM9.1_78" localSheetId="22">[150]A.P.U!#REF!</definedName>
    <definedName name="TOTALITEM9.1_78" localSheetId="2">[150]A.P.U!#REF!</definedName>
    <definedName name="TOTALITEM9.1_78">[150]A.P.U!#REF!</definedName>
    <definedName name="TOTALITEM9.1_79" localSheetId="22">[150]A.P.U!#REF!</definedName>
    <definedName name="TOTALITEM9.1_79" localSheetId="2">[150]A.P.U!#REF!</definedName>
    <definedName name="TOTALITEM9.1_79">[150]A.P.U!#REF!</definedName>
    <definedName name="TOTALITEM9.1_80" localSheetId="22">[150]A.P.U!#REF!</definedName>
    <definedName name="TOTALITEM9.1_80" localSheetId="2">[150]A.P.U!#REF!</definedName>
    <definedName name="TOTALITEM9.1_80">[150]A.P.U!#REF!</definedName>
    <definedName name="TOTALITEM9.1_9" localSheetId="22">[150]A.P.U!#REF!</definedName>
    <definedName name="TOTALITEM9.1_9" localSheetId="2">[150]A.P.U!#REF!</definedName>
    <definedName name="TOTALITEM9.1_9">[150]A.P.U!#REF!</definedName>
    <definedName name="TOTALITEM9.2" localSheetId="17">[148]A.P.U!#REF!</definedName>
    <definedName name="TOTALITEM9.2" localSheetId="18">[148]A.P.U!#REF!</definedName>
    <definedName name="TOTALITEM9.2" localSheetId="22">[147]A.P.U!#REF!</definedName>
    <definedName name="TOTALITEM9.2" localSheetId="2">[148]A.P.U!#REF!</definedName>
    <definedName name="TOTALITEM9.2">[147]A.P.U!#REF!</definedName>
    <definedName name="TOTALITEM9.2_1" localSheetId="22">[149]A.P.U!#REF!</definedName>
    <definedName name="TOTALITEM9.2_1" localSheetId="2">[149]A.P.U!#REF!</definedName>
    <definedName name="TOTALITEM9.2_1">[149]A.P.U!#REF!</definedName>
    <definedName name="TOTALITEM9.2_10" localSheetId="22">[150]A.P.U!#REF!</definedName>
    <definedName name="TOTALITEM9.2_10" localSheetId="2">[150]A.P.U!#REF!</definedName>
    <definedName name="TOTALITEM9.2_10">[150]A.P.U!#REF!</definedName>
    <definedName name="TOTALITEM9.2_11" localSheetId="22">[150]A.P.U!#REF!</definedName>
    <definedName name="TOTALITEM9.2_11" localSheetId="2">[150]A.P.U!#REF!</definedName>
    <definedName name="TOTALITEM9.2_11">[150]A.P.U!#REF!</definedName>
    <definedName name="TOTALITEM9.2_12" localSheetId="22">[150]A.P.U!#REF!</definedName>
    <definedName name="TOTALITEM9.2_12" localSheetId="2">[150]A.P.U!#REF!</definedName>
    <definedName name="TOTALITEM9.2_12">[150]A.P.U!#REF!</definedName>
    <definedName name="TOTALITEM9.2_13" localSheetId="22">[150]A.P.U!#REF!</definedName>
    <definedName name="TOTALITEM9.2_13" localSheetId="2">[150]A.P.U!#REF!</definedName>
    <definedName name="TOTALITEM9.2_13">[150]A.P.U!#REF!</definedName>
    <definedName name="TOTALITEM9.2_14" localSheetId="22">[150]A.P.U!#REF!</definedName>
    <definedName name="TOTALITEM9.2_14" localSheetId="2">[150]A.P.U!#REF!</definedName>
    <definedName name="TOTALITEM9.2_14">[150]A.P.U!#REF!</definedName>
    <definedName name="TOTALITEM9.2_15" localSheetId="22">[150]A.P.U!#REF!</definedName>
    <definedName name="TOTALITEM9.2_15" localSheetId="2">[150]A.P.U!#REF!</definedName>
    <definedName name="TOTALITEM9.2_15">[150]A.P.U!#REF!</definedName>
    <definedName name="TOTALITEM9.2_16" localSheetId="22">[150]A.P.U!#REF!</definedName>
    <definedName name="TOTALITEM9.2_16" localSheetId="2">[150]A.P.U!#REF!</definedName>
    <definedName name="TOTALITEM9.2_16">[150]A.P.U!#REF!</definedName>
    <definedName name="TOTALITEM9.2_17" localSheetId="22">[150]A.P.U!#REF!</definedName>
    <definedName name="TOTALITEM9.2_17" localSheetId="2">[150]A.P.U!#REF!</definedName>
    <definedName name="TOTALITEM9.2_17">[150]A.P.U!#REF!</definedName>
    <definedName name="TOTALITEM9.2_18" localSheetId="22">[150]A.P.U!#REF!</definedName>
    <definedName name="TOTALITEM9.2_18" localSheetId="2">[150]A.P.U!#REF!</definedName>
    <definedName name="TOTALITEM9.2_18">[150]A.P.U!#REF!</definedName>
    <definedName name="TOTALITEM9.2_19" localSheetId="22">[150]A.P.U!#REF!</definedName>
    <definedName name="TOTALITEM9.2_19" localSheetId="2">[150]A.P.U!#REF!</definedName>
    <definedName name="TOTALITEM9.2_19">[150]A.P.U!#REF!</definedName>
    <definedName name="TOTALITEM9.2_2" localSheetId="22">[149]A.P.U!#REF!</definedName>
    <definedName name="TOTALITEM9.2_2" localSheetId="2">[149]A.P.U!#REF!</definedName>
    <definedName name="TOTALITEM9.2_2">[149]A.P.U!#REF!</definedName>
    <definedName name="TOTALITEM9.2_20" localSheetId="22">[150]A.P.U!#REF!</definedName>
    <definedName name="TOTALITEM9.2_20" localSheetId="2">[150]A.P.U!#REF!</definedName>
    <definedName name="TOTALITEM9.2_20">[150]A.P.U!#REF!</definedName>
    <definedName name="TOTALITEM9.2_21" localSheetId="22">[150]A.P.U!#REF!</definedName>
    <definedName name="TOTALITEM9.2_21" localSheetId="2">[150]A.P.U!#REF!</definedName>
    <definedName name="TOTALITEM9.2_21">[150]A.P.U!#REF!</definedName>
    <definedName name="TOTALITEM9.2_22" localSheetId="22">[150]A.P.U!#REF!</definedName>
    <definedName name="TOTALITEM9.2_22" localSheetId="2">[150]A.P.U!#REF!</definedName>
    <definedName name="TOTALITEM9.2_22">[150]A.P.U!#REF!</definedName>
    <definedName name="TOTALITEM9.2_23" localSheetId="22">[150]A.P.U!#REF!</definedName>
    <definedName name="TOTALITEM9.2_23" localSheetId="2">[150]A.P.U!#REF!</definedName>
    <definedName name="TOTALITEM9.2_23">[150]A.P.U!#REF!</definedName>
    <definedName name="TOTALITEM9.2_24" localSheetId="22">[150]A.P.U!#REF!</definedName>
    <definedName name="TOTALITEM9.2_24" localSheetId="2">[150]A.P.U!#REF!</definedName>
    <definedName name="TOTALITEM9.2_24">[150]A.P.U!#REF!</definedName>
    <definedName name="TOTALITEM9.2_25" localSheetId="22">[150]A.P.U!#REF!</definedName>
    <definedName name="TOTALITEM9.2_25" localSheetId="2">[150]A.P.U!#REF!</definedName>
    <definedName name="TOTALITEM9.2_25">[150]A.P.U!#REF!</definedName>
    <definedName name="TOTALITEM9.2_26" localSheetId="22">[150]A.P.U!#REF!</definedName>
    <definedName name="TOTALITEM9.2_26" localSheetId="2">[150]A.P.U!#REF!</definedName>
    <definedName name="TOTALITEM9.2_26">[150]A.P.U!#REF!</definedName>
    <definedName name="TOTALITEM9.2_27" localSheetId="22">[150]A.P.U!#REF!</definedName>
    <definedName name="TOTALITEM9.2_27" localSheetId="2">[150]A.P.U!#REF!</definedName>
    <definedName name="TOTALITEM9.2_27">[150]A.P.U!#REF!</definedName>
    <definedName name="TOTALITEM9.2_28" localSheetId="22">[150]A.P.U!#REF!</definedName>
    <definedName name="TOTALITEM9.2_28" localSheetId="2">[150]A.P.U!#REF!</definedName>
    <definedName name="TOTALITEM9.2_28">[150]A.P.U!#REF!</definedName>
    <definedName name="TOTALITEM9.2_29" localSheetId="22">[150]A.P.U!#REF!</definedName>
    <definedName name="TOTALITEM9.2_29" localSheetId="2">[150]A.P.U!#REF!</definedName>
    <definedName name="TOTALITEM9.2_29">[150]A.P.U!#REF!</definedName>
    <definedName name="TOTALITEM9.2_3" localSheetId="22">[151]A.P.U!#REF!</definedName>
    <definedName name="TOTALITEM9.2_3" localSheetId="2">[151]A.P.U!#REF!</definedName>
    <definedName name="TOTALITEM9.2_3">[151]A.P.U!#REF!</definedName>
    <definedName name="TOTALITEM9.2_30" localSheetId="22">[150]A.P.U!#REF!</definedName>
    <definedName name="TOTALITEM9.2_30" localSheetId="2">[150]A.P.U!#REF!</definedName>
    <definedName name="TOTALITEM9.2_30">[150]A.P.U!#REF!</definedName>
    <definedName name="TOTALITEM9.2_31" localSheetId="22">[150]A.P.U!#REF!</definedName>
    <definedName name="TOTALITEM9.2_31" localSheetId="2">[150]A.P.U!#REF!</definedName>
    <definedName name="TOTALITEM9.2_31">[150]A.P.U!#REF!</definedName>
    <definedName name="TOTALITEM9.2_32" localSheetId="22">[150]A.P.U!#REF!</definedName>
    <definedName name="TOTALITEM9.2_32" localSheetId="2">[150]A.P.U!#REF!</definedName>
    <definedName name="TOTALITEM9.2_32">[150]A.P.U!#REF!</definedName>
    <definedName name="TOTALITEM9.2_33" localSheetId="22">[150]A.P.U!#REF!</definedName>
    <definedName name="TOTALITEM9.2_33" localSheetId="2">[150]A.P.U!#REF!</definedName>
    <definedName name="TOTALITEM9.2_33">[150]A.P.U!#REF!</definedName>
    <definedName name="TOTALITEM9.2_34" localSheetId="22">[150]A.P.U!#REF!</definedName>
    <definedName name="TOTALITEM9.2_34" localSheetId="2">[150]A.P.U!#REF!</definedName>
    <definedName name="TOTALITEM9.2_34">[150]A.P.U!#REF!</definedName>
    <definedName name="TOTALITEM9.2_35" localSheetId="22">[150]A.P.U!#REF!</definedName>
    <definedName name="TOTALITEM9.2_35" localSheetId="2">[150]A.P.U!#REF!</definedName>
    <definedName name="TOTALITEM9.2_35">[150]A.P.U!#REF!</definedName>
    <definedName name="TOTALITEM9.2_36" localSheetId="22">[150]A.P.U!#REF!</definedName>
    <definedName name="TOTALITEM9.2_36" localSheetId="2">[150]A.P.U!#REF!</definedName>
    <definedName name="TOTALITEM9.2_36">[150]A.P.U!#REF!</definedName>
    <definedName name="TOTALITEM9.2_37" localSheetId="22">[150]A.P.U!#REF!</definedName>
    <definedName name="TOTALITEM9.2_37" localSheetId="2">[150]A.P.U!#REF!</definedName>
    <definedName name="TOTALITEM9.2_37">[150]A.P.U!#REF!</definedName>
    <definedName name="TOTALITEM9.2_38" localSheetId="22">[150]A.P.U!#REF!</definedName>
    <definedName name="TOTALITEM9.2_38" localSheetId="2">[150]A.P.U!#REF!</definedName>
    <definedName name="TOTALITEM9.2_38">[150]A.P.U!#REF!</definedName>
    <definedName name="TOTALITEM9.2_39" localSheetId="22">[150]A.P.U!#REF!</definedName>
    <definedName name="TOTALITEM9.2_39" localSheetId="2">[150]A.P.U!#REF!</definedName>
    <definedName name="TOTALITEM9.2_39">[150]A.P.U!#REF!</definedName>
    <definedName name="TOTALITEM9.2_4" localSheetId="22">[149]A.P.U!#REF!</definedName>
    <definedName name="TOTALITEM9.2_4" localSheetId="2">[149]A.P.U!#REF!</definedName>
    <definedName name="TOTALITEM9.2_4">[149]A.P.U!#REF!</definedName>
    <definedName name="TOTALITEM9.2_40" localSheetId="22">[150]A.P.U!#REF!</definedName>
    <definedName name="TOTALITEM9.2_40" localSheetId="2">[150]A.P.U!#REF!</definedName>
    <definedName name="TOTALITEM9.2_40">[150]A.P.U!#REF!</definedName>
    <definedName name="TOTALITEM9.2_41" localSheetId="22">[150]A.P.U!#REF!</definedName>
    <definedName name="TOTALITEM9.2_41" localSheetId="2">[150]A.P.U!#REF!</definedName>
    <definedName name="TOTALITEM9.2_41">[150]A.P.U!#REF!</definedName>
    <definedName name="TOTALITEM9.2_42" localSheetId="22">[150]A.P.U!#REF!</definedName>
    <definedName name="TOTALITEM9.2_42" localSheetId="2">[150]A.P.U!#REF!</definedName>
    <definedName name="TOTALITEM9.2_42">[150]A.P.U!#REF!</definedName>
    <definedName name="TOTALITEM9.2_43" localSheetId="22">[150]A.P.U!#REF!</definedName>
    <definedName name="TOTALITEM9.2_43" localSheetId="2">[150]A.P.U!#REF!</definedName>
    <definedName name="TOTALITEM9.2_43">[150]A.P.U!#REF!</definedName>
    <definedName name="TOTALITEM9.2_44" localSheetId="22">[150]A.P.U!#REF!</definedName>
    <definedName name="TOTALITEM9.2_44" localSheetId="2">[150]A.P.U!#REF!</definedName>
    <definedName name="TOTALITEM9.2_44">[150]A.P.U!#REF!</definedName>
    <definedName name="TOTALITEM9.2_45" localSheetId="22">[150]A.P.U!#REF!</definedName>
    <definedName name="TOTALITEM9.2_45" localSheetId="2">[150]A.P.U!#REF!</definedName>
    <definedName name="TOTALITEM9.2_45">[150]A.P.U!#REF!</definedName>
    <definedName name="TOTALITEM9.2_46" localSheetId="22">[150]A.P.U!#REF!</definedName>
    <definedName name="TOTALITEM9.2_46" localSheetId="2">[150]A.P.U!#REF!</definedName>
    <definedName name="TOTALITEM9.2_46">[150]A.P.U!#REF!</definedName>
    <definedName name="TOTALITEM9.2_47" localSheetId="22">[150]A.P.U!#REF!</definedName>
    <definedName name="TOTALITEM9.2_47" localSheetId="2">[150]A.P.U!#REF!</definedName>
    <definedName name="TOTALITEM9.2_47">[150]A.P.U!#REF!</definedName>
    <definedName name="TOTALITEM9.2_48" localSheetId="22">[150]A.P.U!#REF!</definedName>
    <definedName name="TOTALITEM9.2_48" localSheetId="2">[150]A.P.U!#REF!</definedName>
    <definedName name="TOTALITEM9.2_48">[150]A.P.U!#REF!</definedName>
    <definedName name="TOTALITEM9.2_49" localSheetId="22">[150]A.P.U!#REF!</definedName>
    <definedName name="TOTALITEM9.2_49" localSheetId="2">[150]A.P.U!#REF!</definedName>
    <definedName name="TOTALITEM9.2_49">[150]A.P.U!#REF!</definedName>
    <definedName name="TOTALITEM9.2_5" localSheetId="22">[150]A.P.U!#REF!</definedName>
    <definedName name="TOTALITEM9.2_5" localSheetId="2">[150]A.P.U!#REF!</definedName>
    <definedName name="TOTALITEM9.2_5">[150]A.P.U!#REF!</definedName>
    <definedName name="TOTALITEM9.2_50" localSheetId="22">[150]A.P.U!#REF!</definedName>
    <definedName name="TOTALITEM9.2_50" localSheetId="2">[150]A.P.U!#REF!</definedName>
    <definedName name="TOTALITEM9.2_50">[150]A.P.U!#REF!</definedName>
    <definedName name="TOTALITEM9.2_51" localSheetId="22">[150]A.P.U!#REF!</definedName>
    <definedName name="TOTALITEM9.2_51" localSheetId="2">[150]A.P.U!#REF!</definedName>
    <definedName name="TOTALITEM9.2_51">[150]A.P.U!#REF!</definedName>
    <definedName name="TOTALITEM9.2_52" localSheetId="22">[150]A.P.U!#REF!</definedName>
    <definedName name="TOTALITEM9.2_52" localSheetId="2">[150]A.P.U!#REF!</definedName>
    <definedName name="TOTALITEM9.2_52">[150]A.P.U!#REF!</definedName>
    <definedName name="TOTALITEM9.2_53" localSheetId="22">[150]A.P.U!#REF!</definedName>
    <definedName name="TOTALITEM9.2_53" localSheetId="2">[150]A.P.U!#REF!</definedName>
    <definedName name="TOTALITEM9.2_53">[150]A.P.U!#REF!</definedName>
    <definedName name="TOTALITEM9.2_54" localSheetId="22">[150]A.P.U!#REF!</definedName>
    <definedName name="TOTALITEM9.2_54" localSheetId="2">[150]A.P.U!#REF!</definedName>
    <definedName name="TOTALITEM9.2_54">[150]A.P.U!#REF!</definedName>
    <definedName name="TOTALITEM9.2_55" localSheetId="22">[150]A.P.U!#REF!</definedName>
    <definedName name="TOTALITEM9.2_55" localSheetId="2">[150]A.P.U!#REF!</definedName>
    <definedName name="TOTALITEM9.2_55">[150]A.P.U!#REF!</definedName>
    <definedName name="TOTALITEM9.2_56" localSheetId="22">[150]A.P.U!#REF!</definedName>
    <definedName name="TOTALITEM9.2_56" localSheetId="2">[150]A.P.U!#REF!</definedName>
    <definedName name="TOTALITEM9.2_56">[150]A.P.U!#REF!</definedName>
    <definedName name="TOTALITEM9.2_57" localSheetId="22">[150]A.P.U!#REF!</definedName>
    <definedName name="TOTALITEM9.2_57" localSheetId="2">[150]A.P.U!#REF!</definedName>
    <definedName name="TOTALITEM9.2_57">[150]A.P.U!#REF!</definedName>
    <definedName name="TOTALITEM9.2_58" localSheetId="22">[150]A.P.U!#REF!</definedName>
    <definedName name="TOTALITEM9.2_58" localSheetId="2">[150]A.P.U!#REF!</definedName>
    <definedName name="TOTALITEM9.2_58">[150]A.P.U!#REF!</definedName>
    <definedName name="TOTALITEM9.2_59" localSheetId="22">[149]A.P.U!#REF!</definedName>
    <definedName name="TOTALITEM9.2_59" localSheetId="2">[149]A.P.U!#REF!</definedName>
    <definedName name="TOTALITEM9.2_59">[149]A.P.U!#REF!</definedName>
    <definedName name="TOTALITEM9.2_60" localSheetId="22">[149]A.P.U!#REF!</definedName>
    <definedName name="TOTALITEM9.2_60" localSheetId="2">[149]A.P.U!#REF!</definedName>
    <definedName name="TOTALITEM9.2_60">[149]A.P.U!#REF!</definedName>
    <definedName name="TOTALITEM9.2_61" localSheetId="22">[150]A.P.U!#REF!</definedName>
    <definedName name="TOTALITEM9.2_61" localSheetId="2">[150]A.P.U!#REF!</definedName>
    <definedName name="TOTALITEM9.2_61">[150]A.P.U!#REF!</definedName>
    <definedName name="TOTALITEM9.2_62" localSheetId="22">[150]A.P.U!#REF!</definedName>
    <definedName name="TOTALITEM9.2_62" localSheetId="2">[150]A.P.U!#REF!</definedName>
    <definedName name="TOTALITEM9.2_62">[150]A.P.U!#REF!</definedName>
    <definedName name="TOTALITEM9.2_63" localSheetId="22">[150]A.P.U!#REF!</definedName>
    <definedName name="TOTALITEM9.2_63" localSheetId="2">[150]A.P.U!#REF!</definedName>
    <definedName name="TOTALITEM9.2_63">[150]A.P.U!#REF!</definedName>
    <definedName name="TOTALITEM9.2_64" localSheetId="22">[150]A.P.U!#REF!</definedName>
    <definedName name="TOTALITEM9.2_64" localSheetId="2">[150]A.P.U!#REF!</definedName>
    <definedName name="TOTALITEM9.2_64">[150]A.P.U!#REF!</definedName>
    <definedName name="TOTALITEM9.2_65" localSheetId="22">[150]A.P.U!#REF!</definedName>
    <definedName name="TOTALITEM9.2_65" localSheetId="2">[150]A.P.U!#REF!</definedName>
    <definedName name="TOTALITEM9.2_65">[150]A.P.U!#REF!</definedName>
    <definedName name="TOTALITEM9.2_66" localSheetId="22">[150]A.P.U!#REF!</definedName>
    <definedName name="TOTALITEM9.2_66" localSheetId="2">[150]A.P.U!#REF!</definedName>
    <definedName name="TOTALITEM9.2_66">[150]A.P.U!#REF!</definedName>
    <definedName name="TOTALITEM9.2_67" localSheetId="22">[150]A.P.U!#REF!</definedName>
    <definedName name="TOTALITEM9.2_67" localSheetId="2">[150]A.P.U!#REF!</definedName>
    <definedName name="TOTALITEM9.2_67">[150]A.P.U!#REF!</definedName>
    <definedName name="TOTALITEM9.2_68" localSheetId="22">[150]A.P.U!#REF!</definedName>
    <definedName name="TOTALITEM9.2_68" localSheetId="2">[150]A.P.U!#REF!</definedName>
    <definedName name="TOTALITEM9.2_68">[150]A.P.U!#REF!</definedName>
    <definedName name="TOTALITEM9.2_69" localSheetId="22">[150]A.P.U!#REF!</definedName>
    <definedName name="TOTALITEM9.2_69" localSheetId="2">[150]A.P.U!#REF!</definedName>
    <definedName name="TOTALITEM9.2_69">[150]A.P.U!#REF!</definedName>
    <definedName name="TOTALITEM9.2_70" localSheetId="22">[150]A.P.U!#REF!</definedName>
    <definedName name="TOTALITEM9.2_70" localSheetId="2">[150]A.P.U!#REF!</definedName>
    <definedName name="TOTALITEM9.2_70">[150]A.P.U!#REF!</definedName>
    <definedName name="TOTALITEM9.2_71" localSheetId="22">[150]A.P.U!#REF!</definedName>
    <definedName name="TOTALITEM9.2_71" localSheetId="2">[150]A.P.U!#REF!</definedName>
    <definedName name="TOTALITEM9.2_71">[150]A.P.U!#REF!</definedName>
    <definedName name="TOTALITEM9.2_72" localSheetId="22">[150]A.P.U!#REF!</definedName>
    <definedName name="TOTALITEM9.2_72" localSheetId="2">[150]A.P.U!#REF!</definedName>
    <definedName name="TOTALITEM9.2_72">[150]A.P.U!#REF!</definedName>
    <definedName name="TOTALITEM9.2_73" localSheetId="22">[150]A.P.U!#REF!</definedName>
    <definedName name="TOTALITEM9.2_73" localSheetId="2">[150]A.P.U!#REF!</definedName>
    <definedName name="TOTALITEM9.2_73">[150]A.P.U!#REF!</definedName>
    <definedName name="TOTALITEM9.2_74" localSheetId="22">[150]A.P.U!#REF!</definedName>
    <definedName name="TOTALITEM9.2_74" localSheetId="2">[150]A.P.U!#REF!</definedName>
    <definedName name="TOTALITEM9.2_74">[150]A.P.U!#REF!</definedName>
    <definedName name="TOTALITEM9.2_75" localSheetId="22">[150]A.P.U!#REF!</definedName>
    <definedName name="TOTALITEM9.2_75" localSheetId="2">[150]A.P.U!#REF!</definedName>
    <definedName name="TOTALITEM9.2_75">[150]A.P.U!#REF!</definedName>
    <definedName name="TOTALITEM9.2_76" localSheetId="22">[150]A.P.U!#REF!</definedName>
    <definedName name="TOTALITEM9.2_76" localSheetId="2">[150]A.P.U!#REF!</definedName>
    <definedName name="TOTALITEM9.2_76">[150]A.P.U!#REF!</definedName>
    <definedName name="TOTALITEM9.2_77" localSheetId="22">[150]A.P.U!#REF!</definedName>
    <definedName name="TOTALITEM9.2_77" localSheetId="2">[150]A.P.U!#REF!</definedName>
    <definedName name="TOTALITEM9.2_77">[150]A.P.U!#REF!</definedName>
    <definedName name="TOTALITEM9.2_78" localSheetId="22">[150]A.P.U!#REF!</definedName>
    <definedName name="TOTALITEM9.2_78" localSheetId="2">[150]A.P.U!#REF!</definedName>
    <definedName name="TOTALITEM9.2_78">[150]A.P.U!#REF!</definedName>
    <definedName name="TOTALITEM9.2_79" localSheetId="22">[150]A.P.U!#REF!</definedName>
    <definedName name="TOTALITEM9.2_79" localSheetId="2">[150]A.P.U!#REF!</definedName>
    <definedName name="TOTALITEM9.2_79">[150]A.P.U!#REF!</definedName>
    <definedName name="TOTALITEM9.2_80" localSheetId="22">[150]A.P.U!#REF!</definedName>
    <definedName name="TOTALITEM9.2_80" localSheetId="2">[150]A.P.U!#REF!</definedName>
    <definedName name="TOTALITEM9.2_80">[150]A.P.U!#REF!</definedName>
    <definedName name="TOTALITEM9.2_9" localSheetId="22">[150]A.P.U!#REF!</definedName>
    <definedName name="TOTALITEM9.2_9" localSheetId="2">[150]A.P.U!#REF!</definedName>
    <definedName name="TOTALITEM9.2_9">[150]A.P.U!#REF!</definedName>
    <definedName name="TOTALITEM9.3" localSheetId="17">[148]A.P.U!#REF!</definedName>
    <definedName name="TOTALITEM9.3" localSheetId="18">[148]A.P.U!#REF!</definedName>
    <definedName name="TOTALITEM9.3" localSheetId="22">[147]A.P.U!#REF!</definedName>
    <definedName name="TOTALITEM9.3" localSheetId="2">[148]A.P.U!#REF!</definedName>
    <definedName name="TOTALITEM9.3">[147]A.P.U!#REF!</definedName>
    <definedName name="TOTALITEM9.3_1" localSheetId="22">[149]A.P.U!#REF!</definedName>
    <definedName name="TOTALITEM9.3_1" localSheetId="2">[149]A.P.U!#REF!</definedName>
    <definedName name="TOTALITEM9.3_1">[149]A.P.U!#REF!</definedName>
    <definedName name="TOTALITEM9.3_10" localSheetId="22">[150]A.P.U!#REF!</definedName>
    <definedName name="TOTALITEM9.3_10" localSheetId="2">[150]A.P.U!#REF!</definedName>
    <definedName name="TOTALITEM9.3_10">[150]A.P.U!#REF!</definedName>
    <definedName name="TOTALITEM9.3_11" localSheetId="22">[150]A.P.U!#REF!</definedName>
    <definedName name="TOTALITEM9.3_11" localSheetId="2">[150]A.P.U!#REF!</definedName>
    <definedName name="TOTALITEM9.3_11">[150]A.P.U!#REF!</definedName>
    <definedName name="TOTALITEM9.3_12" localSheetId="22">[150]A.P.U!#REF!</definedName>
    <definedName name="TOTALITEM9.3_12" localSheetId="2">[150]A.P.U!#REF!</definedName>
    <definedName name="TOTALITEM9.3_12">[150]A.P.U!#REF!</definedName>
    <definedName name="TOTALITEM9.3_13" localSheetId="22">[150]A.P.U!#REF!</definedName>
    <definedName name="TOTALITEM9.3_13" localSheetId="2">[150]A.P.U!#REF!</definedName>
    <definedName name="TOTALITEM9.3_13">[150]A.P.U!#REF!</definedName>
    <definedName name="TOTALITEM9.3_14" localSheetId="22">[150]A.P.U!#REF!</definedName>
    <definedName name="TOTALITEM9.3_14" localSheetId="2">[150]A.P.U!#REF!</definedName>
    <definedName name="TOTALITEM9.3_14">[150]A.P.U!#REF!</definedName>
    <definedName name="TOTALITEM9.3_15" localSheetId="22">[150]A.P.U!#REF!</definedName>
    <definedName name="TOTALITEM9.3_15" localSheetId="2">[150]A.P.U!#REF!</definedName>
    <definedName name="TOTALITEM9.3_15">[150]A.P.U!#REF!</definedName>
    <definedName name="TOTALITEM9.3_16" localSheetId="22">[150]A.P.U!#REF!</definedName>
    <definedName name="TOTALITEM9.3_16" localSheetId="2">[150]A.P.U!#REF!</definedName>
    <definedName name="TOTALITEM9.3_16">[150]A.P.U!#REF!</definedName>
    <definedName name="TOTALITEM9.3_17" localSheetId="22">[150]A.P.U!#REF!</definedName>
    <definedName name="TOTALITEM9.3_17" localSheetId="2">[150]A.P.U!#REF!</definedName>
    <definedName name="TOTALITEM9.3_17">[150]A.P.U!#REF!</definedName>
    <definedName name="TOTALITEM9.3_18" localSheetId="22">[150]A.P.U!#REF!</definedName>
    <definedName name="TOTALITEM9.3_18" localSheetId="2">[150]A.P.U!#REF!</definedName>
    <definedName name="TOTALITEM9.3_18">[150]A.P.U!#REF!</definedName>
    <definedName name="TOTALITEM9.3_19" localSheetId="22">[150]A.P.U!#REF!</definedName>
    <definedName name="TOTALITEM9.3_19" localSheetId="2">[150]A.P.U!#REF!</definedName>
    <definedName name="TOTALITEM9.3_19">[150]A.P.U!#REF!</definedName>
    <definedName name="TOTALITEM9.3_2" localSheetId="22">[149]A.P.U!#REF!</definedName>
    <definedName name="TOTALITEM9.3_2" localSheetId="2">[149]A.P.U!#REF!</definedName>
    <definedName name="TOTALITEM9.3_2">[149]A.P.U!#REF!</definedName>
    <definedName name="TOTALITEM9.3_20" localSheetId="22">[150]A.P.U!#REF!</definedName>
    <definedName name="TOTALITEM9.3_20" localSheetId="2">[150]A.P.U!#REF!</definedName>
    <definedName name="TOTALITEM9.3_20">[150]A.P.U!#REF!</definedName>
    <definedName name="TOTALITEM9.3_21" localSheetId="22">[150]A.P.U!#REF!</definedName>
    <definedName name="TOTALITEM9.3_21" localSheetId="2">[150]A.P.U!#REF!</definedName>
    <definedName name="TOTALITEM9.3_21">[150]A.P.U!#REF!</definedName>
    <definedName name="TOTALITEM9.3_22" localSheetId="22">[150]A.P.U!#REF!</definedName>
    <definedName name="TOTALITEM9.3_22" localSheetId="2">[150]A.P.U!#REF!</definedName>
    <definedName name="TOTALITEM9.3_22">[150]A.P.U!#REF!</definedName>
    <definedName name="TOTALITEM9.3_23" localSheetId="22">[150]A.P.U!#REF!</definedName>
    <definedName name="TOTALITEM9.3_23" localSheetId="2">[150]A.P.U!#REF!</definedName>
    <definedName name="TOTALITEM9.3_23">[150]A.P.U!#REF!</definedName>
    <definedName name="TOTALITEM9.3_24" localSheetId="22">[150]A.P.U!#REF!</definedName>
    <definedName name="TOTALITEM9.3_24" localSheetId="2">[150]A.P.U!#REF!</definedName>
    <definedName name="TOTALITEM9.3_24">[150]A.P.U!#REF!</definedName>
    <definedName name="TOTALITEM9.3_25" localSheetId="22">[150]A.P.U!#REF!</definedName>
    <definedName name="TOTALITEM9.3_25" localSheetId="2">[150]A.P.U!#REF!</definedName>
    <definedName name="TOTALITEM9.3_25">[150]A.P.U!#REF!</definedName>
    <definedName name="TOTALITEM9.3_26" localSheetId="22">[150]A.P.U!#REF!</definedName>
    <definedName name="TOTALITEM9.3_26" localSheetId="2">[150]A.P.U!#REF!</definedName>
    <definedName name="TOTALITEM9.3_26">[150]A.P.U!#REF!</definedName>
    <definedName name="TOTALITEM9.3_27" localSheetId="22">[150]A.P.U!#REF!</definedName>
    <definedName name="TOTALITEM9.3_27" localSheetId="2">[150]A.P.U!#REF!</definedName>
    <definedName name="TOTALITEM9.3_27">[150]A.P.U!#REF!</definedName>
    <definedName name="TOTALITEM9.3_28" localSheetId="22">[150]A.P.U!#REF!</definedName>
    <definedName name="TOTALITEM9.3_28" localSheetId="2">[150]A.P.U!#REF!</definedName>
    <definedName name="TOTALITEM9.3_28">[150]A.P.U!#REF!</definedName>
    <definedName name="TOTALITEM9.3_29" localSheetId="22">[150]A.P.U!#REF!</definedName>
    <definedName name="TOTALITEM9.3_29" localSheetId="2">[150]A.P.U!#REF!</definedName>
    <definedName name="TOTALITEM9.3_29">[150]A.P.U!#REF!</definedName>
    <definedName name="TOTALITEM9.3_3" localSheetId="22">[151]A.P.U!#REF!</definedName>
    <definedName name="TOTALITEM9.3_3" localSheetId="2">[151]A.P.U!#REF!</definedName>
    <definedName name="TOTALITEM9.3_3">[151]A.P.U!#REF!</definedName>
    <definedName name="TOTALITEM9.3_30" localSheetId="22">[150]A.P.U!#REF!</definedName>
    <definedName name="TOTALITEM9.3_30" localSheetId="2">[150]A.P.U!#REF!</definedName>
    <definedName name="TOTALITEM9.3_30">[150]A.P.U!#REF!</definedName>
    <definedName name="TOTALITEM9.3_31" localSheetId="22">[150]A.P.U!#REF!</definedName>
    <definedName name="TOTALITEM9.3_31" localSheetId="2">[150]A.P.U!#REF!</definedName>
    <definedName name="TOTALITEM9.3_31">[150]A.P.U!#REF!</definedName>
    <definedName name="TOTALITEM9.3_32" localSheetId="22">[150]A.P.U!#REF!</definedName>
    <definedName name="TOTALITEM9.3_32" localSheetId="2">[150]A.P.U!#REF!</definedName>
    <definedName name="TOTALITEM9.3_32">[150]A.P.U!#REF!</definedName>
    <definedName name="TOTALITEM9.3_33" localSheetId="22">[150]A.P.U!#REF!</definedName>
    <definedName name="TOTALITEM9.3_33" localSheetId="2">[150]A.P.U!#REF!</definedName>
    <definedName name="TOTALITEM9.3_33">[150]A.P.U!#REF!</definedName>
    <definedName name="TOTALITEM9.3_34" localSheetId="22">[150]A.P.U!#REF!</definedName>
    <definedName name="TOTALITEM9.3_34" localSheetId="2">[150]A.P.U!#REF!</definedName>
    <definedName name="TOTALITEM9.3_34">[150]A.P.U!#REF!</definedName>
    <definedName name="TOTALITEM9.3_35" localSheetId="22">[150]A.P.U!#REF!</definedName>
    <definedName name="TOTALITEM9.3_35" localSheetId="2">[150]A.P.U!#REF!</definedName>
    <definedName name="TOTALITEM9.3_35">[150]A.P.U!#REF!</definedName>
    <definedName name="TOTALITEM9.3_36" localSheetId="22">[150]A.P.U!#REF!</definedName>
    <definedName name="TOTALITEM9.3_36" localSheetId="2">[150]A.P.U!#REF!</definedName>
    <definedName name="TOTALITEM9.3_36">[150]A.P.U!#REF!</definedName>
    <definedName name="TOTALITEM9.3_37" localSheetId="22">[150]A.P.U!#REF!</definedName>
    <definedName name="TOTALITEM9.3_37" localSheetId="2">[150]A.P.U!#REF!</definedName>
    <definedName name="TOTALITEM9.3_37">[150]A.P.U!#REF!</definedName>
    <definedName name="TOTALITEM9.3_38" localSheetId="22">[150]A.P.U!#REF!</definedName>
    <definedName name="TOTALITEM9.3_38" localSheetId="2">[150]A.P.U!#REF!</definedName>
    <definedName name="TOTALITEM9.3_38">[150]A.P.U!#REF!</definedName>
    <definedName name="TOTALITEM9.3_39" localSheetId="22">[150]A.P.U!#REF!</definedName>
    <definedName name="TOTALITEM9.3_39" localSheetId="2">[150]A.P.U!#REF!</definedName>
    <definedName name="TOTALITEM9.3_39">[150]A.P.U!#REF!</definedName>
    <definedName name="TOTALITEM9.3_4" localSheetId="22">[149]A.P.U!#REF!</definedName>
    <definedName name="TOTALITEM9.3_4" localSheetId="2">[149]A.P.U!#REF!</definedName>
    <definedName name="TOTALITEM9.3_4">[149]A.P.U!#REF!</definedName>
    <definedName name="TOTALITEM9.3_40" localSheetId="22">[150]A.P.U!#REF!</definedName>
    <definedName name="TOTALITEM9.3_40" localSheetId="2">[150]A.P.U!#REF!</definedName>
    <definedName name="TOTALITEM9.3_40">[150]A.P.U!#REF!</definedName>
    <definedName name="TOTALITEM9.3_41" localSheetId="22">[150]A.P.U!#REF!</definedName>
    <definedName name="TOTALITEM9.3_41" localSheetId="2">[150]A.P.U!#REF!</definedName>
    <definedName name="TOTALITEM9.3_41">[150]A.P.U!#REF!</definedName>
    <definedName name="TOTALITEM9.3_42" localSheetId="22">[150]A.P.U!#REF!</definedName>
    <definedName name="TOTALITEM9.3_42" localSheetId="2">[150]A.P.U!#REF!</definedName>
    <definedName name="TOTALITEM9.3_42">[150]A.P.U!#REF!</definedName>
    <definedName name="TOTALITEM9.3_43" localSheetId="22">[150]A.P.U!#REF!</definedName>
    <definedName name="TOTALITEM9.3_43" localSheetId="2">[150]A.P.U!#REF!</definedName>
    <definedName name="TOTALITEM9.3_43">[150]A.P.U!#REF!</definedName>
    <definedName name="TOTALITEM9.3_44" localSheetId="22">[150]A.P.U!#REF!</definedName>
    <definedName name="TOTALITEM9.3_44" localSheetId="2">[150]A.P.U!#REF!</definedName>
    <definedName name="TOTALITEM9.3_44">[150]A.P.U!#REF!</definedName>
    <definedName name="TOTALITEM9.3_45" localSheetId="22">[150]A.P.U!#REF!</definedName>
    <definedName name="TOTALITEM9.3_45" localSheetId="2">[150]A.P.U!#REF!</definedName>
    <definedName name="TOTALITEM9.3_45">[150]A.P.U!#REF!</definedName>
    <definedName name="TOTALITEM9.3_46" localSheetId="22">[150]A.P.U!#REF!</definedName>
    <definedName name="TOTALITEM9.3_46" localSheetId="2">[150]A.P.U!#REF!</definedName>
    <definedName name="TOTALITEM9.3_46">[150]A.P.U!#REF!</definedName>
    <definedName name="TOTALITEM9.3_47" localSheetId="22">[150]A.P.U!#REF!</definedName>
    <definedName name="TOTALITEM9.3_47" localSheetId="2">[150]A.P.U!#REF!</definedName>
    <definedName name="TOTALITEM9.3_47">[150]A.P.U!#REF!</definedName>
    <definedName name="TOTALITEM9.3_48" localSheetId="22">[150]A.P.U!#REF!</definedName>
    <definedName name="TOTALITEM9.3_48" localSheetId="2">[150]A.P.U!#REF!</definedName>
    <definedName name="TOTALITEM9.3_48">[150]A.P.U!#REF!</definedName>
    <definedName name="TOTALITEM9.3_49" localSheetId="22">[150]A.P.U!#REF!</definedName>
    <definedName name="TOTALITEM9.3_49" localSheetId="2">[150]A.P.U!#REF!</definedName>
    <definedName name="TOTALITEM9.3_49">[150]A.P.U!#REF!</definedName>
    <definedName name="TOTALITEM9.3_5" localSheetId="22">[150]A.P.U!#REF!</definedName>
    <definedName name="TOTALITEM9.3_5" localSheetId="2">[150]A.P.U!#REF!</definedName>
    <definedName name="TOTALITEM9.3_5">[150]A.P.U!#REF!</definedName>
    <definedName name="TOTALITEM9.3_50" localSheetId="22">[150]A.P.U!#REF!</definedName>
    <definedName name="TOTALITEM9.3_50" localSheetId="2">[150]A.P.U!#REF!</definedName>
    <definedName name="TOTALITEM9.3_50">[150]A.P.U!#REF!</definedName>
    <definedName name="TOTALITEM9.3_51" localSheetId="22">[150]A.P.U!#REF!</definedName>
    <definedName name="TOTALITEM9.3_51" localSheetId="2">[150]A.P.U!#REF!</definedName>
    <definedName name="TOTALITEM9.3_51">[150]A.P.U!#REF!</definedName>
    <definedName name="TOTALITEM9.3_52" localSheetId="22">[150]A.P.U!#REF!</definedName>
    <definedName name="TOTALITEM9.3_52" localSheetId="2">[150]A.P.U!#REF!</definedName>
    <definedName name="TOTALITEM9.3_52">[150]A.P.U!#REF!</definedName>
    <definedName name="TOTALITEM9.3_53" localSheetId="22">[150]A.P.U!#REF!</definedName>
    <definedName name="TOTALITEM9.3_53" localSheetId="2">[150]A.P.U!#REF!</definedName>
    <definedName name="TOTALITEM9.3_53">[150]A.P.U!#REF!</definedName>
    <definedName name="TOTALITEM9.3_54" localSheetId="22">[150]A.P.U!#REF!</definedName>
    <definedName name="TOTALITEM9.3_54" localSheetId="2">[150]A.P.U!#REF!</definedName>
    <definedName name="TOTALITEM9.3_54">[150]A.P.U!#REF!</definedName>
    <definedName name="TOTALITEM9.3_55" localSheetId="22">[150]A.P.U!#REF!</definedName>
    <definedName name="TOTALITEM9.3_55" localSheetId="2">[150]A.P.U!#REF!</definedName>
    <definedName name="TOTALITEM9.3_55">[150]A.P.U!#REF!</definedName>
    <definedName name="TOTALITEM9.3_56" localSheetId="22">[150]A.P.U!#REF!</definedName>
    <definedName name="TOTALITEM9.3_56" localSheetId="2">[150]A.P.U!#REF!</definedName>
    <definedName name="TOTALITEM9.3_56">[150]A.P.U!#REF!</definedName>
    <definedName name="TOTALITEM9.3_57" localSheetId="22">[150]A.P.U!#REF!</definedName>
    <definedName name="TOTALITEM9.3_57" localSheetId="2">[150]A.P.U!#REF!</definedName>
    <definedName name="TOTALITEM9.3_57">[150]A.P.U!#REF!</definedName>
    <definedName name="TOTALITEM9.3_58" localSheetId="22">[150]A.P.U!#REF!</definedName>
    <definedName name="TOTALITEM9.3_58" localSheetId="2">[150]A.P.U!#REF!</definedName>
    <definedName name="TOTALITEM9.3_58">[150]A.P.U!#REF!</definedName>
    <definedName name="TOTALITEM9.3_59" localSheetId="22">[149]A.P.U!#REF!</definedName>
    <definedName name="TOTALITEM9.3_59" localSheetId="2">[149]A.P.U!#REF!</definedName>
    <definedName name="TOTALITEM9.3_59">[149]A.P.U!#REF!</definedName>
    <definedName name="TOTALITEM9.3_60" localSheetId="22">[149]A.P.U!#REF!</definedName>
    <definedName name="TOTALITEM9.3_60" localSheetId="2">[149]A.P.U!#REF!</definedName>
    <definedName name="TOTALITEM9.3_60">[149]A.P.U!#REF!</definedName>
    <definedName name="TOTALITEM9.3_61" localSheetId="22">[150]A.P.U!#REF!</definedName>
    <definedName name="TOTALITEM9.3_61" localSheetId="2">[150]A.P.U!#REF!</definedName>
    <definedName name="TOTALITEM9.3_61">[150]A.P.U!#REF!</definedName>
    <definedName name="TOTALITEM9.3_62" localSheetId="22">[150]A.P.U!#REF!</definedName>
    <definedName name="TOTALITEM9.3_62" localSheetId="2">[150]A.P.U!#REF!</definedName>
    <definedName name="TOTALITEM9.3_62">[150]A.P.U!#REF!</definedName>
    <definedName name="TOTALITEM9.3_63" localSheetId="22">[150]A.P.U!#REF!</definedName>
    <definedName name="TOTALITEM9.3_63" localSheetId="2">[150]A.P.U!#REF!</definedName>
    <definedName name="TOTALITEM9.3_63">[150]A.P.U!#REF!</definedName>
    <definedName name="TOTALITEM9.3_64" localSheetId="22">[150]A.P.U!#REF!</definedName>
    <definedName name="TOTALITEM9.3_64" localSheetId="2">[150]A.P.U!#REF!</definedName>
    <definedName name="TOTALITEM9.3_64">[150]A.P.U!#REF!</definedName>
    <definedName name="TOTALITEM9.3_65" localSheetId="22">[150]A.P.U!#REF!</definedName>
    <definedName name="TOTALITEM9.3_65" localSheetId="2">[150]A.P.U!#REF!</definedName>
    <definedName name="TOTALITEM9.3_65">[150]A.P.U!#REF!</definedName>
    <definedName name="TOTALITEM9.3_66" localSheetId="22">[150]A.P.U!#REF!</definedName>
    <definedName name="TOTALITEM9.3_66" localSheetId="2">[150]A.P.U!#REF!</definedName>
    <definedName name="TOTALITEM9.3_66">[150]A.P.U!#REF!</definedName>
    <definedName name="TOTALITEM9.3_67" localSheetId="22">[150]A.P.U!#REF!</definedName>
    <definedName name="TOTALITEM9.3_67" localSheetId="2">[150]A.P.U!#REF!</definedName>
    <definedName name="TOTALITEM9.3_67">[150]A.P.U!#REF!</definedName>
    <definedName name="TOTALITEM9.3_68" localSheetId="22">[150]A.P.U!#REF!</definedName>
    <definedName name="TOTALITEM9.3_68" localSheetId="2">[150]A.P.U!#REF!</definedName>
    <definedName name="TOTALITEM9.3_68">[150]A.P.U!#REF!</definedName>
    <definedName name="TOTALITEM9.3_69" localSheetId="22">[150]A.P.U!#REF!</definedName>
    <definedName name="TOTALITEM9.3_69" localSheetId="2">[150]A.P.U!#REF!</definedName>
    <definedName name="TOTALITEM9.3_69">[150]A.P.U!#REF!</definedName>
    <definedName name="TOTALITEM9.3_70" localSheetId="22">[150]A.P.U!#REF!</definedName>
    <definedName name="TOTALITEM9.3_70" localSheetId="2">[150]A.P.U!#REF!</definedName>
    <definedName name="TOTALITEM9.3_70">[150]A.P.U!#REF!</definedName>
    <definedName name="TOTALITEM9.3_71" localSheetId="22">[150]A.P.U!#REF!</definedName>
    <definedName name="TOTALITEM9.3_71" localSheetId="2">[150]A.P.U!#REF!</definedName>
    <definedName name="TOTALITEM9.3_71">[150]A.P.U!#REF!</definedName>
    <definedName name="TOTALITEM9.3_72" localSheetId="22">[150]A.P.U!#REF!</definedName>
    <definedName name="TOTALITEM9.3_72" localSheetId="2">[150]A.P.U!#REF!</definedName>
    <definedName name="TOTALITEM9.3_72">[150]A.P.U!#REF!</definedName>
    <definedName name="TOTALITEM9.3_73" localSheetId="22">[150]A.P.U!#REF!</definedName>
    <definedName name="TOTALITEM9.3_73" localSheetId="2">[150]A.P.U!#REF!</definedName>
    <definedName name="TOTALITEM9.3_73">[150]A.P.U!#REF!</definedName>
    <definedName name="TOTALITEM9.3_74" localSheetId="22">[150]A.P.U!#REF!</definedName>
    <definedName name="TOTALITEM9.3_74" localSheetId="2">[150]A.P.U!#REF!</definedName>
    <definedName name="TOTALITEM9.3_74">[150]A.P.U!#REF!</definedName>
    <definedName name="TOTALITEM9.3_75" localSheetId="22">[150]A.P.U!#REF!</definedName>
    <definedName name="TOTALITEM9.3_75" localSheetId="2">[150]A.P.U!#REF!</definedName>
    <definedName name="TOTALITEM9.3_75">[150]A.P.U!#REF!</definedName>
    <definedName name="TOTALITEM9.3_76" localSheetId="22">[150]A.P.U!#REF!</definedName>
    <definedName name="TOTALITEM9.3_76" localSheetId="2">[150]A.P.U!#REF!</definedName>
    <definedName name="TOTALITEM9.3_76">[150]A.P.U!#REF!</definedName>
    <definedName name="TOTALITEM9.3_77" localSheetId="22">[150]A.P.U!#REF!</definedName>
    <definedName name="TOTALITEM9.3_77" localSheetId="2">[150]A.P.U!#REF!</definedName>
    <definedName name="TOTALITEM9.3_77">[150]A.P.U!#REF!</definedName>
    <definedName name="TOTALITEM9.3_78" localSheetId="22">[150]A.P.U!#REF!</definedName>
    <definedName name="TOTALITEM9.3_78" localSheetId="2">[150]A.P.U!#REF!</definedName>
    <definedName name="TOTALITEM9.3_78">[150]A.P.U!#REF!</definedName>
    <definedName name="TOTALITEM9.3_79" localSheetId="22">[150]A.P.U!#REF!</definedName>
    <definedName name="TOTALITEM9.3_79" localSheetId="2">[150]A.P.U!#REF!</definedName>
    <definedName name="TOTALITEM9.3_79">[150]A.P.U!#REF!</definedName>
    <definedName name="TOTALITEM9.3_80" localSheetId="22">[150]A.P.U!#REF!</definedName>
    <definedName name="TOTALITEM9.3_80" localSheetId="2">[150]A.P.U!#REF!</definedName>
    <definedName name="TOTALITEM9.3_80">[150]A.P.U!#REF!</definedName>
    <definedName name="TOTALITEM9.3_9" localSheetId="22">[150]A.P.U!#REF!</definedName>
    <definedName name="TOTALITEM9.3_9" localSheetId="2">[150]A.P.U!#REF!</definedName>
    <definedName name="TOTALITEM9.3_9">[150]A.P.U!#REF!</definedName>
    <definedName name="TOTALITEM9.4" localSheetId="17">[148]A.P.U!#REF!</definedName>
    <definedName name="TOTALITEM9.4" localSheetId="18">[148]A.P.U!#REF!</definedName>
    <definedName name="TOTALITEM9.4" localSheetId="22">[147]A.P.U!#REF!</definedName>
    <definedName name="TOTALITEM9.4" localSheetId="2">[148]A.P.U!#REF!</definedName>
    <definedName name="TOTALITEM9.4">[147]A.P.U!#REF!</definedName>
    <definedName name="TOTALITEM9.4_1" localSheetId="22">[149]A.P.U!#REF!</definedName>
    <definedName name="TOTALITEM9.4_1" localSheetId="2">[149]A.P.U!#REF!</definedName>
    <definedName name="TOTALITEM9.4_1">[149]A.P.U!#REF!</definedName>
    <definedName name="TOTALITEM9.4_10" localSheetId="22">[150]A.P.U!#REF!</definedName>
    <definedName name="TOTALITEM9.4_10" localSheetId="2">[150]A.P.U!#REF!</definedName>
    <definedName name="TOTALITEM9.4_10">[150]A.P.U!#REF!</definedName>
    <definedName name="TOTALITEM9.4_11" localSheetId="22">[150]A.P.U!#REF!</definedName>
    <definedName name="TOTALITEM9.4_11" localSheetId="2">[150]A.P.U!#REF!</definedName>
    <definedName name="TOTALITEM9.4_11">[150]A.P.U!#REF!</definedName>
    <definedName name="TOTALITEM9.4_12" localSheetId="22">[150]A.P.U!#REF!</definedName>
    <definedName name="TOTALITEM9.4_12" localSheetId="2">[150]A.P.U!#REF!</definedName>
    <definedName name="TOTALITEM9.4_12">[150]A.P.U!#REF!</definedName>
    <definedName name="TOTALITEM9.4_13" localSheetId="22">[150]A.P.U!#REF!</definedName>
    <definedName name="TOTALITEM9.4_13" localSheetId="2">[150]A.P.U!#REF!</definedName>
    <definedName name="TOTALITEM9.4_13">[150]A.P.U!#REF!</definedName>
    <definedName name="TOTALITEM9.4_14" localSheetId="22">[150]A.P.U!#REF!</definedName>
    <definedName name="TOTALITEM9.4_14" localSheetId="2">[150]A.P.U!#REF!</definedName>
    <definedName name="TOTALITEM9.4_14">[150]A.P.U!#REF!</definedName>
    <definedName name="TOTALITEM9.4_15" localSheetId="22">[150]A.P.U!#REF!</definedName>
    <definedName name="TOTALITEM9.4_15" localSheetId="2">[150]A.P.U!#REF!</definedName>
    <definedName name="TOTALITEM9.4_15">[150]A.P.U!#REF!</definedName>
    <definedName name="TOTALITEM9.4_16" localSheetId="22">[150]A.P.U!#REF!</definedName>
    <definedName name="TOTALITEM9.4_16" localSheetId="2">[150]A.P.U!#REF!</definedName>
    <definedName name="TOTALITEM9.4_16">[150]A.P.U!#REF!</definedName>
    <definedName name="TOTALITEM9.4_17" localSheetId="22">[150]A.P.U!#REF!</definedName>
    <definedName name="TOTALITEM9.4_17" localSheetId="2">[150]A.P.U!#REF!</definedName>
    <definedName name="TOTALITEM9.4_17">[150]A.P.U!#REF!</definedName>
    <definedName name="TOTALITEM9.4_18" localSheetId="22">[150]A.P.U!#REF!</definedName>
    <definedName name="TOTALITEM9.4_18" localSheetId="2">[150]A.P.U!#REF!</definedName>
    <definedName name="TOTALITEM9.4_18">[150]A.P.U!#REF!</definedName>
    <definedName name="TOTALITEM9.4_19" localSheetId="22">[150]A.P.U!#REF!</definedName>
    <definedName name="TOTALITEM9.4_19" localSheetId="2">[150]A.P.U!#REF!</definedName>
    <definedName name="TOTALITEM9.4_19">[150]A.P.U!#REF!</definedName>
    <definedName name="TOTALITEM9.4_2" localSheetId="22">[149]A.P.U!#REF!</definedName>
    <definedName name="TOTALITEM9.4_2" localSheetId="2">[149]A.P.U!#REF!</definedName>
    <definedName name="TOTALITEM9.4_2">[149]A.P.U!#REF!</definedName>
    <definedName name="TOTALITEM9.4_20" localSheetId="22">[150]A.P.U!#REF!</definedName>
    <definedName name="TOTALITEM9.4_20" localSheetId="2">[150]A.P.U!#REF!</definedName>
    <definedName name="TOTALITEM9.4_20">[150]A.P.U!#REF!</definedName>
    <definedName name="TOTALITEM9.4_21" localSheetId="22">[150]A.P.U!#REF!</definedName>
    <definedName name="TOTALITEM9.4_21" localSheetId="2">[150]A.P.U!#REF!</definedName>
    <definedName name="TOTALITEM9.4_21">[150]A.P.U!#REF!</definedName>
    <definedName name="TOTALITEM9.4_22" localSheetId="22">[150]A.P.U!#REF!</definedName>
    <definedName name="TOTALITEM9.4_22" localSheetId="2">[150]A.P.U!#REF!</definedName>
    <definedName name="TOTALITEM9.4_22">[150]A.P.U!#REF!</definedName>
    <definedName name="TOTALITEM9.4_23" localSheetId="22">[150]A.P.U!#REF!</definedName>
    <definedName name="TOTALITEM9.4_23" localSheetId="2">[150]A.P.U!#REF!</definedName>
    <definedName name="TOTALITEM9.4_23">[150]A.P.U!#REF!</definedName>
    <definedName name="TOTALITEM9.4_24" localSheetId="22">[150]A.P.U!#REF!</definedName>
    <definedName name="TOTALITEM9.4_24" localSheetId="2">[150]A.P.U!#REF!</definedName>
    <definedName name="TOTALITEM9.4_24">[150]A.P.U!#REF!</definedName>
    <definedName name="TOTALITEM9.4_25" localSheetId="22">[150]A.P.U!#REF!</definedName>
    <definedName name="TOTALITEM9.4_25" localSheetId="2">[150]A.P.U!#REF!</definedName>
    <definedName name="TOTALITEM9.4_25">[150]A.P.U!#REF!</definedName>
    <definedName name="TOTALITEM9.4_26" localSheetId="22">[150]A.P.U!#REF!</definedName>
    <definedName name="TOTALITEM9.4_26" localSheetId="2">[150]A.P.U!#REF!</definedName>
    <definedName name="TOTALITEM9.4_26">[150]A.P.U!#REF!</definedName>
    <definedName name="TOTALITEM9.4_27" localSheetId="22">[150]A.P.U!#REF!</definedName>
    <definedName name="TOTALITEM9.4_27" localSheetId="2">[150]A.P.U!#REF!</definedName>
    <definedName name="TOTALITEM9.4_27">[150]A.P.U!#REF!</definedName>
    <definedName name="TOTALITEM9.4_28" localSheetId="22">[150]A.P.U!#REF!</definedName>
    <definedName name="TOTALITEM9.4_28" localSheetId="2">[150]A.P.U!#REF!</definedName>
    <definedName name="TOTALITEM9.4_28">[150]A.P.U!#REF!</definedName>
    <definedName name="TOTALITEM9.4_29" localSheetId="22">[150]A.P.U!#REF!</definedName>
    <definedName name="TOTALITEM9.4_29" localSheetId="2">[150]A.P.U!#REF!</definedName>
    <definedName name="TOTALITEM9.4_29">[150]A.P.U!#REF!</definedName>
    <definedName name="TOTALITEM9.4_3" localSheetId="22">[151]A.P.U!#REF!</definedName>
    <definedName name="TOTALITEM9.4_3" localSheetId="2">[151]A.P.U!#REF!</definedName>
    <definedName name="TOTALITEM9.4_3">[151]A.P.U!#REF!</definedName>
    <definedName name="TOTALITEM9.4_30" localSheetId="22">[150]A.P.U!#REF!</definedName>
    <definedName name="TOTALITEM9.4_30" localSheetId="2">[150]A.P.U!#REF!</definedName>
    <definedName name="TOTALITEM9.4_30">[150]A.P.U!#REF!</definedName>
    <definedName name="TOTALITEM9.4_31" localSheetId="22">[150]A.P.U!#REF!</definedName>
    <definedName name="TOTALITEM9.4_31" localSheetId="2">[150]A.P.U!#REF!</definedName>
    <definedName name="TOTALITEM9.4_31">[150]A.P.U!#REF!</definedName>
    <definedName name="TOTALITEM9.4_32" localSheetId="22">[150]A.P.U!#REF!</definedName>
    <definedName name="TOTALITEM9.4_32" localSheetId="2">[150]A.P.U!#REF!</definedName>
    <definedName name="TOTALITEM9.4_32">[150]A.P.U!#REF!</definedName>
    <definedName name="TOTALITEM9.4_33" localSheetId="22">[150]A.P.U!#REF!</definedName>
    <definedName name="TOTALITEM9.4_33" localSheetId="2">[150]A.P.U!#REF!</definedName>
    <definedName name="TOTALITEM9.4_33">[150]A.P.U!#REF!</definedName>
    <definedName name="TOTALITEM9.4_34" localSheetId="22">[150]A.P.U!#REF!</definedName>
    <definedName name="TOTALITEM9.4_34" localSheetId="2">[150]A.P.U!#REF!</definedName>
    <definedName name="TOTALITEM9.4_34">[150]A.P.U!#REF!</definedName>
    <definedName name="TOTALITEM9.4_35" localSheetId="22">[150]A.P.U!#REF!</definedName>
    <definedName name="TOTALITEM9.4_35" localSheetId="2">[150]A.P.U!#REF!</definedName>
    <definedName name="TOTALITEM9.4_35">[150]A.P.U!#REF!</definedName>
    <definedName name="TOTALITEM9.4_36" localSheetId="22">[150]A.P.U!#REF!</definedName>
    <definedName name="TOTALITEM9.4_36" localSheetId="2">[150]A.P.U!#REF!</definedName>
    <definedName name="TOTALITEM9.4_36">[150]A.P.U!#REF!</definedName>
    <definedName name="TOTALITEM9.4_37" localSheetId="22">[150]A.P.U!#REF!</definedName>
    <definedName name="TOTALITEM9.4_37" localSheetId="2">[150]A.P.U!#REF!</definedName>
    <definedName name="TOTALITEM9.4_37">[150]A.P.U!#REF!</definedName>
    <definedName name="TOTALITEM9.4_38" localSheetId="22">[150]A.P.U!#REF!</definedName>
    <definedName name="TOTALITEM9.4_38" localSheetId="2">[150]A.P.U!#REF!</definedName>
    <definedName name="TOTALITEM9.4_38">[150]A.P.U!#REF!</definedName>
    <definedName name="TOTALITEM9.4_39" localSheetId="22">[150]A.P.U!#REF!</definedName>
    <definedName name="TOTALITEM9.4_39" localSheetId="2">[150]A.P.U!#REF!</definedName>
    <definedName name="TOTALITEM9.4_39">[150]A.P.U!#REF!</definedName>
    <definedName name="TOTALITEM9.4_4" localSheetId="22">[149]A.P.U!#REF!</definedName>
    <definedName name="TOTALITEM9.4_4" localSheetId="2">[149]A.P.U!#REF!</definedName>
    <definedName name="TOTALITEM9.4_4">[149]A.P.U!#REF!</definedName>
    <definedName name="TOTALITEM9.4_40" localSheetId="22">[150]A.P.U!#REF!</definedName>
    <definedName name="TOTALITEM9.4_40" localSheetId="2">[150]A.P.U!#REF!</definedName>
    <definedName name="TOTALITEM9.4_40">[150]A.P.U!#REF!</definedName>
    <definedName name="TOTALITEM9.4_41" localSheetId="22">[150]A.P.U!#REF!</definedName>
    <definedName name="TOTALITEM9.4_41" localSheetId="2">[150]A.P.U!#REF!</definedName>
    <definedName name="TOTALITEM9.4_41">[150]A.P.U!#REF!</definedName>
    <definedName name="TOTALITEM9.4_42" localSheetId="22">[150]A.P.U!#REF!</definedName>
    <definedName name="TOTALITEM9.4_42" localSheetId="2">[150]A.P.U!#REF!</definedName>
    <definedName name="TOTALITEM9.4_42">[150]A.P.U!#REF!</definedName>
    <definedName name="TOTALITEM9.4_43" localSheetId="22">[150]A.P.U!#REF!</definedName>
    <definedName name="TOTALITEM9.4_43" localSheetId="2">[150]A.P.U!#REF!</definedName>
    <definedName name="TOTALITEM9.4_43">[150]A.P.U!#REF!</definedName>
    <definedName name="TOTALITEM9.4_44" localSheetId="22">[150]A.P.U!#REF!</definedName>
    <definedName name="TOTALITEM9.4_44" localSheetId="2">[150]A.P.U!#REF!</definedName>
    <definedName name="TOTALITEM9.4_44">[150]A.P.U!#REF!</definedName>
    <definedName name="TOTALITEM9.4_45" localSheetId="22">[150]A.P.U!#REF!</definedName>
    <definedName name="TOTALITEM9.4_45" localSheetId="2">[150]A.P.U!#REF!</definedName>
    <definedName name="TOTALITEM9.4_45">[150]A.P.U!#REF!</definedName>
    <definedName name="TOTALITEM9.4_46" localSheetId="22">[150]A.P.U!#REF!</definedName>
    <definedName name="TOTALITEM9.4_46" localSheetId="2">[150]A.P.U!#REF!</definedName>
    <definedName name="TOTALITEM9.4_46">[150]A.P.U!#REF!</definedName>
    <definedName name="TOTALITEM9.4_47" localSheetId="22">[150]A.P.U!#REF!</definedName>
    <definedName name="TOTALITEM9.4_47" localSheetId="2">[150]A.P.U!#REF!</definedName>
    <definedName name="TOTALITEM9.4_47">[150]A.P.U!#REF!</definedName>
    <definedName name="TOTALITEM9.4_48" localSheetId="22">[150]A.P.U!#REF!</definedName>
    <definedName name="TOTALITEM9.4_48" localSheetId="2">[150]A.P.U!#REF!</definedName>
    <definedName name="TOTALITEM9.4_48">[150]A.P.U!#REF!</definedName>
    <definedName name="TOTALITEM9.4_49" localSheetId="22">[150]A.P.U!#REF!</definedName>
    <definedName name="TOTALITEM9.4_49" localSheetId="2">[150]A.P.U!#REF!</definedName>
    <definedName name="TOTALITEM9.4_49">[150]A.P.U!#REF!</definedName>
    <definedName name="TOTALITEM9.4_5" localSheetId="22">[150]A.P.U!#REF!</definedName>
    <definedName name="TOTALITEM9.4_5" localSheetId="2">[150]A.P.U!#REF!</definedName>
    <definedName name="TOTALITEM9.4_5">[150]A.P.U!#REF!</definedName>
    <definedName name="TOTALITEM9.4_50" localSheetId="22">[150]A.P.U!#REF!</definedName>
    <definedName name="TOTALITEM9.4_50" localSheetId="2">[150]A.P.U!#REF!</definedName>
    <definedName name="TOTALITEM9.4_50">[150]A.P.U!#REF!</definedName>
    <definedName name="TOTALITEM9.4_51" localSheetId="22">[150]A.P.U!#REF!</definedName>
    <definedName name="TOTALITEM9.4_51" localSheetId="2">[150]A.P.U!#REF!</definedName>
    <definedName name="TOTALITEM9.4_51">[150]A.P.U!#REF!</definedName>
    <definedName name="TOTALITEM9.4_52" localSheetId="22">[150]A.P.U!#REF!</definedName>
    <definedName name="TOTALITEM9.4_52" localSheetId="2">[150]A.P.U!#REF!</definedName>
    <definedName name="TOTALITEM9.4_52">[150]A.P.U!#REF!</definedName>
    <definedName name="TOTALITEM9.4_53" localSheetId="22">[150]A.P.U!#REF!</definedName>
    <definedName name="TOTALITEM9.4_53" localSheetId="2">[150]A.P.U!#REF!</definedName>
    <definedName name="TOTALITEM9.4_53">[150]A.P.U!#REF!</definedName>
    <definedName name="TOTALITEM9.4_54" localSheetId="22">[150]A.P.U!#REF!</definedName>
    <definedName name="TOTALITEM9.4_54" localSheetId="2">[150]A.P.U!#REF!</definedName>
    <definedName name="TOTALITEM9.4_54">[150]A.P.U!#REF!</definedName>
    <definedName name="TOTALITEM9.4_55" localSheetId="22">[150]A.P.U!#REF!</definedName>
    <definedName name="TOTALITEM9.4_55" localSheetId="2">[150]A.P.U!#REF!</definedName>
    <definedName name="TOTALITEM9.4_55">[150]A.P.U!#REF!</definedName>
    <definedName name="TOTALITEM9.4_56" localSheetId="22">[150]A.P.U!#REF!</definedName>
    <definedName name="TOTALITEM9.4_56" localSheetId="2">[150]A.P.U!#REF!</definedName>
    <definedName name="TOTALITEM9.4_56">[150]A.P.U!#REF!</definedName>
    <definedName name="TOTALITEM9.4_57" localSheetId="22">[150]A.P.U!#REF!</definedName>
    <definedName name="TOTALITEM9.4_57" localSheetId="2">[150]A.P.U!#REF!</definedName>
    <definedName name="TOTALITEM9.4_57">[150]A.P.U!#REF!</definedName>
    <definedName name="TOTALITEM9.4_58" localSheetId="22">[150]A.P.U!#REF!</definedName>
    <definedName name="TOTALITEM9.4_58" localSheetId="2">[150]A.P.U!#REF!</definedName>
    <definedName name="TOTALITEM9.4_58">[150]A.P.U!#REF!</definedName>
    <definedName name="TOTALITEM9.4_59" localSheetId="22">[149]A.P.U!#REF!</definedName>
    <definedName name="TOTALITEM9.4_59" localSheetId="2">[149]A.P.U!#REF!</definedName>
    <definedName name="TOTALITEM9.4_59">[149]A.P.U!#REF!</definedName>
    <definedName name="TOTALITEM9.4_60" localSheetId="22">[149]A.P.U!#REF!</definedName>
    <definedName name="TOTALITEM9.4_60" localSheetId="2">[149]A.P.U!#REF!</definedName>
    <definedName name="TOTALITEM9.4_60">[149]A.P.U!#REF!</definedName>
    <definedName name="TOTALITEM9.4_61" localSheetId="22">[150]A.P.U!#REF!</definedName>
    <definedName name="TOTALITEM9.4_61" localSheetId="2">[150]A.P.U!#REF!</definedName>
    <definedName name="TOTALITEM9.4_61">[150]A.P.U!#REF!</definedName>
    <definedName name="TOTALITEM9.4_62" localSheetId="22">[150]A.P.U!#REF!</definedName>
    <definedName name="TOTALITEM9.4_62" localSheetId="2">[150]A.P.U!#REF!</definedName>
    <definedName name="TOTALITEM9.4_62">[150]A.P.U!#REF!</definedName>
    <definedName name="TOTALITEM9.4_63" localSheetId="22">[150]A.P.U!#REF!</definedName>
    <definedName name="TOTALITEM9.4_63" localSheetId="2">[150]A.P.U!#REF!</definedName>
    <definedName name="TOTALITEM9.4_63">[150]A.P.U!#REF!</definedName>
    <definedName name="TOTALITEM9.4_64" localSheetId="22">[150]A.P.U!#REF!</definedName>
    <definedName name="TOTALITEM9.4_64" localSheetId="2">[150]A.P.U!#REF!</definedName>
    <definedName name="TOTALITEM9.4_64">[150]A.P.U!#REF!</definedName>
    <definedName name="TOTALITEM9.4_65" localSheetId="22">[150]A.P.U!#REF!</definedName>
    <definedName name="TOTALITEM9.4_65" localSheetId="2">[150]A.P.U!#REF!</definedName>
    <definedName name="TOTALITEM9.4_65">[150]A.P.U!#REF!</definedName>
    <definedName name="TOTALITEM9.4_66" localSheetId="22">[150]A.P.U!#REF!</definedName>
    <definedName name="TOTALITEM9.4_66" localSheetId="2">[150]A.P.U!#REF!</definedName>
    <definedName name="TOTALITEM9.4_66">[150]A.P.U!#REF!</definedName>
    <definedName name="TOTALITEM9.4_67" localSheetId="22">[150]A.P.U!#REF!</definedName>
    <definedName name="TOTALITEM9.4_67" localSheetId="2">[150]A.P.U!#REF!</definedName>
    <definedName name="TOTALITEM9.4_67">[150]A.P.U!#REF!</definedName>
    <definedName name="TOTALITEM9.4_68" localSheetId="22">[150]A.P.U!#REF!</definedName>
    <definedName name="TOTALITEM9.4_68" localSheetId="2">[150]A.P.U!#REF!</definedName>
    <definedName name="TOTALITEM9.4_68">[150]A.P.U!#REF!</definedName>
    <definedName name="TOTALITEM9.4_69" localSheetId="22">[150]A.P.U!#REF!</definedName>
    <definedName name="TOTALITEM9.4_69" localSheetId="2">[150]A.P.U!#REF!</definedName>
    <definedName name="TOTALITEM9.4_69">[150]A.P.U!#REF!</definedName>
    <definedName name="TOTALITEM9.4_70" localSheetId="22">[150]A.P.U!#REF!</definedName>
    <definedName name="TOTALITEM9.4_70" localSheetId="2">[150]A.P.U!#REF!</definedName>
    <definedName name="TOTALITEM9.4_70">[150]A.P.U!#REF!</definedName>
    <definedName name="TOTALITEM9.4_71" localSheetId="22">[150]A.P.U!#REF!</definedName>
    <definedName name="TOTALITEM9.4_71" localSheetId="2">[150]A.P.U!#REF!</definedName>
    <definedName name="TOTALITEM9.4_71">[150]A.P.U!#REF!</definedName>
    <definedName name="TOTALITEM9.4_72" localSheetId="22">[150]A.P.U!#REF!</definedName>
    <definedName name="TOTALITEM9.4_72" localSheetId="2">[150]A.P.U!#REF!</definedName>
    <definedName name="TOTALITEM9.4_72">[150]A.P.U!#REF!</definedName>
    <definedName name="TOTALITEM9.4_73" localSheetId="22">[150]A.P.U!#REF!</definedName>
    <definedName name="TOTALITEM9.4_73" localSheetId="2">[150]A.P.U!#REF!</definedName>
    <definedName name="TOTALITEM9.4_73">[150]A.P.U!#REF!</definedName>
    <definedName name="TOTALITEM9.4_74" localSheetId="22">[150]A.P.U!#REF!</definedName>
    <definedName name="TOTALITEM9.4_74" localSheetId="2">[150]A.P.U!#REF!</definedName>
    <definedName name="TOTALITEM9.4_74">[150]A.P.U!#REF!</definedName>
    <definedName name="TOTALITEM9.4_75" localSheetId="22">[150]A.P.U!#REF!</definedName>
    <definedName name="TOTALITEM9.4_75" localSheetId="2">[150]A.P.U!#REF!</definedName>
    <definedName name="TOTALITEM9.4_75">[150]A.P.U!#REF!</definedName>
    <definedName name="TOTALITEM9.4_76" localSheetId="22">[150]A.P.U!#REF!</definedName>
    <definedName name="TOTALITEM9.4_76" localSheetId="2">[150]A.P.U!#REF!</definedName>
    <definedName name="TOTALITEM9.4_76">[150]A.P.U!#REF!</definedName>
    <definedName name="TOTALITEM9.4_77" localSheetId="22">[150]A.P.U!#REF!</definedName>
    <definedName name="TOTALITEM9.4_77" localSheetId="2">[150]A.P.U!#REF!</definedName>
    <definedName name="TOTALITEM9.4_77">[150]A.P.U!#REF!</definedName>
    <definedName name="TOTALITEM9.4_78" localSheetId="22">[150]A.P.U!#REF!</definedName>
    <definedName name="TOTALITEM9.4_78" localSheetId="2">[150]A.P.U!#REF!</definedName>
    <definedName name="TOTALITEM9.4_78">[150]A.P.U!#REF!</definedName>
    <definedName name="TOTALITEM9.4_79" localSheetId="22">[150]A.P.U!#REF!</definedName>
    <definedName name="TOTALITEM9.4_79" localSheetId="2">[150]A.P.U!#REF!</definedName>
    <definedName name="TOTALITEM9.4_79">[150]A.P.U!#REF!</definedName>
    <definedName name="TOTALITEM9.4_80" localSheetId="22">[150]A.P.U!#REF!</definedName>
    <definedName name="TOTALITEM9.4_80" localSheetId="2">[150]A.P.U!#REF!</definedName>
    <definedName name="TOTALITEM9.4_80">[150]A.P.U!#REF!</definedName>
    <definedName name="TOTALITEM9.4_9" localSheetId="22">[150]A.P.U!#REF!</definedName>
    <definedName name="TOTALITEM9.4_9" localSheetId="2">[150]A.P.U!#REF!</definedName>
    <definedName name="TOTALITEM9.4_9">[150]A.P.U!#REF!</definedName>
    <definedName name="TOTALITEM9.5" localSheetId="17">[148]A.P.U!#REF!</definedName>
    <definedName name="TOTALITEM9.5" localSheetId="18">[148]A.P.U!#REF!</definedName>
    <definedName name="TOTALITEM9.5" localSheetId="22">[147]A.P.U!#REF!</definedName>
    <definedName name="TOTALITEM9.5" localSheetId="2">[148]A.P.U!#REF!</definedName>
    <definedName name="TOTALITEM9.5">[147]A.P.U!#REF!</definedName>
    <definedName name="TOTALITEM9.5_1" localSheetId="22">[149]A.P.U!#REF!</definedName>
    <definedName name="TOTALITEM9.5_1" localSheetId="2">[149]A.P.U!#REF!</definedName>
    <definedName name="TOTALITEM9.5_1">[149]A.P.U!#REF!</definedName>
    <definedName name="TOTALITEM9.5_10" localSheetId="22">[150]A.P.U!#REF!</definedName>
    <definedName name="TOTALITEM9.5_10" localSheetId="2">[150]A.P.U!#REF!</definedName>
    <definedName name="TOTALITEM9.5_10">[150]A.P.U!#REF!</definedName>
    <definedName name="TOTALITEM9.5_11" localSheetId="22">[150]A.P.U!#REF!</definedName>
    <definedName name="TOTALITEM9.5_11" localSheetId="2">[150]A.P.U!#REF!</definedName>
    <definedName name="TOTALITEM9.5_11">[150]A.P.U!#REF!</definedName>
    <definedName name="TOTALITEM9.5_12" localSheetId="22">[150]A.P.U!#REF!</definedName>
    <definedName name="TOTALITEM9.5_12" localSheetId="2">[150]A.P.U!#REF!</definedName>
    <definedName name="TOTALITEM9.5_12">[150]A.P.U!#REF!</definedName>
    <definedName name="TOTALITEM9.5_13" localSheetId="22">[150]A.P.U!#REF!</definedName>
    <definedName name="TOTALITEM9.5_13" localSheetId="2">[150]A.P.U!#REF!</definedName>
    <definedName name="TOTALITEM9.5_13">[150]A.P.U!#REF!</definedName>
    <definedName name="TOTALITEM9.5_14" localSheetId="22">[150]A.P.U!#REF!</definedName>
    <definedName name="TOTALITEM9.5_14" localSheetId="2">[150]A.P.U!#REF!</definedName>
    <definedName name="TOTALITEM9.5_14">[150]A.P.U!#REF!</definedName>
    <definedName name="TOTALITEM9.5_15" localSheetId="22">[150]A.P.U!#REF!</definedName>
    <definedName name="TOTALITEM9.5_15" localSheetId="2">[150]A.P.U!#REF!</definedName>
    <definedName name="TOTALITEM9.5_15">[150]A.P.U!#REF!</definedName>
    <definedName name="TOTALITEM9.5_16" localSheetId="22">[150]A.P.U!#REF!</definedName>
    <definedName name="TOTALITEM9.5_16" localSheetId="2">[150]A.P.U!#REF!</definedName>
    <definedName name="TOTALITEM9.5_16">[150]A.P.U!#REF!</definedName>
    <definedName name="TOTALITEM9.5_17" localSheetId="22">[150]A.P.U!#REF!</definedName>
    <definedName name="TOTALITEM9.5_17" localSheetId="2">[150]A.P.U!#REF!</definedName>
    <definedName name="TOTALITEM9.5_17">[150]A.P.U!#REF!</definedName>
    <definedName name="TOTALITEM9.5_18" localSheetId="22">[150]A.P.U!#REF!</definedName>
    <definedName name="TOTALITEM9.5_18" localSheetId="2">[150]A.P.U!#REF!</definedName>
    <definedName name="TOTALITEM9.5_18">[150]A.P.U!#REF!</definedName>
    <definedName name="TOTALITEM9.5_19" localSheetId="22">[150]A.P.U!#REF!</definedName>
    <definedName name="TOTALITEM9.5_19" localSheetId="2">[150]A.P.U!#REF!</definedName>
    <definedName name="TOTALITEM9.5_19">[150]A.P.U!#REF!</definedName>
    <definedName name="TOTALITEM9.5_2" localSheetId="22">[149]A.P.U!#REF!</definedName>
    <definedName name="TOTALITEM9.5_2" localSheetId="2">[149]A.P.U!#REF!</definedName>
    <definedName name="TOTALITEM9.5_2">[149]A.P.U!#REF!</definedName>
    <definedName name="TOTALITEM9.5_20" localSheetId="22">[150]A.P.U!#REF!</definedName>
    <definedName name="TOTALITEM9.5_20" localSheetId="2">[150]A.P.U!#REF!</definedName>
    <definedName name="TOTALITEM9.5_20">[150]A.P.U!#REF!</definedName>
    <definedName name="TOTALITEM9.5_21" localSheetId="22">[150]A.P.U!#REF!</definedName>
    <definedName name="TOTALITEM9.5_21" localSheetId="2">[150]A.P.U!#REF!</definedName>
    <definedName name="TOTALITEM9.5_21">[150]A.P.U!#REF!</definedName>
    <definedName name="TOTALITEM9.5_22" localSheetId="22">[150]A.P.U!#REF!</definedName>
    <definedName name="TOTALITEM9.5_22" localSheetId="2">[150]A.P.U!#REF!</definedName>
    <definedName name="TOTALITEM9.5_22">[150]A.P.U!#REF!</definedName>
    <definedName name="TOTALITEM9.5_23" localSheetId="22">[150]A.P.U!#REF!</definedName>
    <definedName name="TOTALITEM9.5_23" localSheetId="2">[150]A.P.U!#REF!</definedName>
    <definedName name="TOTALITEM9.5_23">[150]A.P.U!#REF!</definedName>
    <definedName name="TOTALITEM9.5_24" localSheetId="22">[150]A.P.U!#REF!</definedName>
    <definedName name="TOTALITEM9.5_24" localSheetId="2">[150]A.P.U!#REF!</definedName>
    <definedName name="TOTALITEM9.5_24">[150]A.P.U!#REF!</definedName>
    <definedName name="TOTALITEM9.5_25" localSheetId="22">[150]A.P.U!#REF!</definedName>
    <definedName name="TOTALITEM9.5_25" localSheetId="2">[150]A.P.U!#REF!</definedName>
    <definedName name="TOTALITEM9.5_25">[150]A.P.U!#REF!</definedName>
    <definedName name="TOTALITEM9.5_26" localSheetId="22">[150]A.P.U!#REF!</definedName>
    <definedName name="TOTALITEM9.5_26" localSheetId="2">[150]A.P.U!#REF!</definedName>
    <definedName name="TOTALITEM9.5_26">[150]A.P.U!#REF!</definedName>
    <definedName name="TOTALITEM9.5_27" localSheetId="22">[150]A.P.U!#REF!</definedName>
    <definedName name="TOTALITEM9.5_27" localSheetId="2">[150]A.P.U!#REF!</definedName>
    <definedName name="TOTALITEM9.5_27">[150]A.P.U!#REF!</definedName>
    <definedName name="TOTALITEM9.5_28" localSheetId="22">[150]A.P.U!#REF!</definedName>
    <definedName name="TOTALITEM9.5_28" localSheetId="2">[150]A.P.U!#REF!</definedName>
    <definedName name="TOTALITEM9.5_28">[150]A.P.U!#REF!</definedName>
    <definedName name="TOTALITEM9.5_29" localSheetId="22">[150]A.P.U!#REF!</definedName>
    <definedName name="TOTALITEM9.5_29" localSheetId="2">[150]A.P.U!#REF!</definedName>
    <definedName name="TOTALITEM9.5_29">[150]A.P.U!#REF!</definedName>
    <definedName name="TOTALITEM9.5_3" localSheetId="22">[151]A.P.U!#REF!</definedName>
    <definedName name="TOTALITEM9.5_3" localSheetId="2">[151]A.P.U!#REF!</definedName>
    <definedName name="TOTALITEM9.5_3">[151]A.P.U!#REF!</definedName>
    <definedName name="TOTALITEM9.5_30" localSheetId="22">[150]A.P.U!#REF!</definedName>
    <definedName name="TOTALITEM9.5_30" localSheetId="2">[150]A.P.U!#REF!</definedName>
    <definedName name="TOTALITEM9.5_30">[150]A.P.U!#REF!</definedName>
    <definedName name="TOTALITEM9.5_31" localSheetId="22">[150]A.P.U!#REF!</definedName>
    <definedName name="TOTALITEM9.5_31" localSheetId="2">[150]A.P.U!#REF!</definedName>
    <definedName name="TOTALITEM9.5_31">[150]A.P.U!#REF!</definedName>
    <definedName name="TOTALITEM9.5_32" localSheetId="22">[150]A.P.U!#REF!</definedName>
    <definedName name="TOTALITEM9.5_32" localSheetId="2">[150]A.P.U!#REF!</definedName>
    <definedName name="TOTALITEM9.5_32">[150]A.P.U!#REF!</definedName>
    <definedName name="TOTALITEM9.5_33" localSheetId="22">[150]A.P.U!#REF!</definedName>
    <definedName name="TOTALITEM9.5_33" localSheetId="2">[150]A.P.U!#REF!</definedName>
    <definedName name="TOTALITEM9.5_33">[150]A.P.U!#REF!</definedName>
    <definedName name="TOTALITEM9.5_34" localSheetId="22">[150]A.P.U!#REF!</definedName>
    <definedName name="TOTALITEM9.5_34" localSheetId="2">[150]A.P.U!#REF!</definedName>
    <definedName name="TOTALITEM9.5_34">[150]A.P.U!#REF!</definedName>
    <definedName name="TOTALITEM9.5_35" localSheetId="22">[150]A.P.U!#REF!</definedName>
    <definedName name="TOTALITEM9.5_35" localSheetId="2">[150]A.P.U!#REF!</definedName>
    <definedName name="TOTALITEM9.5_35">[150]A.P.U!#REF!</definedName>
    <definedName name="TOTALITEM9.5_36" localSheetId="22">[150]A.P.U!#REF!</definedName>
    <definedName name="TOTALITEM9.5_36" localSheetId="2">[150]A.P.U!#REF!</definedName>
    <definedName name="TOTALITEM9.5_36">[150]A.P.U!#REF!</definedName>
    <definedName name="TOTALITEM9.5_37" localSheetId="22">[150]A.P.U!#REF!</definedName>
    <definedName name="TOTALITEM9.5_37" localSheetId="2">[150]A.P.U!#REF!</definedName>
    <definedName name="TOTALITEM9.5_37">[150]A.P.U!#REF!</definedName>
    <definedName name="TOTALITEM9.5_38" localSheetId="22">[150]A.P.U!#REF!</definedName>
    <definedName name="TOTALITEM9.5_38" localSheetId="2">[150]A.P.U!#REF!</definedName>
    <definedName name="TOTALITEM9.5_38">[150]A.P.U!#REF!</definedName>
    <definedName name="TOTALITEM9.5_39" localSheetId="22">[150]A.P.U!#REF!</definedName>
    <definedName name="TOTALITEM9.5_39" localSheetId="2">[150]A.P.U!#REF!</definedName>
    <definedName name="TOTALITEM9.5_39">[150]A.P.U!#REF!</definedName>
    <definedName name="TOTALITEM9.5_4" localSheetId="22">[149]A.P.U!#REF!</definedName>
    <definedName name="TOTALITEM9.5_4" localSheetId="2">[149]A.P.U!#REF!</definedName>
    <definedName name="TOTALITEM9.5_4">[149]A.P.U!#REF!</definedName>
    <definedName name="TOTALITEM9.5_40" localSheetId="22">[150]A.P.U!#REF!</definedName>
    <definedName name="TOTALITEM9.5_40" localSheetId="2">[150]A.P.U!#REF!</definedName>
    <definedName name="TOTALITEM9.5_40">[150]A.P.U!#REF!</definedName>
    <definedName name="TOTALITEM9.5_41" localSheetId="22">[150]A.P.U!#REF!</definedName>
    <definedName name="TOTALITEM9.5_41" localSheetId="2">[150]A.P.U!#REF!</definedName>
    <definedName name="TOTALITEM9.5_41">[150]A.P.U!#REF!</definedName>
    <definedName name="TOTALITEM9.5_42" localSheetId="22">[150]A.P.U!#REF!</definedName>
    <definedName name="TOTALITEM9.5_42" localSheetId="2">[150]A.P.U!#REF!</definedName>
    <definedName name="TOTALITEM9.5_42">[150]A.P.U!#REF!</definedName>
    <definedName name="TOTALITEM9.5_43" localSheetId="22">[150]A.P.U!#REF!</definedName>
    <definedName name="TOTALITEM9.5_43" localSheetId="2">[150]A.P.U!#REF!</definedName>
    <definedName name="TOTALITEM9.5_43">[150]A.P.U!#REF!</definedName>
    <definedName name="TOTALITEM9.5_44" localSheetId="22">[150]A.P.U!#REF!</definedName>
    <definedName name="TOTALITEM9.5_44" localSheetId="2">[150]A.P.U!#REF!</definedName>
    <definedName name="TOTALITEM9.5_44">[150]A.P.U!#REF!</definedName>
    <definedName name="TOTALITEM9.5_45" localSheetId="22">[150]A.P.U!#REF!</definedName>
    <definedName name="TOTALITEM9.5_45" localSheetId="2">[150]A.P.U!#REF!</definedName>
    <definedName name="TOTALITEM9.5_45">[150]A.P.U!#REF!</definedName>
    <definedName name="TOTALITEM9.5_46" localSheetId="22">[150]A.P.U!#REF!</definedName>
    <definedName name="TOTALITEM9.5_46" localSheetId="2">[150]A.P.U!#REF!</definedName>
    <definedName name="TOTALITEM9.5_46">[150]A.P.U!#REF!</definedName>
    <definedName name="TOTALITEM9.5_47" localSheetId="22">[150]A.P.U!#REF!</definedName>
    <definedName name="TOTALITEM9.5_47" localSheetId="2">[150]A.P.U!#REF!</definedName>
    <definedName name="TOTALITEM9.5_47">[150]A.P.U!#REF!</definedName>
    <definedName name="TOTALITEM9.5_48" localSheetId="22">[150]A.P.U!#REF!</definedName>
    <definedName name="TOTALITEM9.5_48" localSheetId="2">[150]A.P.U!#REF!</definedName>
    <definedName name="TOTALITEM9.5_48">[150]A.P.U!#REF!</definedName>
    <definedName name="TOTALITEM9.5_49" localSheetId="22">[150]A.P.U!#REF!</definedName>
    <definedName name="TOTALITEM9.5_49" localSheetId="2">[150]A.P.U!#REF!</definedName>
    <definedName name="TOTALITEM9.5_49">[150]A.P.U!#REF!</definedName>
    <definedName name="TOTALITEM9.5_5" localSheetId="22">[150]A.P.U!#REF!</definedName>
    <definedName name="TOTALITEM9.5_5" localSheetId="2">[150]A.P.U!#REF!</definedName>
    <definedName name="TOTALITEM9.5_5">[150]A.P.U!#REF!</definedName>
    <definedName name="TOTALITEM9.5_50" localSheetId="22">[150]A.P.U!#REF!</definedName>
    <definedName name="TOTALITEM9.5_50" localSheetId="2">[150]A.P.U!#REF!</definedName>
    <definedName name="TOTALITEM9.5_50">[150]A.P.U!#REF!</definedName>
    <definedName name="TOTALITEM9.5_51" localSheetId="22">[150]A.P.U!#REF!</definedName>
    <definedName name="TOTALITEM9.5_51" localSheetId="2">[150]A.P.U!#REF!</definedName>
    <definedName name="TOTALITEM9.5_51">[150]A.P.U!#REF!</definedName>
    <definedName name="TOTALITEM9.5_52" localSheetId="22">[150]A.P.U!#REF!</definedName>
    <definedName name="TOTALITEM9.5_52" localSheetId="2">[150]A.P.U!#REF!</definedName>
    <definedName name="TOTALITEM9.5_52">[150]A.P.U!#REF!</definedName>
    <definedName name="TOTALITEM9.5_53" localSheetId="22">[150]A.P.U!#REF!</definedName>
    <definedName name="TOTALITEM9.5_53" localSheetId="2">[150]A.P.U!#REF!</definedName>
    <definedName name="TOTALITEM9.5_53">[150]A.P.U!#REF!</definedName>
    <definedName name="TOTALITEM9.5_54" localSheetId="22">[150]A.P.U!#REF!</definedName>
    <definedName name="TOTALITEM9.5_54" localSheetId="2">[150]A.P.U!#REF!</definedName>
    <definedName name="TOTALITEM9.5_54">[150]A.P.U!#REF!</definedName>
    <definedName name="TOTALITEM9.5_55" localSheetId="22">[150]A.P.U!#REF!</definedName>
    <definedName name="TOTALITEM9.5_55" localSheetId="2">[150]A.P.U!#REF!</definedName>
    <definedName name="TOTALITEM9.5_55">[150]A.P.U!#REF!</definedName>
    <definedName name="TOTALITEM9.5_56" localSheetId="22">[150]A.P.U!#REF!</definedName>
    <definedName name="TOTALITEM9.5_56" localSheetId="2">[150]A.P.U!#REF!</definedName>
    <definedName name="TOTALITEM9.5_56">[150]A.P.U!#REF!</definedName>
    <definedName name="TOTALITEM9.5_57" localSheetId="22">[150]A.P.U!#REF!</definedName>
    <definedName name="TOTALITEM9.5_57" localSheetId="2">[150]A.P.U!#REF!</definedName>
    <definedName name="TOTALITEM9.5_57">[150]A.P.U!#REF!</definedName>
    <definedName name="TOTALITEM9.5_58" localSheetId="22">[150]A.P.U!#REF!</definedName>
    <definedName name="TOTALITEM9.5_58" localSheetId="2">[150]A.P.U!#REF!</definedName>
    <definedName name="TOTALITEM9.5_58">[150]A.P.U!#REF!</definedName>
    <definedName name="TOTALITEM9.5_59" localSheetId="22">[149]A.P.U!#REF!</definedName>
    <definedName name="TOTALITEM9.5_59" localSheetId="2">[149]A.P.U!#REF!</definedName>
    <definedName name="TOTALITEM9.5_59">[149]A.P.U!#REF!</definedName>
    <definedName name="TOTALITEM9.5_60" localSheetId="22">[149]A.P.U!#REF!</definedName>
    <definedName name="TOTALITEM9.5_60" localSheetId="2">[149]A.P.U!#REF!</definedName>
    <definedName name="TOTALITEM9.5_60">[149]A.P.U!#REF!</definedName>
    <definedName name="TOTALITEM9.5_61" localSheetId="22">[150]A.P.U!#REF!</definedName>
    <definedName name="TOTALITEM9.5_61" localSheetId="2">[150]A.P.U!#REF!</definedName>
    <definedName name="TOTALITEM9.5_61">[150]A.P.U!#REF!</definedName>
    <definedName name="TOTALITEM9.5_62" localSheetId="22">[150]A.P.U!#REF!</definedName>
    <definedName name="TOTALITEM9.5_62" localSheetId="2">[150]A.P.U!#REF!</definedName>
    <definedName name="TOTALITEM9.5_62">[150]A.P.U!#REF!</definedName>
    <definedName name="TOTALITEM9.5_63" localSheetId="22">[150]A.P.U!#REF!</definedName>
    <definedName name="TOTALITEM9.5_63" localSheetId="2">[150]A.P.U!#REF!</definedName>
    <definedName name="TOTALITEM9.5_63">[150]A.P.U!#REF!</definedName>
    <definedName name="TOTALITEM9.5_64" localSheetId="22">[150]A.P.U!#REF!</definedName>
    <definedName name="TOTALITEM9.5_64" localSheetId="2">[150]A.P.U!#REF!</definedName>
    <definedName name="TOTALITEM9.5_64">[150]A.P.U!#REF!</definedName>
    <definedName name="TOTALITEM9.5_65" localSheetId="22">[150]A.P.U!#REF!</definedName>
    <definedName name="TOTALITEM9.5_65" localSheetId="2">[150]A.P.U!#REF!</definedName>
    <definedName name="TOTALITEM9.5_65">[150]A.P.U!#REF!</definedName>
    <definedName name="TOTALITEM9.5_66" localSheetId="22">[150]A.P.U!#REF!</definedName>
    <definedName name="TOTALITEM9.5_66" localSheetId="2">[150]A.P.U!#REF!</definedName>
    <definedName name="TOTALITEM9.5_66">[150]A.P.U!#REF!</definedName>
    <definedName name="TOTALITEM9.5_67" localSheetId="22">[150]A.P.U!#REF!</definedName>
    <definedName name="TOTALITEM9.5_67" localSheetId="2">[150]A.P.U!#REF!</definedName>
    <definedName name="TOTALITEM9.5_67">[150]A.P.U!#REF!</definedName>
    <definedName name="TOTALITEM9.5_68" localSheetId="22">[150]A.P.U!#REF!</definedName>
    <definedName name="TOTALITEM9.5_68" localSheetId="2">[150]A.P.U!#REF!</definedName>
    <definedName name="TOTALITEM9.5_68">[150]A.P.U!#REF!</definedName>
    <definedName name="TOTALITEM9.5_69" localSheetId="22">[150]A.P.U!#REF!</definedName>
    <definedName name="TOTALITEM9.5_69" localSheetId="2">[150]A.P.U!#REF!</definedName>
    <definedName name="TOTALITEM9.5_69">[150]A.P.U!#REF!</definedName>
    <definedName name="TOTALITEM9.5_70" localSheetId="22">[150]A.P.U!#REF!</definedName>
    <definedName name="TOTALITEM9.5_70" localSheetId="2">[150]A.P.U!#REF!</definedName>
    <definedName name="TOTALITEM9.5_70">[150]A.P.U!#REF!</definedName>
    <definedName name="TOTALITEM9.5_71" localSheetId="22">[150]A.P.U!#REF!</definedName>
    <definedName name="TOTALITEM9.5_71" localSheetId="2">[150]A.P.U!#REF!</definedName>
    <definedName name="TOTALITEM9.5_71">[150]A.P.U!#REF!</definedName>
    <definedName name="TOTALITEM9.5_72" localSheetId="22">[150]A.P.U!#REF!</definedName>
    <definedName name="TOTALITEM9.5_72" localSheetId="2">[150]A.P.U!#REF!</definedName>
    <definedName name="TOTALITEM9.5_72">[150]A.P.U!#REF!</definedName>
    <definedName name="TOTALITEM9.5_73" localSheetId="22">[150]A.P.U!#REF!</definedName>
    <definedName name="TOTALITEM9.5_73" localSheetId="2">[150]A.P.U!#REF!</definedName>
    <definedName name="TOTALITEM9.5_73">[150]A.P.U!#REF!</definedName>
    <definedName name="TOTALITEM9.5_74" localSheetId="22">[150]A.P.U!#REF!</definedName>
    <definedName name="TOTALITEM9.5_74" localSheetId="2">[150]A.P.U!#REF!</definedName>
    <definedName name="TOTALITEM9.5_74">[150]A.P.U!#REF!</definedName>
    <definedName name="TOTALITEM9.5_75" localSheetId="22">[150]A.P.U!#REF!</definedName>
    <definedName name="TOTALITEM9.5_75" localSheetId="2">[150]A.P.U!#REF!</definedName>
    <definedName name="TOTALITEM9.5_75">[150]A.P.U!#REF!</definedName>
    <definedName name="TOTALITEM9.5_76" localSheetId="22">[150]A.P.U!#REF!</definedName>
    <definedName name="TOTALITEM9.5_76" localSheetId="2">[150]A.P.U!#REF!</definedName>
    <definedName name="TOTALITEM9.5_76">[150]A.P.U!#REF!</definedName>
    <definedName name="TOTALITEM9.5_77" localSheetId="22">[150]A.P.U!#REF!</definedName>
    <definedName name="TOTALITEM9.5_77" localSheetId="2">[150]A.P.U!#REF!</definedName>
    <definedName name="TOTALITEM9.5_77">[150]A.P.U!#REF!</definedName>
    <definedName name="TOTALITEM9.5_78" localSheetId="22">[150]A.P.U!#REF!</definedName>
    <definedName name="TOTALITEM9.5_78" localSheetId="2">[150]A.P.U!#REF!</definedName>
    <definedName name="TOTALITEM9.5_78">[150]A.P.U!#REF!</definedName>
    <definedName name="TOTALITEM9.5_79" localSheetId="22">[150]A.P.U!#REF!</definedName>
    <definedName name="TOTALITEM9.5_79" localSheetId="2">[150]A.P.U!#REF!</definedName>
    <definedName name="TOTALITEM9.5_79">[150]A.P.U!#REF!</definedName>
    <definedName name="TOTALITEM9.5_80" localSheetId="22">[150]A.P.U!#REF!</definedName>
    <definedName name="TOTALITEM9.5_80" localSheetId="2">[150]A.P.U!#REF!</definedName>
    <definedName name="TOTALITEM9.5_80">[150]A.P.U!#REF!</definedName>
    <definedName name="TOTALITEM9.5_9" localSheetId="22">[150]A.P.U!#REF!</definedName>
    <definedName name="TOTALITEM9.5_9" localSheetId="2">[150]A.P.U!#REF!</definedName>
    <definedName name="TOTALITEM9.5_9">[150]A.P.U!#REF!</definedName>
    <definedName name="TOTALITEM9.6" localSheetId="17">[148]A.P.U!#REF!</definedName>
    <definedName name="TOTALITEM9.6" localSheetId="18">[148]A.P.U!#REF!</definedName>
    <definedName name="TOTALITEM9.6" localSheetId="22">[147]A.P.U!#REF!</definedName>
    <definedName name="TOTALITEM9.6" localSheetId="2">[148]A.P.U!#REF!</definedName>
    <definedName name="TOTALITEM9.6">[147]A.P.U!#REF!</definedName>
    <definedName name="TOTALITEM9.6_1" localSheetId="22">[149]A.P.U!#REF!</definedName>
    <definedName name="TOTALITEM9.6_1" localSheetId="2">[149]A.P.U!#REF!</definedName>
    <definedName name="TOTALITEM9.6_1">[149]A.P.U!#REF!</definedName>
    <definedName name="TOTALITEM9.6_10" localSheetId="22">[150]A.P.U!#REF!</definedName>
    <definedName name="TOTALITEM9.6_10" localSheetId="2">[150]A.P.U!#REF!</definedName>
    <definedName name="TOTALITEM9.6_10">[150]A.P.U!#REF!</definedName>
    <definedName name="TOTALITEM9.6_11" localSheetId="22">[150]A.P.U!#REF!</definedName>
    <definedName name="TOTALITEM9.6_11" localSheetId="2">[150]A.P.U!#REF!</definedName>
    <definedName name="TOTALITEM9.6_11">[150]A.P.U!#REF!</definedName>
    <definedName name="TOTALITEM9.6_12" localSheetId="22">[150]A.P.U!#REF!</definedName>
    <definedName name="TOTALITEM9.6_12" localSheetId="2">[150]A.P.U!#REF!</definedName>
    <definedName name="TOTALITEM9.6_12">[150]A.P.U!#REF!</definedName>
    <definedName name="TOTALITEM9.6_13" localSheetId="22">[150]A.P.U!#REF!</definedName>
    <definedName name="TOTALITEM9.6_13" localSheetId="2">[150]A.P.U!#REF!</definedName>
    <definedName name="TOTALITEM9.6_13">[150]A.P.U!#REF!</definedName>
    <definedName name="TOTALITEM9.6_14" localSheetId="22">[150]A.P.U!#REF!</definedName>
    <definedName name="TOTALITEM9.6_14" localSheetId="2">[150]A.P.U!#REF!</definedName>
    <definedName name="TOTALITEM9.6_14">[150]A.P.U!#REF!</definedName>
    <definedName name="TOTALITEM9.6_15" localSheetId="22">[150]A.P.U!#REF!</definedName>
    <definedName name="TOTALITEM9.6_15" localSheetId="2">[150]A.P.U!#REF!</definedName>
    <definedName name="TOTALITEM9.6_15">[150]A.P.U!#REF!</definedName>
    <definedName name="TOTALITEM9.6_16" localSheetId="22">[150]A.P.U!#REF!</definedName>
    <definedName name="TOTALITEM9.6_16" localSheetId="2">[150]A.P.U!#REF!</definedName>
    <definedName name="TOTALITEM9.6_16">[150]A.P.U!#REF!</definedName>
    <definedName name="TOTALITEM9.6_17" localSheetId="22">[150]A.P.U!#REF!</definedName>
    <definedName name="TOTALITEM9.6_17" localSheetId="2">[150]A.P.U!#REF!</definedName>
    <definedName name="TOTALITEM9.6_17">[150]A.P.U!#REF!</definedName>
    <definedName name="TOTALITEM9.6_18" localSheetId="22">[150]A.P.U!#REF!</definedName>
    <definedName name="TOTALITEM9.6_18" localSheetId="2">[150]A.P.U!#REF!</definedName>
    <definedName name="TOTALITEM9.6_18">[150]A.P.U!#REF!</definedName>
    <definedName name="TOTALITEM9.6_19" localSheetId="22">[150]A.P.U!#REF!</definedName>
    <definedName name="TOTALITEM9.6_19" localSheetId="2">[150]A.P.U!#REF!</definedName>
    <definedName name="TOTALITEM9.6_19">[150]A.P.U!#REF!</definedName>
    <definedName name="TOTALITEM9.6_2" localSheetId="22">[149]A.P.U!#REF!</definedName>
    <definedName name="TOTALITEM9.6_2" localSheetId="2">[149]A.P.U!#REF!</definedName>
    <definedName name="TOTALITEM9.6_2">[149]A.P.U!#REF!</definedName>
    <definedName name="TOTALITEM9.6_20" localSheetId="22">[150]A.P.U!#REF!</definedName>
    <definedName name="TOTALITEM9.6_20" localSheetId="2">[150]A.P.U!#REF!</definedName>
    <definedName name="TOTALITEM9.6_20">[150]A.P.U!#REF!</definedName>
    <definedName name="TOTALITEM9.6_21" localSheetId="22">[150]A.P.U!#REF!</definedName>
    <definedName name="TOTALITEM9.6_21" localSheetId="2">[150]A.P.U!#REF!</definedName>
    <definedName name="TOTALITEM9.6_21">[150]A.P.U!#REF!</definedName>
    <definedName name="TOTALITEM9.6_22" localSheetId="22">[150]A.P.U!#REF!</definedName>
    <definedName name="TOTALITEM9.6_22" localSheetId="2">[150]A.P.U!#REF!</definedName>
    <definedName name="TOTALITEM9.6_22">[150]A.P.U!#REF!</definedName>
    <definedName name="TOTALITEM9.6_23" localSheetId="22">[150]A.P.U!#REF!</definedName>
    <definedName name="TOTALITEM9.6_23" localSheetId="2">[150]A.P.U!#REF!</definedName>
    <definedName name="TOTALITEM9.6_23">[150]A.P.U!#REF!</definedName>
    <definedName name="TOTALITEM9.6_24" localSheetId="22">[150]A.P.U!#REF!</definedName>
    <definedName name="TOTALITEM9.6_24" localSheetId="2">[150]A.P.U!#REF!</definedName>
    <definedName name="TOTALITEM9.6_24">[150]A.P.U!#REF!</definedName>
    <definedName name="TOTALITEM9.6_25" localSheetId="22">[150]A.P.U!#REF!</definedName>
    <definedName name="TOTALITEM9.6_25" localSheetId="2">[150]A.P.U!#REF!</definedName>
    <definedName name="TOTALITEM9.6_25">[150]A.P.U!#REF!</definedName>
    <definedName name="TOTALITEM9.6_26" localSheetId="22">[150]A.P.U!#REF!</definedName>
    <definedName name="TOTALITEM9.6_26" localSheetId="2">[150]A.P.U!#REF!</definedName>
    <definedName name="TOTALITEM9.6_26">[150]A.P.U!#REF!</definedName>
    <definedName name="TOTALITEM9.6_27" localSheetId="22">[150]A.P.U!#REF!</definedName>
    <definedName name="TOTALITEM9.6_27" localSheetId="2">[150]A.P.U!#REF!</definedName>
    <definedName name="TOTALITEM9.6_27">[150]A.P.U!#REF!</definedName>
    <definedName name="TOTALITEM9.6_28" localSheetId="22">[150]A.P.U!#REF!</definedName>
    <definedName name="TOTALITEM9.6_28" localSheetId="2">[150]A.P.U!#REF!</definedName>
    <definedName name="TOTALITEM9.6_28">[150]A.P.U!#REF!</definedName>
    <definedName name="TOTALITEM9.6_29" localSheetId="22">[150]A.P.U!#REF!</definedName>
    <definedName name="TOTALITEM9.6_29" localSheetId="2">[150]A.P.U!#REF!</definedName>
    <definedName name="TOTALITEM9.6_29">[150]A.P.U!#REF!</definedName>
    <definedName name="TOTALITEM9.6_3" localSheetId="22">[151]A.P.U!#REF!</definedName>
    <definedName name="TOTALITEM9.6_3" localSheetId="2">[151]A.P.U!#REF!</definedName>
    <definedName name="TOTALITEM9.6_3">[151]A.P.U!#REF!</definedName>
    <definedName name="TOTALITEM9.6_30" localSheetId="22">[150]A.P.U!#REF!</definedName>
    <definedName name="TOTALITEM9.6_30" localSheetId="2">[150]A.P.U!#REF!</definedName>
    <definedName name="TOTALITEM9.6_30">[150]A.P.U!#REF!</definedName>
    <definedName name="TOTALITEM9.6_31" localSheetId="22">[150]A.P.U!#REF!</definedName>
    <definedName name="TOTALITEM9.6_31" localSheetId="2">[150]A.P.U!#REF!</definedName>
    <definedName name="TOTALITEM9.6_31">[150]A.P.U!#REF!</definedName>
    <definedName name="TOTALITEM9.6_32" localSheetId="22">[150]A.P.U!#REF!</definedName>
    <definedName name="TOTALITEM9.6_32" localSheetId="2">[150]A.P.U!#REF!</definedName>
    <definedName name="TOTALITEM9.6_32">[150]A.P.U!#REF!</definedName>
    <definedName name="TOTALITEM9.6_33" localSheetId="22">[150]A.P.U!#REF!</definedName>
    <definedName name="TOTALITEM9.6_33" localSheetId="2">[150]A.P.U!#REF!</definedName>
    <definedName name="TOTALITEM9.6_33">[150]A.P.U!#REF!</definedName>
    <definedName name="TOTALITEM9.6_34" localSheetId="22">[150]A.P.U!#REF!</definedName>
    <definedName name="TOTALITEM9.6_34" localSheetId="2">[150]A.P.U!#REF!</definedName>
    <definedName name="TOTALITEM9.6_34">[150]A.P.U!#REF!</definedName>
    <definedName name="TOTALITEM9.6_35" localSheetId="22">[150]A.P.U!#REF!</definedName>
    <definedName name="TOTALITEM9.6_35" localSheetId="2">[150]A.P.U!#REF!</definedName>
    <definedName name="TOTALITEM9.6_35">[150]A.P.U!#REF!</definedName>
    <definedName name="TOTALITEM9.6_36" localSheetId="22">[150]A.P.U!#REF!</definedName>
    <definedName name="TOTALITEM9.6_36" localSheetId="2">[150]A.P.U!#REF!</definedName>
    <definedName name="TOTALITEM9.6_36">[150]A.P.U!#REF!</definedName>
    <definedName name="TOTALITEM9.6_37" localSheetId="22">[150]A.P.U!#REF!</definedName>
    <definedName name="TOTALITEM9.6_37" localSheetId="2">[150]A.P.U!#REF!</definedName>
    <definedName name="TOTALITEM9.6_37">[150]A.P.U!#REF!</definedName>
    <definedName name="TOTALITEM9.6_38" localSheetId="22">[150]A.P.U!#REF!</definedName>
    <definedName name="TOTALITEM9.6_38" localSheetId="2">[150]A.P.U!#REF!</definedName>
    <definedName name="TOTALITEM9.6_38">[150]A.P.U!#REF!</definedName>
    <definedName name="TOTALITEM9.6_39" localSheetId="22">[150]A.P.U!#REF!</definedName>
    <definedName name="TOTALITEM9.6_39" localSheetId="2">[150]A.P.U!#REF!</definedName>
    <definedName name="TOTALITEM9.6_39">[150]A.P.U!#REF!</definedName>
    <definedName name="TOTALITEM9.6_4" localSheetId="22">[149]A.P.U!#REF!</definedName>
    <definedName name="TOTALITEM9.6_4" localSheetId="2">[149]A.P.U!#REF!</definedName>
    <definedName name="TOTALITEM9.6_4">[149]A.P.U!#REF!</definedName>
    <definedName name="TOTALITEM9.6_40" localSheetId="22">[150]A.P.U!#REF!</definedName>
    <definedName name="TOTALITEM9.6_40" localSheetId="2">[150]A.P.U!#REF!</definedName>
    <definedName name="TOTALITEM9.6_40">[150]A.P.U!#REF!</definedName>
    <definedName name="TOTALITEM9.6_41" localSheetId="22">[150]A.P.U!#REF!</definedName>
    <definedName name="TOTALITEM9.6_41" localSheetId="2">[150]A.P.U!#REF!</definedName>
    <definedName name="TOTALITEM9.6_41">[150]A.P.U!#REF!</definedName>
    <definedName name="TOTALITEM9.6_42" localSheetId="22">[150]A.P.U!#REF!</definedName>
    <definedName name="TOTALITEM9.6_42" localSheetId="2">[150]A.P.U!#REF!</definedName>
    <definedName name="TOTALITEM9.6_42">[150]A.P.U!#REF!</definedName>
    <definedName name="TOTALITEM9.6_43" localSheetId="22">[150]A.P.U!#REF!</definedName>
    <definedName name="TOTALITEM9.6_43" localSheetId="2">[150]A.P.U!#REF!</definedName>
    <definedName name="TOTALITEM9.6_43">[150]A.P.U!#REF!</definedName>
    <definedName name="TOTALITEM9.6_44" localSheetId="22">[150]A.P.U!#REF!</definedName>
    <definedName name="TOTALITEM9.6_44" localSheetId="2">[150]A.P.U!#REF!</definedName>
    <definedName name="TOTALITEM9.6_44">[150]A.P.U!#REF!</definedName>
    <definedName name="TOTALITEM9.6_45" localSheetId="22">[150]A.P.U!#REF!</definedName>
    <definedName name="TOTALITEM9.6_45" localSheetId="2">[150]A.P.U!#REF!</definedName>
    <definedName name="TOTALITEM9.6_45">[150]A.P.U!#REF!</definedName>
    <definedName name="TOTALITEM9.6_46" localSheetId="22">[150]A.P.U!#REF!</definedName>
    <definedName name="TOTALITEM9.6_46" localSheetId="2">[150]A.P.U!#REF!</definedName>
    <definedName name="TOTALITEM9.6_46">[150]A.P.U!#REF!</definedName>
    <definedName name="TOTALITEM9.6_47" localSheetId="22">[150]A.P.U!#REF!</definedName>
    <definedName name="TOTALITEM9.6_47" localSheetId="2">[150]A.P.U!#REF!</definedName>
    <definedName name="TOTALITEM9.6_47">[150]A.P.U!#REF!</definedName>
    <definedName name="TOTALITEM9.6_48" localSheetId="22">[150]A.P.U!#REF!</definedName>
    <definedName name="TOTALITEM9.6_48" localSheetId="2">[150]A.P.U!#REF!</definedName>
    <definedName name="TOTALITEM9.6_48">[150]A.P.U!#REF!</definedName>
    <definedName name="TOTALITEM9.6_49" localSheetId="22">[150]A.P.U!#REF!</definedName>
    <definedName name="TOTALITEM9.6_49" localSheetId="2">[150]A.P.U!#REF!</definedName>
    <definedName name="TOTALITEM9.6_49">[150]A.P.U!#REF!</definedName>
    <definedName name="TOTALITEM9.6_5" localSheetId="22">[150]A.P.U!#REF!</definedName>
    <definedName name="TOTALITEM9.6_5" localSheetId="2">[150]A.P.U!#REF!</definedName>
    <definedName name="TOTALITEM9.6_5">[150]A.P.U!#REF!</definedName>
    <definedName name="TOTALITEM9.6_50" localSheetId="22">[150]A.P.U!#REF!</definedName>
    <definedName name="TOTALITEM9.6_50" localSheetId="2">[150]A.P.U!#REF!</definedName>
    <definedName name="TOTALITEM9.6_50">[150]A.P.U!#REF!</definedName>
    <definedName name="TOTALITEM9.6_51" localSheetId="22">[150]A.P.U!#REF!</definedName>
    <definedName name="TOTALITEM9.6_51" localSheetId="2">[150]A.P.U!#REF!</definedName>
    <definedName name="TOTALITEM9.6_51">[150]A.P.U!#REF!</definedName>
    <definedName name="TOTALITEM9.6_52" localSheetId="22">[150]A.P.U!#REF!</definedName>
    <definedName name="TOTALITEM9.6_52" localSheetId="2">[150]A.P.U!#REF!</definedName>
    <definedName name="TOTALITEM9.6_52">[150]A.P.U!#REF!</definedName>
    <definedName name="TOTALITEM9.6_53" localSheetId="22">[150]A.P.U!#REF!</definedName>
    <definedName name="TOTALITEM9.6_53" localSheetId="2">[150]A.P.U!#REF!</definedName>
    <definedName name="TOTALITEM9.6_53">[150]A.P.U!#REF!</definedName>
    <definedName name="TOTALITEM9.6_54" localSheetId="22">[150]A.P.U!#REF!</definedName>
    <definedName name="TOTALITEM9.6_54" localSheetId="2">[150]A.P.U!#REF!</definedName>
    <definedName name="TOTALITEM9.6_54">[150]A.P.U!#REF!</definedName>
    <definedName name="TOTALITEM9.6_55" localSheetId="22">[150]A.P.U!#REF!</definedName>
    <definedName name="TOTALITEM9.6_55" localSheetId="2">[150]A.P.U!#REF!</definedName>
    <definedName name="TOTALITEM9.6_55">[150]A.P.U!#REF!</definedName>
    <definedName name="TOTALITEM9.6_56" localSheetId="22">[150]A.P.U!#REF!</definedName>
    <definedName name="TOTALITEM9.6_56" localSheetId="2">[150]A.P.U!#REF!</definedName>
    <definedName name="TOTALITEM9.6_56">[150]A.P.U!#REF!</definedName>
    <definedName name="TOTALITEM9.6_57" localSheetId="22">[150]A.P.U!#REF!</definedName>
    <definedName name="TOTALITEM9.6_57" localSheetId="2">[150]A.P.U!#REF!</definedName>
    <definedName name="TOTALITEM9.6_57">[150]A.P.U!#REF!</definedName>
    <definedName name="TOTALITEM9.6_58" localSheetId="22">[150]A.P.U!#REF!</definedName>
    <definedName name="TOTALITEM9.6_58" localSheetId="2">[150]A.P.U!#REF!</definedName>
    <definedName name="TOTALITEM9.6_58">[150]A.P.U!#REF!</definedName>
    <definedName name="TOTALITEM9.6_59" localSheetId="22">[149]A.P.U!#REF!</definedName>
    <definedName name="TOTALITEM9.6_59" localSheetId="2">[149]A.P.U!#REF!</definedName>
    <definedName name="TOTALITEM9.6_59">[149]A.P.U!#REF!</definedName>
    <definedName name="TOTALITEM9.6_60" localSheetId="22">[149]A.P.U!#REF!</definedName>
    <definedName name="TOTALITEM9.6_60" localSheetId="2">[149]A.P.U!#REF!</definedName>
    <definedName name="TOTALITEM9.6_60">[149]A.P.U!#REF!</definedName>
    <definedName name="TOTALITEM9.6_61" localSheetId="22">[150]A.P.U!#REF!</definedName>
    <definedName name="TOTALITEM9.6_61" localSheetId="2">[150]A.P.U!#REF!</definedName>
    <definedName name="TOTALITEM9.6_61">[150]A.P.U!#REF!</definedName>
    <definedName name="TOTALITEM9.6_62" localSheetId="22">[150]A.P.U!#REF!</definedName>
    <definedName name="TOTALITEM9.6_62" localSheetId="2">[150]A.P.U!#REF!</definedName>
    <definedName name="TOTALITEM9.6_62">[150]A.P.U!#REF!</definedName>
    <definedName name="TOTALITEM9.6_63" localSheetId="22">[150]A.P.U!#REF!</definedName>
    <definedName name="TOTALITEM9.6_63" localSheetId="2">[150]A.P.U!#REF!</definedName>
    <definedName name="TOTALITEM9.6_63">[150]A.P.U!#REF!</definedName>
    <definedName name="TOTALITEM9.6_64" localSheetId="22">[150]A.P.U!#REF!</definedName>
    <definedName name="TOTALITEM9.6_64" localSheetId="2">[150]A.P.U!#REF!</definedName>
    <definedName name="TOTALITEM9.6_64">[150]A.P.U!#REF!</definedName>
    <definedName name="TOTALITEM9.6_65" localSheetId="22">[150]A.P.U!#REF!</definedName>
    <definedName name="TOTALITEM9.6_65" localSheetId="2">[150]A.P.U!#REF!</definedName>
    <definedName name="TOTALITEM9.6_65">[150]A.P.U!#REF!</definedName>
    <definedName name="TOTALITEM9.6_66" localSheetId="22">[150]A.P.U!#REF!</definedName>
    <definedName name="TOTALITEM9.6_66" localSheetId="2">[150]A.P.U!#REF!</definedName>
    <definedName name="TOTALITEM9.6_66">[150]A.P.U!#REF!</definedName>
    <definedName name="TOTALITEM9.6_67" localSheetId="22">[150]A.P.U!#REF!</definedName>
    <definedName name="TOTALITEM9.6_67" localSheetId="2">[150]A.P.U!#REF!</definedName>
    <definedName name="TOTALITEM9.6_67">[150]A.P.U!#REF!</definedName>
    <definedName name="TOTALITEM9.6_68" localSheetId="22">[150]A.P.U!#REF!</definedName>
    <definedName name="TOTALITEM9.6_68" localSheetId="2">[150]A.P.U!#REF!</definedName>
    <definedName name="TOTALITEM9.6_68">[150]A.P.U!#REF!</definedName>
    <definedName name="TOTALITEM9.6_69" localSheetId="22">[150]A.P.U!#REF!</definedName>
    <definedName name="TOTALITEM9.6_69" localSheetId="2">[150]A.P.U!#REF!</definedName>
    <definedName name="TOTALITEM9.6_69">[150]A.P.U!#REF!</definedName>
    <definedName name="TOTALITEM9.6_70" localSheetId="22">[150]A.P.U!#REF!</definedName>
    <definedName name="TOTALITEM9.6_70" localSheetId="2">[150]A.P.U!#REF!</definedName>
    <definedName name="TOTALITEM9.6_70">[150]A.P.U!#REF!</definedName>
    <definedName name="TOTALITEM9.6_71" localSheetId="22">[150]A.P.U!#REF!</definedName>
    <definedName name="TOTALITEM9.6_71" localSheetId="2">[150]A.P.U!#REF!</definedName>
    <definedName name="TOTALITEM9.6_71">[150]A.P.U!#REF!</definedName>
    <definedName name="TOTALITEM9.6_72" localSheetId="22">[150]A.P.U!#REF!</definedName>
    <definedName name="TOTALITEM9.6_72" localSheetId="2">[150]A.P.U!#REF!</definedName>
    <definedName name="TOTALITEM9.6_72">[150]A.P.U!#REF!</definedName>
    <definedName name="TOTALITEM9.6_73" localSheetId="22">[150]A.P.U!#REF!</definedName>
    <definedName name="TOTALITEM9.6_73" localSheetId="2">[150]A.P.U!#REF!</definedName>
    <definedName name="TOTALITEM9.6_73">[150]A.P.U!#REF!</definedName>
    <definedName name="TOTALITEM9.6_74" localSheetId="22">[150]A.P.U!#REF!</definedName>
    <definedName name="TOTALITEM9.6_74" localSheetId="2">[150]A.P.U!#REF!</definedName>
    <definedName name="TOTALITEM9.6_74">[150]A.P.U!#REF!</definedName>
    <definedName name="TOTALITEM9.6_75" localSheetId="22">[150]A.P.U!#REF!</definedName>
    <definedName name="TOTALITEM9.6_75" localSheetId="2">[150]A.P.U!#REF!</definedName>
    <definedName name="TOTALITEM9.6_75">[150]A.P.U!#REF!</definedName>
    <definedName name="TOTALITEM9.6_76" localSheetId="22">[150]A.P.U!#REF!</definedName>
    <definedName name="TOTALITEM9.6_76" localSheetId="2">[150]A.P.U!#REF!</definedName>
    <definedName name="TOTALITEM9.6_76">[150]A.P.U!#REF!</definedName>
    <definedName name="TOTALITEM9.6_77" localSheetId="22">[150]A.P.U!#REF!</definedName>
    <definedName name="TOTALITEM9.6_77" localSheetId="2">[150]A.P.U!#REF!</definedName>
    <definedName name="TOTALITEM9.6_77">[150]A.P.U!#REF!</definedName>
    <definedName name="TOTALITEM9.6_78" localSheetId="22">[150]A.P.U!#REF!</definedName>
    <definedName name="TOTALITEM9.6_78" localSheetId="2">[150]A.P.U!#REF!</definedName>
    <definedName name="TOTALITEM9.6_78">[150]A.P.U!#REF!</definedName>
    <definedName name="TOTALITEM9.6_79" localSheetId="22">[150]A.P.U!#REF!</definedName>
    <definedName name="TOTALITEM9.6_79" localSheetId="2">[150]A.P.U!#REF!</definedName>
    <definedName name="TOTALITEM9.6_79">[150]A.P.U!#REF!</definedName>
    <definedName name="TOTALITEM9.6_80" localSheetId="22">[150]A.P.U!#REF!</definedName>
    <definedName name="TOTALITEM9.6_80" localSheetId="2">[150]A.P.U!#REF!</definedName>
    <definedName name="TOTALITEM9.6_80">[150]A.P.U!#REF!</definedName>
    <definedName name="TOTALITEM9.6_9" localSheetId="22">[150]A.P.U!#REF!</definedName>
    <definedName name="TOTALITEM9.6_9" localSheetId="2">[150]A.P.U!#REF!</definedName>
    <definedName name="TOTALITEM9.6_9">[150]A.P.U!#REF!</definedName>
    <definedName name="TOTALITEM9.7" localSheetId="17">[148]A.P.U!#REF!</definedName>
    <definedName name="TOTALITEM9.7" localSheetId="18">[148]A.P.U!#REF!</definedName>
    <definedName name="TOTALITEM9.7" localSheetId="22">[147]A.P.U!#REF!</definedName>
    <definedName name="TOTALITEM9.7" localSheetId="2">[148]A.P.U!#REF!</definedName>
    <definedName name="TOTALITEM9.7">[147]A.P.U!#REF!</definedName>
    <definedName name="TOTALITEM9.7_1" localSheetId="22">[149]A.P.U!#REF!</definedName>
    <definedName name="TOTALITEM9.7_1" localSheetId="2">[149]A.P.U!#REF!</definedName>
    <definedName name="TOTALITEM9.7_1">[149]A.P.U!#REF!</definedName>
    <definedName name="TOTALITEM9.7_10" localSheetId="22">[150]A.P.U!#REF!</definedName>
    <definedName name="TOTALITEM9.7_10" localSheetId="2">[150]A.P.U!#REF!</definedName>
    <definedName name="TOTALITEM9.7_10">[150]A.P.U!#REF!</definedName>
    <definedName name="TOTALITEM9.7_11" localSheetId="22">[150]A.P.U!#REF!</definedName>
    <definedName name="TOTALITEM9.7_11" localSheetId="2">[150]A.P.U!#REF!</definedName>
    <definedName name="TOTALITEM9.7_11">[150]A.P.U!#REF!</definedName>
    <definedName name="TOTALITEM9.7_12" localSheetId="22">[150]A.P.U!#REF!</definedName>
    <definedName name="TOTALITEM9.7_12" localSheetId="2">[150]A.P.U!#REF!</definedName>
    <definedName name="TOTALITEM9.7_12">[150]A.P.U!#REF!</definedName>
    <definedName name="TOTALITEM9.7_13" localSheetId="22">[150]A.P.U!#REF!</definedName>
    <definedName name="TOTALITEM9.7_13" localSheetId="2">[150]A.P.U!#REF!</definedName>
    <definedName name="TOTALITEM9.7_13">[150]A.P.U!#REF!</definedName>
    <definedName name="TOTALITEM9.7_14" localSheetId="22">[150]A.P.U!#REF!</definedName>
    <definedName name="TOTALITEM9.7_14" localSheetId="2">[150]A.P.U!#REF!</definedName>
    <definedName name="TOTALITEM9.7_14">[150]A.P.U!#REF!</definedName>
    <definedName name="TOTALITEM9.7_15" localSheetId="22">[150]A.P.U!#REF!</definedName>
    <definedName name="TOTALITEM9.7_15" localSheetId="2">[150]A.P.U!#REF!</definedName>
    <definedName name="TOTALITEM9.7_15">[150]A.P.U!#REF!</definedName>
    <definedName name="TOTALITEM9.7_16" localSheetId="22">[150]A.P.U!#REF!</definedName>
    <definedName name="TOTALITEM9.7_16" localSheetId="2">[150]A.P.U!#REF!</definedName>
    <definedName name="TOTALITEM9.7_16">[150]A.P.U!#REF!</definedName>
    <definedName name="TOTALITEM9.7_17" localSheetId="22">[150]A.P.U!#REF!</definedName>
    <definedName name="TOTALITEM9.7_17" localSheetId="2">[150]A.P.U!#REF!</definedName>
    <definedName name="TOTALITEM9.7_17">[150]A.P.U!#REF!</definedName>
    <definedName name="TOTALITEM9.7_18" localSheetId="22">[150]A.P.U!#REF!</definedName>
    <definedName name="TOTALITEM9.7_18" localSheetId="2">[150]A.P.U!#REF!</definedName>
    <definedName name="TOTALITEM9.7_18">[150]A.P.U!#REF!</definedName>
    <definedName name="TOTALITEM9.7_19" localSheetId="22">[150]A.P.U!#REF!</definedName>
    <definedName name="TOTALITEM9.7_19" localSheetId="2">[150]A.P.U!#REF!</definedName>
    <definedName name="TOTALITEM9.7_19">[150]A.P.U!#REF!</definedName>
    <definedName name="TOTALITEM9.7_2" localSheetId="22">[149]A.P.U!#REF!</definedName>
    <definedName name="TOTALITEM9.7_2" localSheetId="2">[149]A.P.U!#REF!</definedName>
    <definedName name="TOTALITEM9.7_2">[149]A.P.U!#REF!</definedName>
    <definedName name="TOTALITEM9.7_20" localSheetId="22">[150]A.P.U!#REF!</definedName>
    <definedName name="TOTALITEM9.7_20" localSheetId="2">[150]A.P.U!#REF!</definedName>
    <definedName name="TOTALITEM9.7_20">[150]A.P.U!#REF!</definedName>
    <definedName name="TOTALITEM9.7_21" localSheetId="22">[150]A.P.U!#REF!</definedName>
    <definedName name="TOTALITEM9.7_21" localSheetId="2">[150]A.P.U!#REF!</definedName>
    <definedName name="TOTALITEM9.7_21">[150]A.P.U!#REF!</definedName>
    <definedName name="TOTALITEM9.7_22" localSheetId="22">[150]A.P.U!#REF!</definedName>
    <definedName name="TOTALITEM9.7_22" localSheetId="2">[150]A.P.U!#REF!</definedName>
    <definedName name="TOTALITEM9.7_22">[150]A.P.U!#REF!</definedName>
    <definedName name="TOTALITEM9.7_23" localSheetId="22">[150]A.P.U!#REF!</definedName>
    <definedName name="TOTALITEM9.7_23" localSheetId="2">[150]A.P.U!#REF!</definedName>
    <definedName name="TOTALITEM9.7_23">[150]A.P.U!#REF!</definedName>
    <definedName name="TOTALITEM9.7_24" localSheetId="22">[150]A.P.U!#REF!</definedName>
    <definedName name="TOTALITEM9.7_24" localSheetId="2">[150]A.P.U!#REF!</definedName>
    <definedName name="TOTALITEM9.7_24">[150]A.P.U!#REF!</definedName>
    <definedName name="TOTALITEM9.7_25" localSheetId="22">[150]A.P.U!#REF!</definedName>
    <definedName name="TOTALITEM9.7_25" localSheetId="2">[150]A.P.U!#REF!</definedName>
    <definedName name="TOTALITEM9.7_25">[150]A.P.U!#REF!</definedName>
    <definedName name="TOTALITEM9.7_26" localSheetId="22">[150]A.P.U!#REF!</definedName>
    <definedName name="TOTALITEM9.7_26" localSheetId="2">[150]A.P.U!#REF!</definedName>
    <definedName name="TOTALITEM9.7_26">[150]A.P.U!#REF!</definedName>
    <definedName name="TOTALITEM9.7_27" localSheetId="22">[150]A.P.U!#REF!</definedName>
    <definedName name="TOTALITEM9.7_27" localSheetId="2">[150]A.P.U!#REF!</definedName>
    <definedName name="TOTALITEM9.7_27">[150]A.P.U!#REF!</definedName>
    <definedName name="TOTALITEM9.7_28" localSheetId="22">[150]A.P.U!#REF!</definedName>
    <definedName name="TOTALITEM9.7_28" localSheetId="2">[150]A.P.U!#REF!</definedName>
    <definedName name="TOTALITEM9.7_28">[150]A.P.U!#REF!</definedName>
    <definedName name="TOTALITEM9.7_29" localSheetId="22">[150]A.P.U!#REF!</definedName>
    <definedName name="TOTALITEM9.7_29" localSheetId="2">[150]A.P.U!#REF!</definedName>
    <definedName name="TOTALITEM9.7_29">[150]A.P.U!#REF!</definedName>
    <definedName name="TOTALITEM9.7_3" localSheetId="22">[151]A.P.U!#REF!</definedName>
    <definedName name="TOTALITEM9.7_3" localSheetId="2">[151]A.P.U!#REF!</definedName>
    <definedName name="TOTALITEM9.7_3">[151]A.P.U!#REF!</definedName>
    <definedName name="TOTALITEM9.7_30" localSheetId="22">[150]A.P.U!#REF!</definedName>
    <definedName name="TOTALITEM9.7_30" localSheetId="2">[150]A.P.U!#REF!</definedName>
    <definedName name="TOTALITEM9.7_30">[150]A.P.U!#REF!</definedName>
    <definedName name="TOTALITEM9.7_31" localSheetId="22">[150]A.P.U!#REF!</definedName>
    <definedName name="TOTALITEM9.7_31" localSheetId="2">[150]A.P.U!#REF!</definedName>
    <definedName name="TOTALITEM9.7_31">[150]A.P.U!#REF!</definedName>
    <definedName name="TOTALITEM9.7_32" localSheetId="22">[150]A.P.U!#REF!</definedName>
    <definedName name="TOTALITEM9.7_32" localSheetId="2">[150]A.P.U!#REF!</definedName>
    <definedName name="TOTALITEM9.7_32">[150]A.P.U!#REF!</definedName>
    <definedName name="TOTALITEM9.7_33" localSheetId="22">[150]A.P.U!#REF!</definedName>
    <definedName name="TOTALITEM9.7_33" localSheetId="2">[150]A.P.U!#REF!</definedName>
    <definedName name="TOTALITEM9.7_33">[150]A.P.U!#REF!</definedName>
    <definedName name="TOTALITEM9.7_34" localSheetId="22">[150]A.P.U!#REF!</definedName>
    <definedName name="TOTALITEM9.7_34" localSheetId="2">[150]A.P.U!#REF!</definedName>
    <definedName name="TOTALITEM9.7_34">[150]A.P.U!#REF!</definedName>
    <definedName name="TOTALITEM9.7_35" localSheetId="22">[150]A.P.U!#REF!</definedName>
    <definedName name="TOTALITEM9.7_35" localSheetId="2">[150]A.P.U!#REF!</definedName>
    <definedName name="TOTALITEM9.7_35">[150]A.P.U!#REF!</definedName>
    <definedName name="TOTALITEM9.7_36" localSheetId="22">[150]A.P.U!#REF!</definedName>
    <definedName name="TOTALITEM9.7_36" localSheetId="2">[150]A.P.U!#REF!</definedName>
    <definedName name="TOTALITEM9.7_36">[150]A.P.U!#REF!</definedName>
    <definedName name="TOTALITEM9.7_37" localSheetId="22">[150]A.P.U!#REF!</definedName>
    <definedName name="TOTALITEM9.7_37" localSheetId="2">[150]A.P.U!#REF!</definedName>
    <definedName name="TOTALITEM9.7_37">[150]A.P.U!#REF!</definedName>
    <definedName name="TOTALITEM9.7_38" localSheetId="22">[150]A.P.U!#REF!</definedName>
    <definedName name="TOTALITEM9.7_38" localSheetId="2">[150]A.P.U!#REF!</definedName>
    <definedName name="TOTALITEM9.7_38">[150]A.P.U!#REF!</definedName>
    <definedName name="TOTALITEM9.7_39" localSheetId="22">[150]A.P.U!#REF!</definedName>
    <definedName name="TOTALITEM9.7_39" localSheetId="2">[150]A.P.U!#REF!</definedName>
    <definedName name="TOTALITEM9.7_39">[150]A.P.U!#REF!</definedName>
    <definedName name="TOTALITEM9.7_4" localSheetId="22">[149]A.P.U!#REF!</definedName>
    <definedName name="TOTALITEM9.7_4" localSheetId="2">[149]A.P.U!#REF!</definedName>
    <definedName name="TOTALITEM9.7_4">[149]A.P.U!#REF!</definedName>
    <definedName name="TOTALITEM9.7_40" localSheetId="22">[150]A.P.U!#REF!</definedName>
    <definedName name="TOTALITEM9.7_40" localSheetId="2">[150]A.P.U!#REF!</definedName>
    <definedName name="TOTALITEM9.7_40">[150]A.P.U!#REF!</definedName>
    <definedName name="TOTALITEM9.7_41" localSheetId="22">[150]A.P.U!#REF!</definedName>
    <definedName name="TOTALITEM9.7_41" localSheetId="2">[150]A.P.U!#REF!</definedName>
    <definedName name="TOTALITEM9.7_41">[150]A.P.U!#REF!</definedName>
    <definedName name="TOTALITEM9.7_42" localSheetId="22">[150]A.P.U!#REF!</definedName>
    <definedName name="TOTALITEM9.7_42" localSheetId="2">[150]A.P.U!#REF!</definedName>
    <definedName name="TOTALITEM9.7_42">[150]A.P.U!#REF!</definedName>
    <definedName name="TOTALITEM9.7_43" localSheetId="22">[150]A.P.U!#REF!</definedName>
    <definedName name="TOTALITEM9.7_43" localSheetId="2">[150]A.P.U!#REF!</definedName>
    <definedName name="TOTALITEM9.7_43">[150]A.P.U!#REF!</definedName>
    <definedName name="TOTALITEM9.7_44" localSheetId="22">[150]A.P.U!#REF!</definedName>
    <definedName name="TOTALITEM9.7_44" localSheetId="2">[150]A.P.U!#REF!</definedName>
    <definedName name="TOTALITEM9.7_44">[150]A.P.U!#REF!</definedName>
    <definedName name="TOTALITEM9.7_45" localSheetId="22">[150]A.P.U!#REF!</definedName>
    <definedName name="TOTALITEM9.7_45" localSheetId="2">[150]A.P.U!#REF!</definedName>
    <definedName name="TOTALITEM9.7_45">[150]A.P.U!#REF!</definedName>
    <definedName name="TOTALITEM9.7_46" localSheetId="22">[150]A.P.U!#REF!</definedName>
    <definedName name="TOTALITEM9.7_46" localSheetId="2">[150]A.P.U!#REF!</definedName>
    <definedName name="TOTALITEM9.7_46">[150]A.P.U!#REF!</definedName>
    <definedName name="TOTALITEM9.7_47" localSheetId="22">[150]A.P.U!#REF!</definedName>
    <definedName name="TOTALITEM9.7_47" localSheetId="2">[150]A.P.U!#REF!</definedName>
    <definedName name="TOTALITEM9.7_47">[150]A.P.U!#REF!</definedName>
    <definedName name="TOTALITEM9.7_48" localSheetId="22">[150]A.P.U!#REF!</definedName>
    <definedName name="TOTALITEM9.7_48" localSheetId="2">[150]A.P.U!#REF!</definedName>
    <definedName name="TOTALITEM9.7_48">[150]A.P.U!#REF!</definedName>
    <definedName name="TOTALITEM9.7_49" localSheetId="22">[150]A.P.U!#REF!</definedName>
    <definedName name="TOTALITEM9.7_49" localSheetId="2">[150]A.P.U!#REF!</definedName>
    <definedName name="TOTALITEM9.7_49">[150]A.P.U!#REF!</definedName>
    <definedName name="TOTALITEM9.7_5" localSheetId="22">[150]A.P.U!#REF!</definedName>
    <definedName name="TOTALITEM9.7_5" localSheetId="2">[150]A.P.U!#REF!</definedName>
    <definedName name="TOTALITEM9.7_5">[150]A.P.U!#REF!</definedName>
    <definedName name="TOTALITEM9.7_50" localSheetId="22">[150]A.P.U!#REF!</definedName>
    <definedName name="TOTALITEM9.7_50" localSheetId="2">[150]A.P.U!#REF!</definedName>
    <definedName name="TOTALITEM9.7_50">[150]A.P.U!#REF!</definedName>
    <definedName name="TOTALITEM9.7_51" localSheetId="22">[150]A.P.U!#REF!</definedName>
    <definedName name="TOTALITEM9.7_51" localSheetId="2">[150]A.P.U!#REF!</definedName>
    <definedName name="TOTALITEM9.7_51">[150]A.P.U!#REF!</definedName>
    <definedName name="TOTALITEM9.7_52" localSheetId="22">[150]A.P.U!#REF!</definedName>
    <definedName name="TOTALITEM9.7_52" localSheetId="2">[150]A.P.U!#REF!</definedName>
    <definedName name="TOTALITEM9.7_52">[150]A.P.U!#REF!</definedName>
    <definedName name="TOTALITEM9.7_53" localSheetId="22">[150]A.P.U!#REF!</definedName>
    <definedName name="TOTALITEM9.7_53" localSheetId="2">[150]A.P.U!#REF!</definedName>
    <definedName name="TOTALITEM9.7_53">[150]A.P.U!#REF!</definedName>
    <definedName name="TOTALITEM9.7_54" localSheetId="22">[150]A.P.U!#REF!</definedName>
    <definedName name="TOTALITEM9.7_54" localSheetId="2">[150]A.P.U!#REF!</definedName>
    <definedName name="TOTALITEM9.7_54">[150]A.P.U!#REF!</definedName>
    <definedName name="TOTALITEM9.7_55" localSheetId="22">[150]A.P.U!#REF!</definedName>
    <definedName name="TOTALITEM9.7_55" localSheetId="2">[150]A.P.U!#REF!</definedName>
    <definedName name="TOTALITEM9.7_55">[150]A.P.U!#REF!</definedName>
    <definedName name="TOTALITEM9.7_56" localSheetId="22">[150]A.P.U!#REF!</definedName>
    <definedName name="TOTALITEM9.7_56" localSheetId="2">[150]A.P.U!#REF!</definedName>
    <definedName name="TOTALITEM9.7_56">[150]A.P.U!#REF!</definedName>
    <definedName name="TOTALITEM9.7_57" localSheetId="22">[150]A.P.U!#REF!</definedName>
    <definedName name="TOTALITEM9.7_57" localSheetId="2">[150]A.P.U!#REF!</definedName>
    <definedName name="TOTALITEM9.7_57">[150]A.P.U!#REF!</definedName>
    <definedName name="TOTALITEM9.7_58" localSheetId="22">[150]A.P.U!#REF!</definedName>
    <definedName name="TOTALITEM9.7_58" localSheetId="2">[150]A.P.U!#REF!</definedName>
    <definedName name="TOTALITEM9.7_58">[150]A.P.U!#REF!</definedName>
    <definedName name="TOTALITEM9.7_59" localSheetId="22">[149]A.P.U!#REF!</definedName>
    <definedName name="TOTALITEM9.7_59" localSheetId="2">[149]A.P.U!#REF!</definedName>
    <definedName name="TOTALITEM9.7_59">[149]A.P.U!#REF!</definedName>
    <definedName name="TOTALITEM9.7_60" localSheetId="22">[149]A.P.U!#REF!</definedName>
    <definedName name="TOTALITEM9.7_60" localSheetId="2">[149]A.P.U!#REF!</definedName>
    <definedName name="TOTALITEM9.7_60">[149]A.P.U!#REF!</definedName>
    <definedName name="TOTALITEM9.7_61" localSheetId="22">[150]A.P.U!#REF!</definedName>
    <definedName name="TOTALITEM9.7_61" localSheetId="2">[150]A.P.U!#REF!</definedName>
    <definedName name="TOTALITEM9.7_61">[150]A.P.U!#REF!</definedName>
    <definedName name="TOTALITEM9.7_62" localSheetId="22">[150]A.P.U!#REF!</definedName>
    <definedName name="TOTALITEM9.7_62" localSheetId="2">[150]A.P.U!#REF!</definedName>
    <definedName name="TOTALITEM9.7_62">[150]A.P.U!#REF!</definedName>
    <definedName name="TOTALITEM9.7_63" localSheetId="22">[150]A.P.U!#REF!</definedName>
    <definedName name="TOTALITEM9.7_63" localSheetId="2">[150]A.P.U!#REF!</definedName>
    <definedName name="TOTALITEM9.7_63">[150]A.P.U!#REF!</definedName>
    <definedName name="TOTALITEM9.7_64" localSheetId="22">[150]A.P.U!#REF!</definedName>
    <definedName name="TOTALITEM9.7_64" localSheetId="2">[150]A.P.U!#REF!</definedName>
    <definedName name="TOTALITEM9.7_64">[150]A.P.U!#REF!</definedName>
    <definedName name="TOTALITEM9.7_65" localSheetId="22">[150]A.P.U!#REF!</definedName>
    <definedName name="TOTALITEM9.7_65" localSheetId="2">[150]A.P.U!#REF!</definedName>
    <definedName name="TOTALITEM9.7_65">[150]A.P.U!#REF!</definedName>
    <definedName name="TOTALITEM9.7_66" localSheetId="22">[150]A.P.U!#REF!</definedName>
    <definedName name="TOTALITEM9.7_66" localSheetId="2">[150]A.P.U!#REF!</definedName>
    <definedName name="TOTALITEM9.7_66">[150]A.P.U!#REF!</definedName>
    <definedName name="TOTALITEM9.7_67" localSheetId="22">[150]A.P.U!#REF!</definedName>
    <definedName name="TOTALITEM9.7_67" localSheetId="2">[150]A.P.U!#REF!</definedName>
    <definedName name="TOTALITEM9.7_67">[150]A.P.U!#REF!</definedName>
    <definedName name="TOTALITEM9.7_68" localSheetId="22">[150]A.P.U!#REF!</definedName>
    <definedName name="TOTALITEM9.7_68" localSheetId="2">[150]A.P.U!#REF!</definedName>
    <definedName name="TOTALITEM9.7_68">[150]A.P.U!#REF!</definedName>
    <definedName name="TOTALITEM9.7_69" localSheetId="22">[150]A.P.U!#REF!</definedName>
    <definedName name="TOTALITEM9.7_69" localSheetId="2">[150]A.P.U!#REF!</definedName>
    <definedName name="TOTALITEM9.7_69">[150]A.P.U!#REF!</definedName>
    <definedName name="TOTALITEM9.7_70" localSheetId="22">[150]A.P.U!#REF!</definedName>
    <definedName name="TOTALITEM9.7_70" localSheetId="2">[150]A.P.U!#REF!</definedName>
    <definedName name="TOTALITEM9.7_70">[150]A.P.U!#REF!</definedName>
    <definedName name="TOTALITEM9.7_71" localSheetId="22">[150]A.P.U!#REF!</definedName>
    <definedName name="TOTALITEM9.7_71" localSheetId="2">[150]A.P.U!#REF!</definedName>
    <definedName name="TOTALITEM9.7_71">[150]A.P.U!#REF!</definedName>
    <definedName name="TOTALITEM9.7_72" localSheetId="22">[150]A.P.U!#REF!</definedName>
    <definedName name="TOTALITEM9.7_72" localSheetId="2">[150]A.P.U!#REF!</definedName>
    <definedName name="TOTALITEM9.7_72">[150]A.P.U!#REF!</definedName>
    <definedName name="TOTALITEM9.7_73" localSheetId="22">[150]A.P.U!#REF!</definedName>
    <definedName name="TOTALITEM9.7_73" localSheetId="2">[150]A.P.U!#REF!</definedName>
    <definedName name="TOTALITEM9.7_73">[150]A.P.U!#REF!</definedName>
    <definedName name="TOTALITEM9.7_74" localSheetId="22">[150]A.P.U!#REF!</definedName>
    <definedName name="TOTALITEM9.7_74" localSheetId="2">[150]A.P.U!#REF!</definedName>
    <definedName name="TOTALITEM9.7_74">[150]A.P.U!#REF!</definedName>
    <definedName name="TOTALITEM9.7_75" localSheetId="22">[150]A.P.U!#REF!</definedName>
    <definedName name="TOTALITEM9.7_75" localSheetId="2">[150]A.P.U!#REF!</definedName>
    <definedName name="TOTALITEM9.7_75">[150]A.P.U!#REF!</definedName>
    <definedName name="TOTALITEM9.7_76" localSheetId="22">[150]A.P.U!#REF!</definedName>
    <definedName name="TOTALITEM9.7_76" localSheetId="2">[150]A.P.U!#REF!</definedName>
    <definedName name="TOTALITEM9.7_76">[150]A.P.U!#REF!</definedName>
    <definedName name="TOTALITEM9.7_77" localSheetId="22">[150]A.P.U!#REF!</definedName>
    <definedName name="TOTALITEM9.7_77" localSheetId="2">[150]A.P.U!#REF!</definedName>
    <definedName name="TOTALITEM9.7_77">[150]A.P.U!#REF!</definedName>
    <definedName name="TOTALITEM9.7_78" localSheetId="22">[150]A.P.U!#REF!</definedName>
    <definedName name="TOTALITEM9.7_78" localSheetId="2">[150]A.P.U!#REF!</definedName>
    <definedName name="TOTALITEM9.7_78">[150]A.P.U!#REF!</definedName>
    <definedName name="TOTALITEM9.7_79" localSheetId="22">[150]A.P.U!#REF!</definedName>
    <definedName name="TOTALITEM9.7_79" localSheetId="2">[150]A.P.U!#REF!</definedName>
    <definedName name="TOTALITEM9.7_79">[150]A.P.U!#REF!</definedName>
    <definedName name="TOTALITEM9.7_80" localSheetId="22">[150]A.P.U!#REF!</definedName>
    <definedName name="TOTALITEM9.7_80" localSheetId="2">[150]A.P.U!#REF!</definedName>
    <definedName name="TOTALITEM9.7_80">[150]A.P.U!#REF!</definedName>
    <definedName name="TOTALITEM9.7_9" localSheetId="22">[150]A.P.U!#REF!</definedName>
    <definedName name="TOTALITEM9.7_9" localSheetId="2">[150]A.P.U!#REF!</definedName>
    <definedName name="TOTALITEM9.7_9">[150]A.P.U!#REF!</definedName>
    <definedName name="TOTALITEM9.8" localSheetId="17">[148]A.P.U!#REF!</definedName>
    <definedName name="TOTALITEM9.8" localSheetId="18">[148]A.P.U!#REF!</definedName>
    <definedName name="TOTALITEM9.8" localSheetId="22">[147]A.P.U!#REF!</definedName>
    <definedName name="TOTALITEM9.8" localSheetId="2">[148]A.P.U!#REF!</definedName>
    <definedName name="TOTALITEM9.8">[147]A.P.U!#REF!</definedName>
    <definedName name="TOTALITEM9.8_1" localSheetId="22">[149]A.P.U!#REF!</definedName>
    <definedName name="TOTALITEM9.8_1" localSheetId="2">[149]A.P.U!#REF!</definedName>
    <definedName name="TOTALITEM9.8_1">[149]A.P.U!#REF!</definedName>
    <definedName name="TOTALITEM9.8_10" localSheetId="22">[150]A.P.U!#REF!</definedName>
    <definedName name="TOTALITEM9.8_10" localSheetId="2">[150]A.P.U!#REF!</definedName>
    <definedName name="TOTALITEM9.8_10">[150]A.P.U!#REF!</definedName>
    <definedName name="TOTALITEM9.8_11" localSheetId="22">[150]A.P.U!#REF!</definedName>
    <definedName name="TOTALITEM9.8_11" localSheetId="2">[150]A.P.U!#REF!</definedName>
    <definedName name="TOTALITEM9.8_11">[150]A.P.U!#REF!</definedName>
    <definedName name="TOTALITEM9.8_12" localSheetId="22">[150]A.P.U!#REF!</definedName>
    <definedName name="TOTALITEM9.8_12" localSheetId="2">[150]A.P.U!#REF!</definedName>
    <definedName name="TOTALITEM9.8_12">[150]A.P.U!#REF!</definedName>
    <definedName name="TOTALITEM9.8_13" localSheetId="22">[150]A.P.U!#REF!</definedName>
    <definedName name="TOTALITEM9.8_13" localSheetId="2">[150]A.P.U!#REF!</definedName>
    <definedName name="TOTALITEM9.8_13">[150]A.P.U!#REF!</definedName>
    <definedName name="TOTALITEM9.8_14" localSheetId="22">[150]A.P.U!#REF!</definedName>
    <definedName name="TOTALITEM9.8_14" localSheetId="2">[150]A.P.U!#REF!</definedName>
    <definedName name="TOTALITEM9.8_14">[150]A.P.U!#REF!</definedName>
    <definedName name="TOTALITEM9.8_15" localSheetId="22">[150]A.P.U!#REF!</definedName>
    <definedName name="TOTALITEM9.8_15" localSheetId="2">[150]A.P.U!#REF!</definedName>
    <definedName name="TOTALITEM9.8_15">[150]A.P.U!#REF!</definedName>
    <definedName name="TOTALITEM9.8_16" localSheetId="22">[150]A.P.U!#REF!</definedName>
    <definedName name="TOTALITEM9.8_16" localSheetId="2">[150]A.P.U!#REF!</definedName>
    <definedName name="TOTALITEM9.8_16">[150]A.P.U!#REF!</definedName>
    <definedName name="TOTALITEM9.8_17" localSheetId="22">[150]A.P.U!#REF!</definedName>
    <definedName name="TOTALITEM9.8_17" localSheetId="2">[150]A.P.U!#REF!</definedName>
    <definedName name="TOTALITEM9.8_17">[150]A.P.U!#REF!</definedName>
    <definedName name="TOTALITEM9.8_18" localSheetId="22">[150]A.P.U!#REF!</definedName>
    <definedName name="TOTALITEM9.8_18" localSheetId="2">[150]A.P.U!#REF!</definedName>
    <definedName name="TOTALITEM9.8_18">[150]A.P.U!#REF!</definedName>
    <definedName name="TOTALITEM9.8_19" localSheetId="22">[150]A.P.U!#REF!</definedName>
    <definedName name="TOTALITEM9.8_19" localSheetId="2">[150]A.P.U!#REF!</definedName>
    <definedName name="TOTALITEM9.8_19">[150]A.P.U!#REF!</definedName>
    <definedName name="TOTALITEM9.8_2" localSheetId="22">[149]A.P.U!#REF!</definedName>
    <definedName name="TOTALITEM9.8_2" localSheetId="2">[149]A.P.U!#REF!</definedName>
    <definedName name="TOTALITEM9.8_2">[149]A.P.U!#REF!</definedName>
    <definedName name="TOTALITEM9.8_20" localSheetId="22">[150]A.P.U!#REF!</definedName>
    <definedName name="TOTALITEM9.8_20" localSheetId="2">[150]A.P.U!#REF!</definedName>
    <definedName name="TOTALITEM9.8_20">[150]A.P.U!#REF!</definedName>
    <definedName name="TOTALITEM9.8_21" localSheetId="22">[150]A.P.U!#REF!</definedName>
    <definedName name="TOTALITEM9.8_21" localSheetId="2">[150]A.P.U!#REF!</definedName>
    <definedName name="TOTALITEM9.8_21">[150]A.P.U!#REF!</definedName>
    <definedName name="TOTALITEM9.8_22" localSheetId="22">[150]A.P.U!#REF!</definedName>
    <definedName name="TOTALITEM9.8_22" localSheetId="2">[150]A.P.U!#REF!</definedName>
    <definedName name="TOTALITEM9.8_22">[150]A.P.U!#REF!</definedName>
    <definedName name="TOTALITEM9.8_23" localSheetId="22">[150]A.P.U!#REF!</definedName>
    <definedName name="TOTALITEM9.8_23" localSheetId="2">[150]A.P.U!#REF!</definedName>
    <definedName name="TOTALITEM9.8_23">[150]A.P.U!#REF!</definedName>
    <definedName name="TOTALITEM9.8_24" localSheetId="22">[150]A.P.U!#REF!</definedName>
    <definedName name="TOTALITEM9.8_24" localSheetId="2">[150]A.P.U!#REF!</definedName>
    <definedName name="TOTALITEM9.8_24">[150]A.P.U!#REF!</definedName>
    <definedName name="TOTALITEM9.8_25" localSheetId="22">[150]A.P.U!#REF!</definedName>
    <definedName name="TOTALITEM9.8_25" localSheetId="2">[150]A.P.U!#REF!</definedName>
    <definedName name="TOTALITEM9.8_25">[150]A.P.U!#REF!</definedName>
    <definedName name="TOTALITEM9.8_26" localSheetId="22">[150]A.P.U!#REF!</definedName>
    <definedName name="TOTALITEM9.8_26" localSheetId="2">[150]A.P.U!#REF!</definedName>
    <definedName name="TOTALITEM9.8_26">[150]A.P.U!#REF!</definedName>
    <definedName name="TOTALITEM9.8_27" localSheetId="22">[150]A.P.U!#REF!</definedName>
    <definedName name="TOTALITEM9.8_27" localSheetId="2">[150]A.P.U!#REF!</definedName>
    <definedName name="TOTALITEM9.8_27">[150]A.P.U!#REF!</definedName>
    <definedName name="TOTALITEM9.8_28" localSheetId="22">[150]A.P.U!#REF!</definedName>
    <definedName name="TOTALITEM9.8_28" localSheetId="2">[150]A.P.U!#REF!</definedName>
    <definedName name="TOTALITEM9.8_28">[150]A.P.U!#REF!</definedName>
    <definedName name="TOTALITEM9.8_29" localSheetId="22">[150]A.P.U!#REF!</definedName>
    <definedName name="TOTALITEM9.8_29" localSheetId="2">[150]A.P.U!#REF!</definedName>
    <definedName name="TOTALITEM9.8_29">[150]A.P.U!#REF!</definedName>
    <definedName name="TOTALITEM9.8_3" localSheetId="22">[151]A.P.U!#REF!</definedName>
    <definedName name="TOTALITEM9.8_3" localSheetId="2">[151]A.P.U!#REF!</definedName>
    <definedName name="TOTALITEM9.8_3">[151]A.P.U!#REF!</definedName>
    <definedName name="TOTALITEM9.8_30" localSheetId="22">[150]A.P.U!#REF!</definedName>
    <definedName name="TOTALITEM9.8_30" localSheetId="2">[150]A.P.U!#REF!</definedName>
    <definedName name="TOTALITEM9.8_30">[150]A.P.U!#REF!</definedName>
    <definedName name="TOTALITEM9.8_31" localSheetId="22">[150]A.P.U!#REF!</definedName>
    <definedName name="TOTALITEM9.8_31" localSheetId="2">[150]A.P.U!#REF!</definedName>
    <definedName name="TOTALITEM9.8_31">[150]A.P.U!#REF!</definedName>
    <definedName name="TOTALITEM9.8_32" localSheetId="22">[150]A.P.U!#REF!</definedName>
    <definedName name="TOTALITEM9.8_32" localSheetId="2">[150]A.P.U!#REF!</definedName>
    <definedName name="TOTALITEM9.8_32">[150]A.P.U!#REF!</definedName>
    <definedName name="TOTALITEM9.8_33" localSheetId="22">[150]A.P.U!#REF!</definedName>
    <definedName name="TOTALITEM9.8_33" localSheetId="2">[150]A.P.U!#REF!</definedName>
    <definedName name="TOTALITEM9.8_33">[150]A.P.U!#REF!</definedName>
    <definedName name="TOTALITEM9.8_34" localSheetId="22">[150]A.P.U!#REF!</definedName>
    <definedName name="TOTALITEM9.8_34" localSheetId="2">[150]A.P.U!#REF!</definedName>
    <definedName name="TOTALITEM9.8_34">[150]A.P.U!#REF!</definedName>
    <definedName name="TOTALITEM9.8_35" localSheetId="22">[150]A.P.U!#REF!</definedName>
    <definedName name="TOTALITEM9.8_35" localSheetId="2">[150]A.P.U!#REF!</definedName>
    <definedName name="TOTALITEM9.8_35">[150]A.P.U!#REF!</definedName>
    <definedName name="TOTALITEM9.8_36" localSheetId="22">[150]A.P.U!#REF!</definedName>
    <definedName name="TOTALITEM9.8_36" localSheetId="2">[150]A.P.U!#REF!</definedName>
    <definedName name="TOTALITEM9.8_36">[150]A.P.U!#REF!</definedName>
    <definedName name="TOTALITEM9.8_37" localSheetId="22">[150]A.P.U!#REF!</definedName>
    <definedName name="TOTALITEM9.8_37" localSheetId="2">[150]A.P.U!#REF!</definedName>
    <definedName name="TOTALITEM9.8_37">[150]A.P.U!#REF!</definedName>
    <definedName name="TOTALITEM9.8_38" localSheetId="22">[150]A.P.U!#REF!</definedName>
    <definedName name="TOTALITEM9.8_38" localSheetId="2">[150]A.P.U!#REF!</definedName>
    <definedName name="TOTALITEM9.8_38">[150]A.P.U!#REF!</definedName>
    <definedName name="TOTALITEM9.8_39" localSheetId="22">[150]A.P.U!#REF!</definedName>
    <definedName name="TOTALITEM9.8_39" localSheetId="2">[150]A.P.U!#REF!</definedName>
    <definedName name="TOTALITEM9.8_39">[150]A.P.U!#REF!</definedName>
    <definedName name="TOTALITEM9.8_4" localSheetId="22">[149]A.P.U!#REF!</definedName>
    <definedName name="TOTALITEM9.8_4" localSheetId="2">[149]A.P.U!#REF!</definedName>
    <definedName name="TOTALITEM9.8_4">[149]A.P.U!#REF!</definedName>
    <definedName name="TOTALITEM9.8_40" localSheetId="22">[150]A.P.U!#REF!</definedName>
    <definedName name="TOTALITEM9.8_40" localSheetId="2">[150]A.P.U!#REF!</definedName>
    <definedName name="TOTALITEM9.8_40">[150]A.P.U!#REF!</definedName>
    <definedName name="TOTALITEM9.8_41" localSheetId="22">[150]A.P.U!#REF!</definedName>
    <definedName name="TOTALITEM9.8_41" localSheetId="2">[150]A.P.U!#REF!</definedName>
    <definedName name="TOTALITEM9.8_41">[150]A.P.U!#REF!</definedName>
    <definedName name="TOTALITEM9.8_42" localSheetId="22">[150]A.P.U!#REF!</definedName>
    <definedName name="TOTALITEM9.8_42" localSheetId="2">[150]A.P.U!#REF!</definedName>
    <definedName name="TOTALITEM9.8_42">[150]A.P.U!#REF!</definedName>
    <definedName name="TOTALITEM9.8_43" localSheetId="22">[150]A.P.U!#REF!</definedName>
    <definedName name="TOTALITEM9.8_43" localSheetId="2">[150]A.P.U!#REF!</definedName>
    <definedName name="TOTALITEM9.8_43">[150]A.P.U!#REF!</definedName>
    <definedName name="TOTALITEM9.8_44" localSheetId="22">[150]A.P.U!#REF!</definedName>
    <definedName name="TOTALITEM9.8_44" localSheetId="2">[150]A.P.U!#REF!</definedName>
    <definedName name="TOTALITEM9.8_44">[150]A.P.U!#REF!</definedName>
    <definedName name="TOTALITEM9.8_45" localSheetId="22">[150]A.P.U!#REF!</definedName>
    <definedName name="TOTALITEM9.8_45" localSheetId="2">[150]A.P.U!#REF!</definedName>
    <definedName name="TOTALITEM9.8_45">[150]A.P.U!#REF!</definedName>
    <definedName name="TOTALITEM9.8_46" localSheetId="22">[150]A.P.U!#REF!</definedName>
    <definedName name="TOTALITEM9.8_46" localSheetId="2">[150]A.P.U!#REF!</definedName>
    <definedName name="TOTALITEM9.8_46">[150]A.P.U!#REF!</definedName>
    <definedName name="TOTALITEM9.8_47" localSheetId="22">[150]A.P.U!#REF!</definedName>
    <definedName name="TOTALITEM9.8_47" localSheetId="2">[150]A.P.U!#REF!</definedName>
    <definedName name="TOTALITEM9.8_47">[150]A.P.U!#REF!</definedName>
    <definedName name="TOTALITEM9.8_48" localSheetId="22">[150]A.P.U!#REF!</definedName>
    <definedName name="TOTALITEM9.8_48" localSheetId="2">[150]A.P.U!#REF!</definedName>
    <definedName name="TOTALITEM9.8_48">[150]A.P.U!#REF!</definedName>
    <definedName name="TOTALITEM9.8_49" localSheetId="22">[150]A.P.U!#REF!</definedName>
    <definedName name="TOTALITEM9.8_49" localSheetId="2">[150]A.P.U!#REF!</definedName>
    <definedName name="TOTALITEM9.8_49">[150]A.P.U!#REF!</definedName>
    <definedName name="TOTALITEM9.8_5" localSheetId="22">[150]A.P.U!#REF!</definedName>
    <definedName name="TOTALITEM9.8_5" localSheetId="2">[150]A.P.U!#REF!</definedName>
    <definedName name="TOTALITEM9.8_5">[150]A.P.U!#REF!</definedName>
    <definedName name="TOTALITEM9.8_50" localSheetId="22">[150]A.P.U!#REF!</definedName>
    <definedName name="TOTALITEM9.8_50" localSheetId="2">[150]A.P.U!#REF!</definedName>
    <definedName name="TOTALITEM9.8_50">[150]A.P.U!#REF!</definedName>
    <definedName name="TOTALITEM9.8_51" localSheetId="22">[150]A.P.U!#REF!</definedName>
    <definedName name="TOTALITEM9.8_51" localSheetId="2">[150]A.P.U!#REF!</definedName>
    <definedName name="TOTALITEM9.8_51">[150]A.P.U!#REF!</definedName>
    <definedName name="TOTALITEM9.8_52" localSheetId="22">[150]A.P.U!#REF!</definedName>
    <definedName name="TOTALITEM9.8_52" localSheetId="2">[150]A.P.U!#REF!</definedName>
    <definedName name="TOTALITEM9.8_52">[150]A.P.U!#REF!</definedName>
    <definedName name="TOTALITEM9.8_53" localSheetId="22">[150]A.P.U!#REF!</definedName>
    <definedName name="TOTALITEM9.8_53" localSheetId="2">[150]A.P.U!#REF!</definedName>
    <definedName name="TOTALITEM9.8_53">[150]A.P.U!#REF!</definedName>
    <definedName name="TOTALITEM9.8_54" localSheetId="22">[150]A.P.U!#REF!</definedName>
    <definedName name="TOTALITEM9.8_54" localSheetId="2">[150]A.P.U!#REF!</definedName>
    <definedName name="TOTALITEM9.8_54">[150]A.P.U!#REF!</definedName>
    <definedName name="TOTALITEM9.8_55" localSheetId="22">[150]A.P.U!#REF!</definedName>
    <definedName name="TOTALITEM9.8_55" localSheetId="2">[150]A.P.U!#REF!</definedName>
    <definedName name="TOTALITEM9.8_55">[150]A.P.U!#REF!</definedName>
    <definedName name="TOTALITEM9.8_56" localSheetId="22">[150]A.P.U!#REF!</definedName>
    <definedName name="TOTALITEM9.8_56" localSheetId="2">[150]A.P.U!#REF!</definedName>
    <definedName name="TOTALITEM9.8_56">[150]A.P.U!#REF!</definedName>
    <definedName name="TOTALITEM9.8_57" localSheetId="22">[150]A.P.U!#REF!</definedName>
    <definedName name="TOTALITEM9.8_57" localSheetId="2">[150]A.P.U!#REF!</definedName>
    <definedName name="TOTALITEM9.8_57">[150]A.P.U!#REF!</definedName>
    <definedName name="TOTALITEM9.8_58" localSheetId="22">[150]A.P.U!#REF!</definedName>
    <definedName name="TOTALITEM9.8_58" localSheetId="2">[150]A.P.U!#REF!</definedName>
    <definedName name="TOTALITEM9.8_58">[150]A.P.U!#REF!</definedName>
    <definedName name="TOTALITEM9.8_59" localSheetId="22">[149]A.P.U!#REF!</definedName>
    <definedName name="TOTALITEM9.8_59" localSheetId="2">[149]A.P.U!#REF!</definedName>
    <definedName name="TOTALITEM9.8_59">[149]A.P.U!#REF!</definedName>
    <definedName name="TOTALITEM9.8_60" localSheetId="22">[149]A.P.U!#REF!</definedName>
    <definedName name="TOTALITEM9.8_60" localSheetId="2">[149]A.P.U!#REF!</definedName>
    <definedName name="TOTALITEM9.8_60">[149]A.P.U!#REF!</definedName>
    <definedName name="TOTALITEM9.8_61" localSheetId="22">[150]A.P.U!#REF!</definedName>
    <definedName name="TOTALITEM9.8_61" localSheetId="2">[150]A.P.U!#REF!</definedName>
    <definedName name="TOTALITEM9.8_61">[150]A.P.U!#REF!</definedName>
    <definedName name="TOTALITEM9.8_62" localSheetId="22">[150]A.P.U!#REF!</definedName>
    <definedName name="TOTALITEM9.8_62" localSheetId="2">[150]A.P.U!#REF!</definedName>
    <definedName name="TOTALITEM9.8_62">[150]A.P.U!#REF!</definedName>
    <definedName name="TOTALITEM9.8_63" localSheetId="22">[150]A.P.U!#REF!</definedName>
    <definedName name="TOTALITEM9.8_63" localSheetId="2">[150]A.P.U!#REF!</definedName>
    <definedName name="TOTALITEM9.8_63">[150]A.P.U!#REF!</definedName>
    <definedName name="TOTALITEM9.8_64" localSheetId="22">[150]A.P.U!#REF!</definedName>
    <definedName name="TOTALITEM9.8_64" localSheetId="2">[150]A.P.U!#REF!</definedName>
    <definedName name="TOTALITEM9.8_64">[150]A.P.U!#REF!</definedName>
    <definedName name="TOTALITEM9.8_65" localSheetId="22">[150]A.P.U!#REF!</definedName>
    <definedName name="TOTALITEM9.8_65" localSheetId="2">[150]A.P.U!#REF!</definedName>
    <definedName name="TOTALITEM9.8_65">[150]A.P.U!#REF!</definedName>
    <definedName name="TOTALITEM9.8_66" localSheetId="22">[150]A.P.U!#REF!</definedName>
    <definedName name="TOTALITEM9.8_66" localSheetId="2">[150]A.P.U!#REF!</definedName>
    <definedName name="TOTALITEM9.8_66">[150]A.P.U!#REF!</definedName>
    <definedName name="TOTALITEM9.8_67" localSheetId="22">[150]A.P.U!#REF!</definedName>
    <definedName name="TOTALITEM9.8_67" localSheetId="2">[150]A.P.U!#REF!</definedName>
    <definedName name="TOTALITEM9.8_67">[150]A.P.U!#REF!</definedName>
    <definedName name="TOTALITEM9.8_68" localSheetId="22">[150]A.P.U!#REF!</definedName>
    <definedName name="TOTALITEM9.8_68" localSheetId="2">[150]A.P.U!#REF!</definedName>
    <definedName name="TOTALITEM9.8_68">[150]A.P.U!#REF!</definedName>
    <definedName name="TOTALITEM9.8_69" localSheetId="22">[150]A.P.U!#REF!</definedName>
    <definedName name="TOTALITEM9.8_69" localSheetId="2">[150]A.P.U!#REF!</definedName>
    <definedName name="TOTALITEM9.8_69">[150]A.P.U!#REF!</definedName>
    <definedName name="TOTALITEM9.8_70" localSheetId="22">[150]A.P.U!#REF!</definedName>
    <definedName name="TOTALITEM9.8_70" localSheetId="2">[150]A.P.U!#REF!</definedName>
    <definedName name="TOTALITEM9.8_70">[150]A.P.U!#REF!</definedName>
    <definedName name="TOTALITEM9.8_71" localSheetId="22">[150]A.P.U!#REF!</definedName>
    <definedName name="TOTALITEM9.8_71" localSheetId="2">[150]A.P.U!#REF!</definedName>
    <definedName name="TOTALITEM9.8_71">[150]A.P.U!#REF!</definedName>
    <definedName name="TOTALITEM9.8_72" localSheetId="22">[150]A.P.U!#REF!</definedName>
    <definedName name="TOTALITEM9.8_72" localSheetId="2">[150]A.P.U!#REF!</definedName>
    <definedName name="TOTALITEM9.8_72">[150]A.P.U!#REF!</definedName>
    <definedName name="TOTALITEM9.8_73" localSheetId="22">[150]A.P.U!#REF!</definedName>
    <definedName name="TOTALITEM9.8_73" localSheetId="2">[150]A.P.U!#REF!</definedName>
    <definedName name="TOTALITEM9.8_73">[150]A.P.U!#REF!</definedName>
    <definedName name="TOTALITEM9.8_74" localSheetId="22">[150]A.P.U!#REF!</definedName>
    <definedName name="TOTALITEM9.8_74" localSheetId="2">[150]A.P.U!#REF!</definedName>
    <definedName name="TOTALITEM9.8_74">[150]A.P.U!#REF!</definedName>
    <definedName name="TOTALITEM9.8_75" localSheetId="22">[150]A.P.U!#REF!</definedName>
    <definedName name="TOTALITEM9.8_75" localSheetId="2">[150]A.P.U!#REF!</definedName>
    <definedName name="TOTALITEM9.8_75">[150]A.P.U!#REF!</definedName>
    <definedName name="TOTALITEM9.8_76" localSheetId="22">[150]A.P.U!#REF!</definedName>
    <definedName name="TOTALITEM9.8_76" localSheetId="2">[150]A.P.U!#REF!</definedName>
    <definedName name="TOTALITEM9.8_76">[150]A.P.U!#REF!</definedName>
    <definedName name="TOTALITEM9.8_77" localSheetId="22">[150]A.P.U!#REF!</definedName>
    <definedName name="TOTALITEM9.8_77" localSheetId="2">[150]A.P.U!#REF!</definedName>
    <definedName name="TOTALITEM9.8_77">[150]A.P.U!#REF!</definedName>
    <definedName name="TOTALITEM9.8_78" localSheetId="22">[150]A.P.U!#REF!</definedName>
    <definedName name="TOTALITEM9.8_78" localSheetId="2">[150]A.P.U!#REF!</definedName>
    <definedName name="TOTALITEM9.8_78">[150]A.P.U!#REF!</definedName>
    <definedName name="TOTALITEM9.8_79" localSheetId="22">[150]A.P.U!#REF!</definedName>
    <definedName name="TOTALITEM9.8_79" localSheetId="2">[150]A.P.U!#REF!</definedName>
    <definedName name="TOTALITEM9.8_79">[150]A.P.U!#REF!</definedName>
    <definedName name="TOTALITEM9.8_80" localSheetId="22">[150]A.P.U!#REF!</definedName>
    <definedName name="TOTALITEM9.8_80" localSheetId="2">[150]A.P.U!#REF!</definedName>
    <definedName name="TOTALITEM9.8_80">[150]A.P.U!#REF!</definedName>
    <definedName name="TOTALITEM9.8_9" localSheetId="22">[150]A.P.U!#REF!</definedName>
    <definedName name="TOTALITEM9.8_9" localSheetId="2">[150]A.P.U!#REF!</definedName>
    <definedName name="TOTALITEM9.8_9">[150]A.P.U!#REF!</definedName>
    <definedName name="TOTALITEN1.2.4" localSheetId="17">[148]A.P.U!#REF!</definedName>
    <definedName name="TOTALITEN1.2.4" localSheetId="18">[148]A.P.U!#REF!</definedName>
    <definedName name="TOTALITEN1.2.4" localSheetId="22">[147]A.P.U!#REF!</definedName>
    <definedName name="TOTALITEN1.2.4" localSheetId="2">[148]A.P.U!#REF!</definedName>
    <definedName name="TOTALITEN1.2.4">[147]A.P.U!#REF!</definedName>
    <definedName name="TOTALITEN1.2.4_1" localSheetId="22">[149]A.P.U!#REF!</definedName>
    <definedName name="TOTALITEN1.2.4_1" localSheetId="2">[149]A.P.U!#REF!</definedName>
    <definedName name="TOTALITEN1.2.4_1">[149]A.P.U!#REF!</definedName>
    <definedName name="TOTALITEN1.2.4_10" localSheetId="22">[150]A.P.U!#REF!</definedName>
    <definedName name="TOTALITEN1.2.4_10" localSheetId="2">[150]A.P.U!#REF!</definedName>
    <definedName name="TOTALITEN1.2.4_10">[150]A.P.U!#REF!</definedName>
    <definedName name="TOTALITEN1.2.4_11" localSheetId="22">[150]A.P.U!#REF!</definedName>
    <definedName name="TOTALITEN1.2.4_11" localSheetId="2">[150]A.P.U!#REF!</definedName>
    <definedName name="TOTALITEN1.2.4_11">[150]A.P.U!#REF!</definedName>
    <definedName name="TOTALITEN1.2.4_12" localSheetId="22">[150]A.P.U!#REF!</definedName>
    <definedName name="TOTALITEN1.2.4_12" localSheetId="2">[150]A.P.U!#REF!</definedName>
    <definedName name="TOTALITEN1.2.4_12">[150]A.P.U!#REF!</definedName>
    <definedName name="TOTALITEN1.2.4_13" localSheetId="22">[150]A.P.U!#REF!</definedName>
    <definedName name="TOTALITEN1.2.4_13" localSheetId="2">[150]A.P.U!#REF!</definedName>
    <definedName name="TOTALITEN1.2.4_13">[150]A.P.U!#REF!</definedName>
    <definedName name="TOTALITEN1.2.4_14" localSheetId="22">[150]A.P.U!#REF!</definedName>
    <definedName name="TOTALITEN1.2.4_14" localSheetId="2">[150]A.P.U!#REF!</definedName>
    <definedName name="TOTALITEN1.2.4_14">[150]A.P.U!#REF!</definedName>
    <definedName name="TOTALITEN1.2.4_15" localSheetId="22">[150]A.P.U!#REF!</definedName>
    <definedName name="TOTALITEN1.2.4_15" localSheetId="2">[150]A.P.U!#REF!</definedName>
    <definedName name="TOTALITEN1.2.4_15">[150]A.P.U!#REF!</definedName>
    <definedName name="TOTALITEN1.2.4_16" localSheetId="22">[150]A.P.U!#REF!</definedName>
    <definedName name="TOTALITEN1.2.4_16" localSheetId="2">[150]A.P.U!#REF!</definedName>
    <definedName name="TOTALITEN1.2.4_16">[150]A.P.U!#REF!</definedName>
    <definedName name="TOTALITEN1.2.4_17" localSheetId="22">[150]A.P.U!#REF!</definedName>
    <definedName name="TOTALITEN1.2.4_17" localSheetId="2">[150]A.P.U!#REF!</definedName>
    <definedName name="TOTALITEN1.2.4_17">[150]A.P.U!#REF!</definedName>
    <definedName name="TOTALITEN1.2.4_18" localSheetId="22">[150]A.P.U!#REF!</definedName>
    <definedName name="TOTALITEN1.2.4_18" localSheetId="2">[150]A.P.U!#REF!</definedName>
    <definedName name="TOTALITEN1.2.4_18">[150]A.P.U!#REF!</definedName>
    <definedName name="TOTALITEN1.2.4_19" localSheetId="22">[150]A.P.U!#REF!</definedName>
    <definedName name="TOTALITEN1.2.4_19" localSheetId="2">[150]A.P.U!#REF!</definedName>
    <definedName name="TOTALITEN1.2.4_19">[150]A.P.U!#REF!</definedName>
    <definedName name="TOTALITEN1.2.4_2" localSheetId="22">[149]A.P.U!#REF!</definedName>
    <definedName name="TOTALITEN1.2.4_2" localSheetId="2">[149]A.P.U!#REF!</definedName>
    <definedName name="TOTALITEN1.2.4_2">[149]A.P.U!#REF!</definedName>
    <definedName name="TOTALITEN1.2.4_20" localSheetId="22">[150]A.P.U!#REF!</definedName>
    <definedName name="TOTALITEN1.2.4_20" localSheetId="2">[150]A.P.U!#REF!</definedName>
    <definedName name="TOTALITEN1.2.4_20">[150]A.P.U!#REF!</definedName>
    <definedName name="TOTALITEN1.2.4_21" localSheetId="22">[150]A.P.U!#REF!</definedName>
    <definedName name="TOTALITEN1.2.4_21" localSheetId="2">[150]A.P.U!#REF!</definedName>
    <definedName name="TOTALITEN1.2.4_21">[150]A.P.U!#REF!</definedName>
    <definedName name="TOTALITEN1.2.4_22" localSheetId="22">[150]A.P.U!#REF!</definedName>
    <definedName name="TOTALITEN1.2.4_22" localSheetId="2">[150]A.P.U!#REF!</definedName>
    <definedName name="TOTALITEN1.2.4_22">[150]A.P.U!#REF!</definedName>
    <definedName name="TOTALITEN1.2.4_23" localSheetId="22">[150]A.P.U!#REF!</definedName>
    <definedName name="TOTALITEN1.2.4_23" localSheetId="2">[150]A.P.U!#REF!</definedName>
    <definedName name="TOTALITEN1.2.4_23">[150]A.P.U!#REF!</definedName>
    <definedName name="TOTALITEN1.2.4_24" localSheetId="22">[150]A.P.U!#REF!</definedName>
    <definedName name="TOTALITEN1.2.4_24" localSheetId="2">[150]A.P.U!#REF!</definedName>
    <definedName name="TOTALITEN1.2.4_24">[150]A.P.U!#REF!</definedName>
    <definedName name="TOTALITEN1.2.4_25" localSheetId="22">[150]A.P.U!#REF!</definedName>
    <definedName name="TOTALITEN1.2.4_25" localSheetId="2">[150]A.P.U!#REF!</definedName>
    <definedName name="TOTALITEN1.2.4_25">[150]A.P.U!#REF!</definedName>
    <definedName name="TOTALITEN1.2.4_26" localSheetId="22">[150]A.P.U!#REF!</definedName>
    <definedName name="TOTALITEN1.2.4_26" localSheetId="2">[150]A.P.U!#REF!</definedName>
    <definedName name="TOTALITEN1.2.4_26">[150]A.P.U!#REF!</definedName>
    <definedName name="TOTALITEN1.2.4_27" localSheetId="22">[150]A.P.U!#REF!</definedName>
    <definedName name="TOTALITEN1.2.4_27" localSheetId="2">[150]A.P.U!#REF!</definedName>
    <definedName name="TOTALITEN1.2.4_27">[150]A.P.U!#REF!</definedName>
    <definedName name="TOTALITEN1.2.4_28" localSheetId="22">[150]A.P.U!#REF!</definedName>
    <definedName name="TOTALITEN1.2.4_28" localSheetId="2">[150]A.P.U!#REF!</definedName>
    <definedName name="TOTALITEN1.2.4_28">[150]A.P.U!#REF!</definedName>
    <definedName name="TOTALITEN1.2.4_29" localSheetId="22">[150]A.P.U!#REF!</definedName>
    <definedName name="TOTALITEN1.2.4_29" localSheetId="2">[150]A.P.U!#REF!</definedName>
    <definedName name="TOTALITEN1.2.4_29">[150]A.P.U!#REF!</definedName>
    <definedName name="TOTALITEN1.2.4_3" localSheetId="22">[151]A.P.U!#REF!</definedName>
    <definedName name="TOTALITEN1.2.4_3" localSheetId="2">[151]A.P.U!#REF!</definedName>
    <definedName name="TOTALITEN1.2.4_3">[151]A.P.U!#REF!</definedName>
    <definedName name="TOTALITEN1.2.4_30" localSheetId="22">[150]A.P.U!#REF!</definedName>
    <definedName name="TOTALITEN1.2.4_30" localSheetId="2">[150]A.P.U!#REF!</definedName>
    <definedName name="TOTALITEN1.2.4_30">[150]A.P.U!#REF!</definedName>
    <definedName name="TOTALITEN1.2.4_31" localSheetId="22">[150]A.P.U!#REF!</definedName>
    <definedName name="TOTALITEN1.2.4_31" localSheetId="2">[150]A.P.U!#REF!</definedName>
    <definedName name="TOTALITEN1.2.4_31">[150]A.P.U!#REF!</definedName>
    <definedName name="TOTALITEN1.2.4_32" localSheetId="22">[150]A.P.U!#REF!</definedName>
    <definedName name="TOTALITEN1.2.4_32" localSheetId="2">[150]A.P.U!#REF!</definedName>
    <definedName name="TOTALITEN1.2.4_32">[150]A.P.U!#REF!</definedName>
    <definedName name="TOTALITEN1.2.4_33" localSheetId="22">[150]A.P.U!#REF!</definedName>
    <definedName name="TOTALITEN1.2.4_33" localSheetId="2">[150]A.P.U!#REF!</definedName>
    <definedName name="TOTALITEN1.2.4_33">[150]A.P.U!#REF!</definedName>
    <definedName name="TOTALITEN1.2.4_34" localSheetId="22">[150]A.P.U!#REF!</definedName>
    <definedName name="TOTALITEN1.2.4_34" localSheetId="2">[150]A.P.U!#REF!</definedName>
    <definedName name="TOTALITEN1.2.4_34">[150]A.P.U!#REF!</definedName>
    <definedName name="TOTALITEN1.2.4_35" localSheetId="22">[150]A.P.U!#REF!</definedName>
    <definedName name="TOTALITEN1.2.4_35" localSheetId="2">[150]A.P.U!#REF!</definedName>
    <definedName name="TOTALITEN1.2.4_35">[150]A.P.U!#REF!</definedName>
    <definedName name="TOTALITEN1.2.4_36" localSheetId="22">[150]A.P.U!#REF!</definedName>
    <definedName name="TOTALITEN1.2.4_36" localSheetId="2">[150]A.P.U!#REF!</definedName>
    <definedName name="TOTALITEN1.2.4_36">[150]A.P.U!#REF!</definedName>
    <definedName name="TOTALITEN1.2.4_37" localSheetId="22">[150]A.P.U!#REF!</definedName>
    <definedName name="TOTALITEN1.2.4_37" localSheetId="2">[150]A.P.U!#REF!</definedName>
    <definedName name="TOTALITEN1.2.4_37">[150]A.P.U!#REF!</definedName>
    <definedName name="TOTALITEN1.2.4_38" localSheetId="22">[150]A.P.U!#REF!</definedName>
    <definedName name="TOTALITEN1.2.4_38" localSheetId="2">[150]A.P.U!#REF!</definedName>
    <definedName name="TOTALITEN1.2.4_38">[150]A.P.U!#REF!</definedName>
    <definedName name="TOTALITEN1.2.4_39" localSheetId="22">[150]A.P.U!#REF!</definedName>
    <definedName name="TOTALITEN1.2.4_39" localSheetId="2">[150]A.P.U!#REF!</definedName>
    <definedName name="TOTALITEN1.2.4_39">[150]A.P.U!#REF!</definedName>
    <definedName name="TOTALITEN1.2.4_4" localSheetId="22">[149]A.P.U!#REF!</definedName>
    <definedName name="TOTALITEN1.2.4_4" localSheetId="2">[149]A.P.U!#REF!</definedName>
    <definedName name="TOTALITEN1.2.4_4">[149]A.P.U!#REF!</definedName>
    <definedName name="TOTALITEN1.2.4_40" localSheetId="22">[150]A.P.U!#REF!</definedName>
    <definedName name="TOTALITEN1.2.4_40" localSheetId="2">[150]A.P.U!#REF!</definedName>
    <definedName name="TOTALITEN1.2.4_40">[150]A.P.U!#REF!</definedName>
    <definedName name="TOTALITEN1.2.4_41" localSheetId="22">[150]A.P.U!#REF!</definedName>
    <definedName name="TOTALITEN1.2.4_41" localSheetId="2">[150]A.P.U!#REF!</definedName>
    <definedName name="TOTALITEN1.2.4_41">[150]A.P.U!#REF!</definedName>
    <definedName name="TOTALITEN1.2.4_42" localSheetId="22">[150]A.P.U!#REF!</definedName>
    <definedName name="TOTALITEN1.2.4_42" localSheetId="2">[150]A.P.U!#REF!</definedName>
    <definedName name="TOTALITEN1.2.4_42">[150]A.P.U!#REF!</definedName>
    <definedName name="TOTALITEN1.2.4_43" localSheetId="22">[150]A.P.U!#REF!</definedName>
    <definedName name="TOTALITEN1.2.4_43" localSheetId="2">[150]A.P.U!#REF!</definedName>
    <definedName name="TOTALITEN1.2.4_43">[150]A.P.U!#REF!</definedName>
    <definedName name="TOTALITEN1.2.4_44" localSheetId="22">[150]A.P.U!#REF!</definedName>
    <definedName name="TOTALITEN1.2.4_44" localSheetId="2">[150]A.P.U!#REF!</definedName>
    <definedName name="TOTALITEN1.2.4_44">[150]A.P.U!#REF!</definedName>
    <definedName name="TOTALITEN1.2.4_45" localSheetId="22">[150]A.P.U!#REF!</definedName>
    <definedName name="TOTALITEN1.2.4_45" localSheetId="2">[150]A.P.U!#REF!</definedName>
    <definedName name="TOTALITEN1.2.4_45">[150]A.P.U!#REF!</definedName>
    <definedName name="TOTALITEN1.2.4_46" localSheetId="22">[150]A.P.U!#REF!</definedName>
    <definedName name="TOTALITEN1.2.4_46" localSheetId="2">[150]A.P.U!#REF!</definedName>
    <definedName name="TOTALITEN1.2.4_46">[150]A.P.U!#REF!</definedName>
    <definedName name="TOTALITEN1.2.4_47" localSheetId="22">[150]A.P.U!#REF!</definedName>
    <definedName name="TOTALITEN1.2.4_47" localSheetId="2">[150]A.P.U!#REF!</definedName>
    <definedName name="TOTALITEN1.2.4_47">[150]A.P.U!#REF!</definedName>
    <definedName name="TOTALITEN1.2.4_48" localSheetId="22">[150]A.P.U!#REF!</definedName>
    <definedName name="TOTALITEN1.2.4_48" localSheetId="2">[150]A.P.U!#REF!</definedName>
    <definedName name="TOTALITEN1.2.4_48">[150]A.P.U!#REF!</definedName>
    <definedName name="TOTALITEN1.2.4_49" localSheetId="22">[150]A.P.U!#REF!</definedName>
    <definedName name="TOTALITEN1.2.4_49" localSheetId="2">[150]A.P.U!#REF!</definedName>
    <definedName name="TOTALITEN1.2.4_49">[150]A.P.U!#REF!</definedName>
    <definedName name="TOTALITEN1.2.4_5" localSheetId="22">[150]A.P.U!#REF!</definedName>
    <definedName name="TOTALITEN1.2.4_5" localSheetId="2">[150]A.P.U!#REF!</definedName>
    <definedName name="TOTALITEN1.2.4_5">[150]A.P.U!#REF!</definedName>
    <definedName name="TOTALITEN1.2.4_50" localSheetId="22">[150]A.P.U!#REF!</definedName>
    <definedName name="TOTALITEN1.2.4_50" localSheetId="2">[150]A.P.U!#REF!</definedName>
    <definedName name="TOTALITEN1.2.4_50">[150]A.P.U!#REF!</definedName>
    <definedName name="TOTALITEN1.2.4_51" localSheetId="22">[150]A.P.U!#REF!</definedName>
    <definedName name="TOTALITEN1.2.4_51" localSheetId="2">[150]A.P.U!#REF!</definedName>
    <definedName name="TOTALITEN1.2.4_51">[150]A.P.U!#REF!</definedName>
    <definedName name="TOTALITEN1.2.4_52" localSheetId="22">[150]A.P.U!#REF!</definedName>
    <definedName name="TOTALITEN1.2.4_52" localSheetId="2">[150]A.P.U!#REF!</definedName>
    <definedName name="TOTALITEN1.2.4_52">[150]A.P.U!#REF!</definedName>
    <definedName name="TOTALITEN1.2.4_53" localSheetId="22">[150]A.P.U!#REF!</definedName>
    <definedName name="TOTALITEN1.2.4_53" localSheetId="2">[150]A.P.U!#REF!</definedName>
    <definedName name="TOTALITEN1.2.4_53">[150]A.P.U!#REF!</definedName>
    <definedName name="TOTALITEN1.2.4_54" localSheetId="22">[150]A.P.U!#REF!</definedName>
    <definedName name="TOTALITEN1.2.4_54" localSheetId="2">[150]A.P.U!#REF!</definedName>
    <definedName name="TOTALITEN1.2.4_54">[150]A.P.U!#REF!</definedName>
    <definedName name="TOTALITEN1.2.4_55" localSheetId="22">[150]A.P.U!#REF!</definedName>
    <definedName name="TOTALITEN1.2.4_55" localSheetId="2">[150]A.P.U!#REF!</definedName>
    <definedName name="TOTALITEN1.2.4_55">[150]A.P.U!#REF!</definedName>
    <definedName name="TOTALITEN1.2.4_56" localSheetId="22">[150]A.P.U!#REF!</definedName>
    <definedName name="TOTALITEN1.2.4_56" localSheetId="2">[150]A.P.U!#REF!</definedName>
    <definedName name="TOTALITEN1.2.4_56">[150]A.P.U!#REF!</definedName>
    <definedName name="TOTALITEN1.2.4_57" localSheetId="22">[150]A.P.U!#REF!</definedName>
    <definedName name="TOTALITEN1.2.4_57" localSheetId="2">[150]A.P.U!#REF!</definedName>
    <definedName name="TOTALITEN1.2.4_57">[150]A.P.U!#REF!</definedName>
    <definedName name="TOTALITEN1.2.4_58" localSheetId="22">[150]A.P.U!#REF!</definedName>
    <definedName name="TOTALITEN1.2.4_58" localSheetId="2">[150]A.P.U!#REF!</definedName>
    <definedName name="TOTALITEN1.2.4_58">[150]A.P.U!#REF!</definedName>
    <definedName name="TOTALITEN1.2.4_59" localSheetId="22">[149]A.P.U!#REF!</definedName>
    <definedName name="TOTALITEN1.2.4_59" localSheetId="2">[149]A.P.U!#REF!</definedName>
    <definedName name="TOTALITEN1.2.4_59">[149]A.P.U!#REF!</definedName>
    <definedName name="TOTALITEN1.2.4_60" localSheetId="22">[149]A.P.U!#REF!</definedName>
    <definedName name="TOTALITEN1.2.4_60" localSheetId="2">[149]A.P.U!#REF!</definedName>
    <definedName name="TOTALITEN1.2.4_60">[149]A.P.U!#REF!</definedName>
    <definedName name="TOTALITEN1.2.4_61" localSheetId="22">[150]A.P.U!#REF!</definedName>
    <definedName name="TOTALITEN1.2.4_61" localSheetId="2">[150]A.P.U!#REF!</definedName>
    <definedName name="TOTALITEN1.2.4_61">[150]A.P.U!#REF!</definedName>
    <definedName name="TOTALITEN1.2.4_62" localSheetId="22">[150]A.P.U!#REF!</definedName>
    <definedName name="TOTALITEN1.2.4_62" localSheetId="2">[150]A.P.U!#REF!</definedName>
    <definedName name="TOTALITEN1.2.4_62">[150]A.P.U!#REF!</definedName>
    <definedName name="TOTALITEN1.2.4_63" localSheetId="22">[150]A.P.U!#REF!</definedName>
    <definedName name="TOTALITEN1.2.4_63" localSheetId="2">[150]A.P.U!#REF!</definedName>
    <definedName name="TOTALITEN1.2.4_63">[150]A.P.U!#REF!</definedName>
    <definedName name="TOTALITEN1.2.4_64" localSheetId="22">[150]A.P.U!#REF!</definedName>
    <definedName name="TOTALITEN1.2.4_64" localSheetId="2">[150]A.P.U!#REF!</definedName>
    <definedName name="TOTALITEN1.2.4_64">[150]A.P.U!#REF!</definedName>
    <definedName name="TOTALITEN1.2.4_65" localSheetId="22">[150]A.P.U!#REF!</definedName>
    <definedName name="TOTALITEN1.2.4_65" localSheetId="2">[150]A.P.U!#REF!</definedName>
    <definedName name="TOTALITEN1.2.4_65">[150]A.P.U!#REF!</definedName>
    <definedName name="TOTALITEN1.2.4_66" localSheetId="22">[150]A.P.U!#REF!</definedName>
    <definedName name="TOTALITEN1.2.4_66" localSheetId="2">[150]A.P.U!#REF!</definedName>
    <definedName name="TOTALITEN1.2.4_66">[150]A.P.U!#REF!</definedName>
    <definedName name="TOTALITEN1.2.4_67" localSheetId="22">[150]A.P.U!#REF!</definedName>
    <definedName name="TOTALITEN1.2.4_67" localSheetId="2">[150]A.P.U!#REF!</definedName>
    <definedName name="TOTALITEN1.2.4_67">[150]A.P.U!#REF!</definedName>
    <definedName name="TOTALITEN1.2.4_68" localSheetId="22">[150]A.P.U!#REF!</definedName>
    <definedName name="TOTALITEN1.2.4_68" localSheetId="2">[150]A.P.U!#REF!</definedName>
    <definedName name="TOTALITEN1.2.4_68">[150]A.P.U!#REF!</definedName>
    <definedName name="TOTALITEN1.2.4_69" localSheetId="22">[150]A.P.U!#REF!</definedName>
    <definedName name="TOTALITEN1.2.4_69" localSheetId="2">[150]A.P.U!#REF!</definedName>
    <definedName name="TOTALITEN1.2.4_69">[150]A.P.U!#REF!</definedName>
    <definedName name="TOTALITEN1.2.4_70" localSheetId="22">[150]A.P.U!#REF!</definedName>
    <definedName name="TOTALITEN1.2.4_70" localSheetId="2">[150]A.P.U!#REF!</definedName>
    <definedName name="TOTALITEN1.2.4_70">[150]A.P.U!#REF!</definedName>
    <definedName name="TOTALITEN1.2.4_71" localSheetId="22">[150]A.P.U!#REF!</definedName>
    <definedName name="TOTALITEN1.2.4_71" localSheetId="2">[150]A.P.U!#REF!</definedName>
    <definedName name="TOTALITEN1.2.4_71">[150]A.P.U!#REF!</definedName>
    <definedName name="TOTALITEN1.2.4_72" localSheetId="22">[150]A.P.U!#REF!</definedName>
    <definedName name="TOTALITEN1.2.4_72" localSheetId="2">[150]A.P.U!#REF!</definedName>
    <definedName name="TOTALITEN1.2.4_72">[150]A.P.U!#REF!</definedName>
    <definedName name="TOTALITEN1.2.4_73" localSheetId="22">[150]A.P.U!#REF!</definedName>
    <definedName name="TOTALITEN1.2.4_73" localSheetId="2">[150]A.P.U!#REF!</definedName>
    <definedName name="TOTALITEN1.2.4_73">[150]A.P.U!#REF!</definedName>
    <definedName name="TOTALITEN1.2.4_74" localSheetId="22">[150]A.P.U!#REF!</definedName>
    <definedName name="TOTALITEN1.2.4_74" localSheetId="2">[150]A.P.U!#REF!</definedName>
    <definedName name="TOTALITEN1.2.4_74">[150]A.P.U!#REF!</definedName>
    <definedName name="TOTALITEN1.2.4_75" localSheetId="22">[150]A.P.U!#REF!</definedName>
    <definedName name="TOTALITEN1.2.4_75" localSheetId="2">[150]A.P.U!#REF!</definedName>
    <definedName name="TOTALITEN1.2.4_75">[150]A.P.U!#REF!</definedName>
    <definedName name="TOTALITEN1.2.4_76" localSheetId="22">[150]A.P.U!#REF!</definedName>
    <definedName name="TOTALITEN1.2.4_76" localSheetId="2">[150]A.P.U!#REF!</definedName>
    <definedName name="TOTALITEN1.2.4_76">[150]A.P.U!#REF!</definedName>
    <definedName name="TOTALITEN1.2.4_77" localSheetId="22">[150]A.P.U!#REF!</definedName>
    <definedName name="TOTALITEN1.2.4_77" localSheetId="2">[150]A.P.U!#REF!</definedName>
    <definedName name="TOTALITEN1.2.4_77">[150]A.P.U!#REF!</definedName>
    <definedName name="TOTALITEN1.2.4_78" localSheetId="22">[150]A.P.U!#REF!</definedName>
    <definedName name="TOTALITEN1.2.4_78" localSheetId="2">[150]A.P.U!#REF!</definedName>
    <definedName name="TOTALITEN1.2.4_78">[150]A.P.U!#REF!</definedName>
    <definedName name="TOTALITEN1.2.4_79" localSheetId="22">[150]A.P.U!#REF!</definedName>
    <definedName name="TOTALITEN1.2.4_79" localSheetId="2">[150]A.P.U!#REF!</definedName>
    <definedName name="TOTALITEN1.2.4_79">[150]A.P.U!#REF!</definedName>
    <definedName name="TOTALITEN1.2.4_80" localSheetId="22">[150]A.P.U!#REF!</definedName>
    <definedName name="TOTALITEN1.2.4_80" localSheetId="2">[150]A.P.U!#REF!</definedName>
    <definedName name="TOTALITEN1.2.4_80">[150]A.P.U!#REF!</definedName>
    <definedName name="TOTALITEN1.2.4_9" localSheetId="22">[150]A.P.U!#REF!</definedName>
    <definedName name="TOTALITEN1.2.4_9" localSheetId="2">[150]A.P.U!#REF!</definedName>
    <definedName name="TOTALITEN1.2.4_9">[150]A.P.U!#REF!</definedName>
    <definedName name="Totalrevenues">#REF!</definedName>
    <definedName name="Tp" localSheetId="14">#REF!</definedName>
    <definedName name="Tp" localSheetId="22">#REF!</definedName>
    <definedName name="Tp">#REF!</definedName>
    <definedName name="TP1_11" localSheetId="14">#REF!</definedName>
    <definedName name="TP1_11" localSheetId="17">#REF!</definedName>
    <definedName name="TP1_11" localSheetId="18">#REF!</definedName>
    <definedName name="TP1_11" localSheetId="22">#REF!</definedName>
    <definedName name="TP1_11" localSheetId="2">#REF!</definedName>
    <definedName name="TP1_11">#REF!</definedName>
    <definedName name="TPeA" localSheetId="14">#REF!</definedName>
    <definedName name="TPeA" localSheetId="22">#REF!</definedName>
    <definedName name="TPeA">#REF!</definedName>
    <definedName name="Tq" localSheetId="22">#REF!</definedName>
    <definedName name="Tq">#REF!</definedName>
    <definedName name="Tr" localSheetId="22">#REF!</definedName>
    <definedName name="Tr">#REF!</definedName>
    <definedName name="TRAMPAGRASA" localSheetId="17">#REF!</definedName>
    <definedName name="TRAMPAGRASA" localSheetId="18">#REF!</definedName>
    <definedName name="TRAMPAGRASA" localSheetId="22">#REF!</definedName>
    <definedName name="TRAMPAGRASA" localSheetId="2">#REF!</definedName>
    <definedName name="TRAMPAGRASA">#REF!</definedName>
    <definedName name="TRAMPAGRASA_11" localSheetId="17">#REF!</definedName>
    <definedName name="TRAMPAGRASA_11" localSheetId="18">#REF!</definedName>
    <definedName name="TRAMPAGRASA_11" localSheetId="22">#REF!</definedName>
    <definedName name="TRAMPAGRASA_11" localSheetId="2">#REF!</definedName>
    <definedName name="TRAMPAGRASA_11">#REF!</definedName>
    <definedName name="Transformador_intensidad_400_5A" localSheetId="17">#REF!</definedName>
    <definedName name="Transformador_intensidad_400_5A" localSheetId="18">#REF!</definedName>
    <definedName name="Transformador_intensidad_400_5A" localSheetId="22">#REF!</definedName>
    <definedName name="Transformador_intensidad_400_5A" localSheetId="2">#REF!</definedName>
    <definedName name="Transformador_intensidad_400_5A">#REF!</definedName>
    <definedName name="Transformador_intensidad_400_5A_11" localSheetId="17">#REF!</definedName>
    <definedName name="Transformador_intensidad_400_5A_11" localSheetId="18">#REF!</definedName>
    <definedName name="Transformador_intensidad_400_5A_11" localSheetId="22">#REF!</definedName>
    <definedName name="Transformador_intensidad_400_5A_11" localSheetId="2">#REF!</definedName>
    <definedName name="Transformador_intensidad_400_5A_11">#REF!</definedName>
    <definedName name="TRANSP_EQUIPOS">[59]DATOS!$K$3</definedName>
    <definedName name="TRANSP_MATERIAL">[59]DATOS!$K$2</definedName>
    <definedName name="TRANSP_MO">[59]DATOS!$K$4</definedName>
    <definedName name="TRANSPORI" localSheetId="14" hidden="1">{#N/A,#N/A,TRUE,"INGENIERIA";#N/A,#N/A,TRUE,"COMPRAS";#N/A,#N/A,TRUE,"DIRECCION";#N/A,#N/A,TRUE,"RESUMEN"}</definedName>
    <definedName name="TRANSPORI" localSheetId="20" hidden="1">{#N/A,#N/A,TRUE,"INGENIERIA";#N/A,#N/A,TRUE,"COMPRAS";#N/A,#N/A,TRUE,"DIRECCION";#N/A,#N/A,TRUE,"RESUMEN"}</definedName>
    <definedName name="TRANSPORI" localSheetId="22" hidden="1">{#N/A,#N/A,TRUE,"INGENIERIA";#N/A,#N/A,TRUE,"COMPRAS";#N/A,#N/A,TRUE,"DIRECCION";#N/A,#N/A,TRUE,"RESUMEN"}</definedName>
    <definedName name="TRANSPORI" hidden="1">{#N/A,#N/A,TRUE,"INGENIERIA";#N/A,#N/A,TRUE,"COMPRAS";#N/A,#N/A,TRUE,"DIRECCION";#N/A,#N/A,TRUE,"RESUMEN"}</definedName>
    <definedName name="TRANSPORTE" localSheetId="9">#REF!</definedName>
    <definedName name="TRANSPORTE" localSheetId="10">#REF!</definedName>
    <definedName name="TRANSPORTE" localSheetId="11">#REF!</definedName>
    <definedName name="TRANSPORTE" localSheetId="14">#REF!</definedName>
    <definedName name="TRANSPORTE" localSheetId="20">#REF!</definedName>
    <definedName name="TRANSPORTE" localSheetId="22">#REF!</definedName>
    <definedName name="TRANSPORTE">#REF!</definedName>
    <definedName name="TRAT">[156]desmonte!$E$48</definedName>
    <definedName name="TRD">#REF!</definedName>
    <definedName name="trest" localSheetId="14" hidden="1">{"TAB1",#N/A,TRUE,"GENERAL";"TAB2",#N/A,TRUE,"GENERAL";"TAB3",#N/A,TRUE,"GENERAL";"TAB4",#N/A,TRUE,"GENERAL";"TAB5",#N/A,TRUE,"GENERAL"}</definedName>
    <definedName name="trest" localSheetId="20" hidden="1">{"TAB1",#N/A,TRUE,"GENERAL";"TAB2",#N/A,TRUE,"GENERAL";"TAB3",#N/A,TRUE,"GENERAL";"TAB4",#N/A,TRUE,"GENERAL";"TAB5",#N/A,TRUE,"GENERAL"}</definedName>
    <definedName name="trest" localSheetId="22" hidden="1">{"TAB1",#N/A,TRUE,"GENERAL";"TAB2",#N/A,TRUE,"GENERAL";"TAB3",#N/A,TRUE,"GENERAL";"TAB4",#N/A,TRUE,"GENERAL";"TAB5",#N/A,TRUE,"GENERAL"}</definedName>
    <definedName name="trest" hidden="1">{"TAB1",#N/A,TRUE,"GENERAL";"TAB2",#N/A,TRUE,"GENERAL";"TAB3",#N/A,TRUE,"GENERAL";"TAB4",#N/A,TRUE,"GENERAL";"TAB5",#N/A,TRUE,"GENERAL"}</definedName>
    <definedName name="tret" localSheetId="14" hidden="1">{"TAB1",#N/A,TRUE,"GENERAL";"TAB2",#N/A,TRUE,"GENERAL";"TAB3",#N/A,TRUE,"GENERAL";"TAB4",#N/A,TRUE,"GENERAL";"TAB5",#N/A,TRUE,"GENERAL"}</definedName>
    <definedName name="tret" localSheetId="20" hidden="1">{"TAB1",#N/A,TRUE,"GENERAL";"TAB2",#N/A,TRUE,"GENERAL";"TAB3",#N/A,TRUE,"GENERAL";"TAB4",#N/A,TRUE,"GENERAL";"TAB5",#N/A,TRUE,"GENERAL"}</definedName>
    <definedName name="tret" localSheetId="22" hidden="1">{"TAB1",#N/A,TRUE,"GENERAL";"TAB2",#N/A,TRUE,"GENERAL";"TAB3",#N/A,TRUE,"GENERAL";"TAB4",#N/A,TRUE,"GENERAL";"TAB5",#N/A,TRUE,"GENERAL"}</definedName>
    <definedName name="tret" hidden="1">{"TAB1",#N/A,TRUE,"GENERAL";"TAB2",#N/A,TRUE,"GENERAL";"TAB3",#N/A,TRUE,"GENERAL";"TAB4",#N/A,TRUE,"GENERAL";"TAB5",#N/A,TRUE,"GENERAL"}</definedName>
    <definedName name="trh" localSheetId="14" hidden="1">{"via1",#N/A,TRUE,"general";"via2",#N/A,TRUE,"general";"via3",#N/A,TRUE,"general"}</definedName>
    <definedName name="trh" localSheetId="20" hidden="1">{"via1",#N/A,TRUE,"general";"via2",#N/A,TRUE,"general";"via3",#N/A,TRUE,"general"}</definedName>
    <definedName name="trh" localSheetId="22" hidden="1">{"via1",#N/A,TRUE,"general";"via2",#N/A,TRUE,"general";"via3",#N/A,TRUE,"general"}</definedName>
    <definedName name="trh" hidden="1">{"via1",#N/A,TRUE,"general";"via2",#N/A,TRUE,"general";"via3",#N/A,TRUE,"general"}</definedName>
    <definedName name="trhfh" localSheetId="14" hidden="1">{"via1",#N/A,TRUE,"general";"via2",#N/A,TRUE,"general";"via3",#N/A,TRUE,"general"}</definedName>
    <definedName name="trhfh" localSheetId="20" hidden="1">{"via1",#N/A,TRUE,"general";"via2",#N/A,TRUE,"general";"via3",#N/A,TRUE,"general"}</definedName>
    <definedName name="trhfh" localSheetId="22" hidden="1">{"via1",#N/A,TRUE,"general";"via2",#N/A,TRUE,"general";"via3",#N/A,TRUE,"general"}</definedName>
    <definedName name="trhfh" hidden="1">{"via1",#N/A,TRUE,"general";"via2",#N/A,TRUE,"general";"via3",#N/A,TRUE,"general"}</definedName>
    <definedName name="trig1">#REF!</definedName>
    <definedName name="trig2">#REF!</definedName>
    <definedName name="trig3">#REF!</definedName>
    <definedName name="trig4">#REF!</definedName>
    <definedName name="trig5">#REF!</definedName>
    <definedName name="trimestre1">'[157]ESTADO RED'!$E$8</definedName>
    <definedName name="TRIPLEX" localSheetId="14">#REF!</definedName>
    <definedName name="TRIPLEX" localSheetId="22">#REF!</definedName>
    <definedName name="TRIPLEX">#REF!</definedName>
    <definedName name="Triplex_lamina_4mm" localSheetId="14">#REF!</definedName>
    <definedName name="Triplex_lamina_4mm" localSheetId="17">#REF!</definedName>
    <definedName name="Triplex_lamina_4mm" localSheetId="18">#REF!</definedName>
    <definedName name="Triplex_lamina_4mm" localSheetId="22">#REF!</definedName>
    <definedName name="Triplex_lamina_4mm" localSheetId="2">#REF!</definedName>
    <definedName name="Triplex_lamina_4mm">#REF!</definedName>
    <definedName name="Triplex_lamina_4mm_11" localSheetId="14">#REF!</definedName>
    <definedName name="Triplex_lamina_4mm_11" localSheetId="17">#REF!</definedName>
    <definedName name="Triplex_lamina_4mm_11" localSheetId="18">#REF!</definedName>
    <definedName name="Triplex_lamina_4mm_11" localSheetId="22">#REF!</definedName>
    <definedName name="Triplex_lamina_4mm_11" localSheetId="2">#REF!</definedName>
    <definedName name="Triplex_lamina_4mm_11">#REF!</definedName>
    <definedName name="TRITURADO">'[22]MATERIALES '!$E$7</definedName>
    <definedName name="trjfgjh" localSheetId="14" hidden="1">{"via1",#N/A,TRUE,"general";"via2",#N/A,TRUE,"general";"via3",#N/A,TRUE,"general"}</definedName>
    <definedName name="trjfgjh" localSheetId="20" hidden="1">{"via1",#N/A,TRUE,"general";"via2",#N/A,TRUE,"general";"via3",#N/A,TRUE,"general"}</definedName>
    <definedName name="trjfgjh" localSheetId="22" hidden="1">{"via1",#N/A,TRUE,"general";"via2",#N/A,TRUE,"general";"via3",#N/A,TRUE,"general"}</definedName>
    <definedName name="trjfgjh" hidden="1">{"via1",#N/A,TRUE,"general";"via2",#N/A,TRUE,"general";"via3",#N/A,TRUE,"general"}</definedName>
    <definedName name="trm">'[62]Total Corredor 1'!$I$10</definedName>
    <definedName name="tru" localSheetId="14" hidden="1">{"via1",#N/A,TRUE,"general";"via2",#N/A,TRUE,"general";"via3",#N/A,TRUE,"general"}</definedName>
    <definedName name="tru" localSheetId="20" hidden="1">{"via1",#N/A,TRUE,"general";"via2",#N/A,TRUE,"general";"via3",#N/A,TRUE,"general"}</definedName>
    <definedName name="tru" localSheetId="22" hidden="1">{"via1",#N/A,TRUE,"general";"via2",#N/A,TRUE,"general";"via3",#N/A,TRUE,"general"}</definedName>
    <definedName name="tru" hidden="1">{"via1",#N/A,TRUE,"general";"via2",#N/A,TRUE,"general";"via3",#N/A,TRUE,"general"}</definedName>
    <definedName name="truds" localSheetId="14" hidden="1">{"via1",#N/A,TRUE,"general";"via2",#N/A,TRUE,"general";"via3",#N/A,TRUE,"general"}</definedName>
    <definedName name="truds" localSheetId="20" hidden="1">{"via1",#N/A,TRUE,"general";"via2",#N/A,TRUE,"general";"via3",#N/A,TRUE,"general"}</definedName>
    <definedName name="truds" localSheetId="22" hidden="1">{"via1",#N/A,TRUE,"general";"via2",#N/A,TRUE,"general";"via3",#N/A,TRUE,"general"}</definedName>
    <definedName name="truds" hidden="1">{"via1",#N/A,TRUE,"general";"via2",#N/A,TRUE,"general";"via3",#N/A,TRUE,"general"}</definedName>
    <definedName name="trutu" localSheetId="14" hidden="1">{"via1",#N/A,TRUE,"general";"via2",#N/A,TRUE,"general";"via3",#N/A,TRUE,"general"}</definedName>
    <definedName name="trutu" localSheetId="20" hidden="1">{"via1",#N/A,TRUE,"general";"via2",#N/A,TRUE,"general";"via3",#N/A,TRUE,"general"}</definedName>
    <definedName name="trutu" localSheetId="22" hidden="1">{"via1",#N/A,TRUE,"general";"via2",#N/A,TRUE,"general";"via3",#N/A,TRUE,"general"}</definedName>
    <definedName name="trutu" hidden="1">{"via1",#N/A,TRUE,"general";"via2",#N/A,TRUE,"general";"via3",#N/A,TRUE,"general"}</definedName>
    <definedName name="trydfg" localSheetId="14" hidden="1">{"via1",#N/A,TRUE,"general";"via2",#N/A,TRUE,"general";"via3",#N/A,TRUE,"general"}</definedName>
    <definedName name="trydfg" localSheetId="20" hidden="1">{"via1",#N/A,TRUE,"general";"via2",#N/A,TRUE,"general";"via3",#N/A,TRUE,"general"}</definedName>
    <definedName name="trydfg" localSheetId="22" hidden="1">{"via1",#N/A,TRUE,"general";"via2",#N/A,TRUE,"general";"via3",#N/A,TRUE,"general"}</definedName>
    <definedName name="trydfg" hidden="1">{"via1",#N/A,TRUE,"general";"via2",#N/A,TRUE,"general";"via3",#N/A,TRUE,"general"}</definedName>
    <definedName name="trydtrygf" localSheetId="14" hidden="1">{"via1",#N/A,TRUE,"general";"via2",#N/A,TRUE,"general";"via3",#N/A,TRUE,"general"}</definedName>
    <definedName name="trydtrygf" localSheetId="20" hidden="1">{"via1",#N/A,TRUE,"general";"via2",#N/A,TRUE,"general";"via3",#N/A,TRUE,"general"}</definedName>
    <definedName name="trydtrygf" localSheetId="22" hidden="1">{"via1",#N/A,TRUE,"general";"via2",#N/A,TRUE,"general";"via3",#N/A,TRUE,"general"}</definedName>
    <definedName name="trydtrygf" hidden="1">{"via1",#N/A,TRUE,"general";"via2",#N/A,TRUE,"general";"via3",#N/A,TRUE,"general"}</definedName>
    <definedName name="tryery" localSheetId="14" hidden="1">{"TAB1",#N/A,TRUE,"GENERAL";"TAB2",#N/A,TRUE,"GENERAL";"TAB3",#N/A,TRUE,"GENERAL";"TAB4",#N/A,TRUE,"GENERAL";"TAB5",#N/A,TRUE,"GENERAL"}</definedName>
    <definedName name="tryery" localSheetId="20" hidden="1">{"TAB1",#N/A,TRUE,"GENERAL";"TAB2",#N/A,TRUE,"GENERAL";"TAB3",#N/A,TRUE,"GENERAL";"TAB4",#N/A,TRUE,"GENERAL";"TAB5",#N/A,TRUE,"GENERAL"}</definedName>
    <definedName name="tryery" localSheetId="22" hidden="1">{"TAB1",#N/A,TRUE,"GENERAL";"TAB2",#N/A,TRUE,"GENERAL";"TAB3",#N/A,TRUE,"GENERAL";"TAB4",#N/A,TRUE,"GENERAL";"TAB5",#N/A,TRUE,"GENERAL"}</definedName>
    <definedName name="tryery" hidden="1">{"TAB1",#N/A,TRUE,"GENERAL";"TAB2",#N/A,TRUE,"GENERAL";"TAB3",#N/A,TRUE,"GENERAL";"TAB4",#N/A,TRUE,"GENERAL";"TAB5",#N/A,TRUE,"GENERAL"}</definedName>
    <definedName name="tryi6" localSheetId="14" hidden="1">{"TAB1",#N/A,TRUE,"GENERAL";"TAB2",#N/A,TRUE,"GENERAL";"TAB3",#N/A,TRUE,"GENERAL";"TAB4",#N/A,TRUE,"GENERAL";"TAB5",#N/A,TRUE,"GENERAL"}</definedName>
    <definedName name="tryi6" localSheetId="20" hidden="1">{"TAB1",#N/A,TRUE,"GENERAL";"TAB2",#N/A,TRUE,"GENERAL";"TAB3",#N/A,TRUE,"GENERAL";"TAB4",#N/A,TRUE,"GENERAL";"TAB5",#N/A,TRUE,"GENERAL"}</definedName>
    <definedName name="tryi6" localSheetId="22" hidden="1">{"TAB1",#N/A,TRUE,"GENERAL";"TAB2",#N/A,TRUE,"GENERAL";"TAB3",#N/A,TRUE,"GENERAL";"TAB4",#N/A,TRUE,"GENERAL";"TAB5",#N/A,TRUE,"GENERAL"}</definedName>
    <definedName name="tryi6" hidden="1">{"TAB1",#N/A,TRUE,"GENERAL";"TAB2",#N/A,TRUE,"GENERAL";"TAB3",#N/A,TRUE,"GENERAL";"TAB4",#N/A,TRUE,"GENERAL";"TAB5",#N/A,TRUE,"GENERAL"}</definedName>
    <definedName name="tryrth" localSheetId="14" hidden="1">{"via1",#N/A,TRUE,"general";"via2",#N/A,TRUE,"general";"via3",#N/A,TRUE,"general"}</definedName>
    <definedName name="tryrth" localSheetId="20" hidden="1">{"via1",#N/A,TRUE,"general";"via2",#N/A,TRUE,"general";"via3",#N/A,TRUE,"general"}</definedName>
    <definedName name="tryrth" localSheetId="22" hidden="1">{"via1",#N/A,TRUE,"general";"via2",#N/A,TRUE,"general";"via3",#N/A,TRUE,"general"}</definedName>
    <definedName name="tryrth" hidden="1">{"via1",#N/A,TRUE,"general";"via2",#N/A,TRUE,"general";"via3",#N/A,TRUE,"general"}</definedName>
    <definedName name="Ts" localSheetId="14">#REF!</definedName>
    <definedName name="Ts" localSheetId="22">#REF!</definedName>
    <definedName name="Ts">#REF!</definedName>
    <definedName name="tsert" localSheetId="14" hidden="1">{"TAB1",#N/A,TRUE,"GENERAL";"TAB2",#N/A,TRUE,"GENERAL";"TAB3",#N/A,TRUE,"GENERAL";"TAB4",#N/A,TRUE,"GENERAL";"TAB5",#N/A,TRUE,"GENERAL"}</definedName>
    <definedName name="tsert" localSheetId="20" hidden="1">{"TAB1",#N/A,TRUE,"GENERAL";"TAB2",#N/A,TRUE,"GENERAL";"TAB3",#N/A,TRUE,"GENERAL";"TAB4",#N/A,TRUE,"GENERAL";"TAB5",#N/A,TRUE,"GENERAL"}</definedName>
    <definedName name="tsert" localSheetId="22" hidden="1">{"TAB1",#N/A,TRUE,"GENERAL";"TAB2",#N/A,TRUE,"GENERAL";"TAB3",#N/A,TRUE,"GENERAL";"TAB4",#N/A,TRUE,"GENERAL";"TAB5",#N/A,TRUE,"GENERAL"}</definedName>
    <definedName name="tsert" hidden="1">{"TAB1",#N/A,TRUE,"GENERAL";"TAB2",#N/A,TRUE,"GENERAL";"TAB3",#N/A,TRUE,"GENERAL";"TAB4",#N/A,TRUE,"GENERAL";"TAB5",#N/A,TRUE,"GENERAL"}</definedName>
    <definedName name="Tt" localSheetId="14">#REF!</definedName>
    <definedName name="Tt" localSheetId="22">#REF!</definedName>
    <definedName name="Tt">#REF!</definedName>
    <definedName name="ttcase">#REF!</definedName>
    <definedName name="TtCD" localSheetId="14">#REF!</definedName>
    <definedName name="TtCD" localSheetId="22">#REF!</definedName>
    <definedName name="TtCD">#REF!</definedName>
    <definedName name="TTR" localSheetId="14" hidden="1">{"via1",#N/A,TRUE,"general";"via2",#N/A,TRUE,"general";"via3",#N/A,TRUE,"general"}</definedName>
    <definedName name="TTR" localSheetId="20" hidden="1">{"via1",#N/A,TRUE,"general";"via2",#N/A,TRUE,"general";"via3",#N/A,TRUE,"general"}</definedName>
    <definedName name="TTR" localSheetId="22" hidden="1">{"via1",#N/A,TRUE,"general";"via2",#N/A,TRUE,"general";"via3",#N/A,TRUE,"general"}</definedName>
    <definedName name="TTR" hidden="1">{"via1",#N/A,TRUE,"general";"via2",#N/A,TRUE,"general";"via3",#N/A,TRUE,"general"}</definedName>
    <definedName name="ttrff" localSheetId="14" hidden="1">{"via1",#N/A,TRUE,"general";"via2",#N/A,TRUE,"general";"via3",#N/A,TRUE,"general"}</definedName>
    <definedName name="ttrff" localSheetId="20" hidden="1">{"via1",#N/A,TRUE,"general";"via2",#N/A,TRUE,"general";"via3",#N/A,TRUE,"general"}</definedName>
    <definedName name="ttrff" localSheetId="22" hidden="1">{"via1",#N/A,TRUE,"general";"via2",#N/A,TRUE,"general";"via3",#N/A,TRUE,"general"}</definedName>
    <definedName name="ttrff" hidden="1">{"via1",#N/A,TRUE,"general";"via2",#N/A,TRUE,"general";"via3",#N/A,TRUE,"general"}</definedName>
    <definedName name="ttt" localSheetId="14" hidden="1">{"TAB1",#N/A,TRUE,"GENERAL";"TAB2",#N/A,TRUE,"GENERAL";"TAB3",#N/A,TRUE,"GENERAL";"TAB4",#N/A,TRUE,"GENERAL";"TAB5",#N/A,TRUE,"GENERAL"}</definedName>
    <definedName name="ttt" localSheetId="20" hidden="1">{"TAB1",#N/A,TRUE,"GENERAL";"TAB2",#N/A,TRUE,"GENERAL";"TAB3",#N/A,TRUE,"GENERAL";"TAB4",#N/A,TRUE,"GENERAL";"TAB5",#N/A,TRUE,"GENERAL"}</definedName>
    <definedName name="ttt" localSheetId="22" hidden="1">{"TAB1",#N/A,TRUE,"GENERAL";"TAB2",#N/A,TRUE,"GENERAL";"TAB3",#N/A,TRUE,"GENERAL";"TAB4",#N/A,TRUE,"GENERAL";"TAB5",#N/A,TRUE,"GENERAL"}</definedName>
    <definedName name="ttt" hidden="1">{"TAB1",#N/A,TRUE,"GENERAL";"TAB2",#N/A,TRUE,"GENERAL";"TAB3",#N/A,TRUE,"GENERAL";"TAB4",#N/A,TRUE,"GENERAL";"TAB5",#N/A,TRUE,"GENERAL"}</definedName>
    <definedName name="tttt7" localSheetId="14" hidden="1">{"via1",#N/A,TRUE,"general";"via2",#N/A,TRUE,"general";"via3",#N/A,TRUE,"general"}</definedName>
    <definedName name="tttt7" localSheetId="20" hidden="1">{"via1",#N/A,TRUE,"general";"via2",#N/A,TRUE,"general";"via3",#N/A,TRUE,"general"}</definedName>
    <definedName name="tttt7" localSheetId="22" hidden="1">{"via1",#N/A,TRUE,"general";"via2",#N/A,TRUE,"general";"via3",#N/A,TRUE,"general"}</definedName>
    <definedName name="tttt7" hidden="1">{"via1",#N/A,TRUE,"general";"via2",#N/A,TRUE,"general";"via3",#N/A,TRUE,"general"}</definedName>
    <definedName name="tttthy" localSheetId="14" hidden="1">{"TAB1",#N/A,TRUE,"GENERAL";"TAB2",#N/A,TRUE,"GENERAL";"TAB3",#N/A,TRUE,"GENERAL";"TAB4",#N/A,TRUE,"GENERAL";"TAB5",#N/A,TRUE,"GENERAL"}</definedName>
    <definedName name="tttthy" localSheetId="20" hidden="1">{"TAB1",#N/A,TRUE,"GENERAL";"TAB2",#N/A,TRUE,"GENERAL";"TAB3",#N/A,TRUE,"GENERAL";"TAB4",#N/A,TRUE,"GENERAL";"TAB5",#N/A,TRUE,"GENERAL"}</definedName>
    <definedName name="tttthy" localSheetId="22" hidden="1">{"TAB1",#N/A,TRUE,"GENERAL";"TAB2",#N/A,TRUE,"GENERAL";"TAB3",#N/A,TRUE,"GENERAL";"TAB4",#N/A,TRUE,"GENERAL";"TAB5",#N/A,TRUE,"GENERAL"}</definedName>
    <definedName name="tttthy" hidden="1">{"TAB1",#N/A,TRUE,"GENERAL";"TAB2",#N/A,TRUE,"GENERAL";"TAB3",#N/A,TRUE,"GENERAL";"TAB4",#N/A,TRUE,"GENERAL";"TAB5",#N/A,TRUE,"GENERAL"}</definedName>
    <definedName name="ttttr" localSheetId="14" hidden="1">{"via1",#N/A,TRUE,"general";"via2",#N/A,TRUE,"general";"via3",#N/A,TRUE,"general"}</definedName>
    <definedName name="ttttr" localSheetId="20" hidden="1">{"via1",#N/A,TRUE,"general";"via2",#N/A,TRUE,"general";"via3",#N/A,TRUE,"general"}</definedName>
    <definedName name="ttttr" localSheetId="22" hidden="1">{"via1",#N/A,TRUE,"general";"via2",#N/A,TRUE,"general";"via3",#N/A,TRUE,"general"}</definedName>
    <definedName name="ttttr" hidden="1">{"via1",#N/A,TRUE,"general";"via2",#N/A,TRUE,"general";"via3",#N/A,TRUE,"general"}</definedName>
    <definedName name="ttttt" localSheetId="14" hidden="1">{"TAB1",#N/A,TRUE,"GENERAL";"TAB2",#N/A,TRUE,"GENERAL";"TAB3",#N/A,TRUE,"GENERAL";"TAB4",#N/A,TRUE,"GENERAL";"TAB5",#N/A,TRUE,"GENERAL"}</definedName>
    <definedName name="ttttt" localSheetId="20" hidden="1">{"TAB1",#N/A,TRUE,"GENERAL";"TAB2",#N/A,TRUE,"GENERAL";"TAB3",#N/A,TRUE,"GENERAL";"TAB4",#N/A,TRUE,"GENERAL";"TAB5",#N/A,TRUE,"GENERAL"}</definedName>
    <definedName name="ttttt" localSheetId="22" hidden="1">{"TAB1",#N/A,TRUE,"GENERAL";"TAB2",#N/A,TRUE,"GENERAL";"TAB3",#N/A,TRUE,"GENERAL";"TAB4",#N/A,TRUE,"GENERAL";"TAB5",#N/A,TRUE,"GENERAL"}</definedName>
    <definedName name="ttttt" hidden="1">{"TAB1",#N/A,TRUE,"GENERAL";"TAB2",#N/A,TRUE,"GENERAL";"TAB3",#N/A,TRUE,"GENERAL";"TAB4",#N/A,TRUE,"GENERAL";"TAB5",#N/A,TRUE,"GENERAL"}</definedName>
    <definedName name="TTTTTT" localSheetId="22">[140]glvc!#REF!</definedName>
    <definedName name="TTTTTT">[140]glvc!#REF!</definedName>
    <definedName name="TTTTTTTT" localSheetId="14">#REF!</definedName>
    <definedName name="TTTTTTTT" localSheetId="22">#REF!</definedName>
    <definedName name="TTTTTTTT">#REF!</definedName>
    <definedName name="Tu" localSheetId="14">#REF!</definedName>
    <definedName name="Tu" localSheetId="22">#REF!</definedName>
    <definedName name="Tu">#REF!</definedName>
    <definedName name="TUB._ACC_3__Bx_B_SCH_40" localSheetId="14">#REF!</definedName>
    <definedName name="TUB._ACC_3__Bx_B_SCH_40" localSheetId="22">#REF!</definedName>
    <definedName name="TUB._ACC_3__Bx_B_SCH_40">#REF!</definedName>
    <definedName name="Tuberia_1_2_pvc">'[23]LISTADO '!$F$21</definedName>
    <definedName name="Tuberia_conduit_PVC_1_2" localSheetId="14">#REF!</definedName>
    <definedName name="Tuberia_conduit_PVC_1_2" localSheetId="17">#REF!</definedName>
    <definedName name="Tuberia_conduit_PVC_1_2" localSheetId="18">#REF!</definedName>
    <definedName name="Tuberia_conduit_PVC_1_2" localSheetId="22">#REF!</definedName>
    <definedName name="Tuberia_conduit_PVC_1_2" localSheetId="2">#REF!</definedName>
    <definedName name="Tuberia_conduit_PVC_1_2">#REF!</definedName>
    <definedName name="Tuberia_conduit_PVC_1_2_11" localSheetId="14">#REF!</definedName>
    <definedName name="Tuberia_conduit_PVC_1_2_11" localSheetId="17">#REF!</definedName>
    <definedName name="Tuberia_conduit_PVC_1_2_11" localSheetId="18">#REF!</definedName>
    <definedName name="Tuberia_conduit_PVC_1_2_11" localSheetId="22">#REF!</definedName>
    <definedName name="Tuberia_conduit_PVC_1_2_11" localSheetId="2">#REF!</definedName>
    <definedName name="Tuberia_conduit_PVC_1_2_11">#REF!</definedName>
    <definedName name="Tuberia_conduit_PVC_3_4" localSheetId="14">#REF!</definedName>
    <definedName name="Tuberia_conduit_PVC_3_4" localSheetId="17">#REF!</definedName>
    <definedName name="Tuberia_conduit_PVC_3_4" localSheetId="18">#REF!</definedName>
    <definedName name="Tuberia_conduit_PVC_3_4" localSheetId="22">#REF!</definedName>
    <definedName name="Tuberia_conduit_PVC_3_4" localSheetId="2">#REF!</definedName>
    <definedName name="Tuberia_conduit_PVC_3_4">#REF!</definedName>
    <definedName name="Tuberia_conduit_PVC_3_4_11" localSheetId="17">#REF!</definedName>
    <definedName name="Tuberia_conduit_PVC_3_4_11" localSheetId="18">#REF!</definedName>
    <definedName name="Tuberia_conduit_PVC_3_4_11" localSheetId="22">#REF!</definedName>
    <definedName name="Tuberia_conduit_PVC_3_4_11" localSheetId="2">#REF!</definedName>
    <definedName name="Tuberia_conduit_PVC_3_4_11">#REF!</definedName>
    <definedName name="TUBERIA_P.V.C_RDE_9" localSheetId="22">#REF!</definedName>
    <definedName name="TUBERIA_P.V.C_RDE_9">#REF!</definedName>
    <definedName name="TUBERIA_P.V.C_UM_RDE_41____2" localSheetId="22">#REF!</definedName>
    <definedName name="TUBERIA_P.V.C_UM_RDE_41____2">#REF!</definedName>
    <definedName name="TUBERIA_P.V.C_UM_RDE_41____3" localSheetId="22">#REF!</definedName>
    <definedName name="TUBERIA_P.V.C_UM_RDE_41____3">#REF!</definedName>
    <definedName name="Tubería_Pres._1" localSheetId="17">#REF!</definedName>
    <definedName name="Tubería_Pres._1" localSheetId="18">#REF!</definedName>
    <definedName name="Tubería_Pres._1" localSheetId="22">#REF!</definedName>
    <definedName name="Tubería_Pres._1" localSheetId="2">#REF!</definedName>
    <definedName name="Tubería_Pres._1">#REF!</definedName>
    <definedName name="Tubería_Pres._1_11" localSheetId="17">#REF!</definedName>
    <definedName name="Tubería_Pres._1_11" localSheetId="18">#REF!</definedName>
    <definedName name="Tubería_Pres._1_11" localSheetId="22">#REF!</definedName>
    <definedName name="Tubería_Pres._1_11" localSheetId="2">#REF!</definedName>
    <definedName name="Tubería_Pres._1_11">#REF!</definedName>
    <definedName name="Tubería_Pres._1_2" localSheetId="17">#REF!</definedName>
    <definedName name="Tubería_Pres._1_2" localSheetId="18">#REF!</definedName>
    <definedName name="Tubería_Pres._1_2" localSheetId="22">#REF!</definedName>
    <definedName name="Tubería_Pres._1_2" localSheetId="2">#REF!</definedName>
    <definedName name="Tubería_Pres._1_2">#REF!</definedName>
    <definedName name="Tubería_Pres._1_2_11" localSheetId="17">#REF!</definedName>
    <definedName name="Tubería_Pres._1_2_11" localSheetId="18">#REF!</definedName>
    <definedName name="Tubería_Pres._1_2_11" localSheetId="22">#REF!</definedName>
    <definedName name="Tubería_Pres._1_2_11" localSheetId="2">#REF!</definedName>
    <definedName name="Tubería_Pres._1_2_11">#REF!</definedName>
    <definedName name="Tubería_Pres._3_4" localSheetId="17">#REF!</definedName>
    <definedName name="Tubería_Pres._3_4" localSheetId="18">#REF!</definedName>
    <definedName name="Tubería_Pres._3_4" localSheetId="22">#REF!</definedName>
    <definedName name="Tubería_Pres._3_4" localSheetId="2">#REF!</definedName>
    <definedName name="Tubería_Pres._3_4">#REF!</definedName>
    <definedName name="Tubería_Pres._3_4_11" localSheetId="17">#REF!</definedName>
    <definedName name="Tubería_Pres._3_4_11" localSheetId="18">#REF!</definedName>
    <definedName name="Tubería_Pres._3_4_11" localSheetId="22">#REF!</definedName>
    <definedName name="Tubería_Pres._3_4_11" localSheetId="2">#REF!</definedName>
    <definedName name="Tubería_Pres._3_4_11">#REF!</definedName>
    <definedName name="Tuberia_sanit._PVC_2" localSheetId="17">#REF!</definedName>
    <definedName name="Tuberia_sanit._PVC_2" localSheetId="18">#REF!</definedName>
    <definedName name="Tuberia_sanit._PVC_2" localSheetId="22">#REF!</definedName>
    <definedName name="Tuberia_sanit._PVC_2" localSheetId="2">#REF!</definedName>
    <definedName name="Tuberia_sanit._PVC_2">#REF!</definedName>
    <definedName name="Tuberia_sanit._PVC_2_11" localSheetId="17">#REF!</definedName>
    <definedName name="Tuberia_sanit._PVC_2_11" localSheetId="18">#REF!</definedName>
    <definedName name="Tuberia_sanit._PVC_2_11" localSheetId="22">#REF!</definedName>
    <definedName name="Tuberia_sanit._PVC_2_11" localSheetId="2">#REF!</definedName>
    <definedName name="Tuberia_sanit._PVC_2_11">#REF!</definedName>
    <definedName name="Tuberia_sanit._PVC_3" localSheetId="17">#REF!</definedName>
    <definedName name="Tuberia_sanit._PVC_3" localSheetId="18">#REF!</definedName>
    <definedName name="Tuberia_sanit._PVC_3" localSheetId="22">#REF!</definedName>
    <definedName name="Tuberia_sanit._PVC_3" localSheetId="2">#REF!</definedName>
    <definedName name="Tuberia_sanit._PVC_3">#REF!</definedName>
    <definedName name="Tuberia_sanit._PVC_3_11" localSheetId="17">#REF!</definedName>
    <definedName name="Tuberia_sanit._PVC_3_11" localSheetId="18">#REF!</definedName>
    <definedName name="Tuberia_sanit._PVC_3_11" localSheetId="22">#REF!</definedName>
    <definedName name="Tuberia_sanit._PVC_3_11" localSheetId="2">#REF!</definedName>
    <definedName name="Tuberia_sanit._PVC_3_11">#REF!</definedName>
    <definedName name="Tuberia_sanit._PVC_4" localSheetId="17">#REF!</definedName>
    <definedName name="Tuberia_sanit._PVC_4" localSheetId="18">#REF!</definedName>
    <definedName name="Tuberia_sanit._PVC_4" localSheetId="22">#REF!</definedName>
    <definedName name="Tuberia_sanit._PVC_4" localSheetId="2">#REF!</definedName>
    <definedName name="Tuberia_sanit._PVC_4">#REF!</definedName>
    <definedName name="Tuberia_sanit._PVC_4_11" localSheetId="17">#REF!</definedName>
    <definedName name="Tuberia_sanit._PVC_4_11" localSheetId="18">#REF!</definedName>
    <definedName name="Tuberia_sanit._PVC_4_11" localSheetId="22">#REF!</definedName>
    <definedName name="Tuberia_sanit._PVC_4_11" localSheetId="2">#REF!</definedName>
    <definedName name="Tuberia_sanit._PVC_4_11">#REF!</definedName>
    <definedName name="Tuberia_sanit._PVC_6" localSheetId="17">#REF!</definedName>
    <definedName name="Tuberia_sanit._PVC_6" localSheetId="18">#REF!</definedName>
    <definedName name="Tuberia_sanit._PVC_6" localSheetId="22">#REF!</definedName>
    <definedName name="Tuberia_sanit._PVC_6" localSheetId="2">#REF!</definedName>
    <definedName name="Tuberia_sanit._PVC_6">#REF!</definedName>
    <definedName name="Tuberia_sanit._PVC_6_11" localSheetId="17">#REF!</definedName>
    <definedName name="Tuberia_sanit._PVC_6_11" localSheetId="18">#REF!</definedName>
    <definedName name="Tuberia_sanit._PVC_6_11" localSheetId="22">#REF!</definedName>
    <definedName name="Tuberia_sanit._PVC_6_11" localSheetId="2">#REF!</definedName>
    <definedName name="Tuberia_sanit._PVC_6_11">#REF!</definedName>
    <definedName name="Tuberia_ventilacion_4" localSheetId="17">#REF!</definedName>
    <definedName name="Tuberia_ventilacion_4" localSheetId="18">#REF!</definedName>
    <definedName name="Tuberia_ventilacion_4" localSheetId="22">#REF!</definedName>
    <definedName name="Tuberia_ventilacion_4" localSheetId="2">#REF!</definedName>
    <definedName name="Tuberia_ventilacion_4">#REF!</definedName>
    <definedName name="Tuberia_ventilacion_4_11" localSheetId="17">#REF!</definedName>
    <definedName name="Tuberia_ventilacion_4_11" localSheetId="18">#REF!</definedName>
    <definedName name="Tuberia_ventilacion_4_11" localSheetId="22">#REF!</definedName>
    <definedName name="Tuberia_ventilacion_4_11" localSheetId="2">#REF!</definedName>
    <definedName name="Tuberia_ventilacion_4_11">#REF!</definedName>
    <definedName name="tuberia3" localSheetId="22">#REF!</definedName>
    <definedName name="tuberia3">#REF!</definedName>
    <definedName name="TUBLLUV4" localSheetId="17">#REF!</definedName>
    <definedName name="TUBLLUV4" localSheetId="18">#REF!</definedName>
    <definedName name="TUBLLUV4" localSheetId="22">#REF!</definedName>
    <definedName name="TUBLLUV4" localSheetId="2">#REF!</definedName>
    <definedName name="TUBLLUV4">#REF!</definedName>
    <definedName name="TUBLLUV4_11" localSheetId="17">#REF!</definedName>
    <definedName name="TUBLLUV4_11" localSheetId="18">#REF!</definedName>
    <definedName name="TUBLLUV4_11" localSheetId="22">#REF!</definedName>
    <definedName name="TUBLLUV4_11" localSheetId="2">#REF!</definedName>
    <definedName name="TUBLLUV4_11">#REF!</definedName>
    <definedName name="TUBLLUVIA1.5TOT" localSheetId="17">#REF!</definedName>
    <definedName name="TUBLLUVIA1.5TOT" localSheetId="18">#REF!</definedName>
    <definedName name="TUBLLUVIA1.5TOT" localSheetId="22">#REF!</definedName>
    <definedName name="TUBLLUVIA1.5TOT" localSheetId="2">#REF!</definedName>
    <definedName name="TUBLLUVIA1.5TOT">#REF!</definedName>
    <definedName name="TUBLLUVIA1.5TOT_11" localSheetId="17">#REF!</definedName>
    <definedName name="TUBLLUVIA1.5TOT_11" localSheetId="18">#REF!</definedName>
    <definedName name="TUBLLUVIA1.5TOT_11" localSheetId="22">#REF!</definedName>
    <definedName name="TUBLLUVIA1.5TOT_11" localSheetId="2">#REF!</definedName>
    <definedName name="TUBLLUVIA1.5TOT_11">#REF!</definedName>
    <definedName name="TUBLLUVIA4TOTAL" localSheetId="17">#REF!</definedName>
    <definedName name="TUBLLUVIA4TOTAL" localSheetId="18">#REF!</definedName>
    <definedName name="TUBLLUVIA4TOTAL" localSheetId="22">#REF!</definedName>
    <definedName name="TUBLLUVIA4TOTAL" localSheetId="2">#REF!</definedName>
    <definedName name="TUBLLUVIA4TOTAL">#REF!</definedName>
    <definedName name="TUBLLUVIA4TOTAL_11" localSheetId="17">#REF!</definedName>
    <definedName name="TUBLLUVIA4TOTAL_11" localSheetId="18">#REF!</definedName>
    <definedName name="TUBLLUVIA4TOTAL_11" localSheetId="22">#REF!</definedName>
    <definedName name="TUBLLUVIA4TOTAL_11" localSheetId="2">#REF!</definedName>
    <definedName name="TUBLLUVIA4TOTAL_11">#REF!</definedName>
    <definedName name="TUBO_1_2" localSheetId="22">#REF!</definedName>
    <definedName name="TUBO_1_2">#REF!</definedName>
    <definedName name="TUBO_1_2__HG" localSheetId="22">#REF!</definedName>
    <definedName name="TUBO_1_2__HG">#REF!</definedName>
    <definedName name="TUBO_900MM" localSheetId="14">'[28]LISTA DE PRECIO'!$E$40</definedName>
    <definedName name="TUBO_900MM">'[28]LISTA DE PRECIO'!$E$40</definedName>
    <definedName name="Tubo_galvanizado_2">'[23]LISTADO '!$F$47</definedName>
    <definedName name="Tubo_pvc_1">'[23]LISTADO '!$F$51</definedName>
    <definedName name="Tubo_pvc_2">'[23]LISTADO '!$F$50</definedName>
    <definedName name="TUBO6" localSheetId="14">[152]PRECIOS!$B$40</definedName>
    <definedName name="TUBO6">[152]PRECIOS!$B$40</definedName>
    <definedName name="TUBO8" localSheetId="14">[152]PRECIOS!$B$41</definedName>
    <definedName name="TUBO8">[152]PRECIOS!$B$41</definedName>
    <definedName name="TUBPRE1_2TOT" localSheetId="14">#REF!</definedName>
    <definedName name="TUBPRE1_2TOT" localSheetId="17">#REF!</definedName>
    <definedName name="TUBPRE1_2TOT" localSheetId="18">#REF!</definedName>
    <definedName name="TUBPRE1_2TOT" localSheetId="22">#REF!</definedName>
    <definedName name="TUBPRE1_2TOT" localSheetId="2">#REF!</definedName>
    <definedName name="TUBPRE1_2TOT">#REF!</definedName>
    <definedName name="TUBPRE1_2TOT_11" localSheetId="14">#REF!</definedName>
    <definedName name="TUBPRE1_2TOT_11" localSheetId="17">#REF!</definedName>
    <definedName name="TUBPRE1_2TOT_11" localSheetId="18">#REF!</definedName>
    <definedName name="TUBPRE1_2TOT_11" localSheetId="22">#REF!</definedName>
    <definedName name="TUBPRE1_2TOT_11" localSheetId="2">#REF!</definedName>
    <definedName name="TUBPRE1_2TOT_11">#REF!</definedName>
    <definedName name="TUBPRE3_4TOT" localSheetId="14">#REF!</definedName>
    <definedName name="TUBPRE3_4TOT" localSheetId="17">#REF!</definedName>
    <definedName name="TUBPRE3_4TOT" localSheetId="18">#REF!</definedName>
    <definedName name="TUBPRE3_4TOT" localSheetId="22">#REF!</definedName>
    <definedName name="TUBPRE3_4TOT" localSheetId="2">#REF!</definedName>
    <definedName name="TUBPRE3_4TOT">#REF!</definedName>
    <definedName name="TUBPRE3_4TOT_11" localSheetId="17">#REF!</definedName>
    <definedName name="TUBPRE3_4TOT_11" localSheetId="18">#REF!</definedName>
    <definedName name="TUBPRE3_4TOT_11" localSheetId="22">#REF!</definedName>
    <definedName name="TUBPRE3_4TOT_11" localSheetId="2">#REF!</definedName>
    <definedName name="TUBPRE3_4TOT_11">#REF!</definedName>
    <definedName name="TUBSANIT2" localSheetId="17">#REF!</definedName>
    <definedName name="TUBSANIT2" localSheetId="18">#REF!</definedName>
    <definedName name="TUBSANIT2" localSheetId="22">#REF!</definedName>
    <definedName name="TUBSANIT2" localSheetId="2">#REF!</definedName>
    <definedName name="TUBSANIT2">#REF!</definedName>
    <definedName name="TUBSANIT2_11" localSheetId="17">#REF!</definedName>
    <definedName name="TUBSANIT2_11" localSheetId="18">#REF!</definedName>
    <definedName name="TUBSANIT2_11" localSheetId="22">#REF!</definedName>
    <definedName name="TUBSANIT2_11" localSheetId="2">#REF!</definedName>
    <definedName name="TUBSANIT2_11">#REF!</definedName>
    <definedName name="TUBSANIT2TOTAL" localSheetId="17">#REF!</definedName>
    <definedName name="TUBSANIT2TOTAL" localSheetId="18">#REF!</definedName>
    <definedName name="TUBSANIT2TOTAL" localSheetId="22">#REF!</definedName>
    <definedName name="TUBSANIT2TOTAL" localSheetId="2">#REF!</definedName>
    <definedName name="TUBSANIT2TOTAL">#REF!</definedName>
    <definedName name="TUBSANIT2TOTAL_11" localSheetId="17">#REF!</definedName>
    <definedName name="TUBSANIT2TOTAL_11" localSheetId="18">#REF!</definedName>
    <definedName name="TUBSANIT2TOTAL_11" localSheetId="22">#REF!</definedName>
    <definedName name="TUBSANIT2TOTAL_11" localSheetId="2">#REF!</definedName>
    <definedName name="TUBSANIT2TOTAL_11">#REF!</definedName>
    <definedName name="TUBSANIT4" localSheetId="17">#REF!</definedName>
    <definedName name="TUBSANIT4" localSheetId="18">#REF!</definedName>
    <definedName name="TUBSANIT4" localSheetId="22">#REF!</definedName>
    <definedName name="TUBSANIT4" localSheetId="2">#REF!</definedName>
    <definedName name="TUBSANIT4">#REF!</definedName>
    <definedName name="TUBSANIT4_11" localSheetId="17">#REF!</definedName>
    <definedName name="TUBSANIT4_11" localSheetId="18">#REF!</definedName>
    <definedName name="TUBSANIT4_11" localSheetId="22">#REF!</definedName>
    <definedName name="TUBSANIT4_11" localSheetId="2">#REF!</definedName>
    <definedName name="TUBSANIT4_11">#REF!</definedName>
    <definedName name="TUBSANIT4TOTAL" localSheetId="17">#REF!</definedName>
    <definedName name="TUBSANIT4TOTAL" localSheetId="18">#REF!</definedName>
    <definedName name="TUBSANIT4TOTAL" localSheetId="22">#REF!</definedName>
    <definedName name="TUBSANIT4TOTAL" localSheetId="2">#REF!</definedName>
    <definedName name="TUBSANIT4TOTAL">#REF!</definedName>
    <definedName name="TUBSANIT4TOTAL_11" localSheetId="17">#REF!</definedName>
    <definedName name="TUBSANIT4TOTAL_11" localSheetId="18">#REF!</definedName>
    <definedName name="TUBSANIT4TOTAL_11" localSheetId="22">#REF!</definedName>
    <definedName name="TUBSANIT4TOTAL_11" localSheetId="2">#REF!</definedName>
    <definedName name="TUBSANIT4TOTAL_11">#REF!</definedName>
    <definedName name="tubskedd3.5">[33]MATERIA!$H$52</definedName>
    <definedName name="TUPI" localSheetId="14">MATCH(0.01,[0]!End_Bal,-1)+1</definedName>
    <definedName name="TUPI" localSheetId="22">MATCH(0.01,[0]!End_Bal,-1)+1</definedName>
    <definedName name="TUPI">MATCH(0.01,[0]!End_Bal,-1)+1</definedName>
    <definedName name="tur" localSheetId="14" hidden="1">{"TAB1",#N/A,TRUE,"GENERAL";"TAB2",#N/A,TRUE,"GENERAL";"TAB3",#N/A,TRUE,"GENERAL";"TAB4",#N/A,TRUE,"GENERAL";"TAB5",#N/A,TRUE,"GENERAL"}</definedName>
    <definedName name="tur" localSheetId="20" hidden="1">{"TAB1",#N/A,TRUE,"GENERAL";"TAB2",#N/A,TRUE,"GENERAL";"TAB3",#N/A,TRUE,"GENERAL";"TAB4",#N/A,TRUE,"GENERAL";"TAB5",#N/A,TRUE,"GENERAL"}</definedName>
    <definedName name="tur" localSheetId="22" hidden="1">{"TAB1",#N/A,TRUE,"GENERAL";"TAB2",#N/A,TRUE,"GENERAL";"TAB3",#N/A,TRUE,"GENERAL";"TAB4",#N/A,TRUE,"GENERAL";"TAB5",#N/A,TRUE,"GENERAL"}</definedName>
    <definedName name="tur" hidden="1">{"TAB1",#N/A,TRUE,"GENERAL";"TAB2",#N/A,TRUE,"GENERAL";"TAB3",#N/A,TRUE,"GENERAL";"TAB4",#N/A,TRUE,"GENERAL";"TAB5",#N/A,TRUE,"GENERAL"}</definedName>
    <definedName name="turu" localSheetId="14" hidden="1">{"TAB1",#N/A,TRUE,"GENERAL";"TAB2",#N/A,TRUE,"GENERAL";"TAB3",#N/A,TRUE,"GENERAL";"TAB4",#N/A,TRUE,"GENERAL";"TAB5",#N/A,TRUE,"GENERAL"}</definedName>
    <definedName name="turu" localSheetId="20" hidden="1">{"TAB1",#N/A,TRUE,"GENERAL";"TAB2",#N/A,TRUE,"GENERAL";"TAB3",#N/A,TRUE,"GENERAL";"TAB4",#N/A,TRUE,"GENERAL";"TAB5",#N/A,TRUE,"GENERAL"}</definedName>
    <definedName name="turu" localSheetId="22" hidden="1">{"TAB1",#N/A,TRUE,"GENERAL";"TAB2",#N/A,TRUE,"GENERAL";"TAB3",#N/A,TRUE,"GENERAL";"TAB4",#N/A,TRUE,"GENERAL";"TAB5",#N/A,TRUE,"GENERAL"}</definedName>
    <definedName name="turu" hidden="1">{"TAB1",#N/A,TRUE,"GENERAL";"TAB2",#N/A,TRUE,"GENERAL";"TAB3",#N/A,TRUE,"GENERAL";"TAB4",#N/A,TRUE,"GENERAL";"TAB5",#N/A,TRUE,"GENERAL"}</definedName>
    <definedName name="Tus">#REF!</definedName>
    <definedName name="Tw" localSheetId="14">#REF!</definedName>
    <definedName name="Tw" localSheetId="22">#REF!</definedName>
    <definedName name="Tw">#REF!</definedName>
    <definedName name="twer" localSheetId="14" hidden="1">{"TAB1",#N/A,TRUE,"GENERAL";"TAB2",#N/A,TRUE,"GENERAL";"TAB3",#N/A,TRUE,"GENERAL";"TAB4",#N/A,TRUE,"GENERAL";"TAB5",#N/A,TRUE,"GENERAL"}</definedName>
    <definedName name="twer" localSheetId="20" hidden="1">{"TAB1",#N/A,TRUE,"GENERAL";"TAB2",#N/A,TRUE,"GENERAL";"TAB3",#N/A,TRUE,"GENERAL";"TAB4",#N/A,TRUE,"GENERAL";"TAB5",#N/A,TRUE,"GENERAL"}</definedName>
    <definedName name="twer" localSheetId="22" hidden="1">{"TAB1",#N/A,TRUE,"GENERAL";"TAB2",#N/A,TRUE,"GENERAL";"TAB3",#N/A,TRUE,"GENERAL";"TAB4",#N/A,TRUE,"GENERAL";"TAB5",#N/A,TRUE,"GENERAL"}</definedName>
    <definedName name="twer" hidden="1">{"TAB1",#N/A,TRUE,"GENERAL";"TAB2",#N/A,TRUE,"GENERAL";"TAB3",#N/A,TRUE,"GENERAL";"TAB4",#N/A,TRUE,"GENERAL";"TAB5",#N/A,TRUE,"GENERAL"}</definedName>
    <definedName name="twet" localSheetId="14" hidden="1">{"TAB1",#N/A,TRUE,"GENERAL";"TAB2",#N/A,TRUE,"GENERAL";"TAB3",#N/A,TRUE,"GENERAL";"TAB4",#N/A,TRUE,"GENERAL";"TAB5",#N/A,TRUE,"GENERAL"}</definedName>
    <definedName name="twet" localSheetId="20" hidden="1">{"TAB1",#N/A,TRUE,"GENERAL";"TAB2",#N/A,TRUE,"GENERAL";"TAB3",#N/A,TRUE,"GENERAL";"TAB4",#N/A,TRUE,"GENERAL";"TAB5",#N/A,TRUE,"GENERAL"}</definedName>
    <definedName name="twet" localSheetId="22" hidden="1">{"TAB1",#N/A,TRUE,"GENERAL";"TAB2",#N/A,TRUE,"GENERAL";"TAB3",#N/A,TRUE,"GENERAL";"TAB4",#N/A,TRUE,"GENERAL";"TAB5",#N/A,TRUE,"GENERAL"}</definedName>
    <definedName name="twet" hidden="1">{"TAB1",#N/A,TRUE,"GENERAL";"TAB2",#N/A,TRUE,"GENERAL";"TAB3",#N/A,TRUE,"GENERAL";"TAB4",#N/A,TRUE,"GENERAL";"TAB5",#N/A,TRUE,"GENERAL"}</definedName>
    <definedName name="Tx" localSheetId="14">#REF!</definedName>
    <definedName name="Tx" localSheetId="22">#REF!</definedName>
    <definedName name="Tx">#REF!</definedName>
    <definedName name="Ty" localSheetId="14">#REF!</definedName>
    <definedName name="Ty" localSheetId="22">#REF!</definedName>
    <definedName name="Ty">#REF!</definedName>
    <definedName name="tyery" localSheetId="14" hidden="1">{"via1",#N/A,TRUE,"general";"via2",#N/A,TRUE,"general";"via3",#N/A,TRUE,"general"}</definedName>
    <definedName name="tyery" localSheetId="20" hidden="1">{"via1",#N/A,TRUE,"general";"via2",#N/A,TRUE,"general";"via3",#N/A,TRUE,"general"}</definedName>
    <definedName name="tyery" localSheetId="22" hidden="1">{"via1",#N/A,TRUE,"general";"via2",#N/A,TRUE,"general";"via3",#N/A,TRUE,"general"}</definedName>
    <definedName name="tyery" hidden="1">{"via1",#N/A,TRUE,"general";"via2",#N/A,TRUE,"general";"via3",#N/A,TRUE,"general"}</definedName>
    <definedName name="tyj" localSheetId="14" hidden="1">{"TAB1",#N/A,TRUE,"GENERAL";"TAB2",#N/A,TRUE,"GENERAL";"TAB3",#N/A,TRUE,"GENERAL";"TAB4",#N/A,TRUE,"GENERAL";"TAB5",#N/A,TRUE,"GENERAL"}</definedName>
    <definedName name="tyj" localSheetId="20" hidden="1">{"TAB1",#N/A,TRUE,"GENERAL";"TAB2",#N/A,TRUE,"GENERAL";"TAB3",#N/A,TRUE,"GENERAL";"TAB4",#N/A,TRUE,"GENERAL";"TAB5",#N/A,TRUE,"GENERAL"}</definedName>
    <definedName name="tyj" localSheetId="22" hidden="1">{"TAB1",#N/A,TRUE,"GENERAL";"TAB2",#N/A,TRUE,"GENERAL";"TAB3",#N/A,TRUE,"GENERAL";"TAB4",#N/A,TRUE,"GENERAL";"TAB5",#N/A,TRUE,"GENERAL"}</definedName>
    <definedName name="tyj" hidden="1">{"TAB1",#N/A,TRUE,"GENERAL";"TAB2",#N/A,TRUE,"GENERAL";"TAB3",#N/A,TRUE,"GENERAL";"TAB4",#N/A,TRUE,"GENERAL";"TAB5",#N/A,TRUE,"GENERAL"}</definedName>
    <definedName name="tyjtyj" localSheetId="14" hidden="1">{"TAB1",#N/A,TRUE,"GENERAL";"TAB2",#N/A,TRUE,"GENERAL";"TAB3",#N/A,TRUE,"GENERAL";"TAB4",#N/A,TRUE,"GENERAL";"TAB5",#N/A,TRUE,"GENERAL"}</definedName>
    <definedName name="tyjtyj" localSheetId="20" hidden="1">{"TAB1",#N/A,TRUE,"GENERAL";"TAB2",#N/A,TRUE,"GENERAL";"TAB3",#N/A,TRUE,"GENERAL";"TAB4",#N/A,TRUE,"GENERAL";"TAB5",#N/A,TRUE,"GENERAL"}</definedName>
    <definedName name="tyjtyj" localSheetId="22" hidden="1">{"TAB1",#N/A,TRUE,"GENERAL";"TAB2",#N/A,TRUE,"GENERAL";"TAB3",#N/A,TRUE,"GENERAL";"TAB4",#N/A,TRUE,"GENERAL";"TAB5",#N/A,TRUE,"GENERAL"}</definedName>
    <definedName name="tyjtyj" hidden="1">{"TAB1",#N/A,TRUE,"GENERAL";"TAB2",#N/A,TRUE,"GENERAL";"TAB3",#N/A,TRUE,"GENERAL";"TAB4",#N/A,TRUE,"GENERAL";"TAB5",#N/A,TRUE,"GENERAL"}</definedName>
    <definedName name="tyjytjuyjuy" localSheetId="14" hidden="1">{"TAB1",#N/A,TRUE,"GENERAL";"TAB2",#N/A,TRUE,"GENERAL";"TAB3",#N/A,TRUE,"GENERAL";"TAB4",#N/A,TRUE,"GENERAL";"TAB5",#N/A,TRUE,"GENERAL"}</definedName>
    <definedName name="tyjytjuyjuy" localSheetId="20" hidden="1">{"TAB1",#N/A,TRUE,"GENERAL";"TAB2",#N/A,TRUE,"GENERAL";"TAB3",#N/A,TRUE,"GENERAL";"TAB4",#N/A,TRUE,"GENERAL";"TAB5",#N/A,TRUE,"GENERAL"}</definedName>
    <definedName name="tyjytjuyjuy" localSheetId="22" hidden="1">{"TAB1",#N/A,TRUE,"GENERAL";"TAB2",#N/A,TRUE,"GENERAL";"TAB3",#N/A,TRUE,"GENERAL";"TAB4",#N/A,TRUE,"GENERAL";"TAB5",#N/A,TRUE,"GENERAL"}</definedName>
    <definedName name="tyjytjuyjuy" hidden="1">{"TAB1",#N/A,TRUE,"GENERAL";"TAB2",#N/A,TRUE,"GENERAL";"TAB3",#N/A,TRUE,"GENERAL";"TAB4",#N/A,TRUE,"GENERAL";"TAB5",#N/A,TRUE,"GENERAL"}</definedName>
    <definedName name="tyk" localSheetId="14" hidden="1">{"via1",#N/A,TRUE,"general";"via2",#N/A,TRUE,"general";"via3",#N/A,TRUE,"general"}</definedName>
    <definedName name="tyk" localSheetId="20" hidden="1">{"via1",#N/A,TRUE,"general";"via2",#N/A,TRUE,"general";"via3",#N/A,TRUE,"general"}</definedName>
    <definedName name="tyk" localSheetId="22" hidden="1">{"via1",#N/A,TRUE,"general";"via2",#N/A,TRUE,"general";"via3",#N/A,TRUE,"general"}</definedName>
    <definedName name="tyk" hidden="1">{"via1",#N/A,TRUE,"general";"via2",#N/A,TRUE,"general";"via3",#N/A,TRUE,"general"}</definedName>
    <definedName name="tym" localSheetId="14" hidden="1">{"via1",#N/A,TRUE,"general";"via2",#N/A,TRUE,"general";"via3",#N/A,TRUE,"general"}</definedName>
    <definedName name="tym" localSheetId="20" hidden="1">{"via1",#N/A,TRUE,"general";"via2",#N/A,TRUE,"general";"via3",#N/A,TRUE,"general"}</definedName>
    <definedName name="tym" localSheetId="22" hidden="1">{"via1",#N/A,TRUE,"general";"via2",#N/A,TRUE,"general";"via3",#N/A,TRUE,"general"}</definedName>
    <definedName name="tym" hidden="1">{"via1",#N/A,TRUE,"general";"via2",#N/A,TRUE,"general";"via3",#N/A,TRUE,"general"}</definedName>
    <definedName name="tyr" localSheetId="14" hidden="1">{"via1",#N/A,TRUE,"general";"via2",#N/A,TRUE,"general";"via3",#N/A,TRUE,"general"}</definedName>
    <definedName name="tyr" localSheetId="20" hidden="1">{"via1",#N/A,TRUE,"general";"via2",#N/A,TRUE,"general";"via3",#N/A,TRUE,"general"}</definedName>
    <definedName name="tyr" localSheetId="22" hidden="1">{"via1",#N/A,TRUE,"general";"via2",#N/A,TRUE,"general";"via3",#N/A,TRUE,"general"}</definedName>
    <definedName name="tyr" hidden="1">{"via1",#N/A,TRUE,"general";"via2",#N/A,TRUE,"general";"via3",#N/A,TRUE,"general"}</definedName>
    <definedName name="tytgfhgfh" localSheetId="14" hidden="1">{"TAB1",#N/A,TRUE,"GENERAL";"TAB2",#N/A,TRUE,"GENERAL";"TAB3",#N/A,TRUE,"GENERAL";"TAB4",#N/A,TRUE,"GENERAL";"TAB5",#N/A,TRUE,"GENERAL"}</definedName>
    <definedName name="tytgfhgfh" localSheetId="20" hidden="1">{"TAB1",#N/A,TRUE,"GENERAL";"TAB2",#N/A,TRUE,"GENERAL";"TAB3",#N/A,TRUE,"GENERAL";"TAB4",#N/A,TRUE,"GENERAL";"TAB5",#N/A,TRUE,"GENERAL"}</definedName>
    <definedName name="tytgfhgfh" localSheetId="22" hidden="1">{"TAB1",#N/A,TRUE,"GENERAL";"TAB2",#N/A,TRUE,"GENERAL";"TAB3",#N/A,TRUE,"GENERAL";"TAB4",#N/A,TRUE,"GENERAL";"TAB5",#N/A,TRUE,"GENERAL"}</definedName>
    <definedName name="tytgfhgfh" hidden="1">{"TAB1",#N/A,TRUE,"GENERAL";"TAB2",#N/A,TRUE,"GENERAL";"TAB3",#N/A,TRUE,"GENERAL";"TAB4",#N/A,TRUE,"GENERAL";"TAB5",#N/A,TRUE,"GENERAL"}</definedName>
    <definedName name="tyty" localSheetId="14" hidden="1">{"TAB1",#N/A,TRUE,"GENERAL";"TAB2",#N/A,TRUE,"GENERAL";"TAB3",#N/A,TRUE,"GENERAL";"TAB4",#N/A,TRUE,"GENERAL";"TAB5",#N/A,TRUE,"GENERAL"}</definedName>
    <definedName name="tyty" localSheetId="20" hidden="1">{"TAB1",#N/A,TRUE,"GENERAL";"TAB2",#N/A,TRUE,"GENERAL";"TAB3",#N/A,TRUE,"GENERAL";"TAB4",#N/A,TRUE,"GENERAL";"TAB5",#N/A,TRUE,"GENERAL"}</definedName>
    <definedName name="tyty" localSheetId="22" hidden="1">{"TAB1",#N/A,TRUE,"GENERAL";"TAB2",#N/A,TRUE,"GENERAL";"TAB3",#N/A,TRUE,"GENERAL";"TAB4",#N/A,TRUE,"GENERAL";"TAB5",#N/A,TRUE,"GENERAL"}</definedName>
    <definedName name="tyty" hidden="1">{"TAB1",#N/A,TRUE,"GENERAL";"TAB2",#N/A,TRUE,"GENERAL";"TAB3",#N/A,TRUE,"GENERAL";"TAB4",#N/A,TRUE,"GENERAL";"TAB5",#N/A,TRUE,"GENERAL"}</definedName>
    <definedName name="TYUIYI" localSheetId="14" hidden="1">{"TAB1",#N/A,TRUE,"GENERAL";"TAB2",#N/A,TRUE,"GENERAL";"TAB3",#N/A,TRUE,"GENERAL";"TAB4",#N/A,TRUE,"GENERAL";"TAB5",#N/A,TRUE,"GENERAL"}</definedName>
    <definedName name="TYUIYI" localSheetId="20" hidden="1">{"TAB1",#N/A,TRUE,"GENERAL";"TAB2",#N/A,TRUE,"GENERAL";"TAB3",#N/A,TRUE,"GENERAL";"TAB4",#N/A,TRUE,"GENERAL";"TAB5",#N/A,TRUE,"GENERAL"}</definedName>
    <definedName name="TYUIYI" localSheetId="22" hidden="1">{"TAB1",#N/A,TRUE,"GENERAL";"TAB2",#N/A,TRUE,"GENERAL";"TAB3",#N/A,TRUE,"GENERAL";"TAB4",#N/A,TRUE,"GENERAL";"TAB5",#N/A,TRUE,"GENERAL"}</definedName>
    <definedName name="TYUIYI" hidden="1">{"TAB1",#N/A,TRUE,"GENERAL";"TAB2",#N/A,TRUE,"GENERAL";"TAB3",#N/A,TRUE,"GENERAL";"TAB4",#N/A,TRUE,"GENERAL";"TAB5",#N/A,TRUE,"GENERAL"}</definedName>
    <definedName name="tyujh" localSheetId="14" hidden="1">{"TAB1",#N/A,TRUE,"GENERAL";"TAB2",#N/A,TRUE,"GENERAL";"TAB3",#N/A,TRUE,"GENERAL";"TAB4",#N/A,TRUE,"GENERAL";"TAB5",#N/A,TRUE,"GENERAL"}</definedName>
    <definedName name="tyujh" localSheetId="20" hidden="1">{"TAB1",#N/A,TRUE,"GENERAL";"TAB2",#N/A,TRUE,"GENERAL";"TAB3",#N/A,TRUE,"GENERAL";"TAB4",#N/A,TRUE,"GENERAL";"TAB5",#N/A,TRUE,"GENERAL"}</definedName>
    <definedName name="tyujh" localSheetId="22" hidden="1">{"TAB1",#N/A,TRUE,"GENERAL";"TAB2",#N/A,TRUE,"GENERAL";"TAB3",#N/A,TRUE,"GENERAL";"TAB4",#N/A,TRUE,"GENERAL";"TAB5",#N/A,TRUE,"GENERAL"}</definedName>
    <definedName name="tyujh" hidden="1">{"TAB1",#N/A,TRUE,"GENERAL";"TAB2",#N/A,TRUE,"GENERAL";"TAB3",#N/A,TRUE,"GENERAL";"TAB4",#N/A,TRUE,"GENERAL";"TAB5",#N/A,TRUE,"GENERAL"}</definedName>
    <definedName name="tyuty" localSheetId="14" hidden="1">{"TAB1",#N/A,TRUE,"GENERAL";"TAB2",#N/A,TRUE,"GENERAL";"TAB3",#N/A,TRUE,"GENERAL";"TAB4",#N/A,TRUE,"GENERAL";"TAB5",#N/A,TRUE,"GENERAL"}</definedName>
    <definedName name="tyuty" localSheetId="20" hidden="1">{"TAB1",#N/A,TRUE,"GENERAL";"TAB2",#N/A,TRUE,"GENERAL";"TAB3",#N/A,TRUE,"GENERAL";"TAB4",#N/A,TRUE,"GENERAL";"TAB5",#N/A,TRUE,"GENERAL"}</definedName>
    <definedName name="tyuty" localSheetId="22" hidden="1">{"TAB1",#N/A,TRUE,"GENERAL";"TAB2",#N/A,TRUE,"GENERAL";"TAB3",#N/A,TRUE,"GENERAL";"TAB4",#N/A,TRUE,"GENERAL";"TAB5",#N/A,TRUE,"GENERAL"}</definedName>
    <definedName name="tyuty" hidden="1">{"TAB1",#N/A,TRUE,"GENERAL";"TAB2",#N/A,TRUE,"GENERAL";"TAB3",#N/A,TRUE,"GENERAL";"TAB4",#N/A,TRUE,"GENERAL";"TAB5",#N/A,TRUE,"GENERAL"}</definedName>
    <definedName name="tyutyu" localSheetId="14" hidden="1">{"via1",#N/A,TRUE,"general";"via2",#N/A,TRUE,"general";"via3",#N/A,TRUE,"general"}</definedName>
    <definedName name="tyutyu" localSheetId="20" hidden="1">{"via1",#N/A,TRUE,"general";"via2",#N/A,TRUE,"general";"via3",#N/A,TRUE,"general"}</definedName>
    <definedName name="tyutyu" localSheetId="22" hidden="1">{"via1",#N/A,TRUE,"general";"via2",#N/A,TRUE,"general";"via3",#N/A,TRUE,"general"}</definedName>
    <definedName name="tyutyu" hidden="1">{"via1",#N/A,TRUE,"general";"via2",#N/A,TRUE,"general";"via3",#N/A,TRUE,"general"}</definedName>
    <definedName name="tyxg" localSheetId="14" hidden="1">{"via1",#N/A,TRUE,"general";"via2",#N/A,TRUE,"general";"via3",#N/A,TRUE,"general"}</definedName>
    <definedName name="tyxg" localSheetId="20" hidden="1">{"via1",#N/A,TRUE,"general";"via2",#N/A,TRUE,"general";"via3",#N/A,TRUE,"general"}</definedName>
    <definedName name="tyxg" localSheetId="22" hidden="1">{"via1",#N/A,TRUE,"general";"via2",#N/A,TRUE,"general";"via3",#N/A,TRUE,"general"}</definedName>
    <definedName name="tyxg" hidden="1">{"via1",#N/A,TRUE,"general";"via2",#N/A,TRUE,"general";"via3",#N/A,TRUE,"general"}</definedName>
    <definedName name="Tz" localSheetId="14">#REF!</definedName>
    <definedName name="Tz" localSheetId="22">#REF!</definedName>
    <definedName name="Tz">#REF!</definedName>
    <definedName name="U" localSheetId="14">#REF!</definedName>
    <definedName name="U" localSheetId="22">#REF!</definedName>
    <definedName name="U">#REF!</definedName>
    <definedName name="u3u" localSheetId="14" hidden="1">{"TAB1",#N/A,TRUE,"GENERAL";"TAB2",#N/A,TRUE,"GENERAL";"TAB3",#N/A,TRUE,"GENERAL";"TAB4",#N/A,TRUE,"GENERAL";"TAB5",#N/A,TRUE,"GENERAL"}</definedName>
    <definedName name="u3u" localSheetId="20" hidden="1">{"TAB1",#N/A,TRUE,"GENERAL";"TAB2",#N/A,TRUE,"GENERAL";"TAB3",#N/A,TRUE,"GENERAL";"TAB4",#N/A,TRUE,"GENERAL";"TAB5",#N/A,TRUE,"GENERAL"}</definedName>
    <definedName name="u3u" localSheetId="22" hidden="1">{"TAB1",#N/A,TRUE,"GENERAL";"TAB2",#N/A,TRUE,"GENERAL";"TAB3",#N/A,TRUE,"GENERAL";"TAB4",#N/A,TRUE,"GENERAL";"TAB5",#N/A,TRUE,"GENERAL"}</definedName>
    <definedName name="u3u" hidden="1">{"TAB1",#N/A,TRUE,"GENERAL";"TAB2",#N/A,TRUE,"GENERAL";"TAB3",#N/A,TRUE,"GENERAL";"TAB4",#N/A,TRUE,"GENERAL";"TAB5",#N/A,TRUE,"GENERAL"}</definedName>
    <definedName name="u7u7" localSheetId="14" hidden="1">{"TAB1",#N/A,TRUE,"GENERAL";"TAB2",#N/A,TRUE,"GENERAL";"TAB3",#N/A,TRUE,"GENERAL";"TAB4",#N/A,TRUE,"GENERAL";"TAB5",#N/A,TRUE,"GENERAL"}</definedName>
    <definedName name="u7u7" localSheetId="20" hidden="1">{"TAB1",#N/A,TRUE,"GENERAL";"TAB2",#N/A,TRUE,"GENERAL";"TAB3",#N/A,TRUE,"GENERAL";"TAB4",#N/A,TRUE,"GENERAL";"TAB5",#N/A,TRUE,"GENERAL"}</definedName>
    <definedName name="u7u7" localSheetId="22" hidden="1">{"TAB1",#N/A,TRUE,"GENERAL";"TAB2",#N/A,TRUE,"GENERAL";"TAB3",#N/A,TRUE,"GENERAL";"TAB4",#N/A,TRUE,"GENERAL";"TAB5",#N/A,TRUE,"GENERAL"}</definedName>
    <definedName name="u7u7" hidden="1">{"TAB1",#N/A,TRUE,"GENERAL";"TAB2",#N/A,TRUE,"GENERAL";"TAB3",#N/A,TRUE,"GENERAL";"TAB4",#N/A,TRUE,"GENERAL";"TAB5",#N/A,TRUE,"GENERAL"}</definedName>
    <definedName name="Ua" localSheetId="14">#REF!</definedName>
    <definedName name="Ua" localSheetId="22">#REF!</definedName>
    <definedName name="Ua">#REF!</definedName>
    <definedName name="Ub" localSheetId="14">#REF!</definedName>
    <definedName name="Ub" localSheetId="22">#REF!</definedName>
    <definedName name="Ub">#REF!</definedName>
    <definedName name="Ubicación" localSheetId="14">#REF!</definedName>
    <definedName name="Ubicación" localSheetId="22">#REF!</definedName>
    <definedName name="Ubicación">#REF!</definedName>
    <definedName name="UBICACIONPROYECTO" localSheetId="14">[129]PRESUPUESTO!#REF!</definedName>
    <definedName name="UBICACIONPROYECTO" localSheetId="22">[129]PRESUPUESTO!#REF!</definedName>
    <definedName name="UBICACIONPROYECTO">[129]PRESUPUESTO!#REF!</definedName>
    <definedName name="Uc" localSheetId="14">#REF!</definedName>
    <definedName name="Uc" localSheetId="22">#REF!</definedName>
    <definedName name="Uc">#REF!</definedName>
    <definedName name="Ud" localSheetId="14">#REF!</definedName>
    <definedName name="Ud" localSheetId="22">#REF!</definedName>
    <definedName name="Ud">#REF!</definedName>
    <definedName name="Ue" localSheetId="14">#REF!</definedName>
    <definedName name="Ue" localSheetId="22">#REF!</definedName>
    <definedName name="Ue">#REF!</definedName>
    <definedName name="Uf" localSheetId="22">#REF!</definedName>
    <definedName name="Uf">#REF!</definedName>
    <definedName name="Ug" localSheetId="22">#REF!</definedName>
    <definedName name="Ug">#REF!</definedName>
    <definedName name="Uh" localSheetId="22">#REF!</definedName>
    <definedName name="Uh">#REF!</definedName>
    <definedName name="UI" localSheetId="14" hidden="1">{"via1",#N/A,TRUE,"general";"via2",#N/A,TRUE,"general";"via3",#N/A,TRUE,"general"}</definedName>
    <definedName name="UI" localSheetId="20" hidden="1">{"via1",#N/A,TRUE,"general";"via2",#N/A,TRUE,"general";"via3",#N/A,TRUE,"general"}</definedName>
    <definedName name="UI" localSheetId="22" hidden="1">{"via1",#N/A,TRUE,"general";"via2",#N/A,TRUE,"general";"via3",#N/A,TRUE,"general"}</definedName>
    <definedName name="UI" hidden="1">{"via1",#N/A,TRUE,"general";"via2",#N/A,TRUE,"general";"via3",#N/A,TRUE,"general"}</definedName>
    <definedName name="uijhj" localSheetId="14" hidden="1">{"via1",#N/A,TRUE,"general";"via2",#N/A,TRUE,"general";"via3",#N/A,TRUE,"general"}</definedName>
    <definedName name="uijhj" localSheetId="20" hidden="1">{"via1",#N/A,TRUE,"general";"via2",#N/A,TRUE,"general";"via3",#N/A,TRUE,"general"}</definedName>
    <definedName name="uijhj" localSheetId="22" hidden="1">{"via1",#N/A,TRUE,"general";"via2",#N/A,TRUE,"general";"via3",#N/A,TRUE,"general"}</definedName>
    <definedName name="uijhj" hidden="1">{"via1",#N/A,TRUE,"general";"via2",#N/A,TRUE,"general";"via3",#N/A,TRUE,"general"}</definedName>
    <definedName name="uio" localSheetId="14" hidden="1">{"TAB1",#N/A,TRUE,"GENERAL";"TAB2",#N/A,TRUE,"GENERAL";"TAB3",#N/A,TRUE,"GENERAL";"TAB4",#N/A,TRUE,"GENERAL";"TAB5",#N/A,TRUE,"GENERAL"}</definedName>
    <definedName name="uio" localSheetId="20" hidden="1">{"TAB1",#N/A,TRUE,"GENERAL";"TAB2",#N/A,TRUE,"GENERAL";"TAB3",#N/A,TRUE,"GENERAL";"TAB4",#N/A,TRUE,"GENERAL";"TAB5",#N/A,TRUE,"GENERAL"}</definedName>
    <definedName name="uio" localSheetId="22" hidden="1">{"TAB1",#N/A,TRUE,"GENERAL";"TAB2",#N/A,TRUE,"GENERAL";"TAB3",#N/A,TRUE,"GENERAL";"TAB4",#N/A,TRUE,"GENERAL";"TAB5",#N/A,TRUE,"GENERAL"}</definedName>
    <definedName name="uio" hidden="1">{"TAB1",#N/A,TRUE,"GENERAL";"TAB2",#N/A,TRUE,"GENERAL";"TAB3",#N/A,TRUE,"GENERAL";"TAB4",#N/A,TRUE,"GENERAL";"TAB5",#N/A,TRUE,"GENERAL"}</definedName>
    <definedName name="uiou" localSheetId="14" hidden="1">{"TAB1",#N/A,TRUE,"GENERAL";"TAB2",#N/A,TRUE,"GENERAL";"TAB3",#N/A,TRUE,"GENERAL";"TAB4",#N/A,TRUE,"GENERAL";"TAB5",#N/A,TRUE,"GENERAL"}</definedName>
    <definedName name="uiou" localSheetId="20" hidden="1">{"TAB1",#N/A,TRUE,"GENERAL";"TAB2",#N/A,TRUE,"GENERAL";"TAB3",#N/A,TRUE,"GENERAL";"TAB4",#N/A,TRUE,"GENERAL";"TAB5",#N/A,TRUE,"GENERAL"}</definedName>
    <definedName name="uiou" localSheetId="22" hidden="1">{"TAB1",#N/A,TRUE,"GENERAL";"TAB2",#N/A,TRUE,"GENERAL";"TAB3",#N/A,TRUE,"GENERAL";"TAB4",#N/A,TRUE,"GENERAL";"TAB5",#N/A,TRUE,"GENERAL"}</definedName>
    <definedName name="uiou" hidden="1">{"TAB1",#N/A,TRUE,"GENERAL";"TAB2",#N/A,TRUE,"GENERAL";"TAB3",#N/A,TRUE,"GENERAL";"TAB4",#N/A,TRUE,"GENERAL";"TAB5",#N/A,TRUE,"GENERAL"}</definedName>
    <definedName name="uir" localSheetId="14" hidden="1">{"via1",#N/A,TRUE,"general";"via2",#N/A,TRUE,"general";"via3",#N/A,TRUE,"general"}</definedName>
    <definedName name="uir" localSheetId="20" hidden="1">{"via1",#N/A,TRUE,"general";"via2",#N/A,TRUE,"general";"via3",#N/A,TRUE,"general"}</definedName>
    <definedName name="uir" localSheetId="22" hidden="1">{"via1",#N/A,TRUE,"general";"via2",#N/A,TRUE,"general";"via3",#N/A,TRUE,"general"}</definedName>
    <definedName name="uir" hidden="1">{"via1",#N/A,TRUE,"general";"via2",#N/A,TRUE,"general";"via3",#N/A,TRUE,"general"}</definedName>
    <definedName name="uituii" localSheetId="14" hidden="1">{"TAB1",#N/A,TRUE,"GENERAL";"TAB2",#N/A,TRUE,"GENERAL";"TAB3",#N/A,TRUE,"GENERAL";"TAB4",#N/A,TRUE,"GENERAL";"TAB5",#N/A,TRUE,"GENERAL"}</definedName>
    <definedName name="uituii" localSheetId="20" hidden="1">{"TAB1",#N/A,TRUE,"GENERAL";"TAB2",#N/A,TRUE,"GENERAL";"TAB3",#N/A,TRUE,"GENERAL";"TAB4",#N/A,TRUE,"GENERAL";"TAB5",#N/A,TRUE,"GENERAL"}</definedName>
    <definedName name="uituii" localSheetId="22" hidden="1">{"TAB1",#N/A,TRUE,"GENERAL";"TAB2",#N/A,TRUE,"GENERAL";"TAB3",#N/A,TRUE,"GENERAL";"TAB4",#N/A,TRUE,"GENERAL";"TAB5",#N/A,TRUE,"GENERAL"}</definedName>
    <definedName name="uituii" hidden="1">{"TAB1",#N/A,TRUE,"GENERAL";"TAB2",#N/A,TRUE,"GENERAL";"TAB3",#N/A,TRUE,"GENERAL";"TAB4",#N/A,TRUE,"GENERAL";"TAB5",#N/A,TRUE,"GENERAL"}</definedName>
    <definedName name="uityjj" localSheetId="14" hidden="1">{"via1",#N/A,TRUE,"general";"via2",#N/A,TRUE,"general";"via3",#N/A,TRUE,"general"}</definedName>
    <definedName name="uityjj" localSheetId="20" hidden="1">{"via1",#N/A,TRUE,"general";"via2",#N/A,TRUE,"general";"via3",#N/A,TRUE,"general"}</definedName>
    <definedName name="uityjj" localSheetId="22" hidden="1">{"via1",#N/A,TRUE,"general";"via2",#N/A,TRUE,"general";"via3",#N/A,TRUE,"general"}</definedName>
    <definedName name="uityjj" hidden="1">{"via1",#N/A,TRUE,"general";"via2",#N/A,TRUE,"general";"via3",#N/A,TRUE,"general"}</definedName>
    <definedName name="uiufgj" localSheetId="14" hidden="1">{"TAB1",#N/A,TRUE,"GENERAL";"TAB2",#N/A,TRUE,"GENERAL";"TAB3",#N/A,TRUE,"GENERAL";"TAB4",#N/A,TRUE,"GENERAL";"TAB5",#N/A,TRUE,"GENERAL"}</definedName>
    <definedName name="uiufgj" localSheetId="20" hidden="1">{"TAB1",#N/A,TRUE,"GENERAL";"TAB2",#N/A,TRUE,"GENERAL";"TAB3",#N/A,TRUE,"GENERAL";"TAB4",#N/A,TRUE,"GENERAL";"TAB5",#N/A,TRUE,"GENERAL"}</definedName>
    <definedName name="uiufgj" localSheetId="22" hidden="1">{"TAB1",#N/A,TRUE,"GENERAL";"TAB2",#N/A,TRUE,"GENERAL";"TAB3",#N/A,TRUE,"GENERAL";"TAB4",#N/A,TRUE,"GENERAL";"TAB5",#N/A,TRUE,"GENERAL"}</definedName>
    <definedName name="uiufgj" hidden="1">{"TAB1",#N/A,TRUE,"GENERAL";"TAB2",#N/A,TRUE,"GENERAL";"TAB3",#N/A,TRUE,"GENERAL";"TAB4",#N/A,TRUE,"GENERAL";"TAB5",#N/A,TRUE,"GENERAL"}</definedName>
    <definedName name="UIUYI" localSheetId="14" hidden="1">{"TAB1",#N/A,TRUE,"GENERAL";"TAB2",#N/A,TRUE,"GENERAL";"TAB3",#N/A,TRUE,"GENERAL";"TAB4",#N/A,TRUE,"GENERAL";"TAB5",#N/A,TRUE,"GENERAL"}</definedName>
    <definedName name="UIUYI" localSheetId="20" hidden="1">{"TAB1",#N/A,TRUE,"GENERAL";"TAB2",#N/A,TRUE,"GENERAL";"TAB3",#N/A,TRUE,"GENERAL";"TAB4",#N/A,TRUE,"GENERAL";"TAB5",#N/A,TRUE,"GENERAL"}</definedName>
    <definedName name="UIUYI" localSheetId="22" hidden="1">{"TAB1",#N/A,TRUE,"GENERAL";"TAB2",#N/A,TRUE,"GENERAL";"TAB3",#N/A,TRUE,"GENERAL";"TAB4",#N/A,TRUE,"GENERAL";"TAB5",#N/A,TRUE,"GENERAL"}</definedName>
    <definedName name="UIUYI" hidden="1">{"TAB1",#N/A,TRUE,"GENERAL";"TAB2",#N/A,TRUE,"GENERAL";"TAB3",#N/A,TRUE,"GENERAL";"TAB4",#N/A,TRUE,"GENERAL";"TAB5",#N/A,TRUE,"GENERAL"}</definedName>
    <definedName name="Uj" localSheetId="14">#REF!</definedName>
    <definedName name="Uj" localSheetId="22">#REF!</definedName>
    <definedName name="Uj">#REF!</definedName>
    <definedName name="Uk" localSheetId="14">#REF!</definedName>
    <definedName name="Uk" localSheetId="22">#REF!</definedName>
    <definedName name="Uk">#REF!</definedName>
    <definedName name="Ull" localSheetId="14">#REF!</definedName>
    <definedName name="Ull" localSheetId="22">#REF!</definedName>
    <definedName name="Ull">#REF!</definedName>
    <definedName name="Um" localSheetId="22">#REF!</definedName>
    <definedName name="Um">#REF!</definedName>
    <definedName name="Un" localSheetId="22">#REF!</definedName>
    <definedName name="Un">#REF!</definedName>
    <definedName name="Unidades">[158]Presup_Cancha!$J$14:$J$18</definedName>
    <definedName name="UNION_DE_MECANICA_2" localSheetId="14">#REF!</definedName>
    <definedName name="UNION_DE_MECANICA_2" localSheetId="22">#REF!</definedName>
    <definedName name="UNION_DE_MECANICA_2">#REF!</definedName>
    <definedName name="UNION_DE_MECANICA_3" localSheetId="14">#REF!</definedName>
    <definedName name="UNION_DE_MECANICA_3" localSheetId="22">#REF!</definedName>
    <definedName name="UNION_DE_MECANICA_3">#REF!</definedName>
    <definedName name="UNION_DE_MECANICA_4" localSheetId="14">#REF!</definedName>
    <definedName name="UNION_DE_MECANICA_4" localSheetId="22">#REF!</definedName>
    <definedName name="UNION_DE_MECANICA_4">#REF!</definedName>
    <definedName name="UNION_DE_REPARACION_2__P.V.C" localSheetId="22">#REF!</definedName>
    <definedName name="UNION_DE_REPARACION_2__P.V.C">#REF!</definedName>
    <definedName name="UNION_DE_REPARACION_3" localSheetId="22">#REF!</definedName>
    <definedName name="UNION_DE_REPARACION_3">#REF!</definedName>
    <definedName name="UNION_DE_REPARACION_3__P.V.C" localSheetId="22">#REF!</definedName>
    <definedName name="UNION_DE_REPARACION_3__P.V.C">#REF!</definedName>
    <definedName name="UNION_DE_REPARACION_4" localSheetId="22">#REF!</definedName>
    <definedName name="UNION_DE_REPARACION_4">#REF!</definedName>
    <definedName name="UNION_P.V.C_1_2" localSheetId="22">#REF!</definedName>
    <definedName name="UNION_P.V.C_1_2">#REF!</definedName>
    <definedName name="Union_Pres.._1" localSheetId="17">#REF!</definedName>
    <definedName name="Union_Pres.._1" localSheetId="18">#REF!</definedName>
    <definedName name="Union_Pres.._1" localSheetId="22">#REF!</definedName>
    <definedName name="Union_Pres.._1" localSheetId="2">#REF!</definedName>
    <definedName name="Union_Pres.._1">#REF!</definedName>
    <definedName name="Union_Pres.._1_11" localSheetId="17">#REF!</definedName>
    <definedName name="Union_Pres.._1_11" localSheetId="18">#REF!</definedName>
    <definedName name="Union_Pres.._1_11" localSheetId="22">#REF!</definedName>
    <definedName name="Union_Pres.._1_11" localSheetId="2">#REF!</definedName>
    <definedName name="Union_Pres.._1_11">#REF!</definedName>
    <definedName name="Union_Pres._1_2" localSheetId="17">#REF!</definedName>
    <definedName name="Union_Pres._1_2" localSheetId="18">#REF!</definedName>
    <definedName name="Union_Pres._1_2" localSheetId="22">#REF!</definedName>
    <definedName name="Union_Pres._1_2" localSheetId="2">#REF!</definedName>
    <definedName name="Union_Pres._1_2">#REF!</definedName>
    <definedName name="Union_Pres._1_2_11" localSheetId="17">#REF!</definedName>
    <definedName name="Union_Pres._1_2_11" localSheetId="18">#REF!</definedName>
    <definedName name="Union_Pres._1_2_11" localSheetId="22">#REF!</definedName>
    <definedName name="Union_Pres._1_2_11" localSheetId="2">#REF!</definedName>
    <definedName name="Union_Pres._1_2_11">#REF!</definedName>
    <definedName name="Union_Pres._3_4" localSheetId="17">#REF!</definedName>
    <definedName name="Union_Pres._3_4" localSheetId="18">#REF!</definedName>
    <definedName name="Union_Pres._3_4" localSheetId="22">#REF!</definedName>
    <definedName name="Union_Pres._3_4" localSheetId="2">#REF!</definedName>
    <definedName name="Union_Pres._3_4">#REF!</definedName>
    <definedName name="Union_Pres._3_4_11" localSheetId="17">#REF!</definedName>
    <definedName name="Union_Pres._3_4_11" localSheetId="18">#REF!</definedName>
    <definedName name="Union_Pres._3_4_11" localSheetId="22">#REF!</definedName>
    <definedName name="Union_Pres._3_4_11" localSheetId="2">#REF!</definedName>
    <definedName name="Union_Pres._3_4_11">#REF!</definedName>
    <definedName name="Union_Sanit._2" localSheetId="17">#REF!</definedName>
    <definedName name="Union_Sanit._2" localSheetId="18">#REF!</definedName>
    <definedName name="Union_Sanit._2" localSheetId="22">#REF!</definedName>
    <definedName name="Union_Sanit._2" localSheetId="2">#REF!</definedName>
    <definedName name="Union_Sanit._2">#REF!</definedName>
    <definedName name="Union_Sanit._2_11" localSheetId="17">#REF!</definedName>
    <definedName name="Union_Sanit._2_11" localSheetId="18">#REF!</definedName>
    <definedName name="Union_Sanit._2_11" localSheetId="22">#REF!</definedName>
    <definedName name="Union_Sanit._2_11" localSheetId="2">#REF!</definedName>
    <definedName name="Union_Sanit._2_11">#REF!</definedName>
    <definedName name="Union_Sanit._3" localSheetId="17">#REF!</definedName>
    <definedName name="Union_Sanit._3" localSheetId="18">#REF!</definedName>
    <definedName name="Union_Sanit._3" localSheetId="22">#REF!</definedName>
    <definedName name="Union_Sanit._3" localSheetId="2">#REF!</definedName>
    <definedName name="Union_Sanit._3">#REF!</definedName>
    <definedName name="Union_Sanit._3_11" localSheetId="17">#REF!</definedName>
    <definedName name="Union_Sanit._3_11" localSheetId="18">#REF!</definedName>
    <definedName name="Union_Sanit._3_11" localSheetId="22">#REF!</definedName>
    <definedName name="Union_Sanit._3_11" localSheetId="2">#REF!</definedName>
    <definedName name="Union_Sanit._3_11">#REF!</definedName>
    <definedName name="Union_Sanit._4" localSheetId="17">#REF!</definedName>
    <definedName name="Union_Sanit._4" localSheetId="18">#REF!</definedName>
    <definedName name="Union_Sanit._4" localSheetId="22">#REF!</definedName>
    <definedName name="Union_Sanit._4" localSheetId="2">#REF!</definedName>
    <definedName name="Union_Sanit._4">#REF!</definedName>
    <definedName name="Union_Sanit._4_11" localSheetId="17">#REF!</definedName>
    <definedName name="Union_Sanit._4_11" localSheetId="18">#REF!</definedName>
    <definedName name="Union_Sanit._4_11" localSheetId="22">#REF!</definedName>
    <definedName name="Union_Sanit._4_11" localSheetId="2">#REF!</definedName>
    <definedName name="Union_Sanit._4_11">#REF!</definedName>
    <definedName name="Union_Sanit._6" localSheetId="17">#REF!</definedName>
    <definedName name="Union_Sanit._6" localSheetId="18">#REF!</definedName>
    <definedName name="Union_Sanit._6" localSheetId="22">#REF!</definedName>
    <definedName name="Union_Sanit._6" localSheetId="2">#REF!</definedName>
    <definedName name="Union_Sanit._6">#REF!</definedName>
    <definedName name="Union_Sanit._6_11" localSheetId="17">#REF!</definedName>
    <definedName name="Union_Sanit._6_11" localSheetId="18">#REF!</definedName>
    <definedName name="Union_Sanit._6_11" localSheetId="22">#REF!</definedName>
    <definedName name="Union_Sanit._6_11" localSheetId="2">#REF!</definedName>
    <definedName name="Union_Sanit._6_11">#REF!</definedName>
    <definedName name="unionadss">'[62]Fibra Óptica'!#REF!</definedName>
    <definedName name="unionducto">'[62]Fibra Óptica'!#REF!</definedName>
    <definedName name="unit">[81]Asspt.!$F$5</definedName>
    <definedName name="UNITARIO">[159]Unitarios!$A$3:$D$13</definedName>
    <definedName name="Unitarios" localSheetId="14">#REF!</definedName>
    <definedName name="Unitarios" localSheetId="22">#REF!</definedName>
    <definedName name="Unitarios">#REF!</definedName>
    <definedName name="Uñ" localSheetId="14">#REF!</definedName>
    <definedName name="Uñ" localSheetId="22">#REF!</definedName>
    <definedName name="Uñ">#REF!</definedName>
    <definedName name="Uo" localSheetId="14">#REF!</definedName>
    <definedName name="Uo" localSheetId="22">#REF!</definedName>
    <definedName name="Uo">#REF!</definedName>
    <definedName name="UOUIV" localSheetId="14" hidden="1">{"TAB1",#N/A,TRUE,"GENERAL";"TAB2",#N/A,TRUE,"GENERAL";"TAB3",#N/A,TRUE,"GENERAL";"TAB4",#N/A,TRUE,"GENERAL";"TAB5",#N/A,TRUE,"GENERAL"}</definedName>
    <definedName name="UOUIV" localSheetId="20" hidden="1">{"TAB1",#N/A,TRUE,"GENERAL";"TAB2",#N/A,TRUE,"GENERAL";"TAB3",#N/A,TRUE,"GENERAL";"TAB4",#N/A,TRUE,"GENERAL";"TAB5",#N/A,TRUE,"GENERAL"}</definedName>
    <definedName name="UOUIV" localSheetId="22" hidden="1">{"TAB1",#N/A,TRUE,"GENERAL";"TAB2",#N/A,TRUE,"GENERAL";"TAB3",#N/A,TRUE,"GENERAL";"TAB4",#N/A,TRUE,"GENERAL";"TAB5",#N/A,TRUE,"GENERAL"}</definedName>
    <definedName name="UOUIV" hidden="1">{"TAB1",#N/A,TRUE,"GENERAL";"TAB2",#N/A,TRUE,"GENERAL";"TAB3",#N/A,TRUE,"GENERAL";"TAB4",#N/A,TRUE,"GENERAL";"TAB5",#N/A,TRUE,"GENERAL"}</definedName>
    <definedName name="Up" localSheetId="14">#REF!</definedName>
    <definedName name="Up" localSheetId="22">#REF!</definedName>
    <definedName name="Up">#REF!</definedName>
    <definedName name="Uq" localSheetId="14">#REF!</definedName>
    <definedName name="Uq" localSheetId="22">#REF!</definedName>
    <definedName name="Uq">#REF!</definedName>
    <definedName name="Ur" localSheetId="14">#REF!</definedName>
    <definedName name="Ur" localSheetId="22">#REF!</definedName>
    <definedName name="Ur">#REF!</definedName>
    <definedName name="uryur" localSheetId="14" hidden="1">{"TAB1",#N/A,TRUE,"GENERAL";"TAB2",#N/A,TRUE,"GENERAL";"TAB3",#N/A,TRUE,"GENERAL";"TAB4",#N/A,TRUE,"GENERAL";"TAB5",#N/A,TRUE,"GENERAL"}</definedName>
    <definedName name="uryur" localSheetId="20" hidden="1">{"TAB1",#N/A,TRUE,"GENERAL";"TAB2",#N/A,TRUE,"GENERAL";"TAB3",#N/A,TRUE,"GENERAL";"TAB4",#N/A,TRUE,"GENERAL";"TAB5",#N/A,TRUE,"GENERAL"}</definedName>
    <definedName name="uryur" localSheetId="22" hidden="1">{"TAB1",#N/A,TRUE,"GENERAL";"TAB2",#N/A,TRUE,"GENERAL";"TAB3",#N/A,TRUE,"GENERAL";"TAB4",#N/A,TRUE,"GENERAL";"TAB5",#N/A,TRUE,"GENERAL"}</definedName>
    <definedName name="uryur" hidden="1">{"TAB1",#N/A,TRUE,"GENERAL";"TAB2",#N/A,TRUE,"GENERAL";"TAB3",#N/A,TRUE,"GENERAL";"TAB4",#N/A,TRUE,"GENERAL";"TAB5",#N/A,TRUE,"GENERAL"}</definedName>
    <definedName name="Us" localSheetId="14">#REF!</definedName>
    <definedName name="Us" localSheetId="22">#REF!</definedName>
    <definedName name="Us">#REF!</definedName>
    <definedName name="ut" localSheetId="14">#REF!</definedName>
    <definedName name="ut" localSheetId="22">#REF!</definedName>
    <definedName name="ut">#REF!</definedName>
    <definedName name="UTIL">8%</definedName>
    <definedName name="Utilidad" localSheetId="14">#REF!</definedName>
    <definedName name="Utilidad" localSheetId="22">#REF!</definedName>
    <definedName name="Utilidad">#REF!</definedName>
    <definedName name="UTILIDADAA" localSheetId="14">[160]PRESUPUESTO!$G$119</definedName>
    <definedName name="UTILIDADAA">[160]PRESUPUESTO!$G$119</definedName>
    <definedName name="Utl" localSheetId="14">#REF!</definedName>
    <definedName name="Utl" localSheetId="22">#REF!</definedName>
    <definedName name="Utl">#REF!</definedName>
    <definedName name="uu" localSheetId="14">#REF!</definedName>
    <definedName name="uu" localSheetId="22">#REF!</definedName>
    <definedName name="uu">#REF!</definedName>
    <definedName name="uuu" localSheetId="14" hidden="1">{"TAB1",#N/A,TRUE,"GENERAL";"TAB2",#N/A,TRUE,"GENERAL";"TAB3",#N/A,TRUE,"GENERAL";"TAB4",#N/A,TRUE,"GENERAL";"TAB5",#N/A,TRUE,"GENERAL"}</definedName>
    <definedName name="uuu" localSheetId="20" hidden="1">{"TAB1",#N/A,TRUE,"GENERAL";"TAB2",#N/A,TRUE,"GENERAL";"TAB3",#N/A,TRUE,"GENERAL";"TAB4",#N/A,TRUE,"GENERAL";"TAB5",#N/A,TRUE,"GENERAL"}</definedName>
    <definedName name="uuu" localSheetId="22" hidden="1">{"TAB1",#N/A,TRUE,"GENERAL";"TAB2",#N/A,TRUE,"GENERAL";"TAB3",#N/A,TRUE,"GENERAL";"TAB4",#N/A,TRUE,"GENERAL";"TAB5",#N/A,TRUE,"GENERAL"}</definedName>
    <definedName name="uuu" hidden="1">{"TAB1",#N/A,TRUE,"GENERAL";"TAB2",#N/A,TRUE,"GENERAL";"TAB3",#N/A,TRUE,"GENERAL";"TAB4",#N/A,TRUE,"GENERAL";"TAB5",#N/A,TRUE,"GENERAL"}</definedName>
    <definedName name="uuuuo" localSheetId="14" hidden="1">{"TAB1",#N/A,TRUE,"GENERAL";"TAB2",#N/A,TRUE,"GENERAL";"TAB3",#N/A,TRUE,"GENERAL";"TAB4",#N/A,TRUE,"GENERAL";"TAB5",#N/A,TRUE,"GENERAL"}</definedName>
    <definedName name="uuuuo" localSheetId="20" hidden="1">{"TAB1",#N/A,TRUE,"GENERAL";"TAB2",#N/A,TRUE,"GENERAL";"TAB3",#N/A,TRUE,"GENERAL";"TAB4",#N/A,TRUE,"GENERAL";"TAB5",#N/A,TRUE,"GENERAL"}</definedName>
    <definedName name="uuuuo" localSheetId="22" hidden="1">{"TAB1",#N/A,TRUE,"GENERAL";"TAB2",#N/A,TRUE,"GENERAL";"TAB3",#N/A,TRUE,"GENERAL";"TAB4",#N/A,TRUE,"GENERAL";"TAB5",#N/A,TRUE,"GENERAL"}</definedName>
    <definedName name="uuuuo" hidden="1">{"TAB1",#N/A,TRUE,"GENERAL";"TAB2",#N/A,TRUE,"GENERAL";"TAB3",#N/A,TRUE,"GENERAL";"TAB4",#N/A,TRUE,"GENERAL";"TAB5",#N/A,TRUE,"GENERAL"}</definedName>
    <definedName name="uuuuuj" localSheetId="14" hidden="1">{"via1",#N/A,TRUE,"general";"via2",#N/A,TRUE,"general";"via3",#N/A,TRUE,"general"}</definedName>
    <definedName name="uuuuuj" localSheetId="20" hidden="1">{"via1",#N/A,TRUE,"general";"via2",#N/A,TRUE,"general";"via3",#N/A,TRUE,"general"}</definedName>
    <definedName name="uuuuuj" localSheetId="22" hidden="1">{"via1",#N/A,TRUE,"general";"via2",#N/A,TRUE,"general";"via3",#N/A,TRUE,"general"}</definedName>
    <definedName name="uuuuuj" hidden="1">{"via1",#N/A,TRUE,"general";"via2",#N/A,TRUE,"general";"via3",#N/A,TRUE,"general"}</definedName>
    <definedName name="Uv" localSheetId="14">#REF!</definedName>
    <definedName name="Uv" localSheetId="22">#REF!</definedName>
    <definedName name="Uv">#REF!</definedName>
    <definedName name="Uw" localSheetId="14">#REF!</definedName>
    <definedName name="Uw" localSheetId="22">#REF!</definedName>
    <definedName name="Uw">#REF!</definedName>
    <definedName name="uwkap" localSheetId="14" hidden="1">{"TAB1",#N/A,TRUE,"GENERAL";"TAB2",#N/A,TRUE,"GENERAL";"TAB3",#N/A,TRUE,"GENERAL";"TAB4",#N/A,TRUE,"GENERAL";"TAB5",#N/A,TRUE,"GENERAL"}</definedName>
    <definedName name="uwkap" localSheetId="20" hidden="1">{"TAB1",#N/A,TRUE,"GENERAL";"TAB2",#N/A,TRUE,"GENERAL";"TAB3",#N/A,TRUE,"GENERAL";"TAB4",#N/A,TRUE,"GENERAL";"TAB5",#N/A,TRUE,"GENERAL"}</definedName>
    <definedName name="uwkap" localSheetId="22" hidden="1">{"TAB1",#N/A,TRUE,"GENERAL";"TAB2",#N/A,TRUE,"GENERAL";"TAB3",#N/A,TRUE,"GENERAL";"TAB4",#N/A,TRUE,"GENERAL";"TAB5",#N/A,TRUE,"GENERAL"}</definedName>
    <definedName name="uwkap" hidden="1">{"TAB1",#N/A,TRUE,"GENERAL";"TAB2",#N/A,TRUE,"GENERAL";"TAB3",#N/A,TRUE,"GENERAL";"TAB4",#N/A,TRUE,"GENERAL";"TAB5",#N/A,TRUE,"GENERAL"}</definedName>
    <definedName name="uyiyiy" localSheetId="14" hidden="1">{"TAB1",#N/A,TRUE,"GENERAL";"TAB2",#N/A,TRUE,"GENERAL";"TAB3",#N/A,TRUE,"GENERAL";"TAB4",#N/A,TRUE,"GENERAL";"TAB5",#N/A,TRUE,"GENERAL"}</definedName>
    <definedName name="uyiyiy" localSheetId="20" hidden="1">{"TAB1",#N/A,TRUE,"GENERAL";"TAB2",#N/A,TRUE,"GENERAL";"TAB3",#N/A,TRUE,"GENERAL";"TAB4",#N/A,TRUE,"GENERAL";"TAB5",#N/A,TRUE,"GENERAL"}</definedName>
    <definedName name="uyiyiy" localSheetId="22" hidden="1">{"TAB1",#N/A,TRUE,"GENERAL";"TAB2",#N/A,TRUE,"GENERAL";"TAB3",#N/A,TRUE,"GENERAL";"TAB4",#N/A,TRUE,"GENERAL";"TAB5",#N/A,TRUE,"GENERAL"}</definedName>
    <definedName name="uyiyiy" hidden="1">{"TAB1",#N/A,TRUE,"GENERAL";"TAB2",#N/A,TRUE,"GENERAL";"TAB3",#N/A,TRUE,"GENERAL";"TAB4",#N/A,TRUE,"GENERAL";"TAB5",#N/A,TRUE,"GENERAL"}</definedName>
    <definedName name="uytu" localSheetId="14" hidden="1">{"TAB1",#N/A,TRUE,"GENERAL";"TAB2",#N/A,TRUE,"GENERAL";"TAB3",#N/A,TRUE,"GENERAL";"TAB4",#N/A,TRUE,"GENERAL";"TAB5",#N/A,TRUE,"GENERAL"}</definedName>
    <definedName name="uytu" localSheetId="20" hidden="1">{"TAB1",#N/A,TRUE,"GENERAL";"TAB2",#N/A,TRUE,"GENERAL";"TAB3",#N/A,TRUE,"GENERAL";"TAB4",#N/A,TRUE,"GENERAL";"TAB5",#N/A,TRUE,"GENERAL"}</definedName>
    <definedName name="uytu" localSheetId="22" hidden="1">{"TAB1",#N/A,TRUE,"GENERAL";"TAB2",#N/A,TRUE,"GENERAL";"TAB3",#N/A,TRUE,"GENERAL";"TAB4",#N/A,TRUE,"GENERAL";"TAB5",#N/A,TRUE,"GENERAL"}</definedName>
    <definedName name="uytu" hidden="1">{"TAB1",#N/A,TRUE,"GENERAL";"TAB2",#N/A,TRUE,"GENERAL";"TAB3",#N/A,TRUE,"GENERAL";"TAB4",#N/A,TRUE,"GENERAL";"TAB5",#N/A,TRUE,"GENERAL"}</definedName>
    <definedName name="uyur" localSheetId="14" hidden="1">{"via1",#N/A,TRUE,"general";"via2",#N/A,TRUE,"general";"via3",#N/A,TRUE,"general"}</definedName>
    <definedName name="uyur" localSheetId="20" hidden="1">{"via1",#N/A,TRUE,"general";"via2",#N/A,TRUE,"general";"via3",#N/A,TRUE,"general"}</definedName>
    <definedName name="uyur" localSheetId="22" hidden="1">{"via1",#N/A,TRUE,"general";"via2",#N/A,TRUE,"general";"via3",#N/A,TRUE,"general"}</definedName>
    <definedName name="uyur" hidden="1">{"via1",#N/A,TRUE,"general";"via2",#N/A,TRUE,"general";"via3",#N/A,TRUE,"general"}</definedName>
    <definedName name="Uz" localSheetId="14">#REF!</definedName>
    <definedName name="Uz" localSheetId="22">#REF!</definedName>
    <definedName name="Uz">#REF!</definedName>
    <definedName name="v" localSheetId="14" hidden="1">{"TAB1",#N/A,TRUE,"GENERAL";"TAB2",#N/A,TRUE,"GENERAL";"TAB3",#N/A,TRUE,"GENERAL";"TAB4",#N/A,TRUE,"GENERAL";"TAB5",#N/A,TRUE,"GENERAL"}</definedName>
    <definedName name="v" localSheetId="20" hidden="1">{"TAB1",#N/A,TRUE,"GENERAL";"TAB2",#N/A,TRUE,"GENERAL";"TAB3",#N/A,TRUE,"GENERAL";"TAB4",#N/A,TRUE,"GENERAL";"TAB5",#N/A,TRUE,"GENERAL"}</definedName>
    <definedName name="v" localSheetId="22" hidden="1">{"TAB1",#N/A,TRUE,"GENERAL";"TAB2",#N/A,TRUE,"GENERAL";"TAB3",#N/A,TRUE,"GENERAL";"TAB4",#N/A,TRUE,"GENERAL";"TAB5",#N/A,TRUE,"GENERAL"}</definedName>
    <definedName name="v" hidden="1">{"TAB1",#N/A,TRUE,"GENERAL";"TAB2",#N/A,TRUE,"GENERAL";"TAB3",#N/A,TRUE,"GENERAL";"TAB4",#N/A,TRUE,"GENERAL";"TAB5",#N/A,TRUE,"GENERAL"}</definedName>
    <definedName name="v.Requerimiento">[14]SOPORTE!$KD$2:$KD$6</definedName>
    <definedName name="Va" localSheetId="14">#REF!</definedName>
    <definedName name="Va" localSheetId="22">#REF!</definedName>
    <definedName name="Va">#REF!</definedName>
    <definedName name="Vado">[154]Switches!$G$88</definedName>
    <definedName name="Vaiu" localSheetId="14">#REF!</definedName>
    <definedName name="Vaiu" localSheetId="22">#REF!</definedName>
    <definedName name="Vaiu">#REF!</definedName>
    <definedName name="VAL">#REF!</definedName>
    <definedName name="VAL_100PE_S1" localSheetId="14">#REF!</definedName>
    <definedName name="VAL_100PE_S1" localSheetId="22">#REF!</definedName>
    <definedName name="VAL_100PE_S1">#REF!</definedName>
    <definedName name="VAL_100PE_S2" localSheetId="22">#REF!</definedName>
    <definedName name="VAL_100PE_S2">#REF!</definedName>
    <definedName name="VAL_100PE_S3" localSheetId="22">#REF!</definedName>
    <definedName name="VAL_100PE_S3">#REF!</definedName>
    <definedName name="VAL_100PE_S4" localSheetId="22">#REF!</definedName>
    <definedName name="VAL_100PE_S4">#REF!</definedName>
    <definedName name="VAL_100PE_S5" localSheetId="22">#REF!</definedName>
    <definedName name="VAL_100PE_S5">#REF!</definedName>
    <definedName name="VAL_100PE_S6" localSheetId="22">#REF!</definedName>
    <definedName name="VAL_100PE_S6">#REF!</definedName>
    <definedName name="Val_iniz_LB">#REF!</definedName>
    <definedName name="VAL150PE_S1" localSheetId="22">#REF!</definedName>
    <definedName name="VAL150PE_S1">#REF!</definedName>
    <definedName name="VAL150PE_S2" localSheetId="22">#REF!</definedName>
    <definedName name="VAL150PE_S2">#REF!</definedName>
    <definedName name="VAL150PE_S3" localSheetId="22">#REF!</definedName>
    <definedName name="VAL150PE_S3">#REF!</definedName>
    <definedName name="VAL150PE_S4" localSheetId="22">#REF!</definedName>
    <definedName name="VAL150PE_S4">#REF!</definedName>
    <definedName name="VAL150PE_S5" localSheetId="22">#REF!</definedName>
    <definedName name="VAL150PE_S5">#REF!</definedName>
    <definedName name="VAL150PE_S6" localSheetId="22">#REF!</definedName>
    <definedName name="VAL150PE_S6">#REF!</definedName>
    <definedName name="VAL200PE_S1" localSheetId="22">#REF!</definedName>
    <definedName name="VAL200PE_S1">#REF!</definedName>
    <definedName name="VAL200PE_S2" localSheetId="22">#REF!</definedName>
    <definedName name="VAL200PE_S2">#REF!</definedName>
    <definedName name="VAL200PE_S3" localSheetId="22">#REF!</definedName>
    <definedName name="VAL200PE_S3">#REF!</definedName>
    <definedName name="VAL200PE_S4" localSheetId="22">#REF!</definedName>
    <definedName name="VAL200PE_S4">#REF!</definedName>
    <definedName name="VAL200PE_S5" localSheetId="22">#REF!</definedName>
    <definedName name="VAL200PE_S5">#REF!</definedName>
    <definedName name="VAL200PE_S6" localSheetId="22">#REF!</definedName>
    <definedName name="VAL200PE_S6">#REF!</definedName>
    <definedName name="VAL250PE_S1" localSheetId="22">#REF!</definedName>
    <definedName name="VAL250PE_S1">#REF!</definedName>
    <definedName name="VAL250PE_S2" localSheetId="22">#REF!</definedName>
    <definedName name="VAL250PE_S2">#REF!</definedName>
    <definedName name="VAL250PE_S3" localSheetId="22">#REF!</definedName>
    <definedName name="VAL250PE_S3">#REF!</definedName>
    <definedName name="VAL250PE_S4" localSheetId="22">#REF!</definedName>
    <definedName name="VAL250PE_S4">#REF!</definedName>
    <definedName name="VAL250PE_S5" localSheetId="22">#REF!</definedName>
    <definedName name="VAL250PE_S5">#REF!</definedName>
    <definedName name="VAL250PE_S6" localSheetId="22">#REF!</definedName>
    <definedName name="VAL250PE_S6">#REF!</definedName>
    <definedName name="VAL300HD_S1" localSheetId="22">#REF!</definedName>
    <definedName name="VAL300HD_S1">#REF!</definedName>
    <definedName name="VAL300HD_S2" localSheetId="22">#REF!</definedName>
    <definedName name="VAL300HD_S2">#REF!</definedName>
    <definedName name="VAL300HD_S3" localSheetId="22">#REF!</definedName>
    <definedName name="VAL300HD_S3">#REF!</definedName>
    <definedName name="VAL300HD_S4" localSheetId="22">#REF!</definedName>
    <definedName name="VAL300HD_S4">#REF!</definedName>
    <definedName name="VAL300HD_S5" localSheetId="22">#REF!</definedName>
    <definedName name="VAL300HD_S5">#REF!</definedName>
    <definedName name="VAL300HD_S6" localSheetId="22">#REF!</definedName>
    <definedName name="VAL300HD_S6">#REF!</definedName>
    <definedName name="VAL300PVC_S1" localSheetId="22">#REF!</definedName>
    <definedName name="VAL300PVC_S1">#REF!</definedName>
    <definedName name="VAL300PVC_S2" localSheetId="22">#REF!</definedName>
    <definedName name="VAL300PVC_S2">#REF!</definedName>
    <definedName name="VAL300PVC_S3" localSheetId="22">#REF!</definedName>
    <definedName name="VAL300PVC_S3">#REF!</definedName>
    <definedName name="VAL300PVC_S4" localSheetId="22">#REF!</definedName>
    <definedName name="VAL300PVC_S4">#REF!</definedName>
    <definedName name="VAL300PVC_S5" localSheetId="22">#REF!</definedName>
    <definedName name="VAL300PVC_S5">#REF!</definedName>
    <definedName name="VAL300PVC_S6" localSheetId="22">#REF!</definedName>
    <definedName name="VAL300PVC_S6">#REF!</definedName>
    <definedName name="VAL80PE_S1" localSheetId="22">#REF!</definedName>
    <definedName name="VAL80PE_S1">#REF!</definedName>
    <definedName name="VAL80PE_S2" localSheetId="22">#REF!</definedName>
    <definedName name="VAL80PE_S2">#REF!</definedName>
    <definedName name="VAL80PE_S3" localSheetId="22">#REF!</definedName>
    <definedName name="VAL80PE_S3">#REF!</definedName>
    <definedName name="VAL80PE_S4" localSheetId="22">#REF!</definedName>
    <definedName name="VAL80PE_S4">#REF!</definedName>
    <definedName name="VAL80PE_S5" localSheetId="22">#REF!</definedName>
    <definedName name="VAL80PE_S5">#REF!</definedName>
    <definedName name="VAL80PE_S6" localSheetId="22">#REF!</definedName>
    <definedName name="VAL80PE_S6">#REF!</definedName>
    <definedName name="VALDES" localSheetId="22">#REF!</definedName>
    <definedName name="VALDES">#REF!</definedName>
    <definedName name="VALLA_2_3_MTS_CON_3_CERCHAS" localSheetId="22">#REF!</definedName>
    <definedName name="VALLA_2_3_MTS_CON_3_CERCHAS">#REF!</definedName>
    <definedName name="Valor_Total" localSheetId="22">#REF!</definedName>
    <definedName name="Valor_Total">#REF!</definedName>
    <definedName name="valor1" localSheetId="22">#REF!</definedName>
    <definedName name="valor1">#REF!</definedName>
    <definedName name="valor2" localSheetId="22">#REF!</definedName>
    <definedName name="valor2">#REF!</definedName>
    <definedName name="VALOR3" localSheetId="22">#REF!</definedName>
    <definedName name="VALOR3">#REF!</definedName>
    <definedName name="valoreattuale">#N/A</definedName>
    <definedName name="Values_Entered" localSheetId="14">IF([0]!Loan_Amount*[0]!Interest_Rate*[0]!Loan_Years*[0]!Loan_Start&gt;0,1,0)</definedName>
    <definedName name="Values_Entered" localSheetId="22">IF([0]!Loan_Amount*[0]!Interest_Rate*[0]!Loan_Years*[0]!Loan_Start&gt;0,1,0)</definedName>
    <definedName name="Values_Entered">IF([0]!Loan_Amount*[0]!Interest_Rate*[0]!Loan_Years*[0]!Loan_Start&gt;0,1,0)</definedName>
    <definedName name="VALVULA_DE_COMPUERTA_2__SELLO_ELASTICO_Y_VNA_CON_CUADRANTE" localSheetId="14">#REF!</definedName>
    <definedName name="VALVULA_DE_COMPUERTA_2__SELLO_ELASTICO_Y_VNA_CON_CUADRANTE" localSheetId="22">#REF!</definedName>
    <definedName name="VALVULA_DE_COMPUERTA_2__SELLO_ELASTICO_Y_VNA_CON_CUADRANTE">#REF!</definedName>
    <definedName name="VALVULA_DE_COMPUERTA_3__BxB_CON_RUEDA_MECANICA" localSheetId="14">#REF!</definedName>
    <definedName name="VALVULA_DE_COMPUERTA_3__BxB_CON_RUEDA_MECANICA" localSheetId="22">#REF!</definedName>
    <definedName name="VALVULA_DE_COMPUERTA_3__BxB_CON_RUEDA_MECANICA">#REF!</definedName>
    <definedName name="VALVULA_DE_COMPUERTA_3__SELLO_ELASTICO_Y_VNA_CON_CUADRANTE" localSheetId="14">#REF!</definedName>
    <definedName name="VALVULA_DE_COMPUERTA_3__SELLO_ELASTICO_Y_VNA_CON_CUADRANTE" localSheetId="22">#REF!</definedName>
    <definedName name="VALVULA_DE_COMPUERTA_3__SELLO_ELASTICO_Y_VNA_CON_CUADRANTE">#REF!</definedName>
    <definedName name="VALVULA_DE_COMPUERTA_4__SELLO_ELASTICO_Y_VNA_CON_CUADRANTE" localSheetId="22">#REF!</definedName>
    <definedName name="VALVULA_DE_COMPUERTA_4__SELLO_ELASTICO_Y_VNA_CON_CUADRANTE">#REF!</definedName>
    <definedName name="VALVULA_DE_NO_RETORNO_CHEQUE__3__PARA_TRABAJAR_HORIZONTALMENTE_B_x_B" localSheetId="22">#REF!</definedName>
    <definedName name="VALVULA_DE_NO_RETORNO_CHEQUE__3__PARA_TRABAJAR_HORIZONTALMENTE_B_x_B">#REF!</definedName>
    <definedName name="VALVULA_DE_NO_RETORNO_CHEQUE__4__PARA_TRABAJAR_HORIZONTALMENTE_B_x_B" localSheetId="22">#REF!</definedName>
    <definedName name="VALVULA_DE_NO_RETORNO_CHEQUE__4__PARA_TRABAJAR_HORIZONTALMENTE_B_x_B">#REF!</definedName>
    <definedName name="VARIABILI_DI_INPUT">'[40]Conto economico'!#REF!</definedName>
    <definedName name="Varilla_cooperwell_24">'[23]LISTADO '!$F$42</definedName>
    <definedName name="Varilla_de_couperwell" localSheetId="14">#REF!</definedName>
    <definedName name="Varilla_de_couperwell" localSheetId="17">#REF!</definedName>
    <definedName name="Varilla_de_couperwell" localSheetId="18">#REF!</definedName>
    <definedName name="Varilla_de_couperwell" localSheetId="22">#REF!</definedName>
    <definedName name="Varilla_de_couperwell" localSheetId="2">#REF!</definedName>
    <definedName name="Varilla_de_couperwell">#REF!</definedName>
    <definedName name="Varilla_de_couperwell_11" localSheetId="14">#REF!</definedName>
    <definedName name="Varilla_de_couperwell_11" localSheetId="17">#REF!</definedName>
    <definedName name="Varilla_de_couperwell_11" localSheetId="18">#REF!</definedName>
    <definedName name="Varilla_de_couperwell_11" localSheetId="22">#REF!</definedName>
    <definedName name="Varilla_de_couperwell_11" localSheetId="2">#REF!</definedName>
    <definedName name="Varilla_de_couperwell_11">#REF!</definedName>
    <definedName name="varlegg2008_2015">[34]Input!#REF!</definedName>
    <definedName name="varlegg2016_2025">[34]Input!#REF!</definedName>
    <definedName name="varlegg2026_2035">[34]Input!#REF!</definedName>
    <definedName name="varlegg2036_2062">[34]Input!#REF!</definedName>
    <definedName name="varpes2008_2015">[34]Input!#REF!</definedName>
    <definedName name="varpes2016_2025">[34]Input!#REF!</definedName>
    <definedName name="varpes2026_2035">[34]Input!#REF!</definedName>
    <definedName name="varpes2036_2062">[34]Input!#REF!</definedName>
    <definedName name="vat">#REF!</definedName>
    <definedName name="VAT_Commitment">#REF!</definedName>
    <definedName name="VAT_Spread">#REF!</definedName>
    <definedName name="Vb" localSheetId="14">#REF!</definedName>
    <definedName name="Vb" localSheetId="22">#REF!</definedName>
    <definedName name="Vb">#REF!</definedName>
    <definedName name="VBAdvanced.VB_Branch_Example">#N/A</definedName>
    <definedName name="VBAdvanced.VB_GetWindowsDirectory">#N/A</definedName>
    <definedName name="vbvbvbvb" localSheetId="14" hidden="1">{"TAB1",#N/A,TRUE,"GENERAL";"TAB2",#N/A,TRUE,"GENERAL";"TAB3",#N/A,TRUE,"GENERAL";"TAB4",#N/A,TRUE,"GENERAL";"TAB5",#N/A,TRUE,"GENERAL"}</definedName>
    <definedName name="vbvbvbvb" localSheetId="20" hidden="1">{"TAB1",#N/A,TRUE,"GENERAL";"TAB2",#N/A,TRUE,"GENERAL";"TAB3",#N/A,TRUE,"GENERAL";"TAB4",#N/A,TRUE,"GENERAL";"TAB5",#N/A,TRUE,"GENERAL"}</definedName>
    <definedName name="vbvbvbvb" localSheetId="22" hidden="1">{"TAB1",#N/A,TRUE,"GENERAL";"TAB2",#N/A,TRUE,"GENERAL";"TAB3",#N/A,TRUE,"GENERAL";"TAB4",#N/A,TRUE,"GENERAL";"TAB5",#N/A,TRUE,"GENERAL"}</definedName>
    <definedName name="vbvbvbvb" hidden="1">{"TAB1",#N/A,TRUE,"GENERAL";"TAB2",#N/A,TRUE,"GENERAL";"TAB3",#N/A,TRUE,"GENERAL";"TAB4",#N/A,TRUE,"GENERAL";"TAB5",#N/A,TRUE,"GENERAL"}</definedName>
    <definedName name="Vc" localSheetId="14">#REF!</definedName>
    <definedName name="Vc" localSheetId="22">#REF!</definedName>
    <definedName name="Vc">#REF!</definedName>
    <definedName name="Vd" localSheetId="14">#REF!</definedName>
    <definedName name="Vd" localSheetId="22">#REF!</definedName>
    <definedName name="Vd">#REF!</definedName>
    <definedName name="vdfvuio" localSheetId="14" hidden="1">{"via1",#N/A,TRUE,"general";"via2",#N/A,TRUE,"general";"via3",#N/A,TRUE,"general"}</definedName>
    <definedName name="vdfvuio" localSheetId="20" hidden="1">{"via1",#N/A,TRUE,"general";"via2",#N/A,TRUE,"general";"via3",#N/A,TRUE,"general"}</definedName>
    <definedName name="vdfvuio" localSheetId="22" hidden="1">{"via1",#N/A,TRUE,"general";"via2",#N/A,TRUE,"general";"via3",#N/A,TRUE,"general"}</definedName>
    <definedName name="vdfvuio" hidden="1">{"via1",#N/A,TRUE,"general";"via2",#N/A,TRUE,"general";"via3",#N/A,TRUE,"general"}</definedName>
    <definedName name="vdsvnj" localSheetId="14" hidden="1">{"via1",#N/A,TRUE,"general";"via2",#N/A,TRUE,"general";"via3",#N/A,TRUE,"general"}</definedName>
    <definedName name="vdsvnj" localSheetId="20" hidden="1">{"via1",#N/A,TRUE,"general";"via2",#N/A,TRUE,"general";"via3",#N/A,TRUE,"general"}</definedName>
    <definedName name="vdsvnj" localSheetId="22" hidden="1">{"via1",#N/A,TRUE,"general";"via2",#N/A,TRUE,"general";"via3",#N/A,TRUE,"general"}</definedName>
    <definedName name="vdsvnj" hidden="1">{"via1",#N/A,TRUE,"general";"via2",#N/A,TRUE,"general";"via3",#N/A,TRUE,"general"}</definedName>
    <definedName name="Ve" localSheetId="14">#REF!</definedName>
    <definedName name="Ve" localSheetId="22">#REF!</definedName>
    <definedName name="Ve">#REF!</definedName>
    <definedName name="velosidadhorizontal" localSheetId="14">#REF!</definedName>
    <definedName name="velosidadhorizontal" localSheetId="22">#REF!</definedName>
    <definedName name="velosidadhorizontal">#REF!</definedName>
    <definedName name="VENT100_S1" localSheetId="14">#REF!</definedName>
    <definedName name="VENT100_S1" localSheetId="22">#REF!</definedName>
    <definedName name="VENT100_S1">#REF!</definedName>
    <definedName name="VENT100_S2" localSheetId="22">#REF!</definedName>
    <definedName name="VENT100_S2">#REF!</definedName>
    <definedName name="VENT100_S3" localSheetId="22">#REF!</definedName>
    <definedName name="VENT100_S3">#REF!</definedName>
    <definedName name="VENT100_S4" localSheetId="22">#REF!</definedName>
    <definedName name="VENT100_S4">#REF!</definedName>
    <definedName name="VENT100_S5" localSheetId="22">#REF!</definedName>
    <definedName name="VENT100_S5">#REF!</definedName>
    <definedName name="VENT100_S6" localSheetId="22">#REF!</definedName>
    <definedName name="VENT100_S6">#REF!</definedName>
    <definedName name="VentaAiu" localSheetId="22">#REF!</definedName>
    <definedName name="VentaAiu">#REF!</definedName>
    <definedName name="ventana1">'[21]A.P.U AULA CANO PESCAO'!$G$964</definedName>
    <definedName name="VENTANATOT" localSheetId="14">#REF!</definedName>
    <definedName name="VENTANATOT" localSheetId="17">#REF!</definedName>
    <definedName name="VENTANATOT" localSheetId="18">#REF!</definedName>
    <definedName name="VENTANATOT" localSheetId="22">#REF!</definedName>
    <definedName name="VENTANATOT" localSheetId="2">#REF!</definedName>
    <definedName name="VENTANATOT">#REF!</definedName>
    <definedName name="VENTANATOT_11" localSheetId="14">#REF!</definedName>
    <definedName name="VENTANATOT_11" localSheetId="17">#REF!</definedName>
    <definedName name="VENTANATOT_11" localSheetId="18">#REF!</definedName>
    <definedName name="VENTANATOT_11" localSheetId="22">#REF!</definedName>
    <definedName name="VENTANATOT_11" localSheetId="2">#REF!</definedName>
    <definedName name="VENTANATOT_11">#REF!</definedName>
    <definedName name="Ventanería_en_aluminio" localSheetId="14">#REF!</definedName>
    <definedName name="Ventanería_en_aluminio" localSheetId="17">#REF!</definedName>
    <definedName name="Ventanería_en_aluminio" localSheetId="18">#REF!</definedName>
    <definedName name="Ventanería_en_aluminio" localSheetId="22">#REF!</definedName>
    <definedName name="Ventanería_en_aluminio" localSheetId="2">#REF!</definedName>
    <definedName name="Ventanería_en_aluminio">#REF!</definedName>
    <definedName name="Ventanería_en_aluminio_11" localSheetId="17">#REF!</definedName>
    <definedName name="Ventanería_en_aluminio_11" localSheetId="18">#REF!</definedName>
    <definedName name="Ventanería_en_aluminio_11" localSheetId="22">#REF!</definedName>
    <definedName name="Ventanería_en_aluminio_11" localSheetId="2">#REF!</definedName>
    <definedName name="Ventanería_en_aluminio_11">#REF!</definedName>
    <definedName name="Ventilador_de_muro" localSheetId="17">#REF!</definedName>
    <definedName name="Ventilador_de_muro" localSheetId="18">#REF!</definedName>
    <definedName name="Ventilador_de_muro" localSheetId="22">#REF!</definedName>
    <definedName name="Ventilador_de_muro" localSheetId="2">#REF!</definedName>
    <definedName name="Ventilador_de_muro">#REF!</definedName>
    <definedName name="Ventilador_de_muro_11" localSheetId="17">#REF!</definedName>
    <definedName name="Ventilador_de_muro_11" localSheetId="18">#REF!</definedName>
    <definedName name="Ventilador_de_muro_11" localSheetId="22">#REF!</definedName>
    <definedName name="Ventilador_de_muro_11" localSheetId="2">#REF!</definedName>
    <definedName name="Ventilador_de_muro_11">#REF!</definedName>
    <definedName name="Ventilador_de_techo">'[23]LISTADO '!$F$106</definedName>
    <definedName name="VENTOSAS_PARA_INSTALACION_EN_TUBERIA_DE_3" localSheetId="14">#REF!</definedName>
    <definedName name="VENTOSAS_PARA_INSTALACION_EN_TUBERIA_DE_3" localSheetId="22">#REF!</definedName>
    <definedName name="VENTOSAS_PARA_INSTALACION_EN_TUBERIA_DE_3">#REF!</definedName>
    <definedName name="Vf" localSheetId="14">#REF!</definedName>
    <definedName name="Vf" localSheetId="22">#REF!</definedName>
    <definedName name="Vf">#REF!</definedName>
    <definedName name="vfbgnhyt" localSheetId="14" hidden="1">{"via1",#N/A,TRUE,"general";"via2",#N/A,TRUE,"general";"via3",#N/A,TRUE,"general"}</definedName>
    <definedName name="vfbgnhyt" localSheetId="20" hidden="1">{"via1",#N/A,TRUE,"general";"via2",#N/A,TRUE,"general";"via3",#N/A,TRUE,"general"}</definedName>
    <definedName name="vfbgnhyt" localSheetId="22" hidden="1">{"via1",#N/A,TRUE,"general";"via2",#N/A,TRUE,"general";"via3",#N/A,TRUE,"general"}</definedName>
    <definedName name="vfbgnhyt" hidden="1">{"via1",#N/A,TRUE,"general";"via2",#N/A,TRUE,"general";"via3",#N/A,TRUE,"general"}</definedName>
    <definedName name="vfvdv" localSheetId="14" hidden="1">{"TAB1",#N/A,TRUE,"GENERAL";"TAB2",#N/A,TRUE,"GENERAL";"TAB3",#N/A,TRUE,"GENERAL";"TAB4",#N/A,TRUE,"GENERAL";"TAB5",#N/A,TRUE,"GENERAL"}</definedName>
    <definedName name="vfvdv" localSheetId="20" hidden="1">{"TAB1",#N/A,TRUE,"GENERAL";"TAB2",#N/A,TRUE,"GENERAL";"TAB3",#N/A,TRUE,"GENERAL";"TAB4",#N/A,TRUE,"GENERAL";"TAB5",#N/A,TRUE,"GENERAL"}</definedName>
    <definedName name="vfvdv" localSheetId="22" hidden="1">{"TAB1",#N/A,TRUE,"GENERAL";"TAB2",#N/A,TRUE,"GENERAL";"TAB3",#N/A,TRUE,"GENERAL";"TAB4",#N/A,TRUE,"GENERAL";"TAB5",#N/A,TRUE,"GENERAL"}</definedName>
    <definedName name="vfvdv" hidden="1">{"TAB1",#N/A,TRUE,"GENERAL";"TAB2",#N/A,TRUE,"GENERAL";"TAB3",#N/A,TRUE,"GENERAL";"TAB4",#N/A,TRUE,"GENERAL";"TAB5",#N/A,TRUE,"GENERAL"}</definedName>
    <definedName name="vfvf" localSheetId="14" hidden="1">{"TAB1",#N/A,TRUE,"GENERAL";"TAB2",#N/A,TRUE,"GENERAL";"TAB3",#N/A,TRUE,"GENERAL";"TAB4",#N/A,TRUE,"GENERAL";"TAB5",#N/A,TRUE,"GENERAL"}</definedName>
    <definedName name="vfvf" localSheetId="20" hidden="1">{"TAB1",#N/A,TRUE,"GENERAL";"TAB2",#N/A,TRUE,"GENERAL";"TAB3",#N/A,TRUE,"GENERAL";"TAB4",#N/A,TRUE,"GENERAL";"TAB5",#N/A,TRUE,"GENERAL"}</definedName>
    <definedName name="vfvf" localSheetId="22" hidden="1">{"TAB1",#N/A,TRUE,"GENERAL";"TAB2",#N/A,TRUE,"GENERAL";"TAB3",#N/A,TRUE,"GENERAL";"TAB4",#N/A,TRUE,"GENERAL";"TAB5",#N/A,TRUE,"GENERAL"}</definedName>
    <definedName name="vfvf" hidden="1">{"TAB1",#N/A,TRUE,"GENERAL";"TAB2",#N/A,TRUE,"GENERAL";"TAB3",#N/A,TRUE,"GENERAL";"TAB4",#N/A,TRUE,"GENERAL";"TAB5",#N/A,TRUE,"GENERAL"}</definedName>
    <definedName name="Vg" localSheetId="14">#REF!</definedName>
    <definedName name="Vg" localSheetId="22">#REF!</definedName>
    <definedName name="Vg">#REF!</definedName>
    <definedName name="Vh" localSheetId="14">#REF!</definedName>
    <definedName name="Vh" localSheetId="22">#REF!</definedName>
    <definedName name="Vh">#REF!</definedName>
    <definedName name="vias">[144]Datos!$H$2:$H$6</definedName>
    <definedName name="VIBRA" localSheetId="14">#REF!</definedName>
    <definedName name="VIBRA" localSheetId="17">#REF!</definedName>
    <definedName name="VIBRA" localSheetId="18">#REF!</definedName>
    <definedName name="VIBRA" localSheetId="22">#REF!</definedName>
    <definedName name="VIBRA" localSheetId="2">#REF!</definedName>
    <definedName name="VIBRA">#REF!</definedName>
    <definedName name="VIBRA_11" localSheetId="14">#REF!</definedName>
    <definedName name="VIBRA_11" localSheetId="17">#REF!</definedName>
    <definedName name="VIBRA_11" localSheetId="18">#REF!</definedName>
    <definedName name="VIBRA_11" localSheetId="22">#REF!</definedName>
    <definedName name="VIBRA_11" localSheetId="2">#REF!</definedName>
    <definedName name="VIBRA_11">#REF!</definedName>
    <definedName name="VIBRADOR" localSheetId="14">'[28]LISTA DE PRECIO'!$E$47</definedName>
    <definedName name="VIBRADOR">'[28]LISTA DE PRECIO'!$E$47</definedName>
    <definedName name="Vibrador_para_concreto_Semco" localSheetId="14">#REF!</definedName>
    <definedName name="Vibrador_para_concreto_Semco" localSheetId="17">#REF!</definedName>
    <definedName name="Vibrador_para_concreto_Semco" localSheetId="18">#REF!</definedName>
    <definedName name="Vibrador_para_concreto_Semco" localSheetId="22">#REF!</definedName>
    <definedName name="Vibrador_para_concreto_Semco" localSheetId="2">#REF!</definedName>
    <definedName name="Vibrador_para_concreto_Semco">#REF!</definedName>
    <definedName name="Vibrador_para_concreto_Semco_11" localSheetId="14">#REF!</definedName>
    <definedName name="Vibrador_para_concreto_Semco_11" localSheetId="17">#REF!</definedName>
    <definedName name="Vibrador_para_concreto_Semco_11" localSheetId="18">#REF!</definedName>
    <definedName name="Vibrador_para_concreto_Semco_11" localSheetId="22">#REF!</definedName>
    <definedName name="Vibrador_para_concreto_Semco_11" localSheetId="2">#REF!</definedName>
    <definedName name="Vibrador_para_concreto_Semco_11">#REF!</definedName>
    <definedName name="VIBROCOMPACTADOR" localSheetId="9">#REF!</definedName>
    <definedName name="VIBROCOMPACTADOR" localSheetId="10">#REF!</definedName>
    <definedName name="VIBROCOMPACTADOR" localSheetId="11">#REF!</definedName>
    <definedName name="VIBROCOMPACTADOR" localSheetId="14">#REF!</definedName>
    <definedName name="VIBROCOMPACTADOR" localSheetId="20">#REF!</definedName>
    <definedName name="VIBROCOMPACTADOR" localSheetId="22">#REF!</definedName>
    <definedName name="VIBROCOMPACTADOR">#REF!</definedName>
    <definedName name="Vibrocompactador_IngersollRandSD70D" localSheetId="17">#REF!</definedName>
    <definedName name="Vibrocompactador_IngersollRandSD70D" localSheetId="18">#REF!</definedName>
    <definedName name="Vibrocompactador_IngersollRandSD70D" localSheetId="22">#REF!</definedName>
    <definedName name="Vibrocompactador_IngersollRandSD70D" localSheetId="2">#REF!</definedName>
    <definedName name="Vibrocompactador_IngersollRandSD70D">#REF!</definedName>
    <definedName name="Vibrocompactador_IngersollRandSD70D_11" localSheetId="17">#REF!</definedName>
    <definedName name="Vibrocompactador_IngersollRandSD70D_11" localSheetId="18">#REF!</definedName>
    <definedName name="Vibrocompactador_IngersollRandSD70D_11" localSheetId="22">#REF!</definedName>
    <definedName name="Vibrocompactador_IngersollRandSD70D_11" localSheetId="2">#REF!</definedName>
    <definedName name="Vibrocompactador_IngersollRandSD70D_11">#REF!</definedName>
    <definedName name="Vibrocompactador_IngersollRandSX17" localSheetId="17">#REF!</definedName>
    <definedName name="Vibrocompactador_IngersollRandSX17" localSheetId="18">#REF!</definedName>
    <definedName name="Vibrocompactador_IngersollRandSX17" localSheetId="22">#REF!</definedName>
    <definedName name="Vibrocompactador_IngersollRandSX17" localSheetId="2">#REF!</definedName>
    <definedName name="Vibrocompactador_IngersollRandSX17">#REF!</definedName>
    <definedName name="Vibrocompactador_IngersollRandSX17_11" localSheetId="17">#REF!</definedName>
    <definedName name="Vibrocompactador_IngersollRandSX17_11" localSheetId="18">#REF!</definedName>
    <definedName name="Vibrocompactador_IngersollRandSX17_11" localSheetId="22">#REF!</definedName>
    <definedName name="Vibrocompactador_IngersollRandSX17_11" localSheetId="2">#REF!</definedName>
    <definedName name="Vibrocompactador_IngersollRandSX17_11">#REF!</definedName>
    <definedName name="Vibrocompactor_10ton" localSheetId="14">'[28]LISTA DE PRECIO'!$E$51</definedName>
    <definedName name="Vibrocompactor_10ton">'[28]LISTA DE PRECIO'!$E$51</definedName>
    <definedName name="Vidrio_5mm" localSheetId="14">#REF!</definedName>
    <definedName name="Vidrio_5mm" localSheetId="17">#REF!</definedName>
    <definedName name="Vidrio_5mm" localSheetId="18">#REF!</definedName>
    <definedName name="Vidrio_5mm" localSheetId="22">#REF!</definedName>
    <definedName name="Vidrio_5mm" localSheetId="2">#REF!</definedName>
    <definedName name="Vidrio_5mm">#REF!</definedName>
    <definedName name="Vidrio_5mm_11" localSheetId="14">#REF!</definedName>
    <definedName name="Vidrio_5mm_11" localSheetId="17">#REF!</definedName>
    <definedName name="Vidrio_5mm_11" localSheetId="18">#REF!</definedName>
    <definedName name="Vidrio_5mm_11" localSheetId="22">#REF!</definedName>
    <definedName name="Vidrio_5mm_11" localSheetId="2">#REF!</definedName>
    <definedName name="Vidrio_5mm_11">#REF!</definedName>
    <definedName name="VIDRIO4" localSheetId="14">#REF!</definedName>
    <definedName name="VIDRIO4" localSheetId="22">#REF!</definedName>
    <definedName name="VIDRIO4">#REF!</definedName>
    <definedName name="vigaanden">'[21]A.P.U AULA CANO PESCAO'!$G$376</definedName>
    <definedName name="VIGACI" localSheetId="14">#REF!</definedName>
    <definedName name="VIGACI" localSheetId="17">#REF!</definedName>
    <definedName name="VIGACI" localSheetId="18">#REF!</definedName>
    <definedName name="VIGACI" localSheetId="22">#REF!</definedName>
    <definedName name="VIGACI" localSheetId="2">#REF!</definedName>
    <definedName name="VIGACI">#REF!</definedName>
    <definedName name="VIGACI_11" localSheetId="14">#REF!</definedName>
    <definedName name="VIGACI_11" localSheetId="17">#REF!</definedName>
    <definedName name="VIGACI_11" localSheetId="18">#REF!</definedName>
    <definedName name="VIGACI_11" localSheetId="22">#REF!</definedName>
    <definedName name="VIGACI_11" localSheetId="2">#REF!</definedName>
    <definedName name="VIGACI_11">#REF!</definedName>
    <definedName name="vigacmto">'[21]A.P.U AULA CANO PESCAO'!$G$338</definedName>
    <definedName name="VIGASUPERIOR" localSheetId="14">#REF!</definedName>
    <definedName name="VIGASUPERIOR" localSheetId="17">#REF!</definedName>
    <definedName name="VIGASUPERIOR" localSheetId="18">#REF!</definedName>
    <definedName name="VIGASUPERIOR" localSheetId="22">#REF!</definedName>
    <definedName name="VIGASUPERIOR" localSheetId="2">#REF!</definedName>
    <definedName name="VIGASUPERIOR">#REF!</definedName>
    <definedName name="VIGASUPERIOR_11" localSheetId="14">#REF!</definedName>
    <definedName name="VIGASUPERIOR_11" localSheetId="17">#REF!</definedName>
    <definedName name="VIGASUPERIOR_11" localSheetId="18">#REF!</definedName>
    <definedName name="VIGASUPERIOR_11" localSheetId="22">#REF!</definedName>
    <definedName name="VIGASUPERIOR_11" localSheetId="2">#REF!</definedName>
    <definedName name="VIGASUPERIOR_11">#REF!</definedName>
    <definedName name="VIGAT30X30" localSheetId="14">#REF!</definedName>
    <definedName name="VIGAT30X30" localSheetId="17">#REF!</definedName>
    <definedName name="VIGAT30X30" localSheetId="18">#REF!</definedName>
    <definedName name="VIGAT30X30" localSheetId="22">#REF!</definedName>
    <definedName name="VIGAT30X30" localSheetId="2">#REF!</definedName>
    <definedName name="VIGAT30X30">#REF!</definedName>
    <definedName name="VIGAT30X30_11" localSheetId="17">#REF!</definedName>
    <definedName name="VIGAT30X30_11" localSheetId="18">#REF!</definedName>
    <definedName name="VIGAT30X30_11" localSheetId="22">#REF!</definedName>
    <definedName name="VIGAT30X30_11" localSheetId="2">#REF!</definedName>
    <definedName name="VIGAT30X30_11">#REF!</definedName>
    <definedName name="VIGAT45X30" localSheetId="17">#REF!</definedName>
    <definedName name="VIGAT45X30" localSheetId="18">#REF!</definedName>
    <definedName name="VIGAT45X30" localSheetId="22">#REF!</definedName>
    <definedName name="VIGAT45X30" localSheetId="2">#REF!</definedName>
    <definedName name="VIGAT45X30">#REF!</definedName>
    <definedName name="VIGAT45X30_11" localSheetId="17">#REF!</definedName>
    <definedName name="VIGAT45X30_11" localSheetId="18">#REF!</definedName>
    <definedName name="VIGAT45X30_11" localSheetId="22">#REF!</definedName>
    <definedName name="VIGAT45X30_11" localSheetId="2">#REF!</definedName>
    <definedName name="VIGAT45X30_11">#REF!</definedName>
    <definedName name="vigsup10x20">'[21]A.P.U AULA CANO PESCAO'!$G$529</definedName>
    <definedName name="VINILO" localSheetId="14">#REF!</definedName>
    <definedName name="VINILO" localSheetId="22">#REF!</definedName>
    <definedName name="VINILO">#REF!</definedName>
    <definedName name="Vinilo_tipo_1" localSheetId="14">#REF!</definedName>
    <definedName name="Vinilo_tipo_1" localSheetId="17">#REF!</definedName>
    <definedName name="Vinilo_tipo_1" localSheetId="18">#REF!</definedName>
    <definedName name="Vinilo_tipo_1" localSheetId="22">#REF!</definedName>
    <definedName name="Vinilo_tipo_1" localSheetId="2">#REF!</definedName>
    <definedName name="Vinilo_tipo_1">#REF!</definedName>
    <definedName name="Vinilo_tipo_1_11" localSheetId="14">#REF!</definedName>
    <definedName name="Vinilo_tipo_1_11" localSheetId="17">#REF!</definedName>
    <definedName name="Vinilo_tipo_1_11" localSheetId="18">#REF!</definedName>
    <definedName name="Vinilo_tipo_1_11" localSheetId="22">#REF!</definedName>
    <definedName name="Vinilo_tipo_1_11" localSheetId="2">#REF!</definedName>
    <definedName name="Vinilo_tipo_1_11">#REF!</definedName>
    <definedName name="VINILOTOT" localSheetId="17">#REF!</definedName>
    <definedName name="VINILOTOT" localSheetId="18">#REF!</definedName>
    <definedName name="VINILOTOT" localSheetId="22">#REF!</definedName>
    <definedName name="VINILOTOT" localSheetId="2">#REF!</definedName>
    <definedName name="VINILOTOT">#REF!</definedName>
    <definedName name="VINILOTOT_11" localSheetId="17">#REF!</definedName>
    <definedName name="VINILOTOT_11" localSheetId="18">#REF!</definedName>
    <definedName name="VINILOTOT_11" localSheetId="22">#REF!</definedName>
    <definedName name="VINILOTOT_11" localSheetId="2">#REF!</definedName>
    <definedName name="VINILOTOT_11">#REF!</definedName>
    <definedName name="Visor_de_puerta" localSheetId="17">#REF!</definedName>
    <definedName name="Visor_de_puerta" localSheetId="18">#REF!</definedName>
    <definedName name="Visor_de_puerta" localSheetId="22">#REF!</definedName>
    <definedName name="Visor_de_puerta" localSheetId="2">#REF!</definedName>
    <definedName name="Visor_de_puerta">#REF!</definedName>
    <definedName name="Visor_de_puerta_11" localSheetId="17">#REF!</definedName>
    <definedName name="Visor_de_puerta_11" localSheetId="18">#REF!</definedName>
    <definedName name="Visor_de_puerta_11" localSheetId="22">#REF!</definedName>
    <definedName name="Visor_de_puerta_11" localSheetId="2">#REF!</definedName>
    <definedName name="Visor_de_puerta_11">#REF!</definedName>
    <definedName name="vjkgvif" localSheetId="14">OFFSET([0]!Full_Print,0,0,[0]!Last_Row)</definedName>
    <definedName name="vjkgvif" localSheetId="22">OFFSET([0]!Full_Print,0,0,[0]!Last_Row)</definedName>
    <definedName name="vjkgvif">OFFSET([0]!Full_Print,0,0,[0]!Last_Row)</definedName>
    <definedName name="vk" localSheetId="14" hidden="1">{"via1",#N/A,TRUE,"general";"via2",#N/A,TRUE,"general";"via3",#N/A,TRUE,"general"}</definedName>
    <definedName name="vk" localSheetId="20" hidden="1">{"via1",#N/A,TRUE,"general";"via2",#N/A,TRUE,"general";"via3",#N/A,TRUE,"general"}</definedName>
    <definedName name="vk" localSheetId="22" hidden="1">{"via1",#N/A,TRUE,"general";"via2",#N/A,TRUE,"general";"via3",#N/A,TRUE,"general"}</definedName>
    <definedName name="vk" hidden="1">{"via1",#N/A,TRUE,"general";"via2",#N/A,TRUE,"general";"via3",#N/A,TRUE,"general"}</definedName>
    <definedName name="Vmin">#REF!</definedName>
    <definedName name="vnbvxb" localSheetId="14" hidden="1">{"via1",#N/A,TRUE,"general";"via2",#N/A,TRUE,"general";"via3",#N/A,TRUE,"general"}</definedName>
    <definedName name="vnbvxb" localSheetId="20" hidden="1">{"via1",#N/A,TRUE,"general";"via2",#N/A,TRUE,"general";"via3",#N/A,TRUE,"general"}</definedName>
    <definedName name="vnbvxb" localSheetId="22" hidden="1">{"via1",#N/A,TRUE,"general";"via2",#N/A,TRUE,"general";"via3",#N/A,TRUE,"general"}</definedName>
    <definedName name="vnbvxb" hidden="1">{"via1",#N/A,TRUE,"general";"via2",#N/A,TRUE,"general";"via3",#N/A,TRUE,"general"}</definedName>
    <definedName name="VNVBN" localSheetId="14" hidden="1">{"TAB1",#N/A,TRUE,"GENERAL";"TAB2",#N/A,TRUE,"GENERAL";"TAB3",#N/A,TRUE,"GENERAL";"TAB4",#N/A,TRUE,"GENERAL";"TAB5",#N/A,TRUE,"GENERAL"}</definedName>
    <definedName name="VNVBN" localSheetId="20" hidden="1">{"TAB1",#N/A,TRUE,"GENERAL";"TAB2",#N/A,TRUE,"GENERAL";"TAB3",#N/A,TRUE,"GENERAL";"TAB4",#N/A,TRUE,"GENERAL";"TAB5",#N/A,TRUE,"GENERAL"}</definedName>
    <definedName name="VNVBN" localSheetId="22" hidden="1">{"TAB1",#N/A,TRUE,"GENERAL";"TAB2",#N/A,TRUE,"GENERAL";"TAB3",#N/A,TRUE,"GENERAL";"TAB4",#N/A,TRUE,"GENERAL";"TAB5",#N/A,TRUE,"GENERAL"}</definedName>
    <definedName name="VNVBN" hidden="1">{"TAB1",#N/A,TRUE,"GENERAL";"TAB2",#N/A,TRUE,"GENERAL";"TAB3",#N/A,TRUE,"GENERAL";"TAB4",#N/A,TRUE,"GENERAL";"TAB5",#N/A,TRUE,"GENERAL"}</definedName>
    <definedName name="Vo" localSheetId="14">#REF!</definedName>
    <definedName name="Vo" localSheetId="22">#REF!</definedName>
    <definedName name="Vo">#REF!</definedName>
    <definedName name="VOferta" localSheetId="14">#REF!</definedName>
    <definedName name="VOferta" localSheetId="22">#REF!</definedName>
    <definedName name="VOferta">#REF!</definedName>
    <definedName name="VOLCO6M" localSheetId="9">#REF!</definedName>
    <definedName name="VOLCO6M" localSheetId="10">#REF!</definedName>
    <definedName name="VOLCO6M" localSheetId="11">#REF!</definedName>
    <definedName name="VOLCO6M" localSheetId="14">#REF!</definedName>
    <definedName name="VOLCO6M" localSheetId="20">#REF!</definedName>
    <definedName name="VOLCO6M" localSheetId="22">#REF!</definedName>
    <definedName name="VOLCO6M">#REF!</definedName>
    <definedName name="VOLQUETA" localSheetId="22">#REF!</definedName>
    <definedName name="VOLQUETA">#REF!</definedName>
    <definedName name="Volqueta_C70_6M3" localSheetId="17">#REF!</definedName>
    <definedName name="Volqueta_C70_6M3" localSheetId="18">#REF!</definedName>
    <definedName name="Volqueta_C70_6M3" localSheetId="22">#REF!</definedName>
    <definedName name="Volqueta_C70_6M3" localSheetId="2">#REF!</definedName>
    <definedName name="Volqueta_C70_6M3">#REF!</definedName>
    <definedName name="Volqueta_C70_6M3_11" localSheetId="17">#REF!</definedName>
    <definedName name="Volqueta_C70_6M3_11" localSheetId="18">#REF!</definedName>
    <definedName name="Volqueta_C70_6M3_11" localSheetId="22">#REF!</definedName>
    <definedName name="Volqueta_C70_6M3_11" localSheetId="2">#REF!</definedName>
    <definedName name="Volqueta_C70_6M3_11">#REF!</definedName>
    <definedName name="Volqueta_Kamaz_10M3" localSheetId="17">#REF!</definedName>
    <definedName name="Volqueta_Kamaz_10M3" localSheetId="18">#REF!</definedName>
    <definedName name="Volqueta_Kamaz_10M3" localSheetId="22">#REF!</definedName>
    <definedName name="Volqueta_Kamaz_10M3" localSheetId="2">#REF!</definedName>
    <definedName name="Volqueta_Kamaz_10M3">#REF!</definedName>
    <definedName name="Volqueta_Kamaz_10M3_11" localSheetId="17">#REF!</definedName>
    <definedName name="Volqueta_Kamaz_10M3_11" localSheetId="18">#REF!</definedName>
    <definedName name="Volqueta_Kamaz_10M3_11" localSheetId="22">#REF!</definedName>
    <definedName name="Volqueta_Kamaz_10M3_11" localSheetId="2">#REF!</definedName>
    <definedName name="Volqueta_Kamaz_10M3_11">#REF!</definedName>
    <definedName name="VolTanqu" localSheetId="22">#REF!</definedName>
    <definedName name="VolTanqu">#REF!</definedName>
    <definedName name="Voltimetro_de_0_250v" localSheetId="17">#REF!</definedName>
    <definedName name="Voltimetro_de_0_250v" localSheetId="18">#REF!</definedName>
    <definedName name="Voltimetro_de_0_250v" localSheetId="22">#REF!</definedName>
    <definedName name="Voltimetro_de_0_250v" localSheetId="2">#REF!</definedName>
    <definedName name="Voltimetro_de_0_250v">#REF!</definedName>
    <definedName name="Voltimetro_de_0_250v_11" localSheetId="17">#REF!</definedName>
    <definedName name="Voltimetro_de_0_250v_11" localSheetId="18">#REF!</definedName>
    <definedName name="Voltimetro_de_0_250v_11" localSheetId="22">#REF!</definedName>
    <definedName name="Voltimetro_de_0_250v_11" localSheetId="2">#REF!</definedName>
    <definedName name="Voltimetro_de_0_250v_11">#REF!</definedName>
    <definedName name="volumenarena" localSheetId="22">#REF!</definedName>
    <definedName name="volumenarena">#REF!</definedName>
    <definedName name="VOLUMENDIARIO" localSheetId="22">#REF!</definedName>
    <definedName name="VOLUMENDIARIO">#REF!</definedName>
    <definedName name="VPD">[2]TARIFAS!$C$569</definedName>
    <definedName name="VPDACUE" localSheetId="14">#REF!</definedName>
    <definedName name="VPDACUE" localSheetId="22">#REF!</definedName>
    <definedName name="VPDACUE">#REF!</definedName>
    <definedName name="VPI">[2]TARIFAS!$C$567</definedName>
    <definedName name="VR_TOT_PROY" localSheetId="14">#REF!</definedName>
    <definedName name="VR_TOT_PROY" localSheetId="22">#REF!</definedName>
    <definedName name="VR_TOT_PROY">#REF!</definedName>
    <definedName name="VRA">[2]TARIFAS!$C$566</definedName>
    <definedName name="Vs" localSheetId="14">#REF!</definedName>
    <definedName name="Vs" localSheetId="22">#REF!</definedName>
    <definedName name="Vs">#REF!</definedName>
    <definedName name="vsdfj" localSheetId="14" hidden="1">{"via1",#N/A,TRUE,"general";"via2",#N/A,TRUE,"general";"via3",#N/A,TRUE,"general"}</definedName>
    <definedName name="vsdfj" localSheetId="20" hidden="1">{"via1",#N/A,TRUE,"general";"via2",#N/A,TRUE,"general";"via3",#N/A,TRUE,"general"}</definedName>
    <definedName name="vsdfj" localSheetId="22" hidden="1">{"via1",#N/A,TRUE,"general";"via2",#N/A,TRUE,"general";"via3",#N/A,TRUE,"general"}</definedName>
    <definedName name="vsdfj" hidden="1">{"via1",#N/A,TRUE,"general";"via2",#N/A,TRUE,"general";"via3",#N/A,TRUE,"general"}</definedName>
    <definedName name="vt" localSheetId="14" hidden="1">{"via1",#N/A,TRUE,"general";"via2",#N/A,TRUE,"general";"via3",#N/A,TRUE,"general"}</definedName>
    <definedName name="vt" localSheetId="20" hidden="1">{"via1",#N/A,TRUE,"general";"via2",#N/A,TRUE,"general";"via3",#N/A,TRUE,"general"}</definedName>
    <definedName name="vt" localSheetId="22" hidden="1">{"via1",#N/A,TRUE,"general";"via2",#N/A,TRUE,"general";"via3",#N/A,TRUE,"general"}</definedName>
    <definedName name="vt" hidden="1">{"via1",#N/A,TRUE,"general";"via2",#N/A,TRUE,"general";"via3",#N/A,TRUE,"general"}</definedName>
    <definedName name="vvcxv" localSheetId="14" hidden="1">{"TAB1",#N/A,TRUE,"GENERAL";"TAB2",#N/A,TRUE,"GENERAL";"TAB3",#N/A,TRUE,"GENERAL";"TAB4",#N/A,TRUE,"GENERAL";"TAB5",#N/A,TRUE,"GENERAL"}</definedName>
    <definedName name="vvcxv" localSheetId="20" hidden="1">{"TAB1",#N/A,TRUE,"GENERAL";"TAB2",#N/A,TRUE,"GENERAL";"TAB3",#N/A,TRUE,"GENERAL";"TAB4",#N/A,TRUE,"GENERAL";"TAB5",#N/A,TRUE,"GENERAL"}</definedName>
    <definedName name="vvcxv" localSheetId="22" hidden="1">{"TAB1",#N/A,TRUE,"GENERAL";"TAB2",#N/A,TRUE,"GENERAL";"TAB3",#N/A,TRUE,"GENERAL";"TAB4",#N/A,TRUE,"GENERAL";"TAB5",#N/A,TRUE,"GENERAL"}</definedName>
    <definedName name="vvcxv" hidden="1">{"TAB1",#N/A,TRUE,"GENERAL";"TAB2",#N/A,TRUE,"GENERAL";"TAB3",#N/A,TRUE,"GENERAL";"TAB4",#N/A,TRUE,"GENERAL";"TAB5",#N/A,TRUE,"GENERAL"}</definedName>
    <definedName name="VVV" localSheetId="14">#REF!</definedName>
    <definedName name="VVV" localSheetId="22">#REF!</definedName>
    <definedName name="VVV">#REF!</definedName>
    <definedName name="vvvvt" localSheetId="14" hidden="1">{"via1",#N/A,TRUE,"general";"via2",#N/A,TRUE,"general";"via3",#N/A,TRUE,"general"}</definedName>
    <definedName name="vvvvt" localSheetId="20" hidden="1">{"via1",#N/A,TRUE,"general";"via2",#N/A,TRUE,"general";"via3",#N/A,TRUE,"general"}</definedName>
    <definedName name="vvvvt" localSheetId="22" hidden="1">{"via1",#N/A,TRUE,"general";"via2",#N/A,TRUE,"general";"via3",#N/A,TRUE,"general"}</definedName>
    <definedName name="vvvvt" hidden="1">{"via1",#N/A,TRUE,"general";"via2",#N/A,TRUE,"general";"via3",#N/A,TRUE,"general"}</definedName>
    <definedName name="vvvvvvf" localSheetId="14" hidden="1">{"via1",#N/A,TRUE,"general";"via2",#N/A,TRUE,"general";"via3",#N/A,TRUE,"general"}</definedName>
    <definedName name="vvvvvvf" localSheetId="20" hidden="1">{"via1",#N/A,TRUE,"general";"via2",#N/A,TRUE,"general";"via3",#N/A,TRUE,"general"}</definedName>
    <definedName name="vvvvvvf" localSheetId="22" hidden="1">{"via1",#N/A,TRUE,"general";"via2",#N/A,TRUE,"general";"via3",#N/A,TRUE,"general"}</definedName>
    <definedName name="vvvvvvf" hidden="1">{"via1",#N/A,TRUE,"general";"via2",#N/A,TRUE,"general";"via3",#N/A,TRUE,"general"}</definedName>
    <definedName name="vy" localSheetId="14" hidden="1">{"TAB1",#N/A,TRUE,"GENERAL";"TAB2",#N/A,TRUE,"GENERAL";"TAB3",#N/A,TRUE,"GENERAL";"TAB4",#N/A,TRUE,"GENERAL";"TAB5",#N/A,TRUE,"GENERAL"}</definedName>
    <definedName name="vy" localSheetId="20" hidden="1">{"TAB1",#N/A,TRUE,"GENERAL";"TAB2",#N/A,TRUE,"GENERAL";"TAB3",#N/A,TRUE,"GENERAL";"TAB4",#N/A,TRUE,"GENERAL";"TAB5",#N/A,TRUE,"GENERAL"}</definedName>
    <definedName name="vy" localSheetId="22" hidden="1">{"TAB1",#N/A,TRUE,"GENERAL";"TAB2",#N/A,TRUE,"GENERAL";"TAB3",#N/A,TRUE,"GENERAL";"TAB4",#N/A,TRUE,"GENERAL";"TAB5",#N/A,TRUE,"GENERAL"}</definedName>
    <definedName name="vy" hidden="1">{"TAB1",#N/A,TRUE,"GENERAL";"TAB2",#N/A,TRUE,"GENERAL";"TAB3",#N/A,TRUE,"GENERAL";"TAB4",#N/A,TRUE,"GENERAL";"TAB5",#N/A,TRUE,"GENERAL"}</definedName>
    <definedName name="w" localSheetId="22">'[87]Análisis Unit'!#REF!</definedName>
    <definedName name="w">'[87]Análisis Unit'!#REF!</definedName>
    <definedName name="w.Tipo_obra">[14]SOPORTE!$KF$2:$KF$7</definedName>
    <definedName name="w2w2w" localSheetId="14" hidden="1">{"via1",#N/A,TRUE,"general";"via2",#N/A,TRUE,"general";"via3",#N/A,TRUE,"general"}</definedName>
    <definedName name="w2w2w" localSheetId="20" hidden="1">{"via1",#N/A,TRUE,"general";"via2",#N/A,TRUE,"general";"via3",#N/A,TRUE,"general"}</definedName>
    <definedName name="w2w2w" localSheetId="22" hidden="1">{"via1",#N/A,TRUE,"general";"via2",#N/A,TRUE,"general";"via3",#N/A,TRUE,"general"}</definedName>
    <definedName name="w2w2w" hidden="1">{"via1",#N/A,TRUE,"general";"via2",#N/A,TRUE,"general";"via3",#N/A,TRUE,"general"}</definedName>
    <definedName name="WAC">#REF!</definedName>
    <definedName name="WACC">#REF!</definedName>
    <definedName name="wcint">#REF!</definedName>
    <definedName name="WCmaximum_amount">#REF!</definedName>
    <definedName name="WEQ" localSheetId="22" hidden="1">'[8]ETAPA 50 SMMLV'!#REF!</definedName>
    <definedName name="WEQ" hidden="1">'[8]ETAPA 50 SMMLV'!#REF!</definedName>
    <definedName name="WER">'[37]Res-Accide-10'!$S$2:$S$7</definedName>
    <definedName name="werew" localSheetId="14" hidden="1">{"TAB1",#N/A,TRUE,"GENERAL";"TAB2",#N/A,TRUE,"GENERAL";"TAB3",#N/A,TRUE,"GENERAL";"TAB4",#N/A,TRUE,"GENERAL";"TAB5",#N/A,TRUE,"GENERAL"}</definedName>
    <definedName name="werew" localSheetId="20" hidden="1">{"TAB1",#N/A,TRUE,"GENERAL";"TAB2",#N/A,TRUE,"GENERAL";"TAB3",#N/A,TRUE,"GENERAL";"TAB4",#N/A,TRUE,"GENERAL";"TAB5",#N/A,TRUE,"GENERAL"}</definedName>
    <definedName name="werew" localSheetId="22" hidden="1">{"TAB1",#N/A,TRUE,"GENERAL";"TAB2",#N/A,TRUE,"GENERAL";"TAB3",#N/A,TRUE,"GENERAL";"TAB4",#N/A,TRUE,"GENERAL";"TAB5",#N/A,TRUE,"GENERAL"}</definedName>
    <definedName name="werew" hidden="1">{"TAB1",#N/A,TRUE,"GENERAL";"TAB2",#N/A,TRUE,"GENERAL";"TAB3",#N/A,TRUE,"GENERAL";"TAB4",#N/A,TRUE,"GENERAL";"TAB5",#N/A,TRUE,"GENERAL"}</definedName>
    <definedName name="WEREWR" localSheetId="14" hidden="1">{"via1",#N/A,TRUE,"general";"via2",#N/A,TRUE,"general";"via3",#N/A,TRUE,"general"}</definedName>
    <definedName name="WEREWR" localSheetId="20" hidden="1">{"via1",#N/A,TRUE,"general";"via2",#N/A,TRUE,"general";"via3",#N/A,TRUE,"general"}</definedName>
    <definedName name="WEREWR" localSheetId="22" hidden="1">{"via1",#N/A,TRUE,"general";"via2",#N/A,TRUE,"general";"via3",#N/A,TRUE,"general"}</definedName>
    <definedName name="WEREWR" hidden="1">{"via1",#N/A,TRUE,"general";"via2",#N/A,TRUE,"general";"via3",#N/A,TRUE,"general"}</definedName>
    <definedName name="werfdsf" localSheetId="14" hidden="1">{"TAB1",#N/A,TRUE,"GENERAL";"TAB2",#N/A,TRUE,"GENERAL";"TAB3",#N/A,TRUE,"GENERAL";"TAB4",#N/A,TRUE,"GENERAL";"TAB5",#N/A,TRUE,"GENERAL"}</definedName>
    <definedName name="werfdsf" localSheetId="20" hidden="1">{"TAB1",#N/A,TRUE,"GENERAL";"TAB2",#N/A,TRUE,"GENERAL";"TAB3",#N/A,TRUE,"GENERAL";"TAB4",#N/A,TRUE,"GENERAL";"TAB5",#N/A,TRUE,"GENERAL"}</definedName>
    <definedName name="werfdsf" localSheetId="22" hidden="1">{"TAB1",#N/A,TRUE,"GENERAL";"TAB2",#N/A,TRUE,"GENERAL";"TAB3",#N/A,TRUE,"GENERAL";"TAB4",#N/A,TRUE,"GENERAL";"TAB5",#N/A,TRUE,"GENERAL"}</definedName>
    <definedName name="werfdsf" hidden="1">{"TAB1",#N/A,TRUE,"GENERAL";"TAB2",#N/A,TRUE,"GENERAL";"TAB3",#N/A,TRUE,"GENERAL";"TAB4",#N/A,TRUE,"GENERAL";"TAB5",#N/A,TRUE,"GENERAL"}</definedName>
    <definedName name="werh" localSheetId="14" hidden="1">{"via1",#N/A,TRUE,"general";"via2",#N/A,TRUE,"general";"via3",#N/A,TRUE,"general"}</definedName>
    <definedName name="werh" localSheetId="20" hidden="1">{"via1",#N/A,TRUE,"general";"via2",#N/A,TRUE,"general";"via3",#N/A,TRUE,"general"}</definedName>
    <definedName name="werh" localSheetId="22" hidden="1">{"via1",#N/A,TRUE,"general";"via2",#N/A,TRUE,"general";"via3",#N/A,TRUE,"general"}</definedName>
    <definedName name="werh" hidden="1">{"via1",#N/A,TRUE,"general";"via2",#N/A,TRUE,"general";"via3",#N/A,TRUE,"general"}</definedName>
    <definedName name="wersfdfrguyo" localSheetId="14" hidden="1">{"via1",#N/A,TRUE,"general";"via2",#N/A,TRUE,"general";"via3",#N/A,TRUE,"general"}</definedName>
    <definedName name="wersfdfrguyo" localSheetId="20" hidden="1">{"via1",#N/A,TRUE,"general";"via2",#N/A,TRUE,"general";"via3",#N/A,TRUE,"general"}</definedName>
    <definedName name="wersfdfrguyo" localSheetId="22" hidden="1">{"via1",#N/A,TRUE,"general";"via2",#N/A,TRUE,"general";"via3",#N/A,TRUE,"general"}</definedName>
    <definedName name="wersfdfrguyo" hidden="1">{"via1",#N/A,TRUE,"general";"via2",#N/A,TRUE,"general";"via3",#N/A,TRUE,"general"}</definedName>
    <definedName name="werwr" localSheetId="14" hidden="1">{"via1",#N/A,TRUE,"general";"via2",#N/A,TRUE,"general";"via3",#N/A,TRUE,"general"}</definedName>
    <definedName name="werwr" localSheetId="20" hidden="1">{"via1",#N/A,TRUE,"general";"via2",#N/A,TRUE,"general";"via3",#N/A,TRUE,"general"}</definedName>
    <definedName name="werwr" localSheetId="22" hidden="1">{"via1",#N/A,TRUE,"general";"via2",#N/A,TRUE,"general";"via3",#N/A,TRUE,"general"}</definedName>
    <definedName name="werwr" hidden="1">{"via1",#N/A,TRUE,"general";"via2",#N/A,TRUE,"general";"via3",#N/A,TRUE,"general"}</definedName>
    <definedName name="WERWVN" localSheetId="14" hidden="1">{"TAB1",#N/A,TRUE,"GENERAL";"TAB2",#N/A,TRUE,"GENERAL";"TAB3",#N/A,TRUE,"GENERAL";"TAB4",#N/A,TRUE,"GENERAL";"TAB5",#N/A,TRUE,"GENERAL"}</definedName>
    <definedName name="WERWVN" localSheetId="20" hidden="1">{"TAB1",#N/A,TRUE,"GENERAL";"TAB2",#N/A,TRUE,"GENERAL";"TAB3",#N/A,TRUE,"GENERAL";"TAB4",#N/A,TRUE,"GENERAL";"TAB5",#N/A,TRUE,"GENERAL"}</definedName>
    <definedName name="WERWVN" localSheetId="22" hidden="1">{"TAB1",#N/A,TRUE,"GENERAL";"TAB2",#N/A,TRUE,"GENERAL";"TAB3",#N/A,TRUE,"GENERAL";"TAB4",#N/A,TRUE,"GENERAL";"TAB5",#N/A,TRUE,"GENERAL"}</definedName>
    <definedName name="WERWVN" hidden="1">{"TAB1",#N/A,TRUE,"GENERAL";"TAB2",#N/A,TRUE,"GENERAL";"TAB3",#N/A,TRUE,"GENERAL";"TAB4",#N/A,TRUE,"GENERAL";"TAB5",#N/A,TRUE,"GENERAL"}</definedName>
    <definedName name="wetrew" localSheetId="14" hidden="1">{"via1",#N/A,TRUE,"general";"via2",#N/A,TRUE,"general";"via3",#N/A,TRUE,"general"}</definedName>
    <definedName name="wetrew" localSheetId="20" hidden="1">{"via1",#N/A,TRUE,"general";"via2",#N/A,TRUE,"general";"via3",#N/A,TRUE,"general"}</definedName>
    <definedName name="wetrew" localSheetId="22" hidden="1">{"via1",#N/A,TRUE,"general";"via2",#N/A,TRUE,"general";"via3",#N/A,TRUE,"general"}</definedName>
    <definedName name="wetrew" hidden="1">{"via1",#N/A,TRUE,"general";"via2",#N/A,TRUE,"general";"via3",#N/A,TRUE,"general"}</definedName>
    <definedName name="wettt" localSheetId="14" hidden="1">{"via1",#N/A,TRUE,"general";"via2",#N/A,TRUE,"general";"via3",#N/A,TRUE,"general"}</definedName>
    <definedName name="wettt" localSheetId="20" hidden="1">{"via1",#N/A,TRUE,"general";"via2",#N/A,TRUE,"general";"via3",#N/A,TRUE,"general"}</definedName>
    <definedName name="wettt" localSheetId="22" hidden="1">{"via1",#N/A,TRUE,"general";"via2",#N/A,TRUE,"general";"via3",#N/A,TRUE,"general"}</definedName>
    <definedName name="wettt" hidden="1">{"via1",#N/A,TRUE,"general";"via2",#N/A,TRUE,"general";"via3",#N/A,TRUE,"general"}</definedName>
    <definedName name="wetwretd" localSheetId="14" hidden="1">{"via1",#N/A,TRUE,"general";"via2",#N/A,TRUE,"general";"via3",#N/A,TRUE,"general"}</definedName>
    <definedName name="wetwretd" localSheetId="20" hidden="1">{"via1",#N/A,TRUE,"general";"via2",#N/A,TRUE,"general";"via3",#N/A,TRUE,"general"}</definedName>
    <definedName name="wetwretd" localSheetId="22" hidden="1">{"via1",#N/A,TRUE,"general";"via2",#N/A,TRUE,"general";"via3",#N/A,TRUE,"general"}</definedName>
    <definedName name="wetwretd" hidden="1">{"via1",#N/A,TRUE,"general";"via2",#N/A,TRUE,"general";"via3",#N/A,TRUE,"general"}</definedName>
    <definedName name="wew" localSheetId="14" hidden="1">{"via1",#N/A,TRUE,"general";"via2",#N/A,TRUE,"general";"via3",#N/A,TRUE,"general"}</definedName>
    <definedName name="wew" localSheetId="20" hidden="1">{"via1",#N/A,TRUE,"general";"via2",#N/A,TRUE,"general";"via3",#N/A,TRUE,"general"}</definedName>
    <definedName name="wew" localSheetId="22" hidden="1">{"via1",#N/A,TRUE,"general";"via2",#N/A,TRUE,"general";"via3",#N/A,TRUE,"general"}</definedName>
    <definedName name="wew" hidden="1">{"via1",#N/A,TRUE,"general";"via2",#N/A,TRUE,"general";"via3",#N/A,TRUE,"general"}</definedName>
    <definedName name="wffag" localSheetId="14" hidden="1">{"via1",#N/A,TRUE,"general";"via2",#N/A,TRUE,"general";"via3",#N/A,TRUE,"general"}</definedName>
    <definedName name="wffag" localSheetId="20" hidden="1">{"via1",#N/A,TRUE,"general";"via2",#N/A,TRUE,"general";"via3",#N/A,TRUE,"general"}</definedName>
    <definedName name="wffag" localSheetId="22" hidden="1">{"via1",#N/A,TRUE,"general";"via2",#N/A,TRUE,"general";"via3",#N/A,TRUE,"general"}</definedName>
    <definedName name="wffag" hidden="1">{"via1",#N/A,TRUE,"general";"via2",#N/A,TRUE,"general";"via3",#N/A,TRUE,"general"}</definedName>
    <definedName name="WILSON" localSheetId="22">'[37]Res-Accide-10'!#REF!</definedName>
    <definedName name="WILSON">'[37]Res-Accide-10'!#REF!</definedName>
    <definedName name="Workers">#REF!</definedName>
    <definedName name="WorkingCapital_Commitment">#REF!</definedName>
    <definedName name="WorkingCapital_Spread">#REF!</definedName>
    <definedName name="WQEEWQ" localSheetId="14" hidden="1">{"TAB1",#N/A,TRUE,"GENERAL";"TAB2",#N/A,TRUE,"GENERAL";"TAB3",#N/A,TRUE,"GENERAL";"TAB4",#N/A,TRUE,"GENERAL";"TAB5",#N/A,TRUE,"GENERAL"}</definedName>
    <definedName name="WQEEWQ" localSheetId="20" hidden="1">{"TAB1",#N/A,TRUE,"GENERAL";"TAB2",#N/A,TRUE,"GENERAL";"TAB3",#N/A,TRUE,"GENERAL";"TAB4",#N/A,TRUE,"GENERAL";"TAB5",#N/A,TRUE,"GENERAL"}</definedName>
    <definedName name="WQEEWQ" localSheetId="22" hidden="1">{"TAB1",#N/A,TRUE,"GENERAL";"TAB2",#N/A,TRUE,"GENERAL";"TAB3",#N/A,TRUE,"GENERAL";"TAB4",#N/A,TRUE,"GENERAL";"TAB5",#N/A,TRUE,"GENERAL"}</definedName>
    <definedName name="WQEEWQ" hidden="1">{"TAB1",#N/A,TRUE,"GENERAL";"TAB2",#N/A,TRUE,"GENERAL";"TAB3",#N/A,TRUE,"GENERAL";"TAB4",#N/A,TRUE,"GENERAL";"TAB5",#N/A,TRUE,"GENERAL"}</definedName>
    <definedName name="wrn.Analisi._.completa." localSheetId="14"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 localSheetId="20"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 localSheetId="22"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 hidden="1">{#N/A,#N/A,TRUE,"Stato Patrimoniale Civilistico";#N/A,#N/A,TRUE,"Conto Economico Civilistico";#N/A,#N/A,TRUE,"Riclassifica SP";#N/A,#N/A,TRUE,"Riclassifica CE";#N/A,#N/A,TRUE,"Indici di Bilancio";#N/A,#N/A,TRUE,"Composizione SP";#N/A,#N/A,TRUE,"Liquidità";#N/A,#N/A,TRUE,"Solidità";#N/A,#N/A,TRUE,"Redditività";#N/A,#N/A,TRUE,"Sviluppo"}</definedName>
    <definedName name="wrn.Asia." localSheetId="14"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localSheetId="20"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localSheetId="22"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Cover." localSheetId="14" hidden="1">{"coverall",#N/A,FALSE,"Definitions";"cover1",#N/A,FALSE,"Definitions";"cover2",#N/A,FALSE,"Definitions";"cover3",#N/A,FALSE,"Definitions";"cover4",#N/A,FALSE,"Definitions";"cover5",#N/A,FALSE,"Definitions";"blank",#N/A,FALSE,"Definitions"}</definedName>
    <definedName name="wrn.Cover." localSheetId="20" hidden="1">{"coverall",#N/A,FALSE,"Definitions";"cover1",#N/A,FALSE,"Definitions";"cover2",#N/A,FALSE,"Definitions";"cover3",#N/A,FALSE,"Definitions";"cover4",#N/A,FALSE,"Definitions";"cover5",#N/A,FALSE,"Definitions";"blank",#N/A,FALSE,"Definitions"}</definedName>
    <definedName name="wrn.Cover." localSheetId="22" hidden="1">{"coverall",#N/A,FALSE,"Definitions";"cover1",#N/A,FALSE,"Definitions";"cover2",#N/A,FALSE,"Definitions";"cover3",#N/A,FALSE,"Definitions";"cover4",#N/A,FALSE,"Definitions";"cover5",#N/A,FALSE,"Definitions";"blank",#N/A,FALSE,"Definitions"}</definedName>
    <definedName name="wrn.Cover." hidden="1">{"coverall",#N/A,FALSE,"Definitions";"cover1",#N/A,FALSE,"Definitions";"cover2",#N/A,FALSE,"Definitions";"cover3",#N/A,FALSE,"Definitions";"cover4",#N/A,FALSE,"Definitions";"cover5",#N/A,FALSE,"Definitions";"blank",#N/A,FALSE,"Definitions"}</definedName>
    <definedName name="wrn.Danilo." localSheetId="14" hidden="1">{#N/A,#N/A,TRUE,"Main Issues";#N/A,#N/A,TRUE,"Income statement ($)"}</definedName>
    <definedName name="wrn.Danilo." localSheetId="20" hidden="1">{#N/A,#N/A,TRUE,"Main Issues";#N/A,#N/A,TRUE,"Income statement ($)"}</definedName>
    <definedName name="wrn.Danilo." localSheetId="22" hidden="1">{#N/A,#N/A,TRUE,"Main Issues";#N/A,#N/A,TRUE,"Income statement ($)"}</definedName>
    <definedName name="wrn.Danilo." hidden="1">{#N/A,#N/A,TRUE,"Main Issues";#N/A,#N/A,TRUE,"Income statement ($)"}</definedName>
    <definedName name="wrn.Europe." localSheetId="14"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localSheetId="20"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localSheetId="22"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fcb2" localSheetId="14" hidden="1">{"FCB_ALL",#N/A,FALSE,"FCB"}</definedName>
    <definedName name="wrn.fcb2" localSheetId="20" hidden="1">{"FCB_ALL",#N/A,FALSE,"FCB"}</definedName>
    <definedName name="wrn.fcb2" localSheetId="22" hidden="1">{"FCB_ALL",#N/A,FALSE,"FCB"}</definedName>
    <definedName name="wrn.fcb2" hidden="1">{"FCB_ALL",#N/A,FALSE,"FCB"}</definedName>
    <definedName name="wrn.five." localSheetId="14" hidden="1">{#N/A,#N/A,TRUE,"5 year"}</definedName>
    <definedName name="wrn.five." localSheetId="20" hidden="1">{#N/A,#N/A,TRUE,"5 year"}</definedName>
    <definedName name="wrn.five." localSheetId="22" hidden="1">{#N/A,#N/A,TRUE,"5 year"}</definedName>
    <definedName name="wrn.five." hidden="1">{#N/A,#N/A,TRUE,"5 year"}</definedName>
    <definedName name="wrn.fixed._.assets." localSheetId="14" hidden="1">{#N/A,#N/A,TRUE,"fixed assets"}</definedName>
    <definedName name="wrn.fixed._.assets." localSheetId="20" hidden="1">{#N/A,#N/A,TRUE,"fixed assets"}</definedName>
    <definedName name="wrn.fixed._.assets." localSheetId="22" hidden="1">{#N/A,#N/A,TRUE,"fixed assets"}</definedName>
    <definedName name="wrn.fixed._.assets." hidden="1">{#N/A,#N/A,TRUE,"fixed assets"}</definedName>
    <definedName name="wrn.FORMATOS." localSheetId="1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4" hidden="1">{"TAB1",#N/A,TRUE,"GENERAL";"TAB2",#N/A,TRUE,"GENERAL";"TAB3",#N/A,TRUE,"GENERAL";"TAB4",#N/A,TRUE,"GENERAL";"TAB5",#N/A,TRUE,"GENERAL"}</definedName>
    <definedName name="wrn.GENERAL." localSheetId="20" hidden="1">{"TAB1",#N/A,TRUE,"GENERAL";"TAB2",#N/A,TRUE,"GENERAL";"TAB3",#N/A,TRUE,"GENERAL";"TAB4",#N/A,TRUE,"GENERAL";"TAB5",#N/A,TRUE,"GENERAL"}</definedName>
    <definedName name="wrn.GENERAL." localSheetId="22" hidden="1">{"TAB1",#N/A,TRUE,"GENERAL";"TAB2",#N/A,TRUE,"GENERAL";"TAB3",#N/A,TRUE,"GENERAL";"TAB4",#N/A,TRUE,"GENERAL";"TAB5",#N/A,TRUE,"GENERAL"}</definedName>
    <definedName name="wrn.GENERAL." hidden="1">{"TAB1",#N/A,TRUE,"GENERAL";"TAB2",#N/A,TRUE,"GENERAL";"TAB3",#N/A,TRUE,"GENERAL";"TAB4",#N/A,TRUE,"GENERAL";"TAB5",#N/A,TRUE,"GENERAL"}</definedName>
    <definedName name="wrn.GERENCIA." localSheetId="14" hidden="1">{#N/A,#N/A,TRUE,"INGENIERIA";#N/A,#N/A,TRUE,"COMPRAS";#N/A,#N/A,TRUE,"DIRECCION";#N/A,#N/A,TRUE,"RESUMEN"}</definedName>
    <definedName name="wrn.GERENCIA." localSheetId="20" hidden="1">{#N/A,#N/A,TRUE,"INGENIERIA";#N/A,#N/A,TRUE,"COMPRAS";#N/A,#N/A,TRUE,"DIRECCION";#N/A,#N/A,TRUE,"RESUMEN"}</definedName>
    <definedName name="wrn.GERENCIA." localSheetId="22" hidden="1">{#N/A,#N/A,TRUE,"INGENIERIA";#N/A,#N/A,TRUE,"COMPRAS";#N/A,#N/A,TRUE,"DIRECCION";#N/A,#N/A,TRUE,"RESUMEN"}</definedName>
    <definedName name="wrn.GERENCIA." hidden="1">{#N/A,#N/A,TRUE,"INGENIERIA";#N/A,#N/A,TRUE,"COMPRAS";#N/A,#N/A,TRUE,"DIRECCION";#N/A,#N/A,TRUE,"RESUMEN"}</definedName>
    <definedName name="wrn.Modello." localSheetId="14" hidden="1">{#N/A,#N/A,TRUE,"Proposal";#N/A,#N/A,TRUE,"Assumptions";#N/A,#N/A,TRUE,"Net Income";#N/A,#N/A,TRUE,"Balsheet";#N/A,#N/A,TRUE,"Capex";#N/A,#N/A,TRUE,"Volumes";#N/A,#N/A,TRUE,"Revenues";#N/A,#N/A,TRUE,"Var.Costs";#N/A,#N/A,TRUE,"Personnel";#N/A,#N/A,TRUE,"Other costs";#N/A,#N/A,TRUE,"MKTG and G&amp;A"}</definedName>
    <definedName name="wrn.Modello." localSheetId="20" hidden="1">{#N/A,#N/A,TRUE,"Proposal";#N/A,#N/A,TRUE,"Assumptions";#N/A,#N/A,TRUE,"Net Income";#N/A,#N/A,TRUE,"Balsheet";#N/A,#N/A,TRUE,"Capex";#N/A,#N/A,TRUE,"Volumes";#N/A,#N/A,TRUE,"Revenues";#N/A,#N/A,TRUE,"Var.Costs";#N/A,#N/A,TRUE,"Personnel";#N/A,#N/A,TRUE,"Other costs";#N/A,#N/A,TRUE,"MKTG and G&amp;A"}</definedName>
    <definedName name="wrn.Modello." localSheetId="22" hidden="1">{#N/A,#N/A,TRUE,"Proposal";#N/A,#N/A,TRUE,"Assumptions";#N/A,#N/A,TRUE,"Net Income";#N/A,#N/A,TRUE,"Balsheet";#N/A,#N/A,TRUE,"Capex";#N/A,#N/A,TRUE,"Volumes";#N/A,#N/A,TRUE,"Revenues";#N/A,#N/A,TRUE,"Var.Costs";#N/A,#N/A,TRUE,"Personnel";#N/A,#N/A,TRUE,"Other costs";#N/A,#N/A,TRUE,"MKTG and G&amp;A"}</definedName>
    <definedName name="wrn.Modello." hidden="1">{#N/A,#N/A,TRUE,"Proposal";#N/A,#N/A,TRUE,"Assumptions";#N/A,#N/A,TRUE,"Net Income";#N/A,#N/A,TRUE,"Balsheet";#N/A,#N/A,TRUE,"Capex";#N/A,#N/A,TRUE,"Volumes";#N/A,#N/A,TRUE,"Revenues";#N/A,#N/A,TRUE,"Var.Costs";#N/A,#N/A,TRUE,"Personnel";#N/A,#N/A,TRUE,"Other costs";#N/A,#N/A,TRUE,"MKTG and G&amp;A"}</definedName>
    <definedName name="wrn.Output." localSheetId="14"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localSheetId="20"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localSheetId="22"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summary._.report." localSheetId="14" hidden="1">{#N/A,#N/A,TRUE,"Summary"}</definedName>
    <definedName name="wrn.summary._.report." localSheetId="20" hidden="1">{#N/A,#N/A,TRUE,"Summary"}</definedName>
    <definedName name="wrn.summary._.report." localSheetId="22" hidden="1">{#N/A,#N/A,TRUE,"Summary"}</definedName>
    <definedName name="wrn.summary._.report." hidden="1">{#N/A,#N/A,TRUE,"Summary"}</definedName>
    <definedName name="wrn.synt." localSheetId="14" hidden="1">{#N/A,#N/A,FALSE,"c_finanz";#N/A,#N/A,FALSE,"c_eco";#N/A,#N/A,FALSE,"investimenti";#N/A,#N/A,FALSE,"tir"}</definedName>
    <definedName name="wrn.synt." localSheetId="20" hidden="1">{#N/A,#N/A,FALSE,"c_finanz";#N/A,#N/A,FALSE,"c_eco";#N/A,#N/A,FALSE,"investimenti";#N/A,#N/A,FALSE,"tir"}</definedName>
    <definedName name="wrn.synt." localSheetId="22" hidden="1">{#N/A,#N/A,FALSE,"c_finanz";#N/A,#N/A,FALSE,"c_eco";#N/A,#N/A,FALSE,"investimenti";#N/A,#N/A,FALSE,"tir"}</definedName>
    <definedName name="wrn.synt." hidden="1">{#N/A,#N/A,FALSE,"c_finanz";#N/A,#N/A,FALSE,"c_eco";#N/A,#N/A,FALSE,"investimenti";#N/A,#N/A,FALSE,"tir"}</definedName>
    <definedName name="wrn.test." localSheetId="14" hidden="1">{"test2",#N/A,TRUE,"Prices"}</definedName>
    <definedName name="wrn.test." localSheetId="20" hidden="1">{"test2",#N/A,TRUE,"Prices"}</definedName>
    <definedName name="wrn.test." localSheetId="22" hidden="1">{"test2",#N/A,TRUE,"Prices"}</definedName>
    <definedName name="wrn.test." hidden="1">{"test2",#N/A,TRUE,"Prices"}</definedName>
    <definedName name="wrn.via." localSheetId="14" hidden="1">{"via1",#N/A,TRUE,"general";"via2",#N/A,TRUE,"general";"via3",#N/A,TRUE,"general"}</definedName>
    <definedName name="wrn.via." localSheetId="20" hidden="1">{"via1",#N/A,TRUE,"general";"via2",#N/A,TRUE,"general";"via3",#N/A,TRUE,"general"}</definedName>
    <definedName name="wrn.via." localSheetId="22" hidden="1">{"via1",#N/A,TRUE,"general";"via2",#N/A,TRUE,"general";"via3",#N/A,TRUE,"general"}</definedName>
    <definedName name="wrn.via." hidden="1">{"via1",#N/A,TRUE,"general";"via2",#N/A,TRUE,"general";"via3",#N/A,TRUE,"general"}</definedName>
    <definedName name="WSERWEER" localSheetId="22">'[90]COSTOS OFICINA'!#REF!</definedName>
    <definedName name="WSERWEER">'[90]COSTOS OFICINA'!#REF!</definedName>
    <definedName name="wsnhed" localSheetId="14" hidden="1">{"via1",#N/A,TRUE,"general";"via2",#N/A,TRUE,"general";"via3",#N/A,TRUE,"general"}</definedName>
    <definedName name="wsnhed" localSheetId="20" hidden="1">{"via1",#N/A,TRUE,"general";"via2",#N/A,TRUE,"general";"via3",#N/A,TRUE,"general"}</definedName>
    <definedName name="wsnhed" localSheetId="22" hidden="1">{"via1",#N/A,TRUE,"general";"via2",#N/A,TRUE,"general";"via3",#N/A,TRUE,"general"}</definedName>
    <definedName name="wsnhed" hidden="1">{"via1",#N/A,TRUE,"general";"via2",#N/A,TRUE,"general";"via3",#N/A,TRUE,"general"}</definedName>
    <definedName name="wswswsqa" localSheetId="14" hidden="1">{"via1",#N/A,TRUE,"general";"via2",#N/A,TRUE,"general";"via3",#N/A,TRUE,"general"}</definedName>
    <definedName name="wswswsqa" localSheetId="20" hidden="1">{"via1",#N/A,TRUE,"general";"via2",#N/A,TRUE,"general";"via3",#N/A,TRUE,"general"}</definedName>
    <definedName name="wswswsqa" localSheetId="22" hidden="1">{"via1",#N/A,TRUE,"general";"via2",#N/A,TRUE,"general";"via3",#N/A,TRUE,"general"}</definedName>
    <definedName name="wswswsqa" hidden="1">{"via1",#N/A,TRUE,"general";"via2",#N/A,TRUE,"general";"via3",#N/A,TRUE,"general"}</definedName>
    <definedName name="wtt" localSheetId="14" hidden="1">{"TAB1",#N/A,TRUE,"GENERAL";"TAB2",#N/A,TRUE,"GENERAL";"TAB3",#N/A,TRUE,"GENERAL";"TAB4",#N/A,TRUE,"GENERAL";"TAB5",#N/A,TRUE,"GENERAL"}</definedName>
    <definedName name="wtt" localSheetId="20" hidden="1">{"TAB1",#N/A,TRUE,"GENERAL";"TAB2",#N/A,TRUE,"GENERAL";"TAB3",#N/A,TRUE,"GENERAL";"TAB4",#N/A,TRUE,"GENERAL";"TAB5",#N/A,TRUE,"GENERAL"}</definedName>
    <definedName name="wtt" localSheetId="22" hidden="1">{"TAB1",#N/A,TRUE,"GENERAL";"TAB2",#N/A,TRUE,"GENERAL";"TAB3",#N/A,TRUE,"GENERAL";"TAB4",#N/A,TRUE,"GENERAL";"TAB5",#N/A,TRUE,"GENERAL"}</definedName>
    <definedName name="wtt" hidden="1">{"TAB1",#N/A,TRUE,"GENERAL";"TAB2",#N/A,TRUE,"GENERAL";"TAB3",#N/A,TRUE,"GENERAL";"TAB4",#N/A,TRUE,"GENERAL";"TAB5",#N/A,TRUE,"GENERAL"}</definedName>
    <definedName name="Ww" localSheetId="14">#REF!</definedName>
    <definedName name="Ww" localSheetId="22">#REF!</definedName>
    <definedName name="Ww">#REF!</definedName>
    <definedName name="wwded3" localSheetId="14" hidden="1">{"via1",#N/A,TRUE,"general";"via2",#N/A,TRUE,"general";"via3",#N/A,TRUE,"general"}</definedName>
    <definedName name="wwded3" localSheetId="20" hidden="1">{"via1",#N/A,TRUE,"general";"via2",#N/A,TRUE,"general";"via3",#N/A,TRUE,"general"}</definedName>
    <definedName name="wwded3" localSheetId="22" hidden="1">{"via1",#N/A,TRUE,"general";"via2",#N/A,TRUE,"general";"via3",#N/A,TRUE,"general"}</definedName>
    <definedName name="wwded3" hidden="1">{"via1",#N/A,TRUE,"general";"via2",#N/A,TRUE,"general";"via3",#N/A,TRUE,"general"}</definedName>
    <definedName name="wwwwe" localSheetId="14" hidden="1">{"TAB1",#N/A,TRUE,"GENERAL";"TAB2",#N/A,TRUE,"GENERAL";"TAB3",#N/A,TRUE,"GENERAL";"TAB4",#N/A,TRUE,"GENERAL";"TAB5",#N/A,TRUE,"GENERAL"}</definedName>
    <definedName name="wwwwe" localSheetId="20" hidden="1">{"TAB1",#N/A,TRUE,"GENERAL";"TAB2",#N/A,TRUE,"GENERAL";"TAB3",#N/A,TRUE,"GENERAL";"TAB4",#N/A,TRUE,"GENERAL";"TAB5",#N/A,TRUE,"GENERAL"}</definedName>
    <definedName name="wwwwe" localSheetId="22" hidden="1">{"TAB1",#N/A,TRUE,"GENERAL";"TAB2",#N/A,TRUE,"GENERAL";"TAB3",#N/A,TRUE,"GENERAL";"TAB4",#N/A,TRUE,"GENERAL";"TAB5",#N/A,TRUE,"GENERAL"}</definedName>
    <definedName name="wwwwe" hidden="1">{"TAB1",#N/A,TRUE,"GENERAL";"TAB2",#N/A,TRUE,"GENERAL";"TAB3",#N/A,TRUE,"GENERAL";"TAB4",#N/A,TRUE,"GENERAL";"TAB5",#N/A,TRUE,"GENERAL"}</definedName>
    <definedName name="wyty" localSheetId="14" hidden="1">{"via1",#N/A,TRUE,"general";"via2",#N/A,TRUE,"general";"via3",#N/A,TRUE,"general"}</definedName>
    <definedName name="wyty" localSheetId="20" hidden="1">{"via1",#N/A,TRUE,"general";"via2",#N/A,TRUE,"general";"via3",#N/A,TRUE,"general"}</definedName>
    <definedName name="wyty" localSheetId="22" hidden="1">{"via1",#N/A,TRUE,"general";"via2",#N/A,TRUE,"general";"via3",#N/A,TRUE,"general"}</definedName>
    <definedName name="wyty" hidden="1">{"via1",#N/A,TRUE,"general";"via2",#N/A,TRUE,"general";"via3",#N/A,TRUE,"general"}</definedName>
    <definedName name="x">#REF!</definedName>
    <definedName name="x.Documento">[14]SOPORTE!$KH$2:$KH$7</definedName>
    <definedName name="xcbvbs" localSheetId="14" hidden="1">{"TAB1",#N/A,TRUE,"GENERAL";"TAB2",#N/A,TRUE,"GENERAL";"TAB3",#N/A,TRUE,"GENERAL";"TAB4",#N/A,TRUE,"GENERAL";"TAB5",#N/A,TRUE,"GENERAL"}</definedName>
    <definedName name="xcbvbs" localSheetId="20" hidden="1">{"TAB1",#N/A,TRUE,"GENERAL";"TAB2",#N/A,TRUE,"GENERAL";"TAB3",#N/A,TRUE,"GENERAL";"TAB4",#N/A,TRUE,"GENERAL";"TAB5",#N/A,TRUE,"GENERAL"}</definedName>
    <definedName name="xcbvbs" localSheetId="22" hidden="1">{"TAB1",#N/A,TRUE,"GENERAL";"TAB2",#N/A,TRUE,"GENERAL";"TAB3",#N/A,TRUE,"GENERAL";"TAB4",#N/A,TRUE,"GENERAL";"TAB5",#N/A,TRUE,"GENERAL"}</definedName>
    <definedName name="xcbvbs" hidden="1">{"TAB1",#N/A,TRUE,"GENERAL";"TAB2",#N/A,TRUE,"GENERAL";"TAB3",#N/A,TRUE,"GENERAL";"TAB4",#N/A,TRUE,"GENERAL";"TAB5",#N/A,TRUE,"GENERAL"}</definedName>
    <definedName name="xpe1">[11]FattoreK!#REF!</definedName>
    <definedName name="xpe2">[11]FattoreK!#REF!</definedName>
    <definedName name="xpe3">[11]FattoreK!#REF!</definedName>
    <definedName name="xpe4">[11]FattoreK!#REF!</definedName>
    <definedName name="XR">[6]Assum!$E$10</definedName>
    <definedName name="xsxs" localSheetId="14" hidden="1">{"TAB1",#N/A,TRUE,"GENERAL";"TAB2",#N/A,TRUE,"GENERAL";"TAB3",#N/A,TRUE,"GENERAL";"TAB4",#N/A,TRUE,"GENERAL";"TAB5",#N/A,TRUE,"GENERAL"}</definedName>
    <definedName name="xsxs" localSheetId="20" hidden="1">{"TAB1",#N/A,TRUE,"GENERAL";"TAB2",#N/A,TRUE,"GENERAL";"TAB3",#N/A,TRUE,"GENERAL";"TAB4",#N/A,TRUE,"GENERAL";"TAB5",#N/A,TRUE,"GENERAL"}</definedName>
    <definedName name="xsxs" localSheetId="22"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localSheetId="14" hidden="1">{"via1",#N/A,TRUE,"general";"via2",#N/A,TRUE,"general";"via3",#N/A,TRUE,"general"}</definedName>
    <definedName name="xxfg" localSheetId="20" hidden="1">{"via1",#N/A,TRUE,"general";"via2",#N/A,TRUE,"general";"via3",#N/A,TRUE,"general"}</definedName>
    <definedName name="xxfg" localSheetId="22" hidden="1">{"via1",#N/A,TRUE,"general";"via2",#N/A,TRUE,"general";"via3",#N/A,TRUE,"general"}</definedName>
    <definedName name="xxfg" hidden="1">{"via1",#N/A,TRUE,"general";"via2",#N/A,TRUE,"general";"via3",#N/A,TRUE,"general"}</definedName>
    <definedName name="XXX" localSheetId="14">#REF!</definedName>
    <definedName name="XXX" localSheetId="22">#REF!</definedName>
    <definedName name="XXX">#REF!</definedName>
    <definedName name="xxxx" localSheetId="14">#REF!</definedName>
    <definedName name="xxxx" localSheetId="22">#REF!</definedName>
    <definedName name="xxxx">#REF!</definedName>
    <definedName name="XXXXX" localSheetId="1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ds" localSheetId="14" hidden="1">{"via1",#N/A,TRUE,"general";"via2",#N/A,TRUE,"general";"via3",#N/A,TRUE,"general"}</definedName>
    <definedName name="xxxxxds" localSheetId="20" hidden="1">{"via1",#N/A,TRUE,"general";"via2",#N/A,TRUE,"general";"via3",#N/A,TRUE,"general"}</definedName>
    <definedName name="xxxxxds" localSheetId="22" hidden="1">{"via1",#N/A,TRUE,"general";"via2",#N/A,TRUE,"general";"via3",#N/A,TRUE,"general"}</definedName>
    <definedName name="xxxxxds" hidden="1">{"via1",#N/A,TRUE,"general";"via2",#N/A,TRUE,"general";"via3",#N/A,TRUE,"general"}</definedName>
    <definedName name="XXXXXX" localSheetId="14" hidden="1">{#N/A,#N/A,TRUE,"INGENIERIA";#N/A,#N/A,TRUE,"COMPRAS";#N/A,#N/A,TRUE,"DIRECCION";#N/A,#N/A,TRUE,"RESUMEN"}</definedName>
    <definedName name="XXXXXX" hidden="1">{#N/A,#N/A,TRUE,"INGENIERIA";#N/A,#N/A,TRUE,"COMPRAS";#N/A,#N/A,TRUE,"DIRECCION";#N/A,#N/A,TRUE,"RESUMEN"}</definedName>
    <definedName name="XXXXXXXXXX" localSheetId="14">#REF!</definedName>
    <definedName name="XXXXXXXXXX" localSheetId="22">#REF!</definedName>
    <definedName name="XXXXXXXXXX">#REF!</definedName>
    <definedName name="xxxxxxxxxx29" localSheetId="14" hidden="1">{"via1",#N/A,TRUE,"general";"via2",#N/A,TRUE,"general";"via3",#N/A,TRUE,"general"}</definedName>
    <definedName name="xxxxxxxxxx29" localSheetId="20" hidden="1">{"via1",#N/A,TRUE,"general";"via2",#N/A,TRUE,"general";"via3",#N/A,TRUE,"general"}</definedName>
    <definedName name="xxxxxxxxxx29" localSheetId="22" hidden="1">{"via1",#N/A,TRUE,"general";"via2",#N/A,TRUE,"general";"via3",#N/A,TRUE,"general"}</definedName>
    <definedName name="xxxxxxxxxx29" hidden="1">{"via1",#N/A,TRUE,"general";"via2",#N/A,TRUE,"general";"via3",#N/A,TRUE,"general"}</definedName>
    <definedName name="XXXXXXXXXXXX" localSheetId="14">#REF!</definedName>
    <definedName name="XXXXXXXXXXXX" localSheetId="22">#REF!</definedName>
    <definedName name="XXXXXXXXXXXX">#REF!</definedName>
    <definedName name="XZXZV" localSheetId="14" hidden="1">{"via1",#N/A,TRUE,"general";"via2",#N/A,TRUE,"general";"via3",#N/A,TRUE,"general"}</definedName>
    <definedName name="XZXZV" localSheetId="20" hidden="1">{"via1",#N/A,TRUE,"general";"via2",#N/A,TRUE,"general";"via3",#N/A,TRUE,"general"}</definedName>
    <definedName name="XZXZV" localSheetId="22" hidden="1">{"via1",#N/A,TRUE,"general";"via2",#N/A,TRUE,"general";"via3",#N/A,TRUE,"general"}</definedName>
    <definedName name="XZXZV" hidden="1">{"via1",#N/A,TRUE,"general";"via2",#N/A,TRUE,"general";"via3",#N/A,TRUE,"general"}</definedName>
    <definedName name="y" localSheetId="14">#REF!</definedName>
    <definedName name="y" localSheetId="22">#REF!</definedName>
    <definedName name="y">#REF!</definedName>
    <definedName name="y6y6" localSheetId="14" hidden="1">{"via1",#N/A,TRUE,"general";"via2",#N/A,TRUE,"general";"via3",#N/A,TRUE,"general"}</definedName>
    <definedName name="y6y6" localSheetId="20" hidden="1">{"via1",#N/A,TRUE,"general";"via2",#N/A,TRUE,"general";"via3",#N/A,TRUE,"general"}</definedName>
    <definedName name="y6y6" localSheetId="22" hidden="1">{"via1",#N/A,TRUE,"general";"via2",#N/A,TRUE,"general";"via3",#N/A,TRUE,"general"}</definedName>
    <definedName name="y6y6" hidden="1">{"via1",#N/A,TRUE,"general";"via2",#N/A,TRUE,"general";"via3",#N/A,TRUE,"general"}</definedName>
    <definedName name="year">#REF!</definedName>
    <definedName name="Yee_Sanit._2" localSheetId="14">#REF!</definedName>
    <definedName name="Yee_Sanit._2" localSheetId="17">#REF!</definedName>
    <definedName name="Yee_Sanit._2" localSheetId="18">#REF!</definedName>
    <definedName name="Yee_Sanit._2" localSheetId="22">#REF!</definedName>
    <definedName name="Yee_Sanit._2" localSheetId="2">#REF!</definedName>
    <definedName name="Yee_Sanit._2">#REF!</definedName>
    <definedName name="Yee_Sanit._2_11" localSheetId="14">#REF!</definedName>
    <definedName name="Yee_Sanit._2_11" localSheetId="17">#REF!</definedName>
    <definedName name="Yee_Sanit._2_11" localSheetId="18">#REF!</definedName>
    <definedName name="Yee_Sanit._2_11" localSheetId="22">#REF!</definedName>
    <definedName name="Yee_Sanit._2_11" localSheetId="2">#REF!</definedName>
    <definedName name="Yee_Sanit._2_11">#REF!</definedName>
    <definedName name="Yee_Sanit._3" localSheetId="14">#REF!</definedName>
    <definedName name="Yee_Sanit._3" localSheetId="17">#REF!</definedName>
    <definedName name="Yee_Sanit._3" localSheetId="18">#REF!</definedName>
    <definedName name="Yee_Sanit._3" localSheetId="22">#REF!</definedName>
    <definedName name="Yee_Sanit._3" localSheetId="2">#REF!</definedName>
    <definedName name="Yee_Sanit._3">#REF!</definedName>
    <definedName name="Yee_Sanit._3_11" localSheetId="17">#REF!</definedName>
    <definedName name="Yee_Sanit._3_11" localSheetId="18">#REF!</definedName>
    <definedName name="Yee_Sanit._3_11" localSheetId="22">#REF!</definedName>
    <definedName name="Yee_Sanit._3_11" localSheetId="2">#REF!</definedName>
    <definedName name="Yee_Sanit._3_11">#REF!</definedName>
    <definedName name="Yee_Sanit._4_x2" localSheetId="17">#REF!</definedName>
    <definedName name="Yee_Sanit._4_x2" localSheetId="18">#REF!</definedName>
    <definedName name="Yee_Sanit._4_x2" localSheetId="22">#REF!</definedName>
    <definedName name="Yee_Sanit._4_x2" localSheetId="2">#REF!</definedName>
    <definedName name="Yee_Sanit._4_x2">#REF!</definedName>
    <definedName name="Yee_Sanit._4_x2_11" localSheetId="17">#REF!</definedName>
    <definedName name="Yee_Sanit._4_x2_11" localSheetId="18">#REF!</definedName>
    <definedName name="Yee_Sanit._4_x2_11" localSheetId="22">#REF!</definedName>
    <definedName name="Yee_Sanit._4_x2_11" localSheetId="2">#REF!</definedName>
    <definedName name="Yee_Sanit._4_x2_11">#REF!</definedName>
    <definedName name="Yee_Sanit._6_X4" localSheetId="17">#REF!</definedName>
    <definedName name="Yee_Sanit._6_X4" localSheetId="18">#REF!</definedName>
    <definedName name="Yee_Sanit._6_X4" localSheetId="22">#REF!</definedName>
    <definedName name="Yee_Sanit._6_X4" localSheetId="2">#REF!</definedName>
    <definedName name="Yee_Sanit._6_X4">#REF!</definedName>
    <definedName name="Yee_Sanit._6_X4_11" localSheetId="17">#REF!</definedName>
    <definedName name="Yee_Sanit._6_X4_11" localSheetId="18">#REF!</definedName>
    <definedName name="Yee_Sanit._6_X4_11" localSheetId="22">#REF!</definedName>
    <definedName name="Yee_Sanit._6_X4_11" localSheetId="2">#REF!</definedName>
    <definedName name="Yee_Sanit._6_X4_11">#REF!</definedName>
    <definedName name="yery" localSheetId="14" hidden="1">{"via1",#N/A,TRUE,"general";"via2",#N/A,TRUE,"general";"via3",#N/A,TRUE,"general"}</definedName>
    <definedName name="yery" localSheetId="20" hidden="1">{"via1",#N/A,TRUE,"general";"via2",#N/A,TRUE,"general";"via3",#N/A,TRUE,"general"}</definedName>
    <definedName name="yery" localSheetId="22" hidden="1">{"via1",#N/A,TRUE,"general";"via2",#N/A,TRUE,"general";"via3",#N/A,TRUE,"general"}</definedName>
    <definedName name="yery" hidden="1">{"via1",#N/A,TRUE,"general";"via2",#N/A,TRUE,"general";"via3",#N/A,TRUE,"general"}</definedName>
    <definedName name="YESO" localSheetId="14">#REF!</definedName>
    <definedName name="Yeso" localSheetId="17">#REF!</definedName>
    <definedName name="Yeso" localSheetId="18">#REF!</definedName>
    <definedName name="YESO" localSheetId="22">#REF!</definedName>
    <definedName name="Yeso" localSheetId="2">#REF!</definedName>
    <definedName name="YESO">#REF!</definedName>
    <definedName name="Yeso_11" localSheetId="14">#REF!</definedName>
    <definedName name="Yeso_11" localSheetId="17">#REF!</definedName>
    <definedName name="Yeso_11" localSheetId="18">#REF!</definedName>
    <definedName name="Yeso_11" localSheetId="22">#REF!</definedName>
    <definedName name="Yeso_11" localSheetId="2">#REF!</definedName>
    <definedName name="Yeso_11">#REF!</definedName>
    <definedName name="yhy" localSheetId="14" hidden="1">{"TAB1",#N/A,TRUE,"GENERAL";"TAB2",#N/A,TRUE,"GENERAL";"TAB3",#N/A,TRUE,"GENERAL";"TAB4",#N/A,TRUE,"GENERAL";"TAB5",#N/A,TRUE,"GENERAL"}</definedName>
    <definedName name="yhy" localSheetId="20" hidden="1">{"TAB1",#N/A,TRUE,"GENERAL";"TAB2",#N/A,TRUE,"GENERAL";"TAB3",#N/A,TRUE,"GENERAL";"TAB4",#N/A,TRUE,"GENERAL";"TAB5",#N/A,TRUE,"GENERAL"}</definedName>
    <definedName name="yhy" localSheetId="22" hidden="1">{"TAB1",#N/A,TRUE,"GENERAL";"TAB2",#N/A,TRUE,"GENERAL";"TAB3",#N/A,TRUE,"GENERAL";"TAB4",#N/A,TRUE,"GENERAL";"TAB5",#N/A,TRUE,"GENERAL"}</definedName>
    <definedName name="yhy" hidden="1">{"TAB1",#N/A,TRUE,"GENERAL";"TAB2",#N/A,TRUE,"GENERAL";"TAB3",#N/A,TRUE,"GENERAL";"TAB4",#N/A,TRUE,"GENERAL";"TAB5",#N/A,TRUE,"GENERAL"}</definedName>
    <definedName name="yjyj" localSheetId="14" hidden="1">{"TAB1",#N/A,TRUE,"GENERAL";"TAB2",#N/A,TRUE,"GENERAL";"TAB3",#N/A,TRUE,"GENERAL";"TAB4",#N/A,TRUE,"GENERAL";"TAB5",#N/A,TRUE,"GENERAL"}</definedName>
    <definedName name="yjyj" localSheetId="20" hidden="1">{"TAB1",#N/A,TRUE,"GENERAL";"TAB2",#N/A,TRUE,"GENERAL";"TAB3",#N/A,TRUE,"GENERAL";"TAB4",#N/A,TRUE,"GENERAL";"TAB5",#N/A,TRUE,"GENERAL"}</definedName>
    <definedName name="yjyj" localSheetId="22" hidden="1">{"TAB1",#N/A,TRUE,"GENERAL";"TAB2",#N/A,TRUE,"GENERAL";"TAB3",#N/A,TRUE,"GENERAL";"TAB4",#N/A,TRUE,"GENERAL";"TAB5",#N/A,TRUE,"GENERAL"}</definedName>
    <definedName name="yjyj" hidden="1">{"TAB1",#N/A,TRUE,"GENERAL";"TAB2",#N/A,TRUE,"GENERAL";"TAB3",#N/A,TRUE,"GENERAL";"TAB4",#N/A,TRUE,"GENERAL";"TAB5",#N/A,TRUE,"GENERAL"}</definedName>
    <definedName name="yrey" localSheetId="14" hidden="1">{"via1",#N/A,TRUE,"general";"via2",#N/A,TRUE,"general";"via3",#N/A,TRUE,"general"}</definedName>
    <definedName name="yrey" localSheetId="20" hidden="1">{"via1",#N/A,TRUE,"general";"via2",#N/A,TRUE,"general";"via3",#N/A,TRUE,"general"}</definedName>
    <definedName name="yrey" localSheetId="22" hidden="1">{"via1",#N/A,TRUE,"general";"via2",#N/A,TRUE,"general";"via3",#N/A,TRUE,"general"}</definedName>
    <definedName name="yrey" hidden="1">{"via1",#N/A,TRUE,"general";"via2",#N/A,TRUE,"general";"via3",#N/A,TRUE,"general"}</definedName>
    <definedName name="yry" localSheetId="14" hidden="1">{"via1",#N/A,TRUE,"general";"via2",#N/A,TRUE,"general";"via3",#N/A,TRUE,"general"}</definedName>
    <definedName name="yry" localSheetId="20" hidden="1">{"via1",#N/A,TRUE,"general";"via2",#N/A,TRUE,"general";"via3",#N/A,TRUE,"general"}</definedName>
    <definedName name="yry" localSheetId="22" hidden="1">{"via1",#N/A,TRUE,"general";"via2",#N/A,TRUE,"general";"via3",#N/A,TRUE,"general"}</definedName>
    <definedName name="yry" hidden="1">{"via1",#N/A,TRUE,"general";"via2",#N/A,TRUE,"general";"via3",#N/A,TRUE,"general"}</definedName>
    <definedName name="ytj" localSheetId="14" hidden="1">{"TAB1",#N/A,TRUE,"GENERAL";"TAB2",#N/A,TRUE,"GENERAL";"TAB3",#N/A,TRUE,"GENERAL";"TAB4",#N/A,TRUE,"GENERAL";"TAB5",#N/A,TRUE,"GENERAL"}</definedName>
    <definedName name="ytj" localSheetId="20" hidden="1">{"TAB1",#N/A,TRUE,"GENERAL";"TAB2",#N/A,TRUE,"GENERAL";"TAB3",#N/A,TRUE,"GENERAL";"TAB4",#N/A,TRUE,"GENERAL";"TAB5",#N/A,TRUE,"GENERAL"}</definedName>
    <definedName name="ytj" localSheetId="22" hidden="1">{"TAB1",#N/A,TRUE,"GENERAL";"TAB2",#N/A,TRUE,"GENERAL";"TAB3",#N/A,TRUE,"GENERAL";"TAB4",#N/A,TRUE,"GENERAL";"TAB5",#N/A,TRUE,"GENERAL"}</definedName>
    <definedName name="ytj" hidden="1">{"TAB1",#N/A,TRUE,"GENERAL";"TAB2",#N/A,TRUE,"GENERAL";"TAB3",#N/A,TRUE,"GENERAL";"TAB4",#N/A,TRUE,"GENERAL";"TAB5",#N/A,TRUE,"GENERAL"}</definedName>
    <definedName name="ytjt6" localSheetId="14" hidden="1">{"via1",#N/A,TRUE,"general";"via2",#N/A,TRUE,"general";"via3",#N/A,TRUE,"general"}</definedName>
    <definedName name="ytjt6" localSheetId="20" hidden="1">{"via1",#N/A,TRUE,"general";"via2",#N/A,TRUE,"general";"via3",#N/A,TRUE,"general"}</definedName>
    <definedName name="ytjt6" localSheetId="22" hidden="1">{"via1",#N/A,TRUE,"general";"via2",#N/A,TRUE,"general";"via3",#N/A,TRUE,"general"}</definedName>
    <definedName name="ytjt6" hidden="1">{"via1",#N/A,TRUE,"general";"via2",#N/A,TRUE,"general";"via3",#N/A,TRUE,"general"}</definedName>
    <definedName name="ytrwyr" localSheetId="14" hidden="1">{"TAB1",#N/A,TRUE,"GENERAL";"TAB2",#N/A,TRUE,"GENERAL";"TAB3",#N/A,TRUE,"GENERAL";"TAB4",#N/A,TRUE,"GENERAL";"TAB5",#N/A,TRUE,"GENERAL"}</definedName>
    <definedName name="ytrwyr" localSheetId="20" hidden="1">{"TAB1",#N/A,TRUE,"GENERAL";"TAB2",#N/A,TRUE,"GENERAL";"TAB3",#N/A,TRUE,"GENERAL";"TAB4",#N/A,TRUE,"GENERAL";"TAB5",#N/A,TRUE,"GENERAL"}</definedName>
    <definedName name="ytrwyr" localSheetId="22" hidden="1">{"TAB1",#N/A,TRUE,"GENERAL";"TAB2",#N/A,TRUE,"GENERAL";"TAB3",#N/A,TRUE,"GENERAL";"TAB4",#N/A,TRUE,"GENERAL";"TAB5",#N/A,TRUE,"GENERAL"}</definedName>
    <definedName name="ytrwyr" hidden="1">{"TAB1",#N/A,TRUE,"GENERAL";"TAB2",#N/A,TRUE,"GENERAL";"TAB3",#N/A,TRUE,"GENERAL";"TAB4",#N/A,TRUE,"GENERAL";"TAB5",#N/A,TRUE,"GENERAL"}</definedName>
    <definedName name="ytry" localSheetId="14" hidden="1">{"via1",#N/A,TRUE,"general";"via2",#N/A,TRUE,"general";"via3",#N/A,TRUE,"general"}</definedName>
    <definedName name="ytry" localSheetId="20" hidden="1">{"via1",#N/A,TRUE,"general";"via2",#N/A,TRUE,"general";"via3",#N/A,TRUE,"general"}</definedName>
    <definedName name="ytry" localSheetId="22" hidden="1">{"via1",#N/A,TRUE,"general";"via2",#N/A,TRUE,"general";"via3",#N/A,TRUE,"general"}</definedName>
    <definedName name="ytry" hidden="1">{"via1",#N/A,TRUE,"general";"via2",#N/A,TRUE,"general";"via3",#N/A,TRUE,"general"}</definedName>
    <definedName name="ytryrty" localSheetId="14" hidden="1">{"via1",#N/A,TRUE,"general";"via2",#N/A,TRUE,"general";"via3",#N/A,TRUE,"general"}</definedName>
    <definedName name="ytryrty" localSheetId="20" hidden="1">{"via1",#N/A,TRUE,"general";"via2",#N/A,TRUE,"general";"via3",#N/A,TRUE,"general"}</definedName>
    <definedName name="ytryrty" localSheetId="22" hidden="1">{"via1",#N/A,TRUE,"general";"via2",#N/A,TRUE,"general";"via3",#N/A,TRUE,"general"}</definedName>
    <definedName name="ytryrty" hidden="1">{"via1",#N/A,TRUE,"general";"via2",#N/A,TRUE,"general";"via3",#N/A,TRUE,"general"}</definedName>
    <definedName name="YTRYUYT" localSheetId="14" hidden="1">{"TAB1",#N/A,TRUE,"GENERAL";"TAB2",#N/A,TRUE,"GENERAL";"TAB3",#N/A,TRUE,"GENERAL";"TAB4",#N/A,TRUE,"GENERAL";"TAB5",#N/A,TRUE,"GENERAL"}</definedName>
    <definedName name="YTRYUYT" localSheetId="20" hidden="1">{"TAB1",#N/A,TRUE,"GENERAL";"TAB2",#N/A,TRUE,"GENERAL";"TAB3",#N/A,TRUE,"GENERAL";"TAB4",#N/A,TRUE,"GENERAL";"TAB5",#N/A,TRUE,"GENERAL"}</definedName>
    <definedName name="YTRYUYT" localSheetId="22" hidden="1">{"TAB1",#N/A,TRUE,"GENERAL";"TAB2",#N/A,TRUE,"GENERAL";"TAB3",#N/A,TRUE,"GENERAL";"TAB4",#N/A,TRUE,"GENERAL";"TAB5",#N/A,TRUE,"GENERAL"}</definedName>
    <definedName name="YTRYUYT" hidden="1">{"TAB1",#N/A,TRUE,"GENERAL";"TAB2",#N/A,TRUE,"GENERAL";"TAB3",#N/A,TRUE,"GENERAL";"TAB4",#N/A,TRUE,"GENERAL";"TAB5",#N/A,TRUE,"GENERAL"}</definedName>
    <definedName name="ytudfgd" localSheetId="14" hidden="1">{"TAB1",#N/A,TRUE,"GENERAL";"TAB2",#N/A,TRUE,"GENERAL";"TAB3",#N/A,TRUE,"GENERAL";"TAB4",#N/A,TRUE,"GENERAL";"TAB5",#N/A,TRUE,"GENERAL"}</definedName>
    <definedName name="ytudfgd" localSheetId="20" hidden="1">{"TAB1",#N/A,TRUE,"GENERAL";"TAB2",#N/A,TRUE,"GENERAL";"TAB3",#N/A,TRUE,"GENERAL";"TAB4",#N/A,TRUE,"GENERAL";"TAB5",#N/A,TRUE,"GENERAL"}</definedName>
    <definedName name="ytudfgd" localSheetId="22" hidden="1">{"TAB1",#N/A,TRUE,"GENERAL";"TAB2",#N/A,TRUE,"GENERAL";"TAB3",#N/A,TRUE,"GENERAL";"TAB4",#N/A,TRUE,"GENERAL";"TAB5",#N/A,TRUE,"GENERAL"}</definedName>
    <definedName name="ytudfgd" hidden="1">{"TAB1",#N/A,TRUE,"GENERAL";"TAB2",#N/A,TRUE,"GENERAL";"TAB3",#N/A,TRUE,"GENERAL";"TAB4",#N/A,TRUE,"GENERAL";"TAB5",#N/A,TRUE,"GENERAL"}</definedName>
    <definedName name="yturtu7" localSheetId="14" hidden="1">{"TAB1",#N/A,TRUE,"GENERAL";"TAB2",#N/A,TRUE,"GENERAL";"TAB3",#N/A,TRUE,"GENERAL";"TAB4",#N/A,TRUE,"GENERAL";"TAB5",#N/A,TRUE,"GENERAL"}</definedName>
    <definedName name="yturtu7" localSheetId="20" hidden="1">{"TAB1",#N/A,TRUE,"GENERAL";"TAB2",#N/A,TRUE,"GENERAL";"TAB3",#N/A,TRUE,"GENERAL";"TAB4",#N/A,TRUE,"GENERAL";"TAB5",#N/A,TRUE,"GENERAL"}</definedName>
    <definedName name="yturtu7" localSheetId="22" hidden="1">{"TAB1",#N/A,TRUE,"GENERAL";"TAB2",#N/A,TRUE,"GENERAL";"TAB3",#N/A,TRUE,"GENERAL";"TAB4",#N/A,TRUE,"GENERAL";"TAB5",#N/A,TRUE,"GENERAL"}</definedName>
    <definedName name="yturtu7" hidden="1">{"TAB1",#N/A,TRUE,"GENERAL";"TAB2",#N/A,TRUE,"GENERAL";"TAB3",#N/A,TRUE,"GENERAL";"TAB4",#N/A,TRUE,"GENERAL";"TAB5",#N/A,TRUE,"GENERAL"}</definedName>
    <definedName name="yturu" localSheetId="14" hidden="1">{"TAB1",#N/A,TRUE,"GENERAL";"TAB2",#N/A,TRUE,"GENERAL";"TAB3",#N/A,TRUE,"GENERAL";"TAB4",#N/A,TRUE,"GENERAL";"TAB5",#N/A,TRUE,"GENERAL"}</definedName>
    <definedName name="yturu" localSheetId="20" hidden="1">{"TAB1",#N/A,TRUE,"GENERAL";"TAB2",#N/A,TRUE,"GENERAL";"TAB3",#N/A,TRUE,"GENERAL";"TAB4",#N/A,TRUE,"GENERAL";"TAB5",#N/A,TRUE,"GENERAL"}</definedName>
    <definedName name="yturu" localSheetId="22" hidden="1">{"TAB1",#N/A,TRUE,"GENERAL";"TAB2",#N/A,TRUE,"GENERAL";"TAB3",#N/A,TRUE,"GENERAL";"TAB4",#N/A,TRUE,"GENERAL";"TAB5",#N/A,TRUE,"GENERAL"}</definedName>
    <definedName name="yturu" hidden="1">{"TAB1",#N/A,TRUE,"GENERAL";"TAB2",#N/A,TRUE,"GENERAL";"TAB3",#N/A,TRUE,"GENERAL";"TAB4",#N/A,TRUE,"GENERAL";"TAB5",#N/A,TRUE,"GENERAL"}</definedName>
    <definedName name="ytuytfgh" localSheetId="14" hidden="1">{"via1",#N/A,TRUE,"general";"via2",#N/A,TRUE,"general";"via3",#N/A,TRUE,"general"}</definedName>
    <definedName name="ytuytfgh" localSheetId="20" hidden="1">{"via1",#N/A,TRUE,"general";"via2",#N/A,TRUE,"general";"via3",#N/A,TRUE,"general"}</definedName>
    <definedName name="ytuytfgh" localSheetId="22" hidden="1">{"via1",#N/A,TRUE,"general";"via2",#N/A,TRUE,"general";"via3",#N/A,TRUE,"general"}</definedName>
    <definedName name="ytuytfgh" hidden="1">{"via1",#N/A,TRUE,"general";"via2",#N/A,TRUE,"general";"via3",#N/A,TRUE,"general"}</definedName>
    <definedName name="yty" localSheetId="14" hidden="1">{"TAB1",#N/A,TRUE,"GENERAL";"TAB2",#N/A,TRUE,"GENERAL";"TAB3",#N/A,TRUE,"GENERAL";"TAB4",#N/A,TRUE,"GENERAL";"TAB5",#N/A,TRUE,"GENERAL"}</definedName>
    <definedName name="yty" localSheetId="20" hidden="1">{"TAB1",#N/A,TRUE,"GENERAL";"TAB2",#N/A,TRUE,"GENERAL";"TAB3",#N/A,TRUE,"GENERAL";"TAB4",#N/A,TRUE,"GENERAL";"TAB5",#N/A,TRUE,"GENERAL"}</definedName>
    <definedName name="yty" localSheetId="22" hidden="1">{"TAB1",#N/A,TRUE,"GENERAL";"TAB2",#N/A,TRUE,"GENERAL";"TAB3",#N/A,TRUE,"GENERAL";"TAB4",#N/A,TRUE,"GENERAL";"TAB5",#N/A,TRUE,"GENERAL"}</definedName>
    <definedName name="yty" hidden="1">{"TAB1",#N/A,TRUE,"GENERAL";"TAB2",#N/A,TRUE,"GENERAL";"TAB3",#N/A,TRUE,"GENERAL";"TAB4",#N/A,TRUE,"GENERAL";"TAB5",#N/A,TRUE,"GENERAL"}</definedName>
    <definedName name="ytyyh" localSheetId="14" hidden="1">{"via1",#N/A,TRUE,"general";"via2",#N/A,TRUE,"general";"via3",#N/A,TRUE,"general"}</definedName>
    <definedName name="ytyyh" localSheetId="20" hidden="1">{"via1",#N/A,TRUE,"general";"via2",#N/A,TRUE,"general";"via3",#N/A,TRUE,"general"}</definedName>
    <definedName name="ytyyh" localSheetId="22" hidden="1">{"via1",#N/A,TRUE,"general";"via2",#N/A,TRUE,"general";"via3",#N/A,TRUE,"general"}</definedName>
    <definedName name="ytyyh" hidden="1">{"via1",#N/A,TRUE,"general";"via2",#N/A,TRUE,"general";"via3",#N/A,TRUE,"general"}</definedName>
    <definedName name="ytzacdfg" localSheetId="14" hidden="1">{"TAB1",#N/A,TRUE,"GENERAL";"TAB2",#N/A,TRUE,"GENERAL";"TAB3",#N/A,TRUE,"GENERAL";"TAB4",#N/A,TRUE,"GENERAL";"TAB5",#N/A,TRUE,"GENERAL"}</definedName>
    <definedName name="ytzacdfg" localSheetId="20" hidden="1">{"TAB1",#N/A,TRUE,"GENERAL";"TAB2",#N/A,TRUE,"GENERAL";"TAB3",#N/A,TRUE,"GENERAL";"TAB4",#N/A,TRUE,"GENERAL";"TAB5",#N/A,TRUE,"GENERAL"}</definedName>
    <definedName name="ytzacdfg" localSheetId="22" hidden="1">{"TAB1",#N/A,TRUE,"GENERAL";"TAB2",#N/A,TRUE,"GENERAL";"TAB3",#N/A,TRUE,"GENERAL";"TAB4",#N/A,TRUE,"GENERAL";"TAB5",#N/A,TRUE,"GENERAL"}</definedName>
    <definedName name="ytzacdfg" hidden="1">{"TAB1",#N/A,TRUE,"GENERAL";"TAB2",#N/A,TRUE,"GENERAL";"TAB3",#N/A,TRUE,"GENERAL";"TAB4",#N/A,TRUE,"GENERAL";"TAB5",#N/A,TRUE,"GENERAL"}</definedName>
    <definedName name="yu" localSheetId="14" hidden="1">{"TAB1",#N/A,TRUE,"GENERAL";"TAB2",#N/A,TRUE,"GENERAL";"TAB3",#N/A,TRUE,"GENERAL";"TAB4",#N/A,TRUE,"GENERAL";"TAB5",#N/A,TRUE,"GENERAL"}</definedName>
    <definedName name="yu" localSheetId="20" hidden="1">{"TAB1",#N/A,TRUE,"GENERAL";"TAB2",#N/A,TRUE,"GENERAL";"TAB3",#N/A,TRUE,"GENERAL";"TAB4",#N/A,TRUE,"GENERAL";"TAB5",#N/A,TRUE,"GENERAL"}</definedName>
    <definedName name="yu" localSheetId="22" hidden="1">{"TAB1",#N/A,TRUE,"GENERAL";"TAB2",#N/A,TRUE,"GENERAL";"TAB3",#N/A,TRUE,"GENERAL";"TAB4",#N/A,TRUE,"GENERAL";"TAB5",#N/A,TRUE,"GENERAL"}</definedName>
    <definedName name="yu" hidden="1">{"TAB1",#N/A,TRUE,"GENERAL";"TAB2",#N/A,TRUE,"GENERAL";"TAB3",#N/A,TRUE,"GENERAL";"TAB4",#N/A,TRUE,"GENERAL";"TAB5",#N/A,TRUE,"GENERAL"}</definedName>
    <definedName name="yudre54" localSheetId="14" hidden="1">{"TAB1",#N/A,TRUE,"GENERAL";"TAB2",#N/A,TRUE,"GENERAL";"TAB3",#N/A,TRUE,"GENERAL";"TAB4",#N/A,TRUE,"GENERAL";"TAB5",#N/A,TRUE,"GENERAL"}</definedName>
    <definedName name="yudre54" localSheetId="20" hidden="1">{"TAB1",#N/A,TRUE,"GENERAL";"TAB2",#N/A,TRUE,"GENERAL";"TAB3",#N/A,TRUE,"GENERAL";"TAB4",#N/A,TRUE,"GENERAL";"TAB5",#N/A,TRUE,"GENERAL"}</definedName>
    <definedName name="yudre54" localSheetId="22" hidden="1">{"TAB1",#N/A,TRUE,"GENERAL";"TAB2",#N/A,TRUE,"GENERAL";"TAB3",#N/A,TRUE,"GENERAL";"TAB4",#N/A,TRUE,"GENERAL";"TAB5",#N/A,TRUE,"GENERAL"}</definedName>
    <definedName name="yudre54" hidden="1">{"TAB1",#N/A,TRUE,"GENERAL";"TAB2",#N/A,TRUE,"GENERAL";"TAB3",#N/A,TRUE,"GENERAL";"TAB4",#N/A,TRUE,"GENERAL";"TAB5",#N/A,TRUE,"GENERAL"}</definedName>
    <definedName name="yuhgh" localSheetId="14" hidden="1">{"TAB1",#N/A,TRUE,"GENERAL";"TAB2",#N/A,TRUE,"GENERAL";"TAB3",#N/A,TRUE,"GENERAL";"TAB4",#N/A,TRUE,"GENERAL";"TAB5",#N/A,TRUE,"GENERAL"}</definedName>
    <definedName name="yuhgh" localSheetId="20" hidden="1">{"TAB1",#N/A,TRUE,"GENERAL";"TAB2",#N/A,TRUE,"GENERAL";"TAB3",#N/A,TRUE,"GENERAL";"TAB4",#N/A,TRUE,"GENERAL";"TAB5",#N/A,TRUE,"GENERAL"}</definedName>
    <definedName name="yuhgh" localSheetId="22" hidden="1">{"TAB1",#N/A,TRUE,"GENERAL";"TAB2",#N/A,TRUE,"GENERAL";"TAB3",#N/A,TRUE,"GENERAL";"TAB4",#N/A,TRUE,"GENERAL";"TAB5",#N/A,TRUE,"GENERAL"}</definedName>
    <definedName name="yuhgh" hidden="1">{"TAB1",#N/A,TRUE,"GENERAL";"TAB2",#N/A,TRUE,"GENERAL";"TAB3",#N/A,TRUE,"GENERAL";"TAB4",#N/A,TRUE,"GENERAL";"TAB5",#N/A,TRUE,"GENERAL"}</definedName>
    <definedName name="yutu" localSheetId="14" hidden="1">{"via1",#N/A,TRUE,"general";"via2",#N/A,TRUE,"general";"via3",#N/A,TRUE,"general"}</definedName>
    <definedName name="yutu" localSheetId="20" hidden="1">{"via1",#N/A,TRUE,"general";"via2",#N/A,TRUE,"general";"via3",#N/A,TRUE,"general"}</definedName>
    <definedName name="yutu" localSheetId="22" hidden="1">{"via1",#N/A,TRUE,"general";"via2",#N/A,TRUE,"general";"via3",#N/A,TRUE,"general"}</definedName>
    <definedName name="yutu" hidden="1">{"via1",#N/A,TRUE,"general";"via2",#N/A,TRUE,"general";"via3",#N/A,TRUE,"general"}</definedName>
    <definedName name="yuuiiy" localSheetId="14" hidden="1">{"via1",#N/A,TRUE,"general";"via2",#N/A,TRUE,"general";"via3",#N/A,TRUE,"general"}</definedName>
    <definedName name="yuuiiy" localSheetId="20" hidden="1">{"via1",#N/A,TRUE,"general";"via2",#N/A,TRUE,"general";"via3",#N/A,TRUE,"general"}</definedName>
    <definedName name="yuuiiy" localSheetId="22" hidden="1">{"via1",#N/A,TRUE,"general";"via2",#N/A,TRUE,"general";"via3",#N/A,TRUE,"general"}</definedName>
    <definedName name="yuuiiy" hidden="1">{"via1",#N/A,TRUE,"general";"via2",#N/A,TRUE,"general";"via3",#N/A,TRUE,"general"}</definedName>
    <definedName name="YUUU" localSheetId="22" hidden="1">'[8]ETAPA 50 SMMLV'!#REF!</definedName>
    <definedName name="YUUU" hidden="1">'[8]ETAPA 50 SMMLV'!#REF!</definedName>
    <definedName name="yuuuuuu" localSheetId="14" hidden="1">{"via1",#N/A,TRUE,"general";"via2",#N/A,TRUE,"general";"via3",#N/A,TRUE,"general"}</definedName>
    <definedName name="yuuuuuu" localSheetId="20" hidden="1">{"via1",#N/A,TRUE,"general";"via2",#N/A,TRUE,"general";"via3",#N/A,TRUE,"general"}</definedName>
    <definedName name="yuuuuuu" localSheetId="22" hidden="1">{"via1",#N/A,TRUE,"general";"via2",#N/A,TRUE,"general";"via3",#N/A,TRUE,"general"}</definedName>
    <definedName name="yuuuuuu" hidden="1">{"via1",#N/A,TRUE,"general";"via2",#N/A,TRUE,"general";"via3",#N/A,TRUE,"general"}</definedName>
    <definedName name="yy" localSheetId="14" hidden="1">{"via1",#N/A,TRUE,"general";"via2",#N/A,TRUE,"general";"via3",#N/A,TRUE,"general"}</definedName>
    <definedName name="yy" localSheetId="20" hidden="1">{"via1",#N/A,TRUE,"general";"via2",#N/A,TRUE,"general";"via3",#N/A,TRUE,"general"}</definedName>
    <definedName name="yy" localSheetId="22" hidden="1">{"via1",#N/A,TRUE,"general";"via2",#N/A,TRUE,"general";"via3",#N/A,TRUE,"general"}</definedName>
    <definedName name="yy" hidden="1">{"via1",#N/A,TRUE,"general";"via2",#N/A,TRUE,"general";"via3",#N/A,TRUE,"general"}</definedName>
    <definedName name="YYY" localSheetId="14">#REF!</definedName>
    <definedName name="YYY" localSheetId="22">#REF!</definedName>
    <definedName name="YYY">#REF!</definedName>
    <definedName name="yyyuh" localSheetId="14" hidden="1">{"TAB1",#N/A,TRUE,"GENERAL";"TAB2",#N/A,TRUE,"GENERAL";"TAB3",#N/A,TRUE,"GENERAL";"TAB4",#N/A,TRUE,"GENERAL";"TAB5",#N/A,TRUE,"GENERAL"}</definedName>
    <definedName name="yyyuh" localSheetId="20" hidden="1">{"TAB1",#N/A,TRUE,"GENERAL";"TAB2",#N/A,TRUE,"GENERAL";"TAB3",#N/A,TRUE,"GENERAL";"TAB4",#N/A,TRUE,"GENERAL";"TAB5",#N/A,TRUE,"GENERAL"}</definedName>
    <definedName name="yyyuh" localSheetId="22" hidden="1">{"TAB1",#N/A,TRUE,"GENERAL";"TAB2",#N/A,TRUE,"GENERAL";"TAB3",#N/A,TRUE,"GENERAL";"TAB4",#N/A,TRUE,"GENERAL";"TAB5",#N/A,TRUE,"GENERAL"}</definedName>
    <definedName name="yyyuh" hidden="1">{"TAB1",#N/A,TRUE,"GENERAL";"TAB2",#N/A,TRUE,"GENERAL";"TAB3",#N/A,TRUE,"GENERAL";"TAB4",#N/A,TRUE,"GENERAL";"TAB5",#N/A,TRUE,"GENERAL"}</definedName>
    <definedName name="yyyyhhh" localSheetId="14" hidden="1">{"TAB1",#N/A,TRUE,"GENERAL";"TAB2",#N/A,TRUE,"GENERAL";"TAB3",#N/A,TRUE,"GENERAL";"TAB4",#N/A,TRUE,"GENERAL";"TAB5",#N/A,TRUE,"GENERAL"}</definedName>
    <definedName name="yyyyhhh" localSheetId="20" hidden="1">{"TAB1",#N/A,TRUE,"GENERAL";"TAB2",#N/A,TRUE,"GENERAL";"TAB3",#N/A,TRUE,"GENERAL";"TAB4",#N/A,TRUE,"GENERAL";"TAB5",#N/A,TRUE,"GENERAL"}</definedName>
    <definedName name="yyyyhhh" localSheetId="22" hidden="1">{"TAB1",#N/A,TRUE,"GENERAL";"TAB2",#N/A,TRUE,"GENERAL";"TAB3",#N/A,TRUE,"GENERAL";"TAB4",#N/A,TRUE,"GENERAL";"TAB5",#N/A,TRUE,"GENERAL"}</definedName>
    <definedName name="yyyyhhh" hidden="1">{"TAB1",#N/A,TRUE,"GENERAL";"TAB2",#N/A,TRUE,"GENERAL";"TAB3",#N/A,TRUE,"GENERAL";"TAB4",#N/A,TRUE,"GENERAL";"TAB5",#N/A,TRUE,"GENERAL"}</definedName>
    <definedName name="yyyyyf" localSheetId="14" hidden="1">{"via1",#N/A,TRUE,"general";"via2",#N/A,TRUE,"general";"via3",#N/A,TRUE,"general"}</definedName>
    <definedName name="yyyyyf" localSheetId="20" hidden="1">{"via1",#N/A,TRUE,"general";"via2",#N/A,TRUE,"general";"via3",#N/A,TRUE,"general"}</definedName>
    <definedName name="yyyyyf" localSheetId="22" hidden="1">{"via1",#N/A,TRUE,"general";"via2",#N/A,TRUE,"general";"via3",#N/A,TRUE,"general"}</definedName>
    <definedName name="yyyyyf" hidden="1">{"via1",#N/A,TRUE,"general";"via2",#N/A,TRUE,"general";"via3",#N/A,TRUE,"general"}</definedName>
    <definedName name="Z" localSheetId="14">#REF!</definedName>
    <definedName name="Z" localSheetId="22">#REF!</definedName>
    <definedName name="Z">#REF!</definedName>
    <definedName name="ZAPATA" localSheetId="14">#REF!</definedName>
    <definedName name="ZAPATA" localSheetId="17">#REF!</definedName>
    <definedName name="ZAPATA" localSheetId="18">#REF!</definedName>
    <definedName name="ZAPATA" localSheetId="22">#REF!</definedName>
    <definedName name="ZAPATA" localSheetId="2">#REF!</definedName>
    <definedName name="ZAPATA">#REF!</definedName>
    <definedName name="ZAPATA_11" localSheetId="14">#REF!</definedName>
    <definedName name="ZAPATA_11" localSheetId="17">#REF!</definedName>
    <definedName name="ZAPATA_11" localSheetId="18">#REF!</definedName>
    <definedName name="ZAPATA_11" localSheetId="22">#REF!</definedName>
    <definedName name="ZAPATA_11" localSheetId="2">#REF!</definedName>
    <definedName name="ZAPATA_11">#REF!</definedName>
    <definedName name="zdervr" localSheetId="14" hidden="1">{"via1",#N/A,TRUE,"general";"via2",#N/A,TRUE,"general";"via3",#N/A,TRUE,"general"}</definedName>
    <definedName name="zdervr" localSheetId="20" hidden="1">{"via1",#N/A,TRUE,"general";"via2",#N/A,TRUE,"general";"via3",#N/A,TRUE,"general"}</definedName>
    <definedName name="zdervr" localSheetId="22" hidden="1">{"via1",#N/A,TRUE,"general";"via2",#N/A,TRUE,"general";"via3",#N/A,TRUE,"general"}</definedName>
    <definedName name="zdervr" hidden="1">{"via1",#N/A,TRUE,"general";"via2",#N/A,TRUE,"general";"via3",#N/A,TRUE,"general"}</definedName>
    <definedName name="zv">[4]datos!$AB$5:$AB$300</definedName>
    <definedName name="zxczds" localSheetId="14" hidden="1">{"TAB1",#N/A,TRUE,"GENERAL";"TAB2",#N/A,TRUE,"GENERAL";"TAB3",#N/A,TRUE,"GENERAL";"TAB4",#N/A,TRUE,"GENERAL";"TAB5",#N/A,TRUE,"GENERAL"}</definedName>
    <definedName name="zxczds" localSheetId="20" hidden="1">{"TAB1",#N/A,TRUE,"GENERAL";"TAB2",#N/A,TRUE,"GENERAL";"TAB3",#N/A,TRUE,"GENERAL";"TAB4",#N/A,TRUE,"GENERAL";"TAB5",#N/A,TRUE,"GENERAL"}</definedName>
    <definedName name="zxczds" localSheetId="22" hidden="1">{"TAB1",#N/A,TRUE,"GENERAL";"TAB2",#N/A,TRUE,"GENERAL";"TAB3",#N/A,TRUE,"GENERAL";"TAB4",#N/A,TRUE,"GENERAL";"TAB5",#N/A,TRUE,"GENERAL"}</definedName>
    <definedName name="zxczds" hidden="1">{"TAB1",#N/A,TRUE,"GENERAL";"TAB2",#N/A,TRUE,"GENERAL";"TAB3",#N/A,TRUE,"GENERAL";"TAB4",#N/A,TRUE,"GENERAL";"TAB5",#N/A,TRUE,"GENERAL"}</definedName>
    <definedName name="zxsdftyu" localSheetId="14" hidden="1">{"via1",#N/A,TRUE,"general";"via2",#N/A,TRUE,"general";"via3",#N/A,TRUE,"general"}</definedName>
    <definedName name="zxsdftyu" localSheetId="20" hidden="1">{"via1",#N/A,TRUE,"general";"via2",#N/A,TRUE,"general";"via3",#N/A,TRUE,"general"}</definedName>
    <definedName name="zxsdftyu" localSheetId="22" hidden="1">{"via1",#N/A,TRUE,"general";"via2",#N/A,TRUE,"general";"via3",#N/A,TRUE,"general"}</definedName>
    <definedName name="zxsdftyu" hidden="1">{"via1",#N/A,TRUE,"general";"via2",#N/A,TRUE,"general";"via3",#N/A,TRUE,"general"}</definedName>
    <definedName name="zxvxczv" localSheetId="14" hidden="1">{"via1",#N/A,TRUE,"general";"via2",#N/A,TRUE,"general";"via3",#N/A,TRUE,"general"}</definedName>
    <definedName name="zxvxczv" localSheetId="20" hidden="1">{"via1",#N/A,TRUE,"general";"via2",#N/A,TRUE,"general";"via3",#N/A,TRUE,"general"}</definedName>
    <definedName name="zxvxczv" localSheetId="22" hidden="1">{"via1",#N/A,TRUE,"general";"via2",#N/A,TRUE,"general";"via3",#N/A,TRUE,"general"}</definedName>
    <definedName name="zxvxczv" hidden="1">{"via1",#N/A,TRUE,"general";"via2",#N/A,TRUE,"general";"via3",#N/A,TRUE,"general"}</definedName>
    <definedName name="ZZZZZZZZZZZ" localSheetId="22">'[49]A. P. U.'!#REF!</definedName>
    <definedName name="ZZZZZZZZZZZ">'[49]A. P. U.'!#REF!</definedName>
  </definedNames>
  <calcPr calcId="181029"/>
</workbook>
</file>

<file path=xl/calcChain.xml><?xml version="1.0" encoding="utf-8"?>
<calcChain xmlns="http://schemas.openxmlformats.org/spreadsheetml/2006/main">
  <c r="E19" i="26" l="1"/>
  <c r="D32" i="13"/>
  <c r="D31" i="13"/>
  <c r="D35" i="13"/>
  <c r="D33" i="13"/>
  <c r="F35" i="13"/>
  <c r="T6" i="45"/>
  <c r="T7" i="45" s="1"/>
  <c r="T8" i="45" s="1"/>
  <c r="T9" i="45" s="1"/>
  <c r="T10" i="45" s="1"/>
  <c r="T11" i="45" s="1"/>
  <c r="T12" i="45" s="1"/>
  <c r="D18" i="35"/>
  <c r="C20" i="5" l="1"/>
  <c r="C21" i="5" s="1"/>
  <c r="C22" i="5" s="1"/>
  <c r="C23" i="5" s="1"/>
  <c r="C20" i="27"/>
  <c r="K18" i="13"/>
  <c r="B4" i="28" l="1"/>
  <c r="B4" i="27"/>
  <c r="I12" i="45" l="1"/>
  <c r="H12" i="45"/>
  <c r="I8" i="45"/>
  <c r="H8" i="45"/>
  <c r="R8" i="45" s="1"/>
  <c r="I10" i="45"/>
  <c r="H10" i="45"/>
  <c r="Q10" i="45" s="1"/>
  <c r="I7" i="45"/>
  <c r="H7" i="45"/>
  <c r="M7" i="45" s="1"/>
  <c r="I6" i="45"/>
  <c r="H6" i="45"/>
  <c r="I9" i="45"/>
  <c r="H9" i="45"/>
  <c r="I11" i="45"/>
  <c r="H11" i="45"/>
  <c r="R11" i="45" s="1"/>
  <c r="I5" i="45"/>
  <c r="H5" i="45"/>
  <c r="Q5" i="45" l="1"/>
  <c r="R10" i="45"/>
  <c r="S10" i="45"/>
  <c r="L7" i="45"/>
  <c r="N7" i="45"/>
  <c r="O7" i="45"/>
  <c r="P7" i="45"/>
  <c r="Q7" i="45"/>
  <c r="R7" i="45"/>
  <c r="S7" i="45"/>
  <c r="O5" i="45"/>
  <c r="P5" i="45"/>
  <c r="R5" i="45"/>
  <c r="O10" i="45"/>
  <c r="S5" i="45"/>
  <c r="P10" i="45"/>
  <c r="S8" i="45"/>
  <c r="S11" i="45"/>
  <c r="J6" i="45"/>
  <c r="L6" i="45"/>
  <c r="M6" i="45"/>
  <c r="J9" i="45"/>
  <c r="N6" i="45"/>
  <c r="J12" i="45"/>
  <c r="O6" i="45"/>
  <c r="L9" i="45"/>
  <c r="P6" i="45"/>
  <c r="L12" i="45"/>
  <c r="M9" i="45"/>
  <c r="Q6" i="45"/>
  <c r="M12" i="45"/>
  <c r="J11" i="45"/>
  <c r="N9" i="45"/>
  <c r="R6" i="45"/>
  <c r="J8" i="45"/>
  <c r="N12" i="45"/>
  <c r="O9" i="45"/>
  <c r="S6" i="45"/>
  <c r="O12" i="45"/>
  <c r="L11" i="45"/>
  <c r="P9" i="45"/>
  <c r="L8" i="45"/>
  <c r="P12" i="45"/>
  <c r="M11" i="45"/>
  <c r="Q9" i="45"/>
  <c r="M8" i="45"/>
  <c r="Q12" i="45"/>
  <c r="J5" i="45"/>
  <c r="N11" i="45"/>
  <c r="R9" i="45"/>
  <c r="J10" i="45"/>
  <c r="N8" i="45"/>
  <c r="R12" i="45"/>
  <c r="O11" i="45"/>
  <c r="S9" i="45"/>
  <c r="O8" i="45"/>
  <c r="S12" i="45"/>
  <c r="L5" i="45"/>
  <c r="P11" i="45"/>
  <c r="L10" i="45"/>
  <c r="P8" i="45"/>
  <c r="M5" i="45"/>
  <c r="Q11" i="45"/>
  <c r="M10" i="45"/>
  <c r="Q8" i="45"/>
  <c r="N5" i="45"/>
  <c r="J7" i="45"/>
  <c r="N10" i="45"/>
  <c r="U5" i="45" l="1"/>
  <c r="U6" i="45"/>
  <c r="U12" i="45"/>
  <c r="U9" i="45"/>
  <c r="U8" i="45"/>
  <c r="U10" i="45"/>
  <c r="U7" i="45"/>
  <c r="K11" i="45"/>
  <c r="V11" i="45" s="1"/>
  <c r="K10" i="45"/>
  <c r="V10" i="45" s="1"/>
  <c r="U11" i="45"/>
  <c r="K5" i="45"/>
  <c r="V5" i="45" s="1"/>
  <c r="K7" i="45"/>
  <c r="V7" i="45" s="1"/>
  <c r="K12" i="45"/>
  <c r="V12" i="45" s="1"/>
  <c r="K9" i="45"/>
  <c r="V9" i="45" s="1"/>
  <c r="K6" i="45"/>
  <c r="V6" i="45" s="1"/>
  <c r="K8" i="45"/>
  <c r="V8" i="45" s="1"/>
  <c r="W5" i="45" l="1"/>
  <c r="X5" i="45" s="1"/>
  <c r="W10" i="45"/>
  <c r="X10" i="45" s="1"/>
  <c r="W7" i="45"/>
  <c r="X7" i="45" s="1"/>
  <c r="W8" i="45"/>
  <c r="X8" i="45" s="1"/>
  <c r="W6" i="45"/>
  <c r="X6" i="45" s="1"/>
  <c r="W9" i="45"/>
  <c r="X9" i="45" s="1"/>
  <c r="W12" i="45"/>
  <c r="X12" i="45" s="1"/>
  <c r="W11" i="45"/>
  <c r="X11" i="45" s="1"/>
  <c r="X13" i="45" l="1"/>
  <c r="C21" i="6"/>
  <c r="C22" i="6" s="1"/>
  <c r="D26" i="29"/>
  <c r="I25" i="29"/>
  <c r="H26" i="29"/>
  <c r="C26" i="29"/>
  <c r="F25" i="29"/>
  <c r="E25" i="29"/>
  <c r="D24" i="29"/>
  <c r="C24" i="29"/>
  <c r="E35" i="13" l="1"/>
  <c r="E22" i="6" s="1"/>
  <c r="L26" i="29"/>
  <c r="E8" i="26" s="1"/>
  <c r="F22" i="6" l="1"/>
  <c r="E21" i="6"/>
  <c r="F21" i="6" s="1"/>
  <c r="E22" i="27"/>
  <c r="E21" i="8"/>
  <c r="E22" i="7"/>
  <c r="C27" i="17"/>
  <c r="C28" i="17" s="1"/>
  <c r="C29" i="17" s="1"/>
  <c r="K10" i="29"/>
  <c r="J10" i="29"/>
  <c r="H10" i="29"/>
  <c r="G10" i="29"/>
  <c r="C10" i="29"/>
  <c r="J9" i="29"/>
  <c r="J8" i="29"/>
  <c r="E23" i="7" l="1"/>
  <c r="E4" i="13"/>
  <c r="E7" i="13"/>
  <c r="D7" i="13"/>
  <c r="F20" i="11"/>
  <c r="E24" i="7" l="1"/>
  <c r="C4" i="29"/>
  <c r="F3" i="29"/>
  <c r="C3" i="29"/>
  <c r="E24" i="13" l="1"/>
  <c r="D24" i="13"/>
  <c r="C24" i="13"/>
  <c r="C38" i="13"/>
  <c r="C43" i="13" s="1"/>
  <c r="K24" i="13" l="1"/>
  <c r="D30" i="13"/>
  <c r="D34" i="13"/>
  <c r="D30" i="35" l="1"/>
  <c r="D35" i="35" s="1"/>
  <c r="D36" i="35" s="1"/>
  <c r="D26" i="35"/>
  <c r="D21" i="35"/>
  <c r="D22" i="35" s="1"/>
  <c r="D32" i="35" l="1"/>
  <c r="D38" i="35" s="1"/>
  <c r="K20" i="13" l="1"/>
  <c r="E16" i="7" l="1"/>
  <c r="L20" i="29" l="1"/>
  <c r="F8" i="17" s="1"/>
  <c r="L19" i="29"/>
  <c r="G8" i="15" s="1"/>
  <c r="L11" i="29"/>
  <c r="F10" i="18" s="1"/>
  <c r="E20" i="15"/>
  <c r="E21" i="15" s="1"/>
  <c r="E22" i="15" s="1"/>
  <c r="E23" i="15" s="1"/>
  <c r="E24" i="15" s="1"/>
  <c r="L10" i="29" l="1"/>
  <c r="L24" i="29"/>
  <c r="E8" i="27" s="1"/>
  <c r="F8" i="18"/>
  <c r="K19" i="13"/>
  <c r="E15" i="8" s="1"/>
  <c r="K17" i="13"/>
  <c r="K15" i="13"/>
  <c r="D39" i="13"/>
  <c r="C41" i="13"/>
  <c r="C42" i="13" s="1"/>
  <c r="C40" i="13"/>
  <c r="E30" i="13"/>
  <c r="F30" i="13"/>
  <c r="F31" i="13"/>
  <c r="G31" i="13"/>
  <c r="G35" i="13" s="1"/>
  <c r="G32" i="13"/>
  <c r="F33" i="13"/>
  <c r="G33" i="13"/>
  <c r="F34" i="13"/>
  <c r="G34" i="13"/>
  <c r="E25" i="13"/>
  <c r="D25" i="13"/>
  <c r="C25" i="13"/>
  <c r="F25" i="18" l="1"/>
  <c r="F26" i="18" s="1"/>
  <c r="F27" i="18" s="1"/>
  <c r="F28" i="18" s="1"/>
  <c r="F29" i="18" s="1"/>
  <c r="F26" i="17"/>
  <c r="F27" i="17" s="1"/>
  <c r="G19" i="15"/>
  <c r="L9" i="29"/>
  <c r="F11" i="17" s="1"/>
  <c r="K25" i="13"/>
  <c r="E15" i="5" s="1"/>
  <c r="E20" i="27"/>
  <c r="E18" i="28"/>
  <c r="K16" i="13"/>
  <c r="E15" i="7"/>
  <c r="E15" i="6"/>
  <c r="F9" i="18"/>
  <c r="G9" i="15"/>
  <c r="H9" i="15" s="1"/>
  <c r="D20" i="15"/>
  <c r="D21" i="15" s="1"/>
  <c r="D22" i="15" s="1"/>
  <c r="D23" i="15" s="1"/>
  <c r="D24" i="15" s="1"/>
  <c r="L8" i="29"/>
  <c r="F10" i="17" s="1"/>
  <c r="E31" i="13"/>
  <c r="E33" i="13"/>
  <c r="E34" i="13"/>
  <c r="G27" i="17" l="1"/>
  <c r="F28" i="17"/>
  <c r="F29" i="17" s="1"/>
  <c r="G29" i="17" s="1"/>
  <c r="E14" i="27"/>
  <c r="F14" i="27" s="1"/>
  <c r="E14" i="26"/>
  <c r="F14" i="26" s="1"/>
  <c r="E14" i="7"/>
  <c r="E14" i="6"/>
  <c r="E15" i="27"/>
  <c r="E19" i="28"/>
  <c r="E21" i="27"/>
  <c r="E20" i="26"/>
  <c r="E14" i="8"/>
  <c r="F32" i="13"/>
  <c r="E32" i="13"/>
  <c r="C15" i="6" l="1"/>
  <c r="C15" i="7" l="1"/>
  <c r="F15" i="7" s="1"/>
  <c r="F25" i="28"/>
  <c r="C19" i="28"/>
  <c r="F19" i="28" s="1"/>
  <c r="F15" i="27"/>
  <c r="C20" i="26"/>
  <c r="F8" i="26"/>
  <c r="F28" i="27"/>
  <c r="C21" i="27"/>
  <c r="F8" i="27"/>
  <c r="F9" i="27" s="1"/>
  <c r="F21" i="27" l="1"/>
  <c r="C22" i="27"/>
  <c r="F22" i="27" s="1"/>
  <c r="L4" i="29"/>
  <c r="E9" i="5" s="1"/>
  <c r="L3" i="29"/>
  <c r="E8" i="5" s="1"/>
  <c r="L25" i="29"/>
  <c r="E8" i="28" s="1"/>
  <c r="F8" i="28" s="1"/>
  <c r="F9" i="28" s="1"/>
  <c r="C16" i="7"/>
  <c r="C22" i="7" s="1"/>
  <c r="F22" i="7" l="1"/>
  <c r="C23" i="7"/>
  <c r="F28" i="6"/>
  <c r="F9" i="6"/>
  <c r="F29" i="5"/>
  <c r="F23" i="7" l="1"/>
  <c r="C24" i="7"/>
  <c r="F24" i="7" s="1"/>
  <c r="F9" i="26" l="1"/>
  <c r="F26" i="26" l="1"/>
  <c r="E28" i="18" l="1"/>
  <c r="E27" i="18"/>
  <c r="E28" i="17"/>
  <c r="G28" i="17" s="1"/>
  <c r="D20" i="8" l="1"/>
  <c r="D21" i="7"/>
  <c r="D20" i="6"/>
  <c r="D20" i="5"/>
  <c r="D23" i="5"/>
  <c r="D22" i="5"/>
  <c r="D21" i="5"/>
  <c r="C23" i="21" l="1"/>
  <c r="C24" i="21" l="1"/>
  <c r="D19" i="26" s="1"/>
  <c r="D20" i="26" s="1"/>
  <c r="F20" i="26" s="1"/>
  <c r="K4" i="13"/>
  <c r="K5" i="13"/>
  <c r="E26" i="11" l="1"/>
  <c r="F26" i="11" s="1"/>
  <c r="E26" i="12"/>
  <c r="F26" i="12" s="1"/>
  <c r="E25" i="11"/>
  <c r="F25" i="11" s="1"/>
  <c r="E25" i="12"/>
  <c r="F25" i="12" s="1"/>
  <c r="K11" i="13" l="1"/>
  <c r="K10" i="13"/>
  <c r="K9" i="13"/>
  <c r="D26" i="18"/>
  <c r="D27" i="18" s="1"/>
  <c r="D28" i="18" s="1"/>
  <c r="D29" i="18" s="1"/>
  <c r="D9" i="18"/>
  <c r="D8" i="18"/>
  <c r="D27" i="17"/>
  <c r="D28" i="17" s="1"/>
  <c r="D29" i="17" s="1"/>
  <c r="G10" i="18"/>
  <c r="G8" i="17"/>
  <c r="G10" i="17"/>
  <c r="G11" i="17"/>
  <c r="K7" i="13"/>
  <c r="E8" i="11" l="1"/>
  <c r="E8" i="12"/>
  <c r="E9" i="11"/>
  <c r="E9" i="12"/>
  <c r="E15" i="11"/>
  <c r="E15" i="12"/>
  <c r="E10" i="11"/>
  <c r="E10" i="12"/>
  <c r="G9" i="18"/>
  <c r="H8" i="15"/>
  <c r="H10" i="15" s="1"/>
  <c r="G29" i="15" s="1"/>
  <c r="H29" i="15" s="1"/>
  <c r="H30" i="15" s="1"/>
  <c r="F9" i="17"/>
  <c r="G9" i="17" s="1"/>
  <c r="G12" i="17" s="1"/>
  <c r="F21" i="17" s="1"/>
  <c r="G8" i="18"/>
  <c r="G11" i="18" l="1"/>
  <c r="G21" i="17"/>
  <c r="G20" i="18" l="1"/>
  <c r="G21" i="18" s="1"/>
  <c r="F20" i="18"/>
  <c r="G22" i="17"/>
  <c r="F14" i="8" l="1"/>
  <c r="F14" i="7"/>
  <c r="F14" i="6"/>
  <c r="F15" i="5"/>
  <c r="F9" i="5"/>
  <c r="F8" i="5"/>
  <c r="F20" i="12"/>
  <c r="F21" i="12" s="1"/>
  <c r="F27" i="12"/>
  <c r="F15" i="12"/>
  <c r="F10" i="12"/>
  <c r="F9" i="12"/>
  <c r="F8" i="12"/>
  <c r="F21" i="11"/>
  <c r="F15" i="11"/>
  <c r="F16" i="11" s="1"/>
  <c r="F10" i="11"/>
  <c r="F9" i="11"/>
  <c r="F8" i="11"/>
  <c r="F27" i="8"/>
  <c r="C15" i="8"/>
  <c r="C20" i="8" s="1"/>
  <c r="C21" i="8" s="1"/>
  <c r="F21" i="8" s="1"/>
  <c r="F9" i="8"/>
  <c r="F30" i="7"/>
  <c r="F9" i="7"/>
  <c r="F27" i="11" l="1"/>
  <c r="E20" i="8"/>
  <c r="F20" i="8" s="1"/>
  <c r="F20" i="27"/>
  <c r="F23" i="27" s="1"/>
  <c r="E13" i="27" s="1"/>
  <c r="F13" i="27" s="1"/>
  <c r="F16" i="27" s="1"/>
  <c r="F30" i="27" s="1"/>
  <c r="F18" i="28"/>
  <c r="F20" i="28" s="1"/>
  <c r="E13" i="28" s="1"/>
  <c r="F13" i="28" s="1"/>
  <c r="F14" i="28" s="1"/>
  <c r="F27" i="28" s="1"/>
  <c r="E23" i="5"/>
  <c r="F23" i="5" s="1"/>
  <c r="H19" i="15"/>
  <c r="F15" i="8"/>
  <c r="F15" i="6"/>
  <c r="E21" i="7"/>
  <c r="G26" i="17"/>
  <c r="E20" i="6"/>
  <c r="F20" i="6" s="1"/>
  <c r="F16" i="7"/>
  <c r="F11" i="11"/>
  <c r="F10" i="5"/>
  <c r="F11" i="12"/>
  <c r="F16" i="12"/>
  <c r="F34" i="27" l="1"/>
  <c r="F35" i="27" s="1"/>
  <c r="F33" i="27"/>
  <c r="F32" i="27"/>
  <c r="F31" i="28"/>
  <c r="F32" i="28" s="1"/>
  <c r="F30" i="28"/>
  <c r="F29" i="28"/>
  <c r="F22" i="8"/>
  <c r="E13" i="8" s="1"/>
  <c r="F13" i="8" s="1"/>
  <c r="F16" i="8" s="1"/>
  <c r="F29" i="8" s="1"/>
  <c r="E20" i="5"/>
  <c r="F20" i="5" s="1"/>
  <c r="F19" i="26"/>
  <c r="F21" i="26" s="1"/>
  <c r="E13" i="26" s="1"/>
  <c r="F13" i="26" s="1"/>
  <c r="F15" i="26" s="1"/>
  <c r="F28" i="26" s="1"/>
  <c r="E21" i="5"/>
  <c r="F21" i="5" s="1"/>
  <c r="F21" i="7"/>
  <c r="G22" i="15"/>
  <c r="H22" i="15" s="1"/>
  <c r="G23" i="15"/>
  <c r="H23" i="15" s="1"/>
  <c r="G24" i="15"/>
  <c r="H24" i="15" s="1"/>
  <c r="G20" i="15"/>
  <c r="H20" i="15" s="1"/>
  <c r="G21" i="15"/>
  <c r="H21" i="15" s="1"/>
  <c r="E22" i="5"/>
  <c r="F22" i="5" s="1"/>
  <c r="F29" i="11"/>
  <c r="F31" i="11" s="1"/>
  <c r="G25" i="18"/>
  <c r="C26" i="18"/>
  <c r="F29" i="12"/>
  <c r="F31" i="12" s="1"/>
  <c r="F32" i="8" l="1"/>
  <c r="F31" i="8"/>
  <c r="F33" i="8"/>
  <c r="F34" i="8" s="1"/>
  <c r="F32" i="26"/>
  <c r="F33" i="26" s="1"/>
  <c r="F31" i="26"/>
  <c r="F30" i="26"/>
  <c r="F33" i="28"/>
  <c r="F12" i="46" s="1"/>
  <c r="G12" i="46" s="1"/>
  <c r="F36" i="27"/>
  <c r="F11" i="46" s="1"/>
  <c r="G11" i="46" s="1"/>
  <c r="F25" i="7"/>
  <c r="E13" i="7" s="1"/>
  <c r="F13" i="7" s="1"/>
  <c r="F17" i="7" s="1"/>
  <c r="F32" i="7" s="1"/>
  <c r="F23" i="6"/>
  <c r="E13" i="6" s="1"/>
  <c r="F13" i="6" s="1"/>
  <c r="F16" i="6" s="1"/>
  <c r="F30" i="6" s="1"/>
  <c r="F32" i="12"/>
  <c r="F8" i="51" s="1"/>
  <c r="G8" i="51" s="1"/>
  <c r="G9" i="51" s="1"/>
  <c r="F4" i="51" s="1"/>
  <c r="F32" i="11"/>
  <c r="F8" i="50" s="1"/>
  <c r="G8" i="50" s="1"/>
  <c r="G9" i="50" s="1"/>
  <c r="F4" i="50" s="1"/>
  <c r="F24" i="5"/>
  <c r="E14" i="5" s="1"/>
  <c r="F14" i="5" s="1"/>
  <c r="F16" i="5" s="1"/>
  <c r="F31" i="5" s="1"/>
  <c r="G26" i="18"/>
  <c r="C27" i="18"/>
  <c r="H25" i="15"/>
  <c r="G14" i="15" s="1"/>
  <c r="H14" i="15" s="1"/>
  <c r="H15" i="15" s="1"/>
  <c r="H32" i="15" s="1"/>
  <c r="F36" i="7" l="1"/>
  <c r="F37" i="7" s="1"/>
  <c r="F35" i="7"/>
  <c r="F34" i="7"/>
  <c r="F33" i="5"/>
  <c r="F35" i="5"/>
  <c r="F36" i="5" s="1"/>
  <c r="F34" i="5"/>
  <c r="H36" i="15"/>
  <c r="H37" i="15" s="1"/>
  <c r="H35" i="15"/>
  <c r="H34" i="15"/>
  <c r="F34" i="6"/>
  <c r="F35" i="6" s="1"/>
  <c r="F33" i="6"/>
  <c r="F32" i="6"/>
  <c r="G4" i="50"/>
  <c r="F19" i="44"/>
  <c r="G4" i="51"/>
  <c r="F21" i="44"/>
  <c r="F35" i="8"/>
  <c r="F34" i="26"/>
  <c r="F20" i="44"/>
  <c r="G20" i="44" s="1"/>
  <c r="G19" i="44" s="1"/>
  <c r="F22" i="44"/>
  <c r="G22" i="44" s="1"/>
  <c r="G21" i="44" s="1"/>
  <c r="F13" i="44"/>
  <c r="G13" i="44" s="1"/>
  <c r="F12" i="44"/>
  <c r="G12" i="44" s="1"/>
  <c r="G30" i="17"/>
  <c r="F16" i="17" s="1"/>
  <c r="G16" i="17" s="1"/>
  <c r="G27" i="18"/>
  <c r="C28" i="18"/>
  <c r="F11" i="44" l="1"/>
  <c r="G11" i="44" s="1"/>
  <c r="F10" i="46"/>
  <c r="G10" i="46" s="1"/>
  <c r="F13" i="46"/>
  <c r="G13" i="46" s="1"/>
  <c r="F38" i="7"/>
  <c r="F36" i="6"/>
  <c r="F8" i="46" s="1"/>
  <c r="G8" i="46" s="1"/>
  <c r="H38" i="15"/>
  <c r="F37" i="5"/>
  <c r="F14" i="44"/>
  <c r="G14" i="44" s="1"/>
  <c r="G17" i="17"/>
  <c r="G32" i="17" s="1"/>
  <c r="C29" i="18"/>
  <c r="G29" i="18" s="1"/>
  <c r="G28" i="18"/>
  <c r="G36" i="17" l="1"/>
  <c r="G37" i="17" s="1"/>
  <c r="G35" i="17"/>
  <c r="G34" i="17"/>
  <c r="F9" i="46"/>
  <c r="G9" i="46" s="1"/>
  <c r="G14" i="46" s="1"/>
  <c r="F10" i="44"/>
  <c r="G10" i="44" s="1"/>
  <c r="F8" i="48"/>
  <c r="G8" i="48" s="1"/>
  <c r="F7" i="44"/>
  <c r="G7" i="44" s="1"/>
  <c r="G6" i="44" s="1"/>
  <c r="H6" i="44" s="1"/>
  <c r="F8" i="49"/>
  <c r="G8" i="49" s="1"/>
  <c r="G9" i="49" s="1"/>
  <c r="F4" i="49" s="1"/>
  <c r="F16" i="44"/>
  <c r="G16" i="44" s="1"/>
  <c r="F9" i="44"/>
  <c r="G9" i="44" s="1"/>
  <c r="G30" i="18"/>
  <c r="F15" i="18" s="1"/>
  <c r="G15" i="18" s="1"/>
  <c r="G4" i="46" l="1"/>
  <c r="F4" i="46" s="1"/>
  <c r="F8" i="44" s="1"/>
  <c r="G8" i="44"/>
  <c r="G4" i="49"/>
  <c r="F6" i="44"/>
  <c r="G38" i="17"/>
  <c r="H8" i="44" l="1"/>
  <c r="F17" i="44"/>
  <c r="G17" i="44" s="1"/>
  <c r="F9" i="48"/>
  <c r="G9" i="48" s="1"/>
  <c r="G16" i="18"/>
  <c r="G32" i="18" s="1"/>
  <c r="G36" i="18" l="1"/>
  <c r="G37" i="18" s="1"/>
  <c r="G35" i="18"/>
  <c r="G34" i="18"/>
  <c r="G38" i="18" l="1"/>
  <c r="F18" i="44" l="1"/>
  <c r="G18" i="44" s="1"/>
  <c r="G15" i="44" s="1"/>
  <c r="G23" i="44" s="1"/>
  <c r="F10" i="48"/>
  <c r="G10" i="48" s="1"/>
  <c r="G11" i="48" s="1"/>
  <c r="F4" i="48" s="1"/>
  <c r="E3" i="35"/>
  <c r="X15" i="45"/>
  <c r="X14" i="45" s="1"/>
  <c r="G4" i="48" l="1"/>
  <c r="F15" i="44"/>
  <c r="E18" i="35"/>
  <c r="E30" i="35"/>
  <c r="E26" i="35"/>
  <c r="E21" i="35"/>
  <c r="E22" i="35" l="1"/>
  <c r="E32" i="35" s="1"/>
  <c r="E36" i="35"/>
  <c r="E38" i="3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F14" authorId="0" shapeId="0" xr:uid="{4CD064C6-8C00-4BB7-A9AD-9F12DAEE7548}">
      <text>
        <r>
          <rPr>
            <b/>
            <sz val="9"/>
            <color indexed="81"/>
            <rFont val="Tahoma"/>
            <family val="2"/>
          </rPr>
          <t>Autor:</t>
        </r>
        <r>
          <rPr>
            <sz val="9"/>
            <color indexed="81"/>
            <rFont val="Tahoma"/>
            <family val="2"/>
          </rPr>
          <t xml:space="preserve">
Sin Nit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C17" authorId="0" shapeId="0" xr:uid="{00000000-0006-0000-1300-000001000000}">
      <text>
        <r>
          <rPr>
            <b/>
            <sz val="8"/>
            <color indexed="81"/>
            <rFont val="Tahoma"/>
            <family val="2"/>
          </rPr>
          <t>Autor:</t>
        </r>
        <r>
          <rPr>
            <sz val="8"/>
            <color indexed="81"/>
            <rFont val="Tahoma"/>
            <family val="2"/>
          </rPr>
          <t xml:space="preserve">
Riesgo Màximo, obra y labores en campo</t>
        </r>
      </text>
    </comment>
  </commentList>
</comments>
</file>

<file path=xl/sharedStrings.xml><?xml version="1.0" encoding="utf-8"?>
<sst xmlns="http://schemas.openxmlformats.org/spreadsheetml/2006/main" count="1139" uniqueCount="404">
  <si>
    <t>ITEM</t>
  </si>
  <si>
    <t>DESCRIPCIÓN</t>
  </si>
  <si>
    <t>UNIDAD</t>
  </si>
  <si>
    <t>CANTIDAD</t>
  </si>
  <si>
    <t>VR. UNITARIO</t>
  </si>
  <si>
    <t>Localización, trazado y replanteo</t>
  </si>
  <si>
    <t>m</t>
  </si>
  <si>
    <t>Optimización de la sección hidráulica del cauce en tierra. Incluye excavación en material común y rectificación de taludes.</t>
  </si>
  <si>
    <t>m3</t>
  </si>
  <si>
    <t>Retiro de material proveniente de la excavación y de préstamo lateral. Distancia mayor de 1.000 metros.</t>
  </si>
  <si>
    <t>UTILIDAD</t>
  </si>
  <si>
    <t>IVA SOBRE UTILIDAD</t>
  </si>
  <si>
    <t>Realizar talleres de sensibilización en el manejo de residuos solidos</t>
  </si>
  <si>
    <t>Realizar talleres de sensibilización en el cuidado de las obras</t>
  </si>
  <si>
    <t xml:space="preserve">Und </t>
  </si>
  <si>
    <t xml:space="preserve">Ha </t>
  </si>
  <si>
    <t>Taller</t>
  </si>
  <si>
    <t>IVA</t>
  </si>
  <si>
    <t>VR. TOTAL</t>
  </si>
  <si>
    <t>CONCEPTO</t>
  </si>
  <si>
    <t>ARL</t>
  </si>
  <si>
    <t xml:space="preserve">ANALISIS DE PRECIOS UNITARIOS </t>
  </si>
  <si>
    <t xml:space="preserve">DESCRIPCION </t>
  </si>
  <si>
    <t>MATERIALES</t>
  </si>
  <si>
    <t>DESCRIPCION</t>
  </si>
  <si>
    <t>DESPERDICIO</t>
  </si>
  <si>
    <t>VALOR UNITARIO</t>
  </si>
  <si>
    <t>VALOR</t>
  </si>
  <si>
    <t>TOTAL</t>
  </si>
  <si>
    <t>Puntilla</t>
  </si>
  <si>
    <t>SUB-TOTAL MATERIALES</t>
  </si>
  <si>
    <t>EQUIPOS</t>
  </si>
  <si>
    <t>RENDIMIENTO</t>
  </si>
  <si>
    <t>Equipo de topografia</t>
  </si>
  <si>
    <t>Dia</t>
  </si>
  <si>
    <t>SUB-TOTAL EQUIPOS</t>
  </si>
  <si>
    <t>MANO DE OBRA</t>
  </si>
  <si>
    <t>PRESTACIONES</t>
  </si>
  <si>
    <t>TOPOGRAFO</t>
  </si>
  <si>
    <t>CADENERO 1</t>
  </si>
  <si>
    <t>CADENERO 2</t>
  </si>
  <si>
    <t>AYUDANTE</t>
  </si>
  <si>
    <t>SUB-TOTAL MANO DE OBRA</t>
  </si>
  <si>
    <t>TRANSPORTE</t>
  </si>
  <si>
    <t>CANT</t>
  </si>
  <si>
    <t>DISTANCIA</t>
  </si>
  <si>
    <t>M3-KM</t>
  </si>
  <si>
    <t>SUB-TOTAL TRANSPORTE</t>
  </si>
  <si>
    <t>TOTAL COSTO DIRECTO</t>
  </si>
  <si>
    <t>Hora</t>
  </si>
  <si>
    <t>SUB-TRANSPORTE</t>
  </si>
  <si>
    <t>Viaje</t>
  </si>
  <si>
    <t>OFICIAL</t>
  </si>
  <si>
    <t xml:space="preserve">TALLER </t>
  </si>
  <si>
    <t>Promedio</t>
  </si>
  <si>
    <t xml:space="preserve">Salon </t>
  </si>
  <si>
    <t>numero</t>
  </si>
  <si>
    <t>Almuerzos</t>
  </si>
  <si>
    <t xml:space="preserve">Refrigerios </t>
  </si>
  <si>
    <t>Tallerista</t>
  </si>
  <si>
    <t>Auxiliar</t>
  </si>
  <si>
    <t>Descripción</t>
  </si>
  <si>
    <t>Unidad</t>
  </si>
  <si>
    <t>Kg</t>
  </si>
  <si>
    <t>AÑO</t>
  </si>
  <si>
    <t>VR MES</t>
  </si>
  <si>
    <t>VR / DIA</t>
  </si>
  <si>
    <t>No. 
SMLMV</t>
  </si>
  <si>
    <t>PRESTACIONES SOCIALES + APORTES PARAFISCALES</t>
  </si>
  <si>
    <t>MES</t>
  </si>
  <si>
    <t xml:space="preserve">CADENERO 1    </t>
  </si>
  <si>
    <t xml:space="preserve">CADENERO 2    </t>
  </si>
  <si>
    <t xml:space="preserve">TOPOGRAFO   </t>
  </si>
  <si>
    <t>SENA</t>
  </si>
  <si>
    <t>Gastos transporte personal</t>
  </si>
  <si>
    <t>V. UNITARIO</t>
  </si>
  <si>
    <t>V. TOTAL</t>
  </si>
  <si>
    <t>SUBTOTAL MATERIALES</t>
  </si>
  <si>
    <t>%</t>
  </si>
  <si>
    <t>SUBTOTAL EQUIPO</t>
  </si>
  <si>
    <t>SUBTOTAL TRANSPORTE</t>
  </si>
  <si>
    <t>SUBTOTAL MANO DE OBRA</t>
  </si>
  <si>
    <t>Árboles nativos de viveros certificados con altura de 30 a 45 cm en bolsa 9 x 18 con fuelle</t>
  </si>
  <si>
    <t xml:space="preserve">Kilo </t>
  </si>
  <si>
    <t>Ahoyado</t>
  </si>
  <si>
    <t>Un</t>
  </si>
  <si>
    <t>km</t>
  </si>
  <si>
    <t>ANALISIS DE PRECIOS UNITARIOS</t>
  </si>
  <si>
    <t>Tarifa/Ha</t>
  </si>
  <si>
    <t>Rendimiento</t>
  </si>
  <si>
    <t>Valor-Unit.</t>
  </si>
  <si>
    <t>Cantidad</t>
  </si>
  <si>
    <t xml:space="preserve">Rollo </t>
  </si>
  <si>
    <t>Material</t>
  </si>
  <si>
    <t>Trabajador</t>
  </si>
  <si>
    <t>Jornal</t>
  </si>
  <si>
    <t>Prestaciones</t>
  </si>
  <si>
    <t>Grapas</t>
  </si>
  <si>
    <t>Plateo o deshierbe</t>
  </si>
  <si>
    <t>Aplicación  de fertilizantes y correctivos</t>
  </si>
  <si>
    <t>Transporte interno de insumos</t>
  </si>
  <si>
    <t xml:space="preserve">Control fitosanitario </t>
  </si>
  <si>
    <t>Lt</t>
  </si>
  <si>
    <t>Salón</t>
  </si>
  <si>
    <t>Almuerzo</t>
  </si>
  <si>
    <t>Refrigerio</t>
  </si>
  <si>
    <t>CORPORACIÓN AUTÓNOMA REGIONAL DE LOS VALLES</t>
  </si>
  <si>
    <t>DEL SINÚ Y DEL SAN JORGE - CVS</t>
  </si>
  <si>
    <t>ANALÍSIS DE LAS PRESTACIONES SOCIALES</t>
  </si>
  <si>
    <t>AÑO 2025</t>
  </si>
  <si>
    <t>SALARIO MENSUAL HASTA 2 SMMLV</t>
  </si>
  <si>
    <t>No.</t>
  </si>
  <si>
    <t>VALOR (%)</t>
  </si>
  <si>
    <t>SUELDO ANUAL BÁSICO</t>
  </si>
  <si>
    <t>PRESTACIONES SOCIALES (Expresado como % de 1)</t>
  </si>
  <si>
    <t>Prima anual</t>
  </si>
  <si>
    <t>Cesantia anual</t>
  </si>
  <si>
    <t>Interés a las cesantías</t>
  </si>
  <si>
    <t>Vacaciones anuales</t>
  </si>
  <si>
    <t>Seguridad social</t>
  </si>
  <si>
    <t>Pensión</t>
  </si>
  <si>
    <t>Salud</t>
  </si>
  <si>
    <t>Caja de compensación familiar</t>
  </si>
  <si>
    <t>ICBF</t>
  </si>
  <si>
    <t>Auxilio de transporte</t>
  </si>
  <si>
    <t>Vestido de Labor (Dotación)</t>
  </si>
  <si>
    <t>Transporte de insumos (10% materiales)</t>
  </si>
  <si>
    <t>Herramienta menor (5% Mano de Obra)</t>
  </si>
  <si>
    <t>Material de filtro tamaño máximo 1"</t>
  </si>
  <si>
    <t>Transporte de personal</t>
  </si>
  <si>
    <t>Km</t>
  </si>
  <si>
    <t>Ha</t>
  </si>
  <si>
    <t>Herramientas menores (5% de la MO)</t>
  </si>
  <si>
    <t>Vr. Total</t>
  </si>
  <si>
    <t>Piedra rajón</t>
  </si>
  <si>
    <t>Retroexcavadora sobre oruga</t>
  </si>
  <si>
    <t>m2</t>
  </si>
  <si>
    <t>EQUIPO</t>
  </si>
  <si>
    <t>TRABAJADOR</t>
  </si>
  <si>
    <t>JORNAL</t>
  </si>
  <si>
    <t>Ayudante</t>
  </si>
  <si>
    <t>Oficial</t>
  </si>
  <si>
    <t>TRANSPORTES</t>
  </si>
  <si>
    <t xml:space="preserve">Descripción </t>
  </si>
  <si>
    <t>Homecenter</t>
  </si>
  <si>
    <t>Las Casas</t>
  </si>
  <si>
    <t>Distrias</t>
  </si>
  <si>
    <t>Puntillas</t>
  </si>
  <si>
    <t>Nylon</t>
  </si>
  <si>
    <t>M3</t>
  </si>
  <si>
    <t>M2</t>
  </si>
  <si>
    <t>Bulldozer</t>
  </si>
  <si>
    <t>TOTAL SALARIO MAS AUX. DE TRANSPORTE</t>
  </si>
  <si>
    <t>TOTAL MES AYUDANTE MAS PRESTACIONES DEL 80%</t>
  </si>
  <si>
    <t>Jornal Ayudante mas prestaciones del 80%</t>
  </si>
  <si>
    <t>Jornal Ayudante Sin Prestaciones</t>
  </si>
  <si>
    <t xml:space="preserve">Bulldozer </t>
  </si>
  <si>
    <t xml:space="preserve">Retroexcavadora </t>
  </si>
  <si>
    <t>Moto Niveladora</t>
  </si>
  <si>
    <t>Global</t>
  </si>
  <si>
    <t>Wisner Mieles</t>
  </si>
  <si>
    <t>dia</t>
  </si>
  <si>
    <t>SALARIO MINIMO LEGAL MENSUAL VIGENTE</t>
  </si>
  <si>
    <t>Estación Agricola</t>
  </si>
  <si>
    <t>Vivero La Orquidea</t>
  </si>
  <si>
    <t>Alambre de puas calibre 16.5"</t>
  </si>
  <si>
    <t xml:space="preserve">Grapas de 1" x kilo </t>
  </si>
  <si>
    <t>Betanci Forestal</t>
  </si>
  <si>
    <t>Maderas Dorada</t>
  </si>
  <si>
    <t>Postes</t>
  </si>
  <si>
    <t>LOGISTICA TALLERES</t>
  </si>
  <si>
    <t xml:space="preserve">Arbol nativo entre 30 y 45cm </t>
  </si>
  <si>
    <t>UNDIDAD</t>
  </si>
  <si>
    <t>Jornal + prest.</t>
  </si>
  <si>
    <t>Fertilizante edáfico triple 15</t>
  </si>
  <si>
    <t>Vivero La Mora</t>
  </si>
  <si>
    <t>Cipremetrina agricola x litro o Kg</t>
  </si>
  <si>
    <t>volqueta</t>
  </si>
  <si>
    <t>Grupo Agregar SAS</t>
  </si>
  <si>
    <r>
      <t xml:space="preserve">Retiro de material proveniente de la excavación. Distancia mayor de </t>
    </r>
    <r>
      <rPr>
        <sz val="11"/>
        <color theme="1"/>
        <rFont val="Calibri"/>
        <family val="2"/>
        <scheme val="minor"/>
      </rPr>
      <t>1.000 metros.</t>
    </r>
  </si>
  <si>
    <t>DESGLOSE AIU</t>
  </si>
  <si>
    <t>% CON RELACION A LOS COSTOS DIRECTOS A LOS CUALES SE LES APLICA AUI</t>
  </si>
  <si>
    <t>Equipos e implementos de oficina.</t>
  </si>
  <si>
    <t>Vallas informativas y otros gastos operacionales</t>
  </si>
  <si>
    <t>LABORALES</t>
  </si>
  <si>
    <t>SUBTOTAL LABORALES</t>
  </si>
  <si>
    <t>TOTAL ADMINISTRACION</t>
  </si>
  <si>
    <t>IMPREVISTOS</t>
  </si>
  <si>
    <t>Gastos de Imprevistos administrativos y técnicos durante la ejecución del contrato</t>
  </si>
  <si>
    <t>TOTAL IMPREVISTOS</t>
  </si>
  <si>
    <t>TOTAL UTILIDAD</t>
  </si>
  <si>
    <t>TOTAL AUI</t>
  </si>
  <si>
    <t>Se fija por Ley en 19% de la utilidad (Aplica para CAR)</t>
  </si>
  <si>
    <t>TOTAL IVA SOBRE UTILIDAD</t>
  </si>
  <si>
    <t>TOTAL AUI + TOTAL IVA SOBRE UTILIDAD</t>
  </si>
  <si>
    <t>Conformación de bordas hidrológicas y dentellones a máquina con material seleccionado de la excavación (especificamente material arcilloso e impermeable debidamente compactado con pata cabra al 95% del proctor modificado)</t>
  </si>
  <si>
    <t>Conformación de  bordas hidrológicas y dentellones a máquina con material seleccionado de la excavación (especificamente material arcilloso e impermeable debidamente compactado con pata cabra al 95% del proctor modificado)</t>
  </si>
  <si>
    <t>Ayudante (Hoyado)</t>
  </si>
  <si>
    <t>Ayudante (Templado y grapado)</t>
  </si>
  <si>
    <t>Postes -  Dimensiones: Largo: 2 m - Diámetro: 10 cm</t>
  </si>
  <si>
    <t>Postes  Pieamigo - Dimensiones: Largo: 2 m - Diámetro: 10 cm</t>
  </si>
  <si>
    <t>Alambre de púas calibre 16.5 (rollo de 400 m)</t>
  </si>
  <si>
    <t>Ayudante (Trazado y limpia)</t>
  </si>
  <si>
    <t>Ayudante (Hincado y apisonado)</t>
  </si>
  <si>
    <t>Ayudante (Plateo o deshierbe)</t>
  </si>
  <si>
    <t>Ayudante (Aplicación  de fertilizantes y correctivos)</t>
  </si>
  <si>
    <t>Ayudante (Transporte interno de insumos)</t>
  </si>
  <si>
    <t>Ayudante (Control fitosanitario )</t>
  </si>
  <si>
    <t>Ayudante (Replante)</t>
  </si>
  <si>
    <t>ACTIVIDAD 1.1.1</t>
  </si>
  <si>
    <t>Realizar actividades preliminares</t>
  </si>
  <si>
    <t>APU 1.1.1.1</t>
  </si>
  <si>
    <t>A</t>
  </si>
  <si>
    <t>U</t>
  </si>
  <si>
    <t>I</t>
  </si>
  <si>
    <t>TOTAL APU</t>
  </si>
  <si>
    <t xml:space="preserve">IVA Sobre U </t>
  </si>
  <si>
    <t>19% de U</t>
  </si>
  <si>
    <t>ACTIVIDAD 1.1.2</t>
  </si>
  <si>
    <t>1.1.2.1</t>
  </si>
  <si>
    <t>1.1.2.2</t>
  </si>
  <si>
    <t>1.1.2.3</t>
  </si>
  <si>
    <t>1.1.2.4</t>
  </si>
  <si>
    <t>1.1.2.5</t>
  </si>
  <si>
    <t>1.1.2.6</t>
  </si>
  <si>
    <t>APU 1.1.2.1</t>
  </si>
  <si>
    <t>APU 1.1.2.2</t>
  </si>
  <si>
    <t>APU 1.1.2.3</t>
  </si>
  <si>
    <t>APU 1.1.2.4</t>
  </si>
  <si>
    <t>APU 1.1.2.5</t>
  </si>
  <si>
    <t>APU 1.1.2.6</t>
  </si>
  <si>
    <t>APU 1.1.3.1</t>
  </si>
  <si>
    <t>1.1.3.1</t>
  </si>
  <si>
    <t>1.1.1.1</t>
  </si>
  <si>
    <t>ACTIVIDAD 2.1.1</t>
  </si>
  <si>
    <t>APU 2.1.1.1</t>
  </si>
  <si>
    <t>Talleres de sensibilización en el manejo de residuos solidos</t>
  </si>
  <si>
    <t>2.1.1.1</t>
  </si>
  <si>
    <t>2.1.2.1</t>
  </si>
  <si>
    <t>ACTIVIDAD 2.1.2</t>
  </si>
  <si>
    <t>APU 2.1.2.1</t>
  </si>
  <si>
    <t>Talleres de sensibilización en el cuidado de las obras</t>
  </si>
  <si>
    <t>Aislamiento del arreglo Forestal</t>
  </si>
  <si>
    <t>Mantenimiento del arreglo forestal</t>
  </si>
  <si>
    <t xml:space="preserve">ACTIVIDAD 1.1.3 </t>
  </si>
  <si>
    <t>APU 1.1.3.2</t>
  </si>
  <si>
    <t>APU 1.1.3.3</t>
  </si>
  <si>
    <t>1.1.3.2</t>
  </si>
  <si>
    <t>1.1.3.3</t>
  </si>
  <si>
    <t>Instalación de filtro.  Incluye materiales, equipo y mano de obra</t>
  </si>
  <si>
    <t>Número</t>
  </si>
  <si>
    <t>Realizar establecimiento de bosque de galerías</t>
  </si>
  <si>
    <t>Taller de sensibilización en el manejo de residuos sólidos</t>
  </si>
  <si>
    <t>Establecimiento de árboles nativos para la conformación del bosque de galerías</t>
  </si>
  <si>
    <t>Equinorte</t>
  </si>
  <si>
    <t>Equipos de Sucre</t>
  </si>
  <si>
    <t>Maquicivil</t>
  </si>
  <si>
    <t>Sp maquinaria y Equipos</t>
  </si>
  <si>
    <t>Minicargador</t>
  </si>
  <si>
    <t>Vibrocompactador</t>
  </si>
  <si>
    <t>mes</t>
  </si>
  <si>
    <t>viaje</t>
  </si>
  <si>
    <t>2026</t>
  </si>
  <si>
    <t>metro</t>
  </si>
  <si>
    <t>Germanagro</t>
  </si>
  <si>
    <t>Metro</t>
  </si>
  <si>
    <t>PRESUPUESTO ESTIMADO DE LAS OBRAS</t>
  </si>
  <si>
    <t>CORPORACION AUTÓNOMA REGIONAL DE LOS VALLES DEL SINÚ Y DEL SAN JORGE - CVS</t>
  </si>
  <si>
    <t>Vacaciones</t>
  </si>
  <si>
    <t>Auditamos - Ingeniería y Consultorias SAS</t>
  </si>
  <si>
    <t xml:space="preserve">Ayudas Audiovisuales (Videobeam mas computador) </t>
  </si>
  <si>
    <t>INSUMOS</t>
  </si>
  <si>
    <t>Colanta</t>
  </si>
  <si>
    <t>Inversiones Distiagro SAS</t>
  </si>
  <si>
    <t>Vivero El Roble</t>
  </si>
  <si>
    <t>Fitoforest</t>
  </si>
  <si>
    <t>Preparación terreno</t>
  </si>
  <si>
    <t>Plateo</t>
  </si>
  <si>
    <t>Trazado plantación</t>
  </si>
  <si>
    <t>Aplicación  de fertilizantes</t>
  </si>
  <si>
    <t>Plantación (siembra)</t>
  </si>
  <si>
    <t>Vr. JORNAL+PREST.</t>
  </si>
  <si>
    <t xml:space="preserve">Rendimiento </t>
  </si>
  <si>
    <t xml:space="preserve">Kg/Litro </t>
  </si>
  <si>
    <t>Insecticida (Cipremetrina Agricola - Invetrina: 1 litro / ha)</t>
  </si>
  <si>
    <t>Nota 3: El precio del fertilizante de las cotizaciones es bulto de 50kg, por lo cual para calcular el valor por kilo se divide el valor del bulto entre 50</t>
  </si>
  <si>
    <t>Germanagro*</t>
  </si>
  <si>
    <t>*Nota 1: Se coloca tres veces Germanagro porque cotizaron alambre de Púas de tres marcas diferentes</t>
  </si>
  <si>
    <t>**Nota 2: Se coloca dos veces Agropaisa SAS porque cotizaron alambre de Púas de dos marcas diferentes</t>
  </si>
  <si>
    <t>Agropaisa**</t>
  </si>
  <si>
    <t>OPERADOR (RETROEXCAVADORA, MINICARGADOR, BULLDOZER, VIBROCOMPADOR)</t>
  </si>
  <si>
    <t>Jonathan
 Lopez</t>
  </si>
  <si>
    <t>Agrecord S.A.S.</t>
  </si>
  <si>
    <t>Villa Carmen</t>
  </si>
  <si>
    <t>Comercial TIR</t>
  </si>
  <si>
    <t>OPERADOR RETROEXCAVADORA</t>
  </si>
  <si>
    <t>OPERADOR BULLDOZER</t>
  </si>
  <si>
    <t>OPERADOR VIBROCOMPACTADOR</t>
  </si>
  <si>
    <t>OPERADOR MINICARGADOR</t>
  </si>
  <si>
    <t>Geomatrix</t>
  </si>
  <si>
    <t>Nota: se incluye el IVA a los materiales</t>
  </si>
  <si>
    <t>Geotextil NT 2000 o similar</t>
  </si>
  <si>
    <t>Geotextil NT2000 o similar</t>
  </si>
  <si>
    <t>FUNCIÓN</t>
  </si>
  <si>
    <t xml:space="preserve">CANTIDAD DE PROFESIONALES Y/O TECNICOS </t>
  </si>
  <si>
    <t>COSTO Y/O HONORARIO NETO POR MESES (CON DEDICACION)</t>
  </si>
  <si>
    <t>Cesantias</t>
  </si>
  <si>
    <t>Intereses</t>
  </si>
  <si>
    <t>Prima</t>
  </si>
  <si>
    <t>Pension</t>
  </si>
  <si>
    <t>Arl</t>
  </si>
  <si>
    <t>Comfacor</t>
  </si>
  <si>
    <t>Sena</t>
  </si>
  <si>
    <t>No. de Meses</t>
  </si>
  <si>
    <t>TOTAL LIQUIDACION
(Si Aplica)</t>
  </si>
  <si>
    <t>DIRECTOR DEL PROYECTO</t>
  </si>
  <si>
    <t>RESIDENTE DE OBRA DEL PROYECTO</t>
  </si>
  <si>
    <t>PROFESIONAL SOCIAL DEL PROYECTO</t>
  </si>
  <si>
    <t>ESPECIALISTA HIDRAULICO</t>
  </si>
  <si>
    <t>ESPECIALISTA AMBIENTAL O ECOSISTEMICO</t>
  </si>
  <si>
    <t>CONTADOR</t>
  </si>
  <si>
    <t>SUBTOTAL</t>
  </si>
  <si>
    <t>PRESUPUESTADO PARA VIATICOS</t>
  </si>
  <si>
    <t>TOTAL GASTOS PERSONAL</t>
  </si>
  <si>
    <t>Mes</t>
  </si>
  <si>
    <t>VALOR ACTIVIDAD</t>
  </si>
  <si>
    <t>ACTIVIDAD</t>
  </si>
  <si>
    <t>NOMBRE DE LA ACTIVIDAD</t>
  </si>
  <si>
    <t>UNIDAD DE LA ACTIVIDAD</t>
  </si>
  <si>
    <t>CANTIDAD DE LA ACTIVIDAD</t>
  </si>
  <si>
    <t>VR. UNITARIO DE LA ACTIVIDAD</t>
  </si>
  <si>
    <t>VR. TOTAL DE 
LA ACTIVIDAD</t>
  </si>
  <si>
    <t>VALOR DE LOS ITEMS QUE CONFORMAN LA ACTIVIDAD</t>
  </si>
  <si>
    <t>ITEMS</t>
  </si>
  <si>
    <t>NOMBRE DE LOS ITEMS</t>
  </si>
  <si>
    <t>UNIDAD DE LOS ITEMS</t>
  </si>
  <si>
    <t>CANTIDAD DE LOS ITEM</t>
  </si>
  <si>
    <t>TOTAL ITEMS</t>
  </si>
  <si>
    <t>VR. UNITARIO 
DE LOS ITEMS</t>
  </si>
  <si>
    <t>VR. TOTAL DE 
LOS ITEMS</t>
  </si>
  <si>
    <t>Numero (N)</t>
  </si>
  <si>
    <t>VALOR UNITARIO ACTIVIDAD</t>
  </si>
  <si>
    <t>VALOR TOTAL ACTIVIDAD</t>
  </si>
  <si>
    <t>1.1.3</t>
  </si>
  <si>
    <t>Item</t>
  </si>
  <si>
    <t>Nombre del Item</t>
  </si>
  <si>
    <t>Unidad del item</t>
  </si>
  <si>
    <t>Vr Unitario Item</t>
  </si>
  <si>
    <t>Cantidad Item</t>
  </si>
  <si>
    <t>Valor Total Item</t>
  </si>
  <si>
    <t>2.1.1</t>
  </si>
  <si>
    <t>Cantidad 
Item</t>
  </si>
  <si>
    <t>Vr Unitario 
Item</t>
  </si>
  <si>
    <t>Valor Total 
Item</t>
  </si>
  <si>
    <t>NOMBRE DE LA 
ACTIVIDAD</t>
  </si>
  <si>
    <t>1.1.1</t>
  </si>
  <si>
    <t>Número (N)</t>
  </si>
  <si>
    <t>Metro (m)</t>
  </si>
  <si>
    <t>Cantidad
Item</t>
  </si>
  <si>
    <t>Valor Total
Item</t>
  </si>
  <si>
    <t>ADMINISTRACION</t>
  </si>
  <si>
    <t>$ CON RELACION A LOS COSTOS DIRECTOS A LOS CUALES SE LES APLICA AUI</t>
  </si>
  <si>
    <t>COSTO DIRECTO DE OBRAS</t>
  </si>
  <si>
    <t>OPERATIVOS</t>
  </si>
  <si>
    <t>SUBTOTAL OPERATIVOS</t>
  </si>
  <si>
    <t>Componente de Seguridad y Salud en el Trabajo  SST, Plan de Manejo Ambiental - PMA y /o Plan de Gestión Integral de Obra PGIO, Plan de Manejo de Tránsito PMT, y los demás planes que apliquen</t>
  </si>
  <si>
    <t>Instalación de Geotextil NT - 2000 o similar para evitar perdida de finos que constituyen el material de conformación de las bordas hidrologicas. Incluye materiales, equipo y mano de obra</t>
  </si>
  <si>
    <t>Revestimiento tipo RIP-RAP para protección de las bordas hidrológicas. Incluye materiales, equipo y mano de obra.</t>
  </si>
  <si>
    <t>Ana Carolina Rojano</t>
  </si>
  <si>
    <t>Jose Hernandez</t>
  </si>
  <si>
    <t>serviproyectos sas y consultorias icp sas</t>
  </si>
  <si>
    <t>ssr operador logistico sas</t>
  </si>
  <si>
    <t>giercon sas</t>
  </si>
  <si>
    <t>Volqueteros
 S.A.S</t>
  </si>
  <si>
    <t>Volqueta</t>
  </si>
  <si>
    <t xml:space="preserve">PERSONAL CONSIDERADO EN LA ADMINISTRACION </t>
  </si>
  <si>
    <t>JORNALES - AÑO 2026</t>
  </si>
  <si>
    <t>SALARIO 2026</t>
  </si>
  <si>
    <t>AUXILIO DE TRANSPORTE 2026</t>
  </si>
  <si>
    <t>ABOGADO</t>
  </si>
  <si>
    <t>Se estima en 10% de los costos directos</t>
  </si>
  <si>
    <t>Campamento de la obra</t>
  </si>
  <si>
    <t>Gastos de compensaciones forestal</t>
  </si>
  <si>
    <t>Arriendo oficina y servicios públicos</t>
  </si>
  <si>
    <t>Comisión topográfica durante la ejecución para dos frentes de trabajo</t>
  </si>
  <si>
    <t>Elaboración de planos incluyendo levantamiento topográfico final para planos records</t>
  </si>
  <si>
    <t>Intervenir tramo de cauce para su recuperación</t>
  </si>
  <si>
    <t>Se utiliza de base el salario mínimo mensual legal vigente para 2026</t>
  </si>
  <si>
    <t xml:space="preserve">Gastos de bodegaje de maquinaria y materiales </t>
  </si>
  <si>
    <t>Ensayos de laboratorio del material para las bordas</t>
  </si>
  <si>
    <t>PROFESIONAL PGIO - PROFESIONAL 
PARA EL ASEGURAMIENTO DE LA SALUD
Y LA SEGURIDAD EN EL TRABAJO</t>
  </si>
  <si>
    <t>COSTO TOTAL OBRAS (INCLUYE AUI e IVA SOBRE U)</t>
  </si>
  <si>
    <r>
      <t xml:space="preserve">Retiro de material proveniente de la excavación. Distancia mayor de </t>
    </r>
    <r>
      <rPr>
        <sz val="11"/>
        <color theme="1"/>
        <rFont val="Calibri"/>
        <family val="2"/>
        <scheme val="minor"/>
      </rPr>
      <t>1.000 metros.</t>
    </r>
  </si>
  <si>
    <r>
      <rPr>
        <b/>
        <sz val="9"/>
        <color indexed="8"/>
        <rFont val="Calibri"/>
        <family val="2"/>
        <scheme val="minor"/>
      </rPr>
      <t>NOTA</t>
    </r>
    <r>
      <rPr>
        <sz val="9"/>
        <color indexed="8"/>
        <rFont val="Calibri"/>
        <family val="2"/>
        <scheme val="minor"/>
      </rPr>
      <t>: La entidad CVS ha estimado el valor de la Administración (A) en 14%, Imprevistos (I) en el 1% y Utilidad (U) en 10%; No obstante, cada empresa u oferente, de acuerdo con su infraestructura, experiencia, las condiciones del mercado, la naturaleza del contrato a celebrar, entre otros factores, puede establecer su estructura de costos conforme a la cual se compromete a ejecutar cabalmente un contrato en el caso de que le sea adjudicado.</t>
    </r>
  </si>
  <si>
    <t>Dedicacion
/ 
Rendimiento
(Respecto a       los meses)</t>
  </si>
  <si>
    <t>COSTO 
Y/O
SUELDO
Y/O HONORARIO POR MES</t>
  </si>
  <si>
    <t>SUBTOTAL COSTOS PERSONAL DEL PROYECTO
(Incluye PRESTACIONES         en caso de       aplicar)</t>
  </si>
  <si>
    <t>SUBTOTAL COSTOS PERSONAL DEL PROYECTO POR PROFESIONAL 
O TECNICO
(incluye PRESTACIONES y la LIQUIDACION en caso de aplicar)</t>
  </si>
  <si>
    <t>TOTAL COSTOS TODO EL PERSONAL DEL PROYECTO 
(incluye PRESTACIONES      y la LIQUIDACION en caso de       aplicar)</t>
  </si>
  <si>
    <t>UNIDAD DE         LA ACTIVIDAD</t>
  </si>
  <si>
    <t>UNIDAD DE      LA ACTIVIDAD</t>
  </si>
  <si>
    <t>PROYECTO: RECUPERACIÓN AMBIENTAL Y DE LA CONECTIVIDAD HIDROLÓGICA DE UN TRAMO DEL 
CAÑO LA VIRGEN EN EL MUNICIPIO DE SAN PELAYO, DEPARTAMENTO DE CÓRDOBA</t>
  </si>
  <si>
    <r>
      <rPr>
        <b/>
        <sz val="13"/>
        <rFont val="Calibri"/>
        <family val="2"/>
        <scheme val="minor"/>
      </rPr>
      <t>ALBEIRO ARRIETA LOPEZ</t>
    </r>
    <r>
      <rPr>
        <sz val="11"/>
        <rFont val="Calibri"/>
        <family val="2"/>
        <scheme val="minor"/>
      </rPr>
      <t xml:space="preserve">
Subdirector de Gestion Ambiental CVS</t>
    </r>
  </si>
  <si>
    <t>Dirección del Proyecto, residentes de obra, otros profesionales y personal de campo, profesionales y personal para gestión social. Incluye viaticos y prestaciones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</si>
</sst>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2">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quot;$&quot;\ * #,##0.0_-;\-&quot;$&quot;\ * #,##0.0_-;_-&quot;$&quot;\ * &quot;-&quot;??_-;_-@_-"/>
    <numFmt numFmtId="166" formatCode="0.0"/>
    <numFmt numFmtId="167" formatCode="0.0%"/>
    <numFmt numFmtId="168" formatCode="0.0000"/>
    <numFmt numFmtId="169" formatCode="_(&quot;$&quot;\ * #,##0.00_);_(&quot;$&quot;\ * \(#,##0.00\);_(&quot;$&quot;\ * &quot;-&quot;??_);_(@_)"/>
    <numFmt numFmtId="170" formatCode="&quot;$&quot;#,##0"/>
    <numFmt numFmtId="171" formatCode="[$$-240A]\ #,##0"/>
    <numFmt numFmtId="172" formatCode="_(&quot;$&quot;\ * #,##0.0_);_(&quot;$&quot;\ * \(#,##0.0\);_(&quot;$&quot;\ * &quot;-&quot;??_);_(@_)"/>
    <numFmt numFmtId="173" formatCode="_-* #,##0.00\ _$_-;\-* #,##0.00\ _$_-;_-* &quot;-&quot;??\ _$_-;_-@_-"/>
    <numFmt numFmtId="174" formatCode="_(&quot;€&quot;\ * #,##0.00_);_(&quot;€&quot;\ * \(#,##0.00\);_(&quot;€&quot;\ * &quot;-&quot;??_);_(@_)"/>
    <numFmt numFmtId="175" formatCode="#,##0.0"/>
    <numFmt numFmtId="176" formatCode="_(&quot;€&quot;\ * #,##0_);_(&quot;€&quot;\ * \(#,##0\);_(&quot;€&quot;\ * &quot;-&quot;??_);_(@_)"/>
    <numFmt numFmtId="177" formatCode="_ * #,##0.00_ ;_ * \-#,##0.00_ ;_ * \-??_ ;_ @_ "/>
    <numFmt numFmtId="178" formatCode="_-* #,##0.0_-;\-* #,##0.0_-;_-* &quot;-&quot;??_-;_-@_-"/>
    <numFmt numFmtId="179" formatCode="_-[$$-240A]\ * #,##0.00_-;\-[$$-240A]\ * #,##0.00_-;_-[$$-240A]\ * &quot;-&quot;??_-;_-@_-"/>
    <numFmt numFmtId="180" formatCode="_([$$-240A]\ * #,##0.00_);_([$$-240A]\ * \(#,##0.00\);_([$$-240A]\ * &quot;-&quot;??_);_(@_)"/>
    <numFmt numFmtId="181" formatCode="_ * #,##0.00_ ;_ * \-#,##0.00_ ;_ * &quot;-&quot;??_ ;_ @_ "/>
    <numFmt numFmtId="182" formatCode="[$$-240A]\ #,##0.0"/>
    <numFmt numFmtId="183" formatCode="&quot;$&quot;#,##0.00"/>
    <numFmt numFmtId="184" formatCode="_-&quot;$&quot;\ * #,##0.0000_-;\-&quot;$&quot;\ * #,##0.0000_-;_-&quot;$&quot;\ * &quot;-&quot;??_-;_-@_-"/>
    <numFmt numFmtId="185" formatCode="#,##0.000_ ;\-#,##0.000\ "/>
    <numFmt numFmtId="186" formatCode="#,##0.000"/>
    <numFmt numFmtId="187" formatCode="_-&quot;$&quot;\ * #,##0_-;\-&quot;$&quot;\ * #,##0_-;_-&quot;$&quot;\ * &quot;-&quot;??_-;_-@_-"/>
    <numFmt numFmtId="188" formatCode="_-&quot;$&quot;\ * #,##0.0_-;\-&quot;$&quot;\ * #,##0.0_-;_-&quot;$&quot;\ * &quot;-&quot;?_-;_-@_-"/>
    <numFmt numFmtId="189" formatCode="_-&quot;$&quot;* #,##0_-;\-&quot;$&quot;* #,##0_-;_-&quot;$&quot;* &quot;-&quot;_-;_-@_-"/>
    <numFmt numFmtId="190" formatCode="#,##0.00_ ;\-#,##0.00\ "/>
    <numFmt numFmtId="191" formatCode="_-&quot;$&quot;\ * #,##0.0000_-;\-&quot;$&quot;\ * #,##0.0000_-;_-&quot;$&quot;\ * &quot;-&quot;????_-;_-@_-"/>
    <numFmt numFmtId="192" formatCode="#,##0.0_ ;\-#,##0.0\ "/>
  </numFmts>
  <fonts count="55">
    <font>
      <sz val="11"/>
      <color theme="1"/>
      <name val="Calibri"/>
      <family val="2"/>
      <scheme val="minor"/>
    </font>
    <font>
      <sz val="11"/>
      <color theme="1"/>
      <name val="Calibri"/>
      <family val="2"/>
      <scheme val="minor"/>
    </font>
    <font>
      <sz val="11"/>
      <name val="Calibri"/>
      <family val="2"/>
      <scheme val="minor"/>
    </font>
    <font>
      <b/>
      <sz val="11"/>
      <name val="Calibri"/>
      <family val="2"/>
      <scheme val="minor"/>
    </font>
    <font>
      <sz val="10"/>
      <name val="Geneva"/>
      <family val="2"/>
    </font>
    <font>
      <sz val="11"/>
      <color indexed="8"/>
      <name val="Calibri"/>
      <family val="2"/>
    </font>
    <font>
      <sz val="11"/>
      <color indexed="8"/>
      <name val="Calibri"/>
      <family val="2"/>
      <scheme val="minor"/>
    </font>
    <font>
      <sz val="10"/>
      <color rgb="FF000000"/>
      <name val="Times New Roman"/>
      <family val="1"/>
    </font>
    <font>
      <b/>
      <sz val="9"/>
      <name val="Arial"/>
      <family val="2"/>
    </font>
    <font>
      <sz val="9"/>
      <name val="Arial"/>
      <family val="2"/>
    </font>
    <font>
      <sz val="11"/>
      <color rgb="FF000000"/>
      <name val="Calibri"/>
      <family val="2"/>
    </font>
    <font>
      <b/>
      <sz val="10"/>
      <name val="Arial"/>
      <family val="2"/>
    </font>
    <font>
      <sz val="10"/>
      <name val="Arial"/>
      <family val="2"/>
    </font>
    <font>
      <b/>
      <sz val="10"/>
      <color theme="1"/>
      <name val="Arial"/>
      <family val="2"/>
    </font>
    <font>
      <sz val="10"/>
      <color theme="1"/>
      <name val="Arial"/>
      <family val="2"/>
    </font>
    <font>
      <sz val="8"/>
      <name val="Calibri"/>
      <family val="2"/>
      <scheme val="minor"/>
    </font>
    <font>
      <b/>
      <i/>
      <sz val="10"/>
      <name val="Arial"/>
      <family val="2"/>
    </font>
    <font>
      <b/>
      <sz val="8"/>
      <color indexed="81"/>
      <name val="Tahoma"/>
      <family val="2"/>
    </font>
    <font>
      <sz val="8"/>
      <color indexed="81"/>
      <name val="Tahoma"/>
      <family val="2"/>
    </font>
    <font>
      <sz val="9"/>
      <color theme="1"/>
      <name val="Arial"/>
      <family val="2"/>
    </font>
    <font>
      <sz val="11"/>
      <color rgb="FFFF0000"/>
      <name val="Calibri"/>
      <family val="2"/>
      <scheme val="minor"/>
    </font>
    <font>
      <sz val="9"/>
      <color rgb="FFFF0000"/>
      <name val="Arial"/>
      <family val="2"/>
    </font>
    <font>
      <b/>
      <sz val="9"/>
      <color rgb="FFFF0000"/>
      <name val="Arial"/>
      <family val="2"/>
    </font>
    <font>
      <b/>
      <sz val="9"/>
      <color theme="1"/>
      <name val="Arial"/>
      <family val="2"/>
    </font>
    <font>
      <sz val="11"/>
      <color rgb="FF000000"/>
      <name val="Calibri"/>
      <family val="2"/>
      <scheme val="minor"/>
    </font>
    <font>
      <sz val="10"/>
      <name val="Roman 17cpi"/>
    </font>
    <font>
      <b/>
      <sz val="9"/>
      <name val="Calibri"/>
      <family val="2"/>
      <scheme val="minor"/>
    </font>
    <font>
      <sz val="9"/>
      <name val="Calibri"/>
      <family val="2"/>
      <scheme val="minor"/>
    </font>
    <font>
      <b/>
      <sz val="9"/>
      <color indexed="81"/>
      <name val="Tahoma"/>
      <family val="2"/>
    </font>
    <font>
      <sz val="9"/>
      <color indexed="81"/>
      <name val="Tahoma"/>
      <family val="2"/>
    </font>
    <font>
      <b/>
      <sz val="8"/>
      <color theme="1"/>
      <name val="Calibri"/>
      <family val="2"/>
      <scheme val="minor"/>
    </font>
    <font>
      <sz val="8"/>
      <color theme="1"/>
      <name val="Calibri"/>
      <family val="2"/>
      <scheme val="minor"/>
    </font>
    <font>
      <b/>
      <sz val="10"/>
      <color rgb="FF000000"/>
      <name val="Calibri"/>
      <family val="2"/>
      <scheme val="minor"/>
    </font>
    <font>
      <sz val="10"/>
      <color rgb="FF000000"/>
      <name val="Calibri"/>
      <family val="2"/>
      <scheme val="minor"/>
    </font>
    <font>
      <b/>
      <sz val="9"/>
      <color rgb="FF000000"/>
      <name val="Calibri"/>
      <family val="2"/>
      <scheme val="minor"/>
    </font>
    <font>
      <sz val="9"/>
      <color rgb="FF000000"/>
      <name val="Calibri"/>
      <family val="2"/>
      <scheme val="minor"/>
    </font>
    <font>
      <sz val="8"/>
      <color rgb="FFFF0000"/>
      <name val="Calibri"/>
      <family val="2"/>
      <scheme val="minor"/>
    </font>
    <font>
      <sz val="9"/>
      <color theme="1"/>
      <name val="Calibri"/>
      <family val="2"/>
      <scheme val="minor"/>
    </font>
    <font>
      <b/>
      <sz val="10"/>
      <color theme="1"/>
      <name val="Calibri"/>
      <family val="2"/>
      <scheme val="minor"/>
    </font>
    <font>
      <sz val="10"/>
      <name val="Calibri"/>
      <family val="2"/>
      <scheme val="minor"/>
    </font>
    <font>
      <sz val="10"/>
      <color theme="1"/>
      <name val="Calibri"/>
      <family val="2"/>
      <scheme val="minor"/>
    </font>
    <font>
      <b/>
      <sz val="10"/>
      <color rgb="FFFF0000"/>
      <name val="Calibri"/>
      <family val="2"/>
      <scheme val="minor"/>
    </font>
    <font>
      <sz val="10"/>
      <color rgb="FFFF0000"/>
      <name val="Calibri"/>
      <family val="2"/>
      <scheme val="minor"/>
    </font>
    <font>
      <sz val="8"/>
      <color rgb="FF3B3B3B"/>
      <name val="Calibri"/>
      <family val="2"/>
      <scheme val="minor"/>
    </font>
    <font>
      <b/>
      <sz val="10"/>
      <name val="Calibri"/>
      <family val="2"/>
      <scheme val="minor"/>
    </font>
    <font>
      <b/>
      <sz val="8"/>
      <name val="Calibri"/>
      <family val="2"/>
      <scheme val="minor"/>
    </font>
    <font>
      <b/>
      <sz val="11"/>
      <color theme="1"/>
      <name val="Calibri"/>
      <family val="2"/>
      <scheme val="minor"/>
    </font>
    <font>
      <sz val="12"/>
      <color theme="1"/>
      <name val="Calibri"/>
      <family val="2"/>
      <scheme val="minor"/>
    </font>
    <font>
      <b/>
      <sz val="11"/>
      <name val="Calibri"/>
      <family val="2"/>
    </font>
    <font>
      <sz val="11"/>
      <name val="Calibri"/>
      <family val="2"/>
    </font>
    <font>
      <b/>
      <sz val="9"/>
      <color indexed="8"/>
      <name val="Calibri"/>
      <family val="2"/>
      <scheme val="minor"/>
    </font>
    <font>
      <sz val="9"/>
      <color indexed="8"/>
      <name val="Calibri"/>
      <family val="2"/>
      <scheme val="minor"/>
    </font>
    <font>
      <b/>
      <sz val="13"/>
      <name val="Calibri"/>
      <family val="2"/>
      <scheme val="minor"/>
    </font>
    <font>
      <b/>
      <sz val="12"/>
      <name val="Calibri"/>
      <family val="2"/>
      <scheme val="minor"/>
    </font>
    <font>
      <b/>
      <sz val="12"/>
      <color rgb="FF000000"/>
      <name val="Calibri"/>
      <family val="2"/>
      <scheme val="minor"/>
    </font>
  </fonts>
  <fills count="6">
    <fill>
      <patternFill patternType="none"/>
    </fill>
    <fill>
      <patternFill patternType="gray125"/>
    </fill>
    <fill>
      <patternFill patternType="solid">
        <fgColor rgb="FFFFFFFF"/>
        <bgColor rgb="FFFFFFFF"/>
      </patternFill>
    </fill>
    <fill>
      <patternFill patternType="solid">
        <fgColor rgb="FFFFFF00"/>
        <bgColor indexed="64"/>
      </patternFill>
    </fill>
    <fill>
      <patternFill patternType="solid">
        <fgColor theme="0"/>
        <bgColor indexed="64"/>
      </patternFill>
    </fill>
    <fill>
      <patternFill patternType="solid">
        <fgColor rgb="FFFFC000"/>
        <bgColor indexed="64"/>
      </patternFill>
    </fill>
  </fills>
  <borders count="61">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right style="thin">
        <color indexed="64"/>
      </right>
      <top/>
      <bottom style="thin">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style="medium">
        <color indexed="64"/>
      </left>
      <right/>
      <top/>
      <bottom style="thin">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style="medium">
        <color indexed="64"/>
      </bottom>
      <diagonal/>
    </border>
  </borders>
  <cellStyleXfs count="32">
    <xf numFmtId="0" fontId="0" fillId="0" borderId="0"/>
    <xf numFmtId="43" fontId="1" fillId="0" borderId="0" applyFont="0" applyFill="0" applyBorder="0" applyAlignment="0" applyProtection="0"/>
    <xf numFmtId="164" fontId="1" fillId="0" borderId="0" applyFont="0" applyFill="0" applyBorder="0" applyAlignment="0" applyProtection="0"/>
    <xf numFmtId="0" fontId="4" fillId="0" borderId="0"/>
    <xf numFmtId="0" fontId="1" fillId="0" borderId="0"/>
    <xf numFmtId="0" fontId="5" fillId="0" borderId="0"/>
    <xf numFmtId="0" fontId="7" fillId="0" borderId="0"/>
    <xf numFmtId="9" fontId="1" fillId="0" borderId="0" applyFont="0" applyFill="0" applyBorder="0" applyAlignment="0" applyProtection="0"/>
    <xf numFmtId="0" fontId="7" fillId="0" borderId="0"/>
    <xf numFmtId="44" fontId="1" fillId="0" borderId="0" applyFont="0" applyFill="0" applyBorder="0" applyAlignment="0" applyProtection="0"/>
    <xf numFmtId="0" fontId="10" fillId="0" borderId="0" applyNumberFormat="0" applyBorder="0" applyAlignment="0"/>
    <xf numFmtId="169" fontId="10" fillId="0" borderId="0" applyFont="0" applyFill="0" applyBorder="0" applyAlignment="0" applyProtection="0"/>
    <xf numFmtId="0" fontId="12" fillId="0" borderId="0"/>
    <xf numFmtId="169" fontId="1" fillId="0" borderId="0" applyFont="0" applyFill="0" applyBorder="0" applyAlignment="0" applyProtection="0"/>
    <xf numFmtId="173" fontId="1" fillId="0" borderId="0" applyFont="0" applyFill="0" applyBorder="0" applyAlignment="0" applyProtection="0"/>
    <xf numFmtId="174" fontId="1" fillId="0" borderId="0" applyFont="0" applyFill="0" applyBorder="0" applyAlignment="0" applyProtection="0"/>
    <xf numFmtId="9" fontId="12" fillId="0" borderId="0" applyFont="0" applyFill="0" applyBorder="0" applyAlignment="0" applyProtection="0"/>
    <xf numFmtId="0" fontId="12" fillId="0" borderId="0"/>
    <xf numFmtId="0" fontId="12" fillId="0" borderId="0"/>
    <xf numFmtId="0" fontId="7" fillId="0" borderId="0"/>
    <xf numFmtId="177" fontId="12" fillId="0" borderId="0" applyFill="0" applyBorder="0" applyAlignment="0" applyProtection="0"/>
    <xf numFmtId="0" fontId="7" fillId="0" borderId="0"/>
    <xf numFmtId="0" fontId="12" fillId="0" borderId="0"/>
    <xf numFmtId="9" fontId="12" fillId="0" borderId="0" applyFill="0" applyBorder="0" applyAlignment="0" applyProtection="0"/>
    <xf numFmtId="43" fontId="1" fillId="0" borderId="0" applyFont="0" applyFill="0" applyBorder="0" applyAlignment="0" applyProtection="0"/>
    <xf numFmtId="0" fontId="25" fillId="0" borderId="0"/>
    <xf numFmtId="0" fontId="1" fillId="0" borderId="0"/>
    <xf numFmtId="41" fontId="1" fillId="0" borderId="0" applyFont="0" applyFill="0" applyBorder="0" applyAlignment="0" applyProtection="0"/>
    <xf numFmtId="189" fontId="47"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cellStyleXfs>
  <cellXfs count="768">
    <xf numFmtId="0" fontId="0" fillId="0" borderId="0" xfId="0"/>
    <xf numFmtId="0" fontId="2" fillId="0" borderId="9" xfId="0" applyFont="1" applyBorder="1" applyAlignment="1">
      <alignment horizontal="center" vertical="center"/>
    </xf>
    <xf numFmtId="43" fontId="2" fillId="0" borderId="9" xfId="1" applyFont="1" applyBorder="1" applyAlignment="1">
      <alignment horizontal="center" vertical="center"/>
    </xf>
    <xf numFmtId="0" fontId="2" fillId="0" borderId="9" xfId="0" applyFont="1" applyBorder="1" applyAlignment="1">
      <alignment horizontal="justify" vertical="center" wrapText="1"/>
    </xf>
    <xf numFmtId="0" fontId="6" fillId="0" borderId="9" xfId="5" applyFont="1" applyBorder="1" applyAlignment="1">
      <alignment horizontal="center" vertical="center"/>
    </xf>
    <xf numFmtId="0" fontId="2" fillId="0" borderId="0" xfId="0" applyFont="1" applyAlignment="1">
      <alignment horizontal="center" vertical="center"/>
    </xf>
    <xf numFmtId="43" fontId="2" fillId="0" borderId="0" xfId="1" applyFont="1" applyAlignment="1">
      <alignment horizontal="center" vertical="center"/>
    </xf>
    <xf numFmtId="43" fontId="3" fillId="0" borderId="25" xfId="1" applyFont="1" applyBorder="1" applyAlignment="1">
      <alignment horizontal="center" vertical="center"/>
    </xf>
    <xf numFmtId="164" fontId="3" fillId="0" borderId="25" xfId="2" applyFont="1" applyFill="1" applyBorder="1" applyAlignment="1">
      <alignment horizontal="center" vertical="center"/>
    </xf>
    <xf numFmtId="0" fontId="3" fillId="0" borderId="25" xfId="3" applyFont="1" applyBorder="1" applyAlignment="1">
      <alignment horizontal="center" vertical="center" wrapText="1"/>
    </xf>
    <xf numFmtId="0" fontId="0" fillId="0" borderId="0" xfId="0" applyAlignment="1">
      <alignment vertical="center"/>
    </xf>
    <xf numFmtId="0" fontId="2" fillId="0" borderId="22" xfId="0" applyFont="1" applyBorder="1" applyAlignment="1">
      <alignment horizontal="center" vertical="center"/>
    </xf>
    <xf numFmtId="43" fontId="2" fillId="0" borderId="0" xfId="1" applyFont="1" applyBorder="1" applyAlignment="1">
      <alignment horizontal="center" vertical="center"/>
    </xf>
    <xf numFmtId="0" fontId="2" fillId="0" borderId="23"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43" fontId="3" fillId="0" borderId="9" xfId="1" applyFont="1" applyBorder="1" applyAlignment="1">
      <alignment horizontal="center" vertical="center"/>
    </xf>
    <xf numFmtId="0" fontId="3" fillId="0" borderId="10" xfId="0" applyFont="1" applyBorder="1" applyAlignment="1">
      <alignment horizontal="center" vertical="center"/>
    </xf>
    <xf numFmtId="0" fontId="2" fillId="0" borderId="8" xfId="0" applyFont="1" applyBorder="1" applyAlignment="1">
      <alignment horizontal="left" vertical="center"/>
    </xf>
    <xf numFmtId="168" fontId="2" fillId="0" borderId="9" xfId="0" applyNumberFormat="1" applyFont="1" applyBorder="1" applyAlignment="1">
      <alignment horizontal="center" vertical="center"/>
    </xf>
    <xf numFmtId="44" fontId="2" fillId="0" borderId="9" xfId="9" applyFont="1" applyBorder="1" applyAlignment="1">
      <alignment horizontal="center" vertical="center"/>
    </xf>
    <xf numFmtId="44" fontId="3" fillId="0" borderId="18" xfId="9" applyFont="1" applyBorder="1" applyAlignment="1">
      <alignment horizontal="center" vertical="center"/>
    </xf>
    <xf numFmtId="2" fontId="2" fillId="0" borderId="9" xfId="0" applyNumberFormat="1" applyFont="1" applyBorder="1" applyAlignment="1">
      <alignment horizontal="center" vertical="center"/>
    </xf>
    <xf numFmtId="167" fontId="2" fillId="0" borderId="9" xfId="7" applyNumberFormat="1" applyFont="1" applyBorder="1" applyAlignment="1">
      <alignment horizontal="center" vertical="center"/>
    </xf>
    <xf numFmtId="0" fontId="2" fillId="0" borderId="8" xfId="0" applyFont="1" applyBorder="1" applyAlignment="1">
      <alignment horizontal="center" vertical="center"/>
    </xf>
    <xf numFmtId="44" fontId="3" fillId="0" borderId="4" xfId="9" applyFont="1" applyBorder="1" applyAlignment="1">
      <alignment horizontal="center" vertical="center"/>
    </xf>
    <xf numFmtId="43" fontId="3" fillId="0" borderId="18" xfId="0" applyNumberFormat="1" applyFont="1" applyBorder="1" applyAlignment="1">
      <alignment horizontal="center" vertical="center"/>
    </xf>
    <xf numFmtId="0" fontId="2" fillId="0" borderId="8" xfId="0" applyFont="1" applyBorder="1" applyAlignment="1">
      <alignment horizontal="left" vertical="center" wrapText="1"/>
    </xf>
    <xf numFmtId="0" fontId="3" fillId="0" borderId="21" xfId="0" applyFont="1" applyBorder="1" applyAlignment="1">
      <alignment horizontal="center" vertical="center"/>
    </xf>
    <xf numFmtId="0" fontId="2" fillId="0" borderId="22" xfId="0" applyFont="1" applyBorder="1"/>
    <xf numFmtId="0" fontId="2" fillId="0" borderId="23" xfId="0" applyFont="1" applyBorder="1"/>
    <xf numFmtId="0" fontId="2" fillId="0" borderId="8" xfId="0" applyFont="1" applyBorder="1" applyAlignment="1">
      <alignment wrapText="1"/>
    </xf>
    <xf numFmtId="0" fontId="2" fillId="0" borderId="8" xfId="0" applyFont="1" applyBorder="1"/>
    <xf numFmtId="0" fontId="14" fillId="0" borderId="0" xfId="0" applyFont="1" applyAlignment="1">
      <alignment vertical="center"/>
    </xf>
    <xf numFmtId="171" fontId="13" fillId="0" borderId="0" xfId="0" applyNumberFormat="1" applyFont="1" applyAlignment="1">
      <alignment horizontal="center" vertical="center" wrapText="1"/>
    </xf>
    <xf numFmtId="0" fontId="11" fillId="0" borderId="9" xfId="12" applyFont="1" applyBorder="1" applyAlignment="1">
      <alignment horizontal="center" vertical="center" wrapText="1"/>
    </xf>
    <xf numFmtId="165" fontId="3" fillId="0" borderId="18" xfId="9" applyNumberFormat="1" applyFont="1" applyBorder="1"/>
    <xf numFmtId="178" fontId="3" fillId="0" borderId="18" xfId="9" applyNumberFormat="1" applyFont="1" applyBorder="1"/>
    <xf numFmtId="165" fontId="2" fillId="0" borderId="9" xfId="9" applyNumberFormat="1" applyFont="1" applyBorder="1" applyAlignment="1">
      <alignment horizontal="center" vertical="center"/>
    </xf>
    <xf numFmtId="0" fontId="2" fillId="0" borderId="0" xfId="0" applyFont="1" applyAlignment="1">
      <alignment horizontal="left" vertical="center"/>
    </xf>
    <xf numFmtId="0" fontId="2" fillId="0" borderId="33" xfId="0" applyFont="1" applyBorder="1" applyAlignment="1">
      <alignment horizontal="center" vertical="center"/>
    </xf>
    <xf numFmtId="44" fontId="2" fillId="0" borderId="9" xfId="9" applyFont="1" applyFill="1" applyBorder="1" applyAlignment="1">
      <alignment horizontal="center" vertical="center"/>
    </xf>
    <xf numFmtId="0" fontId="2" fillId="0" borderId="2" xfId="0" applyFont="1" applyBorder="1" applyAlignment="1">
      <alignment horizontal="center" vertical="center"/>
    </xf>
    <xf numFmtId="0" fontId="3" fillId="0" borderId="7" xfId="0" applyFont="1" applyBorder="1" applyAlignment="1">
      <alignment horizontal="center" vertical="center"/>
    </xf>
    <xf numFmtId="0" fontId="3" fillId="0" borderId="2" xfId="0" applyFont="1" applyBorder="1" applyAlignment="1">
      <alignment horizontal="center" vertical="center"/>
    </xf>
    <xf numFmtId="0" fontId="2" fillId="0" borderId="9" xfId="5" applyFont="1" applyBorder="1" applyAlignment="1">
      <alignment horizontal="center" vertical="center"/>
    </xf>
    <xf numFmtId="0" fontId="20" fillId="0" borderId="8" xfId="0" applyFont="1" applyBorder="1" applyAlignment="1">
      <alignment horizontal="left" vertical="center"/>
    </xf>
    <xf numFmtId="44" fontId="20" fillId="0" borderId="9" xfId="9" applyFont="1" applyBorder="1" applyAlignment="1">
      <alignment horizontal="center" vertical="center"/>
    </xf>
    <xf numFmtId="0" fontId="19" fillId="0" borderId="0" xfId="0" applyFont="1" applyAlignment="1">
      <alignment vertical="center"/>
    </xf>
    <xf numFmtId="0" fontId="19" fillId="0" borderId="22" xfId="0" applyFont="1" applyBorder="1" applyAlignment="1">
      <alignment vertical="center"/>
    </xf>
    <xf numFmtId="0" fontId="19" fillId="0" borderId="23" xfId="0" applyFont="1" applyBorder="1" applyAlignment="1">
      <alignment vertical="center"/>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9" fillId="0" borderId="38" xfId="0" applyFont="1" applyBorder="1" applyAlignment="1">
      <alignment horizontal="center" vertical="center"/>
    </xf>
    <xf numFmtId="0" fontId="9" fillId="0" borderId="9" xfId="0" applyFont="1" applyBorder="1" applyAlignment="1">
      <alignment horizontal="center" vertical="center"/>
    </xf>
    <xf numFmtId="0" fontId="9" fillId="0" borderId="22" xfId="0" applyFont="1" applyBorder="1" applyAlignment="1">
      <alignment vertical="center"/>
    </xf>
    <xf numFmtId="169" fontId="8" fillId="0" borderId="10" xfId="13" applyFont="1" applyBorder="1" applyAlignment="1">
      <alignment horizontal="center" vertical="center"/>
    </xf>
    <xf numFmtId="0" fontId="8" fillId="0" borderId="22" xfId="0" applyFont="1" applyBorder="1" applyAlignment="1">
      <alignment horizontal="center" vertical="center"/>
    </xf>
    <xf numFmtId="0" fontId="8" fillId="0" borderId="5" xfId="0" applyFont="1" applyBorder="1" applyAlignment="1">
      <alignment horizontal="center" vertical="center"/>
    </xf>
    <xf numFmtId="17" fontId="8" fillId="0" borderId="7" xfId="0" applyNumberFormat="1" applyFont="1" applyBorder="1" applyAlignment="1">
      <alignment horizontal="center" vertical="center"/>
    </xf>
    <xf numFmtId="0" fontId="9" fillId="0" borderId="5" xfId="0" applyFont="1" applyBorder="1" applyAlignment="1">
      <alignment horizontal="center" vertical="center"/>
    </xf>
    <xf numFmtId="0" fontId="9" fillId="0" borderId="7" xfId="0" applyFont="1" applyBorder="1" applyAlignment="1">
      <alignment horizontal="center" vertical="center"/>
    </xf>
    <xf numFmtId="172" fontId="8" fillId="0" borderId="23" xfId="0" applyNumberFormat="1" applyFont="1" applyBorder="1" applyAlignment="1">
      <alignment vertical="center"/>
    </xf>
    <xf numFmtId="169" fontId="9" fillId="0" borderId="38" xfId="13" applyFont="1" applyBorder="1" applyAlignment="1">
      <alignment horizontal="center" vertical="center"/>
    </xf>
    <xf numFmtId="169" fontId="9" fillId="0" borderId="37" xfId="13" applyFont="1" applyBorder="1" applyAlignment="1">
      <alignment horizontal="center" vertical="center"/>
    </xf>
    <xf numFmtId="169" fontId="9" fillId="0" borderId="9" xfId="13" applyFont="1" applyBorder="1" applyAlignment="1">
      <alignment horizontal="center" vertical="center"/>
    </xf>
    <xf numFmtId="169" fontId="8" fillId="0" borderId="18" xfId="13" applyFont="1" applyBorder="1" applyAlignment="1">
      <alignment horizontal="center" vertical="center"/>
    </xf>
    <xf numFmtId="169" fontId="9" fillId="0" borderId="42" xfId="13" applyFont="1" applyBorder="1" applyAlignment="1">
      <alignment vertical="center"/>
    </xf>
    <xf numFmtId="169" fontId="9" fillId="0" borderId="10" xfId="13" applyFont="1" applyBorder="1" applyAlignment="1">
      <alignment vertical="center"/>
    </xf>
    <xf numFmtId="169" fontId="8" fillId="0" borderId="18" xfId="13" applyFont="1" applyBorder="1" applyAlignment="1">
      <alignment vertical="center"/>
    </xf>
    <xf numFmtId="169" fontId="9" fillId="0" borderId="37" xfId="13" applyFont="1" applyBorder="1" applyAlignment="1">
      <alignment vertical="center"/>
    </xf>
    <xf numFmtId="169" fontId="8" fillId="0" borderId="7" xfId="13" applyFont="1" applyBorder="1" applyAlignment="1">
      <alignment horizontal="center" vertical="center"/>
    </xf>
    <xf numFmtId="0" fontId="9" fillId="0" borderId="51" xfId="0" applyFont="1" applyBorder="1" applyAlignment="1">
      <alignment horizontal="center" vertical="center"/>
    </xf>
    <xf numFmtId="0" fontId="9" fillId="0" borderId="44" xfId="0" applyFont="1" applyBorder="1" applyAlignment="1">
      <alignment horizontal="center" vertical="center"/>
    </xf>
    <xf numFmtId="4" fontId="9" fillId="0" borderId="9" xfId="0" applyNumberFormat="1" applyFont="1" applyBorder="1" applyAlignment="1">
      <alignment vertical="center"/>
    </xf>
    <xf numFmtId="3" fontId="9" fillId="0" borderId="9" xfId="0" applyNumberFormat="1" applyFont="1" applyBorder="1" applyAlignment="1">
      <alignment horizontal="center" vertical="center"/>
    </xf>
    <xf numFmtId="175" fontId="9" fillId="0" borderId="9" xfId="0" applyNumberFormat="1" applyFont="1" applyBorder="1" applyAlignment="1">
      <alignment vertical="center"/>
    </xf>
    <xf numFmtId="173" fontId="19" fillId="0" borderId="0" xfId="14" applyFont="1" applyAlignment="1">
      <alignment vertical="center"/>
    </xf>
    <xf numFmtId="3" fontId="19" fillId="0" borderId="0" xfId="0" applyNumberFormat="1" applyFont="1" applyAlignment="1">
      <alignment vertical="center"/>
    </xf>
    <xf numFmtId="176" fontId="19" fillId="0" borderId="0" xfId="0" applyNumberFormat="1" applyFont="1" applyAlignment="1">
      <alignment vertical="center"/>
    </xf>
    <xf numFmtId="179" fontId="9" fillId="0" borderId="43" xfId="15" applyNumberFormat="1" applyFont="1" applyBorder="1" applyAlignment="1">
      <alignment vertical="center"/>
    </xf>
    <xf numFmtId="179" fontId="9" fillId="0" borderId="10" xfId="15" applyNumberFormat="1" applyFont="1" applyBorder="1" applyAlignment="1">
      <alignment horizontal="center" vertical="center"/>
    </xf>
    <xf numFmtId="0" fontId="2" fillId="0" borderId="7" xfId="0" applyFont="1" applyBorder="1" applyAlignment="1">
      <alignment horizontal="center" vertical="center"/>
    </xf>
    <xf numFmtId="0" fontId="8" fillId="0" borderId="36" xfId="0" applyFont="1" applyBorder="1" applyAlignment="1">
      <alignment horizontal="center" vertical="center"/>
    </xf>
    <xf numFmtId="0" fontId="8" fillId="0" borderId="48" xfId="0" quotePrefix="1" applyFont="1" applyBorder="1" applyAlignment="1">
      <alignment horizontal="center" vertical="center"/>
    </xf>
    <xf numFmtId="43" fontId="2" fillId="0" borderId="7" xfId="0" applyNumberFormat="1" applyFont="1" applyBorder="1" applyAlignment="1">
      <alignment horizontal="center" vertical="center"/>
    </xf>
    <xf numFmtId="169" fontId="8" fillId="0" borderId="23" xfId="13" applyFont="1" applyBorder="1" applyAlignment="1">
      <alignment horizontal="center" vertical="center"/>
    </xf>
    <xf numFmtId="165" fontId="3" fillId="0" borderId="1" xfId="9" applyNumberFormat="1" applyFont="1" applyBorder="1"/>
    <xf numFmtId="169" fontId="8" fillId="0" borderId="1" xfId="13" applyFont="1" applyBorder="1" applyAlignment="1">
      <alignment horizontal="center" vertical="center"/>
    </xf>
    <xf numFmtId="44" fontId="3" fillId="0" borderId="1" xfId="9" applyFont="1" applyBorder="1" applyAlignment="1">
      <alignment horizontal="center" vertical="center"/>
    </xf>
    <xf numFmtId="44" fontId="3" fillId="4" borderId="1" xfId="9" applyFont="1" applyFill="1" applyBorder="1" applyAlignment="1">
      <alignment horizontal="center" vertical="center"/>
    </xf>
    <xf numFmtId="0" fontId="2" fillId="0" borderId="8" xfId="0" applyFont="1" applyBorder="1" applyAlignment="1">
      <alignment horizontal="justify" vertical="center" wrapText="1"/>
    </xf>
    <xf numFmtId="2" fontId="20" fillId="0" borderId="9" xfId="0" applyNumberFormat="1" applyFont="1" applyBorder="1" applyAlignment="1">
      <alignment horizontal="center" vertical="center"/>
    </xf>
    <xf numFmtId="0" fontId="24" fillId="0" borderId="22" xfId="10" applyFont="1" applyBorder="1" applyAlignment="1">
      <alignment vertical="center"/>
    </xf>
    <xf numFmtId="0" fontId="24" fillId="0" borderId="0" xfId="10" applyFont="1" applyBorder="1" applyAlignment="1">
      <alignment vertical="center"/>
    </xf>
    <xf numFmtId="0" fontId="24" fillId="0" borderId="23" xfId="10" applyFont="1" applyBorder="1" applyAlignment="1">
      <alignment vertical="center"/>
    </xf>
    <xf numFmtId="0" fontId="3" fillId="0" borderId="11" xfId="10" applyFont="1" applyBorder="1" applyAlignment="1">
      <alignment horizontal="center" vertical="center"/>
    </xf>
    <xf numFmtId="0" fontId="3" fillId="0" borderId="9" xfId="10" applyFont="1" applyBorder="1" applyAlignment="1">
      <alignment horizontal="center" vertical="center"/>
    </xf>
    <xf numFmtId="0" fontId="3" fillId="0" borderId="38" xfId="10" applyFont="1" applyBorder="1" applyAlignment="1">
      <alignment horizontal="center" vertical="center"/>
    </xf>
    <xf numFmtId="0" fontId="3" fillId="0" borderId="10" xfId="10" applyFont="1" applyBorder="1" applyAlignment="1">
      <alignment horizontal="center" vertical="center"/>
    </xf>
    <xf numFmtId="0" fontId="2" fillId="0" borderId="11" xfId="10" applyFont="1" applyBorder="1" applyAlignment="1">
      <alignment horizontal="left" vertical="center"/>
    </xf>
    <xf numFmtId="0" fontId="2" fillId="0" borderId="9" xfId="10" applyFont="1" applyBorder="1" applyAlignment="1">
      <alignment horizontal="center" vertical="center"/>
    </xf>
    <xf numFmtId="2" fontId="2" fillId="0" borderId="9" xfId="10" applyNumberFormat="1" applyFont="1" applyBorder="1" applyAlignment="1">
      <alignment horizontal="center" vertical="center"/>
    </xf>
    <xf numFmtId="180" fontId="2" fillId="0" borderId="14" xfId="10" applyNumberFormat="1" applyFont="1" applyBorder="1" applyAlignment="1">
      <alignment horizontal="right" vertical="center"/>
    </xf>
    <xf numFmtId="180" fontId="3" fillId="0" borderId="18" xfId="10" applyNumberFormat="1" applyFont="1" applyBorder="1" applyAlignment="1">
      <alignment vertical="center"/>
    </xf>
    <xf numFmtId="0" fontId="3" fillId="0" borderId="41" xfId="10" applyFont="1" applyBorder="1" applyAlignment="1">
      <alignment horizontal="center" vertical="center"/>
    </xf>
    <xf numFmtId="0" fontId="3" fillId="0" borderId="37" xfId="10" applyFont="1" applyBorder="1" applyAlignment="1">
      <alignment horizontal="center" vertical="center"/>
    </xf>
    <xf numFmtId="0" fontId="2" fillId="0" borderId="9" xfId="10" applyFont="1" applyBorder="1" applyAlignment="1">
      <alignment vertical="center"/>
    </xf>
    <xf numFmtId="0" fontId="3" fillId="0" borderId="41" xfId="10" applyFont="1" applyBorder="1" applyAlignment="1">
      <alignment horizontal="center" vertical="center" wrapText="1"/>
    </xf>
    <xf numFmtId="0" fontId="3" fillId="0" borderId="42" xfId="10" applyFont="1" applyBorder="1" applyAlignment="1">
      <alignment horizontal="center" vertical="center" wrapText="1"/>
    </xf>
    <xf numFmtId="9" fontId="2" fillId="0" borderId="9" xfId="7" applyFont="1" applyFill="1" applyBorder="1" applyAlignment="1">
      <alignment horizontal="center" vertical="center"/>
    </xf>
    <xf numFmtId="180" fontId="2" fillId="0" borderId="9" xfId="9" applyNumberFormat="1" applyFont="1" applyFill="1" applyBorder="1" applyAlignment="1">
      <alignment vertical="center"/>
    </xf>
    <xf numFmtId="0" fontId="3" fillId="0" borderId="49" xfId="10" applyFont="1" applyBorder="1" applyAlignment="1">
      <alignment horizontal="center" vertical="center"/>
    </xf>
    <xf numFmtId="0" fontId="3" fillId="0" borderId="38" xfId="10" applyFont="1" applyBorder="1" applyAlignment="1">
      <alignment horizontal="center" vertical="center" wrapText="1"/>
    </xf>
    <xf numFmtId="0" fontId="2" fillId="0" borderId="11" xfId="10" applyFont="1" applyBorder="1" applyAlignment="1">
      <alignment horizontal="center" vertical="center"/>
    </xf>
    <xf numFmtId="0" fontId="2" fillId="0" borderId="10" xfId="10" applyFont="1" applyBorder="1" applyAlignment="1">
      <alignment vertical="center"/>
    </xf>
    <xf numFmtId="180" fontId="3" fillId="0" borderId="1" xfId="10" applyNumberFormat="1" applyFont="1" applyBorder="1" applyAlignment="1">
      <alignment vertical="center"/>
    </xf>
    <xf numFmtId="0" fontId="3" fillId="0" borderId="2" xfId="10" applyFont="1" applyBorder="1" applyAlignment="1">
      <alignment horizontal="center" vertical="center"/>
    </xf>
    <xf numFmtId="0" fontId="2" fillId="0" borderId="39" xfId="10" applyFont="1" applyBorder="1" applyAlignment="1">
      <alignment horizontal="center" vertical="center"/>
    </xf>
    <xf numFmtId="0" fontId="3" fillId="0" borderId="7" xfId="10" applyFont="1" applyBorder="1" applyAlignment="1">
      <alignment horizontal="center" vertical="center"/>
    </xf>
    <xf numFmtId="0" fontId="2" fillId="0" borderId="44" xfId="10" applyFont="1" applyBorder="1" applyAlignment="1">
      <alignment horizontal="center" vertical="center"/>
    </xf>
    <xf numFmtId="179" fontId="9" fillId="0" borderId="9" xfId="0" applyNumberFormat="1" applyFont="1" applyBorder="1" applyAlignment="1">
      <alignment horizontal="center" vertical="center"/>
    </xf>
    <xf numFmtId="0" fontId="8" fillId="0" borderId="9" xfId="0" applyFont="1" applyBorder="1" applyAlignment="1">
      <alignment horizontal="center"/>
    </xf>
    <xf numFmtId="0" fontId="3" fillId="0" borderId="9" xfId="10" applyFont="1" applyBorder="1" applyAlignment="1">
      <alignment horizontal="center" vertical="center" wrapText="1"/>
    </xf>
    <xf numFmtId="170" fontId="14" fillId="0" borderId="13" xfId="0" applyNumberFormat="1" applyFont="1" applyBorder="1" applyAlignment="1">
      <alignment vertical="center"/>
    </xf>
    <xf numFmtId="0" fontId="20" fillId="0" borderId="0" xfId="0" applyFont="1" applyAlignment="1">
      <alignment horizontal="left" vertical="center"/>
    </xf>
    <xf numFmtId="9" fontId="2" fillId="0" borderId="9" xfId="7" applyFont="1" applyBorder="1" applyAlignment="1">
      <alignment horizontal="center" vertical="center"/>
    </xf>
    <xf numFmtId="0" fontId="0" fillId="0" borderId="8" xfId="0" applyBorder="1" applyAlignment="1">
      <alignment horizontal="left" vertical="center"/>
    </xf>
    <xf numFmtId="0" fontId="0" fillId="0" borderId="9" xfId="0" applyBorder="1" applyAlignment="1">
      <alignment horizontal="center" vertical="center"/>
    </xf>
    <xf numFmtId="9" fontId="0" fillId="0" borderId="9" xfId="7" applyFont="1" applyBorder="1" applyAlignment="1">
      <alignment horizontal="center" vertical="center"/>
    </xf>
    <xf numFmtId="44" fontId="0" fillId="0" borderId="9" xfId="9" applyFont="1" applyBorder="1" applyAlignment="1">
      <alignment horizontal="center" vertical="center"/>
    </xf>
    <xf numFmtId="0" fontId="0" fillId="0" borderId="9" xfId="10" applyFont="1" applyBorder="1" applyAlignment="1">
      <alignment horizontal="center" vertical="center"/>
    </xf>
    <xf numFmtId="9" fontId="0" fillId="0" borderId="14" xfId="10" applyNumberFormat="1" applyFont="1" applyBorder="1" applyAlignment="1">
      <alignment horizontal="center" vertical="center"/>
    </xf>
    <xf numFmtId="0" fontId="0" fillId="0" borderId="9" xfId="10" applyFont="1" applyBorder="1" applyAlignment="1">
      <alignment vertical="center"/>
    </xf>
    <xf numFmtId="180" fontId="0" fillId="0" borderId="14" xfId="10" applyNumberFormat="1" applyFont="1" applyBorder="1" applyAlignment="1">
      <alignment horizontal="right" vertical="center"/>
    </xf>
    <xf numFmtId="0" fontId="19" fillId="0" borderId="9" xfId="0" applyFont="1" applyBorder="1" applyAlignment="1">
      <alignment horizontal="center" vertical="center"/>
    </xf>
    <xf numFmtId="9" fontId="19" fillId="0" borderId="42" xfId="0" applyNumberFormat="1" applyFont="1" applyBorder="1" applyAlignment="1">
      <alignment horizontal="center" vertical="center"/>
    </xf>
    <xf numFmtId="0" fontId="19" fillId="0" borderId="38" xfId="0" applyFont="1" applyBorder="1" applyAlignment="1">
      <alignment horizontal="center" vertical="center"/>
    </xf>
    <xf numFmtId="165" fontId="1" fillId="0" borderId="9" xfId="9" applyNumberFormat="1" applyFont="1" applyBorder="1" applyAlignment="1">
      <alignment horizontal="center" vertical="center"/>
    </xf>
    <xf numFmtId="0" fontId="0" fillId="0" borderId="9" xfId="0" applyBorder="1" applyAlignment="1">
      <alignment horizontal="justify" vertical="center" wrapText="1"/>
    </xf>
    <xf numFmtId="0" fontId="25" fillId="0" borderId="0" xfId="25" applyAlignment="1">
      <alignment vertical="center"/>
    </xf>
    <xf numFmtId="4" fontId="9" fillId="4" borderId="9" xfId="0" applyNumberFormat="1" applyFont="1" applyFill="1" applyBorder="1" applyAlignment="1">
      <alignment horizontal="center" vertical="center"/>
    </xf>
    <xf numFmtId="4" fontId="9" fillId="4" borderId="9" xfId="0" quotePrefix="1" applyNumberFormat="1" applyFont="1" applyFill="1" applyBorder="1" applyAlignment="1">
      <alignment horizontal="center" vertical="center"/>
    </xf>
    <xf numFmtId="0" fontId="2" fillId="0" borderId="39" xfId="0" applyFont="1" applyBorder="1" applyAlignment="1">
      <alignment horizontal="center" vertical="center"/>
    </xf>
    <xf numFmtId="0" fontId="2" fillId="0" borderId="40" xfId="0" applyFont="1" applyBorder="1" applyAlignment="1">
      <alignment horizontal="center" vertical="center"/>
    </xf>
    <xf numFmtId="0" fontId="2" fillId="0" borderId="47" xfId="0" applyFont="1" applyBorder="1" applyAlignment="1">
      <alignment horizontal="center" vertical="center"/>
    </xf>
    <xf numFmtId="0" fontId="3" fillId="0" borderId="5" xfId="0" applyFont="1" applyBorder="1" applyAlignment="1">
      <alignment horizontal="center" vertical="center"/>
    </xf>
    <xf numFmtId="0" fontId="3" fillId="0" borderId="26" xfId="0" applyFont="1" applyBorder="1" applyAlignment="1">
      <alignment horizontal="center" vertical="center"/>
    </xf>
    <xf numFmtId="0" fontId="3" fillId="0" borderId="25" xfId="0" applyFont="1" applyBorder="1" applyAlignment="1">
      <alignment horizontal="center" vertical="center"/>
    </xf>
    <xf numFmtId="0" fontId="3" fillId="0" borderId="24" xfId="3" applyFont="1" applyBorder="1" applyAlignment="1">
      <alignment horizontal="center" vertical="center" wrapText="1"/>
    </xf>
    <xf numFmtId="0" fontId="2" fillId="0" borderId="0" xfId="0" applyFont="1" applyAlignment="1">
      <alignment horizontal="right" vertical="center"/>
    </xf>
    <xf numFmtId="184" fontId="2" fillId="0" borderId="0" xfId="0" applyNumberFormat="1" applyFont="1" applyAlignment="1">
      <alignment horizontal="center" vertical="center"/>
    </xf>
    <xf numFmtId="44" fontId="2" fillId="0" borderId="10" xfId="9" applyFont="1" applyBorder="1" applyAlignment="1">
      <alignment horizontal="center" vertical="center"/>
    </xf>
    <xf numFmtId="9" fontId="2" fillId="0" borderId="0" xfId="1" applyNumberFormat="1" applyFont="1" applyBorder="1" applyAlignment="1">
      <alignment horizontal="center" vertical="center"/>
    </xf>
    <xf numFmtId="43" fontId="2" fillId="0" borderId="40" xfId="1" applyFont="1" applyBorder="1" applyAlignment="1">
      <alignment horizontal="center" vertical="center"/>
    </xf>
    <xf numFmtId="44" fontId="0" fillId="0" borderId="10" xfId="9" applyFont="1" applyBorder="1" applyAlignment="1">
      <alignment horizontal="center" vertical="center"/>
    </xf>
    <xf numFmtId="43" fontId="2" fillId="0" borderId="10" xfId="1" applyFont="1" applyBorder="1" applyAlignment="1">
      <alignment horizontal="center" vertical="center"/>
    </xf>
    <xf numFmtId="0" fontId="0" fillId="0" borderId="22" xfId="0" applyBorder="1"/>
    <xf numFmtId="0" fontId="0" fillId="0" borderId="23" xfId="0" applyBorder="1"/>
    <xf numFmtId="0" fontId="0" fillId="0" borderId="39" xfId="0" applyBorder="1"/>
    <xf numFmtId="0" fontId="0" fillId="0" borderId="40" xfId="0" applyBorder="1"/>
    <xf numFmtId="0" fontId="2" fillId="0" borderId="41" xfId="0" applyFont="1" applyBorder="1" applyAlignment="1">
      <alignment horizontal="justify" vertical="center" wrapText="1"/>
    </xf>
    <xf numFmtId="0" fontId="2" fillId="4" borderId="9" xfId="0" applyFont="1" applyFill="1" applyBorder="1" applyAlignment="1">
      <alignment horizontal="justify" vertical="center" wrapText="1"/>
    </xf>
    <xf numFmtId="0" fontId="2" fillId="4" borderId="9" xfId="5" applyFont="1" applyFill="1" applyBorder="1" applyAlignment="1">
      <alignment horizontal="center" vertical="center"/>
    </xf>
    <xf numFmtId="2" fontId="19" fillId="0" borderId="0" xfId="0" applyNumberFormat="1" applyFont="1" applyAlignment="1">
      <alignment vertical="center"/>
    </xf>
    <xf numFmtId="166" fontId="2" fillId="0" borderId="9" xfId="0" applyNumberFormat="1" applyFont="1" applyBorder="1" applyAlignment="1">
      <alignment horizontal="center" vertical="center"/>
    </xf>
    <xf numFmtId="0" fontId="12" fillId="0" borderId="0" xfId="12" applyAlignment="1">
      <alignment vertical="center"/>
    </xf>
    <xf numFmtId="0" fontId="11" fillId="0" borderId="9" xfId="12" applyFont="1" applyBorder="1" applyAlignment="1">
      <alignment vertical="center"/>
    </xf>
    <xf numFmtId="0" fontId="12" fillId="0" borderId="9" xfId="12" applyBorder="1" applyAlignment="1">
      <alignment vertical="center"/>
    </xf>
    <xf numFmtId="177" fontId="12" fillId="0" borderId="0" xfId="12" applyNumberFormat="1" applyAlignment="1">
      <alignment vertical="center"/>
    </xf>
    <xf numFmtId="0" fontId="11" fillId="0" borderId="0" xfId="12" applyFont="1" applyAlignment="1">
      <alignment horizontal="right" vertical="center"/>
    </xf>
    <xf numFmtId="177" fontId="11" fillId="0" borderId="0" xfId="20" applyFont="1" applyFill="1" applyBorder="1" applyAlignment="1">
      <alignment vertical="center"/>
    </xf>
    <xf numFmtId="10" fontId="12" fillId="0" borderId="0" xfId="7" applyNumberFormat="1" applyFont="1" applyAlignment="1">
      <alignment vertical="center"/>
    </xf>
    <xf numFmtId="0" fontId="3" fillId="0" borderId="22" xfId="0" applyFont="1" applyBorder="1" applyAlignment="1">
      <alignment horizontal="center"/>
    </xf>
    <xf numFmtId="165" fontId="3" fillId="0" borderId="23" xfId="9" applyNumberFormat="1" applyFont="1" applyBorder="1"/>
    <xf numFmtId="0" fontId="2" fillId="0" borderId="8" xfId="0" applyFont="1" applyBorder="1" applyAlignment="1">
      <alignment vertical="center" wrapText="1"/>
    </xf>
    <xf numFmtId="0" fontId="30" fillId="4" borderId="9" xfId="0" applyFont="1" applyFill="1" applyBorder="1" applyAlignment="1">
      <alignment horizontal="center" vertical="center" wrapText="1"/>
    </xf>
    <xf numFmtId="183" fontId="31" fillId="0" borderId="9" xfId="0" applyNumberFormat="1" applyFont="1" applyBorder="1" applyAlignment="1">
      <alignment vertical="center"/>
    </xf>
    <xf numFmtId="183" fontId="31" fillId="4" borderId="9" xfId="24" applyNumberFormat="1" applyFont="1" applyFill="1" applyBorder="1" applyAlignment="1">
      <alignment vertical="center"/>
    </xf>
    <xf numFmtId="0" fontId="30" fillId="4" borderId="8" xfId="0" applyFont="1" applyFill="1" applyBorder="1" applyAlignment="1">
      <alignment horizontal="center" vertical="center"/>
    </xf>
    <xf numFmtId="0" fontId="30" fillId="4" borderId="9" xfId="0" applyFont="1" applyFill="1" applyBorder="1" applyAlignment="1">
      <alignment horizontal="center" vertical="center"/>
    </xf>
    <xf numFmtId="0" fontId="30" fillId="0" borderId="9" xfId="0" applyFont="1" applyBorder="1" applyAlignment="1">
      <alignment horizontal="center" vertical="center" wrapText="1"/>
    </xf>
    <xf numFmtId="0" fontId="30" fillId="4" borderId="10" xfId="0" applyFont="1" applyFill="1" applyBorder="1" applyAlignment="1">
      <alignment horizontal="center" vertical="center" wrapText="1"/>
    </xf>
    <xf numFmtId="0" fontId="15" fillId="4" borderId="8" xfId="0" applyFont="1" applyFill="1" applyBorder="1" applyAlignment="1">
      <alignment horizontal="left" vertical="center"/>
    </xf>
    <xf numFmtId="0" fontId="31" fillId="4" borderId="9" xfId="0" applyFont="1" applyFill="1" applyBorder="1" applyAlignment="1">
      <alignment horizontal="center" vertical="center"/>
    </xf>
    <xf numFmtId="183" fontId="31" fillId="4" borderId="9" xfId="0" applyNumberFormat="1" applyFont="1" applyFill="1" applyBorder="1" applyAlignment="1">
      <alignment horizontal="center" vertical="center"/>
    </xf>
    <xf numFmtId="183" fontId="31" fillId="0" borderId="9" xfId="0" applyNumberFormat="1" applyFont="1" applyBorder="1" applyAlignment="1">
      <alignment horizontal="center" vertical="center"/>
    </xf>
    <xf numFmtId="183" fontId="30" fillId="4" borderId="10" xfId="0" applyNumberFormat="1" applyFont="1" applyFill="1" applyBorder="1" applyAlignment="1">
      <alignment horizontal="right" vertical="center" wrapText="1"/>
    </xf>
    <xf numFmtId="0" fontId="31" fillId="4" borderId="8" xfId="0" applyFont="1" applyFill="1" applyBorder="1" applyAlignment="1">
      <alignment horizontal="left" vertical="center"/>
    </xf>
    <xf numFmtId="0" fontId="30" fillId="4" borderId="8" xfId="0" applyFont="1" applyFill="1" applyBorder="1" applyAlignment="1">
      <alignment horizontal="center" vertical="center" wrapText="1"/>
    </xf>
    <xf numFmtId="0" fontId="31" fillId="4" borderId="16" xfId="0" applyFont="1" applyFill="1" applyBorder="1" applyAlignment="1">
      <alignment horizontal="left" vertical="center"/>
    </xf>
    <xf numFmtId="0" fontId="31" fillId="4" borderId="17" xfId="0" applyFont="1" applyFill="1" applyBorder="1" applyAlignment="1">
      <alignment horizontal="center" vertical="center"/>
    </xf>
    <xf numFmtId="183" fontId="31" fillId="4" borderId="17" xfId="0" applyNumberFormat="1" applyFont="1" applyFill="1" applyBorder="1" applyAlignment="1">
      <alignment horizontal="center" vertical="center"/>
    </xf>
    <xf numFmtId="183" fontId="31" fillId="0" borderId="17" xfId="0" applyNumberFormat="1" applyFont="1" applyBorder="1" applyAlignment="1">
      <alignment vertical="center"/>
    </xf>
    <xf numFmtId="183" fontId="30" fillId="4" borderId="18" xfId="0" applyNumberFormat="1" applyFont="1" applyFill="1" applyBorder="1" applyAlignment="1">
      <alignment horizontal="right" vertical="center" wrapText="1"/>
    </xf>
    <xf numFmtId="183" fontId="31" fillId="4" borderId="9" xfId="0" applyNumberFormat="1" applyFont="1" applyFill="1" applyBorder="1" applyAlignment="1">
      <alignment vertical="center"/>
    </xf>
    <xf numFmtId="179" fontId="9" fillId="0" borderId="43" xfId="15" applyNumberFormat="1" applyFont="1" applyBorder="1" applyAlignment="1">
      <alignment horizontal="center" vertical="center"/>
    </xf>
    <xf numFmtId="179" fontId="9" fillId="0" borderId="9" xfId="15" applyNumberFormat="1" applyFont="1" applyBorder="1" applyAlignment="1">
      <alignment vertical="center"/>
    </xf>
    <xf numFmtId="179" fontId="9" fillId="0" borderId="9" xfId="15" applyNumberFormat="1" applyFont="1" applyBorder="1" applyAlignment="1">
      <alignment horizontal="center" vertical="center"/>
    </xf>
    <xf numFmtId="0" fontId="26" fillId="0" borderId="5" xfId="0" applyFont="1" applyBorder="1" applyAlignment="1">
      <alignment horizontal="center" vertical="center"/>
    </xf>
    <xf numFmtId="17" fontId="26" fillId="0" borderId="7" xfId="0" applyNumberFormat="1" applyFont="1" applyBorder="1" applyAlignment="1">
      <alignment horizontal="center" vertical="center"/>
    </xf>
    <xf numFmtId="0" fontId="27" fillId="0" borderId="51" xfId="0" applyFont="1" applyBorder="1" applyAlignment="1">
      <alignment horizontal="center" vertical="center"/>
    </xf>
    <xf numFmtId="0" fontId="27" fillId="0" borderId="44" xfId="0" applyFont="1" applyBorder="1" applyAlignment="1">
      <alignment horizontal="center" vertical="center"/>
    </xf>
    <xf numFmtId="174" fontId="26" fillId="0" borderId="48" xfId="15" applyFont="1" applyBorder="1" applyAlignment="1">
      <alignment horizontal="center" vertical="center"/>
    </xf>
    <xf numFmtId="0" fontId="26" fillId="0" borderId="36" xfId="0" applyFont="1" applyBorder="1" applyAlignment="1">
      <alignment horizontal="center" vertical="center"/>
    </xf>
    <xf numFmtId="3" fontId="27" fillId="0" borderId="9" xfId="0" applyNumberFormat="1" applyFont="1" applyBorder="1" applyAlignment="1">
      <alignment horizontal="center" vertical="center"/>
    </xf>
    <xf numFmtId="4" fontId="27" fillId="4" borderId="9" xfId="0" quotePrefix="1" applyNumberFormat="1" applyFont="1" applyFill="1" applyBorder="1" applyAlignment="1">
      <alignment horizontal="center" vertical="center"/>
    </xf>
    <xf numFmtId="4" fontId="27" fillId="4" borderId="43" xfId="0" quotePrefix="1" applyNumberFormat="1" applyFont="1" applyFill="1" applyBorder="1" applyAlignment="1">
      <alignment horizontal="center" vertical="center"/>
    </xf>
    <xf numFmtId="179" fontId="27" fillId="0" borderId="43" xfId="15" applyNumberFormat="1" applyFont="1" applyBorder="1" applyAlignment="1">
      <alignment vertical="center"/>
    </xf>
    <xf numFmtId="179" fontId="27" fillId="0" borderId="10" xfId="15" applyNumberFormat="1" applyFont="1" applyBorder="1" applyAlignment="1">
      <alignment horizontal="center" vertical="center"/>
    </xf>
    <xf numFmtId="179" fontId="27" fillId="0" borderId="9" xfId="15" applyNumberFormat="1" applyFont="1" applyBorder="1" applyAlignment="1">
      <alignment vertical="center"/>
    </xf>
    <xf numFmtId="169" fontId="26" fillId="0" borderId="18" xfId="13" applyFont="1" applyBorder="1" applyAlignment="1">
      <alignment vertical="center"/>
    </xf>
    <xf numFmtId="9" fontId="27" fillId="0" borderId="9" xfId="7" applyFont="1" applyBorder="1" applyAlignment="1">
      <alignment horizontal="center" vertical="center"/>
    </xf>
    <xf numFmtId="4" fontId="27" fillId="0" borderId="9" xfId="0" applyNumberFormat="1" applyFont="1" applyBorder="1" applyAlignment="1">
      <alignment vertical="center"/>
    </xf>
    <xf numFmtId="0" fontId="26" fillId="0" borderId="48" xfId="0" applyFont="1" applyBorder="1" applyAlignment="1">
      <alignment horizontal="centerContinuous" vertical="center"/>
    </xf>
    <xf numFmtId="0" fontId="26" fillId="0" borderId="48" xfId="0" applyFont="1" applyBorder="1" applyAlignment="1">
      <alignment horizontal="center"/>
    </xf>
    <xf numFmtId="0" fontId="27" fillId="0" borderId="9" xfId="0" applyFont="1" applyBorder="1" applyAlignment="1">
      <alignment horizontal="center" vertical="center"/>
    </xf>
    <xf numFmtId="175" fontId="27" fillId="0" borderId="9" xfId="0" applyNumberFormat="1" applyFont="1" applyBorder="1" applyAlignment="1">
      <alignment vertical="center"/>
    </xf>
    <xf numFmtId="0" fontId="26" fillId="0" borderId="25" xfId="0" applyFont="1" applyBorder="1" applyAlignment="1">
      <alignment horizontal="center" vertical="center"/>
    </xf>
    <xf numFmtId="0" fontId="26" fillId="0" borderId="48" xfId="0" quotePrefix="1" applyFont="1" applyBorder="1" applyAlignment="1">
      <alignment horizontal="center" vertical="center"/>
    </xf>
    <xf numFmtId="179" fontId="27" fillId="0" borderId="43" xfId="15" applyNumberFormat="1" applyFont="1" applyBorder="1" applyAlignment="1">
      <alignment horizontal="center" vertical="center"/>
    </xf>
    <xf numFmtId="4" fontId="27" fillId="4" borderId="9" xfId="0" applyNumberFormat="1" applyFont="1" applyFill="1" applyBorder="1" applyAlignment="1">
      <alignment horizontal="center" vertical="center"/>
    </xf>
    <xf numFmtId="179" fontId="27" fillId="0" borderId="9" xfId="15" applyNumberFormat="1" applyFont="1" applyBorder="1" applyAlignment="1">
      <alignment horizontal="center" vertical="center"/>
    </xf>
    <xf numFmtId="169" fontId="26" fillId="0" borderId="7" xfId="13" applyFont="1" applyBorder="1" applyAlignment="1">
      <alignment horizontal="center" vertical="center"/>
    </xf>
    <xf numFmtId="0" fontId="8" fillId="0" borderId="22" xfId="0" quotePrefix="1" applyFont="1" applyBorder="1" applyAlignment="1">
      <alignment horizontal="left" vertical="center"/>
    </xf>
    <xf numFmtId="0" fontId="9" fillId="0" borderId="23" xfId="0" applyFont="1" applyBorder="1" applyAlignment="1">
      <alignment vertical="center"/>
    </xf>
    <xf numFmtId="3" fontId="19" fillId="0" borderId="9" xfId="0" applyNumberFormat="1" applyFont="1" applyBorder="1" applyAlignment="1">
      <alignment horizontal="center" vertical="center"/>
    </xf>
    <xf numFmtId="175" fontId="8" fillId="0" borderId="23" xfId="0" applyNumberFormat="1" applyFont="1" applyBorder="1" applyAlignment="1">
      <alignment vertical="center"/>
    </xf>
    <xf numFmtId="0" fontId="9" fillId="0" borderId="19" xfId="0" applyFont="1" applyBorder="1" applyAlignment="1">
      <alignment horizontal="centerContinuous" vertical="center"/>
    </xf>
    <xf numFmtId="0" fontId="8" fillId="0" borderId="45" xfId="0" applyFont="1" applyBorder="1" applyAlignment="1">
      <alignment horizontal="centerContinuous" vertical="center"/>
    </xf>
    <xf numFmtId="0" fontId="8" fillId="0" borderId="22" xfId="17" applyFont="1" applyBorder="1" applyAlignment="1">
      <alignment horizontal="left" vertical="center"/>
    </xf>
    <xf numFmtId="4" fontId="9" fillId="0" borderId="22" xfId="17" applyNumberFormat="1" applyFont="1" applyBorder="1" applyAlignment="1">
      <alignment horizontal="left" vertical="center"/>
    </xf>
    <xf numFmtId="0" fontId="19" fillId="0" borderId="39" xfId="0" applyFont="1" applyBorder="1" applyAlignment="1">
      <alignment vertical="center"/>
    </xf>
    <xf numFmtId="0" fontId="19" fillId="0" borderId="40" xfId="0" applyFont="1" applyBorder="1" applyAlignment="1">
      <alignment vertical="center"/>
    </xf>
    <xf numFmtId="3" fontId="9" fillId="4" borderId="9" xfId="0" quotePrefix="1" applyNumberFormat="1" applyFont="1" applyFill="1" applyBorder="1" applyAlignment="1">
      <alignment horizontal="center" vertical="center"/>
    </xf>
    <xf numFmtId="169" fontId="8" fillId="0" borderId="23" xfId="13" applyFont="1" applyBorder="1" applyAlignment="1">
      <alignment vertical="center"/>
    </xf>
    <xf numFmtId="0" fontId="31" fillId="4" borderId="22" xfId="0" applyFont="1" applyFill="1" applyBorder="1" applyAlignment="1">
      <alignment horizontal="center" vertical="center" wrapText="1"/>
    </xf>
    <xf numFmtId="0" fontId="31" fillId="4" borderId="0" xfId="0" applyFont="1" applyFill="1" applyAlignment="1">
      <alignment horizontal="center" vertical="center" wrapText="1"/>
    </xf>
    <xf numFmtId="0" fontId="31" fillId="4" borderId="23" xfId="0" applyFont="1" applyFill="1" applyBorder="1" applyAlignment="1">
      <alignment horizontal="center" vertical="center" wrapText="1"/>
    </xf>
    <xf numFmtId="0" fontId="31" fillId="0" borderId="0" xfId="0" applyFont="1"/>
    <xf numFmtId="0" fontId="38" fillId="0" borderId="5" xfId="0" applyFont="1" applyBorder="1" applyAlignment="1">
      <alignment horizontal="center" vertical="center" wrapText="1"/>
    </xf>
    <xf numFmtId="0" fontId="38" fillId="0" borderId="6" xfId="0" applyFont="1" applyBorder="1" applyAlignment="1">
      <alignment horizontal="center" vertical="center" wrapText="1"/>
    </xf>
    <xf numFmtId="0" fontId="38" fillId="0" borderId="31" xfId="0" applyFont="1" applyBorder="1" applyAlignment="1">
      <alignment horizontal="center" vertical="center" wrapText="1"/>
    </xf>
    <xf numFmtId="0" fontId="38" fillId="0" borderId="7" xfId="0" applyFont="1" applyBorder="1" applyAlignment="1">
      <alignment horizontal="center" vertical="center" wrapText="1"/>
    </xf>
    <xf numFmtId="0" fontId="39" fillId="0" borderId="8" xfId="0" applyFont="1" applyBorder="1" applyAlignment="1">
      <alignment horizontal="justify" vertical="center" wrapText="1"/>
    </xf>
    <xf numFmtId="0" fontId="39" fillId="0" borderId="9" xfId="0" applyFont="1" applyBorder="1" applyAlignment="1">
      <alignment horizontal="center" vertical="center"/>
    </xf>
    <xf numFmtId="170" fontId="39" fillId="0" borderId="9" xfId="0" applyNumberFormat="1" applyFont="1" applyBorder="1" applyAlignment="1">
      <alignment horizontal="center" vertical="center"/>
    </xf>
    <xf numFmtId="170" fontId="39" fillId="0" borderId="14" xfId="0" applyNumberFormat="1" applyFont="1" applyBorder="1" applyAlignment="1">
      <alignment horizontal="center" vertical="center"/>
    </xf>
    <xf numFmtId="170" fontId="38" fillId="0" borderId="10" xfId="0" applyNumberFormat="1" applyFont="1" applyBorder="1" applyAlignment="1">
      <alignment horizontal="center" vertical="center"/>
    </xf>
    <xf numFmtId="0" fontId="39" fillId="0" borderId="16" xfId="0" applyFont="1" applyBorder="1" applyAlignment="1">
      <alignment horizontal="justify" vertical="center" wrapText="1"/>
    </xf>
    <xf numFmtId="0" fontId="39" fillId="0" borderId="17" xfId="0" applyFont="1" applyBorder="1" applyAlignment="1">
      <alignment horizontal="center" vertical="center"/>
    </xf>
    <xf numFmtId="170" fontId="39" fillId="0" borderId="17" xfId="0" applyNumberFormat="1" applyFont="1" applyBorder="1" applyAlignment="1">
      <alignment horizontal="center" vertical="center"/>
    </xf>
    <xf numFmtId="170" fontId="39" fillId="0" borderId="53" xfId="0" applyNumberFormat="1" applyFont="1" applyBorder="1" applyAlignment="1">
      <alignment horizontal="center" vertical="center"/>
    </xf>
    <xf numFmtId="170" fontId="38" fillId="0" borderId="18" xfId="0" applyNumberFormat="1" applyFont="1" applyBorder="1" applyAlignment="1">
      <alignment horizontal="center" vertical="center"/>
    </xf>
    <xf numFmtId="0" fontId="38" fillId="0" borderId="26" xfId="0" applyFont="1" applyBorder="1" applyAlignment="1">
      <alignment horizontal="center" vertical="center"/>
    </xf>
    <xf numFmtId="0" fontId="38" fillId="0" borderId="8" xfId="0" applyFont="1" applyBorder="1" applyAlignment="1">
      <alignment horizontal="center" vertical="center"/>
    </xf>
    <xf numFmtId="0" fontId="38" fillId="0" borderId="9" xfId="0" applyFont="1" applyBorder="1" applyAlignment="1">
      <alignment horizontal="center" vertical="center"/>
    </xf>
    <xf numFmtId="0" fontId="38" fillId="0" borderId="9" xfId="0" applyFont="1" applyBorder="1" applyAlignment="1">
      <alignment horizontal="center" vertical="center" wrapText="1"/>
    </xf>
    <xf numFmtId="0" fontId="38" fillId="0" borderId="10" xfId="0" applyFont="1" applyBorder="1" applyAlignment="1">
      <alignment horizontal="center" vertical="center"/>
    </xf>
    <xf numFmtId="170" fontId="40" fillId="0" borderId="14" xfId="0" applyNumberFormat="1" applyFont="1" applyBorder="1" applyAlignment="1">
      <alignment horizontal="center" vertical="center"/>
    </xf>
    <xf numFmtId="170" fontId="40" fillId="0" borderId="9" xfId="0" applyNumberFormat="1" applyFont="1" applyBorder="1" applyAlignment="1">
      <alignment horizontal="center" vertical="center"/>
    </xf>
    <xf numFmtId="170" fontId="40" fillId="0" borderId="12" xfId="0" applyNumberFormat="1" applyFont="1" applyBorder="1" applyAlignment="1">
      <alignment horizontal="center" vertical="center"/>
    </xf>
    <xf numFmtId="170" fontId="42" fillId="0" borderId="9" xfId="0" applyNumberFormat="1" applyFont="1" applyBorder="1" applyAlignment="1">
      <alignment horizontal="center" vertical="center"/>
    </xf>
    <xf numFmtId="170" fontId="39" fillId="0" borderId="28" xfId="0" applyNumberFormat="1" applyFont="1" applyBorder="1" applyAlignment="1">
      <alignment horizontal="center" vertical="center"/>
    </xf>
    <xf numFmtId="0" fontId="38" fillId="0" borderId="24" xfId="0" applyFont="1" applyBorder="1" applyAlignment="1">
      <alignment horizontal="center" vertical="center" wrapText="1"/>
    </xf>
    <xf numFmtId="0" fontId="38" fillId="0" borderId="25" xfId="0" applyFont="1" applyBorder="1" applyAlignment="1">
      <alignment horizontal="center" vertical="center" wrapText="1"/>
    </xf>
    <xf numFmtId="0" fontId="41" fillId="0" borderId="25" xfId="0" applyFont="1" applyBorder="1" applyAlignment="1">
      <alignment horizontal="center" vertical="center" wrapText="1"/>
    </xf>
    <xf numFmtId="170" fontId="39" fillId="0" borderId="30" xfId="0" applyNumberFormat="1" applyFont="1" applyBorder="1" applyAlignment="1">
      <alignment vertical="center" wrapText="1"/>
    </xf>
    <xf numFmtId="0" fontId="39" fillId="0" borderId="8" xfId="0" applyFont="1" applyBorder="1" applyAlignment="1">
      <alignment horizontal="left" vertical="center" wrapText="1"/>
    </xf>
    <xf numFmtId="170" fontId="39" fillId="0" borderId="14" xfId="0" applyNumberFormat="1" applyFont="1" applyBorder="1" applyAlignment="1">
      <alignment vertical="center"/>
    </xf>
    <xf numFmtId="0" fontId="39" fillId="0" borderId="51" xfId="0" applyFont="1" applyBorder="1" applyAlignment="1">
      <alignment horizontal="left" vertical="center" wrapText="1"/>
    </xf>
    <xf numFmtId="0" fontId="39" fillId="0" borderId="56" xfId="0" applyFont="1" applyBorder="1" applyAlignment="1">
      <alignment horizontal="center" vertical="center"/>
    </xf>
    <xf numFmtId="170" fontId="40" fillId="0" borderId="56" xfId="0" applyNumberFormat="1" applyFont="1" applyBorder="1" applyAlignment="1">
      <alignment horizontal="center" vertical="center"/>
    </xf>
    <xf numFmtId="170" fontId="42" fillId="0" borderId="56" xfId="0" applyNumberFormat="1" applyFont="1" applyBorder="1" applyAlignment="1">
      <alignment horizontal="center" vertical="center"/>
    </xf>
    <xf numFmtId="170" fontId="39" fillId="0" borderId="50" xfId="0" applyNumberFormat="1" applyFont="1" applyBorder="1" applyAlignment="1">
      <alignment vertical="center"/>
    </xf>
    <xf numFmtId="170" fontId="38" fillId="0" borderId="44" xfId="0" applyNumberFormat="1" applyFont="1" applyBorder="1" applyAlignment="1">
      <alignment horizontal="center" vertical="center"/>
    </xf>
    <xf numFmtId="0" fontId="38" fillId="0" borderId="8" xfId="0" applyFont="1" applyBorder="1" applyAlignment="1">
      <alignment horizontal="center" vertical="center" wrapText="1"/>
    </xf>
    <xf numFmtId="171" fontId="38" fillId="0" borderId="9" xfId="0" applyNumberFormat="1" applyFont="1" applyBorder="1" applyAlignment="1">
      <alignment horizontal="center" vertical="center" wrapText="1"/>
    </xf>
    <xf numFmtId="10" fontId="38" fillId="0" borderId="9" xfId="0" applyNumberFormat="1" applyFont="1" applyBorder="1" applyAlignment="1">
      <alignment horizontal="center" vertical="center" wrapText="1"/>
    </xf>
    <xf numFmtId="0" fontId="40" fillId="2" borderId="8" xfId="0" applyFont="1" applyFill="1" applyBorder="1" applyAlignment="1">
      <alignment horizontal="justify" vertical="center" wrapText="1"/>
    </xf>
    <xf numFmtId="0" fontId="40" fillId="0" borderId="9" xfId="0" applyFont="1" applyBorder="1" applyAlignment="1">
      <alignment horizontal="center" vertical="center" wrapText="1"/>
    </xf>
    <xf numFmtId="49" fontId="40" fillId="4" borderId="9" xfId="0" applyNumberFormat="1" applyFont="1" applyFill="1" applyBorder="1" applyAlignment="1">
      <alignment horizontal="center" vertical="center" wrapText="1"/>
    </xf>
    <xf numFmtId="171" fontId="40" fillId="4" borderId="9" xfId="0" applyNumberFormat="1" applyFont="1" applyFill="1" applyBorder="1" applyAlignment="1">
      <alignment horizontal="right" vertical="center" wrapText="1"/>
    </xf>
    <xf numFmtId="171" fontId="40" fillId="0" borderId="9" xfId="0" applyNumberFormat="1" applyFont="1" applyBorder="1" applyAlignment="1">
      <alignment horizontal="right" vertical="center" wrapText="1"/>
    </xf>
    <xf numFmtId="10" fontId="40" fillId="0" borderId="9" xfId="0" applyNumberFormat="1" applyFont="1" applyBorder="1" applyAlignment="1">
      <alignment horizontal="center" vertical="center" wrapText="1"/>
    </xf>
    <xf numFmtId="0" fontId="40" fillId="0" borderId="8" xfId="0" applyFont="1" applyBorder="1" applyAlignment="1">
      <alignment horizontal="justify" vertical="center" wrapText="1"/>
    </xf>
    <xf numFmtId="0" fontId="40" fillId="0" borderId="22" xfId="0" applyFont="1" applyBorder="1" applyAlignment="1">
      <alignment vertical="center"/>
    </xf>
    <xf numFmtId="0" fontId="40" fillId="0" borderId="23" xfId="0" applyFont="1" applyBorder="1" applyAlignment="1">
      <alignment vertical="center"/>
    </xf>
    <xf numFmtId="171" fontId="44" fillId="0" borderId="9" xfId="22" applyNumberFormat="1" applyFont="1" applyBorder="1" applyAlignment="1">
      <alignment horizontal="center"/>
    </xf>
    <xf numFmtId="171" fontId="39" fillId="0" borderId="9" xfId="22" applyNumberFormat="1" applyFont="1" applyBorder="1" applyAlignment="1">
      <alignment horizontal="right"/>
    </xf>
    <xf numFmtId="182" fontId="39" fillId="0" borderId="9" xfId="22" applyNumberFormat="1" applyFont="1" applyBorder="1" applyAlignment="1">
      <alignment horizontal="right"/>
    </xf>
    <xf numFmtId="182" fontId="44" fillId="4" borderId="17" xfId="22" applyNumberFormat="1" applyFont="1" applyFill="1" applyBorder="1" applyAlignment="1">
      <alignment horizontal="right"/>
    </xf>
    <xf numFmtId="0" fontId="40" fillId="0" borderId="40" xfId="0" applyFont="1" applyBorder="1" applyAlignment="1">
      <alignment vertical="center"/>
    </xf>
    <xf numFmtId="0" fontId="40" fillId="0" borderId="47" xfId="0" applyFont="1" applyBorder="1" applyAlignment="1">
      <alignment vertical="center"/>
    </xf>
    <xf numFmtId="0" fontId="38" fillId="4" borderId="6" xfId="0" applyFont="1" applyFill="1" applyBorder="1" applyAlignment="1">
      <alignment horizontal="center" vertical="center" wrapText="1"/>
    </xf>
    <xf numFmtId="10" fontId="40" fillId="0" borderId="0" xfId="23" applyNumberFormat="1" applyFont="1" applyBorder="1"/>
    <xf numFmtId="0" fontId="45" fillId="4" borderId="8" xfId="0" applyFont="1" applyFill="1" applyBorder="1" applyAlignment="1">
      <alignment horizontal="center" vertical="center"/>
    </xf>
    <xf numFmtId="0" fontId="45" fillId="4" borderId="9" xfId="0" applyFont="1" applyFill="1" applyBorder="1" applyAlignment="1">
      <alignment horizontal="center" vertical="center"/>
    </xf>
    <xf numFmtId="0" fontId="45" fillId="0" borderId="9" xfId="0" applyFont="1" applyBorder="1" applyAlignment="1">
      <alignment horizontal="center" vertical="center" wrapText="1"/>
    </xf>
    <xf numFmtId="0" fontId="45" fillId="4" borderId="10" xfId="0" applyFont="1" applyFill="1" applyBorder="1" applyAlignment="1">
      <alignment horizontal="center" vertical="center" wrapText="1"/>
    </xf>
    <xf numFmtId="0" fontId="15" fillId="4" borderId="9" xfId="0" applyFont="1" applyFill="1" applyBorder="1" applyAlignment="1">
      <alignment horizontal="center" vertical="center"/>
    </xf>
    <xf numFmtId="183" fontId="15" fillId="4" borderId="9" xfId="0" applyNumberFormat="1" applyFont="1" applyFill="1" applyBorder="1" applyAlignment="1">
      <alignment horizontal="center" vertical="center"/>
    </xf>
    <xf numFmtId="183" fontId="15" fillId="4" borderId="9" xfId="24" applyNumberFormat="1" applyFont="1" applyFill="1" applyBorder="1" applyAlignment="1">
      <alignment vertical="center"/>
    </xf>
    <xf numFmtId="183" fontId="15" fillId="0" borderId="9" xfId="0" applyNumberFormat="1" applyFont="1" applyBorder="1" applyAlignment="1">
      <alignment vertical="center"/>
    </xf>
    <xf numFmtId="183" fontId="45" fillId="4" borderId="10" xfId="0" applyNumberFormat="1" applyFont="1" applyFill="1" applyBorder="1" applyAlignment="1">
      <alignment horizontal="right" vertical="center" wrapText="1"/>
    </xf>
    <xf numFmtId="0" fontId="15" fillId="4" borderId="16" xfId="0" applyFont="1" applyFill="1" applyBorder="1" applyAlignment="1">
      <alignment horizontal="left" vertical="center"/>
    </xf>
    <xf numFmtId="183" fontId="31" fillId="0" borderId="17" xfId="0" applyNumberFormat="1" applyFont="1" applyBorder="1" applyAlignment="1">
      <alignment horizontal="center" vertical="center"/>
    </xf>
    <xf numFmtId="0" fontId="31" fillId="0" borderId="22" xfId="0" applyFont="1" applyBorder="1"/>
    <xf numFmtId="0" fontId="31" fillId="0" borderId="23" xfId="0" applyFont="1" applyBorder="1"/>
    <xf numFmtId="183" fontId="31" fillId="4" borderId="17" xfId="0" applyNumberFormat="1" applyFont="1" applyFill="1" applyBorder="1" applyAlignment="1">
      <alignment vertical="center"/>
    </xf>
    <xf numFmtId="183" fontId="31" fillId="4" borderId="17" xfId="24" applyNumberFormat="1" applyFont="1" applyFill="1" applyBorder="1" applyAlignment="1">
      <alignment vertical="center"/>
    </xf>
    <xf numFmtId="0" fontId="15" fillId="4" borderId="54" xfId="0" applyFont="1" applyFill="1" applyBorder="1" applyAlignment="1">
      <alignment horizontal="left" vertical="center"/>
    </xf>
    <xf numFmtId="0" fontId="15" fillId="4" borderId="38" xfId="0" applyFont="1" applyFill="1" applyBorder="1" applyAlignment="1">
      <alignment horizontal="center" vertical="center"/>
    </xf>
    <xf numFmtId="183" fontId="15" fillId="4" borderId="38" xfId="0" applyNumberFormat="1" applyFont="1" applyFill="1" applyBorder="1" applyAlignment="1">
      <alignment horizontal="center" vertical="center"/>
    </xf>
    <xf numFmtId="183" fontId="45" fillId="4" borderId="37" xfId="0" applyNumberFormat="1" applyFont="1" applyFill="1" applyBorder="1" applyAlignment="1">
      <alignment horizontal="right" vertical="center" wrapText="1"/>
    </xf>
    <xf numFmtId="183" fontId="36" fillId="4" borderId="38" xfId="0" applyNumberFormat="1" applyFont="1" applyFill="1" applyBorder="1" applyAlignment="1">
      <alignment horizontal="center" vertical="center"/>
    </xf>
    <xf numFmtId="0" fontId="30" fillId="0" borderId="9" xfId="26" applyFont="1" applyBorder="1" applyAlignment="1">
      <alignment horizontal="center" vertical="center"/>
    </xf>
    <xf numFmtId="0" fontId="30" fillId="4" borderId="9" xfId="26" applyFont="1" applyFill="1" applyBorder="1" applyAlignment="1">
      <alignment horizontal="center" vertical="center"/>
    </xf>
    <xf numFmtId="0" fontId="30" fillId="4" borderId="9" xfId="26" applyFont="1" applyFill="1" applyBorder="1" applyAlignment="1">
      <alignment horizontal="center" vertical="center" wrapText="1"/>
    </xf>
    <xf numFmtId="41" fontId="30" fillId="4" borderId="9" xfId="27" applyFont="1" applyFill="1" applyBorder="1" applyAlignment="1">
      <alignment horizontal="center" vertical="center" wrapText="1"/>
    </xf>
    <xf numFmtId="41" fontId="30" fillId="4" borderId="9" xfId="27" applyFont="1" applyFill="1" applyBorder="1" applyAlignment="1">
      <alignment horizontal="center" vertical="center"/>
    </xf>
    <xf numFmtId="0" fontId="31" fillId="0" borderId="9" xfId="26" applyFont="1" applyBorder="1" applyAlignment="1">
      <alignment horizontal="center" vertical="center"/>
    </xf>
    <xf numFmtId="0" fontId="31" fillId="4" borderId="9" xfId="26" applyFont="1" applyFill="1" applyBorder="1" applyAlignment="1">
      <alignment vertical="center" wrapText="1"/>
    </xf>
    <xf numFmtId="189" fontId="31" fillId="0" borderId="9" xfId="28" applyFont="1" applyBorder="1" applyAlignment="1">
      <alignment horizontal="center" vertical="center"/>
    </xf>
    <xf numFmtId="0" fontId="31" fillId="0" borderId="9" xfId="27" applyNumberFormat="1" applyFont="1" applyBorder="1" applyAlignment="1">
      <alignment horizontal="center" vertical="center"/>
    </xf>
    <xf numFmtId="41" fontId="31" fillId="0" borderId="9" xfId="27" applyFont="1" applyBorder="1" applyAlignment="1">
      <alignment horizontal="center" vertical="center"/>
    </xf>
    <xf numFmtId="189" fontId="31" fillId="0" borderId="9" xfId="28" applyFont="1" applyBorder="1" applyAlignment="1">
      <alignment vertical="center"/>
    </xf>
    <xf numFmtId="189" fontId="30" fillId="0" borderId="9" xfId="28" applyFont="1" applyBorder="1" applyAlignment="1">
      <alignment horizontal="right" vertical="center"/>
    </xf>
    <xf numFmtId="0" fontId="31" fillId="4" borderId="9" xfId="26" applyFont="1" applyFill="1" applyBorder="1" applyAlignment="1">
      <alignment horizontal="left" vertical="center" wrapText="1"/>
    </xf>
    <xf numFmtId="0" fontId="31" fillId="0" borderId="0" xfId="26" applyFont="1" applyAlignment="1">
      <alignment horizontal="center" vertical="center"/>
    </xf>
    <xf numFmtId="0" fontId="31" fillId="4" borderId="0" xfId="26" applyFont="1" applyFill="1" applyAlignment="1">
      <alignment vertical="center" wrapText="1"/>
    </xf>
    <xf numFmtId="189" fontId="31" fillId="0" borderId="0" xfId="28" applyFont="1" applyBorder="1" applyAlignment="1">
      <alignment horizontal="center" vertical="center"/>
    </xf>
    <xf numFmtId="0" fontId="31" fillId="0" borderId="0" xfId="27" applyNumberFormat="1" applyFont="1" applyBorder="1" applyAlignment="1">
      <alignment horizontal="center" vertical="center"/>
    </xf>
    <xf numFmtId="9" fontId="31" fillId="0" borderId="0" xfId="27" applyNumberFormat="1" applyFont="1" applyBorder="1" applyAlignment="1">
      <alignment horizontal="center" vertical="center"/>
    </xf>
    <xf numFmtId="189" fontId="30" fillId="0" borderId="0" xfId="28" applyFont="1" applyBorder="1" applyAlignment="1">
      <alignment horizontal="center" vertical="center"/>
    </xf>
    <xf numFmtId="41" fontId="31" fillId="0" borderId="0" xfId="27" applyFont="1" applyBorder="1" applyAlignment="1">
      <alignment horizontal="center" vertical="center"/>
    </xf>
    <xf numFmtId="189" fontId="31" fillId="0" borderId="0" xfId="28" applyFont="1" applyBorder="1" applyAlignment="1">
      <alignment vertical="center"/>
    </xf>
    <xf numFmtId="0" fontId="31" fillId="0" borderId="0" xfId="28" applyNumberFormat="1" applyFont="1" applyBorder="1" applyAlignment="1">
      <alignment horizontal="center" vertical="center"/>
    </xf>
    <xf numFmtId="0" fontId="31" fillId="0" borderId="0" xfId="26" applyFont="1" applyAlignment="1">
      <alignment vertical="center"/>
    </xf>
    <xf numFmtId="41" fontId="31" fillId="0" borderId="0" xfId="27" applyFont="1" applyBorder="1" applyAlignment="1">
      <alignment vertical="center"/>
    </xf>
    <xf numFmtId="41" fontId="31" fillId="0" borderId="0" xfId="27" applyFont="1" applyAlignment="1">
      <alignment vertical="center"/>
    </xf>
    <xf numFmtId="41" fontId="31" fillId="0" borderId="0" xfId="27" applyFont="1" applyAlignment="1">
      <alignment horizontal="center" vertical="center"/>
    </xf>
    <xf numFmtId="0" fontId="15" fillId="4" borderId="9" xfId="26" applyFont="1" applyFill="1" applyBorder="1" applyAlignment="1">
      <alignment vertical="center" wrapText="1"/>
    </xf>
    <xf numFmtId="0" fontId="15" fillId="0" borderId="9" xfId="26" applyFont="1" applyBorder="1" applyAlignment="1">
      <alignment horizontal="center" vertical="center"/>
    </xf>
    <xf numFmtId="189" fontId="15" fillId="0" borderId="9" xfId="28" applyFont="1" applyBorder="1" applyAlignment="1">
      <alignment horizontal="center" vertical="center"/>
    </xf>
    <xf numFmtId="167" fontId="20" fillId="0" borderId="0" xfId="7" applyNumberFormat="1" applyFont="1"/>
    <xf numFmtId="182" fontId="44" fillId="4" borderId="9" xfId="22" applyNumberFormat="1" applyFont="1" applyFill="1" applyBorder="1" applyAlignment="1">
      <alignment horizontal="right"/>
    </xf>
    <xf numFmtId="0" fontId="3" fillId="0" borderId="25" xfId="0" applyFont="1" applyBorder="1" applyAlignment="1">
      <alignment horizontal="center" vertical="center" wrapText="1"/>
    </xf>
    <xf numFmtId="43" fontId="3" fillId="0" borderId="25" xfId="1" applyFont="1" applyBorder="1" applyAlignment="1">
      <alignment horizontal="center" vertical="center" wrapText="1"/>
    </xf>
    <xf numFmtId="164" fontId="3" fillId="0" borderId="25" xfId="2" applyFont="1" applyFill="1" applyBorder="1" applyAlignment="1">
      <alignment horizontal="center" vertical="center" wrapText="1"/>
    </xf>
    <xf numFmtId="0" fontId="3" fillId="0" borderId="26" xfId="0" applyFont="1" applyBorder="1" applyAlignment="1">
      <alignment horizontal="center" vertical="center" wrapText="1"/>
    </xf>
    <xf numFmtId="0" fontId="3" fillId="0" borderId="51" xfId="3" applyFont="1" applyBorder="1" applyAlignment="1">
      <alignment horizontal="center" vertical="center"/>
    </xf>
    <xf numFmtId="0" fontId="3" fillId="0" borderId="17" xfId="0" applyFont="1" applyBorder="1" applyAlignment="1">
      <alignment horizontal="center" vertical="center"/>
    </xf>
    <xf numFmtId="0" fontId="3" fillId="0" borderId="22" xfId="3" applyFont="1" applyBorder="1" applyAlignment="1">
      <alignment horizontal="center" vertical="center"/>
    </xf>
    <xf numFmtId="0" fontId="3" fillId="0" borderId="0" xfId="0" applyFont="1" applyAlignment="1">
      <alignment horizontal="center" vertical="center" wrapText="1"/>
    </xf>
    <xf numFmtId="0" fontId="3" fillId="0" borderId="0" xfId="0" applyFont="1" applyAlignment="1">
      <alignment horizontal="center" vertical="center"/>
    </xf>
    <xf numFmtId="190" fontId="3" fillId="0" borderId="0" xfId="1" applyNumberFormat="1" applyFont="1" applyFill="1" applyBorder="1" applyAlignment="1">
      <alignment horizontal="right" vertical="center"/>
    </xf>
    <xf numFmtId="187" fontId="3" fillId="0" borderId="0" xfId="2" applyNumberFormat="1" applyFont="1" applyFill="1" applyBorder="1" applyAlignment="1">
      <alignment horizontal="center" vertical="center"/>
    </xf>
    <xf numFmtId="187" fontId="3" fillId="0" borderId="23" xfId="0" applyNumberFormat="1" applyFont="1" applyBorder="1" applyAlignment="1">
      <alignment horizontal="center" vertical="center"/>
    </xf>
    <xf numFmtId="0" fontId="2" fillId="0" borderId="8" xfId="4" applyFont="1" applyBorder="1" applyAlignment="1">
      <alignment horizontal="center" vertical="center"/>
    </xf>
    <xf numFmtId="0" fontId="3" fillId="0" borderId="8" xfId="3" applyFont="1" applyBorder="1" applyAlignment="1">
      <alignment horizontal="center" vertical="center"/>
    </xf>
    <xf numFmtId="0" fontId="3" fillId="0" borderId="14" xfId="0" applyFont="1" applyBorder="1" applyAlignment="1">
      <alignment vertical="center" wrapText="1"/>
    </xf>
    <xf numFmtId="0" fontId="3" fillId="0" borderId="9" xfId="0" applyFont="1" applyBorder="1" applyAlignment="1">
      <alignment horizontal="center" vertical="center" wrapText="1"/>
    </xf>
    <xf numFmtId="0" fontId="48" fillId="0" borderId="9" xfId="0" applyFont="1" applyBorder="1" applyAlignment="1">
      <alignment horizontal="center" vertical="center"/>
    </xf>
    <xf numFmtId="0" fontId="49" fillId="0" borderId="9" xfId="0" applyFont="1" applyBorder="1" applyAlignment="1">
      <alignment horizontal="center" vertical="center"/>
    </xf>
    <xf numFmtId="0" fontId="49" fillId="0" borderId="9" xfId="0" applyFont="1" applyBorder="1" applyAlignment="1">
      <alignment horizontal="justify" vertical="center" wrapText="1"/>
    </xf>
    <xf numFmtId="0" fontId="49" fillId="0" borderId="0" xfId="0" applyFont="1" applyAlignment="1">
      <alignment horizontal="center" vertical="center"/>
    </xf>
    <xf numFmtId="0" fontId="48" fillId="0" borderId="9"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0" xfId="0" applyFont="1" applyBorder="1" applyAlignment="1">
      <alignment horizontal="center" vertical="center" wrapText="1"/>
    </xf>
    <xf numFmtId="0" fontId="49" fillId="0" borderId="16" xfId="0" applyFont="1" applyBorder="1" applyAlignment="1">
      <alignment horizontal="center" vertical="center"/>
    </xf>
    <xf numFmtId="0" fontId="49" fillId="0" borderId="17" xfId="0" applyFont="1" applyBorder="1" applyAlignment="1">
      <alignment horizontal="justify" vertical="center" wrapText="1"/>
    </xf>
    <xf numFmtId="0" fontId="49" fillId="0" borderId="17" xfId="0" applyFont="1" applyBorder="1" applyAlignment="1">
      <alignment horizontal="center" vertical="center"/>
    </xf>
    <xf numFmtId="175" fontId="49" fillId="0" borderId="17" xfId="0" applyNumberFormat="1" applyFont="1" applyBorder="1" applyAlignment="1">
      <alignment horizontal="right" vertical="center"/>
    </xf>
    <xf numFmtId="175" fontId="49" fillId="0" borderId="18" xfId="0" applyNumberFormat="1" applyFont="1" applyBorder="1" applyAlignment="1">
      <alignment horizontal="right" vertical="center"/>
    </xf>
    <xf numFmtId="0" fontId="48" fillId="0" borderId="8" xfId="0" applyFont="1" applyBorder="1" applyAlignment="1">
      <alignment horizontal="center" vertical="center"/>
    </xf>
    <xf numFmtId="0" fontId="48" fillId="0" borderId="10" xfId="0" applyFont="1" applyBorder="1" applyAlignment="1">
      <alignment horizontal="center" vertical="center" wrapText="1"/>
    </xf>
    <xf numFmtId="0" fontId="49" fillId="0" borderId="8" xfId="0" applyFont="1" applyBorder="1" applyAlignment="1">
      <alignment horizontal="center" vertical="center"/>
    </xf>
    <xf numFmtId="175" fontId="49" fillId="0" borderId="9" xfId="0" applyNumberFormat="1" applyFont="1" applyBorder="1" applyAlignment="1">
      <alignment horizontal="right" vertical="center"/>
    </xf>
    <xf numFmtId="175" fontId="49" fillId="0" borderId="10" xfId="0" applyNumberFormat="1" applyFont="1" applyBorder="1" applyAlignment="1">
      <alignment horizontal="right" vertical="center"/>
    </xf>
    <xf numFmtId="175" fontId="48" fillId="0" borderId="18" xfId="0" applyNumberFormat="1" applyFont="1" applyBorder="1" applyAlignment="1">
      <alignment horizontal="right" vertical="center"/>
    </xf>
    <xf numFmtId="0" fontId="2" fillId="0" borderId="16" xfId="0" applyFont="1" applyBorder="1" applyAlignment="1">
      <alignment horizontal="center" vertical="center"/>
    </xf>
    <xf numFmtId="0" fontId="2" fillId="0" borderId="17" xfId="0" applyFont="1" applyBorder="1" applyAlignment="1">
      <alignment horizontal="justify" vertical="center" wrapText="1"/>
    </xf>
    <xf numFmtId="0" fontId="2" fillId="0" borderId="17" xfId="0" applyFont="1" applyBorder="1" applyAlignment="1">
      <alignment horizontal="center" vertical="center"/>
    </xf>
    <xf numFmtId="0" fontId="33" fillId="4" borderId="9" xfId="19" applyFont="1" applyFill="1" applyBorder="1" applyAlignment="1">
      <alignment horizontal="left" vertical="center" wrapText="1"/>
    </xf>
    <xf numFmtId="10" fontId="35" fillId="4" borderId="9" xfId="19" applyNumberFormat="1" applyFont="1" applyFill="1" applyBorder="1" applyAlignment="1">
      <alignment horizontal="right" vertical="center" shrinkToFit="1"/>
    </xf>
    <xf numFmtId="10" fontId="34" fillId="4" borderId="9" xfId="19" applyNumberFormat="1" applyFont="1" applyFill="1" applyBorder="1" applyAlignment="1">
      <alignment horizontal="right" vertical="center" shrinkToFit="1"/>
    </xf>
    <xf numFmtId="10" fontId="44" fillId="4" borderId="9" xfId="19" applyNumberFormat="1" applyFont="1" applyFill="1" applyBorder="1" applyAlignment="1">
      <alignment horizontal="right" vertical="center" shrinkToFit="1"/>
    </xf>
    <xf numFmtId="10" fontId="32" fillId="4" borderId="9" xfId="19" applyNumberFormat="1" applyFont="1" applyFill="1" applyBorder="1" applyAlignment="1">
      <alignment horizontal="right" vertical="center" shrinkToFit="1"/>
    </xf>
    <xf numFmtId="10" fontId="34" fillId="4" borderId="15" xfId="19" applyNumberFormat="1" applyFont="1" applyFill="1" applyBorder="1" applyAlignment="1">
      <alignment horizontal="right" vertical="center" shrinkToFit="1"/>
    </xf>
    <xf numFmtId="0" fontId="44" fillId="0" borderId="14" xfId="0" applyFont="1" applyBorder="1" applyAlignment="1">
      <alignment horizontal="center" vertical="center" wrapText="1"/>
    </xf>
    <xf numFmtId="170" fontId="44" fillId="0" borderId="10" xfId="0" applyNumberFormat="1" applyFont="1" applyBorder="1" applyAlignment="1">
      <alignment horizontal="center" vertical="center"/>
    </xf>
    <xf numFmtId="0" fontId="38" fillId="0" borderId="14" xfId="0" applyFont="1" applyBorder="1" applyAlignment="1">
      <alignment horizontal="center" vertical="center" wrapText="1"/>
    </xf>
    <xf numFmtId="0" fontId="38" fillId="0" borderId="15" xfId="0" applyFont="1" applyBorder="1" applyAlignment="1">
      <alignment horizontal="center" vertical="center" wrapText="1"/>
    </xf>
    <xf numFmtId="170" fontId="40" fillId="0" borderId="15" xfId="0" applyNumberFormat="1" applyFont="1" applyBorder="1" applyAlignment="1">
      <alignment horizontal="center" vertical="center"/>
    </xf>
    <xf numFmtId="0" fontId="8" fillId="0" borderId="48" xfId="0" applyFont="1" applyBorder="1" applyAlignment="1">
      <alignment horizontal="center" vertical="center"/>
    </xf>
    <xf numFmtId="0" fontId="8" fillId="0" borderId="25" xfId="0" applyFont="1" applyBorder="1" applyAlignment="1">
      <alignment horizontal="center" vertical="center"/>
    </xf>
    <xf numFmtId="0" fontId="26" fillId="0" borderId="48" xfId="0" applyFont="1" applyBorder="1" applyAlignment="1">
      <alignment horizontal="center" vertical="center"/>
    </xf>
    <xf numFmtId="0" fontId="44" fillId="4" borderId="9" xfId="19" applyFont="1" applyFill="1" applyBorder="1" applyAlignment="1">
      <alignment horizontal="center" vertical="center" wrapText="1"/>
    </xf>
    <xf numFmtId="0" fontId="21" fillId="0" borderId="0" xfId="0" applyFont="1" applyAlignment="1">
      <alignment vertical="center"/>
    </xf>
    <xf numFmtId="0" fontId="8" fillId="0" borderId="0" xfId="0" applyFont="1" applyAlignment="1">
      <alignment horizontal="center" vertical="center"/>
    </xf>
    <xf numFmtId="0" fontId="9" fillId="0" borderId="0" xfId="0" applyFont="1" applyAlignment="1">
      <alignment vertical="center"/>
    </xf>
    <xf numFmtId="0" fontId="22" fillId="0" borderId="0" xfId="0" applyFont="1" applyAlignment="1">
      <alignment vertical="center"/>
    </xf>
    <xf numFmtId="0" fontId="26" fillId="0" borderId="22" xfId="0" quotePrefix="1" applyFont="1" applyBorder="1" applyAlignment="1">
      <alignment horizontal="left" vertical="center"/>
    </xf>
    <xf numFmtId="0" fontId="27" fillId="0" borderId="0" xfId="0" applyFont="1" applyAlignment="1">
      <alignment vertical="center"/>
    </xf>
    <xf numFmtId="0" fontId="27" fillId="0" borderId="23" xfId="0" applyFont="1" applyBorder="1" applyAlignment="1">
      <alignment vertical="center"/>
    </xf>
    <xf numFmtId="0" fontId="27" fillId="0" borderId="22" xfId="0" applyFont="1" applyBorder="1" applyAlignment="1">
      <alignment vertical="center"/>
    </xf>
    <xf numFmtId="3" fontId="26" fillId="0" borderId="23" xfId="0" applyNumberFormat="1" applyFont="1" applyBorder="1" applyAlignment="1">
      <alignment vertical="center"/>
    </xf>
    <xf numFmtId="0" fontId="26" fillId="0" borderId="22" xfId="0" applyFont="1" applyBorder="1" applyAlignment="1">
      <alignment horizontal="center" vertical="center"/>
    </xf>
    <xf numFmtId="0" fontId="26" fillId="0" borderId="0" xfId="0" applyFont="1" applyAlignment="1">
      <alignment horizontal="center" vertical="center"/>
    </xf>
    <xf numFmtId="4" fontId="26" fillId="0" borderId="23" xfId="0" applyNumberFormat="1" applyFont="1" applyBorder="1" applyAlignment="1">
      <alignment vertical="center"/>
    </xf>
    <xf numFmtId="0" fontId="27" fillId="0" borderId="22" xfId="17" applyFont="1" applyBorder="1" applyAlignment="1">
      <alignment vertical="center"/>
    </xf>
    <xf numFmtId="9" fontId="27" fillId="0" borderId="0" xfId="1" applyNumberFormat="1" applyFont="1" applyBorder="1" applyAlignment="1">
      <alignment horizontal="center" vertical="center"/>
    </xf>
    <xf numFmtId="0" fontId="26" fillId="0" borderId="22" xfId="17" applyFont="1" applyBorder="1" applyAlignment="1">
      <alignment horizontal="left" vertical="center"/>
    </xf>
    <xf numFmtId="4" fontId="27" fillId="0" borderId="22" xfId="17" applyNumberFormat="1" applyFont="1" applyBorder="1" applyAlignment="1">
      <alignment horizontal="left" vertical="center"/>
    </xf>
    <xf numFmtId="0" fontId="27" fillId="0" borderId="22" xfId="18" applyFont="1" applyBorder="1" applyAlignment="1">
      <alignment vertical="center" wrapText="1"/>
    </xf>
    <xf numFmtId="43" fontId="27" fillId="0" borderId="0" xfId="1" applyFont="1" applyBorder="1" applyAlignment="1">
      <alignment horizontal="center" vertical="center"/>
    </xf>
    <xf numFmtId="0" fontId="37" fillId="0" borderId="39" xfId="0" applyFont="1" applyBorder="1" applyAlignment="1">
      <alignment vertical="center"/>
    </xf>
    <xf numFmtId="0" fontId="37" fillId="0" borderId="40" xfId="0" applyFont="1" applyBorder="1" applyAlignment="1">
      <alignment vertical="center"/>
    </xf>
    <xf numFmtId="0" fontId="8" fillId="0" borderId="0" xfId="0" applyFont="1" applyAlignment="1">
      <alignment vertical="center"/>
    </xf>
    <xf numFmtId="0" fontId="9" fillId="0" borderId="0" xfId="17" applyFont="1" applyAlignment="1">
      <alignment vertical="center"/>
    </xf>
    <xf numFmtId="165" fontId="2" fillId="0" borderId="10" xfId="9" applyNumberFormat="1" applyFont="1" applyBorder="1" applyAlignment="1">
      <alignment horizontal="center" vertical="center"/>
    </xf>
    <xf numFmtId="0" fontId="3" fillId="0" borderId="0" xfId="0" applyFont="1" applyAlignment="1">
      <alignment horizontal="center"/>
    </xf>
    <xf numFmtId="188" fontId="2" fillId="0" borderId="23" xfId="0" applyNumberFormat="1" applyFont="1" applyBorder="1" applyAlignment="1">
      <alignment horizontal="center" vertical="center"/>
    </xf>
    <xf numFmtId="188" fontId="3" fillId="3" borderId="47" xfId="0" applyNumberFormat="1" applyFont="1" applyFill="1" applyBorder="1" applyAlignment="1">
      <alignment horizontal="center" vertical="center"/>
    </xf>
    <xf numFmtId="170" fontId="38" fillId="0" borderId="9" xfId="0" applyNumberFormat="1" applyFont="1" applyBorder="1" applyAlignment="1">
      <alignment horizontal="center" vertical="center"/>
    </xf>
    <xf numFmtId="9" fontId="2" fillId="0" borderId="0" xfId="0" applyNumberFormat="1" applyFont="1" applyAlignment="1">
      <alignment horizontal="center" vertical="center"/>
    </xf>
    <xf numFmtId="0" fontId="2" fillId="0" borderId="17" xfId="0" applyFont="1" applyBorder="1" applyAlignment="1">
      <alignment horizontal="center" vertical="center" wrapText="1"/>
    </xf>
    <xf numFmtId="0" fontId="44" fillId="0" borderId="10" xfId="25" applyFont="1" applyBorder="1" applyAlignment="1">
      <alignment horizontal="center" vertical="center" wrapText="1"/>
    </xf>
    <xf numFmtId="4" fontId="39" fillId="0" borderId="10" xfId="25" applyNumberFormat="1" applyFont="1" applyBorder="1" applyAlignment="1">
      <alignment vertical="center"/>
    </xf>
    <xf numFmtId="4" fontId="44" fillId="0" borderId="10" xfId="25" applyNumberFormat="1" applyFont="1" applyBorder="1" applyAlignment="1">
      <alignment vertical="center"/>
    </xf>
    <xf numFmtId="4" fontId="39" fillId="4" borderId="10" xfId="25" applyNumberFormat="1" applyFont="1" applyFill="1" applyBorder="1" applyAlignment="1">
      <alignment vertical="center"/>
    </xf>
    <xf numFmtId="10" fontId="44" fillId="4" borderId="17" xfId="19" applyNumberFormat="1" applyFont="1" applyFill="1" applyBorder="1" applyAlignment="1">
      <alignment horizontal="right" vertical="center" shrinkToFit="1"/>
    </xf>
    <xf numFmtId="4" fontId="44" fillId="0" borderId="18" xfId="25" applyNumberFormat="1" applyFont="1" applyBorder="1" applyAlignment="1">
      <alignment vertical="center"/>
    </xf>
    <xf numFmtId="4" fontId="44" fillId="0" borderId="10" xfId="25" applyNumberFormat="1" applyFont="1" applyBorder="1" applyAlignment="1">
      <alignment horizontal="right" vertical="center"/>
    </xf>
    <xf numFmtId="187" fontId="3" fillId="0" borderId="13" xfId="0" applyNumberFormat="1" applyFont="1" applyBorder="1" applyAlignment="1">
      <alignment horizontal="center" vertical="center"/>
    </xf>
    <xf numFmtId="191" fontId="0" fillId="0" borderId="0" xfId="0" applyNumberFormat="1"/>
    <xf numFmtId="0" fontId="2" fillId="0" borderId="54" xfId="3" applyFont="1" applyBorder="1" applyAlignment="1">
      <alignment horizontal="center" vertical="center"/>
    </xf>
    <xf numFmtId="165" fontId="2" fillId="0" borderId="9" xfId="2" applyNumberFormat="1" applyFont="1" applyFill="1" applyBorder="1" applyAlignment="1">
      <alignment horizontal="center" vertical="center"/>
    </xf>
    <xf numFmtId="165" fontId="3" fillId="0" borderId="9" xfId="2" applyNumberFormat="1" applyFont="1" applyFill="1" applyBorder="1" applyAlignment="1">
      <alignment horizontal="center" vertical="center"/>
    </xf>
    <xf numFmtId="175" fontId="2" fillId="0" borderId="9" xfId="0" applyNumberFormat="1" applyFont="1" applyBorder="1" applyAlignment="1">
      <alignment horizontal="right" vertical="center"/>
    </xf>
    <xf numFmtId="175" fontId="2" fillId="0" borderId="9" xfId="0" applyNumberFormat="1" applyFont="1" applyBorder="1" applyAlignment="1">
      <alignment horizontal="center" vertical="center"/>
    </xf>
    <xf numFmtId="175" fontId="2" fillId="0" borderId="17" xfId="0" applyNumberFormat="1" applyFont="1" applyBorder="1" applyAlignment="1">
      <alignment horizontal="right" vertical="center"/>
    </xf>
    <xf numFmtId="175" fontId="3" fillId="0" borderId="18" xfId="0" applyNumberFormat="1" applyFont="1" applyBorder="1" applyAlignment="1">
      <alignment horizontal="right" vertical="center"/>
    </xf>
    <xf numFmtId="175" fontId="2" fillId="0" borderId="10" xfId="0" applyNumberFormat="1" applyFont="1" applyBorder="1" applyAlignment="1">
      <alignment horizontal="right" vertical="center"/>
    </xf>
    <xf numFmtId="166" fontId="2" fillId="0" borderId="17" xfId="0" applyNumberFormat="1" applyFont="1" applyBorder="1" applyAlignment="1">
      <alignment horizontal="center" vertical="center"/>
    </xf>
    <xf numFmtId="44" fontId="2" fillId="0" borderId="23" xfId="0" applyNumberFormat="1" applyFont="1" applyBorder="1" applyAlignment="1">
      <alignment horizontal="center" vertical="center"/>
    </xf>
    <xf numFmtId="44" fontId="3" fillId="3" borderId="23" xfId="0" applyNumberFormat="1" applyFont="1" applyFill="1" applyBorder="1" applyAlignment="1">
      <alignment horizontal="center" vertical="center"/>
    </xf>
    <xf numFmtId="165" fontId="3" fillId="0" borderId="17" xfId="2" applyNumberFormat="1" applyFont="1" applyFill="1" applyBorder="1" applyAlignment="1">
      <alignment horizontal="center" vertical="center"/>
    </xf>
    <xf numFmtId="165" fontId="3" fillId="0" borderId="18" xfId="0" applyNumberFormat="1" applyFont="1" applyBorder="1" applyAlignment="1">
      <alignment horizontal="center" vertical="center"/>
    </xf>
    <xf numFmtId="165" fontId="2" fillId="0" borderId="10" xfId="0" applyNumberFormat="1" applyFont="1" applyBorder="1" applyAlignment="1">
      <alignment horizontal="center" vertical="center"/>
    </xf>
    <xf numFmtId="165" fontId="46" fillId="0" borderId="18" xfId="0" applyNumberFormat="1" applyFont="1" applyBorder="1" applyAlignment="1">
      <alignment vertical="center"/>
    </xf>
    <xf numFmtId="192" fontId="2" fillId="0" borderId="9" xfId="1" applyNumberFormat="1" applyFont="1" applyBorder="1" applyAlignment="1">
      <alignment horizontal="center" vertical="center"/>
    </xf>
    <xf numFmtId="192" fontId="2" fillId="0" borderId="9" xfId="1" applyNumberFormat="1" applyFont="1" applyFill="1" applyBorder="1" applyAlignment="1">
      <alignment horizontal="center" vertical="center"/>
    </xf>
    <xf numFmtId="190" fontId="3" fillId="0" borderId="17" xfId="1" applyNumberFormat="1" applyFont="1" applyFill="1" applyBorder="1" applyAlignment="1">
      <alignment horizontal="center" vertical="center"/>
    </xf>
    <xf numFmtId="44" fontId="3" fillId="3" borderId="47" xfId="0" applyNumberFormat="1" applyFont="1" applyFill="1" applyBorder="1" applyAlignment="1">
      <alignment horizontal="center" vertical="center"/>
    </xf>
    <xf numFmtId="175" fontId="48" fillId="0" borderId="10" xfId="0" applyNumberFormat="1" applyFont="1" applyBorder="1" applyAlignment="1">
      <alignment horizontal="right" vertical="center"/>
    </xf>
    <xf numFmtId="175" fontId="49" fillId="0" borderId="9" xfId="0" applyNumberFormat="1" applyFont="1" applyBorder="1" applyAlignment="1">
      <alignment horizontal="center" vertical="center"/>
    </xf>
    <xf numFmtId="186" fontId="49" fillId="0" borderId="9" xfId="0" applyNumberFormat="1" applyFont="1" applyBorder="1" applyAlignment="1">
      <alignment horizontal="center" vertical="center"/>
    </xf>
    <xf numFmtId="44" fontId="27" fillId="0" borderId="23" xfId="0" applyNumberFormat="1" applyFont="1" applyBorder="1" applyAlignment="1">
      <alignment horizontal="center" vertical="center"/>
    </xf>
    <xf numFmtId="44" fontId="26" fillId="3" borderId="47" xfId="0" applyNumberFormat="1" applyFont="1" applyFill="1" applyBorder="1" applyAlignment="1">
      <alignment horizontal="center" vertical="center"/>
    </xf>
    <xf numFmtId="166" fontId="49" fillId="0" borderId="17" xfId="0" applyNumberFormat="1" applyFont="1" applyBorder="1" applyAlignment="1">
      <alignment horizontal="center" vertical="center"/>
    </xf>
    <xf numFmtId="165" fontId="3" fillId="0" borderId="13" xfId="0" applyNumberFormat="1" applyFont="1" applyBorder="1" applyAlignment="1">
      <alignment horizontal="center" vertical="center"/>
    </xf>
    <xf numFmtId="165" fontId="2" fillId="4" borderId="10" xfId="0" applyNumberFormat="1" applyFont="1" applyFill="1" applyBorder="1" applyAlignment="1">
      <alignment horizontal="center" vertical="center"/>
    </xf>
    <xf numFmtId="165" fontId="3" fillId="0" borderId="55" xfId="0" applyNumberFormat="1" applyFont="1" applyBorder="1" applyAlignment="1">
      <alignment horizontal="center" vertical="center"/>
    </xf>
    <xf numFmtId="165" fontId="2" fillId="4" borderId="9" xfId="2" applyNumberFormat="1" applyFont="1" applyFill="1" applyBorder="1" applyAlignment="1">
      <alignment horizontal="center" vertical="center"/>
    </xf>
    <xf numFmtId="166" fontId="3" fillId="0" borderId="9" xfId="0" applyNumberFormat="1" applyFont="1" applyBorder="1" applyAlignment="1">
      <alignment horizontal="center" vertical="center" wrapText="1"/>
    </xf>
    <xf numFmtId="175" fontId="2" fillId="0" borderId="9" xfId="1" applyNumberFormat="1" applyFont="1" applyFill="1" applyBorder="1" applyAlignment="1">
      <alignment horizontal="center" vertical="center"/>
    </xf>
    <xf numFmtId="2" fontId="3" fillId="0" borderId="9" xfId="0" applyNumberFormat="1" applyFont="1" applyBorder="1" applyAlignment="1">
      <alignment horizontal="center" vertical="center" wrapText="1"/>
    </xf>
    <xf numFmtId="192" fontId="2" fillId="4" borderId="9" xfId="1" applyNumberFormat="1" applyFont="1" applyFill="1" applyBorder="1" applyAlignment="1">
      <alignment horizontal="center" vertical="center"/>
    </xf>
    <xf numFmtId="185" fontId="2" fillId="4" borderId="9" xfId="1" applyNumberFormat="1" applyFont="1" applyFill="1" applyBorder="1" applyAlignment="1">
      <alignment horizontal="center" vertical="center"/>
    </xf>
    <xf numFmtId="4" fontId="0" fillId="0" borderId="0" xfId="0" applyNumberFormat="1"/>
    <xf numFmtId="165" fontId="3" fillId="5" borderId="13" xfId="0" applyNumberFormat="1" applyFont="1" applyFill="1" applyBorder="1" applyAlignment="1">
      <alignment horizontal="center" vertical="center"/>
    </xf>
    <xf numFmtId="164" fontId="46" fillId="0" borderId="0" xfId="2" applyFont="1" applyAlignment="1">
      <alignment vertical="center"/>
    </xf>
    <xf numFmtId="0" fontId="0" fillId="0" borderId="0" xfId="0" applyAlignment="1">
      <alignment horizontal="center" vertical="center"/>
    </xf>
    <xf numFmtId="0" fontId="2" fillId="3" borderId="40" xfId="0" applyFont="1" applyFill="1" applyBorder="1" applyAlignment="1">
      <alignment horizontal="center" vertical="center"/>
    </xf>
    <xf numFmtId="2" fontId="40" fillId="0" borderId="9" xfId="0" applyNumberFormat="1" applyFont="1" applyBorder="1" applyAlignment="1">
      <alignment horizontal="center" vertical="center" wrapText="1"/>
    </xf>
    <xf numFmtId="0" fontId="31" fillId="0" borderId="0" xfId="0" applyFont="1" applyAlignment="1">
      <alignment horizontal="justify" vertical="center" wrapText="1"/>
    </xf>
    <xf numFmtId="3" fontId="31" fillId="0" borderId="23" xfId="0" applyNumberFormat="1" applyFont="1" applyBorder="1" applyAlignment="1">
      <alignment horizontal="right" vertical="center" wrapText="1"/>
    </xf>
    <xf numFmtId="10" fontId="31" fillId="0" borderId="23" xfId="7" applyNumberFormat="1" applyFont="1" applyBorder="1" applyAlignment="1">
      <alignment horizontal="right" vertical="center" wrapText="1"/>
    </xf>
    <xf numFmtId="0" fontId="40" fillId="0" borderId="0" xfId="0" applyFont="1" applyAlignment="1">
      <alignment horizontal="justify" vertical="center" wrapText="1"/>
    </xf>
    <xf numFmtId="3" fontId="40" fillId="0" borderId="23" xfId="0" applyNumberFormat="1" applyFont="1" applyBorder="1" applyAlignment="1">
      <alignment horizontal="right" vertical="center" wrapText="1"/>
    </xf>
    <xf numFmtId="0" fontId="40" fillId="0" borderId="0" xfId="0" applyFont="1" applyAlignment="1">
      <alignment vertical="center"/>
    </xf>
    <xf numFmtId="189" fontId="45" fillId="0" borderId="9" xfId="28" applyFont="1" applyBorder="1" applyAlignment="1">
      <alignment horizontal="right" vertical="center"/>
    </xf>
    <xf numFmtId="9" fontId="15" fillId="0" borderId="9" xfId="27" applyNumberFormat="1" applyFont="1" applyBorder="1" applyAlignment="1">
      <alignment horizontal="center" vertical="center"/>
    </xf>
    <xf numFmtId="0" fontId="31" fillId="0" borderId="9" xfId="28" applyNumberFormat="1" applyFont="1" applyFill="1" applyBorder="1" applyAlignment="1">
      <alignment horizontal="center" vertical="center"/>
    </xf>
    <xf numFmtId="188" fontId="0" fillId="0" borderId="0" xfId="0" applyNumberFormat="1" applyAlignment="1">
      <alignment vertical="center"/>
    </xf>
    <xf numFmtId="0" fontId="2" fillId="0" borderId="19" xfId="0" applyFont="1" applyBorder="1" applyAlignment="1">
      <alignment horizontal="center" vertical="center"/>
    </xf>
    <xf numFmtId="0" fontId="2" fillId="0" borderId="20" xfId="0" applyFont="1" applyBorder="1" applyAlignment="1">
      <alignment horizontal="center" vertical="center"/>
    </xf>
    <xf numFmtId="43" fontId="2" fillId="0" borderId="20" xfId="1" applyFont="1" applyBorder="1" applyAlignment="1">
      <alignment horizontal="center" vertical="center"/>
    </xf>
    <xf numFmtId="0" fontId="2" fillId="0" borderId="21" xfId="0" applyFont="1" applyBorder="1" applyAlignment="1">
      <alignment horizontal="center" vertical="center"/>
    </xf>
    <xf numFmtId="0" fontId="0" fillId="0" borderId="19" xfId="0" applyBorder="1"/>
    <xf numFmtId="0" fontId="0" fillId="0" borderId="20" xfId="0" applyBorder="1"/>
    <xf numFmtId="0" fontId="0" fillId="0" borderId="21" xfId="0" applyBorder="1"/>
    <xf numFmtId="43" fontId="2" fillId="3" borderId="40" xfId="1" applyFont="1" applyFill="1" applyBorder="1" applyAlignment="1">
      <alignment horizontal="center" vertical="center"/>
    </xf>
    <xf numFmtId="180" fontId="2" fillId="0" borderId="10" xfId="12" applyNumberFormat="1" applyFont="1" applyBorder="1" applyAlignment="1">
      <alignment vertical="center"/>
    </xf>
    <xf numFmtId="0" fontId="19" fillId="0" borderId="19" xfId="0" applyFont="1" applyBorder="1" applyAlignment="1">
      <alignment vertical="center"/>
    </xf>
    <xf numFmtId="0" fontId="19" fillId="0" borderId="20" xfId="0" applyFont="1" applyBorder="1" applyAlignment="1">
      <alignment vertical="center"/>
    </xf>
    <xf numFmtId="0" fontId="19" fillId="0" borderId="21" xfId="0" applyFont="1" applyBorder="1" applyAlignment="1">
      <alignment vertical="center"/>
    </xf>
    <xf numFmtId="0" fontId="26" fillId="0" borderId="19" xfId="0" applyFont="1" applyBorder="1" applyAlignment="1">
      <alignment horizontal="center" vertical="center"/>
    </xf>
    <xf numFmtId="0" fontId="26" fillId="0" borderId="20" xfId="0" applyFont="1" applyBorder="1" applyAlignment="1">
      <alignment horizontal="center" vertical="center"/>
    </xf>
    <xf numFmtId="169" fontId="26" fillId="0" borderId="21" xfId="13" applyFont="1" applyBorder="1" applyAlignment="1">
      <alignment horizontal="center" vertical="center"/>
    </xf>
    <xf numFmtId="0" fontId="27" fillId="0" borderId="0" xfId="17" applyFont="1" applyAlignment="1">
      <alignment vertical="center"/>
    </xf>
    <xf numFmtId="0" fontId="37" fillId="0" borderId="0" xfId="0" applyFont="1" applyAlignment="1">
      <alignment vertical="center"/>
    </xf>
    <xf numFmtId="0" fontId="27" fillId="0" borderId="0" xfId="0" applyFont="1" applyAlignment="1">
      <alignment horizontal="center" vertical="center"/>
    </xf>
    <xf numFmtId="0" fontId="27" fillId="0" borderId="0" xfId="0" applyFont="1" applyAlignment="1">
      <alignment horizontal="right" vertical="center"/>
    </xf>
    <xf numFmtId="0" fontId="31" fillId="4" borderId="0" xfId="0" applyFont="1" applyFill="1" applyAlignment="1">
      <alignment horizontal="left"/>
    </xf>
    <xf numFmtId="0" fontId="11" fillId="0" borderId="8" xfId="12" applyFont="1" applyBorder="1" applyAlignment="1">
      <alignment horizontal="center" vertical="center" wrapText="1"/>
    </xf>
    <xf numFmtId="0" fontId="11" fillId="0" borderId="10" xfId="12" applyFont="1" applyBorder="1" applyAlignment="1">
      <alignment horizontal="center" vertical="center" wrapText="1"/>
    </xf>
    <xf numFmtId="0" fontId="11" fillId="0" borderId="8" xfId="12" applyFont="1" applyBorder="1" applyAlignment="1">
      <alignment horizontal="center" vertical="center"/>
    </xf>
    <xf numFmtId="177" fontId="11" fillId="0" borderId="10" xfId="20" applyFont="1" applyBorder="1" applyAlignment="1">
      <alignment vertical="center"/>
    </xf>
    <xf numFmtId="177" fontId="12" fillId="4" borderId="10" xfId="20" applyFill="1" applyBorder="1" applyAlignment="1">
      <alignment vertical="center"/>
    </xf>
    <xf numFmtId="0" fontId="12" fillId="0" borderId="8" xfId="12" applyBorder="1" applyAlignment="1">
      <alignment horizontal="center" vertical="center"/>
    </xf>
    <xf numFmtId="177" fontId="0" fillId="0" borderId="10" xfId="20" applyFont="1" applyBorder="1" applyAlignment="1">
      <alignment vertical="center"/>
    </xf>
    <xf numFmtId="2" fontId="12" fillId="0" borderId="8" xfId="12" applyNumberFormat="1" applyBorder="1" applyAlignment="1">
      <alignment horizontal="center" vertical="center"/>
    </xf>
    <xf numFmtId="0" fontId="12" fillId="3" borderId="16" xfId="12" applyFill="1" applyBorder="1" applyAlignment="1">
      <alignment horizontal="center" vertical="center"/>
    </xf>
    <xf numFmtId="0" fontId="11" fillId="3" borderId="17" xfId="12" applyFont="1" applyFill="1" applyBorder="1" applyAlignment="1">
      <alignment horizontal="right" vertical="center"/>
    </xf>
    <xf numFmtId="177" fontId="11" fillId="3" borderId="18" xfId="20" applyFont="1" applyFill="1" applyBorder="1" applyAlignment="1">
      <alignment vertical="center"/>
    </xf>
    <xf numFmtId="164" fontId="46" fillId="0" borderId="0" xfId="2" applyFont="1" applyAlignment="1">
      <alignment horizontal="center" vertical="center"/>
    </xf>
    <xf numFmtId="0" fontId="46" fillId="0" borderId="0" xfId="0" applyFont="1" applyAlignment="1">
      <alignment horizontal="center" vertical="center"/>
    </xf>
    <xf numFmtId="0" fontId="30" fillId="0" borderId="24" xfId="0" applyFont="1" applyBorder="1" applyAlignment="1">
      <alignment horizontal="center" vertical="center"/>
    </xf>
    <xf numFmtId="0" fontId="30" fillId="0" borderId="25" xfId="0" applyFont="1" applyBorder="1" applyAlignment="1">
      <alignment horizontal="center" vertical="center"/>
    </xf>
    <xf numFmtId="0" fontId="30" fillId="0" borderId="26" xfId="0" applyFont="1" applyBorder="1" applyAlignment="1">
      <alignment horizontal="center" vertical="center"/>
    </xf>
    <xf numFmtId="0" fontId="31" fillId="4" borderId="22" xfId="0" applyFont="1" applyFill="1" applyBorder="1" applyAlignment="1">
      <alignment horizontal="center" vertical="center" wrapText="1"/>
    </xf>
    <xf numFmtId="0" fontId="31" fillId="4" borderId="0" xfId="0" applyFont="1" applyFill="1" applyAlignment="1">
      <alignment horizontal="center" vertical="center" wrapText="1"/>
    </xf>
    <xf numFmtId="0" fontId="31" fillId="4" borderId="23" xfId="0" applyFont="1" applyFill="1" applyBorder="1" applyAlignment="1">
      <alignment horizontal="center" vertical="center" wrapText="1"/>
    </xf>
    <xf numFmtId="0" fontId="30" fillId="0" borderId="57" xfId="0" applyFont="1" applyBorder="1" applyAlignment="1">
      <alignment horizontal="center" vertical="center"/>
    </xf>
    <xf numFmtId="0" fontId="30" fillId="0" borderId="58" xfId="0" applyFont="1" applyBorder="1" applyAlignment="1">
      <alignment horizontal="center" vertical="center"/>
    </xf>
    <xf numFmtId="0" fontId="30" fillId="0" borderId="59" xfId="0" applyFont="1" applyBorder="1" applyAlignment="1">
      <alignment horizontal="center" vertical="center"/>
    </xf>
    <xf numFmtId="0" fontId="31" fillId="0" borderId="39" xfId="0" applyFont="1" applyBorder="1" applyAlignment="1">
      <alignment horizontal="justify" vertical="top" wrapText="1"/>
    </xf>
    <xf numFmtId="0" fontId="31" fillId="0" borderId="40" xfId="0" applyFont="1" applyBorder="1" applyAlignment="1">
      <alignment horizontal="justify" vertical="top" wrapText="1"/>
    </xf>
    <xf numFmtId="0" fontId="31" fillId="0" borderId="47" xfId="0" applyFont="1" applyBorder="1" applyAlignment="1">
      <alignment horizontal="justify" vertical="top" wrapText="1"/>
    </xf>
    <xf numFmtId="0" fontId="38" fillId="0" borderId="5" xfId="0" applyFont="1" applyBorder="1" applyAlignment="1">
      <alignment horizontal="center" vertical="center"/>
    </xf>
    <xf numFmtId="0" fontId="38" fillId="0" borderId="6" xfId="0" applyFont="1" applyBorder="1" applyAlignment="1">
      <alignment horizontal="center" vertical="center"/>
    </xf>
    <xf numFmtId="0" fontId="38" fillId="0" borderId="31" xfId="0" applyFont="1" applyBorder="1" applyAlignment="1">
      <alignment horizontal="center" vertical="center"/>
    </xf>
    <xf numFmtId="0" fontId="38" fillId="0" borderId="7" xfId="0" applyFont="1" applyBorder="1" applyAlignment="1">
      <alignment horizontal="center" vertical="center"/>
    </xf>
    <xf numFmtId="177" fontId="40" fillId="0" borderId="8" xfId="20" applyFont="1" applyBorder="1" applyAlignment="1">
      <alignment horizontal="left"/>
    </xf>
    <xf numFmtId="177" fontId="40" fillId="0" borderId="9" xfId="20" applyFont="1" applyBorder="1" applyAlignment="1">
      <alignment horizontal="left"/>
    </xf>
    <xf numFmtId="0" fontId="38" fillId="0" borderId="54" xfId="0" applyFont="1" applyBorder="1" applyAlignment="1">
      <alignment horizontal="center" vertical="center" wrapText="1"/>
    </xf>
    <xf numFmtId="0" fontId="38" fillId="0" borderId="38" xfId="0" applyFont="1" applyBorder="1" applyAlignment="1">
      <alignment horizontal="center" vertical="center" wrapText="1"/>
    </xf>
    <xf numFmtId="0" fontId="40" fillId="0" borderId="2" xfId="0" applyFont="1" applyBorder="1" applyAlignment="1">
      <alignment horizontal="center" vertical="center"/>
    </xf>
    <xf numFmtId="0" fontId="40" fillId="0" borderId="3" xfId="0" applyFont="1" applyBorder="1" applyAlignment="1">
      <alignment horizontal="center" vertical="center"/>
    </xf>
    <xf numFmtId="0" fontId="40" fillId="0" borderId="4" xfId="0" applyFont="1" applyBorder="1" applyAlignment="1">
      <alignment horizontal="center" vertical="center"/>
    </xf>
    <xf numFmtId="0" fontId="31" fillId="0" borderId="0" xfId="0" applyFont="1" applyAlignment="1">
      <alignment horizontal="justify" vertical="center" wrapText="1"/>
    </xf>
    <xf numFmtId="2" fontId="43" fillId="0" borderId="0" xfId="0" applyNumberFormat="1" applyFont="1" applyAlignment="1">
      <alignment horizontal="justify" vertical="center" wrapText="1"/>
    </xf>
    <xf numFmtId="0" fontId="31" fillId="0" borderId="23" xfId="0" applyFont="1" applyBorder="1" applyAlignment="1">
      <alignment horizontal="justify" vertical="center" wrapText="1"/>
    </xf>
    <xf numFmtId="0" fontId="38" fillId="0" borderId="34" xfId="0" applyFont="1" applyBorder="1" applyAlignment="1">
      <alignment horizontal="center" vertical="center"/>
    </xf>
    <xf numFmtId="0" fontId="38" fillId="0" borderId="35" xfId="0" applyFont="1" applyBorder="1" applyAlignment="1">
      <alignment horizontal="center" vertical="center"/>
    </xf>
    <xf numFmtId="0" fontId="38" fillId="0" borderId="20" xfId="0" applyFont="1" applyBorder="1" applyAlignment="1">
      <alignment horizontal="center" vertical="center"/>
    </xf>
    <xf numFmtId="0" fontId="38" fillId="0" borderId="21" xfId="0" applyFont="1" applyBorder="1" applyAlignment="1">
      <alignment horizontal="center" vertical="center"/>
    </xf>
    <xf numFmtId="0" fontId="38" fillId="0" borderId="24" xfId="0" applyFont="1" applyBorder="1" applyAlignment="1">
      <alignment horizontal="center" vertical="center"/>
    </xf>
    <xf numFmtId="0" fontId="38" fillId="0" borderId="25" xfId="0" applyFont="1" applyBorder="1" applyAlignment="1">
      <alignment horizontal="center" vertical="center"/>
    </xf>
    <xf numFmtId="0" fontId="38" fillId="0" borderId="30" xfId="0" applyFont="1" applyBorder="1" applyAlignment="1">
      <alignment horizontal="center" vertical="center"/>
    </xf>
    <xf numFmtId="0" fontId="38" fillId="0" borderId="26" xfId="0" applyFont="1" applyBorder="1" applyAlignment="1">
      <alignment horizontal="center" vertical="center"/>
    </xf>
    <xf numFmtId="0" fontId="38" fillId="0" borderId="34" xfId="0" applyFont="1" applyBorder="1" applyAlignment="1">
      <alignment horizontal="center"/>
    </xf>
    <xf numFmtId="0" fontId="38" fillId="0" borderId="35" xfId="0" applyFont="1" applyBorder="1" applyAlignment="1">
      <alignment horizontal="center"/>
    </xf>
    <xf numFmtId="0" fontId="38" fillId="0" borderId="36" xfId="0" applyFont="1" applyBorder="1" applyAlignment="1">
      <alignment horizontal="center"/>
    </xf>
    <xf numFmtId="0" fontId="39" fillId="0" borderId="22" xfId="0" applyFont="1" applyBorder="1" applyAlignment="1">
      <alignment horizontal="center" vertical="center" wrapText="1"/>
    </xf>
    <xf numFmtId="0" fontId="39" fillId="0" borderId="0" xfId="0" applyFont="1" applyAlignment="1">
      <alignment horizontal="center" vertical="center" wrapText="1"/>
    </xf>
    <xf numFmtId="0" fontId="39" fillId="0" borderId="23" xfId="0" applyFont="1" applyBorder="1" applyAlignment="1">
      <alignment horizontal="center" vertical="center" wrapText="1"/>
    </xf>
    <xf numFmtId="177" fontId="44" fillId="0" borderId="8" xfId="20" applyFont="1" applyBorder="1" applyAlignment="1">
      <alignment horizontal="left"/>
    </xf>
    <xf numFmtId="177" fontId="44" fillId="0" borderId="9" xfId="20" applyFont="1" applyBorder="1" applyAlignment="1">
      <alignment horizontal="left"/>
    </xf>
    <xf numFmtId="177" fontId="44" fillId="0" borderId="16" xfId="20" applyFont="1" applyBorder="1" applyAlignment="1">
      <alignment horizontal="left"/>
    </xf>
    <xf numFmtId="177" fontId="44" fillId="0" borderId="17" xfId="20" applyFont="1" applyBorder="1" applyAlignment="1">
      <alignment horizontal="left"/>
    </xf>
    <xf numFmtId="181" fontId="44" fillId="0" borderId="8" xfId="22" applyNumberFormat="1" applyFont="1" applyBorder="1" applyAlignment="1">
      <alignment horizontal="center"/>
    </xf>
    <xf numFmtId="181" fontId="44" fillId="0" borderId="9" xfId="22" applyNumberFormat="1" applyFont="1" applyBorder="1" applyAlignment="1">
      <alignment horizontal="center"/>
    </xf>
    <xf numFmtId="181" fontId="39" fillId="0" borderId="8" xfId="22" applyNumberFormat="1" applyFont="1" applyBorder="1" applyAlignment="1">
      <alignment horizontal="left"/>
    </xf>
    <xf numFmtId="181" fontId="39" fillId="0" borderId="9" xfId="22" applyNumberFormat="1" applyFont="1" applyBorder="1" applyAlignment="1">
      <alignment horizontal="left"/>
    </xf>
    <xf numFmtId="0" fontId="12" fillId="0" borderId="11" xfId="12" applyBorder="1" applyAlignment="1">
      <alignment horizontal="center" vertical="center"/>
    </xf>
    <xf numFmtId="0" fontId="12" fillId="0" borderId="12" xfId="12" applyBorder="1" applyAlignment="1">
      <alignment horizontal="center" vertical="center"/>
    </xf>
    <xf numFmtId="0" fontId="12" fillId="0" borderId="13" xfId="12" applyBorder="1" applyAlignment="1">
      <alignment horizontal="center" vertical="center"/>
    </xf>
    <xf numFmtId="0" fontId="16" fillId="0" borderId="24" xfId="12" applyFont="1" applyBorder="1" applyAlignment="1">
      <alignment horizontal="center" vertical="center"/>
    </xf>
    <xf numFmtId="0" fontId="16" fillId="0" borderId="25" xfId="12" applyFont="1" applyBorder="1" applyAlignment="1">
      <alignment horizontal="center" vertical="center"/>
    </xf>
    <xf numFmtId="0" fontId="16" fillId="0" borderId="26" xfId="12" applyFont="1" applyBorder="1" applyAlignment="1">
      <alignment horizontal="center" vertical="center"/>
    </xf>
    <xf numFmtId="0" fontId="16" fillId="0" borderId="8" xfId="12" applyFont="1" applyBorder="1" applyAlignment="1">
      <alignment horizontal="center" vertical="center"/>
    </xf>
    <xf numFmtId="0" fontId="16" fillId="0" borderId="9" xfId="12" applyFont="1" applyBorder="1" applyAlignment="1">
      <alignment horizontal="center" vertical="center"/>
    </xf>
    <xf numFmtId="0" fontId="16" fillId="0" borderId="10" xfId="12" applyFont="1" applyBorder="1" applyAlignment="1">
      <alignment horizontal="center" vertical="center"/>
    </xf>
    <xf numFmtId="0" fontId="52" fillId="0" borderId="2" xfId="0" applyFont="1" applyBorder="1" applyAlignment="1">
      <alignment horizontal="center" vertical="center" wrapText="1"/>
    </xf>
    <xf numFmtId="0" fontId="52" fillId="0" borderId="3" xfId="0" applyFont="1" applyBorder="1" applyAlignment="1">
      <alignment horizontal="center" vertical="center" wrapText="1"/>
    </xf>
    <xf numFmtId="0" fontId="52" fillId="0" borderId="4" xfId="0" applyFont="1" applyBorder="1" applyAlignment="1">
      <alignment horizontal="center" vertical="center" wrapText="1"/>
    </xf>
    <xf numFmtId="164" fontId="3" fillId="5" borderId="51" xfId="2" applyFont="1" applyFill="1" applyBorder="1" applyAlignment="1">
      <alignment horizontal="right" vertical="center"/>
    </xf>
    <xf numFmtId="164" fontId="3" fillId="5" borderId="56" xfId="2" applyFont="1" applyFill="1" applyBorder="1" applyAlignment="1">
      <alignment horizontal="right" vertical="center"/>
    </xf>
    <xf numFmtId="0" fontId="2" fillId="0" borderId="19" xfId="0" applyFont="1" applyBorder="1" applyAlignment="1">
      <alignment horizontal="left" wrapText="1"/>
    </xf>
    <xf numFmtId="0" fontId="2" fillId="0" borderId="20" xfId="0" applyFont="1" applyBorder="1" applyAlignment="1">
      <alignment horizontal="left"/>
    </xf>
    <xf numFmtId="0" fontId="2" fillId="0" borderId="21" xfId="0" applyFont="1" applyBorder="1" applyAlignment="1">
      <alignment horizontal="left"/>
    </xf>
    <xf numFmtId="0" fontId="2" fillId="0" borderId="22" xfId="0" applyFont="1" applyBorder="1" applyAlignment="1">
      <alignment horizontal="left"/>
    </xf>
    <xf numFmtId="0" fontId="2" fillId="0" borderId="0" xfId="0" applyFont="1" applyAlignment="1">
      <alignment horizontal="left"/>
    </xf>
    <xf numFmtId="0" fontId="2" fillId="0" borderId="23" xfId="0" applyFont="1" applyBorder="1" applyAlignment="1">
      <alignment horizontal="left"/>
    </xf>
    <xf numFmtId="0" fontId="2" fillId="0" borderId="39" xfId="0" applyFont="1" applyBorder="1" applyAlignment="1">
      <alignment horizontal="left"/>
    </xf>
    <xf numFmtId="0" fontId="2" fillId="0" borderId="40" xfId="0" applyFont="1" applyBorder="1" applyAlignment="1">
      <alignment horizontal="left"/>
    </xf>
    <xf numFmtId="0" fontId="2" fillId="0" borderId="47" xfId="0" applyFont="1" applyBorder="1" applyAlignment="1">
      <alignment horizontal="left"/>
    </xf>
    <xf numFmtId="0" fontId="53" fillId="0" borderId="2" xfId="0" applyFont="1" applyBorder="1" applyAlignment="1">
      <alignment horizontal="center" vertical="center" wrapText="1"/>
    </xf>
    <xf numFmtId="0" fontId="53" fillId="0" borderId="3" xfId="0" applyFont="1" applyBorder="1" applyAlignment="1">
      <alignment horizontal="center" vertical="center" wrapText="1"/>
    </xf>
    <xf numFmtId="0" fontId="53" fillId="0" borderId="4"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54" fillId="0" borderId="34" xfId="19" applyFont="1" applyBorder="1" applyAlignment="1">
      <alignment horizontal="center" vertical="center"/>
    </xf>
    <xf numFmtId="0" fontId="54" fillId="0" borderId="35" xfId="19" applyFont="1" applyBorder="1" applyAlignment="1">
      <alignment horizontal="center" vertical="center"/>
    </xf>
    <xf numFmtId="0" fontId="54" fillId="0" borderId="36" xfId="19" applyFont="1" applyBorder="1" applyAlignment="1">
      <alignment horizontal="center" vertical="center"/>
    </xf>
    <xf numFmtId="0" fontId="44" fillId="4" borderId="11" xfId="19" applyFont="1" applyFill="1" applyBorder="1" applyAlignment="1">
      <alignment horizontal="center" vertical="center" wrapText="1"/>
    </xf>
    <xf numFmtId="0" fontId="44" fillId="4" borderId="12" xfId="19" applyFont="1" applyFill="1" applyBorder="1" applyAlignment="1">
      <alignment horizontal="center" vertical="center" wrapText="1"/>
    </xf>
    <xf numFmtId="0" fontId="44" fillId="4" borderId="13" xfId="19" applyFont="1" applyFill="1" applyBorder="1" applyAlignment="1">
      <alignment horizontal="center" vertical="center" wrapText="1"/>
    </xf>
    <xf numFmtId="0" fontId="44" fillId="4" borderId="8" xfId="19" applyFont="1" applyFill="1" applyBorder="1" applyAlignment="1">
      <alignment horizontal="center" vertical="center" wrapText="1"/>
    </xf>
    <xf numFmtId="0" fontId="44" fillId="4" borderId="9" xfId="19" applyFont="1" applyFill="1" applyBorder="1" applyAlignment="1">
      <alignment horizontal="center" vertical="center" wrapText="1"/>
    </xf>
    <xf numFmtId="0" fontId="32" fillId="0" borderId="11" xfId="19" applyFont="1" applyBorder="1" applyAlignment="1">
      <alignment horizontal="center" vertical="center"/>
    </xf>
    <xf numFmtId="0" fontId="32" fillId="0" borderId="12" xfId="19" applyFont="1" applyBorder="1" applyAlignment="1">
      <alignment horizontal="center" vertical="center"/>
    </xf>
    <xf numFmtId="0" fontId="32" fillId="0" borderId="15" xfId="19" applyFont="1" applyBorder="1" applyAlignment="1">
      <alignment horizontal="center" vertical="center"/>
    </xf>
    <xf numFmtId="0" fontId="27" fillId="4" borderId="8" xfId="19" applyFont="1" applyFill="1" applyBorder="1" applyAlignment="1">
      <alignment horizontal="left" vertical="center" wrapText="1"/>
    </xf>
    <xf numFmtId="0" fontId="27" fillId="4" borderId="9" xfId="19" applyFont="1" applyFill="1" applyBorder="1" applyAlignment="1">
      <alignment horizontal="left" vertical="center" wrapText="1"/>
    </xf>
    <xf numFmtId="0" fontId="26" fillId="4" borderId="11" xfId="19" applyFont="1" applyFill="1" applyBorder="1" applyAlignment="1">
      <alignment horizontal="center" vertical="center" wrapText="1"/>
    </xf>
    <xf numFmtId="0" fontId="26" fillId="4" borderId="15" xfId="19" applyFont="1" applyFill="1" applyBorder="1" applyAlignment="1">
      <alignment horizontal="center" vertical="center" wrapText="1"/>
    </xf>
    <xf numFmtId="0" fontId="27" fillId="4" borderId="8" xfId="19" applyFont="1" applyFill="1" applyBorder="1" applyAlignment="1">
      <alignment horizontal="justify" vertical="center" wrapText="1"/>
    </xf>
    <xf numFmtId="0" fontId="27" fillId="4" borderId="9" xfId="19" applyFont="1" applyFill="1" applyBorder="1" applyAlignment="1">
      <alignment horizontal="justify" vertical="center" wrapText="1"/>
    </xf>
    <xf numFmtId="0" fontId="26" fillId="4" borderId="8" xfId="19" applyFont="1" applyFill="1" applyBorder="1" applyAlignment="1">
      <alignment horizontal="right" vertical="center" wrapText="1"/>
    </xf>
    <xf numFmtId="0" fontId="26" fillId="4" borderId="9" xfId="19" applyFont="1" applyFill="1" applyBorder="1" applyAlignment="1">
      <alignment horizontal="right" vertical="center" wrapText="1"/>
    </xf>
    <xf numFmtId="0" fontId="33" fillId="4" borderId="11" xfId="19" applyFont="1" applyFill="1" applyBorder="1" applyAlignment="1">
      <alignment horizontal="center" vertical="center" wrapText="1"/>
    </xf>
    <xf numFmtId="0" fontId="33" fillId="4" borderId="12" xfId="19" applyFont="1" applyFill="1" applyBorder="1" applyAlignment="1">
      <alignment horizontal="center" vertical="center" wrapText="1"/>
    </xf>
    <xf numFmtId="0" fontId="33" fillId="4" borderId="15" xfId="19" applyFont="1" applyFill="1" applyBorder="1" applyAlignment="1">
      <alignment horizontal="center" vertical="center" wrapText="1"/>
    </xf>
    <xf numFmtId="0" fontId="44" fillId="4" borderId="27" xfId="19" applyFont="1" applyFill="1" applyBorder="1" applyAlignment="1">
      <alignment horizontal="center" vertical="center" wrapText="1"/>
    </xf>
    <xf numFmtId="0" fontId="44" fillId="4" borderId="29" xfId="19" applyFont="1" applyFill="1" applyBorder="1" applyAlignment="1">
      <alignment horizontal="center" vertical="center" wrapText="1"/>
    </xf>
    <xf numFmtId="0" fontId="26" fillId="4" borderId="49" xfId="19" applyFont="1" applyFill="1" applyBorder="1" applyAlignment="1">
      <alignment horizontal="right" vertical="center" wrapText="1"/>
    </xf>
    <xf numFmtId="0" fontId="26" fillId="4" borderId="46" xfId="19" applyFont="1" applyFill="1" applyBorder="1" applyAlignment="1">
      <alignment horizontal="right" vertical="center" wrapText="1"/>
    </xf>
    <xf numFmtId="0" fontId="27" fillId="4" borderId="11" xfId="19" applyFont="1" applyFill="1" applyBorder="1" applyAlignment="1">
      <alignment horizontal="left" vertical="center" wrapText="1"/>
    </xf>
    <xf numFmtId="0" fontId="27" fillId="4" borderId="15" xfId="19" applyFont="1" applyFill="1" applyBorder="1" applyAlignment="1">
      <alignment horizontal="left" vertical="center" wrapText="1"/>
    </xf>
    <xf numFmtId="0" fontId="51" fillId="0" borderId="2" xfId="19" applyFont="1" applyBorder="1" applyAlignment="1">
      <alignment horizontal="justify" vertical="center" wrapText="1"/>
    </xf>
    <xf numFmtId="0" fontId="35" fillId="0" borderId="3" xfId="19" applyFont="1" applyBorder="1" applyAlignment="1">
      <alignment horizontal="justify" vertical="center" wrapText="1"/>
    </xf>
    <xf numFmtId="0" fontId="35" fillId="0" borderId="4" xfId="19" applyFont="1" applyBorder="1" applyAlignment="1">
      <alignment horizontal="justify" vertical="center" wrapText="1"/>
    </xf>
    <xf numFmtId="0" fontId="44" fillId="4" borderId="15" xfId="19" applyFont="1" applyFill="1" applyBorder="1" applyAlignment="1">
      <alignment horizontal="center" vertical="center" wrapText="1"/>
    </xf>
    <xf numFmtId="0" fontId="44" fillId="4" borderId="50" xfId="19" applyFont="1" applyFill="1" applyBorder="1" applyAlignment="1">
      <alignment horizontal="center" vertical="center" wrapText="1"/>
    </xf>
    <xf numFmtId="0" fontId="44" fillId="4" borderId="40" xfId="19" applyFont="1" applyFill="1" applyBorder="1" applyAlignment="1">
      <alignment horizontal="center" vertical="center" wrapText="1"/>
    </xf>
    <xf numFmtId="0" fontId="44" fillId="4" borderId="60" xfId="19" applyFont="1" applyFill="1" applyBorder="1" applyAlignment="1">
      <alignment horizontal="center" vertical="center" wrapText="1"/>
    </xf>
    <xf numFmtId="0" fontId="30" fillId="0" borderId="14" xfId="26" applyFont="1" applyBorder="1" applyAlignment="1">
      <alignment horizontal="right" vertical="center"/>
    </xf>
    <xf numFmtId="0" fontId="30" fillId="0" borderId="15" xfId="26" applyFont="1" applyBorder="1" applyAlignment="1">
      <alignment horizontal="right" vertical="center"/>
    </xf>
    <xf numFmtId="0" fontId="46" fillId="0" borderId="9" xfId="0" applyFont="1" applyBorder="1" applyAlignment="1">
      <alignment horizontal="center"/>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0" borderId="21" xfId="0" applyFont="1" applyBorder="1" applyAlignment="1">
      <alignment horizontal="center" vertical="center"/>
    </xf>
    <xf numFmtId="0" fontId="3" fillId="0" borderId="34" xfId="0" applyFont="1" applyBorder="1" applyAlignment="1">
      <alignment horizontal="center" vertical="center"/>
    </xf>
    <xf numFmtId="0" fontId="3" fillId="0" borderId="35" xfId="0" applyFont="1" applyBorder="1" applyAlignment="1">
      <alignment horizontal="center" vertical="center"/>
    </xf>
    <xf numFmtId="0" fontId="3" fillId="0" borderId="36" xfId="0" applyFont="1" applyBorder="1" applyAlignment="1">
      <alignment horizontal="center" vertical="center"/>
    </xf>
    <xf numFmtId="0" fontId="3" fillId="0" borderId="27"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2" fillId="3" borderId="0" xfId="0" applyFont="1" applyFill="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2" fillId="0" borderId="31" xfId="0" applyFont="1" applyBorder="1" applyAlignment="1">
      <alignment horizontal="center" vertical="center"/>
    </xf>
    <xf numFmtId="0" fontId="2" fillId="0" borderId="3"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34" xfId="3" applyFont="1" applyBorder="1" applyAlignment="1">
      <alignment horizontal="center" vertical="center"/>
    </xf>
    <xf numFmtId="0" fontId="3" fillId="0" borderId="35" xfId="3" applyFont="1" applyBorder="1" applyAlignment="1">
      <alignment horizontal="center" vertical="center"/>
    </xf>
    <xf numFmtId="0" fontId="3" fillId="0" borderId="36" xfId="3" applyFont="1" applyBorder="1" applyAlignment="1">
      <alignment horizontal="center" vertical="center"/>
    </xf>
    <xf numFmtId="0" fontId="46" fillId="0" borderId="27" xfId="0" applyFont="1" applyBorder="1" applyAlignment="1">
      <alignment horizontal="center" vertical="center"/>
    </xf>
    <xf numFmtId="0" fontId="46" fillId="0" borderId="28" xfId="0" applyFont="1" applyBorder="1" applyAlignment="1">
      <alignment horizontal="center" vertical="center"/>
    </xf>
    <xf numFmtId="0" fontId="46" fillId="0" borderId="29" xfId="0" applyFont="1" applyBorder="1" applyAlignment="1">
      <alignment horizontal="center" vertical="center"/>
    </xf>
    <xf numFmtId="0" fontId="0" fillId="0" borderId="20" xfId="0" applyBorder="1" applyAlignment="1">
      <alignment horizontal="center" vertical="center"/>
    </xf>
    <xf numFmtId="0" fontId="0" fillId="0" borderId="0" xfId="0" applyAlignment="1">
      <alignment horizontal="center" vertical="center"/>
    </xf>
    <xf numFmtId="0" fontId="2" fillId="3" borderId="40" xfId="0" applyFont="1" applyFill="1" applyBorder="1" applyAlignment="1">
      <alignment horizontal="center" vertical="center"/>
    </xf>
    <xf numFmtId="0" fontId="2" fillId="0" borderId="31" xfId="0" applyFont="1" applyBorder="1" applyAlignment="1">
      <alignment horizontal="center" vertical="center" wrapText="1"/>
    </xf>
    <xf numFmtId="0" fontId="2" fillId="0" borderId="3" xfId="0" applyFont="1" applyBorder="1" applyAlignment="1">
      <alignment horizontal="center" vertical="center" wrapText="1"/>
    </xf>
    <xf numFmtId="0" fontId="2" fillId="0" borderId="6" xfId="0" applyFont="1" applyBorder="1" applyAlignment="1">
      <alignment horizontal="center" vertical="center" wrapText="1"/>
    </xf>
    <xf numFmtId="0" fontId="3" fillId="0" borderId="1" xfId="0" applyFont="1" applyBorder="1" applyAlignment="1">
      <alignment horizontal="center" vertical="center"/>
    </xf>
    <xf numFmtId="0" fontId="2" fillId="0" borderId="7" xfId="0" applyFont="1" applyBorder="1" applyAlignment="1">
      <alignment horizontal="center" vertical="center" wrapText="1"/>
    </xf>
    <xf numFmtId="0" fontId="2" fillId="0" borderId="1"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9" xfId="10" applyFont="1" applyBorder="1" applyAlignment="1">
      <alignment horizontal="center" vertical="center"/>
    </xf>
    <xf numFmtId="0" fontId="2" fillId="0" borderId="20" xfId="10" applyFont="1" applyBorder="1" applyAlignment="1">
      <alignment horizontal="center" vertical="center"/>
    </xf>
    <xf numFmtId="0" fontId="2" fillId="0" borderId="21" xfId="10" applyFont="1" applyBorder="1" applyAlignment="1">
      <alignment horizontal="center" vertical="center"/>
    </xf>
    <xf numFmtId="0" fontId="3" fillId="0" borderId="34" xfId="10" applyFont="1" applyBorder="1" applyAlignment="1">
      <alignment horizontal="center" vertical="center"/>
    </xf>
    <xf numFmtId="0" fontId="3" fillId="0" borderId="35" xfId="10" applyFont="1" applyBorder="1" applyAlignment="1">
      <alignment horizontal="center" vertical="center"/>
    </xf>
    <xf numFmtId="0" fontId="3" fillId="0" borderId="36" xfId="10" applyFont="1" applyBorder="1" applyAlignment="1">
      <alignment horizontal="center" vertical="center"/>
    </xf>
    <xf numFmtId="0" fontId="3" fillId="0" borderId="39" xfId="10" applyFont="1" applyBorder="1" applyAlignment="1">
      <alignment horizontal="center" vertical="center"/>
    </xf>
    <xf numFmtId="0" fontId="3" fillId="0" borderId="40" xfId="10" applyFont="1" applyBorder="1" applyAlignment="1">
      <alignment horizontal="center" vertical="center"/>
    </xf>
    <xf numFmtId="0" fontId="3" fillId="0" borderId="31" xfId="10" applyFont="1" applyBorder="1" applyAlignment="1">
      <alignment horizontal="center" vertical="center" wrapText="1"/>
    </xf>
    <xf numFmtId="0" fontId="3" fillId="0" borderId="3" xfId="10" applyFont="1" applyBorder="1" applyAlignment="1">
      <alignment horizontal="center" vertical="center" wrapText="1"/>
    </xf>
    <xf numFmtId="0" fontId="2" fillId="0" borderId="31" xfId="10" applyFont="1" applyBorder="1" applyAlignment="1">
      <alignment horizontal="center" vertical="center" wrapText="1"/>
    </xf>
    <xf numFmtId="0" fontId="2" fillId="0" borderId="3" xfId="10" applyFont="1" applyBorder="1" applyAlignment="1">
      <alignment horizontal="center" vertical="center" wrapText="1"/>
    </xf>
    <xf numFmtId="0" fontId="3" fillId="0" borderId="4" xfId="0" applyFont="1" applyBorder="1" applyAlignment="1">
      <alignment horizontal="center" vertical="center"/>
    </xf>
    <xf numFmtId="0" fontId="2" fillId="0" borderId="4" xfId="0" applyFont="1" applyBorder="1" applyAlignment="1">
      <alignment horizontal="center" vertical="center" wrapText="1"/>
    </xf>
    <xf numFmtId="0" fontId="48" fillId="0" borderId="24" xfId="0" applyFont="1" applyBorder="1" applyAlignment="1">
      <alignment horizontal="center" vertical="center"/>
    </xf>
    <xf numFmtId="0" fontId="48" fillId="0" borderId="25" xfId="0" applyFont="1" applyBorder="1" applyAlignment="1">
      <alignment horizontal="center" vertical="center"/>
    </xf>
    <xf numFmtId="0" fontId="48" fillId="0" borderId="26" xfId="0" applyFont="1" applyBorder="1" applyAlignment="1">
      <alignment horizontal="center" vertical="center"/>
    </xf>
    <xf numFmtId="0" fontId="48" fillId="0" borderId="16" xfId="0" applyFont="1" applyBorder="1" applyAlignment="1">
      <alignment horizontal="center" vertical="center"/>
    </xf>
    <xf numFmtId="0" fontId="48" fillId="0" borderId="17" xfId="0" applyFont="1" applyBorder="1" applyAlignment="1">
      <alignment horizontal="center" vertical="center"/>
    </xf>
    <xf numFmtId="0" fontId="8" fillId="0" borderId="24" xfId="0" applyFont="1" applyBorder="1" applyAlignment="1">
      <alignment horizontal="center" vertical="center"/>
    </xf>
    <xf numFmtId="0" fontId="8" fillId="0" borderId="48" xfId="0" applyFont="1" applyBorder="1" applyAlignment="1">
      <alignment horizontal="center" vertical="center"/>
    </xf>
    <xf numFmtId="0" fontId="8" fillId="0" borderId="52" xfId="0" applyFont="1" applyBorder="1" applyAlignment="1">
      <alignment horizontal="center" vertical="center"/>
    </xf>
    <xf numFmtId="0" fontId="8" fillId="0" borderId="25" xfId="0" applyFont="1" applyBorder="1" applyAlignment="1">
      <alignment horizontal="center" vertical="center"/>
    </xf>
    <xf numFmtId="0" fontId="8" fillId="0" borderId="26" xfId="0" applyFont="1" applyBorder="1" applyAlignment="1">
      <alignment horizontal="center" vertical="center"/>
    </xf>
    <xf numFmtId="0" fontId="8" fillId="0" borderId="27" xfId="0" applyFont="1" applyBorder="1" applyAlignment="1">
      <alignment horizontal="center" vertical="center"/>
    </xf>
    <xf numFmtId="0" fontId="8" fillId="0" borderId="28" xfId="0" applyFont="1" applyBorder="1" applyAlignment="1">
      <alignment horizontal="center" vertical="center"/>
    </xf>
    <xf numFmtId="0" fontId="8" fillId="0" borderId="29" xfId="0" applyFont="1" applyBorder="1" applyAlignment="1">
      <alignment horizontal="center" vertical="center"/>
    </xf>
    <xf numFmtId="0" fontId="23" fillId="0" borderId="31" xfId="0" applyFont="1" applyBorder="1" applyAlignment="1">
      <alignment horizontal="center" vertical="center"/>
    </xf>
    <xf numFmtId="0" fontId="23" fillId="0" borderId="3" xfId="0" applyFont="1" applyBorder="1" applyAlignment="1">
      <alignment horizontal="center" vertical="center"/>
    </xf>
    <xf numFmtId="0" fontId="23" fillId="0" borderId="32" xfId="0" applyFont="1" applyBorder="1" applyAlignment="1">
      <alignment horizontal="center" vertical="center"/>
    </xf>
    <xf numFmtId="0" fontId="9" fillId="0" borderId="31" xfId="0" applyFont="1" applyBorder="1" applyAlignment="1">
      <alignment horizontal="center" vertical="center" wrapText="1"/>
    </xf>
    <xf numFmtId="0" fontId="9" fillId="0" borderId="3" xfId="0" applyFont="1" applyBorder="1" applyAlignment="1">
      <alignment horizontal="center" vertical="center" wrapText="1"/>
    </xf>
    <xf numFmtId="0" fontId="9" fillId="0" borderId="32" xfId="0" applyFont="1" applyBorder="1" applyAlignment="1">
      <alignment horizontal="center" vertical="center" wrapText="1"/>
    </xf>
    <xf numFmtId="0" fontId="19" fillId="0" borderId="11" xfId="0" applyFont="1" applyBorder="1" applyAlignment="1">
      <alignment horizontal="left" vertical="center" wrapText="1"/>
    </xf>
    <xf numFmtId="0" fontId="19" fillId="0" borderId="12" xfId="0" applyFont="1" applyBorder="1" applyAlignment="1">
      <alignment horizontal="left" vertical="center" wrapText="1"/>
    </xf>
    <xf numFmtId="0" fontId="19" fillId="0" borderId="15" xfId="0" applyFont="1" applyBorder="1" applyAlignment="1">
      <alignment horizontal="left" vertical="center" wrapText="1"/>
    </xf>
    <xf numFmtId="0" fontId="8" fillId="0" borderId="11" xfId="0" applyFont="1" applyBorder="1" applyAlignment="1">
      <alignment horizontal="center" vertical="center"/>
    </xf>
    <xf numFmtId="0" fontId="8" fillId="0" borderId="12" xfId="0" applyFont="1" applyBorder="1" applyAlignment="1">
      <alignment horizontal="center" vertical="center"/>
    </xf>
    <xf numFmtId="0" fontId="8" fillId="0" borderId="15" xfId="0" applyFont="1" applyBorder="1" applyAlignment="1">
      <alignment horizontal="center"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9" fillId="0" borderId="11" xfId="0" applyFont="1" applyBorder="1" applyAlignment="1">
      <alignment horizontal="justify" vertical="center" wrapText="1"/>
    </xf>
    <xf numFmtId="0" fontId="9" fillId="0" borderId="12" xfId="0" applyFont="1" applyBorder="1" applyAlignment="1">
      <alignment horizontal="justify" vertical="center" wrapText="1"/>
    </xf>
    <xf numFmtId="0" fontId="9" fillId="0" borderId="15" xfId="0" applyFont="1" applyBorder="1" applyAlignment="1">
      <alignment horizontal="justify" vertical="center" wrapText="1"/>
    </xf>
    <xf numFmtId="0" fontId="27" fillId="3" borderId="40" xfId="0" applyFont="1" applyFill="1" applyBorder="1" applyAlignment="1">
      <alignment horizontal="center" vertical="center"/>
    </xf>
    <xf numFmtId="0" fontId="26" fillId="0" borderId="2" xfId="0" applyFont="1" applyBorder="1" applyAlignment="1">
      <alignment horizontal="center" vertical="center"/>
    </xf>
    <xf numFmtId="0" fontId="26" fillId="0" borderId="3" xfId="0" applyFont="1" applyBorder="1" applyAlignment="1">
      <alignment horizontal="center" vertical="center"/>
    </xf>
    <xf numFmtId="0" fontId="26" fillId="0" borderId="4" xfId="0" applyFont="1" applyBorder="1" applyAlignment="1">
      <alignment horizontal="center" vertical="center"/>
    </xf>
    <xf numFmtId="0" fontId="27" fillId="0" borderId="11" xfId="0" applyFont="1" applyBorder="1" applyAlignment="1">
      <alignment horizontal="left" vertical="center"/>
    </xf>
    <xf numFmtId="0" fontId="27" fillId="0" borderId="15" xfId="0" applyFont="1" applyBorder="1" applyAlignment="1">
      <alignment horizontal="left" vertical="center"/>
    </xf>
    <xf numFmtId="0" fontId="27" fillId="0" borderId="8" xfId="0" applyFont="1" applyBorder="1" applyAlignment="1">
      <alignment horizontal="left" vertical="center" wrapText="1"/>
    </xf>
    <xf numFmtId="0" fontId="27" fillId="0" borderId="9" xfId="0" applyFont="1" applyBorder="1" applyAlignment="1">
      <alignment horizontal="left" vertical="center" wrapText="1"/>
    </xf>
    <xf numFmtId="0" fontId="26" fillId="0" borderId="31" xfId="0" applyFont="1" applyBorder="1" applyAlignment="1">
      <alignment horizontal="center" vertical="center"/>
    </xf>
    <xf numFmtId="0" fontId="27" fillId="0" borderId="50" xfId="0" applyFont="1" applyBorder="1" applyAlignment="1">
      <alignment horizontal="center" vertical="center" wrapText="1"/>
    </xf>
    <xf numFmtId="0" fontId="27" fillId="0" borderId="40" xfId="0" applyFont="1" applyBorder="1" applyAlignment="1">
      <alignment horizontal="center" vertical="center" wrapText="1"/>
    </xf>
    <xf numFmtId="0" fontId="26" fillId="0" borderId="34" xfId="0" applyFont="1" applyBorder="1" applyAlignment="1">
      <alignment horizontal="center" vertical="center"/>
    </xf>
    <xf numFmtId="0" fontId="26" fillId="0" borderId="35" xfId="0" applyFont="1" applyBorder="1" applyAlignment="1">
      <alignment horizontal="center" vertical="center"/>
    </xf>
    <xf numFmtId="0" fontId="26" fillId="0" borderId="39" xfId="0" applyFont="1" applyBorder="1" applyAlignment="1">
      <alignment horizontal="center" vertical="center"/>
    </xf>
    <xf numFmtId="0" fontId="26" fillId="0" borderId="40" xfId="0" applyFont="1" applyBorder="1" applyAlignment="1">
      <alignment horizontal="center" vertical="center"/>
    </xf>
    <xf numFmtId="0" fontId="27" fillId="0" borderId="12" xfId="0" applyFont="1" applyBorder="1" applyAlignment="1">
      <alignment horizontal="left" vertical="center"/>
    </xf>
    <xf numFmtId="0" fontId="26" fillId="0" borderId="48" xfId="0" applyFont="1" applyBorder="1" applyAlignment="1">
      <alignment horizontal="center" vertical="center"/>
    </xf>
    <xf numFmtId="0" fontId="9" fillId="0" borderId="11" xfId="0" applyFont="1" applyBorder="1" applyAlignment="1">
      <alignment horizontal="left" vertical="center" wrapText="1"/>
    </xf>
    <xf numFmtId="0" fontId="9" fillId="0" borderId="12" xfId="0" applyFont="1" applyBorder="1" applyAlignment="1">
      <alignment horizontal="left" vertical="center" wrapText="1"/>
    </xf>
    <xf numFmtId="0" fontId="9" fillId="0" borderId="11" xfId="0" applyFont="1" applyBorder="1" applyAlignment="1">
      <alignment horizontal="left" vertical="center"/>
    </xf>
    <xf numFmtId="0" fontId="9" fillId="0" borderId="15" xfId="0" applyFont="1" applyBorder="1" applyAlignment="1">
      <alignment horizontal="left" vertical="center"/>
    </xf>
    <xf numFmtId="0" fontId="9" fillId="0" borderId="8" xfId="0" applyFont="1" applyBorder="1" applyAlignment="1">
      <alignment horizontal="left" vertical="center"/>
    </xf>
    <xf numFmtId="0" fontId="9" fillId="0" borderId="9" xfId="0" applyFont="1" applyBorder="1" applyAlignment="1">
      <alignment horizontal="left" vertical="center"/>
    </xf>
    <xf numFmtId="0" fontId="8" fillId="0" borderId="34" xfId="0" applyFont="1" applyBorder="1" applyAlignment="1">
      <alignment horizontal="center" vertical="center"/>
    </xf>
    <xf numFmtId="0" fontId="8" fillId="0" borderId="39" xfId="0" applyFont="1" applyBorder="1" applyAlignment="1">
      <alignment horizontal="center" vertical="center"/>
    </xf>
    <xf numFmtId="0" fontId="8" fillId="0" borderId="40" xfId="0" applyFont="1" applyBorder="1" applyAlignment="1">
      <alignment horizontal="center" vertical="center"/>
    </xf>
    <xf numFmtId="0" fontId="8" fillId="0" borderId="31" xfId="0" applyFont="1" applyBorder="1" applyAlignment="1">
      <alignment horizontal="center" vertical="center"/>
    </xf>
    <xf numFmtId="0" fontId="8" fillId="0" borderId="35" xfId="0" applyFont="1" applyBorder="1" applyAlignment="1">
      <alignment horizontal="center" vertical="center"/>
    </xf>
    <xf numFmtId="0" fontId="9" fillId="0" borderId="12" xfId="0" applyFont="1" applyBorder="1" applyAlignment="1">
      <alignment horizontal="left" vertical="center"/>
    </xf>
    <xf numFmtId="0" fontId="9" fillId="0" borderId="50" xfId="0" applyFont="1" applyBorder="1" applyAlignment="1">
      <alignment horizontal="center" vertical="center" wrapText="1"/>
    </xf>
    <xf numFmtId="0" fontId="9" fillId="0" borderId="40" xfId="0" applyFont="1" applyBorder="1" applyAlignment="1">
      <alignment horizontal="center" vertical="center" wrapText="1"/>
    </xf>
    <xf numFmtId="0" fontId="48" fillId="0" borderId="19" xfId="0" applyFont="1" applyBorder="1" applyAlignment="1">
      <alignment horizontal="center" vertical="center"/>
    </xf>
    <xf numFmtId="0" fontId="48" fillId="0" borderId="20" xfId="0" applyFont="1" applyBorder="1" applyAlignment="1">
      <alignment horizontal="center" vertical="center"/>
    </xf>
    <xf numFmtId="0" fontId="48" fillId="0" borderId="21" xfId="0" applyFont="1" applyBorder="1" applyAlignment="1">
      <alignment horizontal="center" vertical="center"/>
    </xf>
    <xf numFmtId="0" fontId="48" fillId="0" borderId="34" xfId="0" applyFont="1" applyBorder="1" applyAlignment="1">
      <alignment horizontal="center" vertical="center"/>
    </xf>
    <xf numFmtId="0" fontId="48" fillId="0" borderId="35" xfId="0" applyFont="1" applyBorder="1" applyAlignment="1">
      <alignment horizontal="center" vertical="center"/>
    </xf>
    <xf numFmtId="0" fontId="48" fillId="0" borderId="36" xfId="0" applyFont="1" applyBorder="1" applyAlignment="1">
      <alignment horizontal="center" vertical="center"/>
    </xf>
    <xf numFmtId="0" fontId="48" fillId="0" borderId="27" xfId="0" applyFont="1" applyBorder="1" applyAlignment="1">
      <alignment horizontal="center" vertical="center"/>
    </xf>
    <xf numFmtId="0" fontId="48" fillId="0" borderId="28" xfId="0" applyFont="1" applyBorder="1" applyAlignment="1">
      <alignment horizontal="center" vertical="center"/>
    </xf>
    <xf numFmtId="0" fontId="48" fillId="0" borderId="29" xfId="0" applyFont="1" applyBorder="1" applyAlignment="1">
      <alignment horizontal="center" vertical="center"/>
    </xf>
    <xf numFmtId="43" fontId="3" fillId="3" borderId="40" xfId="1" applyFont="1" applyFill="1" applyBorder="1" applyAlignment="1">
      <alignment horizontal="center" vertical="center"/>
    </xf>
    <xf numFmtId="0" fontId="3" fillId="0" borderId="2" xfId="0" applyFont="1" applyBorder="1" applyAlignment="1">
      <alignment horizontal="center"/>
    </xf>
    <xf numFmtId="0" fontId="3" fillId="0" borderId="3" xfId="0" applyFont="1" applyBorder="1" applyAlignment="1">
      <alignment horizontal="center"/>
    </xf>
    <xf numFmtId="0" fontId="3" fillId="0" borderId="24" xfId="0" applyFont="1" applyBorder="1" applyAlignment="1">
      <alignment horizontal="center"/>
    </xf>
    <xf numFmtId="0" fontId="3" fillId="0" borderId="25" xfId="0" applyFont="1" applyBorder="1" applyAlignment="1">
      <alignment horizontal="center"/>
    </xf>
    <xf numFmtId="0" fontId="3" fillId="0" borderId="26" xfId="0" applyFont="1" applyBorder="1" applyAlignment="1">
      <alignment horizontal="center"/>
    </xf>
    <xf numFmtId="0" fontId="3" fillId="0" borderId="27" xfId="0" applyFont="1" applyBorder="1" applyAlignment="1">
      <alignment horizontal="center"/>
    </xf>
    <xf numFmtId="0" fontId="3" fillId="0" borderId="28" xfId="0" applyFont="1" applyBorder="1" applyAlignment="1">
      <alignment horizontal="center"/>
    </xf>
    <xf numFmtId="0" fontId="2" fillId="0" borderId="2" xfId="0" applyFont="1" applyBorder="1" applyAlignment="1">
      <alignment horizontal="center" vertical="center" wrapText="1"/>
    </xf>
    <xf numFmtId="0" fontId="3" fillId="0" borderId="29" xfId="0" applyFont="1" applyBorder="1" applyAlignment="1">
      <alignment horizontal="center"/>
    </xf>
    <xf numFmtId="3" fontId="0" fillId="0" borderId="0" xfId="0" applyNumberFormat="1"/>
    <xf numFmtId="188" fontId="0" fillId="0" borderId="0" xfId="0" applyNumberFormat="1"/>
  </cellXfs>
  <cellStyles count="32">
    <cellStyle name="Millares" xfId="1" builtinId="3"/>
    <cellStyle name="Millares [0] 2 2" xfId="27" xr:uid="{06A23FA7-B4F5-4822-B34F-019F7BA591E8}"/>
    <cellStyle name="Millares 2" xfId="14" xr:uid="{00000000-0005-0000-0000-000001000000}"/>
    <cellStyle name="Millares 2 2" xfId="24" xr:uid="{00000000-0005-0000-0000-000002000000}"/>
    <cellStyle name="Millares 2 2 2" xfId="31" xr:uid="{24C764FE-9FE5-4852-85C7-3B7EE56F632F}"/>
    <cellStyle name="Millares 3" xfId="29" xr:uid="{95331578-C26C-43A8-867E-A36AEE1D7F91}"/>
    <cellStyle name="Millares_Amaya-02" xfId="20" xr:uid="{00000000-0005-0000-0000-000003000000}"/>
    <cellStyle name="Moneda" xfId="2" builtinId="4"/>
    <cellStyle name="Moneda [0] 4" xfId="28" xr:uid="{9233AF0B-11A1-4913-B2CB-EF5A6E9EE881}"/>
    <cellStyle name="Moneda 2" xfId="9" xr:uid="{00000000-0005-0000-0000-000005000000}"/>
    <cellStyle name="Moneda 2 2" xfId="11" xr:uid="{00000000-0005-0000-0000-000006000000}"/>
    <cellStyle name="Moneda 2 3" xfId="13" xr:uid="{00000000-0005-0000-0000-000007000000}"/>
    <cellStyle name="Moneda 2 4" xfId="15" xr:uid="{00000000-0005-0000-0000-000008000000}"/>
    <cellStyle name="Moneda 2 5" xfId="30" xr:uid="{B62CE4DB-7031-4F9E-95A9-F39FF84DD1A8}"/>
    <cellStyle name="Normal" xfId="0" builtinId="0"/>
    <cellStyle name="Normal 10" xfId="22" xr:uid="{00000000-0005-0000-0000-00000A000000}"/>
    <cellStyle name="Normal 14" xfId="12" xr:uid="{00000000-0005-0000-0000-00000B000000}"/>
    <cellStyle name="Normal 2" xfId="6" xr:uid="{00000000-0005-0000-0000-00000C000000}"/>
    <cellStyle name="Normal 2 2" xfId="10" xr:uid="{00000000-0005-0000-0000-00000D000000}"/>
    <cellStyle name="Normal 2 2 2" xfId="26" xr:uid="{3422E523-3126-4AFF-B698-3F7A847B7081}"/>
    <cellStyle name="Normal 2 2 2 2" xfId="18" xr:uid="{00000000-0005-0000-0000-00000E000000}"/>
    <cellStyle name="Normal 3" xfId="8" xr:uid="{00000000-0005-0000-0000-00000F000000}"/>
    <cellStyle name="Normal 3 2" xfId="21" xr:uid="{00000000-0005-0000-0000-000010000000}"/>
    <cellStyle name="Normal 4" xfId="25" xr:uid="{0FFFFB2A-6374-45B4-AA9A-303F27DB62EF}"/>
    <cellStyle name="Normal 6" xfId="19" xr:uid="{00000000-0005-0000-0000-000011000000}"/>
    <cellStyle name="Normal 8" xfId="4" xr:uid="{00000000-0005-0000-0000-000012000000}"/>
    <cellStyle name="Normal_FORMATO PRES." xfId="17" xr:uid="{00000000-0005-0000-0000-000013000000}"/>
    <cellStyle name="Normal_modelo ACTA OBRA y MODIFICACION 2 2" xfId="3" xr:uid="{00000000-0005-0000-0000-000014000000}"/>
    <cellStyle name="Normal_presupuesto por actividad" xfId="5" xr:uid="{00000000-0005-0000-0000-000015000000}"/>
    <cellStyle name="Porcentaje" xfId="7" builtinId="5"/>
    <cellStyle name="Porcentaje 3" xfId="23" xr:uid="{00000000-0005-0000-0000-000017000000}"/>
    <cellStyle name="Porcentual 2 10" xfId="16" xr:uid="{00000000-0005-0000-0000-000018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94.xml"/><Relationship Id="rId21" Type="http://schemas.openxmlformats.org/officeDocument/2006/relationships/worksheet" Target="worksheets/sheet21.xml"/><Relationship Id="rId42" Type="http://schemas.openxmlformats.org/officeDocument/2006/relationships/externalLink" Target="externalLinks/externalLink19.xml"/><Relationship Id="rId63" Type="http://schemas.openxmlformats.org/officeDocument/2006/relationships/externalLink" Target="externalLinks/externalLink40.xml"/><Relationship Id="rId84" Type="http://schemas.openxmlformats.org/officeDocument/2006/relationships/externalLink" Target="externalLinks/externalLink61.xml"/><Relationship Id="rId138" Type="http://schemas.openxmlformats.org/officeDocument/2006/relationships/externalLink" Target="externalLinks/externalLink115.xml"/><Relationship Id="rId159" Type="http://schemas.openxmlformats.org/officeDocument/2006/relationships/externalLink" Target="externalLinks/externalLink136.xml"/><Relationship Id="rId170" Type="http://schemas.openxmlformats.org/officeDocument/2006/relationships/externalLink" Target="externalLinks/externalLink147.xml"/><Relationship Id="rId107" Type="http://schemas.openxmlformats.org/officeDocument/2006/relationships/externalLink" Target="externalLinks/externalLink84.xml"/><Relationship Id="rId11" Type="http://schemas.openxmlformats.org/officeDocument/2006/relationships/worksheet" Target="worksheets/sheet11.xml"/><Relationship Id="rId32" Type="http://schemas.openxmlformats.org/officeDocument/2006/relationships/externalLink" Target="externalLinks/externalLink9.xml"/><Relationship Id="rId53" Type="http://schemas.openxmlformats.org/officeDocument/2006/relationships/externalLink" Target="externalLinks/externalLink30.xml"/><Relationship Id="rId74" Type="http://schemas.openxmlformats.org/officeDocument/2006/relationships/externalLink" Target="externalLinks/externalLink51.xml"/><Relationship Id="rId128" Type="http://schemas.openxmlformats.org/officeDocument/2006/relationships/externalLink" Target="externalLinks/externalLink105.xml"/><Relationship Id="rId149" Type="http://schemas.openxmlformats.org/officeDocument/2006/relationships/externalLink" Target="externalLinks/externalLink126.xml"/><Relationship Id="rId5" Type="http://schemas.openxmlformats.org/officeDocument/2006/relationships/worksheet" Target="worksheets/sheet5.xml"/><Relationship Id="rId95" Type="http://schemas.openxmlformats.org/officeDocument/2006/relationships/externalLink" Target="externalLinks/externalLink72.xml"/><Relationship Id="rId160" Type="http://schemas.openxmlformats.org/officeDocument/2006/relationships/externalLink" Target="externalLinks/externalLink137.xml"/><Relationship Id="rId181" Type="http://schemas.openxmlformats.org/officeDocument/2006/relationships/externalLink" Target="externalLinks/externalLink158.xml"/><Relationship Id="rId22" Type="http://schemas.openxmlformats.org/officeDocument/2006/relationships/worksheet" Target="worksheets/sheet22.xml"/><Relationship Id="rId43" Type="http://schemas.openxmlformats.org/officeDocument/2006/relationships/externalLink" Target="externalLinks/externalLink20.xml"/><Relationship Id="rId64" Type="http://schemas.openxmlformats.org/officeDocument/2006/relationships/externalLink" Target="externalLinks/externalLink41.xml"/><Relationship Id="rId118" Type="http://schemas.openxmlformats.org/officeDocument/2006/relationships/externalLink" Target="externalLinks/externalLink95.xml"/><Relationship Id="rId139" Type="http://schemas.openxmlformats.org/officeDocument/2006/relationships/externalLink" Target="externalLinks/externalLink116.xml"/><Relationship Id="rId85" Type="http://schemas.openxmlformats.org/officeDocument/2006/relationships/externalLink" Target="externalLinks/externalLink62.xml"/><Relationship Id="rId150" Type="http://schemas.openxmlformats.org/officeDocument/2006/relationships/externalLink" Target="externalLinks/externalLink127.xml"/><Relationship Id="rId171" Type="http://schemas.openxmlformats.org/officeDocument/2006/relationships/externalLink" Target="externalLinks/externalLink148.xml"/><Relationship Id="rId12" Type="http://schemas.openxmlformats.org/officeDocument/2006/relationships/worksheet" Target="worksheets/sheet12.xml"/><Relationship Id="rId33" Type="http://schemas.openxmlformats.org/officeDocument/2006/relationships/externalLink" Target="externalLinks/externalLink10.xml"/><Relationship Id="rId108" Type="http://schemas.openxmlformats.org/officeDocument/2006/relationships/externalLink" Target="externalLinks/externalLink85.xml"/><Relationship Id="rId129" Type="http://schemas.openxmlformats.org/officeDocument/2006/relationships/externalLink" Target="externalLinks/externalLink106.xml"/><Relationship Id="rId54" Type="http://schemas.openxmlformats.org/officeDocument/2006/relationships/externalLink" Target="externalLinks/externalLink31.xml"/><Relationship Id="rId75" Type="http://schemas.openxmlformats.org/officeDocument/2006/relationships/externalLink" Target="externalLinks/externalLink52.xml"/><Relationship Id="rId96" Type="http://schemas.openxmlformats.org/officeDocument/2006/relationships/externalLink" Target="externalLinks/externalLink73.xml"/><Relationship Id="rId140" Type="http://schemas.openxmlformats.org/officeDocument/2006/relationships/externalLink" Target="externalLinks/externalLink117.xml"/><Relationship Id="rId161" Type="http://schemas.openxmlformats.org/officeDocument/2006/relationships/externalLink" Target="externalLinks/externalLink138.xml"/><Relationship Id="rId182" Type="http://schemas.openxmlformats.org/officeDocument/2006/relationships/externalLink" Target="externalLinks/externalLink159.xml"/><Relationship Id="rId6" Type="http://schemas.openxmlformats.org/officeDocument/2006/relationships/worksheet" Target="worksheets/sheet6.xml"/><Relationship Id="rId23" Type="http://schemas.openxmlformats.org/officeDocument/2006/relationships/worksheet" Target="worksheets/sheet23.xml"/><Relationship Id="rId119" Type="http://schemas.openxmlformats.org/officeDocument/2006/relationships/externalLink" Target="externalLinks/externalLink96.xml"/><Relationship Id="rId44" Type="http://schemas.openxmlformats.org/officeDocument/2006/relationships/externalLink" Target="externalLinks/externalLink21.xml"/><Relationship Id="rId65" Type="http://schemas.openxmlformats.org/officeDocument/2006/relationships/externalLink" Target="externalLinks/externalLink42.xml"/><Relationship Id="rId86" Type="http://schemas.openxmlformats.org/officeDocument/2006/relationships/externalLink" Target="externalLinks/externalLink63.xml"/><Relationship Id="rId130" Type="http://schemas.openxmlformats.org/officeDocument/2006/relationships/externalLink" Target="externalLinks/externalLink107.xml"/><Relationship Id="rId151" Type="http://schemas.openxmlformats.org/officeDocument/2006/relationships/externalLink" Target="externalLinks/externalLink128.xml"/><Relationship Id="rId172" Type="http://schemas.openxmlformats.org/officeDocument/2006/relationships/externalLink" Target="externalLinks/externalLink14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16.xml"/><Relationship Id="rId109" Type="http://schemas.openxmlformats.org/officeDocument/2006/relationships/externalLink" Target="externalLinks/externalLink86.xml"/><Relationship Id="rId34" Type="http://schemas.openxmlformats.org/officeDocument/2006/relationships/externalLink" Target="externalLinks/externalLink11.xml"/><Relationship Id="rId50" Type="http://schemas.openxmlformats.org/officeDocument/2006/relationships/externalLink" Target="externalLinks/externalLink27.xml"/><Relationship Id="rId55" Type="http://schemas.openxmlformats.org/officeDocument/2006/relationships/externalLink" Target="externalLinks/externalLink32.xml"/><Relationship Id="rId76" Type="http://schemas.openxmlformats.org/officeDocument/2006/relationships/externalLink" Target="externalLinks/externalLink53.xml"/><Relationship Id="rId97" Type="http://schemas.openxmlformats.org/officeDocument/2006/relationships/externalLink" Target="externalLinks/externalLink74.xml"/><Relationship Id="rId104" Type="http://schemas.openxmlformats.org/officeDocument/2006/relationships/externalLink" Target="externalLinks/externalLink81.xml"/><Relationship Id="rId120" Type="http://schemas.openxmlformats.org/officeDocument/2006/relationships/externalLink" Target="externalLinks/externalLink97.xml"/><Relationship Id="rId125" Type="http://schemas.openxmlformats.org/officeDocument/2006/relationships/externalLink" Target="externalLinks/externalLink102.xml"/><Relationship Id="rId141" Type="http://schemas.openxmlformats.org/officeDocument/2006/relationships/externalLink" Target="externalLinks/externalLink118.xml"/><Relationship Id="rId146" Type="http://schemas.openxmlformats.org/officeDocument/2006/relationships/externalLink" Target="externalLinks/externalLink123.xml"/><Relationship Id="rId167" Type="http://schemas.openxmlformats.org/officeDocument/2006/relationships/externalLink" Target="externalLinks/externalLink144.xml"/><Relationship Id="rId7" Type="http://schemas.openxmlformats.org/officeDocument/2006/relationships/worksheet" Target="worksheets/sheet7.xml"/><Relationship Id="rId71" Type="http://schemas.openxmlformats.org/officeDocument/2006/relationships/externalLink" Target="externalLinks/externalLink48.xml"/><Relationship Id="rId92" Type="http://schemas.openxmlformats.org/officeDocument/2006/relationships/externalLink" Target="externalLinks/externalLink69.xml"/><Relationship Id="rId162" Type="http://schemas.openxmlformats.org/officeDocument/2006/relationships/externalLink" Target="externalLinks/externalLink139.xml"/><Relationship Id="rId183" Type="http://schemas.openxmlformats.org/officeDocument/2006/relationships/externalLink" Target="externalLinks/externalLink160.xml"/><Relationship Id="rId2" Type="http://schemas.openxmlformats.org/officeDocument/2006/relationships/worksheet" Target="worksheets/sheet2.xml"/><Relationship Id="rId29" Type="http://schemas.openxmlformats.org/officeDocument/2006/relationships/externalLink" Target="externalLinks/externalLink6.xml"/><Relationship Id="rId24" Type="http://schemas.openxmlformats.org/officeDocument/2006/relationships/externalLink" Target="externalLinks/externalLink1.xml"/><Relationship Id="rId40" Type="http://schemas.openxmlformats.org/officeDocument/2006/relationships/externalLink" Target="externalLinks/externalLink17.xml"/><Relationship Id="rId45" Type="http://schemas.openxmlformats.org/officeDocument/2006/relationships/externalLink" Target="externalLinks/externalLink22.xml"/><Relationship Id="rId66" Type="http://schemas.openxmlformats.org/officeDocument/2006/relationships/externalLink" Target="externalLinks/externalLink43.xml"/><Relationship Id="rId87" Type="http://schemas.openxmlformats.org/officeDocument/2006/relationships/externalLink" Target="externalLinks/externalLink64.xml"/><Relationship Id="rId110" Type="http://schemas.openxmlformats.org/officeDocument/2006/relationships/externalLink" Target="externalLinks/externalLink87.xml"/><Relationship Id="rId115" Type="http://schemas.openxmlformats.org/officeDocument/2006/relationships/externalLink" Target="externalLinks/externalLink92.xml"/><Relationship Id="rId131" Type="http://schemas.openxmlformats.org/officeDocument/2006/relationships/externalLink" Target="externalLinks/externalLink108.xml"/><Relationship Id="rId136" Type="http://schemas.openxmlformats.org/officeDocument/2006/relationships/externalLink" Target="externalLinks/externalLink113.xml"/><Relationship Id="rId157" Type="http://schemas.openxmlformats.org/officeDocument/2006/relationships/externalLink" Target="externalLinks/externalLink134.xml"/><Relationship Id="rId178" Type="http://schemas.openxmlformats.org/officeDocument/2006/relationships/externalLink" Target="externalLinks/externalLink155.xml"/><Relationship Id="rId61" Type="http://schemas.openxmlformats.org/officeDocument/2006/relationships/externalLink" Target="externalLinks/externalLink38.xml"/><Relationship Id="rId82" Type="http://schemas.openxmlformats.org/officeDocument/2006/relationships/externalLink" Target="externalLinks/externalLink59.xml"/><Relationship Id="rId152" Type="http://schemas.openxmlformats.org/officeDocument/2006/relationships/externalLink" Target="externalLinks/externalLink129.xml"/><Relationship Id="rId173" Type="http://schemas.openxmlformats.org/officeDocument/2006/relationships/externalLink" Target="externalLinks/externalLink150.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externalLink" Target="externalLinks/externalLink7.xml"/><Relationship Id="rId35" Type="http://schemas.openxmlformats.org/officeDocument/2006/relationships/externalLink" Target="externalLinks/externalLink12.xml"/><Relationship Id="rId56" Type="http://schemas.openxmlformats.org/officeDocument/2006/relationships/externalLink" Target="externalLinks/externalLink33.xml"/><Relationship Id="rId77" Type="http://schemas.openxmlformats.org/officeDocument/2006/relationships/externalLink" Target="externalLinks/externalLink54.xml"/><Relationship Id="rId100" Type="http://schemas.openxmlformats.org/officeDocument/2006/relationships/externalLink" Target="externalLinks/externalLink77.xml"/><Relationship Id="rId105" Type="http://schemas.openxmlformats.org/officeDocument/2006/relationships/externalLink" Target="externalLinks/externalLink82.xml"/><Relationship Id="rId126" Type="http://schemas.openxmlformats.org/officeDocument/2006/relationships/externalLink" Target="externalLinks/externalLink103.xml"/><Relationship Id="rId147" Type="http://schemas.openxmlformats.org/officeDocument/2006/relationships/externalLink" Target="externalLinks/externalLink124.xml"/><Relationship Id="rId168" Type="http://schemas.openxmlformats.org/officeDocument/2006/relationships/externalLink" Target="externalLinks/externalLink145.xml"/><Relationship Id="rId8" Type="http://schemas.openxmlformats.org/officeDocument/2006/relationships/worksheet" Target="worksheets/sheet8.xml"/><Relationship Id="rId51" Type="http://schemas.openxmlformats.org/officeDocument/2006/relationships/externalLink" Target="externalLinks/externalLink28.xml"/><Relationship Id="rId72" Type="http://schemas.openxmlformats.org/officeDocument/2006/relationships/externalLink" Target="externalLinks/externalLink49.xml"/><Relationship Id="rId93" Type="http://schemas.openxmlformats.org/officeDocument/2006/relationships/externalLink" Target="externalLinks/externalLink70.xml"/><Relationship Id="rId98" Type="http://schemas.openxmlformats.org/officeDocument/2006/relationships/externalLink" Target="externalLinks/externalLink75.xml"/><Relationship Id="rId121" Type="http://schemas.openxmlformats.org/officeDocument/2006/relationships/externalLink" Target="externalLinks/externalLink98.xml"/><Relationship Id="rId142" Type="http://schemas.openxmlformats.org/officeDocument/2006/relationships/externalLink" Target="externalLinks/externalLink119.xml"/><Relationship Id="rId163" Type="http://schemas.openxmlformats.org/officeDocument/2006/relationships/externalLink" Target="externalLinks/externalLink140.xml"/><Relationship Id="rId184" Type="http://schemas.openxmlformats.org/officeDocument/2006/relationships/theme" Target="theme/theme1.xml"/><Relationship Id="rId3" Type="http://schemas.openxmlformats.org/officeDocument/2006/relationships/worksheet" Target="worksheets/sheet3.xml"/><Relationship Id="rId25" Type="http://schemas.openxmlformats.org/officeDocument/2006/relationships/externalLink" Target="externalLinks/externalLink2.xml"/><Relationship Id="rId46" Type="http://schemas.openxmlformats.org/officeDocument/2006/relationships/externalLink" Target="externalLinks/externalLink23.xml"/><Relationship Id="rId67" Type="http://schemas.openxmlformats.org/officeDocument/2006/relationships/externalLink" Target="externalLinks/externalLink44.xml"/><Relationship Id="rId116" Type="http://schemas.openxmlformats.org/officeDocument/2006/relationships/externalLink" Target="externalLinks/externalLink93.xml"/><Relationship Id="rId137" Type="http://schemas.openxmlformats.org/officeDocument/2006/relationships/externalLink" Target="externalLinks/externalLink114.xml"/><Relationship Id="rId158" Type="http://schemas.openxmlformats.org/officeDocument/2006/relationships/externalLink" Target="externalLinks/externalLink135.xml"/><Relationship Id="rId20" Type="http://schemas.openxmlformats.org/officeDocument/2006/relationships/worksheet" Target="worksheets/sheet20.xml"/><Relationship Id="rId41" Type="http://schemas.openxmlformats.org/officeDocument/2006/relationships/externalLink" Target="externalLinks/externalLink18.xml"/><Relationship Id="rId62" Type="http://schemas.openxmlformats.org/officeDocument/2006/relationships/externalLink" Target="externalLinks/externalLink39.xml"/><Relationship Id="rId83" Type="http://schemas.openxmlformats.org/officeDocument/2006/relationships/externalLink" Target="externalLinks/externalLink60.xml"/><Relationship Id="rId88" Type="http://schemas.openxmlformats.org/officeDocument/2006/relationships/externalLink" Target="externalLinks/externalLink65.xml"/><Relationship Id="rId111" Type="http://schemas.openxmlformats.org/officeDocument/2006/relationships/externalLink" Target="externalLinks/externalLink88.xml"/><Relationship Id="rId132" Type="http://schemas.openxmlformats.org/officeDocument/2006/relationships/externalLink" Target="externalLinks/externalLink109.xml"/><Relationship Id="rId153" Type="http://schemas.openxmlformats.org/officeDocument/2006/relationships/externalLink" Target="externalLinks/externalLink130.xml"/><Relationship Id="rId174" Type="http://schemas.openxmlformats.org/officeDocument/2006/relationships/externalLink" Target="externalLinks/externalLink151.xml"/><Relationship Id="rId179" Type="http://schemas.openxmlformats.org/officeDocument/2006/relationships/externalLink" Target="externalLinks/externalLink156.xml"/><Relationship Id="rId15" Type="http://schemas.openxmlformats.org/officeDocument/2006/relationships/worksheet" Target="worksheets/sheet15.xml"/><Relationship Id="rId36" Type="http://schemas.openxmlformats.org/officeDocument/2006/relationships/externalLink" Target="externalLinks/externalLink13.xml"/><Relationship Id="rId57" Type="http://schemas.openxmlformats.org/officeDocument/2006/relationships/externalLink" Target="externalLinks/externalLink34.xml"/><Relationship Id="rId106" Type="http://schemas.openxmlformats.org/officeDocument/2006/relationships/externalLink" Target="externalLinks/externalLink83.xml"/><Relationship Id="rId127" Type="http://schemas.openxmlformats.org/officeDocument/2006/relationships/externalLink" Target="externalLinks/externalLink104.xml"/><Relationship Id="rId10" Type="http://schemas.openxmlformats.org/officeDocument/2006/relationships/worksheet" Target="worksheets/sheet10.xml"/><Relationship Id="rId31" Type="http://schemas.openxmlformats.org/officeDocument/2006/relationships/externalLink" Target="externalLinks/externalLink8.xml"/><Relationship Id="rId52" Type="http://schemas.openxmlformats.org/officeDocument/2006/relationships/externalLink" Target="externalLinks/externalLink29.xml"/><Relationship Id="rId73" Type="http://schemas.openxmlformats.org/officeDocument/2006/relationships/externalLink" Target="externalLinks/externalLink50.xml"/><Relationship Id="rId78" Type="http://schemas.openxmlformats.org/officeDocument/2006/relationships/externalLink" Target="externalLinks/externalLink55.xml"/><Relationship Id="rId94" Type="http://schemas.openxmlformats.org/officeDocument/2006/relationships/externalLink" Target="externalLinks/externalLink71.xml"/><Relationship Id="rId99" Type="http://schemas.openxmlformats.org/officeDocument/2006/relationships/externalLink" Target="externalLinks/externalLink76.xml"/><Relationship Id="rId101" Type="http://schemas.openxmlformats.org/officeDocument/2006/relationships/externalLink" Target="externalLinks/externalLink78.xml"/><Relationship Id="rId122" Type="http://schemas.openxmlformats.org/officeDocument/2006/relationships/externalLink" Target="externalLinks/externalLink99.xml"/><Relationship Id="rId143" Type="http://schemas.openxmlformats.org/officeDocument/2006/relationships/externalLink" Target="externalLinks/externalLink120.xml"/><Relationship Id="rId148" Type="http://schemas.openxmlformats.org/officeDocument/2006/relationships/externalLink" Target="externalLinks/externalLink125.xml"/><Relationship Id="rId164" Type="http://schemas.openxmlformats.org/officeDocument/2006/relationships/externalLink" Target="externalLinks/externalLink141.xml"/><Relationship Id="rId169" Type="http://schemas.openxmlformats.org/officeDocument/2006/relationships/externalLink" Target="externalLinks/externalLink146.xml"/><Relationship Id="rId18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externalLink" Target="externalLinks/externalLink157.xml"/><Relationship Id="rId26" Type="http://schemas.openxmlformats.org/officeDocument/2006/relationships/externalLink" Target="externalLinks/externalLink3.xml"/><Relationship Id="rId47" Type="http://schemas.openxmlformats.org/officeDocument/2006/relationships/externalLink" Target="externalLinks/externalLink24.xml"/><Relationship Id="rId68" Type="http://schemas.openxmlformats.org/officeDocument/2006/relationships/externalLink" Target="externalLinks/externalLink45.xml"/><Relationship Id="rId89" Type="http://schemas.openxmlformats.org/officeDocument/2006/relationships/externalLink" Target="externalLinks/externalLink66.xml"/><Relationship Id="rId112" Type="http://schemas.openxmlformats.org/officeDocument/2006/relationships/externalLink" Target="externalLinks/externalLink89.xml"/><Relationship Id="rId133" Type="http://schemas.openxmlformats.org/officeDocument/2006/relationships/externalLink" Target="externalLinks/externalLink110.xml"/><Relationship Id="rId154" Type="http://schemas.openxmlformats.org/officeDocument/2006/relationships/externalLink" Target="externalLinks/externalLink131.xml"/><Relationship Id="rId175" Type="http://schemas.openxmlformats.org/officeDocument/2006/relationships/externalLink" Target="externalLinks/externalLink152.xml"/><Relationship Id="rId16" Type="http://schemas.openxmlformats.org/officeDocument/2006/relationships/worksheet" Target="worksheets/sheet16.xml"/><Relationship Id="rId37" Type="http://schemas.openxmlformats.org/officeDocument/2006/relationships/externalLink" Target="externalLinks/externalLink14.xml"/><Relationship Id="rId58" Type="http://schemas.openxmlformats.org/officeDocument/2006/relationships/externalLink" Target="externalLinks/externalLink35.xml"/><Relationship Id="rId79" Type="http://schemas.openxmlformats.org/officeDocument/2006/relationships/externalLink" Target="externalLinks/externalLink56.xml"/><Relationship Id="rId102" Type="http://schemas.openxmlformats.org/officeDocument/2006/relationships/externalLink" Target="externalLinks/externalLink79.xml"/><Relationship Id="rId123" Type="http://schemas.openxmlformats.org/officeDocument/2006/relationships/externalLink" Target="externalLinks/externalLink100.xml"/><Relationship Id="rId144" Type="http://schemas.openxmlformats.org/officeDocument/2006/relationships/externalLink" Target="externalLinks/externalLink121.xml"/><Relationship Id="rId90" Type="http://schemas.openxmlformats.org/officeDocument/2006/relationships/externalLink" Target="externalLinks/externalLink67.xml"/><Relationship Id="rId165" Type="http://schemas.openxmlformats.org/officeDocument/2006/relationships/externalLink" Target="externalLinks/externalLink142.xml"/><Relationship Id="rId186" Type="http://schemas.openxmlformats.org/officeDocument/2006/relationships/sharedStrings" Target="sharedStrings.xml"/><Relationship Id="rId27" Type="http://schemas.openxmlformats.org/officeDocument/2006/relationships/externalLink" Target="externalLinks/externalLink4.xml"/><Relationship Id="rId48" Type="http://schemas.openxmlformats.org/officeDocument/2006/relationships/externalLink" Target="externalLinks/externalLink25.xml"/><Relationship Id="rId69" Type="http://schemas.openxmlformats.org/officeDocument/2006/relationships/externalLink" Target="externalLinks/externalLink46.xml"/><Relationship Id="rId113" Type="http://schemas.openxmlformats.org/officeDocument/2006/relationships/externalLink" Target="externalLinks/externalLink90.xml"/><Relationship Id="rId134" Type="http://schemas.openxmlformats.org/officeDocument/2006/relationships/externalLink" Target="externalLinks/externalLink111.xml"/><Relationship Id="rId80" Type="http://schemas.openxmlformats.org/officeDocument/2006/relationships/externalLink" Target="externalLinks/externalLink57.xml"/><Relationship Id="rId155" Type="http://schemas.openxmlformats.org/officeDocument/2006/relationships/externalLink" Target="externalLinks/externalLink132.xml"/><Relationship Id="rId176" Type="http://schemas.openxmlformats.org/officeDocument/2006/relationships/externalLink" Target="externalLinks/externalLink153.xml"/><Relationship Id="rId17" Type="http://schemas.openxmlformats.org/officeDocument/2006/relationships/worksheet" Target="worksheets/sheet17.xml"/><Relationship Id="rId38" Type="http://schemas.openxmlformats.org/officeDocument/2006/relationships/externalLink" Target="externalLinks/externalLink15.xml"/><Relationship Id="rId59" Type="http://schemas.openxmlformats.org/officeDocument/2006/relationships/externalLink" Target="externalLinks/externalLink36.xml"/><Relationship Id="rId103" Type="http://schemas.openxmlformats.org/officeDocument/2006/relationships/externalLink" Target="externalLinks/externalLink80.xml"/><Relationship Id="rId124" Type="http://schemas.openxmlformats.org/officeDocument/2006/relationships/externalLink" Target="externalLinks/externalLink101.xml"/><Relationship Id="rId70" Type="http://schemas.openxmlformats.org/officeDocument/2006/relationships/externalLink" Target="externalLinks/externalLink47.xml"/><Relationship Id="rId91" Type="http://schemas.openxmlformats.org/officeDocument/2006/relationships/externalLink" Target="externalLinks/externalLink68.xml"/><Relationship Id="rId145" Type="http://schemas.openxmlformats.org/officeDocument/2006/relationships/externalLink" Target="externalLinks/externalLink122.xml"/><Relationship Id="rId166" Type="http://schemas.openxmlformats.org/officeDocument/2006/relationships/externalLink" Target="externalLinks/externalLink143.xml"/><Relationship Id="rId187" Type="http://schemas.openxmlformats.org/officeDocument/2006/relationships/calcChain" Target="calcChain.xml"/><Relationship Id="rId1" Type="http://schemas.openxmlformats.org/officeDocument/2006/relationships/worksheet" Target="worksheets/sheet1.xml"/><Relationship Id="rId28" Type="http://schemas.openxmlformats.org/officeDocument/2006/relationships/externalLink" Target="externalLinks/externalLink5.xml"/><Relationship Id="rId49" Type="http://schemas.openxmlformats.org/officeDocument/2006/relationships/externalLink" Target="externalLinks/externalLink26.xml"/><Relationship Id="rId114" Type="http://schemas.openxmlformats.org/officeDocument/2006/relationships/externalLink" Target="externalLinks/externalLink91.xml"/><Relationship Id="rId60" Type="http://schemas.openxmlformats.org/officeDocument/2006/relationships/externalLink" Target="externalLinks/externalLink37.xml"/><Relationship Id="rId81" Type="http://schemas.openxmlformats.org/officeDocument/2006/relationships/externalLink" Target="externalLinks/externalLink58.xml"/><Relationship Id="rId135" Type="http://schemas.openxmlformats.org/officeDocument/2006/relationships/externalLink" Target="externalLinks/externalLink112.xml"/><Relationship Id="rId156" Type="http://schemas.openxmlformats.org/officeDocument/2006/relationships/externalLink" Target="externalLinks/externalLink133.xml"/><Relationship Id="rId177" Type="http://schemas.openxmlformats.org/officeDocument/2006/relationships/externalLink" Target="externalLinks/externalLink15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001\c\WINDOWS\TEMP\MODELO-ACUEDUCTOXI.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001\c\WINDOWS\TEMP\MODELOSANMARCOS-V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Applications\Microsoft%20Office%202011\Microsoft%20Excel.app\Contents\MacOS\PRESUPUESTOS-REV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aime\E\Misdocumentos\Estudio%20Dico-Inser\QLa%20Dulcera\DISDULCE%203\CANTIDADES\cantidades%20QdulceMD%20040405.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aCCIDENTES%20DE%201995%20-%201996.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Temporane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AC8B3FD4/Modello%20k%20v6.xls"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TIERRA%20BUENA%20FACTIBILIDAD%2010.09.2004%2040%20CASAS%20264%20APARTAMENTOS%20(CD%2015.09.2004).xls"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E/Users/MATEO/AppData/Roaming/Microsoft/Excel/Davide/Impregilo/Astaldi/Conti%20e%20tabelle%20Impregilo%20+%20Astaldi.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E/ANAS/Piano%202007-2011/PF%20DOPPIO%20BINARIO/Autostrade/Modello%20k%20v6.xls"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Allegato%20E%20-%202_Piano%20Economico%20PedeLomnbarda%2008052007.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E/Users/admin/AppData/Local/Microsoft/Windows/Temporary%20Internet%20Files/Content.IE5/7AS2NPRT/Davide/Impregilo/Astaldi/Conti%20e%20tabelle%20Impregilo%20+%20Astaldi.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An&#225;lisis%20de%20costos%20142.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admon%20Vial%20henry\Mis%20documentos\OBRAS\BANADIA\INFORMES\BANADIACD\1erINFORME.xls"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Grupo%204/Corredor%203/Pres%20G4%20C3%20V%2000/Grupo%204/Corredor%203/Presupuesto/PRES.%20CORREDOR%203%2019.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E/Documents%20and%20Settings/A21796C/Desktop/Brebemi/PIANO_definitivo_19,5_spese_ge.XLS" TargetMode="External"/></Relationships>
</file>

<file path=xl/externalLinks/_rels/externalLink19.xml.rels><?xml version="1.0" encoding="UTF-8" standalone="yes"?>
<Relationships xmlns="http://schemas.openxmlformats.org/package/2006/relationships"><Relationship Id="rId1" Type="http://schemas.microsoft.com/office/2006/relationships/xlExternalLinkPath/xlPathMissing" Target="PRESUPUESTO%20AULAS%20CA&#209;O%20VIEJO.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CIENAGA%20DE%20ORO/AULAS/PROYECTOS%20AULAS/MARISCAL%20SUCRE/Mis%20documentos/Monteria/Mis%20im&#225;genes/documentos/PLANTA%20PUERT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G:\Volumes\INGJAIRO79\PROYECTOS%20FORMULADOS\PLACA%20HUELLA%20LA%20PANCHA\presupuesto%20real%20-%20ultim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G:\Users\ingjairo79\Library\Application%20Support\Microsoft\Office\Office%202011%20AutoRecovery\PRESUPUESTO%20NUEVO%20SAN%20BENITO.xlsx" TargetMode="External"/></Relationships>
</file>

<file path=xl/externalLinks/_rels/externalLink23.xml.rels><?xml version="1.0" encoding="UTF-8" standalone="yes"?>
<Relationships xmlns="http://schemas.openxmlformats.org/package/2006/relationships"><Relationship Id="rId1" Type="http://schemas.microsoft.com/office/2006/relationships/xlExternalLinkPath/xlPathMissing" Target="PRESUPUESTO%20AULA%20CONSTRUCCION%20DE%20CUATRO%20AULAS%20QUEBRADA%20DE%20YUCA.xlsx" TargetMode="External"/></Relationships>
</file>

<file path=xl/externalLinks/_rels/externalLink24.xml.rels><?xml version="1.0" encoding="UTF-8" standalone="yes"?>
<Relationships xmlns="http://schemas.openxmlformats.org/package/2006/relationships"><Relationship Id="rId1" Type="http://schemas.microsoft.com/office/2006/relationships/xlExternalLinkPath/xlPathMissing" Target="PAVIMENTO%20MERCADO.xls" TargetMode="External"/></Relationships>
</file>

<file path=xl/externalLinks/_rels/externalLink25.xml.rels><?xml version="1.0" encoding="UTF-8" standalone="yes"?>
<Relationships xmlns="http://schemas.openxmlformats.org/package/2006/relationships"><Relationship Id="rId1" Type="http://schemas.microsoft.com/office/2006/relationships/xlExternalLinkPath/xlPathMissing" Target="DIC-05-FEB-06.xls" TargetMode="External"/></Relationships>
</file>

<file path=xl/externalLinks/_rels/externalLink26.xml.rels><?xml version="1.0" encoding="UTF-8" standalone="yes"?>
<Relationships xmlns="http://schemas.openxmlformats.org/package/2006/relationships"><Relationship Id="rId1" Type="http://schemas.microsoft.com/office/2006/relationships/xlExternalLinkPath/xlPathMissing" Target="infabr98.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G:\PAVIMENTANDO%202014\BOSCONIA%20ACTAS\Acta%20modificatoria%20No.2%20bosconia%20y%20final&#61480;\APU.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Users/User/Dropbox/15.COMPARTIDA%20CON%20JORGE%20NIEVES/PROYECTO%20DEFINITIVO/PRESUPUESTO%20DEFINITIVO%20REAL%20PALO%20DE%20AGUA%20FLORES.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I:\Mis%20documentos\RAUL\HOSPITA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E/Users/Simone%20Suffritti/Suffritti/pianifinanziari/pedemontanalombarda/PFcomplessivoaggiornato2012.xls"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PRESUPUESTO%20Y%20UNITARIO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G:\Documents%20and%20Settings\123\Mis%20documentos\MEMORIA\Memoria%201\Cerete-02\Pliegos\Mis%20documentos\Licitaciones\BOCCID.xls" TargetMode="External"/></Relationships>
</file>

<file path=xl/externalLinks/_rels/externalLink33.xml.rels><?xml version="1.0" encoding="UTF-8" standalone="yes"?>
<Relationships xmlns="http://schemas.openxmlformats.org/package/2006/relationships"><Relationship Id="rId1" Type="http://schemas.microsoft.com/office/2006/relationships/xlExternalLinkPath/xlPathMissing" Target="Presup.%20cerramiento%20inst.%20San%20Jose%20de%20ure%20y%20San%20luis%20Dorada.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E/Documents%20and%20Settings/A21796C/Desktop/Telesina/Net%20Engineering/piano%20economico%20finanziario%20DEFINITIVO.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G:\admon%20Vial%20henry\Mis%20documentos\ALEX\TERMINAL\PROPUESTATERMINAL\PRECIOS%20TRANSIT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E/pfi/piani%20Varie%20ipotesi/ASPI%20Piano%20Finanziario%202007/Base%2002_07/Modello%20k%20v3%20da%20pinto.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Users/Gustavo/Documents/ARCHIVO/AEROCIVIL/modelo%20aeroptos%20(v%206.0).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A/Documents%20and%20Settings/fabbate/Desktop/prova.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E/Documents%20and%20Settings/A21796C/Desktop/Brebemi/piano_per_regione1.xls" TargetMode="External"/></Relationships>
</file>

<file path=xl/externalLinks/_rels/externalLink42.xml.rels><?xml version="1.0" encoding="UTF-8" standalone="yes"?>
<Relationships xmlns="http://schemas.openxmlformats.org/package/2006/relationships"><Relationship Id="rId1" Type="http://schemas.microsoft.com/office/2006/relationships/xlExternalLinkPath/xlPathMissing" Target="INFORME%20BIMENSUAL%20JUL-AGO-2001.xls" TargetMode="External"/></Relationships>
</file>

<file path=xl/externalLinks/_rels/externalLink43.xml.rels><?xml version="1.0" encoding="UTF-8" standalone="yes"?>
<Relationships xmlns="http://schemas.openxmlformats.org/package/2006/relationships"><Relationship Id="rId1" Type="http://schemas.microsoft.com/office/2006/relationships/xlExternalLinkPath/xlPathMissing" Target="Corsi%20Comparables%202.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Pc2\d\PROYECTOS\INGENIER&#205;A%20TOTAL\Andes\Informes\Dise&#241;o\Informe%20General\Anexos\DISE&#209;O%20PTAR%20ANDES.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Bkp-Gelson\Dropbox\GELSON%202\ESTADIO%20DE%20BEISBOL%20MONTERIA\Presupuesto%20Apantallamiento.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Users/Gustavo/Documents/ARCHIVO/BUCARAMANGA/ACTUALIZACION%20CONCESION%20VIGENCIAS%205%20A&#209;OS/Users/Gustavo/Documents/ARCHIVO/AEROCIVIL/modelo%20aeroptos%20(v%206.0).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E/Documents%20and%20Settings/daf/Desktop/concessionarie/brebemi/SDM/modello/nuovo%20mod%20con%20banche/modello/modello%20adv/SdM_Model_sep05_v1%20rev0.1.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G:\PROYECTOS%20FORMULADOS\CARTAGENA\PARA%20COMITE%20EN%20BOGOTA\PLAYA%20ALTA\sala%20de%20sistem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E/Documents%20and%20Settings/A21796C/Documenti/Anas/Passante%20di%20Mestre/Passante%20con%20costi%20dal%204-2-05/Passante%20di%20Mestre%20debito%20lungo.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E/TEMP/Piano%20Pedemontana/DOCUME~1/scb3/IMPOST~1/Temp/windows/TEMP/A24-A25.Final.20.04.01.28%20anni.1200%20mld..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G:\Users\ingjairo79\Library\Application%20Support\Microsoft\Office\Office%202011%20AutoRecovery\PRESUPUESTO-CREM.xlsx" TargetMode="External"/></Relationships>
</file>

<file path=xl/externalLinks/_rels/externalLink55.xml.rels><?xml version="1.0" encoding="UTF-8" standalone="yes"?>
<Relationships xmlns="http://schemas.openxmlformats.org/package/2006/relationships"><Relationship Id="rId1" Type="http://schemas.microsoft.com/office/2006/relationships/xlExternalLinkPath/xlPathMissing" Target="E5-Cali-Tasa7.5-Credit85%25Soc15%25-ventas25%25-IMPRESO.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G:\PROYECTOS%20FORMULADOS\CARTAGENA\PARA%20COMITE%20EN%20BOGOTA\PLAYA%20ALTA\Copia%20de%20081104%20Ppto%20Discriminado.xls" TargetMode="External"/></Relationships>
</file>

<file path=xl/externalLinks/_rels/externalLink57.xml.rels><?xml version="1.0" encoding="UTF-8" standalone="yes"?>
<Relationships xmlns="http://schemas.openxmlformats.org/package/2006/relationships"><Relationship Id="rId1" Type="http://schemas.microsoft.com/office/2006/relationships/xlExternalLinkPath/xlPathMissing" Target="Lug%2004%20-%20CS%20-%2004%20-%20b%20-%20BOZZA%20DI%20CONVENZIONE%20-%20Allegato%20A.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Users/Lormandy%20Martinez/Desktop/Rehabilitaci&#243;n%20de%20Canales%202017/G306%20Presupuesto%20Pav%20Cotorra%20-%20El%20Bongo%20(24-08-17).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Users\USUARIO\Desktop\Parque%20chinu\PRESUPUESTO%20PARQUE%20CHINU.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E/Documents%20and%20Settings/daf/Desktop/concessionarie/brebemi/Documents%20and%20Settings/pcrescini/Impostazioni%20locali/Temp/WindFarm40MWv4.9.xls" TargetMode="External"/></Relationships>
</file>

<file path=xl/externalLinks/_rels/externalLink61.xml.rels><?xml version="1.0" encoding="UTF-8" standalone="yes"?>
<Relationships xmlns="http://schemas.openxmlformats.org/package/2006/relationships"><Relationship Id="rId1" Type="http://schemas.microsoft.com/office/2006/relationships/xlExternalLinkPath/xlPathMissing" Target="PRECIOS%20PROM94=100copi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9archivos/propuetas%20Carlos/Presupuesto%20Concesi&#243;n/Entregas%20ITS/Tablas%20res&#250;menes%20de%20costos%20v3%20Corredores.xlsx"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Mis%20Documentos/Documentos/RIP/C&amp;C%20S.A/PROYECTOS%20C&amp;C%20S.A/OVEJAS/Alcantarillado%20La%20Pe&#241;a/ALCANTARILLADO%20%20LA%20PE&#209;A-OVEJAS%203(2).xlsm"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CIENAGA%20DE%20ORO/AULAS/PROYECTOS%20AULAS/MARISCAL%20SUCRE/Mis%20documentos/Monteria/Mis%20im&#225;genes/documentos/PAVSA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Users/Jorge/Documents/C&amp;C%20S.A/GALERAS/AULAS/PRESUPUESTO%20PROP.xlsx" TargetMode="External"/></Relationships>
</file>

<file path=xl/externalLinks/_rels/externalLink66.xml.rels><?xml version="1.0" encoding="UTF-8" standalone="yes"?>
<Relationships xmlns="http://schemas.openxmlformats.org/package/2006/relationships"><Relationship Id="rId1" Type="http://schemas.microsoft.com/office/2006/relationships/xlExternalLinkPath/xlPathMissing" Target="PRESUPUESTO%20DEFINITIVO%20-%20CREM%20BUENAVISTA%20-%20contrato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san%20bernardo%20licitacion%20msbv%2007/Actas/modelo%20de%20acta%20parci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Volumes\INGJAIRO79\PROYECTOS%20FORMULADOS\PLACA%20HUELLA%20LA%20PANCHA\BOLETIN11.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G:\Volumes\INGJAIRO79\PROYECTOS%20FORMULADOS\PLACA%20HUELLA%20LA%20PANCHA\CAMSEG2.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upbeduco-my.sharepoint.com/Users/mac/Documents/amv/presupuestos%20para%20atenci&#243;n%20de%20emergencias%20por%20ola%20invernal%202010%20y%202011/PRESUPUESTOS%20EMERGENCIAS%20OFICIAL%20BARBOSA%20CISNEROS%20PTO%20BERRIO%20JULIO%2027%202011.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Users/cananolee/Library/Containers/com.apple.mail/Data/Library/Mail%20Downloads/Gianni206/Desktop/Documents%20and%20Settings/g.gasbarri.VP003/Impostazioni%20locali/Temporary%20Internet%20Files/OLK8/mutui.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E/Documents%20and%20Settings/daf/Desktop/concessionarie/brebemi/brebemi%200.26.xls" TargetMode="External"/></Relationships>
</file>

<file path=xl/externalLinks/_rels/externalLink73.xml.rels><?xml version="1.0" encoding="UTF-8" standalone="yes"?>
<Relationships xmlns="http://schemas.openxmlformats.org/package/2006/relationships"><Relationship Id="rId1" Type="http://schemas.microsoft.com/office/2006/relationships/xlExternalLinkPath/xlPathMissing" Target="VILLAV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Jaime\E\178_Ayura\PRODUCTOS_FINALES\178-00-IDC-01-0\20TAB030.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Users\olga\AppData\Local\Temp\Rar$DI00.611\PRESUPUESTOS%20PARQUES%20HAROLD\TRABAJO\PRESUPUESTO%20ALCALDIA%20DEFINITIVO\ALCALDIA%20ULTIMA%20VERSION.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Informacion%20Comercial_Sucre/Sincelejo/Cortijo%20-%20Sincelejo.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Informacion%20Comercial_Sucre/Sincelejo/Las%20Delicias%20-%20Sincelejo.xls" TargetMode="External"/></Relationships>
</file>

<file path=xl/externalLinks/_rels/externalLink78.xml.rels><?xml version="1.0" encoding="UTF-8" standalone="yes"?>
<Relationships xmlns="http://schemas.openxmlformats.org/package/2006/relationships"><Relationship Id="rId1" Type="http://schemas.microsoft.com/office/2006/relationships/xlExternalLinkPath/xlPathMissing" Target="INFORME%209_AMV_MAR-201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Users/Andrea/Documents/1_GEVIAL/1_PROYECTOS/PROYECTOS%202012/597_GRUPO%201/1_PRESUPUESTO/02_CANTIDADES%20DE%20OBRA/PAVIMENTOS/05-12-2012/&#181;/&#181;.xlsx" TargetMode="External"/></Relationships>
</file>

<file path=xl/externalLinks/_rels/externalLink80.xml.rels><?xml version="1.0" encoding="UTF-8" standalone="yes"?>
<Relationships xmlns="http://schemas.openxmlformats.org/package/2006/relationships"><Relationship Id="rId1" Type="http://schemas.microsoft.com/office/2006/relationships/xlExternalLinkPath/xlPathMissing" Target="APUS%20VILLA%20TAKOA.xls" TargetMode="External"/></Relationships>
</file>

<file path=xl/externalLinks/_rels/externalLink81.xml.rels><?xml version="1.0" encoding="UTF-8" standalone="yes"?>
<Relationships xmlns="http://schemas.openxmlformats.org/package/2006/relationships"><Relationship Id="rId1" Type="http://schemas.microsoft.com/office/2006/relationships/xlExternalLinkPath/xlPathMissing" Target="Acquedotto%20Sinni%20300604%20C&amp;P.xls" TargetMode="External"/></Relationships>
</file>

<file path=xl/externalLinks/_rels/externalLink82.xml.rels><?xml version="1.0" encoding="UTF-8" standalone="yes"?>
<Relationships xmlns="http://schemas.openxmlformats.org/package/2006/relationships"><Relationship Id="rId1" Type="http://schemas.microsoft.com/office/2006/relationships/xlExternalLinkPath/xlPathMissing" Target="APU%20-%20Inv..GRUPO%20I.xls" TargetMode="External"/></Relationships>
</file>

<file path=xl/externalLinks/_rels/externalLink83.xml.rels><?xml version="1.0" encoding="UTF-8" standalone="yes"?>
<Relationships xmlns="http://schemas.openxmlformats.org/package/2006/relationships"><Relationship Id="rId1" Type="http://schemas.microsoft.com/office/2006/relationships/xlExternalLinkPath/xlPathMissing" Target="Presupuestos%20Ampliaci&#243;n%20de%20Puentes%20%20(9003)%20Sept.%20de%202010.xls" TargetMode="External"/></Relationships>
</file>

<file path=xl/externalLinks/_rels/externalLink84.xml.rels><?xml version="1.0" encoding="UTF-8" standalone="yes"?>
<Relationships xmlns="http://schemas.openxmlformats.org/package/2006/relationships"><Relationship Id="rId1" Type="http://schemas.microsoft.com/office/2006/relationships/xlExternalLinkPath/xlPathMissing" Target="Necesidades%20%20Lorica%20-%20Cove&#241;as%20(9004)%20Marzo%202010.xls" TargetMode="External"/></Relationships>
</file>

<file path=xl/externalLinks/_rels/externalLink85.xml.rels><?xml version="1.0" encoding="UTF-8" standalone="yes"?>
<Relationships xmlns="http://schemas.openxmlformats.org/package/2006/relationships"><Relationship Id="rId1" Type="http://schemas.microsoft.com/office/2006/relationships/xlExternalLinkPath/xlPathMissing" Target="SIN%20DIVISION%20%20PUERTO%20LIBERTADOR%20-%20LA%20RICA%20-%20JUAN%20JOSE%20(64735).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Documents%20and%20Settings/CLIENTE/Configuraci&#243;n%20local/Archivos%20temporales%20de%20Internet/Content.IE5/TRZVDLCE/APU%20CANCHA%20DE%20SOFTBOL.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Servidor\servidor\Dise&#241;os%20y%20Construcciones\An&#225;lisis%20de%20precios%20unitarios%20de%20Bajo%20Grande.xls" TargetMode="External"/></Relationships>
</file>

<file path=xl/externalLinks/_rels/externalLink88.xml.rels><?xml version="1.0" encoding="UTF-8" standalone="yes"?>
<Relationships xmlns="http://schemas.openxmlformats.org/package/2006/relationships"><Relationship Id="rId1" Type="http://schemas.microsoft.com/office/2006/relationships/xlExternalLinkPath/xlPathMissing" Target="A24-A25.28%20anni.1450.con%20inflazione.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10.0.0.4/tecnico/Documents%20and%20Settings/67370/Configuraci&#243;n%20local/Archivos%20temporales%20de%20Internet/Content.IE5/UOTNRVQZ/Presupuesto%20correigio%20nora%20morales(1).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escritorio/DOCUMENTOS%20ELIANA/LISTADO%20MATERIALES%20Y%20PRECIOS%20OBRAS%202009/LISTADO%20MATERIALES%20Y%20PRECIOS%20OBRAS%202009.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d.docs.live.net/escritorio/DOCUMENTOS%20ELIANA/LISTADO%20MATERIALES%20Y%20PRECIOS%20OBRAS%202009/LISTADO%20MATERIALES%20Y%20PRECIOS%20OBRAS%202009.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E/Documents%20and%20Settings/ut065p/My%20Documents/Progetti/Sacyr/Caianello/Gare%20ANAS/Model/Caianello_PEF_19.xls" TargetMode="External"/></Relationships>
</file>

<file path=xl/externalLinks/_rels/externalLink95.xml.rels><?xml version="1.0" encoding="UTF-8" standalone="yes"?>
<Relationships xmlns="http://schemas.openxmlformats.org/package/2006/relationships"><Relationship Id="rId1" Type="http://schemas.microsoft.com/office/2006/relationships/xlExternalLinkPath/xlPathMissing" Target="PRESUPUESTO%20DEL%20POLIDEPORTIVO%20COMPLETO.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G:\Volumes\INGJAIRO79\PROYECTOS%20FORMULADOS\PLACA%20HUELLA%20LA%20PANCHA\Arriendo-Dic10%25-adicional%2020"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Tensionamiento2/c_drmario/usutensiona2/MARIO/Mario01/VIG.Q.BOLILLOS1.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E/Acquisition/Fer/Modelli/successivi%20a%20delibera/Modelli%20in%20linea%20con%20Permira/Modelli%20versioni%20finali%20(con%20IBLOR%20fee%20e%20covenants)/food-retail/Parmalat/PARMALAT.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G:\CONTRATO.FOX\DATOS\Control\Varios\achm\Presup%20Varios\EjemplosII.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E/Users/Simone%20Suffritti/Suffritti/pianifinanziari/pedemontanalombarda/Aggiornamento_PIANI_2007/piani_15_03_2007/DICOTER_COMPLETO.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Users/LENOVO%201/AppData/Local/Microsoft/Windows/Temporary%20Internet%20Files/Content.Outlook/NHJ8IZ8M/Distribuci&#243;n%20CAPEX..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LIGIA%20CVS/LISTA%20DE%20PRECIOS%202025/JORNAL,%20AUI,%20FM/Desglose%20de%20AUI%202025%20ajustado.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upbeduco-my.sharepoint.com/Users/-/Documents/CARLOS%20P/INVIAS%20MEJORAMIENTO%20VIA%202009/2008/Documents%20and%20Settings/Usuario%20de%20Windows/Mis%20documentos/Licitaciones/Inalv&#237;as/Taraz&#225;-Caucasia/WINDOWS/TEMP/RELACI~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105.xml.rels><?xml version="1.0" encoding="UTF-8" standalone="yes"?>
<Relationships xmlns="http://schemas.openxmlformats.org/package/2006/relationships"><Relationship Id="rId1" Type="http://schemas.microsoft.com/office/2006/relationships/xlExternalLinkPath/xlPathMissing" Target="Compaq_Propietari"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ARRY/CyC/san%20antonio%20de%20palmito/PRESUPUESTO_DEFINITIVO_-_PALMITO.xlsx"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Documents%20and%20Settings/User/Mis%20documentos/COPIA%20%20DE%20USB%20NOV-2008/CONTRATOS%202008%20PLANEACION/CONTRATOS%202008/017%20MSBV%20MAY%202008%20COCINA%20MONTERO%20HORTENCIA%20HERNANDEZ/PRESUPUESTO%20COCINAS%20ESCOLARE.xlsx" TargetMode="External"/></Relationships>
</file>

<file path=xl/externalLinks/_rels/externalLink108.xml.rels><?xml version="1.0" encoding="UTF-8" standalone="yes"?>
<Relationships xmlns="http://schemas.openxmlformats.org/package/2006/relationships"><Relationship Id="rId1" Type="http://schemas.microsoft.com/office/2006/relationships/xlExternalLinkPath/xlPathMissing" Target="beneficiencia.xls" TargetMode="External"/></Relationships>
</file>

<file path=xl/externalLinks/_rels/externalLink109.xml.rels><?xml version="1.0" encoding="UTF-8" standalone="yes"?>
<Relationships xmlns="http://schemas.openxmlformats.org/package/2006/relationships"><Relationship Id="rId1" Type="http://schemas.microsoft.com/office/2006/relationships/xlExternalLinkPath/xlPathMissing" Target="Presp%20pivijay%20fonade%20(92%25).xls" TargetMode="External"/></Relationships>
</file>

<file path=xl/externalLinks/_rels/externalLink110.xml.rels><?xml version="1.0" encoding="UTF-8" standalone="yes"?>
<Relationships xmlns="http://schemas.openxmlformats.org/package/2006/relationships"><Relationship Id="rId1" Type="http://schemas.microsoft.com/office/2006/relationships/xlExternalLinkPath/xlPathMissing" Target="2103mar%20.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LIGIA%20CVS/BPP%202023-2024/PROY%20CA&#209;O%20AGUAS%20PRIETAS%20SGR%20CVS%202023/0AGUAS%20PRIETAS%20PROYECTO%20INICIAL%202023/Presupuesto%20General%20e%20Interventoria.xlsx"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Z:\Users\Lormandy%20Martinez\Desktop\Rehabilitaci&#243;n%20de%20Canales%202017\PPTO%20OFICIAL.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Users/SUBPLANEACION/Desktop/PROYECTOS%20%202023/7.%20PROYECTO%20AGUAS%20PRIETAS%20(CESAR)/Treme%20Fase%202%20-%20version%207%20-%20Aguas%20Prietas/PRESUPUESTO%20-%20AP%2024-04-2023.xlsx"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MESING/Carlos%20(C)/00-2004/Frigosin&#250;/Bombeo-Frigosinu.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E/Documents%20and%20Settings/A21796C/Desktop/oggi/PEF%2001.04.2009%20NET.xls" TargetMode="External"/></Relationships>
</file>

<file path=xl/externalLinks/_rels/externalLink116.xml.rels><?xml version="1.0" encoding="UTF-8" standalone="yes"?>
<Relationships xmlns="http://schemas.openxmlformats.org/package/2006/relationships"><Relationship Id="rId1" Type="http://schemas.microsoft.com/office/2006/relationships/xlExternalLinkPath/xlPathMissing" Target="sector%203.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E/8_Corso%20Economia/10%20-%20File%20di%20lavoro/interni/NewPEF%2008.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Mis%20Documentos/Documentos/RIP/C&amp;C%20S.A.S/PROYECTOS%20C&amp;C%20S.A.S/COLOSO/ALCANTARILLADO%20CABECERA%20204/PROYECTO%20OCAD/PRESUPUESTO%20ALCANTARILLADO%20%20SUGEY.xlsx"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CIENAGA%20DE%20ORO/AULAS/PROYECTOS%20AULAS/MARISCAL%20SUCRE/Mis%20documentos/Monteria/Mis%20im&#225;genes/MSOFFICE/EXCEL/DEPORTE.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Users/Jorge%20Iv&#225;n%20Romero%20A/Documents/CAMINOS%20PROSPERIDAD/INFORMES%20MENSUALES/ETAPA3%20INVIAS/DCTOS%20ANEXOS/INTERVENTORIAS/SESAC/DCTOS%20ENTREGADOS/OTROS%20DOCUMENTOS/APU_CONCERTADO%20DEFINITIVO%20BANDA%20URABA.xls" TargetMode="External"/></Relationships>
</file>

<file path=xl/externalLinks/_rels/externalLink121.xml.rels><?xml version="1.0" encoding="UTF-8" standalone="yes"?>
<Relationships xmlns="http://schemas.openxmlformats.org/package/2006/relationships"><Relationship Id="rId1" Type="http://schemas.microsoft.com/office/2006/relationships/xlExternalLinkPath/xlPathMissing" Target="EST.V&#205;A%20CRITERIO%20TECNICO.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MESING/Unidad%20C/00-2004/San%20Pedro/Lagunas/Linea%20de%20Impulsion.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upbeduco-my.sharepoint.com/Desktop/Presupuesto%20Hospital%20Chinu.xlsx"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J:\Mis%20documentos\OBRAS\BANADIA\INFORMES\BANADIACD\1erINFORME.xls" TargetMode="External"/></Relationships>
</file>

<file path=xl/externalLinks/_rels/externalLink125.xml.rels><?xml version="1.0" encoding="UTF-8" standalone="yes"?>
<Relationships xmlns="http://schemas.openxmlformats.org/package/2006/relationships"><Relationship Id="rId1" Type="http://schemas.microsoft.com/office/2006/relationships/xlExternalLinkPath/xlPathMissing" Target="PROPUESTA%20MONTERIA.xlsx"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Yolanda\compartida\PRES_MUNDO%20BOLIVARIANO_LINAv-20.xls" TargetMode="External"/></Relationships>
</file>

<file path=xl/externalLinks/_rels/externalLink127.xml.rels><?xml version="1.0" encoding="UTF-8" standalone="yes"?>
<Relationships xmlns="http://schemas.openxmlformats.org/package/2006/relationships"><Relationship Id="rId1" Type="http://schemas.microsoft.com/office/2006/relationships/xlExternalLinkPath/xlPathMissing" Target="SdM%20Model%20v%203.46.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Servidor\Usuarios\Ingeniero\emartinez\medidores%20SANTA%20CECILIA.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Users/SUBPLANEACION/Downloads/9Presupuesto%20Excel%20incluye%20APUs%20y%20analisis%20de%20costos.xlsx"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H:\Users\JOSE%20GABRIEL\Documents\CBL\Desk\APU%20Civiles%20finales%20Sahagun.xls" TargetMode="External"/></Relationships>
</file>

<file path=xl/externalLinks/_rels/externalLink131.xml.rels><?xml version="1.0" encoding="UTF-8" standalone="yes"?>
<Relationships xmlns="http://schemas.openxmlformats.org/package/2006/relationships"><Relationship Id="rId1" Type="http://schemas.microsoft.com/office/2006/relationships/xlExternalLinkPath/xlPathMissing" Target="Grupo%201.xls" TargetMode="External"/></Relationships>
</file>

<file path=xl/externalLinks/_rels/externalLink132.xml.rels><?xml version="1.0" encoding="UTF-8" standalone="yes"?>
<Relationships xmlns="http://schemas.openxmlformats.org/package/2006/relationships"><Relationship Id="rId1" Type="http://schemas.microsoft.com/office/2006/relationships/xlExternalLinkPath/xlPathMissing" Target="Piano%202004-2042%20Agg.02%20(25-09-2007)-Anas_VR.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J:\Mis%20documentos\ADMON00\COSTOS\ESTRUCTURA%20DE%20COSTOS%20G&amp;J%20ING%20ASOCIADOS%20LTDA.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E/Documents%20and%20Settings/A21796C/Documenti/Anas/Campogalliano%20Sassuolo/Campogalliano%20-%20Sassuolo%20canone.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Users/Bote/Searches/Downloads/A.P.U.%20AMV03-%20CAUCA%20MARZO%202011.xlsx"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Dropbox/4.%20CONSULTORIAS/2024/8.%20AGOSTO/0424035-2%20CA&#209;O%20AGUAS%20PRIETAS%20-%20FASE%202/0.0%20ENTREGA/INFORMES%20ENTREGA%20V2/5.0%20PRESUPUESTO/APU%20-%20RIP%20RAP.xlsx"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E/Documents%20and%20Settings/r.bonamici/Desktop/DOCUME~1/M-CHIA~1.MEC/IMPOST~1/Temp/Directory%20temporanea%201%20per%20Pf%20sensitivity%20%202004-12-15.zip/MEC/Varie%20x%20Chiabotto/Risk/sensitivity.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E/Documents%20and%20Settings/daf/Desktop/concessionarie/brebemi/DOCUME~1/ADMINI~1/IMPOST~1/Temp/Copia%20di%20SdM%20Model%20v%201.50%20mod%20-%20tax%20e%20pl.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Users/LUIS%20Y%20LIAM%20(L.D.L.)/AppData/Roaming/Microsoft/Excel/Presupuesto%20Via%20El%20Carmen%20apu%20(version%201).xlsb"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G:\admon%20Vial%20henry\henry\Propuestas\invias\RCAS-007-2002\precios%20unitarios%20caranal.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Users/NITRO/Desktop/PROYECTO%20TANQUE%20SANJACINTO/MARIALA%20BAJA/ACUEDUCTO/PRESUPUESTOS%20Y%20APUs%202017/APUs%202017.xlsx"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personal/antonio_doria_upb_edu_co/Documents/TRABAJO/COLOSO%20Y%20MORROA/5.%20PRESUPUESTO%20CORREGIGO/1.1%20PRESUPUESTO%20GENERAL%20COLOSO%20Y%20MORROA%20V3.1.xlsx" TargetMode="External"/></Relationships>
</file>

<file path=xl/externalLinks/_rels/externalLink143.xml.rels><?xml version="1.0" encoding="UTF-8" standalone="yes"?>
<Relationships xmlns="http://schemas.openxmlformats.org/package/2006/relationships"><Relationship Id="rId1" Type="http://schemas.microsoft.com/office/2006/relationships/xlExternalLinkPath/xlPathMissing" Target="$%20PR20%20al%20PR23.XLS" TargetMode="External"/></Relationships>
</file>

<file path=xl/externalLinks/_rels/externalLink144.xml.rels><?xml version="1.0" encoding="UTF-8" standalone="yes"?>
<Relationships xmlns="http://schemas.openxmlformats.org/package/2006/relationships"><Relationship Id="rId1" Type="http://schemas.microsoft.com/office/2006/relationships/xlExternalLinkPath/xlPathMissing" Target="accidentes%20le%20NOV-02-1.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personal/antonio_doria_upb_edu_co/Documents/TRABAJO/SAN%20ANTERO/SANTA%20ROSA%20DEL%20BALSAMO/PRESUPUESTO/PRESUPUESTO/Presupuesto%20via%20santa%20rosa%20del%20balsamo%20V0.xlsx"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https://upbeduco-my.sharepoint.com/PAVICOL/MSOFFICE/LICITAR/analisis%20del%20AIU/AIU.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E46D3329\PROPUESTA%20ECOGESTAR%202.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Sigcvs\publica\Documents%20and%20Settings\Ingenieria3\Escritorio\copia%20equipo%20pavilion\Mis%20documentos\MONICA\CVS\canal%20La%20granja\PROPUESTA%20ECOGESTAR%202.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Sigcvs\publica\Documents%20and%20Settings\Ingenieria7\Escritorio\LISTADO%20DE%20MATERIALES%20Y%20PRECIOS%202009\CIENAGA%20LOS%20ARAUJOS\copia%20equipo%20pavilion\Mis%20documentos\MONICA\CVS\canal%20La%20granja\PROPUESTA%20ECOGESTAR%202.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Servidorwebcvs\PUBLICA\Documents%20and%20Settings\Ingenieria3\Escritorio\copia%20equipo%20pavilion\Mis%20documentos\MONICA\CVS\canal%20La%20granja\PROPUESTA%20ECOGESTAR%202.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Servidor\publica\Documents%20and%20Settings\Ingenieria3\Escritorio\copia%20equipo%20pavilion\Mis%20documentos\MONICA\CVS\canal%20La%20granja\PROPUESTA%20ECOGESTAR%202.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CIENAGA%20DE%20ORO/AULAS/PROYECTOS%20AULAS/MARISCAL%20SUCRE/Mis%20documentos/Monteria/Mis%20im&#225;genes/EXCEL/CONTRATO/ALCASAN1.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E/VECCHIO/Operazioni/modelli%20zippati/rifiuti/TME%20con%20formule%20funzionanti%20.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E/WINDOWS/TEMP/PrVolta%20%2013-09-2002v%20to%20banks.xls" TargetMode="External"/></Relationships>
</file>

<file path=xl/externalLinks/_rels/externalLink155.xml.rels><?xml version="1.0" encoding="UTF-8" standalone="yes"?>
<Relationships xmlns="http://schemas.openxmlformats.org/package/2006/relationships"><Relationship Id="rId1" Type="http://schemas.microsoft.com/office/2006/relationships/xlExternalLinkPath/xlPathMissing" Target="E4-Cali-Tasa7.5-Credit99%25Soc1%25-ventas25%25-IMPRESO.xls" TargetMode="External"/></Relationships>
</file>

<file path=xl/externalLinks/_rels/externalLink156.xml.rels><?xml version="1.0" encoding="UTF-8" standalone="yes"?>
<Relationships xmlns="http://schemas.openxmlformats.org/package/2006/relationships"><Relationship Id="rId1" Type="http://schemas.microsoft.com/office/2006/relationships/xlExternalLinkPath/xlPathMissing" Target="PUNITARIOS%20PARA%20241201%202S.xls" TargetMode="External"/></Relationships>
</file>

<file path=xl/externalLinks/_rels/externalLink157.xml.rels><?xml version="1.0" encoding="UTF-8" standalone="yes"?>
<Relationships xmlns="http://schemas.openxmlformats.org/package/2006/relationships"><Relationship Id="rId1" Type="http://schemas.microsoft.com/office/2006/relationships/xlExternalLinkPath/xlPathMissing" Target="INF%20NOV-DIC_2.xls" TargetMode="External"/></Relationships>
</file>

<file path=xl/externalLinks/_rels/externalLink158.xml.rels><?xml version="1.0" encoding="UTF-8" standalone="yes"?>
<Relationships xmlns="http://schemas.openxmlformats.org/package/2006/relationships"><Relationship Id="rId1" Type="http://schemas.microsoft.com/office/2006/relationships/xlExternalLinkPath/xlPathMissing" Target="Presupuesto_750%20_Baja_Suelo%20AB%20actualizado%202015%20con%20ICCP.xlsx"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personal/antonio_doria_upb_edu_co/Documents/TRABAJO/LORICA/PARQUE%20SANTA%20TERESITA/PRESUPUESTO/PRESUPUESTO%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BASE DE DATOS"/>
      <sheetName val="DEMANDA"/>
      <sheetName val="TARIFAS"/>
      <sheetName val="CAPACIDADPAGO"/>
      <sheetName val="FACTURACIÓN"/>
      <sheetName val="FINAN.C.D CONEXIÓN"/>
      <sheetName val="SUBSIDIOS"/>
      <sheetName val="GASTOS FINANCIEROS"/>
      <sheetName val="FLUJO DE CAJA"/>
      <sheetName val="DEMANDABASE"/>
      <sheetName val="DEM.ALCANTARILLADO"/>
      <sheetName val="ALCANTARILLADO RAS"/>
      <sheetName val="ALCANTARILLADO AENE"/>
      <sheetName val="INV"/>
      <sheetName val="AASHTO"/>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4">
          <cell r="A4" t="str">
            <v>MAJAGUAL</v>
          </cell>
          <cell r="B4">
            <v>3.5058032021544082E-2</v>
          </cell>
        </row>
        <row r="5">
          <cell r="A5" t="str">
            <v>SAN BENITO ABAD</v>
          </cell>
          <cell r="B5">
            <v>1.3187175809739052E-2</v>
          </cell>
        </row>
        <row r="6">
          <cell r="A6" t="str">
            <v>SAN MARCOS</v>
          </cell>
          <cell r="B6">
            <v>2.3191582792298097E-2</v>
          </cell>
        </row>
        <row r="7">
          <cell r="A7" t="str">
            <v>SAN ONOFRE</v>
          </cell>
          <cell r="B7">
            <v>7.9585017057331765E-3</v>
          </cell>
        </row>
        <row r="8">
          <cell r="A8" t="str">
            <v>SAN PEDRO</v>
          </cell>
          <cell r="B8">
            <v>6.0766924441318874E-3</v>
          </cell>
        </row>
        <row r="9">
          <cell r="A9" t="str">
            <v>TOLU</v>
          </cell>
          <cell r="B9">
            <v>2.5717199808861356E-2</v>
          </cell>
        </row>
        <row r="10">
          <cell r="A10" t="str">
            <v>CERRO SAN ANTONIO</v>
          </cell>
          <cell r="B10">
            <v>2.3383323838540897E-2</v>
          </cell>
        </row>
        <row r="11">
          <cell r="A11" t="str">
            <v>EL PIÑON</v>
          </cell>
          <cell r="B11">
            <v>3.5104272156593383E-2</v>
          </cell>
        </row>
        <row r="12">
          <cell r="A12" t="str">
            <v>PEDRAZA</v>
          </cell>
          <cell r="B12">
            <v>2.9999238814196659E-2</v>
          </cell>
        </row>
        <row r="13">
          <cell r="A13" t="str">
            <v>PIVIJAY</v>
          </cell>
          <cell r="B13">
            <v>2.1895232085903864E-2</v>
          </cell>
        </row>
        <row r="14">
          <cell r="A14" t="str">
            <v>SALAMINA</v>
          </cell>
          <cell r="B14">
            <v>1.952264280880333E-2</v>
          </cell>
        </row>
      </sheetData>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BS.DATOS"/>
      <sheetName val="DEMANDA"/>
      <sheetName val="ALCANTARILLADO RAS"/>
      <sheetName val="ALCANTARILLADO AENE"/>
      <sheetName val="Recursos Ley 60"/>
      <sheetName val="Subsidio por bienes aportados"/>
      <sheetName val="TARIFAS"/>
      <sheetName val="SUBS_CONTRIB"/>
      <sheetName val="CMI"/>
      <sheetName val="TRANSICIONTARIFA"/>
      <sheetName val="FINAN.C.D CONEXIÓN"/>
      <sheetName val="FACTURACIÓN ESP"/>
      <sheetName val="F.CAJA ESP"/>
      <sheetName val="GTOS.ADMON"/>
      <sheetName val="RESUMEN"/>
      <sheetName val="FyU"/>
      <sheetName val="NEGOCIACIÓN"/>
      <sheetName val="INFORME"/>
      <sheetName val="power"/>
      <sheetName val="OUTPUTS"/>
      <sheetName val="R.EJECUTIVO"/>
      <sheetName val="F. CAJA COSTOS"/>
      <sheetName val="RESUMEN POI "/>
      <sheetName val="CALCULO POI"/>
      <sheetName val="CALCULO COSTOS DE OPERACIÓN"/>
      <sheetName val="INFORMACIÓN REFERENCIA"/>
      <sheetName val="BD COSTOS UNIDAD CONSTRUCTIVA"/>
      <sheetName val="REFERENCIAS"/>
      <sheetName val="DEMANDABASEAND"/>
      <sheetName val="Tablas Documento Financiero"/>
    </sheetNames>
    <sheetDataSet>
      <sheetData sheetId="0">
        <row r="20">
          <cell r="D20">
            <v>0.3</v>
          </cell>
        </row>
      </sheetData>
      <sheetData sheetId="1">
        <row r="5">
          <cell r="D5" t="str">
            <v>Majagual</v>
          </cell>
          <cell r="E5" t="str">
            <v>San Benito Abad</v>
          </cell>
          <cell r="F5" t="str">
            <v>San Marcos</v>
          </cell>
          <cell r="G5" t="str">
            <v>San Onofre</v>
          </cell>
          <cell r="H5" t="str">
            <v>San Pedro</v>
          </cell>
          <cell r="I5" t="str">
            <v>Santiago de Tolú</v>
          </cell>
          <cell r="J5" t="str">
            <v>Cerro de San Antonio</v>
          </cell>
          <cell r="K5" t="str">
            <v>El Piñón</v>
          </cell>
          <cell r="L5" t="str">
            <v>Pedraza</v>
          </cell>
          <cell r="M5" t="str">
            <v>Pivijay</v>
          </cell>
          <cell r="N5" t="str">
            <v>Salamina</v>
          </cell>
          <cell r="S5" t="str">
            <v>Demanda (m3/usuario/mes)</v>
          </cell>
          <cell r="AC5" t="str">
            <v>Demanda (m3/usuario/mes)</v>
          </cell>
        </row>
        <row r="6">
          <cell r="B6" t="str">
            <v>Población</v>
          </cell>
          <cell r="C6" t="str">
            <v>Población Total  (Hab)</v>
          </cell>
          <cell r="D6">
            <v>36401</v>
          </cell>
          <cell r="E6">
            <v>25161</v>
          </cell>
          <cell r="F6">
            <v>50426</v>
          </cell>
          <cell r="G6">
            <v>49331</v>
          </cell>
          <cell r="H6">
            <v>16346</v>
          </cell>
          <cell r="I6">
            <v>38805</v>
          </cell>
          <cell r="J6">
            <v>24279</v>
          </cell>
          <cell r="K6">
            <v>23231</v>
          </cell>
          <cell r="L6">
            <v>17816</v>
          </cell>
          <cell r="M6">
            <v>73213</v>
          </cell>
          <cell r="N6">
            <v>10854</v>
          </cell>
          <cell r="S6">
            <v>19</v>
          </cell>
          <cell r="T6">
            <v>24</v>
          </cell>
          <cell r="U6">
            <v>29</v>
          </cell>
          <cell r="V6">
            <v>34</v>
          </cell>
          <cell r="W6">
            <v>39</v>
          </cell>
          <cell r="X6">
            <v>40</v>
          </cell>
          <cell r="AC6">
            <v>19</v>
          </cell>
          <cell r="AD6">
            <v>24</v>
          </cell>
          <cell r="AE6">
            <v>29</v>
          </cell>
          <cell r="AF6">
            <v>34</v>
          </cell>
          <cell r="AG6">
            <v>39</v>
          </cell>
          <cell r="AH6">
            <v>40</v>
          </cell>
        </row>
        <row r="7">
          <cell r="C7" t="str">
            <v>Población Urbana (Hab)</v>
          </cell>
          <cell r="D7">
            <v>9435</v>
          </cell>
          <cell r="E7">
            <v>11831</v>
          </cell>
          <cell r="F7">
            <v>32749</v>
          </cell>
          <cell r="G7">
            <v>14918.075146410478</v>
          </cell>
          <cell r="H7">
            <v>11208</v>
          </cell>
          <cell r="I7">
            <v>24243</v>
          </cell>
          <cell r="J7">
            <v>6342</v>
          </cell>
          <cell r="K7">
            <v>6349</v>
          </cell>
          <cell r="L7">
            <v>2282</v>
          </cell>
          <cell r="M7">
            <v>18614</v>
          </cell>
          <cell r="N7">
            <v>5639</v>
          </cell>
          <cell r="Q7" t="str">
            <v>Tasa de Crecimeinto Población</v>
          </cell>
          <cell r="R7">
            <v>0.01</v>
          </cell>
          <cell r="S7">
            <v>739.46075405266993</v>
          </cell>
          <cell r="T7">
            <v>554.59556553950233</v>
          </cell>
          <cell r="U7">
            <v>443.67293219569763</v>
          </cell>
          <cell r="V7">
            <v>369.73037702633496</v>
          </cell>
          <cell r="W7">
            <v>316.90923728264119</v>
          </cell>
          <cell r="X7">
            <v>277.30658335951193</v>
          </cell>
          <cell r="AA7" t="str">
            <v>Tasa de Crecimeinto Población</v>
          </cell>
          <cell r="AB7">
            <v>0.01</v>
          </cell>
          <cell r="AC7">
            <v>400.83583206146557</v>
          </cell>
          <cell r="AD7">
            <v>300.63046821266477</v>
          </cell>
          <cell r="AE7">
            <v>240.50724990338429</v>
          </cell>
          <cell r="AF7">
            <v>200.42510436386397</v>
          </cell>
          <cell r="AG7">
            <v>171.78678516919953</v>
          </cell>
          <cell r="AH7">
            <v>150.3080457732012</v>
          </cell>
        </row>
        <row r="8">
          <cell r="C8" t="str">
            <v>% Población Urbana</v>
          </cell>
          <cell r="D8">
            <v>0.25919617592923272</v>
          </cell>
          <cell r="E8">
            <v>0.47021183577759229</v>
          </cell>
          <cell r="F8">
            <v>0.64944671399674769</v>
          </cell>
          <cell r="G8">
            <v>0.30240771819769469</v>
          </cell>
          <cell r="H8">
            <v>0.68567233573963049</v>
          </cell>
          <cell r="I8">
            <v>0.62473908001546197</v>
          </cell>
          <cell r="J8">
            <v>0.26121339429136292</v>
          </cell>
          <cell r="K8">
            <v>0.27329860961646074</v>
          </cell>
          <cell r="L8">
            <v>0.1280871127076785</v>
          </cell>
          <cell r="M8">
            <v>0.25424446478084495</v>
          </cell>
          <cell r="N8">
            <v>0.51953196978072602</v>
          </cell>
          <cell r="R8">
            <v>0.02</v>
          </cell>
          <cell r="S8">
            <v>685.17871640870067</v>
          </cell>
          <cell r="T8">
            <v>513.88403730652544</v>
          </cell>
          <cell r="U8">
            <v>411.11075008112471</v>
          </cell>
          <cell r="V8">
            <v>342.58935820435033</v>
          </cell>
          <cell r="W8">
            <v>293.65807913488396</v>
          </cell>
          <cell r="X8">
            <v>256.94201865326272</v>
          </cell>
          <cell r="AB8">
            <v>0.02</v>
          </cell>
          <cell r="AC8">
            <v>383.67009254418178</v>
          </cell>
          <cell r="AD8">
            <v>287.74897524157075</v>
          </cell>
          <cell r="AE8">
            <v>230.19918019325658</v>
          </cell>
          <cell r="AF8">
            <v>191.84223460522207</v>
          </cell>
          <cell r="AG8">
            <v>164.42593204286007</v>
          </cell>
          <cell r="AH8">
            <v>143.88167595391656</v>
          </cell>
        </row>
        <row r="9">
          <cell r="C9" t="str">
            <v>% Población Rural</v>
          </cell>
          <cell r="D9">
            <v>0.74080382407076728</v>
          </cell>
          <cell r="E9">
            <v>0.52978816422240771</v>
          </cell>
          <cell r="F9">
            <v>0.35055328600325231</v>
          </cell>
          <cell r="G9">
            <v>0.69759228180230526</v>
          </cell>
          <cell r="H9">
            <v>0.31432766426036951</v>
          </cell>
          <cell r="I9">
            <v>0.37526091998453803</v>
          </cell>
          <cell r="J9">
            <v>0.73878660570863708</v>
          </cell>
          <cell r="K9">
            <v>0.72670139038353931</v>
          </cell>
          <cell r="L9">
            <v>0.87191288729232153</v>
          </cell>
          <cell r="M9">
            <v>0.74575553521915505</v>
          </cell>
          <cell r="N9">
            <v>0.48046803021927398</v>
          </cell>
          <cell r="R9">
            <v>0.03</v>
          </cell>
          <cell r="S9">
            <v>631.86474363840796</v>
          </cell>
          <cell r="T9">
            <v>473.89415743392567</v>
          </cell>
          <cell r="U9">
            <v>379.11180571123623</v>
          </cell>
          <cell r="V9">
            <v>315.94117240896469</v>
          </cell>
          <cell r="W9">
            <v>270.79414693659731</v>
          </cell>
          <cell r="X9">
            <v>236.94707871696284</v>
          </cell>
          <cell r="AB9">
            <v>0.03</v>
          </cell>
          <cell r="AC9">
            <v>364.60663308026358</v>
          </cell>
          <cell r="AD9">
            <v>273.45856897676327</v>
          </cell>
          <cell r="AE9">
            <v>218.75535384840069</v>
          </cell>
          <cell r="AF9">
            <v>182.29612820700058</v>
          </cell>
          <cell r="AG9">
            <v>156.25998560582724</v>
          </cell>
          <cell r="AH9">
            <v>136.72209615525043</v>
          </cell>
        </row>
        <row r="10">
          <cell r="C10" t="str">
            <v>Densidad Habitacional (Hab/Vivienda)</v>
          </cell>
          <cell r="D10">
            <v>5.3</v>
          </cell>
          <cell r="E10">
            <v>9.42</v>
          </cell>
          <cell r="F10">
            <v>5.5</v>
          </cell>
          <cell r="G10">
            <v>5.53</v>
          </cell>
          <cell r="H10">
            <v>5.23</v>
          </cell>
          <cell r="I10">
            <v>5.38</v>
          </cell>
          <cell r="J10">
            <v>4.2678331090174968</v>
          </cell>
          <cell r="K10">
            <v>7.7144592952612392</v>
          </cell>
          <cell r="L10">
            <v>5.2946635730858471</v>
          </cell>
          <cell r="M10">
            <v>5.12</v>
          </cell>
          <cell r="N10">
            <v>5.4273339749759382</v>
          </cell>
          <cell r="R10">
            <v>0.04</v>
          </cell>
          <cell r="S10">
            <v>579.78285343461255</v>
          </cell>
          <cell r="T10">
            <v>434.8371400759595</v>
          </cell>
          <cell r="U10">
            <v>347.86971206076754</v>
          </cell>
          <cell r="V10">
            <v>289.89142671730627</v>
          </cell>
          <cell r="W10">
            <v>248.47585130347377</v>
          </cell>
          <cell r="X10">
            <v>217.42737062774043</v>
          </cell>
          <cell r="AB10">
            <v>0.04</v>
          </cell>
          <cell r="AC10">
            <v>343.91861032869622</v>
          </cell>
          <cell r="AD10">
            <v>257.94614607965332</v>
          </cell>
          <cell r="AE10">
            <v>206.34829086396525</v>
          </cell>
          <cell r="AF10">
            <v>171.95930516434811</v>
          </cell>
          <cell r="AG10">
            <v>147.38958252193768</v>
          </cell>
          <cell r="AH10">
            <v>128.97307303982666</v>
          </cell>
        </row>
        <row r="11">
          <cell r="C11" t="str">
            <v>% Crecimeinto Anual de la Población</v>
          </cell>
          <cell r="D11">
            <v>3.5058032021544082E-2</v>
          </cell>
          <cell r="E11">
            <v>1.3187175809739052E-2</v>
          </cell>
          <cell r="F11">
            <v>2.3191582792298097E-2</v>
          </cell>
          <cell r="G11">
            <v>7.9585017057331765E-3</v>
          </cell>
          <cell r="H11">
            <v>6.0766924441318874E-3</v>
          </cell>
          <cell r="I11">
            <v>2.5717199808861356E-2</v>
          </cell>
          <cell r="J11">
            <v>2.3383323838540897E-2</v>
          </cell>
          <cell r="K11">
            <v>3.5104272156593383E-2</v>
          </cell>
          <cell r="L11">
            <v>2.9999238814196659E-2</v>
          </cell>
          <cell r="M11">
            <v>2.1895232085903864E-2</v>
          </cell>
          <cell r="N11">
            <v>1.952264280880333E-2</v>
          </cell>
          <cell r="R11">
            <v>0.05</v>
          </cell>
          <cell r="S11">
            <v>529.23226584917836</v>
          </cell>
          <cell r="T11">
            <v>396.92419938688369</v>
          </cell>
          <cell r="U11">
            <v>317.54287974541126</v>
          </cell>
          <cell r="V11">
            <v>264.61613292458918</v>
          </cell>
          <cell r="W11">
            <v>226.80879931264175</v>
          </cell>
          <cell r="X11">
            <v>198.47090028320255</v>
          </cell>
          <cell r="AB11">
            <v>0.05</v>
          </cell>
          <cell r="AC11">
            <v>321.95106427977692</v>
          </cell>
          <cell r="AD11">
            <v>241.47048654296387</v>
          </cell>
          <cell r="AE11">
            <v>193.17926456762359</v>
          </cell>
          <cell r="AF11">
            <v>160.97553213988846</v>
          </cell>
          <cell r="AG11">
            <v>137.98724278634003</v>
          </cell>
          <cell r="AH11">
            <v>120.73524327148193</v>
          </cell>
        </row>
        <row r="12">
          <cell r="C12" t="str">
            <v>No. Hectareas de la Cabecera Municiapal</v>
          </cell>
          <cell r="D12">
            <v>70.468199999999996</v>
          </cell>
          <cell r="E12">
            <v>225</v>
          </cell>
          <cell r="F12">
            <v>526</v>
          </cell>
          <cell r="G12">
            <v>178</v>
          </cell>
          <cell r="H12">
            <v>127.03319999999999</v>
          </cell>
          <cell r="I12">
            <v>234.27850000000001</v>
          </cell>
          <cell r="J12">
            <v>35.854999999999997</v>
          </cell>
          <cell r="K12">
            <v>71.010000000000005</v>
          </cell>
          <cell r="L12">
            <v>32.606699999999996</v>
          </cell>
          <cell r="M12">
            <v>259</v>
          </cell>
          <cell r="N12">
            <v>80</v>
          </cell>
          <cell r="R12">
            <v>0.06</v>
          </cell>
          <cell r="S12">
            <v>480.49459975444722</v>
          </cell>
          <cell r="T12">
            <v>360.38415070047643</v>
          </cell>
          <cell r="U12">
            <v>288.30732056038119</v>
          </cell>
          <cell r="V12">
            <v>240.25610046698429</v>
          </cell>
          <cell r="W12">
            <v>205.93380040027225</v>
          </cell>
          <cell r="X12">
            <v>180.18327476047753</v>
          </cell>
          <cell r="AB12">
            <v>0.06</v>
          </cell>
          <cell r="AC12">
            <v>299.60972490803567</v>
          </cell>
          <cell r="AD12">
            <v>224.31912369194245</v>
          </cell>
          <cell r="AE12">
            <v>179.449548287049</v>
          </cell>
          <cell r="AF12">
            <v>149.54608246129496</v>
          </cell>
          <cell r="AG12">
            <v>128.18235639539569</v>
          </cell>
          <cell r="AH12">
            <v>112.15237351284004</v>
          </cell>
        </row>
        <row r="13">
          <cell r="B13" t="str">
            <v>Acueducto</v>
          </cell>
          <cell r="C13" t="str">
            <v>No. Usuarios Actuales Acueducto Res</v>
          </cell>
          <cell r="D13">
            <v>1240</v>
          </cell>
          <cell r="E13">
            <v>803</v>
          </cell>
          <cell r="F13">
            <v>3645</v>
          </cell>
          <cell r="G13">
            <v>2374</v>
          </cell>
          <cell r="H13">
            <v>1998</v>
          </cell>
          <cell r="I13">
            <v>2950</v>
          </cell>
          <cell r="J13">
            <v>624</v>
          </cell>
          <cell r="K13">
            <v>823</v>
          </cell>
          <cell r="L13">
            <v>397</v>
          </cell>
          <cell r="M13">
            <v>2730</v>
          </cell>
          <cell r="N13">
            <v>1009</v>
          </cell>
          <cell r="R13">
            <v>7.0000000000000007E-2</v>
          </cell>
          <cell r="S13">
            <v>433.869075202283</v>
          </cell>
          <cell r="T13">
            <v>325.39300581195158</v>
          </cell>
          <cell r="U13">
            <v>260.32144512136978</v>
          </cell>
          <cell r="V13">
            <v>217.37456708917625</v>
          </cell>
          <cell r="W13">
            <v>185.9388604639723</v>
          </cell>
          <cell r="X13">
            <v>162.70530349573647</v>
          </cell>
          <cell r="AB13">
            <v>7.0000000000000007E-2</v>
          </cell>
          <cell r="AC13">
            <v>275.71570557995722</v>
          </cell>
          <cell r="AD13">
            <v>206.79396751809909</v>
          </cell>
          <cell r="AE13">
            <v>165.4322986812268</v>
          </cell>
          <cell r="AF13">
            <v>137.85785278997861</v>
          </cell>
          <cell r="AG13">
            <v>118.1618200105156</v>
          </cell>
          <cell r="AH13">
            <v>103.39698375904955</v>
          </cell>
        </row>
        <row r="14">
          <cell r="C14" t="str">
            <v>No. Usuarios Actuales Acued. Ind y Comer</v>
          </cell>
          <cell r="D14">
            <v>10</v>
          </cell>
          <cell r="E14">
            <v>0</v>
          </cell>
          <cell r="F14">
            <v>55</v>
          </cell>
          <cell r="G14">
            <v>1</v>
          </cell>
          <cell r="H14">
            <v>2</v>
          </cell>
          <cell r="I14">
            <v>61</v>
          </cell>
          <cell r="J14">
            <v>0</v>
          </cell>
          <cell r="K14">
            <v>0</v>
          </cell>
          <cell r="L14">
            <v>0</v>
          </cell>
          <cell r="M14">
            <v>26</v>
          </cell>
          <cell r="N14">
            <v>12</v>
          </cell>
          <cell r="R14">
            <v>0.08</v>
          </cell>
          <cell r="S14">
            <v>389.5669063469424</v>
          </cell>
          <cell r="T14">
            <v>292.17958005508711</v>
          </cell>
          <cell r="U14">
            <v>233.74366404406973</v>
          </cell>
          <cell r="V14">
            <v>194.79225376323188</v>
          </cell>
          <cell r="W14">
            <v>166.96478893991303</v>
          </cell>
          <cell r="X14">
            <v>146.08979002754356</v>
          </cell>
          <cell r="AB14">
            <v>0.08</v>
          </cell>
          <cell r="AC14">
            <v>252.22423290722543</v>
          </cell>
          <cell r="AD14">
            <v>189.16817468041907</v>
          </cell>
          <cell r="AE14">
            <v>151.34316574409269</v>
          </cell>
          <cell r="AF14">
            <v>126.11211645361271</v>
          </cell>
          <cell r="AG14">
            <v>108.09815362684837</v>
          </cell>
          <cell r="AH14">
            <v>94.584087340209535</v>
          </cell>
        </row>
        <row r="15">
          <cell r="C15" t="str">
            <v>No. Usuarios Actuales Acued. Oficiales</v>
          </cell>
          <cell r="D15">
            <v>0</v>
          </cell>
          <cell r="E15">
            <v>0</v>
          </cell>
          <cell r="F15">
            <v>0</v>
          </cell>
          <cell r="G15">
            <v>37</v>
          </cell>
          <cell r="H15">
            <v>0</v>
          </cell>
          <cell r="I15">
            <v>5</v>
          </cell>
          <cell r="J15">
            <v>0</v>
          </cell>
          <cell r="K15">
            <v>0</v>
          </cell>
          <cell r="L15">
            <v>16</v>
          </cell>
          <cell r="M15">
            <v>7</v>
          </cell>
          <cell r="N15">
            <v>28</v>
          </cell>
          <cell r="R15">
            <v>0.09</v>
          </cell>
          <cell r="S15">
            <v>347.83450970172481</v>
          </cell>
          <cell r="T15">
            <v>260.88468286605428</v>
          </cell>
          <cell r="U15">
            <v>208.6971855851306</v>
          </cell>
          <cell r="V15">
            <v>173.91725485086241</v>
          </cell>
          <cell r="W15">
            <v>149.08199054618001</v>
          </cell>
          <cell r="X15">
            <v>130.44234143302714</v>
          </cell>
          <cell r="AB15">
            <v>0.09</v>
          </cell>
          <cell r="AC15">
            <v>229.00591689347888</v>
          </cell>
          <cell r="AD15">
            <v>171.75803183667477</v>
          </cell>
          <cell r="AE15">
            <v>137.41217613584476</v>
          </cell>
          <cell r="AF15">
            <v>114.51014677987065</v>
          </cell>
          <cell r="AG15">
            <v>98.149500573280207</v>
          </cell>
          <cell r="AH15">
            <v>85.871827585206191</v>
          </cell>
        </row>
        <row r="16">
          <cell r="B16" t="str">
            <v>Alcantarillado</v>
          </cell>
          <cell r="C16" t="str">
            <v>No. Usuarios Actuales Alcantarillado Res</v>
          </cell>
          <cell r="D16">
            <v>0</v>
          </cell>
          <cell r="E16">
            <v>0</v>
          </cell>
          <cell r="F16">
            <v>0</v>
          </cell>
          <cell r="G16">
            <v>883</v>
          </cell>
          <cell r="H16">
            <v>1798</v>
          </cell>
          <cell r="I16">
            <v>1364</v>
          </cell>
          <cell r="J16">
            <v>0</v>
          </cell>
          <cell r="K16">
            <v>82</v>
          </cell>
          <cell r="L16">
            <v>123</v>
          </cell>
          <cell r="M16">
            <v>678</v>
          </cell>
          <cell r="N16">
            <v>0</v>
          </cell>
          <cell r="R16">
            <v>0.1</v>
          </cell>
          <cell r="S16">
            <v>308.84789706184421</v>
          </cell>
          <cell r="T16">
            <v>231.63152250150279</v>
          </cell>
          <cell r="U16">
            <v>185.30521800120223</v>
          </cell>
          <cell r="V16">
            <v>154.41514794116142</v>
          </cell>
          <cell r="W16">
            <v>132.36087000085874</v>
          </cell>
          <cell r="X16">
            <v>115.81576125075139</v>
          </cell>
          <cell r="AB16">
            <v>0.1</v>
          </cell>
          <cell r="AC16">
            <v>206.40579752901476</v>
          </cell>
          <cell r="AD16">
            <v>154.7935656470643</v>
          </cell>
          <cell r="AE16">
            <v>123.84060318415639</v>
          </cell>
          <cell r="AF16">
            <v>103.1957104313762</v>
          </cell>
          <cell r="AG16">
            <v>88.459627512434906</v>
          </cell>
          <cell r="AH16">
            <v>77.403971156663346</v>
          </cell>
        </row>
        <row r="17">
          <cell r="C17" t="str">
            <v>No. Usuarios Actuales Alcanta. Ind y Comer</v>
          </cell>
          <cell r="D17">
            <v>0</v>
          </cell>
          <cell r="E17">
            <v>0</v>
          </cell>
          <cell r="F17">
            <v>0</v>
          </cell>
          <cell r="G17">
            <v>0</v>
          </cell>
          <cell r="H17">
            <v>2</v>
          </cell>
          <cell r="I17">
            <v>65</v>
          </cell>
          <cell r="J17">
            <v>0</v>
          </cell>
          <cell r="K17">
            <v>0</v>
          </cell>
          <cell r="L17">
            <v>0</v>
          </cell>
          <cell r="M17">
            <v>25</v>
          </cell>
          <cell r="N17">
            <v>0</v>
          </cell>
          <cell r="R17">
            <v>0.1</v>
          </cell>
          <cell r="S17">
            <v>272.71267550442889</v>
          </cell>
          <cell r="T17">
            <v>204.525706038561</v>
          </cell>
          <cell r="U17">
            <v>163.62056483084879</v>
          </cell>
          <cell r="V17">
            <v>136.35633775221444</v>
          </cell>
          <cell r="W17">
            <v>116.87183202203487</v>
          </cell>
          <cell r="X17">
            <v>102.2628530192805</v>
          </cell>
          <cell r="AB17">
            <v>0.1</v>
          </cell>
          <cell r="AC17">
            <v>184.69703147281834</v>
          </cell>
          <cell r="AD17">
            <v>138.51917943804816</v>
          </cell>
          <cell r="AE17">
            <v>110.81534355043853</v>
          </cell>
          <cell r="AF17">
            <v>92.341327403277987</v>
          </cell>
          <cell r="AG17">
            <v>79.157924440673924</v>
          </cell>
          <cell r="AH17">
            <v>69.266778052155274</v>
          </cell>
        </row>
        <row r="18">
          <cell r="C18" t="str">
            <v>No. Usuarios Actuales Alcanta. Oficiales</v>
          </cell>
          <cell r="D18">
            <v>0</v>
          </cell>
          <cell r="E18">
            <v>0</v>
          </cell>
          <cell r="F18">
            <v>0</v>
          </cell>
          <cell r="G18">
            <v>0</v>
          </cell>
          <cell r="H18">
            <v>0</v>
          </cell>
          <cell r="I18">
            <v>4</v>
          </cell>
          <cell r="J18">
            <v>0</v>
          </cell>
          <cell r="K18">
            <v>0</v>
          </cell>
          <cell r="L18">
            <v>0</v>
          </cell>
          <cell r="M18">
            <v>15</v>
          </cell>
          <cell r="N18">
            <v>0</v>
          </cell>
        </row>
        <row r="19">
          <cell r="C19" t="str">
            <v>% Cobertura Alcantarillado sin Utilizar</v>
          </cell>
          <cell r="D19">
            <v>0.4</v>
          </cell>
          <cell r="E19">
            <v>0</v>
          </cell>
          <cell r="F19">
            <v>0.28000000000000003</v>
          </cell>
          <cell r="G19">
            <v>0.10373394656083706</v>
          </cell>
          <cell r="H19">
            <v>0</v>
          </cell>
          <cell r="I19">
            <v>0.36730148908963417</v>
          </cell>
          <cell r="J19">
            <v>0.04</v>
          </cell>
          <cell r="K19">
            <v>0.90036452004860268</v>
          </cell>
          <cell r="L19">
            <v>0</v>
          </cell>
          <cell r="M19">
            <v>0</v>
          </cell>
          <cell r="N19">
            <v>0.2</v>
          </cell>
        </row>
        <row r="20">
          <cell r="C20" t="str">
            <v>% Cobertura Alcantarillado Utilizado</v>
          </cell>
          <cell r="D20">
            <v>0</v>
          </cell>
          <cell r="E20">
            <v>0</v>
          </cell>
          <cell r="F20">
            <v>0</v>
          </cell>
          <cell r="G20">
            <v>0.32732037827111526</v>
          </cell>
          <cell r="H20">
            <v>0.83900249821556028</v>
          </cell>
          <cell r="I20">
            <v>0.30269851091036587</v>
          </cell>
          <cell r="J20">
            <v>0</v>
          </cell>
          <cell r="K20">
            <v>9.9635479951397321E-2</v>
          </cell>
          <cell r="L20">
            <v>0.28538283062645009</v>
          </cell>
          <cell r="M20">
            <v>0.18649188782636725</v>
          </cell>
          <cell r="N20">
            <v>0</v>
          </cell>
        </row>
        <row r="21">
          <cell r="B21" t="str">
            <v>Estratificación Acueducto</v>
          </cell>
          <cell r="C21" t="str">
            <v>% Usuarios Residenciales Estrato 1</v>
          </cell>
          <cell r="D21">
            <v>0.70564516129032262</v>
          </cell>
          <cell r="E21">
            <v>1</v>
          </cell>
          <cell r="F21">
            <v>0.16543209876543211</v>
          </cell>
          <cell r="G21">
            <v>0.31994261119081779</v>
          </cell>
          <cell r="H21">
            <v>0.13054830287206268</v>
          </cell>
          <cell r="I21">
            <v>0.4965</v>
          </cell>
          <cell r="J21">
            <v>0.72275641025641024</v>
          </cell>
          <cell r="K21">
            <v>0.77035236938031593</v>
          </cell>
          <cell r="L21">
            <v>0.8488664987405542</v>
          </cell>
          <cell r="M21">
            <v>0.4249084249084249</v>
          </cell>
          <cell r="N21">
            <v>0.6382556987115956</v>
          </cell>
        </row>
        <row r="22">
          <cell r="C22" t="str">
            <v>% Usuarios Residenciales Estrato 2</v>
          </cell>
          <cell r="D22">
            <v>0.27338709677419354</v>
          </cell>
          <cell r="E22">
            <v>0</v>
          </cell>
          <cell r="F22">
            <v>0.55308641975308637</v>
          </cell>
          <cell r="G22">
            <v>0.43280726924916307</v>
          </cell>
          <cell r="H22">
            <v>0.26109660574412535</v>
          </cell>
          <cell r="I22">
            <v>0.40089999999999998</v>
          </cell>
          <cell r="J22">
            <v>0.13461538461538461</v>
          </cell>
          <cell r="K22">
            <v>0.22964763061968407</v>
          </cell>
          <cell r="L22">
            <v>0.15113350125944586</v>
          </cell>
          <cell r="M22">
            <v>0.37875457875457874</v>
          </cell>
          <cell r="N22">
            <v>0.21704658077304262</v>
          </cell>
        </row>
        <row r="23">
          <cell r="C23" t="str">
            <v>% Usuarios Residenciales Estrato 3</v>
          </cell>
          <cell r="D23">
            <v>2.0967741935483872E-2</v>
          </cell>
          <cell r="E23">
            <v>0</v>
          </cell>
          <cell r="F23">
            <v>0.27818930041152262</v>
          </cell>
          <cell r="G23">
            <v>0.24055475848876134</v>
          </cell>
          <cell r="H23">
            <v>0.47867711053089645</v>
          </cell>
          <cell r="I23">
            <v>0.1026</v>
          </cell>
          <cell r="J23">
            <v>0.14262820512820512</v>
          </cell>
          <cell r="K23">
            <v>0</v>
          </cell>
          <cell r="L23">
            <v>0</v>
          </cell>
          <cell r="M23">
            <v>8.9010989010989014E-2</v>
          </cell>
          <cell r="N23">
            <v>0.14469772051536176</v>
          </cell>
        </row>
        <row r="24">
          <cell r="C24" t="str">
            <v>% Usuarios Residenciales Estrato 4</v>
          </cell>
          <cell r="D24">
            <v>0</v>
          </cell>
          <cell r="E24">
            <v>0</v>
          </cell>
          <cell r="F24">
            <v>3.2921810699588477E-3</v>
          </cell>
          <cell r="G24">
            <v>6.6953610712577718E-3</v>
          </cell>
          <cell r="H24">
            <v>0.10008703220191471</v>
          </cell>
          <cell r="I24">
            <v>0</v>
          </cell>
          <cell r="J24">
            <v>0</v>
          </cell>
          <cell r="K24">
            <v>0</v>
          </cell>
          <cell r="L24">
            <v>0</v>
          </cell>
          <cell r="M24">
            <v>4.3223443223443223E-2</v>
          </cell>
          <cell r="N24">
            <v>0</v>
          </cell>
        </row>
        <row r="25">
          <cell r="C25" t="str">
            <v>% Usuarios Residenciales Estrato 5</v>
          </cell>
          <cell r="D25">
            <v>0</v>
          </cell>
          <cell r="E25">
            <v>0</v>
          </cell>
          <cell r="F25">
            <v>0</v>
          </cell>
          <cell r="G25">
            <v>0</v>
          </cell>
          <cell r="H25">
            <v>2.1758050478677109E-2</v>
          </cell>
          <cell r="I25">
            <v>0</v>
          </cell>
          <cell r="J25">
            <v>0</v>
          </cell>
          <cell r="K25">
            <v>0</v>
          </cell>
          <cell r="L25">
            <v>0</v>
          </cell>
          <cell r="M25">
            <v>4.2490842490842493E-2</v>
          </cell>
          <cell r="N25">
            <v>0</v>
          </cell>
        </row>
        <row r="26">
          <cell r="C26" t="str">
            <v>% Usuarios Residenciales Estrato 6</v>
          </cell>
          <cell r="D26">
            <v>0</v>
          </cell>
          <cell r="E26">
            <v>0</v>
          </cell>
          <cell r="F26">
            <v>0</v>
          </cell>
          <cell r="G26">
            <v>0</v>
          </cell>
          <cell r="H26">
            <v>7.832898172323759E-3</v>
          </cell>
          <cell r="I26">
            <v>0</v>
          </cell>
          <cell r="J26">
            <v>0</v>
          </cell>
          <cell r="K26">
            <v>0</v>
          </cell>
          <cell r="L26">
            <v>0</v>
          </cell>
          <cell r="M26">
            <v>2.1611721611721611E-2</v>
          </cell>
          <cell r="N26">
            <v>0</v>
          </cell>
        </row>
        <row r="27">
          <cell r="C27" t="str">
            <v>% Usuarios Comercial</v>
          </cell>
          <cell r="D27">
            <v>1</v>
          </cell>
          <cell r="E27">
            <v>0</v>
          </cell>
          <cell r="F27">
            <v>1</v>
          </cell>
          <cell r="G27">
            <v>0.9928057553956835</v>
          </cell>
          <cell r="H27">
            <v>0</v>
          </cell>
          <cell r="I27">
            <v>0.96721311475409832</v>
          </cell>
          <cell r="J27">
            <v>0</v>
          </cell>
          <cell r="K27">
            <v>0</v>
          </cell>
          <cell r="L27">
            <v>0</v>
          </cell>
          <cell r="M27">
            <v>0.96153846153846156</v>
          </cell>
          <cell r="N27">
            <v>1</v>
          </cell>
        </row>
        <row r="28">
          <cell r="C28" t="str">
            <v>% Usuarios Industrial</v>
          </cell>
          <cell r="D28">
            <v>0</v>
          </cell>
          <cell r="E28">
            <v>0</v>
          </cell>
          <cell r="F28">
            <v>0</v>
          </cell>
          <cell r="G28">
            <v>7.1942446043165471E-3</v>
          </cell>
          <cell r="H28">
            <v>1</v>
          </cell>
          <cell r="I28">
            <v>3.2786885245901641E-2</v>
          </cell>
          <cell r="J28">
            <v>0</v>
          </cell>
          <cell r="K28">
            <v>0</v>
          </cell>
          <cell r="L28">
            <v>0</v>
          </cell>
          <cell r="M28">
            <v>3.8461538461538464E-2</v>
          </cell>
          <cell r="N28">
            <v>0</v>
          </cell>
        </row>
        <row r="29">
          <cell r="C29" t="str">
            <v>% Usuarios Oficial</v>
          </cell>
          <cell r="D29">
            <v>1</v>
          </cell>
          <cell r="E29">
            <v>1</v>
          </cell>
          <cell r="F29">
            <v>1</v>
          </cell>
          <cell r="G29">
            <v>1</v>
          </cell>
          <cell r="H29">
            <v>1</v>
          </cell>
          <cell r="I29">
            <v>1</v>
          </cell>
          <cell r="J29">
            <v>1</v>
          </cell>
          <cell r="K29">
            <v>1</v>
          </cell>
          <cell r="L29">
            <v>1</v>
          </cell>
          <cell r="M29">
            <v>1</v>
          </cell>
          <cell r="N29">
            <v>1</v>
          </cell>
        </row>
        <row r="30">
          <cell r="C30" t="str">
            <v>Aportes de Ley 60 2001</v>
          </cell>
          <cell r="D30">
            <v>64075926.073080555</v>
          </cell>
          <cell r="E30">
            <v>618565134.63223171</v>
          </cell>
          <cell r="F30">
            <v>693088426.99943268</v>
          </cell>
          <cell r="G30">
            <v>551668143.00469208</v>
          </cell>
          <cell r="I30">
            <v>445773257.25818819</v>
          </cell>
          <cell r="J30">
            <v>135615990.78165489</v>
          </cell>
          <cell r="K30">
            <v>61597522.911755398</v>
          </cell>
          <cell r="L30">
            <v>-51472750.112334497</v>
          </cell>
          <cell r="M30">
            <v>282218458.44130492</v>
          </cell>
          <cell r="N30">
            <v>211096242.22037861</v>
          </cell>
        </row>
      </sheetData>
      <sheetData sheetId="2" refreshError="1"/>
      <sheetData sheetId="3" refreshError="1"/>
      <sheetData sheetId="4" refreshError="1"/>
      <sheetData sheetId="5" refreshError="1"/>
      <sheetData sheetId="6" refreshError="1"/>
      <sheetData sheetId="7">
        <row r="20">
          <cell r="D20">
            <v>0.3</v>
          </cell>
        </row>
        <row r="566">
          <cell r="C566">
            <v>57.749365320726945</v>
          </cell>
        </row>
        <row r="567">
          <cell r="C567">
            <v>29.860134874485667</v>
          </cell>
        </row>
        <row r="569">
          <cell r="C569">
            <v>70773035.963527918</v>
          </cell>
        </row>
        <row r="570">
          <cell r="C570">
            <v>21.951999999999998</v>
          </cell>
        </row>
        <row r="579">
          <cell r="C579">
            <v>72.496967251908004</v>
          </cell>
        </row>
        <row r="580">
          <cell r="C580">
            <v>73.094977715127456</v>
          </cell>
        </row>
        <row r="582">
          <cell r="C582">
            <v>70773035.963527918</v>
          </cell>
        </row>
      </sheetData>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5">
          <cell r="D5" t="str">
            <v>Majagual</v>
          </cell>
        </row>
        <row r="6">
          <cell r="A6" t="str">
            <v>AÑO</v>
          </cell>
          <cell r="B6" t="str">
            <v>CAPTACIÓN</v>
          </cell>
          <cell r="C6" t="str">
            <v>SISTEMA DE BOMBEO</v>
          </cell>
          <cell r="D6" t="str">
            <v>CONDUCCIÓN</v>
          </cell>
          <cell r="E6" t="str">
            <v>PLANTAS DE TRATAMIENTO</v>
          </cell>
          <cell r="F6" t="str">
            <v>TANQUES DE ALMACENAMIENTO</v>
          </cell>
          <cell r="G6" t="str">
            <v>REDES DE DISTRIBUCIÓN</v>
          </cell>
          <cell r="H6" t="str">
            <v>MACROMEDIDORES</v>
          </cell>
          <cell r="I6" t="str">
            <v>REBOMBEO</v>
          </cell>
          <cell r="J6" t="str">
            <v>MICROMEDIDORES</v>
          </cell>
          <cell r="K6" t="str">
            <v>CONEXIONES DOMICILIARIAS</v>
          </cell>
          <cell r="L6" t="str">
            <v>TOTAL INVERSIONES</v>
          </cell>
          <cell r="M6" t="str">
            <v>PLAN MAESTRO</v>
          </cell>
        </row>
        <row r="7">
          <cell r="A7">
            <v>2002</v>
          </cell>
          <cell r="B7">
            <v>0</v>
          </cell>
          <cell r="C7">
            <v>0</v>
          </cell>
          <cell r="D7">
            <v>0</v>
          </cell>
          <cell r="E7">
            <v>579793319.41592968</v>
          </cell>
          <cell r="F7">
            <v>544652770.77265608</v>
          </cell>
          <cell r="G7">
            <v>194739589.4258838</v>
          </cell>
          <cell r="H7">
            <v>2862451.5218726629</v>
          </cell>
          <cell r="I7">
            <v>0</v>
          </cell>
          <cell r="J7">
            <v>52683248.494305864</v>
          </cell>
          <cell r="K7">
            <v>9744559.7377987653</v>
          </cell>
          <cell r="L7">
            <v>1374731379.6306481</v>
          </cell>
          <cell r="M7">
            <v>34285616.323411927</v>
          </cell>
        </row>
        <row r="8">
          <cell r="A8">
            <v>2003</v>
          </cell>
          <cell r="B8">
            <v>0</v>
          </cell>
          <cell r="C8">
            <v>0</v>
          </cell>
          <cell r="D8">
            <v>0</v>
          </cell>
          <cell r="E8">
            <v>0</v>
          </cell>
          <cell r="F8">
            <v>0</v>
          </cell>
          <cell r="G8">
            <v>253764860.01139691</v>
          </cell>
          <cell r="H8">
            <v>0</v>
          </cell>
          <cell r="I8">
            <v>0</v>
          </cell>
          <cell r="J8">
            <v>99289508.813348457</v>
          </cell>
          <cell r="K8">
            <v>12698120.834214531</v>
          </cell>
          <cell r="L8">
            <v>353054368.82474536</v>
          </cell>
          <cell r="M8">
            <v>0</v>
          </cell>
        </row>
        <row r="9">
          <cell r="A9">
            <v>2004</v>
          </cell>
          <cell r="B9">
            <v>0</v>
          </cell>
          <cell r="C9">
            <v>0</v>
          </cell>
          <cell r="D9">
            <v>0</v>
          </cell>
          <cell r="E9">
            <v>0</v>
          </cell>
          <cell r="F9">
            <v>0</v>
          </cell>
          <cell r="G9">
            <v>263640891.30757424</v>
          </cell>
          <cell r="H9">
            <v>0</v>
          </cell>
          <cell r="I9">
            <v>0</v>
          </cell>
          <cell r="J9">
            <v>112508784.24384534</v>
          </cell>
          <cell r="K9">
            <v>13192306.824960893</v>
          </cell>
          <cell r="L9">
            <v>376149675.55141962</v>
          </cell>
          <cell r="M9">
            <v>0</v>
          </cell>
        </row>
        <row r="10">
          <cell r="A10">
            <v>2005</v>
          </cell>
          <cell r="B10">
            <v>0</v>
          </cell>
          <cell r="C10">
            <v>0</v>
          </cell>
          <cell r="D10">
            <v>0</v>
          </cell>
          <cell r="E10">
            <v>0</v>
          </cell>
          <cell r="F10">
            <v>0</v>
          </cell>
          <cell r="G10">
            <v>273838516.89245498</v>
          </cell>
          <cell r="H10">
            <v>0</v>
          </cell>
          <cell r="I10">
            <v>0</v>
          </cell>
          <cell r="J10">
            <v>20375986.83457889</v>
          </cell>
          <cell r="K10">
            <v>13702585.048246328</v>
          </cell>
          <cell r="L10">
            <v>294214503.72703385</v>
          </cell>
          <cell r="M10">
            <v>0</v>
          </cell>
        </row>
        <row r="11">
          <cell r="A11">
            <v>2006</v>
          </cell>
          <cell r="B11">
            <v>0</v>
          </cell>
          <cell r="C11">
            <v>0</v>
          </cell>
          <cell r="D11">
            <v>0</v>
          </cell>
          <cell r="E11">
            <v>0</v>
          </cell>
          <cell r="F11">
            <v>0</v>
          </cell>
          <cell r="G11">
            <v>284367341.50856912</v>
          </cell>
          <cell r="H11">
            <v>0</v>
          </cell>
          <cell r="I11">
            <v>0</v>
          </cell>
          <cell r="J11">
            <v>21158121.125403978</v>
          </cell>
          <cell r="K11">
            <v>14229436.115063323</v>
          </cell>
          <cell r="L11">
            <v>305525462.63397312</v>
          </cell>
          <cell r="M11">
            <v>0</v>
          </cell>
        </row>
        <row r="12">
          <cell r="A12">
            <v>2007</v>
          </cell>
          <cell r="B12">
            <v>0</v>
          </cell>
          <cell r="C12">
            <v>0</v>
          </cell>
          <cell r="D12">
            <v>0</v>
          </cell>
          <cell r="E12">
            <v>0</v>
          </cell>
          <cell r="F12">
            <v>0</v>
          </cell>
          <cell r="G12">
            <v>295237242.42747223</v>
          </cell>
          <cell r="H12">
            <v>0</v>
          </cell>
          <cell r="I12">
            <v>0</v>
          </cell>
          <cell r="J12">
            <v>21965582.033647735</v>
          </cell>
          <cell r="K12">
            <v>14773354.273463869</v>
          </cell>
          <cell r="L12">
            <v>317202824.46111995</v>
          </cell>
          <cell r="M12">
            <v>0</v>
          </cell>
        </row>
        <row r="13">
          <cell r="A13">
            <v>2008</v>
          </cell>
          <cell r="B13">
            <v>0</v>
          </cell>
          <cell r="C13">
            <v>0</v>
          </cell>
          <cell r="D13">
            <v>0</v>
          </cell>
          <cell r="E13">
            <v>0</v>
          </cell>
          <cell r="F13">
            <v>0</v>
          </cell>
          <cell r="G13">
            <v>306458376.92460847</v>
          </cell>
          <cell r="H13">
            <v>0</v>
          </cell>
          <cell r="I13">
            <v>0</v>
          </cell>
          <cell r="J13">
            <v>22799123.697129454</v>
          </cell>
          <cell r="K13">
            <v>15334847.782593578</v>
          </cell>
          <cell r="L13">
            <v>329257500.6217379</v>
          </cell>
          <cell r="M13">
            <v>0</v>
          </cell>
        </row>
        <row r="14">
          <cell r="A14">
            <v>2009</v>
          </cell>
          <cell r="B14">
            <v>0</v>
          </cell>
          <cell r="C14">
            <v>37448446.473629147</v>
          </cell>
          <cell r="D14">
            <v>89929989.244894713</v>
          </cell>
          <cell r="E14">
            <v>0</v>
          </cell>
          <cell r="F14">
            <v>0</v>
          </cell>
          <cell r="G14">
            <v>318041189.95428866</v>
          </cell>
          <cell r="H14">
            <v>0</v>
          </cell>
          <cell r="I14">
            <v>0</v>
          </cell>
          <cell r="J14">
            <v>23659521.611855961</v>
          </cell>
          <cell r="K14">
            <v>15914439.296739342</v>
          </cell>
          <cell r="L14">
            <v>469079147.28466851</v>
          </cell>
          <cell r="M14">
            <v>0</v>
          </cell>
        </row>
        <row r="15">
          <cell r="A15">
            <v>2010</v>
          </cell>
          <cell r="B15">
            <v>0</v>
          </cell>
          <cell r="C15">
            <v>0</v>
          </cell>
          <cell r="D15">
            <v>0</v>
          </cell>
          <cell r="E15">
            <v>0</v>
          </cell>
          <cell r="F15">
            <v>0</v>
          </cell>
          <cell r="G15">
            <v>329996422.03005475</v>
          </cell>
          <cell r="H15">
            <v>0</v>
          </cell>
          <cell r="I15">
            <v>0</v>
          </cell>
          <cell r="J15">
            <v>24547573.217076443</v>
          </cell>
          <cell r="K15">
            <v>16512666.259654293</v>
          </cell>
          <cell r="L15">
            <v>354543995.24713117</v>
          </cell>
          <cell r="M15">
            <v>0</v>
          </cell>
        </row>
        <row r="16">
          <cell r="A16">
            <v>2011</v>
          </cell>
          <cell r="B16">
            <v>0</v>
          </cell>
          <cell r="C16">
            <v>0</v>
          </cell>
          <cell r="D16">
            <v>0</v>
          </cell>
          <cell r="E16">
            <v>0</v>
          </cell>
          <cell r="F16">
            <v>0</v>
          </cell>
          <cell r="G16">
            <v>342335117.31584942</v>
          </cell>
          <cell r="H16">
            <v>0</v>
          </cell>
          <cell r="I16">
            <v>0</v>
          </cell>
          <cell r="J16">
            <v>25464098.495988328</v>
          </cell>
          <cell r="K16">
            <v>17130081.309431229</v>
          </cell>
          <cell r="L16">
            <v>367799215.81183773</v>
          </cell>
          <cell r="M16">
            <v>0</v>
          </cell>
        </row>
        <row r="17">
          <cell r="A17">
            <v>2012</v>
          </cell>
          <cell r="B17">
            <v>0</v>
          </cell>
          <cell r="C17">
            <v>0</v>
          </cell>
          <cell r="D17">
            <v>0</v>
          </cell>
          <cell r="E17">
            <v>0</v>
          </cell>
          <cell r="F17">
            <v>639706556.95857036</v>
          </cell>
          <cell r="G17">
            <v>155671752.17141658</v>
          </cell>
          <cell r="H17">
            <v>0</v>
          </cell>
          <cell r="I17">
            <v>0</v>
          </cell>
          <cell r="J17">
            <v>11606404.032292649</v>
          </cell>
          <cell r="K17">
            <v>7789647.1538958075</v>
          </cell>
          <cell r="L17">
            <v>806984713.16227961</v>
          </cell>
          <cell r="M17">
            <v>0</v>
          </cell>
        </row>
        <row r="18">
          <cell r="A18">
            <v>2013</v>
          </cell>
          <cell r="B18">
            <v>0</v>
          </cell>
          <cell r="C18">
            <v>0</v>
          </cell>
          <cell r="D18">
            <v>0</v>
          </cell>
          <cell r="E18">
            <v>0</v>
          </cell>
          <cell r="F18">
            <v>0</v>
          </cell>
          <cell r="G18">
            <v>147162209.52804664</v>
          </cell>
          <cell r="H18">
            <v>0</v>
          </cell>
          <cell r="I18">
            <v>0</v>
          </cell>
          <cell r="J18">
            <v>10975133.156661978</v>
          </cell>
          <cell r="K18">
            <v>7363838.7865570029</v>
          </cell>
          <cell r="L18">
            <v>158137342.68470863</v>
          </cell>
          <cell r="M18">
            <v>0</v>
          </cell>
        </row>
        <row r="19">
          <cell r="A19">
            <v>2014</v>
          </cell>
          <cell r="B19">
            <v>0</v>
          </cell>
          <cell r="C19">
            <v>0</v>
          </cell>
          <cell r="D19">
            <v>0</v>
          </cell>
          <cell r="E19">
            <v>0</v>
          </cell>
          <cell r="F19">
            <v>0</v>
          </cell>
          <cell r="G19">
            <v>150575134.09421355</v>
          </cell>
          <cell r="H19">
            <v>0</v>
          </cell>
          <cell r="I19">
            <v>0</v>
          </cell>
          <cell r="J19">
            <v>11229009.823271371</v>
          </cell>
          <cell r="K19">
            <v>7534617.8634445593</v>
          </cell>
          <cell r="L19">
            <v>161804143.91748491</v>
          </cell>
          <cell r="M19">
            <v>0</v>
          </cell>
        </row>
        <row r="20">
          <cell r="A20">
            <v>2015</v>
          </cell>
          <cell r="B20">
            <v>0</v>
          </cell>
          <cell r="C20">
            <v>0</v>
          </cell>
          <cell r="D20">
            <v>0</v>
          </cell>
          <cell r="E20">
            <v>0</v>
          </cell>
          <cell r="F20">
            <v>0</v>
          </cell>
          <cell r="G20">
            <v>154067209.78302148</v>
          </cell>
          <cell r="H20">
            <v>0</v>
          </cell>
          <cell r="I20">
            <v>0</v>
          </cell>
          <cell r="J20">
            <v>11488767.751186971</v>
          </cell>
          <cell r="K20">
            <v>7709357.5774329929</v>
          </cell>
          <cell r="L20">
            <v>165555977.53420845</v>
          </cell>
          <cell r="M20">
            <v>0</v>
          </cell>
        </row>
        <row r="21">
          <cell r="A21">
            <v>2016</v>
          </cell>
          <cell r="B21">
            <v>0</v>
          </cell>
          <cell r="C21">
            <v>37448446.473629147</v>
          </cell>
          <cell r="D21">
            <v>89929989.244894713</v>
          </cell>
          <cell r="E21">
            <v>0</v>
          </cell>
          <cell r="F21">
            <v>0</v>
          </cell>
          <cell r="G21">
            <v>157640272.23428363</v>
          </cell>
          <cell r="H21">
            <v>0</v>
          </cell>
          <cell r="I21">
            <v>0</v>
          </cell>
          <cell r="J21">
            <v>11754543.27076317</v>
          </cell>
          <cell r="K21">
            <v>7888149.7819655035</v>
          </cell>
          <cell r="L21">
            <v>296773251.22357064</v>
          </cell>
          <cell r="M21">
            <v>0</v>
          </cell>
        </row>
        <row r="22">
          <cell r="A22">
            <v>2017</v>
          </cell>
          <cell r="B22">
            <v>0</v>
          </cell>
          <cell r="C22">
            <v>0</v>
          </cell>
          <cell r="D22">
            <v>0</v>
          </cell>
          <cell r="E22">
            <v>0</v>
          </cell>
          <cell r="F22">
            <v>0</v>
          </cell>
          <cell r="G22">
            <v>161296199.65920395</v>
          </cell>
          <cell r="H22">
            <v>0</v>
          </cell>
          <cell r="I22">
            <v>0</v>
          </cell>
          <cell r="J22">
            <v>12026475.873416493</v>
          </cell>
          <cell r="K22">
            <v>8071088.4607119309</v>
          </cell>
          <cell r="L22">
            <v>173322675.53262043</v>
          </cell>
          <cell r="M22">
            <v>0</v>
          </cell>
        </row>
        <row r="23">
          <cell r="A23">
            <v>2018</v>
          </cell>
          <cell r="B23">
            <v>0</v>
          </cell>
          <cell r="C23">
            <v>0</v>
          </cell>
          <cell r="D23">
            <v>0</v>
          </cell>
          <cell r="E23">
            <v>0</v>
          </cell>
          <cell r="F23">
            <v>0</v>
          </cell>
          <cell r="G23">
            <v>165036913.82768443</v>
          </cell>
          <cell r="H23">
            <v>0</v>
          </cell>
          <cell r="I23">
            <v>0</v>
          </cell>
          <cell r="J23">
            <v>12304708.284930276</v>
          </cell>
          <cell r="K23">
            <v>8258269.7769725425</v>
          </cell>
          <cell r="L23">
            <v>177341622.11261472</v>
          </cell>
          <cell r="M23">
            <v>0</v>
          </cell>
        </row>
        <row r="24">
          <cell r="A24">
            <v>2019</v>
          </cell>
          <cell r="B24">
            <v>0</v>
          </cell>
          <cell r="C24">
            <v>0</v>
          </cell>
          <cell r="D24">
            <v>0</v>
          </cell>
          <cell r="E24">
            <v>0</v>
          </cell>
          <cell r="F24">
            <v>0</v>
          </cell>
          <cell r="G24">
            <v>168864381.07850495</v>
          </cell>
          <cell r="H24">
            <v>0</v>
          </cell>
          <cell r="I24">
            <v>0</v>
          </cell>
          <cell r="J24">
            <v>12589386.540457308</v>
          </cell>
          <cell r="K24">
            <v>8449792.1242263559</v>
          </cell>
          <cell r="L24">
            <v>181453767.61896226</v>
          </cell>
          <cell r="M24">
            <v>0</v>
          </cell>
        </row>
        <row r="25">
          <cell r="A25">
            <v>2020</v>
          </cell>
          <cell r="B25">
            <v>0</v>
          </cell>
          <cell r="C25">
            <v>0</v>
          </cell>
          <cell r="D25">
            <v>0</v>
          </cell>
          <cell r="E25">
            <v>0</v>
          </cell>
          <cell r="F25">
            <v>0</v>
          </cell>
          <cell r="G25">
            <v>172780613.35295445</v>
          </cell>
          <cell r="H25">
            <v>0</v>
          </cell>
          <cell r="I25">
            <v>0</v>
          </cell>
          <cell r="J25">
            <v>12880660.061262133</v>
          </cell>
          <cell r="K25">
            <v>8645756.1778529175</v>
          </cell>
          <cell r="L25">
            <v>185661273.41421658</v>
          </cell>
          <cell r="M25">
            <v>0</v>
          </cell>
        </row>
        <row r="26">
          <cell r="A26">
            <v>2021</v>
          </cell>
          <cell r="B26">
            <v>0</v>
          </cell>
          <cell r="C26">
            <v>0</v>
          </cell>
          <cell r="D26">
            <v>0</v>
          </cell>
          <cell r="E26">
            <v>0</v>
          </cell>
          <cell r="F26">
            <v>0</v>
          </cell>
          <cell r="G26">
            <v>176787669.25243634</v>
          </cell>
          <cell r="H26">
            <v>0</v>
          </cell>
          <cell r="I26">
            <v>0</v>
          </cell>
          <cell r="J26">
            <v>13178681.733245976</v>
          </cell>
          <cell r="K26">
            <v>8846264.9480537586</v>
          </cell>
          <cell r="L26">
            <v>189966350.98568231</v>
          </cell>
          <cell r="M26">
            <v>0</v>
          </cell>
        </row>
        <row r="27">
          <cell r="A27">
            <v>2022</v>
          </cell>
          <cell r="B27">
            <v>0</v>
          </cell>
          <cell r="C27">
            <v>0</v>
          </cell>
          <cell r="D27">
            <v>0</v>
          </cell>
          <cell r="E27">
            <v>0</v>
          </cell>
          <cell r="F27">
            <v>0</v>
          </cell>
          <cell r="G27">
            <v>180887655.12055999</v>
          </cell>
          <cell r="H27">
            <v>0</v>
          </cell>
          <cell r="I27">
            <v>0</v>
          </cell>
          <cell r="J27">
            <v>13483607.987286668</v>
          </cell>
          <cell r="K27">
            <v>9051423.8339990694</v>
          </cell>
          <cell r="L27">
            <v>194371263.10784665</v>
          </cell>
          <cell r="M27">
            <v>0</v>
          </cell>
        </row>
        <row r="28">
          <cell r="A28">
            <v>2023</v>
          </cell>
          <cell r="B28">
            <v>0</v>
          </cell>
          <cell r="C28">
            <v>0</v>
          </cell>
          <cell r="D28">
            <v>0</v>
          </cell>
          <cell r="E28">
            <v>0</v>
          </cell>
          <cell r="F28">
            <v>0</v>
          </cell>
          <cell r="G28">
            <v>185082726.1503956</v>
          </cell>
          <cell r="H28">
            <v>0</v>
          </cell>
          <cell r="I28">
            <v>0</v>
          </cell>
          <cell r="J28">
            <v>13795598.881449115</v>
          </cell>
          <cell r="K28">
            <v>9261340.6792335622</v>
          </cell>
          <cell r="L28">
            <v>198878325.03184471</v>
          </cell>
          <cell r="M28">
            <v>0</v>
          </cell>
        </row>
        <row r="29">
          <cell r="A29">
            <v>2024</v>
          </cell>
          <cell r="B29">
            <v>0</v>
          </cell>
          <cell r="C29">
            <v>37448446.473629147</v>
          </cell>
          <cell r="D29">
            <v>89929989.244894713</v>
          </cell>
          <cell r="E29">
            <v>0</v>
          </cell>
          <cell r="F29">
            <v>0</v>
          </cell>
          <cell r="G29">
            <v>189375087.51733559</v>
          </cell>
          <cell r="H29">
            <v>0</v>
          </cell>
          <cell r="I29">
            <v>0</v>
          </cell>
          <cell r="J29">
            <v>14114818.1850955</v>
          </cell>
          <cell r="K29">
            <v>9476125.8283636291</v>
          </cell>
          <cell r="L29">
            <v>330868341.42095494</v>
          </cell>
          <cell r="M29">
            <v>0</v>
          </cell>
        </row>
        <row r="30">
          <cell r="A30">
            <v>2025</v>
          </cell>
          <cell r="B30">
            <v>0</v>
          </cell>
          <cell r="C30">
            <v>0</v>
          </cell>
          <cell r="D30">
            <v>0</v>
          </cell>
          <cell r="E30">
            <v>0</v>
          </cell>
          <cell r="F30">
            <v>0</v>
          </cell>
          <cell r="G30">
            <v>193766995.53829184</v>
          </cell>
          <cell r="H30">
            <v>0</v>
          </cell>
          <cell r="I30">
            <v>0</v>
          </cell>
          <cell r="J30">
            <v>14441433.464951623</v>
          </cell>
          <cell r="K30">
            <v>9695892.1850623209</v>
          </cell>
          <cell r="L30">
            <v>208208429.00324348</v>
          </cell>
          <cell r="M30">
            <v>0</v>
          </cell>
        </row>
        <row r="31">
          <cell r="A31">
            <v>2026</v>
          </cell>
          <cell r="B31">
            <v>0</v>
          </cell>
          <cell r="C31">
            <v>0</v>
          </cell>
          <cell r="D31">
            <v>0</v>
          </cell>
          <cell r="E31">
            <v>0</v>
          </cell>
          <cell r="F31">
            <v>0</v>
          </cell>
          <cell r="G31">
            <v>198260758.85773322</v>
          </cell>
          <cell r="H31">
            <v>0</v>
          </cell>
          <cell r="I31">
            <v>0</v>
          </cell>
          <cell r="J31">
            <v>14775616.173164962</v>
          </cell>
          <cell r="K31">
            <v>9920755.2714174017</v>
          </cell>
          <cell r="L31">
            <v>213036375.03089818</v>
          </cell>
          <cell r="M31">
            <v>0</v>
          </cell>
        </row>
        <row r="32">
          <cell r="A32">
            <v>2027</v>
          </cell>
          <cell r="B32">
            <v>0</v>
          </cell>
          <cell r="C32">
            <v>0</v>
          </cell>
          <cell r="D32">
            <v>0</v>
          </cell>
          <cell r="E32">
            <v>0</v>
          </cell>
          <cell r="F32">
            <v>0</v>
          </cell>
          <cell r="G32">
            <v>202858739.66124597</v>
          </cell>
          <cell r="H32">
            <v>0</v>
          </cell>
          <cell r="I32">
            <v>0</v>
          </cell>
          <cell r="J32">
            <v>15117541.737407228</v>
          </cell>
          <cell r="K32">
            <v>10150833.288656594</v>
          </cell>
          <cell r="L32">
            <v>217976281.39865321</v>
          </cell>
          <cell r="M32">
            <v>0</v>
          </cell>
        </row>
        <row r="33">
          <cell r="A33">
            <v>2028</v>
          </cell>
          <cell r="B33">
            <v>0</v>
          </cell>
          <cell r="C33">
            <v>0</v>
          </cell>
          <cell r="D33">
            <v>0</v>
          </cell>
          <cell r="E33">
            <v>0</v>
          </cell>
          <cell r="F33">
            <v>0</v>
          </cell>
          <cell r="G33">
            <v>207563354.91724136</v>
          </cell>
          <cell r="H33">
            <v>0</v>
          </cell>
          <cell r="I33">
            <v>0</v>
          </cell>
          <cell r="J33">
            <v>15467389.65306602</v>
          </cell>
          <cell r="K33">
            <v>10386247.179281309</v>
          </cell>
          <cell r="L33">
            <v>223030744.57030737</v>
          </cell>
          <cell r="M33">
            <v>0</v>
          </cell>
        </row>
        <row r="34">
          <cell r="A34">
            <v>2029</v>
          </cell>
          <cell r="B34">
            <v>0</v>
          </cell>
          <cell r="C34">
            <v>0</v>
          </cell>
          <cell r="D34">
            <v>0</v>
          </cell>
          <cell r="E34">
            <v>0</v>
          </cell>
          <cell r="F34">
            <v>0</v>
          </cell>
          <cell r="G34">
            <v>212377077.64745229</v>
          </cell>
          <cell r="H34">
            <v>0</v>
          </cell>
          <cell r="I34">
            <v>0</v>
          </cell>
          <cell r="J34">
            <v>15825343.577573985</v>
          </cell>
          <cell r="K34">
            <v>10627120.690640913</v>
          </cell>
          <cell r="L34">
            <v>228202421.22502628</v>
          </cell>
          <cell r="M34">
            <v>0</v>
          </cell>
        </row>
        <row r="35">
          <cell r="A35">
            <v>2030</v>
          </cell>
          <cell r="B35">
            <v>0</v>
          </cell>
          <cell r="C35">
            <v>0</v>
          </cell>
          <cell r="D35">
            <v>0</v>
          </cell>
          <cell r="E35">
            <v>0</v>
          </cell>
          <cell r="F35">
            <v>0</v>
          </cell>
          <cell r="G35">
            <v>217302438.22689909</v>
          </cell>
          <cell r="H35">
            <v>0</v>
          </cell>
          <cell r="I35">
            <v>0</v>
          </cell>
          <cell r="J35">
            <v>16191591.426925844</v>
          </cell>
          <cell r="K35">
            <v>10873580.439981634</v>
          </cell>
          <cell r="L35">
            <v>233494029.65382493</v>
          </cell>
          <cell r="M35">
            <v>0</v>
          </cell>
        </row>
        <row r="36">
          <cell r="A36">
            <v>2031</v>
          </cell>
          <cell r="B36">
            <v>0</v>
          </cell>
          <cell r="C36">
            <v>37448446.473629147</v>
          </cell>
          <cell r="D36">
            <v>89929989.244894713</v>
          </cell>
          <cell r="E36">
            <v>0</v>
          </cell>
          <cell r="F36">
            <v>0</v>
          </cell>
          <cell r="G36">
            <v>222342025.714008</v>
          </cell>
          <cell r="H36">
            <v>0</v>
          </cell>
          <cell r="I36">
            <v>0</v>
          </cell>
          <cell r="J36">
            <v>16566325.474434016</v>
          </cell>
          <cell r="K36">
            <v>11125755.981004259</v>
          </cell>
          <cell r="L36">
            <v>366286786.90696585</v>
          </cell>
          <cell r="M36">
            <v>0</v>
          </cell>
        </row>
        <row r="37">
          <cell r="A37">
            <v>2032</v>
          </cell>
          <cell r="B37">
            <v>0</v>
          </cell>
          <cell r="C37">
            <v>0</v>
          </cell>
          <cell r="D37">
            <v>0</v>
          </cell>
          <cell r="E37">
            <v>0</v>
          </cell>
          <cell r="F37">
            <v>0</v>
          </cell>
          <cell r="G37">
            <v>227498489.21156061</v>
          </cell>
          <cell r="H37">
            <v>0</v>
          </cell>
          <cell r="I37">
            <v>0</v>
          </cell>
          <cell r="J37">
            <v>16949742.451773927</v>
          </cell>
          <cell r="K37">
            <v>11383779.87196457</v>
          </cell>
          <cell r="L37">
            <v>244448231.66333455</v>
          </cell>
          <cell r="M37">
            <v>0</v>
          </cell>
        </row>
        <row r="38">
          <cell r="A38">
            <v>2033</v>
          </cell>
          <cell r="B38">
            <v>0</v>
          </cell>
          <cell r="C38">
            <v>0</v>
          </cell>
          <cell r="D38">
            <v>0</v>
          </cell>
          <cell r="E38">
            <v>0</v>
          </cell>
          <cell r="F38">
            <v>0</v>
          </cell>
          <cell r="G38">
            <v>232774539.25923344</v>
          </cell>
          <cell r="H38">
            <v>0</v>
          </cell>
          <cell r="I38">
            <v>0</v>
          </cell>
          <cell r="J38">
            <v>17342043.652373176</v>
          </cell>
          <cell r="K38">
            <v>11647787.745354544</v>
          </cell>
          <cell r="L38">
            <v>250116582.91160661</v>
          </cell>
          <cell r="M38">
            <v>0</v>
          </cell>
        </row>
        <row r="39">
          <cell r="A39">
            <v>2034</v>
          </cell>
          <cell r="B39">
            <v>0</v>
          </cell>
          <cell r="C39">
            <v>0</v>
          </cell>
          <cell r="D39">
            <v>0</v>
          </cell>
          <cell r="E39">
            <v>0</v>
          </cell>
          <cell r="F39">
            <v>0</v>
          </cell>
          <cell r="G39">
            <v>238172949.25839967</v>
          </cell>
          <cell r="H39">
            <v>0</v>
          </cell>
          <cell r="I39">
            <v>0</v>
          </cell>
          <cell r="J39">
            <v>17743435.037197597</v>
          </cell>
          <cell r="K39">
            <v>11917918.379197881</v>
          </cell>
          <cell r="L39">
            <v>255916384.29559726</v>
          </cell>
          <cell r="M39">
            <v>0</v>
          </cell>
        </row>
        <row r="40">
          <cell r="A40">
            <v>2035</v>
          </cell>
          <cell r="B40">
            <v>0</v>
          </cell>
          <cell r="C40">
            <v>0</v>
          </cell>
          <cell r="D40">
            <v>0</v>
          </cell>
          <cell r="E40">
            <v>0</v>
          </cell>
          <cell r="F40">
            <v>0</v>
          </cell>
          <cell r="G40">
            <v>243696556.93001473</v>
          </cell>
          <cell r="H40">
            <v>0</v>
          </cell>
          <cell r="I40">
            <v>0</v>
          </cell>
          <cell r="J40">
            <v>18154127.34299247</v>
          </cell>
          <cell r="K40">
            <v>12194313.770001054</v>
          </cell>
          <cell r="L40">
            <v>261850684.27300721</v>
          </cell>
          <cell r="M40">
            <v>0</v>
          </cell>
        </row>
        <row r="41">
          <cell r="A41">
            <v>0</v>
          </cell>
          <cell r="B41">
            <v>0</v>
          </cell>
          <cell r="C41">
            <v>0</v>
          </cell>
          <cell r="D41">
            <v>0</v>
          </cell>
          <cell r="E41">
            <v>0</v>
          </cell>
          <cell r="F41">
            <v>0</v>
          </cell>
          <cell r="G41">
            <v>0</v>
          </cell>
          <cell r="H41">
            <v>0</v>
          </cell>
          <cell r="I41">
            <v>0</v>
          </cell>
          <cell r="J41" t="e">
            <v>#N/A</v>
          </cell>
          <cell r="K41">
            <v>0</v>
          </cell>
          <cell r="L41" t="e">
            <v>#N/A</v>
          </cell>
          <cell r="M41">
            <v>0</v>
          </cell>
        </row>
        <row r="46">
          <cell r="A46" t="str">
            <v>AÑO</v>
          </cell>
          <cell r="B46" t="str">
            <v>CAPTACIÓN</v>
          </cell>
          <cell r="C46" t="str">
            <v>SISTEMA DE BOMBEO</v>
          </cell>
          <cell r="D46" t="str">
            <v>CONDUCCIÓN</v>
          </cell>
          <cell r="E46" t="str">
            <v>PLANTAS DE TRATAMIENTO</v>
          </cell>
          <cell r="F46" t="str">
            <v>TANQUES DE ALMACENAMIENTO</v>
          </cell>
          <cell r="G46" t="str">
            <v>REDES DE DISTRIBUCIÓN</v>
          </cell>
          <cell r="H46" t="str">
            <v>MACROMEDIDORES</v>
          </cell>
          <cell r="I46" t="str">
            <v>REPOSICIÓN DE REDES</v>
          </cell>
          <cell r="J46" t="str">
            <v>MICROMEDIDORES</v>
          </cell>
          <cell r="K46" t="str">
            <v>TOTAL OPTIMIZACIÓN</v>
          </cell>
          <cell r="L46" t="str">
            <v>SECTORIZACIÓN</v>
          </cell>
        </row>
        <row r="47">
          <cell r="A47">
            <v>2002</v>
          </cell>
          <cell r="B47">
            <v>0</v>
          </cell>
          <cell r="C47">
            <v>37448446.473629147</v>
          </cell>
          <cell r="E47">
            <v>0</v>
          </cell>
          <cell r="F47">
            <v>0</v>
          </cell>
          <cell r="G47">
            <v>44762250</v>
          </cell>
          <cell r="H47">
            <v>1717470.9131235979</v>
          </cell>
          <cell r="I47">
            <v>0</v>
          </cell>
          <cell r="J47">
            <v>8000000</v>
          </cell>
          <cell r="K47">
            <v>91928167.38675274</v>
          </cell>
          <cell r="L47">
            <v>108624515.21872663</v>
          </cell>
        </row>
        <row r="48">
          <cell r="A48">
            <v>2003</v>
          </cell>
          <cell r="B48">
            <v>0</v>
          </cell>
          <cell r="C48">
            <v>0</v>
          </cell>
          <cell r="E48">
            <v>0</v>
          </cell>
          <cell r="F48">
            <v>0</v>
          </cell>
          <cell r="G48">
            <v>0</v>
          </cell>
          <cell r="H48">
            <v>0</v>
          </cell>
          <cell r="I48">
            <v>0</v>
          </cell>
          <cell r="J48">
            <v>0</v>
          </cell>
          <cell r="K48">
            <v>0</v>
          </cell>
          <cell r="L48">
            <v>0</v>
          </cell>
        </row>
        <row r="49">
          <cell r="A49">
            <v>2004</v>
          </cell>
          <cell r="B49">
            <v>0</v>
          </cell>
          <cell r="C49">
            <v>0</v>
          </cell>
          <cell r="E49">
            <v>0</v>
          </cell>
          <cell r="F49">
            <v>0</v>
          </cell>
          <cell r="G49">
            <v>0</v>
          </cell>
          <cell r="H49">
            <v>0</v>
          </cell>
          <cell r="I49">
            <v>290717675.45407385</v>
          </cell>
          <cell r="J49">
            <v>0</v>
          </cell>
          <cell r="K49">
            <v>290717675.45407385</v>
          </cell>
          <cell r="L49">
            <v>0</v>
          </cell>
        </row>
        <row r="50">
          <cell r="A50">
            <v>2005</v>
          </cell>
          <cell r="B50">
            <v>0</v>
          </cell>
          <cell r="C50">
            <v>0</v>
          </cell>
          <cell r="E50">
            <v>0</v>
          </cell>
          <cell r="F50">
            <v>0</v>
          </cell>
          <cell r="G50">
            <v>0</v>
          </cell>
          <cell r="H50">
            <v>0</v>
          </cell>
          <cell r="I50">
            <v>290717675.45407385</v>
          </cell>
          <cell r="J50">
            <v>0</v>
          </cell>
          <cell r="K50">
            <v>290717675.45407385</v>
          </cell>
          <cell r="L50">
            <v>0</v>
          </cell>
        </row>
        <row r="51">
          <cell r="A51">
            <v>2006</v>
          </cell>
          <cell r="B51">
            <v>0</v>
          </cell>
          <cell r="C51">
            <v>0</v>
          </cell>
          <cell r="E51">
            <v>0</v>
          </cell>
          <cell r="F51">
            <v>0</v>
          </cell>
          <cell r="G51">
            <v>0</v>
          </cell>
          <cell r="H51">
            <v>0</v>
          </cell>
          <cell r="I51">
            <v>290717675.45407385</v>
          </cell>
          <cell r="J51">
            <v>0</v>
          </cell>
          <cell r="K51">
            <v>290717675.45407385</v>
          </cell>
          <cell r="L51">
            <v>0</v>
          </cell>
        </row>
        <row r="52">
          <cell r="A52">
            <v>2007</v>
          </cell>
          <cell r="B52">
            <v>0</v>
          </cell>
          <cell r="C52">
            <v>0</v>
          </cell>
          <cell r="E52">
            <v>0</v>
          </cell>
          <cell r="F52">
            <v>0</v>
          </cell>
          <cell r="G52">
            <v>0</v>
          </cell>
          <cell r="H52">
            <v>0</v>
          </cell>
          <cell r="I52">
            <v>0</v>
          </cell>
          <cell r="J52">
            <v>0</v>
          </cell>
          <cell r="K52">
            <v>0</v>
          </cell>
          <cell r="L52">
            <v>0</v>
          </cell>
        </row>
        <row r="53">
          <cell r="A53">
            <v>2008</v>
          </cell>
          <cell r="B53">
            <v>0</v>
          </cell>
          <cell r="C53">
            <v>0</v>
          </cell>
          <cell r="E53">
            <v>0</v>
          </cell>
          <cell r="F53">
            <v>0</v>
          </cell>
          <cell r="G53">
            <v>0</v>
          </cell>
          <cell r="H53">
            <v>0</v>
          </cell>
          <cell r="I53">
            <v>0</v>
          </cell>
          <cell r="J53">
            <v>0</v>
          </cell>
          <cell r="K53">
            <v>0</v>
          </cell>
          <cell r="L53">
            <v>0</v>
          </cell>
        </row>
        <row r="54">
          <cell r="A54">
            <v>2009</v>
          </cell>
          <cell r="B54">
            <v>0</v>
          </cell>
          <cell r="C54">
            <v>0</v>
          </cell>
          <cell r="E54">
            <v>0</v>
          </cell>
          <cell r="F54">
            <v>0</v>
          </cell>
          <cell r="G54">
            <v>0</v>
          </cell>
          <cell r="H54">
            <v>0</v>
          </cell>
          <cell r="I54">
            <v>0</v>
          </cell>
          <cell r="J54">
            <v>0</v>
          </cell>
          <cell r="K54">
            <v>0</v>
          </cell>
          <cell r="L54">
            <v>0</v>
          </cell>
        </row>
        <row r="55">
          <cell r="A55">
            <v>2010</v>
          </cell>
          <cell r="B55">
            <v>0</v>
          </cell>
          <cell r="C55">
            <v>0</v>
          </cell>
          <cell r="E55">
            <v>0</v>
          </cell>
          <cell r="F55">
            <v>0</v>
          </cell>
          <cell r="G55">
            <v>0</v>
          </cell>
          <cell r="H55">
            <v>0</v>
          </cell>
          <cell r="I55">
            <v>0</v>
          </cell>
          <cell r="J55">
            <v>0</v>
          </cell>
          <cell r="K55">
            <v>0</v>
          </cell>
          <cell r="L55">
            <v>0</v>
          </cell>
        </row>
        <row r="56">
          <cell r="A56">
            <v>2011</v>
          </cell>
          <cell r="B56">
            <v>0</v>
          </cell>
          <cell r="C56">
            <v>0</v>
          </cell>
          <cell r="E56">
            <v>0</v>
          </cell>
          <cell r="F56">
            <v>0</v>
          </cell>
          <cell r="G56">
            <v>0</v>
          </cell>
          <cell r="H56">
            <v>0</v>
          </cell>
          <cell r="I56">
            <v>0</v>
          </cell>
          <cell r="J56">
            <v>0</v>
          </cell>
          <cell r="K56">
            <v>0</v>
          </cell>
          <cell r="L56">
            <v>0</v>
          </cell>
        </row>
        <row r="57">
          <cell r="A57">
            <v>2012</v>
          </cell>
          <cell r="B57">
            <v>0</v>
          </cell>
          <cell r="C57">
            <v>0</v>
          </cell>
          <cell r="E57">
            <v>0</v>
          </cell>
          <cell r="F57">
            <v>0</v>
          </cell>
          <cell r="G57">
            <v>0</v>
          </cell>
          <cell r="H57">
            <v>0</v>
          </cell>
          <cell r="I57">
            <v>0</v>
          </cell>
          <cell r="J57">
            <v>0</v>
          </cell>
          <cell r="K57">
            <v>0</v>
          </cell>
          <cell r="L57">
            <v>0</v>
          </cell>
        </row>
        <row r="58">
          <cell r="A58">
            <v>2013</v>
          </cell>
          <cell r="B58">
            <v>0</v>
          </cell>
          <cell r="C58">
            <v>0</v>
          </cell>
          <cell r="E58">
            <v>0</v>
          </cell>
          <cell r="F58">
            <v>0</v>
          </cell>
          <cell r="G58">
            <v>0</v>
          </cell>
          <cell r="H58">
            <v>0</v>
          </cell>
          <cell r="I58">
            <v>0</v>
          </cell>
          <cell r="J58">
            <v>0</v>
          </cell>
          <cell r="K58">
            <v>0</v>
          </cell>
          <cell r="L58">
            <v>0</v>
          </cell>
        </row>
        <row r="59">
          <cell r="A59">
            <v>2014</v>
          </cell>
          <cell r="B59">
            <v>0</v>
          </cell>
          <cell r="C59">
            <v>0</v>
          </cell>
          <cell r="E59">
            <v>0</v>
          </cell>
          <cell r="F59">
            <v>0</v>
          </cell>
          <cell r="G59">
            <v>0</v>
          </cell>
          <cell r="H59">
            <v>0</v>
          </cell>
          <cell r="I59">
            <v>0</v>
          </cell>
          <cell r="J59">
            <v>0</v>
          </cell>
          <cell r="K59">
            <v>0</v>
          </cell>
          <cell r="L59">
            <v>0</v>
          </cell>
        </row>
        <row r="60">
          <cell r="A60">
            <v>2015</v>
          </cell>
          <cell r="B60">
            <v>0</v>
          </cell>
          <cell r="C60">
            <v>0</v>
          </cell>
          <cell r="E60">
            <v>0</v>
          </cell>
          <cell r="F60">
            <v>0</v>
          </cell>
          <cell r="G60">
            <v>0</v>
          </cell>
          <cell r="H60">
            <v>0</v>
          </cell>
          <cell r="I60">
            <v>0</v>
          </cell>
          <cell r="J60">
            <v>0</v>
          </cell>
          <cell r="K60">
            <v>0</v>
          </cell>
          <cell r="L60">
            <v>0</v>
          </cell>
        </row>
        <row r="61">
          <cell r="A61">
            <v>2016</v>
          </cell>
          <cell r="B61">
            <v>0</v>
          </cell>
          <cell r="C61">
            <v>0</v>
          </cell>
          <cell r="E61">
            <v>0</v>
          </cell>
          <cell r="F61">
            <v>0</v>
          </cell>
          <cell r="G61">
            <v>0</v>
          </cell>
          <cell r="H61">
            <v>0</v>
          </cell>
          <cell r="I61">
            <v>0</v>
          </cell>
          <cell r="J61">
            <v>0</v>
          </cell>
          <cell r="K61">
            <v>0</v>
          </cell>
          <cell r="L61">
            <v>0</v>
          </cell>
        </row>
        <row r="62">
          <cell r="A62">
            <v>2017</v>
          </cell>
          <cell r="B62">
            <v>0</v>
          </cell>
          <cell r="C62">
            <v>0</v>
          </cell>
          <cell r="E62">
            <v>0</v>
          </cell>
          <cell r="F62">
            <v>0</v>
          </cell>
          <cell r="G62">
            <v>0</v>
          </cell>
          <cell r="H62">
            <v>0</v>
          </cell>
          <cell r="I62">
            <v>0</v>
          </cell>
          <cell r="J62">
            <v>0</v>
          </cell>
          <cell r="K62">
            <v>0</v>
          </cell>
          <cell r="L62">
            <v>0</v>
          </cell>
        </row>
        <row r="63">
          <cell r="A63">
            <v>2018</v>
          </cell>
          <cell r="B63">
            <v>0</v>
          </cell>
          <cell r="C63">
            <v>0</v>
          </cell>
          <cell r="E63">
            <v>0</v>
          </cell>
          <cell r="F63">
            <v>0</v>
          </cell>
          <cell r="G63">
            <v>0</v>
          </cell>
          <cell r="H63">
            <v>0</v>
          </cell>
          <cell r="I63">
            <v>0</v>
          </cell>
          <cell r="J63">
            <v>0</v>
          </cell>
          <cell r="K63">
            <v>0</v>
          </cell>
          <cell r="L63">
            <v>0</v>
          </cell>
        </row>
        <row r="64">
          <cell r="A64">
            <v>2019</v>
          </cell>
          <cell r="B64">
            <v>0</v>
          </cell>
          <cell r="C64">
            <v>0</v>
          </cell>
          <cell r="E64">
            <v>0</v>
          </cell>
          <cell r="F64">
            <v>0</v>
          </cell>
          <cell r="G64">
            <v>0</v>
          </cell>
          <cell r="H64">
            <v>0</v>
          </cell>
          <cell r="I64">
            <v>0</v>
          </cell>
          <cell r="J64">
            <v>0</v>
          </cell>
          <cell r="K64">
            <v>0</v>
          </cell>
          <cell r="L64">
            <v>0</v>
          </cell>
        </row>
        <row r="65">
          <cell r="A65">
            <v>2020</v>
          </cell>
          <cell r="B65">
            <v>0</v>
          </cell>
          <cell r="C65">
            <v>0</v>
          </cell>
          <cell r="E65">
            <v>0</v>
          </cell>
          <cell r="F65">
            <v>0</v>
          </cell>
          <cell r="G65">
            <v>0</v>
          </cell>
          <cell r="H65">
            <v>0</v>
          </cell>
          <cell r="I65">
            <v>0</v>
          </cell>
          <cell r="J65">
            <v>0</v>
          </cell>
          <cell r="K65">
            <v>0</v>
          </cell>
          <cell r="L65">
            <v>0</v>
          </cell>
        </row>
        <row r="66">
          <cell r="A66">
            <v>2021</v>
          </cell>
          <cell r="B66">
            <v>0</v>
          </cell>
          <cell r="C66">
            <v>0</v>
          </cell>
          <cell r="E66">
            <v>0</v>
          </cell>
          <cell r="F66">
            <v>0</v>
          </cell>
          <cell r="G66">
            <v>0</v>
          </cell>
          <cell r="H66">
            <v>0</v>
          </cell>
          <cell r="I66">
            <v>0</v>
          </cell>
          <cell r="J66">
            <v>0</v>
          </cell>
          <cell r="K66">
            <v>0</v>
          </cell>
          <cell r="L66">
            <v>0</v>
          </cell>
        </row>
        <row r="67">
          <cell r="A67">
            <v>2022</v>
          </cell>
          <cell r="B67">
            <v>0</v>
          </cell>
          <cell r="C67">
            <v>0</v>
          </cell>
          <cell r="E67">
            <v>0</v>
          </cell>
          <cell r="F67">
            <v>0</v>
          </cell>
          <cell r="G67">
            <v>0</v>
          </cell>
          <cell r="H67">
            <v>0</v>
          </cell>
          <cell r="I67">
            <v>0</v>
          </cell>
          <cell r="J67">
            <v>0</v>
          </cell>
          <cell r="K67">
            <v>0</v>
          </cell>
          <cell r="L67">
            <v>0</v>
          </cell>
        </row>
        <row r="68">
          <cell r="A68">
            <v>2023</v>
          </cell>
          <cell r="B68">
            <v>0</v>
          </cell>
          <cell r="C68">
            <v>0</v>
          </cell>
          <cell r="E68">
            <v>0</v>
          </cell>
          <cell r="F68">
            <v>0</v>
          </cell>
          <cell r="G68">
            <v>0</v>
          </cell>
          <cell r="H68">
            <v>0</v>
          </cell>
          <cell r="I68">
            <v>0</v>
          </cell>
          <cell r="J68">
            <v>0</v>
          </cell>
          <cell r="K68">
            <v>0</v>
          </cell>
          <cell r="L68">
            <v>0</v>
          </cell>
        </row>
        <row r="69">
          <cell r="A69">
            <v>2024</v>
          </cell>
          <cell r="B69">
            <v>0</v>
          </cell>
          <cell r="C69">
            <v>0</v>
          </cell>
          <cell r="E69">
            <v>0</v>
          </cell>
          <cell r="F69">
            <v>0</v>
          </cell>
          <cell r="G69">
            <v>0</v>
          </cell>
          <cell r="H69">
            <v>0</v>
          </cell>
          <cell r="I69">
            <v>0</v>
          </cell>
          <cell r="J69">
            <v>0</v>
          </cell>
          <cell r="K69">
            <v>0</v>
          </cell>
          <cell r="L69">
            <v>0</v>
          </cell>
        </row>
        <row r="70">
          <cell r="A70">
            <v>2025</v>
          </cell>
          <cell r="B70">
            <v>0</v>
          </cell>
          <cell r="C70">
            <v>0</v>
          </cell>
          <cell r="E70">
            <v>0</v>
          </cell>
          <cell r="F70">
            <v>0</v>
          </cell>
          <cell r="G70">
            <v>0</v>
          </cell>
          <cell r="H70">
            <v>0</v>
          </cell>
          <cell r="I70">
            <v>0</v>
          </cell>
          <cell r="J70">
            <v>0</v>
          </cell>
          <cell r="K70">
            <v>0</v>
          </cell>
          <cell r="L70">
            <v>0</v>
          </cell>
        </row>
        <row r="71">
          <cell r="A71">
            <v>2026</v>
          </cell>
          <cell r="B71">
            <v>0</v>
          </cell>
          <cell r="C71">
            <v>0</v>
          </cell>
          <cell r="E71">
            <v>0</v>
          </cell>
          <cell r="F71">
            <v>0</v>
          </cell>
          <cell r="G71">
            <v>0</v>
          </cell>
          <cell r="H71">
            <v>0</v>
          </cell>
          <cell r="I71">
            <v>0</v>
          </cell>
          <cell r="J71">
            <v>0</v>
          </cell>
          <cell r="K71">
            <v>0</v>
          </cell>
          <cell r="L71">
            <v>0</v>
          </cell>
        </row>
        <row r="72">
          <cell r="A72">
            <v>2027</v>
          </cell>
          <cell r="B72">
            <v>0</v>
          </cell>
          <cell r="C72">
            <v>0</v>
          </cell>
          <cell r="E72">
            <v>0</v>
          </cell>
          <cell r="F72">
            <v>0</v>
          </cell>
          <cell r="G72">
            <v>0</v>
          </cell>
          <cell r="H72">
            <v>0</v>
          </cell>
          <cell r="I72">
            <v>0</v>
          </cell>
          <cell r="J72">
            <v>0</v>
          </cell>
          <cell r="K72">
            <v>0</v>
          </cell>
          <cell r="L72">
            <v>0</v>
          </cell>
        </row>
        <row r="73">
          <cell r="A73">
            <v>2028</v>
          </cell>
          <cell r="B73">
            <v>0</v>
          </cell>
          <cell r="C73">
            <v>0</v>
          </cell>
          <cell r="E73">
            <v>0</v>
          </cell>
          <cell r="F73">
            <v>0</v>
          </cell>
          <cell r="G73">
            <v>0</v>
          </cell>
          <cell r="H73">
            <v>0</v>
          </cell>
          <cell r="I73">
            <v>0</v>
          </cell>
          <cell r="J73">
            <v>0</v>
          </cell>
          <cell r="K73">
            <v>0</v>
          </cell>
          <cell r="L73">
            <v>0</v>
          </cell>
        </row>
        <row r="74">
          <cell r="A74">
            <v>2029</v>
          </cell>
          <cell r="B74">
            <v>0</v>
          </cell>
          <cell r="C74">
            <v>0</v>
          </cell>
          <cell r="E74">
            <v>0</v>
          </cell>
          <cell r="F74">
            <v>0</v>
          </cell>
          <cell r="G74">
            <v>0</v>
          </cell>
          <cell r="H74">
            <v>0</v>
          </cell>
          <cell r="I74">
            <v>0</v>
          </cell>
          <cell r="J74">
            <v>0</v>
          </cell>
          <cell r="K74">
            <v>0</v>
          </cell>
          <cell r="L74">
            <v>0</v>
          </cell>
        </row>
        <row r="75">
          <cell r="A75">
            <v>2030</v>
          </cell>
          <cell r="B75">
            <v>0</v>
          </cell>
          <cell r="C75">
            <v>0</v>
          </cell>
          <cell r="E75">
            <v>0</v>
          </cell>
          <cell r="F75">
            <v>0</v>
          </cell>
          <cell r="G75">
            <v>0</v>
          </cell>
          <cell r="H75">
            <v>0</v>
          </cell>
          <cell r="I75">
            <v>0</v>
          </cell>
          <cell r="J75">
            <v>0</v>
          </cell>
          <cell r="K75">
            <v>0</v>
          </cell>
          <cell r="L75">
            <v>0</v>
          </cell>
        </row>
        <row r="76">
          <cell r="A76">
            <v>2031</v>
          </cell>
          <cell r="B76">
            <v>0</v>
          </cell>
          <cell r="C76">
            <v>0</v>
          </cell>
          <cell r="E76">
            <v>0</v>
          </cell>
          <cell r="F76">
            <v>0</v>
          </cell>
          <cell r="G76">
            <v>0</v>
          </cell>
          <cell r="H76">
            <v>0</v>
          </cell>
          <cell r="I76">
            <v>0</v>
          </cell>
          <cell r="J76">
            <v>0</v>
          </cell>
          <cell r="K76">
            <v>0</v>
          </cell>
          <cell r="L76">
            <v>0</v>
          </cell>
        </row>
        <row r="77">
          <cell r="A77">
            <v>2032</v>
          </cell>
          <cell r="B77">
            <v>0</v>
          </cell>
          <cell r="C77">
            <v>0</v>
          </cell>
          <cell r="E77">
            <v>0</v>
          </cell>
          <cell r="F77">
            <v>0</v>
          </cell>
          <cell r="G77">
            <v>0</v>
          </cell>
          <cell r="H77">
            <v>0</v>
          </cell>
          <cell r="I77">
            <v>0</v>
          </cell>
          <cell r="J77">
            <v>0</v>
          </cell>
          <cell r="K77">
            <v>0</v>
          </cell>
          <cell r="L77">
            <v>0</v>
          </cell>
        </row>
        <row r="78">
          <cell r="A78">
            <v>2033</v>
          </cell>
          <cell r="B78">
            <v>0</v>
          </cell>
          <cell r="C78">
            <v>0</v>
          </cell>
          <cell r="E78">
            <v>0</v>
          </cell>
          <cell r="F78">
            <v>0</v>
          </cell>
          <cell r="G78">
            <v>0</v>
          </cell>
          <cell r="H78">
            <v>0</v>
          </cell>
          <cell r="I78">
            <v>0</v>
          </cell>
          <cell r="J78">
            <v>0</v>
          </cell>
          <cell r="K78">
            <v>0</v>
          </cell>
          <cell r="L78">
            <v>0</v>
          </cell>
        </row>
        <row r="79">
          <cell r="A79">
            <v>2034</v>
          </cell>
          <cell r="B79">
            <v>0</v>
          </cell>
          <cell r="C79">
            <v>0</v>
          </cell>
          <cell r="E79">
            <v>0</v>
          </cell>
          <cell r="F79">
            <v>0</v>
          </cell>
          <cell r="G79">
            <v>0</v>
          </cell>
          <cell r="H79">
            <v>0</v>
          </cell>
          <cell r="I79">
            <v>0</v>
          </cell>
          <cell r="J79">
            <v>0</v>
          </cell>
          <cell r="K79">
            <v>0</v>
          </cell>
          <cell r="L79">
            <v>0</v>
          </cell>
        </row>
        <row r="80">
          <cell r="A80">
            <v>2035</v>
          </cell>
          <cell r="B80">
            <v>0</v>
          </cell>
          <cell r="C80">
            <v>0</v>
          </cell>
          <cell r="E80">
            <v>0</v>
          </cell>
          <cell r="F80">
            <v>0</v>
          </cell>
          <cell r="G80">
            <v>0</v>
          </cell>
          <cell r="H80">
            <v>0</v>
          </cell>
          <cell r="I80">
            <v>0</v>
          </cell>
          <cell r="J80">
            <v>0</v>
          </cell>
          <cell r="K80">
            <v>0</v>
          </cell>
          <cell r="L80">
            <v>0</v>
          </cell>
        </row>
        <row r="81">
          <cell r="A81">
            <v>0</v>
          </cell>
          <cell r="B81">
            <v>0</v>
          </cell>
          <cell r="C81">
            <v>0</v>
          </cell>
          <cell r="E81">
            <v>0</v>
          </cell>
          <cell r="F81">
            <v>0</v>
          </cell>
          <cell r="G81">
            <v>0</v>
          </cell>
          <cell r="H81">
            <v>0</v>
          </cell>
          <cell r="I81">
            <v>0</v>
          </cell>
          <cell r="J81">
            <v>0</v>
          </cell>
          <cell r="K81">
            <v>0</v>
          </cell>
          <cell r="L81">
            <v>0</v>
          </cell>
        </row>
        <row r="118">
          <cell r="B118" t="str">
            <v>Año</v>
          </cell>
          <cell r="C118" t="str">
            <v>Caudal Máximo Diario (lps)</v>
          </cell>
          <cell r="D118" t="str">
            <v>Excedente o (deficit) (lps)</v>
          </cell>
          <cell r="E118" t="str">
            <v>Caudal dado por rehabilitaciones (lps)</v>
          </cell>
          <cell r="F118" t="str">
            <v>Caudal dado por Inversiones expansión (lps)</v>
          </cell>
          <cell r="G118" t="str">
            <v>Caudales instalado (actual + ampliación + rehabilitación) (lps)</v>
          </cell>
          <cell r="H118" t="str">
            <v>Costo Pozos/barcazas Rehabilitación ($)</v>
          </cell>
          <cell r="I118" t="str">
            <v>Costo Pozos/barcazas   en ampliación ($)</v>
          </cell>
          <cell r="K118" t="str">
            <v>Potencia Requerida rehabilitación (kW)</v>
          </cell>
          <cell r="L118" t="str">
            <v>Potencia Requerida inversión (kW)</v>
          </cell>
          <cell r="M118" t="str">
            <v>Costo sistema de bombeo rehabilitación ($)</v>
          </cell>
          <cell r="N118" t="str">
            <v>Costo sistema de bombeo en ampliación ($)</v>
          </cell>
          <cell r="O118" t="str">
            <v>Potencia Requerida rebombeo (kW)</v>
          </cell>
          <cell r="P118" t="str">
            <v>Costo rebombeo (kW)</v>
          </cell>
          <cell r="Q118" t="str">
            <v>Diametro Tramo  (m)</v>
          </cell>
          <cell r="R118" t="str">
            <v>Diametro Tramo  (")</v>
          </cell>
          <cell r="S118" t="str">
            <v>Diametro diseño (")</v>
          </cell>
          <cell r="T118" t="str">
            <v>Costo  inversión en ampliación ($)</v>
          </cell>
          <cell r="U118" t="str">
            <v>Costo  inversión en ampliación Magdalena ($)</v>
          </cell>
          <cell r="V118" t="str">
            <v>Volumen actual (m3)</v>
          </cell>
          <cell r="W118" t="str">
            <v>Capacidad de regulación (m3)</v>
          </cell>
          <cell r="X118" t="str">
            <v>Volumen adicional contra incendios (m3)</v>
          </cell>
          <cell r="Y118" t="str">
            <v xml:space="preserve">Población </v>
          </cell>
          <cell r="Z118" t="str">
            <v>Volumen de almacenamiento requerido (m3)</v>
          </cell>
          <cell r="AB118" t="str">
            <v>Consumo medio diario (lps)</v>
          </cell>
          <cell r="AC118" t="str">
            <v>Consumo medio diario (m3)</v>
          </cell>
          <cell r="AD118" t="str">
            <v>Volumen de almacenamiento requerido (m3)</v>
          </cell>
          <cell r="AF118" t="str">
            <v>Consumo medio diario * factor de almacenamiento (m3)</v>
          </cell>
          <cell r="AG118" t="str">
            <v>Volumen de almacenamiento requerido (m3)</v>
          </cell>
          <cell r="AI118" t="str">
            <v>Volumen de almacenamiento requerido (m3)</v>
          </cell>
          <cell r="AJ118" t="str">
            <v>Deficit con obras (m3)</v>
          </cell>
          <cell r="AK118" t="str">
            <v xml:space="preserve">Capacidad Tanque a construir (m3) </v>
          </cell>
          <cell r="AL118" t="str">
            <v>Costo de inversión ($)</v>
          </cell>
          <cell r="AM118" t="str">
            <v>Deficit con obras (m3)</v>
          </cell>
          <cell r="AN118" t="str">
            <v xml:space="preserve">Capacidad Tanque a construir (m3) </v>
          </cell>
          <cell r="AO118" t="str">
            <v>Costo de inversión Ampliación ($)</v>
          </cell>
          <cell r="AP118" t="str">
            <v>Año de referencia</v>
          </cell>
          <cell r="AQ118" t="str">
            <v>Costo de rehabilitación del tanque actual ($)</v>
          </cell>
          <cell r="AR118" t="str">
            <v>Exceso o (Deficit) de capacidad (lps)</v>
          </cell>
          <cell r="AS118" t="str">
            <v>Capacidad  de tratamiento a instalar (lps)</v>
          </cell>
          <cell r="AT118" t="str">
            <v>Costo planta de tratamiento Ampliación</v>
          </cell>
          <cell r="AU118" t="str">
            <v>Sistema de desinfección</v>
          </cell>
          <cell r="AV118" t="str">
            <v xml:space="preserve">Catastro de redes </v>
          </cell>
          <cell r="AW118" t="str">
            <v>Estudio de Capacidad hidráulica de redes</v>
          </cell>
          <cell r="AX118" t="str">
            <v>Plan de operación y definición de obras y Revisión Plan maestro</v>
          </cell>
          <cell r="AY118" t="str">
            <v>Exceso o deficit de capacidad PTAP</v>
          </cell>
          <cell r="AZ118" t="str">
            <v>Vida útil residual</v>
          </cell>
          <cell r="BA118" t="str">
            <v>Costo de reposición</v>
          </cell>
          <cell r="BB118" t="str">
            <v>Vida útil residual</v>
          </cell>
          <cell r="BC118" t="str">
            <v>Costo de reposición</v>
          </cell>
          <cell r="BD118" t="str">
            <v>Vida útil residual</v>
          </cell>
          <cell r="BE118" t="str">
            <v>Costo de reposición</v>
          </cell>
          <cell r="BF118" t="str">
            <v>Total reposición de redes ($)</v>
          </cell>
          <cell r="BG118" t="str">
            <v>Usuarios potenciales acueducto</v>
          </cell>
          <cell r="BH118" t="str">
            <v>Numero de usuarios real (solo usuarios residenciales)</v>
          </cell>
          <cell r="BI118" t="str">
            <v>Numero de usuarios a conectar</v>
          </cell>
          <cell r="BJ118" t="str">
            <v>Longitud Total conexiones (ML)</v>
          </cell>
          <cell r="BK118" t="str">
            <v>Costo Ampliación de redes ($)</v>
          </cell>
          <cell r="BL118" t="str">
            <v>Costo Ampliación de conexiones domiciliarias ($)</v>
          </cell>
          <cell r="BM118" t="str">
            <v xml:space="preserve">Numero de Macromedidores rehabilitación </v>
          </cell>
          <cell r="BN118" t="str">
            <v>Numero de Macromedidores ampliación</v>
          </cell>
          <cell r="BO118" t="str">
            <v>Costo Macromedidores rehabilitación ($)</v>
          </cell>
          <cell r="BP118" t="str">
            <v>Costo Macromedidores Ampliacion  ($)</v>
          </cell>
          <cell r="BR118" t="str">
            <v>Numero de micromedidores (Residencial +Ind&amp;Com y oficial)</v>
          </cell>
          <cell r="BS118" t="str">
            <v xml:space="preserve">Numero de Micromedidores rehabilitación </v>
          </cell>
          <cell r="BT118" t="str">
            <v>Numero de Micromedidores instalación</v>
          </cell>
          <cell r="BU118" t="str">
            <v>Numero de Micromedidores Ampliación</v>
          </cell>
          <cell r="BV118" t="str">
            <v>Costo Micromedidores rehabilitación + instalación ($)</v>
          </cell>
          <cell r="BW118" t="str">
            <v>Costo Micromedidores Ampliacion  ($)</v>
          </cell>
          <cell r="BZ118" t="str">
            <v>Total Usuarios Estratos 3, 4, 5, 6, Com&amp;Ind, Oficial</v>
          </cell>
          <cell r="CA118" t="str">
            <v>Micromedidores instalados Estrato 3, 4, 5, 6, Com&amp;Ind</v>
          </cell>
          <cell r="CB118" t="str">
            <v>Total Usuarios Estrato 2</v>
          </cell>
          <cell r="CC118" t="str">
            <v>Micromedidores instalados Estrato 2</v>
          </cell>
          <cell r="CD118" t="str">
            <v>Total Usuarios Estrato 1</v>
          </cell>
          <cell r="CE118" t="str">
            <v>Micromedidores instalados Estrato 1</v>
          </cell>
          <cell r="CF118" t="str">
            <v>Cronograma de instalación de micromedidores</v>
          </cell>
          <cell r="CH118" t="str">
            <v>Vida util remanente 4"</v>
          </cell>
          <cell r="CI118" t="str">
            <v>Años a reponer 4"</v>
          </cell>
          <cell r="CJ118" t="str">
            <v>Vida util remanente 6"</v>
          </cell>
          <cell r="CK118" t="str">
            <v>Años a reponer 6"</v>
          </cell>
          <cell r="CL118" t="str">
            <v>Vida util remanente 8"</v>
          </cell>
          <cell r="CM118" t="str">
            <v>Años a reponer 8"</v>
          </cell>
          <cell r="CO118" t="str">
            <v>Numero de mallas</v>
          </cell>
          <cell r="CP118" t="str">
            <v>Total válvulas</v>
          </cell>
          <cell r="CQ118" t="str">
            <v>Numero de macromedidores</v>
          </cell>
          <cell r="CR118" t="str">
            <v>Costo Válvulas</v>
          </cell>
          <cell r="CS118" t="str">
            <v>Costo Macromedidores</v>
          </cell>
          <cell r="CT118" t="str">
            <v xml:space="preserve">Costo Total </v>
          </cell>
          <cell r="CV118" t="str">
            <v>Plan Maestro Acu.</v>
          </cell>
        </row>
        <row r="120">
          <cell r="B120">
            <v>2002</v>
          </cell>
          <cell r="C120">
            <v>69.107463830723162</v>
          </cell>
          <cell r="D120">
            <v>-6.1074638307231623</v>
          </cell>
          <cell r="E120">
            <v>20</v>
          </cell>
          <cell r="F120">
            <v>0</v>
          </cell>
          <cell r="G120">
            <v>83</v>
          </cell>
          <cell r="H120">
            <v>0</v>
          </cell>
          <cell r="I120">
            <v>0</v>
          </cell>
          <cell r="K120">
            <v>22.236000000000001</v>
          </cell>
          <cell r="L120">
            <v>0</v>
          </cell>
          <cell r="M120">
            <v>37448446.473629147</v>
          </cell>
          <cell r="N120">
            <v>0</v>
          </cell>
          <cell r="O120">
            <v>0</v>
          </cell>
          <cell r="P120">
            <v>0</v>
          </cell>
          <cell r="Q120">
            <v>0</v>
          </cell>
          <cell r="R120">
            <v>0</v>
          </cell>
          <cell r="S120">
            <v>0</v>
          </cell>
          <cell r="T120">
            <v>0</v>
          </cell>
          <cell r="U120">
            <v>0</v>
          </cell>
          <cell r="V120">
            <v>5970.8848749744811</v>
          </cell>
          <cell r="W120">
            <v>895.63273124617217</v>
          </cell>
          <cell r="X120">
            <v>216</v>
          </cell>
          <cell r="Y120">
            <v>33508.501144864975</v>
          </cell>
          <cell r="Z120">
            <v>1111.6327312461722</v>
          </cell>
          <cell r="AB120">
            <v>63.629999999999988</v>
          </cell>
          <cell r="AC120">
            <v>5497.6319999999996</v>
          </cell>
          <cell r="AD120">
            <v>2199.0527999999999</v>
          </cell>
          <cell r="AF120">
            <v>1374.4079999999999</v>
          </cell>
          <cell r="AG120">
            <v>1590.4079999999999</v>
          </cell>
          <cell r="AI120">
            <v>1111.6327312461722</v>
          </cell>
          <cell r="AJ120">
            <v>-611.63273124617217</v>
          </cell>
          <cell r="AK120">
            <v>200</v>
          </cell>
          <cell r="AL120">
            <v>237895411.12702984</v>
          </cell>
          <cell r="AM120">
            <v>-611.63273124617217</v>
          </cell>
          <cell r="AN120">
            <v>907.73227221709681</v>
          </cell>
          <cell r="AO120">
            <v>544652770.77265608</v>
          </cell>
          <cell r="AP120">
            <v>2011</v>
          </cell>
          <cell r="AQ120">
            <v>0</v>
          </cell>
          <cell r="AR120">
            <v>-69.107463830723162</v>
          </cell>
          <cell r="AS120">
            <v>149</v>
          </cell>
          <cell r="AT120">
            <v>579793319.41592968</v>
          </cell>
          <cell r="AU120">
            <v>7000000</v>
          </cell>
          <cell r="AV120">
            <v>14762250.000000002</v>
          </cell>
          <cell r="AW120">
            <v>20000000</v>
          </cell>
          <cell r="AX120">
            <v>10000000</v>
          </cell>
          <cell r="AZ120">
            <v>-2</v>
          </cell>
          <cell r="BA120">
            <v>0</v>
          </cell>
          <cell r="BB120">
            <v>-7</v>
          </cell>
          <cell r="BC120">
            <v>0</v>
          </cell>
          <cell r="BD120">
            <v>19</v>
          </cell>
          <cell r="BE120">
            <v>0</v>
          </cell>
          <cell r="BF120">
            <v>0</v>
          </cell>
          <cell r="BG120">
            <v>6092.4547536118134</v>
          </cell>
          <cell r="BH120">
            <v>3916.5457719510837</v>
          </cell>
          <cell r="BI120">
            <v>216.54577195108368</v>
          </cell>
          <cell r="BJ120">
            <v>3248.1865792662552</v>
          </cell>
          <cell r="BK120">
            <v>194739589.4258838</v>
          </cell>
          <cell r="BL120">
            <v>9744559.7377987653</v>
          </cell>
          <cell r="BM120">
            <v>6</v>
          </cell>
          <cell r="BN120">
            <v>1</v>
          </cell>
          <cell r="BO120">
            <v>1717470.9131235979</v>
          </cell>
          <cell r="BP120">
            <v>2862451.5218726629</v>
          </cell>
          <cell r="BR120">
            <v>3972.6512719510838</v>
          </cell>
          <cell r="BS120">
            <v>0</v>
          </cell>
          <cell r="BT120">
            <v>500</v>
          </cell>
          <cell r="BU120">
            <v>658.54060617882328</v>
          </cell>
          <cell r="BV120">
            <v>8000000</v>
          </cell>
          <cell r="BW120">
            <v>52683248.494305864</v>
          </cell>
          <cell r="BZ120">
            <v>1158.5406061788233</v>
          </cell>
          <cell r="CA120">
            <v>1158.5406061788233</v>
          </cell>
          <cell r="CB120">
            <v>2166.1882788075127</v>
          </cell>
          <cell r="CC120">
            <v>0</v>
          </cell>
          <cell r="CD120">
            <v>647.92238696474726</v>
          </cell>
          <cell r="CE120">
            <v>0</v>
          </cell>
          <cell r="CF120">
            <v>1158.5406061788233</v>
          </cell>
          <cell r="CH120">
            <v>1</v>
          </cell>
          <cell r="CI120">
            <v>1</v>
          </cell>
          <cell r="CJ120">
            <v>1</v>
          </cell>
          <cell r="CK120">
            <v>1</v>
          </cell>
          <cell r="CL120">
            <v>0</v>
          </cell>
          <cell r="CM120">
            <v>0</v>
          </cell>
          <cell r="CO120">
            <v>10</v>
          </cell>
          <cell r="CP120">
            <v>40</v>
          </cell>
          <cell r="CQ120">
            <v>10</v>
          </cell>
          <cell r="CR120">
            <v>80000000</v>
          </cell>
          <cell r="CS120">
            <v>28624515.218726628</v>
          </cell>
          <cell r="CT120">
            <v>108624515.21872663</v>
          </cell>
          <cell r="CV120">
            <v>34285616.323411927</v>
          </cell>
        </row>
        <row r="121">
          <cell r="B121">
            <v>2003</v>
          </cell>
          <cell r="C121">
            <v>68.887483711549137</v>
          </cell>
          <cell r="D121">
            <v>14.112516288450863</v>
          </cell>
          <cell r="E121">
            <v>0</v>
          </cell>
          <cell r="F121">
            <v>0</v>
          </cell>
          <cell r="G121">
            <v>83</v>
          </cell>
          <cell r="H121">
            <v>0</v>
          </cell>
          <cell r="I121">
            <v>0</v>
          </cell>
          <cell r="K121">
            <v>0</v>
          </cell>
          <cell r="L121">
            <v>0</v>
          </cell>
          <cell r="M121">
            <v>0</v>
          </cell>
          <cell r="N121">
            <v>0</v>
          </cell>
          <cell r="O121">
            <v>0</v>
          </cell>
          <cell r="P121">
            <v>0</v>
          </cell>
          <cell r="Q121">
            <v>0</v>
          </cell>
          <cell r="R121">
            <v>0</v>
          </cell>
          <cell r="S121">
            <v>0</v>
          </cell>
          <cell r="T121">
            <v>0</v>
          </cell>
          <cell r="U121">
            <v>0</v>
          </cell>
          <cell r="V121">
            <v>5951.8785926778455</v>
          </cell>
          <cell r="W121">
            <v>892.7817889016768</v>
          </cell>
          <cell r="X121">
            <v>216</v>
          </cell>
          <cell r="Y121">
            <v>34285.61632341193</v>
          </cell>
          <cell r="Z121">
            <v>1108.7817889016769</v>
          </cell>
          <cell r="AB121">
            <v>57.5895531922693</v>
          </cell>
          <cell r="AC121">
            <v>4975.737395812067</v>
          </cell>
          <cell r="AD121">
            <v>1990.2949583248269</v>
          </cell>
          <cell r="AF121">
            <v>1243.9343489530168</v>
          </cell>
          <cell r="AG121">
            <v>1459.9343489530168</v>
          </cell>
          <cell r="AI121">
            <v>1108.7817889016769</v>
          </cell>
          <cell r="AJ121">
            <v>-408.78178890167692</v>
          </cell>
          <cell r="AK121">
            <v>200</v>
          </cell>
          <cell r="AL121">
            <v>237895411.12702984</v>
          </cell>
          <cell r="AM121">
            <v>298.95048331541989</v>
          </cell>
          <cell r="AN121">
            <v>0</v>
          </cell>
          <cell r="AO121">
            <v>0</v>
          </cell>
          <cell r="AP121">
            <v>2012</v>
          </cell>
          <cell r="AQ121">
            <v>0</v>
          </cell>
          <cell r="AR121">
            <v>-68.887483711549137</v>
          </cell>
          <cell r="AS121">
            <v>0</v>
          </cell>
          <cell r="AT121">
            <v>0</v>
          </cell>
          <cell r="AU121">
            <v>0</v>
          </cell>
          <cell r="AV121">
            <v>0</v>
          </cell>
          <cell r="AW121">
            <v>0</v>
          </cell>
          <cell r="AX121">
            <v>0</v>
          </cell>
          <cell r="AY121">
            <v>80.112516288450863</v>
          </cell>
          <cell r="AZ121">
            <v>-3</v>
          </cell>
          <cell r="BA121">
            <v>0</v>
          </cell>
          <cell r="BB121">
            <v>-8</v>
          </cell>
          <cell r="BC121">
            <v>0</v>
          </cell>
          <cell r="BD121">
            <v>18</v>
          </cell>
          <cell r="BE121">
            <v>0</v>
          </cell>
          <cell r="BF121">
            <v>0</v>
          </cell>
          <cell r="BG121">
            <v>6233.7484224385325</v>
          </cell>
          <cell r="BH121">
            <v>4198.7262349336288</v>
          </cell>
          <cell r="BI121">
            <v>282.18046298254512</v>
          </cell>
          <cell r="BJ121">
            <v>4232.7069447381764</v>
          </cell>
          <cell r="BK121">
            <v>253764860.01139691</v>
          </cell>
          <cell r="BL121">
            <v>12698120.834214531</v>
          </cell>
          <cell r="BM121">
            <v>0</v>
          </cell>
          <cell r="BN121">
            <v>0</v>
          </cell>
          <cell r="BO121">
            <v>0</v>
          </cell>
          <cell r="BP121">
            <v>0</v>
          </cell>
          <cell r="BR121">
            <v>3096.8521837548051</v>
          </cell>
          <cell r="BS121">
            <v>0</v>
          </cell>
          <cell r="BT121">
            <v>0</v>
          </cell>
          <cell r="BU121">
            <v>1241.1188601668557</v>
          </cell>
          <cell r="BV121">
            <v>0</v>
          </cell>
          <cell r="BW121">
            <v>99289508.813348457</v>
          </cell>
          <cell r="BZ121">
            <v>1238.5302359442805</v>
          </cell>
          <cell r="CA121">
            <v>79.989629765457266</v>
          </cell>
          <cell r="CB121">
            <v>2322.2584608027969</v>
          </cell>
          <cell r="CC121">
            <v>1161.1292304013984</v>
          </cell>
          <cell r="CD121">
            <v>694.60409318655093</v>
          </cell>
          <cell r="CE121">
            <v>0</v>
          </cell>
          <cell r="CF121">
            <v>1241.1188601668557</v>
          </cell>
          <cell r="CH121">
            <v>2</v>
          </cell>
          <cell r="CI121">
            <v>1</v>
          </cell>
          <cell r="CJ121">
            <v>2</v>
          </cell>
          <cell r="CK121">
            <v>1</v>
          </cell>
          <cell r="CL121">
            <v>0</v>
          </cell>
          <cell r="CM121">
            <v>0</v>
          </cell>
          <cell r="CV121">
            <v>0</v>
          </cell>
        </row>
        <row r="122">
          <cell r="B122">
            <v>2004</v>
          </cell>
          <cell r="C122">
            <v>68.864716073313076</v>
          </cell>
          <cell r="D122">
            <v>14.135283926686924</v>
          </cell>
          <cell r="E122">
            <v>0</v>
          </cell>
          <cell r="F122">
            <v>0</v>
          </cell>
          <cell r="G122">
            <v>83</v>
          </cell>
          <cell r="H122">
            <v>0</v>
          </cell>
          <cell r="I122">
            <v>0</v>
          </cell>
          <cell r="K122">
            <v>0</v>
          </cell>
          <cell r="L122">
            <v>0</v>
          </cell>
          <cell r="M122">
            <v>0</v>
          </cell>
          <cell r="N122">
            <v>0</v>
          </cell>
          <cell r="O122">
            <v>0</v>
          </cell>
          <cell r="P122">
            <v>0</v>
          </cell>
          <cell r="Q122">
            <v>0</v>
          </cell>
          <cell r="R122">
            <v>0</v>
          </cell>
          <cell r="S122">
            <v>0</v>
          </cell>
          <cell r="T122">
            <v>0</v>
          </cell>
          <cell r="U122">
            <v>0</v>
          </cell>
          <cell r="V122">
            <v>5949.9114687342508</v>
          </cell>
          <cell r="W122">
            <v>892.48672031013757</v>
          </cell>
          <cell r="X122">
            <v>216</v>
          </cell>
          <cell r="Y122">
            <v>35080.754032961304</v>
          </cell>
          <cell r="Z122">
            <v>1108.4867203101376</v>
          </cell>
          <cell r="AB122">
            <v>57.406236426290953</v>
          </cell>
          <cell r="AC122">
            <v>4959.8988272315382</v>
          </cell>
          <cell r="AD122">
            <v>1983.9595308926155</v>
          </cell>
          <cell r="AF122">
            <v>1239.9747068078846</v>
          </cell>
          <cell r="AG122">
            <v>1455.9747068078846</v>
          </cell>
          <cell r="AI122">
            <v>1108.4867203101376</v>
          </cell>
          <cell r="AJ122">
            <v>-208.48672031013757</v>
          </cell>
          <cell r="AK122">
            <v>200</v>
          </cell>
          <cell r="AL122">
            <v>237895411.12702984</v>
          </cell>
          <cell r="AM122">
            <v>299.24555190695924</v>
          </cell>
          <cell r="AN122">
            <v>0</v>
          </cell>
          <cell r="AO122">
            <v>0</v>
          </cell>
          <cell r="AP122">
            <v>2013</v>
          </cell>
          <cell r="AQ122">
            <v>0</v>
          </cell>
          <cell r="AR122">
            <v>-68.864716073313076</v>
          </cell>
          <cell r="AS122">
            <v>0</v>
          </cell>
          <cell r="AT122">
            <v>0</v>
          </cell>
          <cell r="AU122">
            <v>0</v>
          </cell>
          <cell r="AV122">
            <v>0</v>
          </cell>
          <cell r="AW122">
            <v>0</v>
          </cell>
          <cell r="AX122">
            <v>0</v>
          </cell>
          <cell r="AY122">
            <v>80.135283926686924</v>
          </cell>
          <cell r="AZ122">
            <v>-4</v>
          </cell>
          <cell r="BA122">
            <v>213833529.9823052</v>
          </cell>
          <cell r="BB122">
            <v>-9</v>
          </cell>
          <cell r="BC122">
            <v>76884145.471768647</v>
          </cell>
          <cell r="BD122">
            <v>17</v>
          </cell>
          <cell r="BE122">
            <v>0</v>
          </cell>
          <cell r="BF122">
            <v>290717675.45407385</v>
          </cell>
          <cell r="BG122">
            <v>6378.3189150838734</v>
          </cell>
          <cell r="BH122">
            <v>4491.8886088216486</v>
          </cell>
          <cell r="BI122">
            <v>293.16237388801983</v>
          </cell>
          <cell r="BJ122">
            <v>4397.4356083202974</v>
          </cell>
          <cell r="BK122">
            <v>263640891.30757424</v>
          </cell>
          <cell r="BL122">
            <v>13192306.824960893</v>
          </cell>
          <cell r="BM122">
            <v>0</v>
          </cell>
          <cell r="BN122">
            <v>0</v>
          </cell>
          <cell r="BO122">
            <v>0</v>
          </cell>
          <cell r="BP122">
            <v>0</v>
          </cell>
          <cell r="BR122">
            <v>2149.4623630259684</v>
          </cell>
          <cell r="BS122">
            <v>0</v>
          </cell>
          <cell r="BT122">
            <v>0</v>
          </cell>
          <cell r="BU122">
            <v>1406.3598030480669</v>
          </cell>
          <cell r="BV122">
            <v>0</v>
          </cell>
          <cell r="BW122">
            <v>112508784.24384534</v>
          </cell>
          <cell r="BZ122">
            <v>1321.6166808109085</v>
          </cell>
          <cell r="CA122">
            <v>83.086444866627971</v>
          </cell>
          <cell r="CB122">
            <v>2484.4025885828373</v>
          </cell>
          <cell r="CC122">
            <v>1323.2733581814389</v>
          </cell>
          <cell r="CD122">
            <v>743.10255997790239</v>
          </cell>
          <cell r="CE122">
            <v>0</v>
          </cell>
          <cell r="CF122">
            <v>1406.3598030480669</v>
          </cell>
          <cell r="CH122">
            <v>3</v>
          </cell>
          <cell r="CI122">
            <v>1</v>
          </cell>
          <cell r="CJ122">
            <v>3</v>
          </cell>
          <cell r="CK122">
            <v>1</v>
          </cell>
          <cell r="CL122">
            <v>0</v>
          </cell>
          <cell r="CM122">
            <v>0</v>
          </cell>
          <cell r="CV122">
            <v>0</v>
          </cell>
        </row>
        <row r="123">
          <cell r="B123">
            <v>2005</v>
          </cell>
          <cell r="C123">
            <v>69.007897489608339</v>
          </cell>
          <cell r="D123">
            <v>13.992102510391661</v>
          </cell>
          <cell r="E123">
            <v>0</v>
          </cell>
          <cell r="F123">
            <v>0</v>
          </cell>
          <cell r="G123">
            <v>83</v>
          </cell>
          <cell r="H123">
            <v>0</v>
          </cell>
          <cell r="I123">
            <v>0</v>
          </cell>
          <cell r="K123">
            <v>0</v>
          </cell>
          <cell r="L123">
            <v>0</v>
          </cell>
          <cell r="M123">
            <v>0</v>
          </cell>
          <cell r="N123">
            <v>0</v>
          </cell>
          <cell r="O123">
            <v>0</v>
          </cell>
          <cell r="P123">
            <v>0</v>
          </cell>
          <cell r="Q123">
            <v>0</v>
          </cell>
          <cell r="R123">
            <v>0</v>
          </cell>
          <cell r="S123">
            <v>0</v>
          </cell>
          <cell r="T123">
            <v>0</v>
          </cell>
          <cell r="U123">
            <v>0</v>
          </cell>
          <cell r="V123">
            <v>5962.2823431021607</v>
          </cell>
          <cell r="W123">
            <v>894.3423514653241</v>
          </cell>
          <cell r="X123">
            <v>216</v>
          </cell>
          <cell r="Y123">
            <v>35894.332244532976</v>
          </cell>
          <cell r="Z123">
            <v>1110.3423514653241</v>
          </cell>
          <cell r="AB123">
            <v>57.387263394427563</v>
          </cell>
          <cell r="AC123">
            <v>4958.2595572785422</v>
          </cell>
          <cell r="AD123">
            <v>1983.303822911417</v>
          </cell>
          <cell r="AF123">
            <v>1239.5648893196355</v>
          </cell>
          <cell r="AG123">
            <v>1455.5648893196355</v>
          </cell>
          <cell r="AI123">
            <v>1110.3423514653241</v>
          </cell>
          <cell r="AJ123">
            <v>-10.3423514653241</v>
          </cell>
          <cell r="AK123">
            <v>200</v>
          </cell>
          <cell r="AL123">
            <v>237895411.12702984</v>
          </cell>
          <cell r="AM123">
            <v>297.38992075177271</v>
          </cell>
          <cell r="AN123">
            <v>0</v>
          </cell>
          <cell r="AO123">
            <v>0</v>
          </cell>
          <cell r="AP123">
            <v>2014</v>
          </cell>
          <cell r="AQ123">
            <v>0</v>
          </cell>
          <cell r="AR123">
            <v>-69.007897489608339</v>
          </cell>
          <cell r="AS123">
            <v>0</v>
          </cell>
          <cell r="AT123">
            <v>0</v>
          </cell>
          <cell r="AU123">
            <v>0</v>
          </cell>
          <cell r="AV123">
            <v>0</v>
          </cell>
          <cell r="AW123">
            <v>0</v>
          </cell>
          <cell r="AX123">
            <v>0</v>
          </cell>
          <cell r="AY123">
            <v>79.992102510391661</v>
          </cell>
          <cell r="AZ123">
            <v>-5</v>
          </cell>
          <cell r="BA123">
            <v>213833529.9823052</v>
          </cell>
          <cell r="BB123">
            <v>-10</v>
          </cell>
          <cell r="BC123">
            <v>76884145.471768647</v>
          </cell>
          <cell r="BD123">
            <v>16</v>
          </cell>
          <cell r="BE123">
            <v>0</v>
          </cell>
          <cell r="BF123">
            <v>290717675.45407385</v>
          </cell>
          <cell r="BG123">
            <v>6526.2422262787231</v>
          </cell>
          <cell r="BH123">
            <v>4796.3904987826782</v>
          </cell>
          <cell r="BI123">
            <v>304.50188996102952</v>
          </cell>
          <cell r="BJ123">
            <v>4567.5283494154428</v>
          </cell>
          <cell r="BK123">
            <v>273838516.89245498</v>
          </cell>
          <cell r="BL123">
            <v>13702585.048246328</v>
          </cell>
          <cell r="BM123">
            <v>0</v>
          </cell>
          <cell r="BN123">
            <v>0</v>
          </cell>
          <cell r="BO123">
            <v>0</v>
          </cell>
          <cell r="BP123">
            <v>0</v>
          </cell>
          <cell r="BR123">
            <v>1048.1767821444319</v>
          </cell>
          <cell r="BS123">
            <v>0</v>
          </cell>
          <cell r="BT123">
            <v>0</v>
          </cell>
          <cell r="BU123">
            <v>254.69983543223611</v>
          </cell>
          <cell r="BV123">
            <v>0</v>
          </cell>
          <cell r="BW123">
            <v>20375986.83457889</v>
          </cell>
          <cell r="BZ123">
            <v>1407.9006561165502</v>
          </cell>
          <cell r="CA123">
            <v>86.283975305641661</v>
          </cell>
          <cell r="CB123">
            <v>2652.8184487094318</v>
          </cell>
          <cell r="CC123">
            <v>168.41586012659445</v>
          </cell>
          <cell r="CD123">
            <v>793.4769467121962</v>
          </cell>
          <cell r="CE123">
            <v>0</v>
          </cell>
          <cell r="CF123">
            <v>254.69983543223611</v>
          </cell>
          <cell r="CH123">
            <v>4</v>
          </cell>
          <cell r="CI123">
            <v>0</v>
          </cell>
          <cell r="CJ123">
            <v>4</v>
          </cell>
          <cell r="CK123">
            <v>0</v>
          </cell>
          <cell r="CL123">
            <v>0</v>
          </cell>
          <cell r="CM123">
            <v>0</v>
          </cell>
          <cell r="CV123">
            <v>0</v>
          </cell>
        </row>
        <row r="124">
          <cell r="B124">
            <v>2006</v>
          </cell>
          <cell r="C124">
            <v>72.442847813283038</v>
          </cell>
          <cell r="D124">
            <v>10.557152186716962</v>
          </cell>
          <cell r="E124">
            <v>0</v>
          </cell>
          <cell r="F124">
            <v>0</v>
          </cell>
          <cell r="G124">
            <v>83</v>
          </cell>
          <cell r="H124">
            <v>0</v>
          </cell>
          <cell r="I124">
            <v>0</v>
          </cell>
          <cell r="K124">
            <v>0</v>
          </cell>
          <cell r="L124">
            <v>0</v>
          </cell>
          <cell r="M124">
            <v>0</v>
          </cell>
          <cell r="N124">
            <v>0</v>
          </cell>
          <cell r="O124">
            <v>0</v>
          </cell>
          <cell r="P124">
            <v>0</v>
          </cell>
          <cell r="Q124">
            <v>0</v>
          </cell>
          <cell r="R124">
            <v>0</v>
          </cell>
          <cell r="S124">
            <v>0</v>
          </cell>
          <cell r="T124">
            <v>0</v>
          </cell>
          <cell r="U124">
            <v>0</v>
          </cell>
          <cell r="V124">
            <v>6259.0620510676545</v>
          </cell>
          <cell r="W124">
            <v>938.85930766014815</v>
          </cell>
          <cell r="X124">
            <v>216</v>
          </cell>
          <cell r="Y124">
            <v>36726.778622556318</v>
          </cell>
          <cell r="Z124">
            <v>1154.8593076601483</v>
          </cell>
          <cell r="AB124">
            <v>57.506581241340285</v>
          </cell>
          <cell r="AC124">
            <v>4968.5686192518006</v>
          </cell>
          <cell r="AD124">
            <v>1987.4274477007202</v>
          </cell>
          <cell r="AF124">
            <v>1242.1421548129501</v>
          </cell>
          <cell r="AG124">
            <v>1458.1421548129501</v>
          </cell>
          <cell r="AI124">
            <v>1154.8593076601483</v>
          </cell>
          <cell r="AJ124">
            <v>145.14069233985174</v>
          </cell>
          <cell r="AK124">
            <v>0</v>
          </cell>
          <cell r="AL124">
            <v>0</v>
          </cell>
          <cell r="AM124">
            <v>252.87296455694855</v>
          </cell>
          <cell r="AN124">
            <v>0</v>
          </cell>
          <cell r="AO124">
            <v>0</v>
          </cell>
          <cell r="AP124">
            <v>2015</v>
          </cell>
          <cell r="AQ124">
            <v>0</v>
          </cell>
          <cell r="AR124">
            <v>-72.442847813283038</v>
          </cell>
          <cell r="AS124">
            <v>0</v>
          </cell>
          <cell r="AT124">
            <v>0</v>
          </cell>
          <cell r="AU124">
            <v>0</v>
          </cell>
          <cell r="AV124">
            <v>0</v>
          </cell>
          <cell r="AW124">
            <v>0</v>
          </cell>
          <cell r="AX124">
            <v>0</v>
          </cell>
          <cell r="AY124">
            <v>76.557152186716962</v>
          </cell>
          <cell r="AZ124">
            <v>-6</v>
          </cell>
          <cell r="BA124">
            <v>213833529.9823052</v>
          </cell>
          <cell r="BB124">
            <v>-11</v>
          </cell>
          <cell r="BC124">
            <v>76884145.471768647</v>
          </cell>
          <cell r="BD124">
            <v>15</v>
          </cell>
          <cell r="BE124">
            <v>0</v>
          </cell>
          <cell r="BF124">
            <v>290717675.45407385</v>
          </cell>
          <cell r="BG124">
            <v>6677.5961131920576</v>
          </cell>
          <cell r="BH124">
            <v>5112.6001902285298</v>
          </cell>
          <cell r="BI124">
            <v>316.2096914458516</v>
          </cell>
          <cell r="BJ124">
            <v>4743.1453716877741</v>
          </cell>
          <cell r="BK124">
            <v>284367341.50856912</v>
          </cell>
          <cell r="BL124">
            <v>14229436.115063323</v>
          </cell>
          <cell r="BM124">
            <v>0</v>
          </cell>
          <cell r="BN124">
            <v>0</v>
          </cell>
          <cell r="BO124">
            <v>0</v>
          </cell>
          <cell r="BP124">
            <v>0</v>
          </cell>
          <cell r="BR124">
            <v>1110.2646936856027</v>
          </cell>
          <cell r="BS124">
            <v>0</v>
          </cell>
          <cell r="BT124">
            <v>0</v>
          </cell>
          <cell r="BU124">
            <v>264.47651406754972</v>
          </cell>
          <cell r="BV124">
            <v>0</v>
          </cell>
          <cell r="BW124">
            <v>21158121.125403978</v>
          </cell>
          <cell r="BZ124">
            <v>1497.4858840510858</v>
          </cell>
          <cell r="CA124">
            <v>89.585227934535624</v>
          </cell>
          <cell r="CB124">
            <v>2827.7097348424459</v>
          </cell>
          <cell r="CC124">
            <v>174.89128613301409</v>
          </cell>
          <cell r="CD124">
            <v>845.78817961805316</v>
          </cell>
          <cell r="CE124">
            <v>0</v>
          </cell>
          <cell r="CF124">
            <v>264.47651406754972</v>
          </cell>
          <cell r="CH124">
            <v>5</v>
          </cell>
          <cell r="CI124">
            <v>0</v>
          </cell>
          <cell r="CJ124">
            <v>5</v>
          </cell>
          <cell r="CK124">
            <v>0</v>
          </cell>
          <cell r="CL124">
            <v>0</v>
          </cell>
          <cell r="CM124">
            <v>0</v>
          </cell>
          <cell r="CV124">
            <v>0</v>
          </cell>
        </row>
        <row r="125">
          <cell r="B125">
            <v>2007</v>
          </cell>
          <cell r="C125">
            <v>75.943973485070103</v>
          </cell>
          <cell r="D125">
            <v>7.0560265149298971</v>
          </cell>
          <cell r="E125">
            <v>0</v>
          </cell>
          <cell r="F125">
            <v>0</v>
          </cell>
          <cell r="G125">
            <v>83</v>
          </cell>
          <cell r="H125">
            <v>0</v>
          </cell>
          <cell r="I125">
            <v>0</v>
          </cell>
          <cell r="K125">
            <v>0</v>
          </cell>
          <cell r="L125">
            <v>0</v>
          </cell>
          <cell r="M125">
            <v>0</v>
          </cell>
          <cell r="N125">
            <v>0</v>
          </cell>
          <cell r="O125">
            <v>0</v>
          </cell>
          <cell r="P125">
            <v>0</v>
          </cell>
          <cell r="Q125">
            <v>0</v>
          </cell>
          <cell r="R125">
            <v>0</v>
          </cell>
          <cell r="S125">
            <v>0</v>
          </cell>
          <cell r="T125">
            <v>0</v>
          </cell>
          <cell r="U125">
            <v>0</v>
          </cell>
          <cell r="V125">
            <v>6561.5593091100573</v>
          </cell>
          <cell r="W125">
            <v>984.23389636650859</v>
          </cell>
          <cell r="X125">
            <v>216</v>
          </cell>
          <cell r="Y125">
            <v>37578.530749675738</v>
          </cell>
          <cell r="Z125">
            <v>1200.2338963665086</v>
          </cell>
          <cell r="AB125">
            <v>60.369039844402536</v>
          </cell>
          <cell r="AC125">
            <v>5215.8850425563787</v>
          </cell>
          <cell r="AD125">
            <v>2086.3540170225515</v>
          </cell>
          <cell r="AF125">
            <v>1303.9712606390947</v>
          </cell>
          <cell r="AG125">
            <v>1519.9712606390947</v>
          </cell>
          <cell r="AI125">
            <v>1200.2338963665086</v>
          </cell>
          <cell r="AJ125">
            <v>99.766103633491412</v>
          </cell>
          <cell r="AK125">
            <v>0</v>
          </cell>
          <cell r="AL125">
            <v>0</v>
          </cell>
          <cell r="AM125">
            <v>207.49837585058822</v>
          </cell>
          <cell r="AN125">
            <v>0</v>
          </cell>
          <cell r="AO125">
            <v>0</v>
          </cell>
          <cell r="AP125">
            <v>2016</v>
          </cell>
          <cell r="AQ125">
            <v>0</v>
          </cell>
          <cell r="AR125">
            <v>-75.943973485070103</v>
          </cell>
          <cell r="AS125">
            <v>0</v>
          </cell>
          <cell r="AT125">
            <v>0</v>
          </cell>
          <cell r="AU125">
            <v>0</v>
          </cell>
          <cell r="AV125">
            <v>0</v>
          </cell>
          <cell r="AW125">
            <v>0</v>
          </cell>
          <cell r="AX125">
            <v>0</v>
          </cell>
          <cell r="AY125">
            <v>73.056026514929897</v>
          </cell>
          <cell r="AZ125">
            <v>-7</v>
          </cell>
          <cell r="BA125">
            <v>0</v>
          </cell>
          <cell r="BB125">
            <v>-12</v>
          </cell>
          <cell r="BC125">
            <v>0</v>
          </cell>
          <cell r="BD125">
            <v>14</v>
          </cell>
          <cell r="BE125">
            <v>0</v>
          </cell>
          <cell r="BF125">
            <v>0</v>
          </cell>
          <cell r="BG125">
            <v>6832.4601363046795</v>
          </cell>
          <cell r="BH125">
            <v>5440.8969518610602</v>
          </cell>
          <cell r="BI125">
            <v>328.29676163253043</v>
          </cell>
          <cell r="BJ125">
            <v>4924.4514244879565</v>
          </cell>
          <cell r="BK125">
            <v>295237242.42747223</v>
          </cell>
          <cell r="BL125">
            <v>14773354.273463869</v>
          </cell>
          <cell r="BM125">
            <v>0</v>
          </cell>
          <cell r="BN125">
            <v>0</v>
          </cell>
          <cell r="BO125">
            <v>0</v>
          </cell>
          <cell r="BP125">
            <v>0</v>
          </cell>
          <cell r="BR125">
            <v>1174.6687773334143</v>
          </cell>
          <cell r="BS125">
            <v>0</v>
          </cell>
          <cell r="BT125">
            <v>0</v>
          </cell>
          <cell r="BU125">
            <v>274.56977542059667</v>
          </cell>
          <cell r="BV125">
            <v>0</v>
          </cell>
          <cell r="BW125">
            <v>21965582.033647735</v>
          </cell>
          <cell r="BZ125">
            <v>1590.4791789638136</v>
          </cell>
          <cell r="CA125">
            <v>92.993294912727833</v>
          </cell>
          <cell r="CB125">
            <v>3009.2862153503147</v>
          </cell>
          <cell r="CC125">
            <v>181.57648050786884</v>
          </cell>
          <cell r="CD125">
            <v>900.09900191281736</v>
          </cell>
          <cell r="CE125">
            <v>0</v>
          </cell>
          <cell r="CF125">
            <v>274.56977542059667</v>
          </cell>
          <cell r="CH125">
            <v>6</v>
          </cell>
          <cell r="CI125">
            <v>0</v>
          </cell>
          <cell r="CJ125">
            <v>6</v>
          </cell>
          <cell r="CK125">
            <v>0</v>
          </cell>
          <cell r="CL125">
            <v>0</v>
          </cell>
          <cell r="CM125">
            <v>0</v>
          </cell>
          <cell r="CV125">
            <v>0</v>
          </cell>
        </row>
        <row r="126">
          <cell r="B126">
            <v>2008</v>
          </cell>
          <cell r="C126">
            <v>79.513726313999229</v>
          </cell>
          <cell r="D126">
            <v>3.4862736860007715</v>
          </cell>
          <cell r="E126">
            <v>0</v>
          </cell>
          <cell r="F126">
            <v>0</v>
          </cell>
          <cell r="G126">
            <v>83</v>
          </cell>
          <cell r="H126">
            <v>0</v>
          </cell>
          <cell r="I126">
            <v>0</v>
          </cell>
          <cell r="K126">
            <v>0</v>
          </cell>
          <cell r="L126">
            <v>0</v>
          </cell>
          <cell r="M126">
            <v>0</v>
          </cell>
          <cell r="N126">
            <v>0</v>
          </cell>
          <cell r="O126">
            <v>0</v>
          </cell>
          <cell r="P126">
            <v>0</v>
          </cell>
          <cell r="Q126">
            <v>0</v>
          </cell>
          <cell r="R126">
            <v>0</v>
          </cell>
          <cell r="S126">
            <v>0</v>
          </cell>
          <cell r="T126">
            <v>0</v>
          </cell>
          <cell r="U126">
            <v>0</v>
          </cell>
          <cell r="V126">
            <v>6869.9859535295336</v>
          </cell>
          <cell r="W126">
            <v>1030.4978930294301</v>
          </cell>
          <cell r="X126">
            <v>216</v>
          </cell>
          <cell r="Y126">
            <v>38450.036356769764</v>
          </cell>
          <cell r="Z126">
            <v>1246.4978930294301</v>
          </cell>
          <cell r="AB126">
            <v>63.286644570891752</v>
          </cell>
          <cell r="AC126">
            <v>5467.966090925047</v>
          </cell>
          <cell r="AD126">
            <v>2187.1864363700188</v>
          </cell>
          <cell r="AF126">
            <v>1366.9915227312617</v>
          </cell>
          <cell r="AG126">
            <v>1582.9915227312617</v>
          </cell>
          <cell r="AI126">
            <v>1246.4978930294301</v>
          </cell>
          <cell r="AJ126">
            <v>53.502106970569912</v>
          </cell>
          <cell r="AK126">
            <v>0</v>
          </cell>
          <cell r="AL126">
            <v>0</v>
          </cell>
          <cell r="AM126">
            <v>161.23437918766672</v>
          </cell>
          <cell r="AN126">
            <v>0</v>
          </cell>
          <cell r="AO126">
            <v>0</v>
          </cell>
          <cell r="AP126">
            <v>2017</v>
          </cell>
          <cell r="AQ126">
            <v>0</v>
          </cell>
          <cell r="AR126">
            <v>-79.513726313999229</v>
          </cell>
          <cell r="AS126">
            <v>0</v>
          </cell>
          <cell r="AT126">
            <v>0</v>
          </cell>
          <cell r="AU126">
            <v>0</v>
          </cell>
          <cell r="AV126">
            <v>0</v>
          </cell>
          <cell r="AW126">
            <v>0</v>
          </cell>
          <cell r="AX126">
            <v>0</v>
          </cell>
          <cell r="AY126">
            <v>69.486273686000771</v>
          </cell>
          <cell r="AZ126">
            <v>-8</v>
          </cell>
          <cell r="BA126">
            <v>0</v>
          </cell>
          <cell r="BB126">
            <v>-13</v>
          </cell>
          <cell r="BC126">
            <v>0</v>
          </cell>
          <cell r="BD126">
            <v>13</v>
          </cell>
          <cell r="BE126">
            <v>0</v>
          </cell>
          <cell r="BF126">
            <v>0</v>
          </cell>
          <cell r="BG126">
            <v>6990.915701230866</v>
          </cell>
          <cell r="BH126">
            <v>5781.6713470298064</v>
          </cell>
          <cell r="BI126">
            <v>340.7743951687462</v>
          </cell>
          <cell r="BJ126">
            <v>5111.6159275311929</v>
          </cell>
          <cell r="BK126">
            <v>306458376.92460847</v>
          </cell>
          <cell r="BL126">
            <v>15334847.782593578</v>
          </cell>
          <cell r="BM126">
            <v>0</v>
          </cell>
          <cell r="BN126">
            <v>0</v>
          </cell>
          <cell r="BO126">
            <v>0</v>
          </cell>
          <cell r="BP126">
            <v>0</v>
          </cell>
          <cell r="BR126">
            <v>1241.4630715252224</v>
          </cell>
          <cell r="BS126">
            <v>0</v>
          </cell>
          <cell r="BT126">
            <v>0</v>
          </cell>
          <cell r="BU126">
            <v>284.98904621411816</v>
          </cell>
          <cell r="BV126">
            <v>0</v>
          </cell>
          <cell r="BW126">
            <v>22799123.697129454</v>
          </cell>
          <cell r="BZ126">
            <v>1686.9905350105269</v>
          </cell>
          <cell r="CA126">
            <v>96.511356046713217</v>
          </cell>
          <cell r="CB126">
            <v>3197.7639055177196</v>
          </cell>
          <cell r="CC126">
            <v>188.47769016740494</v>
          </cell>
          <cell r="CD126">
            <v>956.47402531110379</v>
          </cell>
          <cell r="CE126">
            <v>0</v>
          </cell>
          <cell r="CF126">
            <v>284.98904621411816</v>
          </cell>
          <cell r="CH126">
            <v>7</v>
          </cell>
          <cell r="CI126">
            <v>0</v>
          </cell>
          <cell r="CJ126">
            <v>7</v>
          </cell>
          <cell r="CK126">
            <v>0</v>
          </cell>
          <cell r="CL126">
            <v>0</v>
          </cell>
          <cell r="CM126">
            <v>0</v>
          </cell>
          <cell r="CV126">
            <v>0</v>
          </cell>
        </row>
        <row r="127">
          <cell r="B127">
            <v>2009</v>
          </cell>
          <cell r="C127">
            <v>83.154573391844508</v>
          </cell>
          <cell r="D127">
            <v>-0.15457339184450802</v>
          </cell>
          <cell r="E127">
            <v>0</v>
          </cell>
          <cell r="F127">
            <v>20</v>
          </cell>
          <cell r="G127">
            <v>103</v>
          </cell>
          <cell r="H127">
            <v>0</v>
          </cell>
          <cell r="I127">
            <v>0</v>
          </cell>
          <cell r="K127">
            <v>0</v>
          </cell>
          <cell r="L127">
            <v>22.236000000000001</v>
          </cell>
          <cell r="M127">
            <v>0</v>
          </cell>
          <cell r="N127">
            <v>37448446.473629147</v>
          </cell>
          <cell r="O127">
            <v>0</v>
          </cell>
          <cell r="P127">
            <v>0</v>
          </cell>
          <cell r="Q127">
            <v>8.0696245624964302E-2</v>
          </cell>
          <cell r="R127">
            <v>3.1770111902548446</v>
          </cell>
          <cell r="S127">
            <v>4</v>
          </cell>
          <cell r="T127">
            <v>89929989.244894713</v>
          </cell>
          <cell r="U127">
            <v>89929989.244894713</v>
          </cell>
          <cell r="V127">
            <v>7184.5551410553653</v>
          </cell>
          <cell r="W127">
            <v>1077.6832711583047</v>
          </cell>
          <cell r="X127">
            <v>216</v>
          </cell>
          <cell r="Y127">
            <v>39341.753558304663</v>
          </cell>
          <cell r="Z127">
            <v>1293.6832711583047</v>
          </cell>
          <cell r="AB127">
            <v>66.261438594999362</v>
          </cell>
          <cell r="AC127">
            <v>5724.9882946079451</v>
          </cell>
          <cell r="AD127">
            <v>2289.9953178431783</v>
          </cell>
          <cell r="AF127">
            <v>1431.2470736519863</v>
          </cell>
          <cell r="AG127">
            <v>1647.2470736519863</v>
          </cell>
          <cell r="AI127">
            <v>1293.6832711583047</v>
          </cell>
          <cell r="AJ127">
            <v>6.3167288416952942</v>
          </cell>
          <cell r="AK127">
            <v>0</v>
          </cell>
          <cell r="AL127">
            <v>0</v>
          </cell>
          <cell r="AM127">
            <v>114.0490010587921</v>
          </cell>
          <cell r="AN127">
            <v>0</v>
          </cell>
          <cell r="AO127">
            <v>0</v>
          </cell>
          <cell r="AP127">
            <v>2018</v>
          </cell>
          <cell r="AQ127">
            <v>0</v>
          </cell>
          <cell r="AR127">
            <v>-83.154573391844508</v>
          </cell>
          <cell r="AS127">
            <v>0</v>
          </cell>
          <cell r="AT127">
            <v>0</v>
          </cell>
          <cell r="AU127">
            <v>0</v>
          </cell>
          <cell r="AV127">
            <v>0</v>
          </cell>
          <cell r="AW127">
            <v>0</v>
          </cell>
          <cell r="AX127">
            <v>0</v>
          </cell>
          <cell r="AY127">
            <v>65.845426608155492</v>
          </cell>
          <cell r="AZ127">
            <v>-9</v>
          </cell>
          <cell r="BA127">
            <v>0</v>
          </cell>
          <cell r="BB127">
            <v>-14</v>
          </cell>
          <cell r="BC127">
            <v>0</v>
          </cell>
          <cell r="BD127">
            <v>12</v>
          </cell>
          <cell r="BE127">
            <v>0</v>
          </cell>
          <cell r="BF127">
            <v>0</v>
          </cell>
          <cell r="BG127">
            <v>7153.046101509939</v>
          </cell>
          <cell r="BH127">
            <v>6135.325553624014</v>
          </cell>
          <cell r="BI127">
            <v>353.65420659420761</v>
          </cell>
          <cell r="BJ127">
            <v>5304.8130989131141</v>
          </cell>
          <cell r="BK127">
            <v>318041189.95428866</v>
          </cell>
          <cell r="BL127">
            <v>15914439.296739342</v>
          </cell>
          <cell r="BM127">
            <v>0</v>
          </cell>
          <cell r="BN127">
            <v>0</v>
          </cell>
          <cell r="BO127">
            <v>0</v>
          </cell>
          <cell r="BP127">
            <v>0</v>
          </cell>
          <cell r="BR127">
            <v>1310.7238030934068</v>
          </cell>
          <cell r="BS127">
            <v>0</v>
          </cell>
          <cell r="BT127">
            <v>0</v>
          </cell>
          <cell r="BU127">
            <v>295.74402014819952</v>
          </cell>
          <cell r="BV127">
            <v>0</v>
          </cell>
          <cell r="BW127">
            <v>23659521.611855961</v>
          </cell>
          <cell r="BZ127">
            <v>1787.1332162029175</v>
          </cell>
          <cell r="CA127">
            <v>100.14268119239068</v>
          </cell>
          <cell r="CB127">
            <v>3393.3652444735285</v>
          </cell>
          <cell r="CC127">
            <v>195.60133895580884</v>
          </cell>
          <cell r="CD127">
            <v>1014.9797829452073</v>
          </cell>
          <cell r="CE127">
            <v>0</v>
          </cell>
          <cell r="CF127">
            <v>295.74402014819952</v>
          </cell>
          <cell r="CH127">
            <v>8</v>
          </cell>
          <cell r="CI127">
            <v>0</v>
          </cell>
          <cell r="CJ127">
            <v>8</v>
          </cell>
          <cell r="CK127">
            <v>0</v>
          </cell>
          <cell r="CL127">
            <v>0</v>
          </cell>
          <cell r="CM127">
            <v>0</v>
          </cell>
          <cell r="CV127">
            <v>0</v>
          </cell>
        </row>
        <row r="128">
          <cell r="B128">
            <v>2010</v>
          </cell>
          <cell r="C128">
            <v>86.86900039225813</v>
          </cell>
          <cell r="D128">
            <v>16.13099960774187</v>
          </cell>
          <cell r="E128">
            <v>0</v>
          </cell>
          <cell r="F128">
            <v>0</v>
          </cell>
          <cell r="G128">
            <v>103</v>
          </cell>
          <cell r="H128">
            <v>0</v>
          </cell>
          <cell r="I128">
            <v>0</v>
          </cell>
          <cell r="K128">
            <v>0</v>
          </cell>
          <cell r="L128">
            <v>0</v>
          </cell>
          <cell r="M128">
            <v>0</v>
          </cell>
          <cell r="N128">
            <v>0</v>
          </cell>
          <cell r="O128">
            <v>0</v>
          </cell>
          <cell r="P128">
            <v>0</v>
          </cell>
          <cell r="Q128">
            <v>0</v>
          </cell>
          <cell r="R128">
            <v>0</v>
          </cell>
          <cell r="S128">
            <v>0</v>
          </cell>
          <cell r="T128">
            <v>0</v>
          </cell>
          <cell r="U128">
            <v>0</v>
          </cell>
          <cell r="V128">
            <v>7505.4816338911023</v>
          </cell>
          <cell r="W128">
            <v>1125.8222450836654</v>
          </cell>
          <cell r="X128">
            <v>216</v>
          </cell>
          <cell r="Y128">
            <v>40254.151093146276</v>
          </cell>
          <cell r="Z128">
            <v>1341.8222450836654</v>
          </cell>
          <cell r="AB128">
            <v>69.295477826537095</v>
          </cell>
          <cell r="AC128">
            <v>5987.129284212805</v>
          </cell>
          <cell r="AD128">
            <v>2394.8517136851219</v>
          </cell>
          <cell r="AF128">
            <v>1496.7823210532013</v>
          </cell>
          <cell r="AG128">
            <v>1712.7823210532013</v>
          </cell>
          <cell r="AI128">
            <v>1341.8222450836654</v>
          </cell>
          <cell r="AJ128">
            <v>-41.822245083665393</v>
          </cell>
          <cell r="AK128">
            <v>200</v>
          </cell>
          <cell r="AL128">
            <v>237895411.12702984</v>
          </cell>
          <cell r="AM128">
            <v>65.910027133431413</v>
          </cell>
          <cell r="AN128">
            <v>0</v>
          </cell>
          <cell r="AO128">
            <v>0</v>
          </cell>
          <cell r="AP128">
            <v>2019</v>
          </cell>
          <cell r="AQ128">
            <v>0</v>
          </cell>
          <cell r="AR128">
            <v>-86.86900039225813</v>
          </cell>
          <cell r="AS128">
            <v>0</v>
          </cell>
          <cell r="AT128">
            <v>0</v>
          </cell>
          <cell r="AU128">
            <v>0</v>
          </cell>
          <cell r="AV128">
            <v>0</v>
          </cell>
          <cell r="AW128">
            <v>0</v>
          </cell>
          <cell r="AX128">
            <v>0</v>
          </cell>
          <cell r="AY128">
            <v>62.13099960774187</v>
          </cell>
          <cell r="AZ128">
            <v>-10</v>
          </cell>
          <cell r="BA128">
            <v>0</v>
          </cell>
          <cell r="BB128">
            <v>-15</v>
          </cell>
          <cell r="BC128">
            <v>0</v>
          </cell>
          <cell r="BD128">
            <v>11</v>
          </cell>
          <cell r="BE128">
            <v>0</v>
          </cell>
          <cell r="BF128">
            <v>0</v>
          </cell>
          <cell r="BG128">
            <v>7318.9365623902322</v>
          </cell>
          <cell r="BH128">
            <v>6502.2736927274427</v>
          </cell>
          <cell r="BI128">
            <v>366.94813910342873</v>
          </cell>
          <cell r="BJ128">
            <v>5504.2220865514309</v>
          </cell>
          <cell r="BK128">
            <v>329996422.03005475</v>
          </cell>
          <cell r="BL128">
            <v>16512666.259654293</v>
          </cell>
          <cell r="BM128">
            <v>0</v>
          </cell>
          <cell r="BN128">
            <v>0</v>
          </cell>
          <cell r="BO128">
            <v>0</v>
          </cell>
          <cell r="BP128">
            <v>0</v>
          </cell>
          <cell r="BR128">
            <v>1382.5294489486123</v>
          </cell>
          <cell r="BS128">
            <v>0</v>
          </cell>
          <cell r="BT128">
            <v>0</v>
          </cell>
          <cell r="BU128">
            <v>306.84466521345553</v>
          </cell>
          <cell r="BV128">
            <v>0</v>
          </cell>
          <cell r="BW128">
            <v>24547573.217076443</v>
          </cell>
          <cell r="BZ128">
            <v>1891.0238489246001</v>
          </cell>
          <cell r="CA128">
            <v>103.89063272168255</v>
          </cell>
          <cell r="CB128">
            <v>3596.3192769653015</v>
          </cell>
          <cell r="CC128">
            <v>202.95403249177298</v>
          </cell>
          <cell r="CD128">
            <v>1075.6847837351572</v>
          </cell>
          <cell r="CE128">
            <v>0</v>
          </cell>
          <cell r="CF128">
            <v>306.84466521345553</v>
          </cell>
          <cell r="CH128">
            <v>9</v>
          </cell>
          <cell r="CI128">
            <v>0</v>
          </cell>
          <cell r="CJ128">
            <v>9</v>
          </cell>
          <cell r="CK128">
            <v>0</v>
          </cell>
          <cell r="CL128">
            <v>0</v>
          </cell>
          <cell r="CM128">
            <v>0</v>
          </cell>
          <cell r="CV128">
            <v>0</v>
          </cell>
        </row>
        <row r="129">
          <cell r="B129">
            <v>2011</v>
          </cell>
          <cell r="C129">
            <v>91.954650634035232</v>
          </cell>
          <cell r="D129">
            <v>11.045349365964768</v>
          </cell>
          <cell r="E129">
            <v>0</v>
          </cell>
          <cell r="F129">
            <v>0</v>
          </cell>
          <cell r="G129">
            <v>103</v>
          </cell>
          <cell r="H129">
            <v>0</v>
          </cell>
          <cell r="I129">
            <v>0</v>
          </cell>
          <cell r="K129">
            <v>0</v>
          </cell>
          <cell r="L129">
            <v>0</v>
          </cell>
          <cell r="M129">
            <v>0</v>
          </cell>
          <cell r="N129">
            <v>0</v>
          </cell>
          <cell r="O129">
            <v>0</v>
          </cell>
          <cell r="P129">
            <v>0</v>
          </cell>
          <cell r="Q129">
            <v>0</v>
          </cell>
          <cell r="R129">
            <v>0</v>
          </cell>
          <cell r="S129">
            <v>0</v>
          </cell>
          <cell r="T129">
            <v>0</v>
          </cell>
          <cell r="U129">
            <v>0</v>
          </cell>
          <cell r="V129">
            <v>7944.8818147806451</v>
          </cell>
          <cell r="W129">
            <v>1191.7322722170968</v>
          </cell>
          <cell r="X129">
            <v>216</v>
          </cell>
          <cell r="Y129">
            <v>41187.70857095666</v>
          </cell>
          <cell r="Z129">
            <v>1407.7322722170968</v>
          </cell>
          <cell r="AB129">
            <v>72.390833660215108</v>
          </cell>
          <cell r="AC129">
            <v>6254.5680282425856</v>
          </cell>
          <cell r="AD129">
            <v>2501.8272112970344</v>
          </cell>
          <cell r="AF129">
            <v>1563.6420070606464</v>
          </cell>
          <cell r="AG129">
            <v>1779.6420070606464</v>
          </cell>
          <cell r="AI129">
            <v>1407.7322722170968</v>
          </cell>
          <cell r="AJ129">
            <v>92.267727782903194</v>
          </cell>
          <cell r="AK129">
            <v>0</v>
          </cell>
          <cell r="AL129">
            <v>0</v>
          </cell>
          <cell r="AM129">
            <v>0</v>
          </cell>
          <cell r="AN129">
            <v>0</v>
          </cell>
          <cell r="AO129">
            <v>0</v>
          </cell>
          <cell r="AP129">
            <v>2020</v>
          </cell>
          <cell r="AQ129">
            <v>0</v>
          </cell>
          <cell r="AR129">
            <v>-91.954650634035232</v>
          </cell>
          <cell r="AS129">
            <v>0</v>
          </cell>
          <cell r="AT129">
            <v>0</v>
          </cell>
          <cell r="AU129">
            <v>0</v>
          </cell>
          <cell r="AV129">
            <v>0</v>
          </cell>
          <cell r="AW129">
            <v>0</v>
          </cell>
          <cell r="AX129">
            <v>0</v>
          </cell>
          <cell r="AY129">
            <v>57.045349365964768</v>
          </cell>
          <cell r="AZ129">
            <v>-11</v>
          </cell>
          <cell r="BA129">
            <v>0</v>
          </cell>
          <cell r="BB129">
            <v>-16</v>
          </cell>
          <cell r="BC129">
            <v>0</v>
          </cell>
          <cell r="BD129">
            <v>10</v>
          </cell>
          <cell r="BE129">
            <v>0</v>
          </cell>
          <cell r="BF129">
            <v>0</v>
          </cell>
          <cell r="BG129">
            <v>7488.6742856284836</v>
          </cell>
          <cell r="BH129">
            <v>6882.9421662703589</v>
          </cell>
          <cell r="BI129">
            <v>380.66847354291622</v>
          </cell>
          <cell r="BJ129">
            <v>5710.0271031437433</v>
          </cell>
          <cell r="BK129">
            <v>342335117.31584942</v>
          </cell>
          <cell r="BL129">
            <v>17130081.309431229</v>
          </cell>
          <cell r="BM129">
            <v>0</v>
          </cell>
          <cell r="BN129">
            <v>0</v>
          </cell>
          <cell r="BO129">
            <v>0</v>
          </cell>
          <cell r="BP129">
            <v>0</v>
          </cell>
          <cell r="BR129">
            <v>1456.9607994470498</v>
          </cell>
          <cell r="BS129">
            <v>0</v>
          </cell>
          <cell r="BT129">
            <v>0</v>
          </cell>
          <cell r="BU129">
            <v>318.3012311998541</v>
          </cell>
          <cell r="BV129">
            <v>0</v>
          </cell>
          <cell r="BW129">
            <v>25464098.495988328</v>
          </cell>
          <cell r="BZ129">
            <v>1998.7825169797304</v>
          </cell>
          <cell r="CA129">
            <v>107.75866805513033</v>
          </cell>
          <cell r="CB129">
            <v>3806.8618401100252</v>
          </cell>
          <cell r="CC129">
            <v>210.54256314472377</v>
          </cell>
          <cell r="CD129">
            <v>1138.6595682471952</v>
          </cell>
          <cell r="CE129">
            <v>0</v>
          </cell>
          <cell r="CF129">
            <v>318.3012311998541</v>
          </cell>
          <cell r="CH129">
            <v>10</v>
          </cell>
          <cell r="CI129">
            <v>0</v>
          </cell>
          <cell r="CJ129">
            <v>10</v>
          </cell>
          <cell r="CK129">
            <v>0</v>
          </cell>
          <cell r="CL129">
            <v>0</v>
          </cell>
          <cell r="CM129">
            <v>0</v>
          </cell>
          <cell r="CV129">
            <v>0</v>
          </cell>
        </row>
        <row r="130">
          <cell r="B130">
            <v>2012</v>
          </cell>
          <cell r="C130">
            <v>94.267273686779092</v>
          </cell>
          <cell r="D130">
            <v>8.7327263132209083</v>
          </cell>
          <cell r="E130">
            <v>0</v>
          </cell>
          <cell r="F130">
            <v>0</v>
          </cell>
          <cell r="G130">
            <v>103</v>
          </cell>
          <cell r="H130">
            <v>0</v>
          </cell>
          <cell r="I130">
            <v>0</v>
          </cell>
          <cell r="K130">
            <v>0</v>
          </cell>
          <cell r="L130">
            <v>0</v>
          </cell>
          <cell r="M130">
            <v>0</v>
          </cell>
          <cell r="N130">
            <v>0</v>
          </cell>
          <cell r="O130">
            <v>0</v>
          </cell>
          <cell r="P130">
            <v>0</v>
          </cell>
          <cell r="Q130">
            <v>0</v>
          </cell>
          <cell r="R130">
            <v>0</v>
          </cell>
          <cell r="S130">
            <v>0</v>
          </cell>
          <cell r="T130">
            <v>0</v>
          </cell>
          <cell r="U130">
            <v>0</v>
          </cell>
          <cell r="V130">
            <v>8144.6924465377133</v>
          </cell>
          <cell r="W130">
            <v>1221.703866980657</v>
          </cell>
          <cell r="X130">
            <v>216</v>
          </cell>
          <cell r="Y130">
            <v>42142.916724305047</v>
          </cell>
          <cell r="Z130">
            <v>1437.703866980657</v>
          </cell>
          <cell r="AB130">
            <v>76.628875528362698</v>
          </cell>
          <cell r="AC130">
            <v>6620.734845650537</v>
          </cell>
          <cell r="AD130">
            <v>2648.2939382602149</v>
          </cell>
          <cell r="AF130">
            <v>1655.1837114126342</v>
          </cell>
          <cell r="AG130">
            <v>1871.1837114126342</v>
          </cell>
          <cell r="AI130">
            <v>1437.703866980657</v>
          </cell>
          <cell r="AJ130">
            <v>62.29613301934296</v>
          </cell>
          <cell r="AK130">
            <v>0</v>
          </cell>
          <cell r="AL130">
            <v>0</v>
          </cell>
          <cell r="AM130">
            <v>-29.971594763560233</v>
          </cell>
          <cell r="AN130">
            <v>1217.684083560428</v>
          </cell>
          <cell r="AO130">
            <v>639706556.95857036</v>
          </cell>
          <cell r="AP130">
            <v>2021</v>
          </cell>
          <cell r="AQ130">
            <v>0</v>
          </cell>
          <cell r="AR130">
            <v>-94.267273686779092</v>
          </cell>
          <cell r="AS130">
            <v>0</v>
          </cell>
          <cell r="AT130">
            <v>0</v>
          </cell>
          <cell r="AU130">
            <v>0</v>
          </cell>
          <cell r="AV130">
            <v>0</v>
          </cell>
          <cell r="AW130">
            <v>0</v>
          </cell>
          <cell r="AX130">
            <v>0</v>
          </cell>
          <cell r="AY130">
            <v>54.732726313220908</v>
          </cell>
          <cell r="AZ130">
            <v>-12</v>
          </cell>
          <cell r="BA130">
            <v>0</v>
          </cell>
          <cell r="BB130">
            <v>-17</v>
          </cell>
          <cell r="BC130">
            <v>0</v>
          </cell>
          <cell r="BD130">
            <v>9</v>
          </cell>
          <cell r="BE130">
            <v>0</v>
          </cell>
          <cell r="BF130">
            <v>0</v>
          </cell>
          <cell r="BG130">
            <v>7662.3484953281904</v>
          </cell>
          <cell r="BH130">
            <v>7056.0454363569324</v>
          </cell>
          <cell r="BI130">
            <v>173.1032700865735</v>
          </cell>
          <cell r="BJ130">
            <v>2596.5490512986025</v>
          </cell>
          <cell r="BK130">
            <v>155671752.17141658</v>
          </cell>
          <cell r="BL130">
            <v>7789647.1538958075</v>
          </cell>
          <cell r="BM130">
            <v>0</v>
          </cell>
          <cell r="BN130">
            <v>0</v>
          </cell>
          <cell r="BO130">
            <v>0</v>
          </cell>
          <cell r="BP130">
            <v>0</v>
          </cell>
          <cell r="BR130">
            <v>1312.3764559244346</v>
          </cell>
          <cell r="BS130">
            <v>0</v>
          </cell>
          <cell r="BT130">
            <v>0</v>
          </cell>
          <cell r="BU130">
            <v>145.08005040365811</v>
          </cell>
          <cell r="BV130">
            <v>0</v>
          </cell>
          <cell r="BW130">
            <v>11606404.032292649</v>
          </cell>
          <cell r="BZ130">
            <v>2048.1214994836541</v>
          </cell>
          <cell r="CA130">
            <v>49.338982503923717</v>
          </cell>
          <cell r="CB130">
            <v>3902.6029080097596</v>
          </cell>
          <cell r="CC130">
            <v>95.741067899734389</v>
          </cell>
          <cell r="CD130">
            <v>1167.2964055207765</v>
          </cell>
          <cell r="CE130">
            <v>0</v>
          </cell>
          <cell r="CF130">
            <v>145.08005040365811</v>
          </cell>
          <cell r="CH130">
            <v>11</v>
          </cell>
          <cell r="CI130">
            <v>0</v>
          </cell>
          <cell r="CJ130">
            <v>11</v>
          </cell>
          <cell r="CK130">
            <v>0</v>
          </cell>
          <cell r="CL130">
            <v>0</v>
          </cell>
          <cell r="CM130">
            <v>0</v>
          </cell>
          <cell r="CV130">
            <v>0</v>
          </cell>
        </row>
        <row r="131">
          <cell r="B131">
            <v>2013</v>
          </cell>
          <cell r="C131">
            <v>96.453480969090307</v>
          </cell>
          <cell r="D131">
            <v>6.5465190309096926</v>
          </cell>
          <cell r="E131">
            <v>0</v>
          </cell>
          <cell r="F131">
            <v>0</v>
          </cell>
          <cell r="G131">
            <v>103</v>
          </cell>
          <cell r="H131">
            <v>0</v>
          </cell>
          <cell r="I131">
            <v>0</v>
          </cell>
          <cell r="K131">
            <v>0</v>
          </cell>
          <cell r="L131">
            <v>0</v>
          </cell>
          <cell r="M131">
            <v>0</v>
          </cell>
          <cell r="N131">
            <v>0</v>
          </cell>
          <cell r="O131">
            <v>0</v>
          </cell>
          <cell r="P131">
            <v>0</v>
          </cell>
          <cell r="Q131">
            <v>0</v>
          </cell>
          <cell r="R131">
            <v>0</v>
          </cell>
          <cell r="S131">
            <v>0</v>
          </cell>
          <cell r="T131">
            <v>0</v>
          </cell>
          <cell r="U131">
            <v>0</v>
          </cell>
          <cell r="V131">
            <v>8333.5807557294029</v>
          </cell>
          <cell r="W131">
            <v>1250.0371133594103</v>
          </cell>
          <cell r="X131">
            <v>216</v>
          </cell>
          <cell r="Y131">
            <v>43120.277666625698</v>
          </cell>
          <cell r="Z131">
            <v>1466.0371133594103</v>
          </cell>
          <cell r="AB131">
            <v>78.556061405649245</v>
          </cell>
          <cell r="AC131">
            <v>6787.2437054480952</v>
          </cell>
          <cell r="AD131">
            <v>2714.8974821792381</v>
          </cell>
          <cell r="AF131">
            <v>1696.8109263620238</v>
          </cell>
          <cell r="AG131">
            <v>1912.8109263620238</v>
          </cell>
          <cell r="AI131">
            <v>1466.0371133594103</v>
          </cell>
          <cell r="AJ131">
            <v>33.962886640589659</v>
          </cell>
          <cell r="AK131">
            <v>0</v>
          </cell>
          <cell r="AL131">
            <v>0</v>
          </cell>
          <cell r="AM131">
            <v>1159.3792424181142</v>
          </cell>
          <cell r="AN131">
            <v>0</v>
          </cell>
          <cell r="AO131">
            <v>0</v>
          </cell>
          <cell r="AP131">
            <v>2022</v>
          </cell>
          <cell r="AQ131">
            <v>0</v>
          </cell>
          <cell r="AR131">
            <v>-96.453480969090307</v>
          </cell>
          <cell r="AS131">
            <v>0</v>
          </cell>
          <cell r="AT131">
            <v>0</v>
          </cell>
          <cell r="AU131">
            <v>0</v>
          </cell>
          <cell r="AV131">
            <v>0</v>
          </cell>
          <cell r="AW131">
            <v>0</v>
          </cell>
          <cell r="AX131">
            <v>0</v>
          </cell>
          <cell r="AY131">
            <v>52.546519030909693</v>
          </cell>
          <cell r="AZ131">
            <v>-13</v>
          </cell>
          <cell r="BA131">
            <v>0</v>
          </cell>
          <cell r="BB131">
            <v>-18</v>
          </cell>
          <cell r="BC131">
            <v>0</v>
          </cell>
          <cell r="BD131">
            <v>8</v>
          </cell>
          <cell r="BE131">
            <v>0</v>
          </cell>
          <cell r="BF131">
            <v>0</v>
          </cell>
          <cell r="BG131">
            <v>7840.0504848410355</v>
          </cell>
          <cell r="BH131">
            <v>7219.6862982804214</v>
          </cell>
          <cell r="BI131">
            <v>163.64086192348896</v>
          </cell>
          <cell r="BJ131">
            <v>2454.6129288523343</v>
          </cell>
          <cell r="BK131">
            <v>147162209.52804664</v>
          </cell>
          <cell r="BL131">
            <v>7363838.7865570029</v>
          </cell>
          <cell r="BM131">
            <v>0</v>
          </cell>
          <cell r="BN131">
            <v>0</v>
          </cell>
          <cell r="BO131">
            <v>0</v>
          </cell>
          <cell r="BP131">
            <v>0</v>
          </cell>
          <cell r="BR131">
            <v>1331.5570212108378</v>
          </cell>
          <cell r="BS131">
            <v>0</v>
          </cell>
          <cell r="BT131">
            <v>0</v>
          </cell>
          <cell r="BU131">
            <v>137.18916445827472</v>
          </cell>
          <cell r="BV131">
            <v>0</v>
          </cell>
          <cell r="BW131">
            <v>10975133.156661978</v>
          </cell>
          <cell r="BZ131">
            <v>2094.8031254953571</v>
          </cell>
          <cell r="CA131">
            <v>46.681626011702974</v>
          </cell>
          <cell r="CB131">
            <v>3993.1104464563314</v>
          </cell>
          <cell r="CC131">
            <v>90.507538446571743</v>
          </cell>
          <cell r="CD131">
            <v>1194.3678567525635</v>
          </cell>
          <cell r="CE131">
            <v>0</v>
          </cell>
          <cell r="CF131">
            <v>137.18916445827472</v>
          </cell>
          <cell r="CH131">
            <v>12</v>
          </cell>
          <cell r="CI131">
            <v>0</v>
          </cell>
          <cell r="CJ131">
            <v>12</v>
          </cell>
          <cell r="CK131">
            <v>0</v>
          </cell>
          <cell r="CL131">
            <v>0</v>
          </cell>
          <cell r="CM131">
            <v>0</v>
          </cell>
          <cell r="CV131">
            <v>0</v>
          </cell>
        </row>
        <row r="132">
          <cell r="B132">
            <v>2014</v>
          </cell>
          <cell r="C132">
            <v>98.690389858590308</v>
          </cell>
          <cell r="D132">
            <v>4.3096101414096921</v>
          </cell>
          <cell r="E132">
            <v>0</v>
          </cell>
          <cell r="F132">
            <v>0</v>
          </cell>
          <cell r="G132">
            <v>103</v>
          </cell>
          <cell r="H132">
            <v>0</v>
          </cell>
          <cell r="I132">
            <v>0</v>
          </cell>
          <cell r="K132">
            <v>0</v>
          </cell>
          <cell r="L132">
            <v>0</v>
          </cell>
          <cell r="M132">
            <v>0</v>
          </cell>
          <cell r="N132">
            <v>0</v>
          </cell>
          <cell r="O132">
            <v>0</v>
          </cell>
          <cell r="P132">
            <v>0</v>
          </cell>
          <cell r="Q132">
            <v>0</v>
          </cell>
          <cell r="R132">
            <v>0</v>
          </cell>
          <cell r="S132">
            <v>0</v>
          </cell>
          <cell r="T132">
            <v>0</v>
          </cell>
          <cell r="U132">
            <v>0</v>
          </cell>
          <cell r="V132">
            <v>8526.8496837822022</v>
          </cell>
          <cell r="W132">
            <v>1279.0274525673303</v>
          </cell>
          <cell r="X132">
            <v>216</v>
          </cell>
          <cell r="Y132">
            <v>44120.305156158131</v>
          </cell>
          <cell r="Z132">
            <v>1495.0274525673303</v>
          </cell>
          <cell r="AB132">
            <v>80.377900807575259</v>
          </cell>
          <cell r="AC132">
            <v>6944.6506297745027</v>
          </cell>
          <cell r="AD132">
            <v>2777.8602519098013</v>
          </cell>
          <cell r="AF132">
            <v>1736.1626574436257</v>
          </cell>
          <cell r="AG132">
            <v>1952.1626574436257</v>
          </cell>
          <cell r="AI132">
            <v>1495.0274525673303</v>
          </cell>
          <cell r="AJ132">
            <v>4.9725474326696713</v>
          </cell>
          <cell r="AK132">
            <v>0</v>
          </cell>
          <cell r="AL132">
            <v>0</v>
          </cell>
          <cell r="AM132">
            <v>1130.3889032101943</v>
          </cell>
          <cell r="AN132">
            <v>0</v>
          </cell>
          <cell r="AO132">
            <v>0</v>
          </cell>
          <cell r="AP132">
            <v>2023</v>
          </cell>
          <cell r="AQ132">
            <v>0</v>
          </cell>
          <cell r="AR132">
            <v>-98.690389858590308</v>
          </cell>
          <cell r="AS132">
            <v>0</v>
          </cell>
          <cell r="AT132">
            <v>0</v>
          </cell>
          <cell r="AU132">
            <v>0</v>
          </cell>
          <cell r="AV132">
            <v>0</v>
          </cell>
          <cell r="AW132">
            <v>0</v>
          </cell>
          <cell r="AX132">
            <v>0</v>
          </cell>
          <cell r="AY132">
            <v>50.309610141409692</v>
          </cell>
          <cell r="AZ132">
            <v>-14</v>
          </cell>
          <cell r="BA132">
            <v>0</v>
          </cell>
          <cell r="BB132">
            <v>-19</v>
          </cell>
          <cell r="BC132">
            <v>0</v>
          </cell>
          <cell r="BD132">
            <v>7</v>
          </cell>
          <cell r="BE132">
            <v>0</v>
          </cell>
          <cell r="BF132">
            <v>0</v>
          </cell>
          <cell r="BG132">
            <v>8021.8736647560236</v>
          </cell>
          <cell r="BH132">
            <v>7387.1222508014116</v>
          </cell>
          <cell r="BI132">
            <v>167.43595252099021</v>
          </cell>
          <cell r="BJ132">
            <v>2511.5392878148532</v>
          </cell>
          <cell r="BK132">
            <v>150575134.09421355</v>
          </cell>
          <cell r="BL132">
            <v>7534617.8634445593</v>
          </cell>
          <cell r="BM132">
            <v>0</v>
          </cell>
          <cell r="BN132">
            <v>0</v>
          </cell>
          <cell r="BO132">
            <v>0</v>
          </cell>
          <cell r="BP132">
            <v>0</v>
          </cell>
          <cell r="BR132">
            <v>1362.429760577792</v>
          </cell>
          <cell r="BS132">
            <v>0</v>
          </cell>
          <cell r="BT132">
            <v>0</v>
          </cell>
          <cell r="BU132">
            <v>140.36262279089215</v>
          </cell>
          <cell r="BV132">
            <v>0</v>
          </cell>
          <cell r="BW132">
            <v>11229009.823271371</v>
          </cell>
          <cell r="BZ132">
            <v>2142.5591967684668</v>
          </cell>
          <cell r="CA132">
            <v>47.756071273109683</v>
          </cell>
          <cell r="CB132">
            <v>4085.7169979741138</v>
          </cell>
          <cell r="CC132">
            <v>92.606551517782464</v>
          </cell>
          <cell r="CD132">
            <v>1222.0671377869003</v>
          </cell>
          <cell r="CE132">
            <v>0</v>
          </cell>
          <cell r="CF132">
            <v>140.36262279089215</v>
          </cell>
          <cell r="CH132">
            <v>13</v>
          </cell>
          <cell r="CI132">
            <v>0</v>
          </cell>
          <cell r="CJ132">
            <v>13</v>
          </cell>
          <cell r="CK132">
            <v>0</v>
          </cell>
          <cell r="CL132">
            <v>0</v>
          </cell>
          <cell r="CM132">
            <v>0</v>
          </cell>
          <cell r="CV132">
            <v>0</v>
          </cell>
        </row>
        <row r="133">
          <cell r="B133">
            <v>2015</v>
          </cell>
          <cell r="C133">
            <v>100.97917620579997</v>
          </cell>
          <cell r="D133">
            <v>2.0208237942000267</v>
          </cell>
          <cell r="E133">
            <v>0</v>
          </cell>
          <cell r="F133">
            <v>0</v>
          </cell>
          <cell r="G133">
            <v>103</v>
          </cell>
          <cell r="H133">
            <v>0</v>
          </cell>
          <cell r="I133">
            <v>0</v>
          </cell>
          <cell r="K133">
            <v>0</v>
          </cell>
          <cell r="L133">
            <v>0</v>
          </cell>
          <cell r="M133">
            <v>0</v>
          </cell>
          <cell r="N133">
            <v>0</v>
          </cell>
          <cell r="O133">
            <v>0</v>
          </cell>
          <cell r="P133">
            <v>0</v>
          </cell>
          <cell r="Q133">
            <v>0</v>
          </cell>
          <cell r="R133">
            <v>0</v>
          </cell>
          <cell r="S133">
            <v>0</v>
          </cell>
          <cell r="T133">
            <v>0</v>
          </cell>
          <cell r="U133">
            <v>0</v>
          </cell>
          <cell r="V133">
            <v>8724.6008241811178</v>
          </cell>
          <cell r="W133">
            <v>1308.6901236271676</v>
          </cell>
          <cell r="X133">
            <v>216</v>
          </cell>
          <cell r="Y133">
            <v>45143.524866008629</v>
          </cell>
          <cell r="Z133">
            <v>1524.6901236271676</v>
          </cell>
          <cell r="AB133">
            <v>82.241991548825254</v>
          </cell>
          <cell r="AC133">
            <v>7105.7080698185027</v>
          </cell>
          <cell r="AD133">
            <v>2842.2832279274012</v>
          </cell>
          <cell r="AF133">
            <v>1776.4270174546257</v>
          </cell>
          <cell r="AG133">
            <v>1992.4270174546257</v>
          </cell>
          <cell r="AI133">
            <v>1524.6901236271676</v>
          </cell>
          <cell r="AJ133">
            <v>-24.690123627167623</v>
          </cell>
          <cell r="AK133">
            <v>200</v>
          </cell>
          <cell r="AL133">
            <v>237895411.12702984</v>
          </cell>
          <cell r="AM133">
            <v>1100.726232150357</v>
          </cell>
          <cell r="AN133">
            <v>0</v>
          </cell>
          <cell r="AO133">
            <v>0</v>
          </cell>
          <cell r="AP133">
            <v>2024</v>
          </cell>
          <cell r="AQ133">
            <v>0</v>
          </cell>
          <cell r="AR133">
            <v>-100.97917620579997</v>
          </cell>
          <cell r="AS133">
            <v>0</v>
          </cell>
          <cell r="AT133">
            <v>0</v>
          </cell>
          <cell r="AU133">
            <v>0</v>
          </cell>
          <cell r="AV133">
            <v>0</v>
          </cell>
          <cell r="AW133">
            <v>0</v>
          </cell>
          <cell r="AX133">
            <v>0</v>
          </cell>
          <cell r="AY133">
            <v>48.020823794200027</v>
          </cell>
          <cell r="AZ133">
            <v>-15</v>
          </cell>
          <cell r="BA133">
            <v>0</v>
          </cell>
          <cell r="BB133">
            <v>-20</v>
          </cell>
          <cell r="BC133">
            <v>0</v>
          </cell>
          <cell r="BD133">
            <v>6</v>
          </cell>
          <cell r="BE133">
            <v>0</v>
          </cell>
          <cell r="BF133">
            <v>0</v>
          </cell>
          <cell r="BG133">
            <v>8207.9136120015683</v>
          </cell>
          <cell r="BH133">
            <v>7558.4413080777003</v>
          </cell>
          <cell r="BI133">
            <v>171.31905727628873</v>
          </cell>
          <cell r="BJ133">
            <v>2569.785859144331</v>
          </cell>
          <cell r="BK133">
            <v>154067209.78302148</v>
          </cell>
          <cell r="BL133">
            <v>7709357.5774329929</v>
          </cell>
          <cell r="BM133">
            <v>0</v>
          </cell>
          <cell r="BN133">
            <v>0</v>
          </cell>
          <cell r="BO133">
            <v>0</v>
          </cell>
          <cell r="BP133">
            <v>0</v>
          </cell>
          <cell r="BR133">
            <v>1394.0184058804689</v>
          </cell>
          <cell r="BS133">
            <v>0</v>
          </cell>
          <cell r="BT133">
            <v>0</v>
          </cell>
          <cell r="BU133">
            <v>143.60959688983712</v>
          </cell>
          <cell r="BV133">
            <v>0</v>
          </cell>
          <cell r="BW133">
            <v>11488767.751186971</v>
          </cell>
          <cell r="BZ133">
            <v>2191.4145496338879</v>
          </cell>
          <cell r="CA133">
            <v>48.855352865421082</v>
          </cell>
          <cell r="CB133">
            <v>4180.4712419985299</v>
          </cell>
          <cell r="CC133">
            <v>94.754244024416039</v>
          </cell>
          <cell r="CD133">
            <v>1250.408808990632</v>
          </cell>
          <cell r="CE133">
            <v>0</v>
          </cell>
          <cell r="CF133">
            <v>143.60959688983712</v>
          </cell>
          <cell r="CH133">
            <v>14</v>
          </cell>
          <cell r="CI133">
            <v>0</v>
          </cell>
          <cell r="CJ133">
            <v>14</v>
          </cell>
          <cell r="CK133">
            <v>0</v>
          </cell>
          <cell r="CL133">
            <v>0</v>
          </cell>
          <cell r="CM133">
            <v>0</v>
          </cell>
          <cell r="CV133">
            <v>0</v>
          </cell>
        </row>
        <row r="134">
          <cell r="B134">
            <v>2016</v>
          </cell>
          <cell r="C134">
            <v>103.32104313107484</v>
          </cell>
          <cell r="D134">
            <v>-0.32104313107484472</v>
          </cell>
          <cell r="E134">
            <v>0</v>
          </cell>
          <cell r="F134">
            <v>20</v>
          </cell>
          <cell r="G134">
            <v>123</v>
          </cell>
          <cell r="H134">
            <v>0</v>
          </cell>
          <cell r="I134">
            <v>0</v>
          </cell>
          <cell r="K134">
            <v>0</v>
          </cell>
          <cell r="L134">
            <v>22.236000000000001</v>
          </cell>
          <cell r="M134">
            <v>0</v>
          </cell>
          <cell r="N134">
            <v>37448446.473629147</v>
          </cell>
          <cell r="O134">
            <v>0</v>
          </cell>
          <cell r="P134">
            <v>0</v>
          </cell>
          <cell r="Q134">
            <v>8.0696245624964302E-2</v>
          </cell>
          <cell r="R134">
            <v>3.1770111902548446</v>
          </cell>
          <cell r="S134">
            <v>4</v>
          </cell>
          <cell r="T134">
            <v>89929989.244894713</v>
          </cell>
          <cell r="U134">
            <v>89929989.244894713</v>
          </cell>
          <cell r="V134">
            <v>8926.9381265248667</v>
          </cell>
          <cell r="W134">
            <v>1339.04071897873</v>
          </cell>
          <cell r="X134">
            <v>216</v>
          </cell>
          <cell r="Y134">
            <v>46190.474660474836</v>
          </cell>
          <cell r="Z134">
            <v>1555.04071897873</v>
          </cell>
          <cell r="AB134">
            <v>84.149313504833316</v>
          </cell>
          <cell r="AC134">
            <v>7270.5006868175988</v>
          </cell>
          <cell r="AD134">
            <v>2908.2002747270399</v>
          </cell>
          <cell r="AF134">
            <v>1817.6251717043997</v>
          </cell>
          <cell r="AG134">
            <v>2033.6251717043997</v>
          </cell>
          <cell r="AI134">
            <v>1555.04071897873</v>
          </cell>
          <cell r="AJ134">
            <v>144.95928102127004</v>
          </cell>
          <cell r="AK134">
            <v>0</v>
          </cell>
          <cell r="AL134">
            <v>0</v>
          </cell>
          <cell r="AM134">
            <v>1070.3756367987946</v>
          </cell>
          <cell r="AN134">
            <v>0</v>
          </cell>
          <cell r="AO134">
            <v>0</v>
          </cell>
          <cell r="AP134">
            <v>2025</v>
          </cell>
          <cell r="AQ134">
            <v>0</v>
          </cell>
          <cell r="AR134">
            <v>-103.32104313107484</v>
          </cell>
          <cell r="AS134">
            <v>0</v>
          </cell>
          <cell r="AT134">
            <v>0</v>
          </cell>
          <cell r="AU134">
            <v>0</v>
          </cell>
          <cell r="AV134">
            <v>0</v>
          </cell>
          <cell r="AW134">
            <v>0</v>
          </cell>
          <cell r="AX134">
            <v>0</v>
          </cell>
          <cell r="AY134">
            <v>45.678956868925155</v>
          </cell>
          <cell r="AZ134">
            <v>-16</v>
          </cell>
          <cell r="BA134">
            <v>0</v>
          </cell>
          <cell r="BB134">
            <v>-21</v>
          </cell>
          <cell r="BC134">
            <v>0</v>
          </cell>
          <cell r="BD134">
            <v>5</v>
          </cell>
          <cell r="BE134">
            <v>0</v>
          </cell>
          <cell r="BF134">
            <v>0</v>
          </cell>
          <cell r="BG134">
            <v>8398.2681200863335</v>
          </cell>
          <cell r="BH134">
            <v>7733.7335254547115</v>
          </cell>
          <cell r="BI134">
            <v>175.29221737701118</v>
          </cell>
          <cell r="BJ134">
            <v>2629.3832606551678</v>
          </cell>
          <cell r="BK134">
            <v>157640272.23428363</v>
          </cell>
          <cell r="BL134">
            <v>7888149.7819655035</v>
          </cell>
          <cell r="BM134">
            <v>0</v>
          </cell>
          <cell r="BN134">
            <v>0</v>
          </cell>
          <cell r="BO134">
            <v>0</v>
          </cell>
          <cell r="BP134">
            <v>0</v>
          </cell>
          <cell r="BR134">
            <v>1426.3395592930974</v>
          </cell>
          <cell r="BS134">
            <v>0</v>
          </cell>
          <cell r="BT134">
            <v>0</v>
          </cell>
          <cell r="BU134">
            <v>146.93179088453962</v>
          </cell>
          <cell r="BV134">
            <v>0</v>
          </cell>
          <cell r="BW134">
            <v>11754543.27076317</v>
          </cell>
          <cell r="BZ134">
            <v>2241.3945955987965</v>
          </cell>
          <cell r="CA134">
            <v>49.980045964908641</v>
          </cell>
          <cell r="CB134">
            <v>4277.4229869181609</v>
          </cell>
          <cell r="CC134">
            <v>96.951744919630983</v>
          </cell>
          <cell r="CD134">
            <v>1279.4077684085573</v>
          </cell>
          <cell r="CE134">
            <v>0</v>
          </cell>
          <cell r="CF134">
            <v>146.93179088453962</v>
          </cell>
          <cell r="CH134">
            <v>15</v>
          </cell>
          <cell r="CI134">
            <v>0</v>
          </cell>
          <cell r="CJ134">
            <v>15</v>
          </cell>
          <cell r="CK134">
            <v>0</v>
          </cell>
          <cell r="CL134">
            <v>0</v>
          </cell>
          <cell r="CM134">
            <v>0</v>
          </cell>
          <cell r="CV134">
            <v>0</v>
          </cell>
        </row>
        <row r="135">
          <cell r="B135">
            <v>2017</v>
          </cell>
          <cell r="C135">
            <v>105.71722165703578</v>
          </cell>
          <cell r="D135">
            <v>17.282778342964221</v>
          </cell>
          <cell r="E135">
            <v>0</v>
          </cell>
          <cell r="F135">
            <v>0</v>
          </cell>
          <cell r="G135">
            <v>123</v>
          </cell>
          <cell r="H135">
            <v>0</v>
          </cell>
          <cell r="I135">
            <v>0</v>
          </cell>
          <cell r="K135">
            <v>0</v>
          </cell>
          <cell r="L135">
            <v>0</v>
          </cell>
          <cell r="M135">
            <v>0</v>
          </cell>
          <cell r="N135">
            <v>0</v>
          </cell>
          <cell r="O135">
            <v>0</v>
          </cell>
          <cell r="P135">
            <v>0</v>
          </cell>
          <cell r="Q135">
            <v>0</v>
          </cell>
          <cell r="R135">
            <v>0</v>
          </cell>
          <cell r="S135">
            <v>0</v>
          </cell>
          <cell r="T135">
            <v>0</v>
          </cell>
          <cell r="U135">
            <v>0</v>
          </cell>
          <cell r="V135">
            <v>9133.9679511678914</v>
          </cell>
          <cell r="W135">
            <v>1370.0951926751836</v>
          </cell>
          <cell r="X135">
            <v>216</v>
          </cell>
          <cell r="Y135">
            <v>47261.704877778786</v>
          </cell>
          <cell r="Z135">
            <v>1586.0951926751836</v>
          </cell>
          <cell r="AB135">
            <v>86.100869275895704</v>
          </cell>
          <cell r="AC135">
            <v>7439.1151054373886</v>
          </cell>
          <cell r="AD135">
            <v>2975.6460421749557</v>
          </cell>
          <cell r="AF135">
            <v>1859.7787763593471</v>
          </cell>
          <cell r="AG135">
            <v>2075.7787763593469</v>
          </cell>
          <cell r="AI135">
            <v>1586.0951926751836</v>
          </cell>
          <cell r="AJ135">
            <v>113.90480732481637</v>
          </cell>
          <cell r="AK135">
            <v>0</v>
          </cell>
          <cell r="AL135">
            <v>0</v>
          </cell>
          <cell r="AM135">
            <v>1039.321163102341</v>
          </cell>
          <cell r="AN135">
            <v>0</v>
          </cell>
          <cell r="AO135">
            <v>0</v>
          </cell>
          <cell r="AP135">
            <v>2026</v>
          </cell>
          <cell r="AQ135">
            <v>0</v>
          </cell>
          <cell r="AR135">
            <v>-105.71722165703578</v>
          </cell>
          <cell r="AS135">
            <v>0</v>
          </cell>
          <cell r="AT135">
            <v>0</v>
          </cell>
          <cell r="AU135">
            <v>0</v>
          </cell>
          <cell r="AV135">
            <v>0</v>
          </cell>
          <cell r="AW135">
            <v>0</v>
          </cell>
          <cell r="AX135">
            <v>0</v>
          </cell>
          <cell r="AY135">
            <v>43.282778342964221</v>
          </cell>
          <cell r="AZ135">
            <v>-17</v>
          </cell>
          <cell r="BA135">
            <v>0</v>
          </cell>
          <cell r="BB135">
            <v>-22</v>
          </cell>
          <cell r="BC135">
            <v>0</v>
          </cell>
          <cell r="BD135">
            <v>4</v>
          </cell>
          <cell r="BE135">
            <v>0</v>
          </cell>
          <cell r="BF135">
            <v>0</v>
          </cell>
          <cell r="BG135">
            <v>8593.0372505052346</v>
          </cell>
          <cell r="BH135">
            <v>7913.0910468038655</v>
          </cell>
          <cell r="BI135">
            <v>179.35752134915401</v>
          </cell>
          <cell r="BJ135">
            <v>2690.3628202373102</v>
          </cell>
          <cell r="BK135">
            <v>161296199.65920395</v>
          </cell>
          <cell r="BL135">
            <v>8071088.4607119309</v>
          </cell>
          <cell r="BM135">
            <v>0</v>
          </cell>
          <cell r="BN135">
            <v>0</v>
          </cell>
          <cell r="BO135">
            <v>0</v>
          </cell>
          <cell r="BP135">
            <v>0</v>
          </cell>
          <cell r="BR135">
            <v>1459.4102080124194</v>
          </cell>
          <cell r="BS135">
            <v>0</v>
          </cell>
          <cell r="BT135">
            <v>0</v>
          </cell>
          <cell r="BU135">
            <v>150.33094841770617</v>
          </cell>
          <cell r="BV135">
            <v>0</v>
          </cell>
          <cell r="BW135">
            <v>12026475.873416493</v>
          </cell>
          <cell r="BZ135">
            <v>2292.5253346777108</v>
          </cell>
          <cell r="CA135">
            <v>51.130739078914303</v>
          </cell>
          <cell r="CB135">
            <v>4376.6231962569527</v>
          </cell>
          <cell r="CC135">
            <v>99.200209338791865</v>
          </cell>
          <cell r="CD135">
            <v>1309.0792595947137</v>
          </cell>
          <cell r="CE135">
            <v>0</v>
          </cell>
          <cell r="CF135">
            <v>150.33094841770617</v>
          </cell>
          <cell r="CH135">
            <v>16</v>
          </cell>
          <cell r="CI135">
            <v>0</v>
          </cell>
          <cell r="CJ135">
            <v>16</v>
          </cell>
          <cell r="CK135">
            <v>0</v>
          </cell>
          <cell r="CL135">
            <v>0</v>
          </cell>
          <cell r="CM135">
            <v>0</v>
          </cell>
          <cell r="CV135">
            <v>0</v>
          </cell>
        </row>
        <row r="136">
          <cell r="B136">
            <v>2018</v>
          </cell>
          <cell r="C136">
            <v>108.16897135566667</v>
          </cell>
          <cell r="D136">
            <v>14.83102864433333</v>
          </cell>
          <cell r="E136">
            <v>0</v>
          </cell>
          <cell r="F136">
            <v>0</v>
          </cell>
          <cell r="G136">
            <v>123</v>
          </cell>
          <cell r="H136">
            <v>0</v>
          </cell>
          <cell r="I136">
            <v>0</v>
          </cell>
          <cell r="K136">
            <v>0</v>
          </cell>
          <cell r="L136">
            <v>0</v>
          </cell>
          <cell r="M136">
            <v>0</v>
          </cell>
          <cell r="N136">
            <v>0</v>
          </cell>
          <cell r="O136">
            <v>0</v>
          </cell>
          <cell r="P136">
            <v>0</v>
          </cell>
          <cell r="Q136">
            <v>0</v>
          </cell>
          <cell r="R136">
            <v>0</v>
          </cell>
          <cell r="S136">
            <v>0</v>
          </cell>
          <cell r="T136">
            <v>0</v>
          </cell>
          <cell r="U136">
            <v>0</v>
          </cell>
          <cell r="V136">
            <v>9345.7991251296007</v>
          </cell>
          <cell r="W136">
            <v>1401.86986876944</v>
          </cell>
          <cell r="X136">
            <v>216</v>
          </cell>
          <cell r="Y136">
            <v>48357.778619356955</v>
          </cell>
          <cell r="Z136">
            <v>1617.86986876944</v>
          </cell>
          <cell r="AB136">
            <v>88.09768471419649</v>
          </cell>
          <cell r="AC136">
            <v>7611.6399593065762</v>
          </cell>
          <cell r="AD136">
            <v>3044.6559837226305</v>
          </cell>
          <cell r="AF136">
            <v>1902.9099898266441</v>
          </cell>
          <cell r="AG136">
            <v>2118.9099898266441</v>
          </cell>
          <cell r="AI136">
            <v>1617.86986876944</v>
          </cell>
          <cell r="AJ136">
            <v>82.130131230559982</v>
          </cell>
          <cell r="AK136">
            <v>0</v>
          </cell>
          <cell r="AL136">
            <v>0</v>
          </cell>
          <cell r="AM136">
            <v>1007.5464870080846</v>
          </cell>
          <cell r="AN136">
            <v>0</v>
          </cell>
          <cell r="AO136">
            <v>0</v>
          </cell>
          <cell r="AP136">
            <v>2027</v>
          </cell>
          <cell r="AQ136">
            <v>0</v>
          </cell>
          <cell r="AR136">
            <v>-108.16897135566667</v>
          </cell>
          <cell r="AS136">
            <v>0</v>
          </cell>
          <cell r="AT136">
            <v>0</v>
          </cell>
          <cell r="AU136">
            <v>0</v>
          </cell>
          <cell r="AV136">
            <v>0</v>
          </cell>
          <cell r="AW136">
            <v>0</v>
          </cell>
          <cell r="AX136">
            <v>0</v>
          </cell>
          <cell r="AY136">
            <v>40.83102864433333</v>
          </cell>
          <cell r="AZ136">
            <v>-18</v>
          </cell>
          <cell r="BA136">
            <v>0</v>
          </cell>
          <cell r="BB136">
            <v>-23</v>
          </cell>
          <cell r="BC136">
            <v>0</v>
          </cell>
          <cell r="BD136">
            <v>3</v>
          </cell>
          <cell r="BE136">
            <v>0</v>
          </cell>
          <cell r="BF136">
            <v>0</v>
          </cell>
          <cell r="BG136">
            <v>8792.3233853376278</v>
          </cell>
          <cell r="BH136">
            <v>8096.6081529588109</v>
          </cell>
          <cell r="BI136">
            <v>183.5171061549454</v>
          </cell>
          <cell r="BJ136">
            <v>2752.7565923241809</v>
          </cell>
          <cell r="BK136">
            <v>165036913.82768443</v>
          </cell>
          <cell r="BL136">
            <v>8258269.7769725425</v>
          </cell>
          <cell r="BM136">
            <v>0</v>
          </cell>
          <cell r="BN136">
            <v>0</v>
          </cell>
          <cell r="BO136">
            <v>0</v>
          </cell>
          <cell r="BP136">
            <v>0</v>
          </cell>
          <cell r="BR136">
            <v>1493.2477331869131</v>
          </cell>
          <cell r="BS136">
            <v>0</v>
          </cell>
          <cell r="BT136">
            <v>0</v>
          </cell>
          <cell r="BU136">
            <v>153.80885356162844</v>
          </cell>
          <cell r="BV136">
            <v>0</v>
          </cell>
          <cell r="BW136">
            <v>12304708.284930276</v>
          </cell>
          <cell r="BZ136">
            <v>2344.833369032654</v>
          </cell>
          <cell r="CA136">
            <v>52.308034354943175</v>
          </cell>
          <cell r="CB136">
            <v>4478.124015463638</v>
          </cell>
          <cell r="CC136">
            <v>101.50081920668526</v>
          </cell>
          <cell r="CD136">
            <v>1339.4388796252849</v>
          </cell>
          <cell r="CE136">
            <v>0</v>
          </cell>
          <cell r="CF136">
            <v>153.80885356162844</v>
          </cell>
          <cell r="CH136">
            <v>17</v>
          </cell>
          <cell r="CI136">
            <v>0</v>
          </cell>
          <cell r="CJ136">
            <v>17</v>
          </cell>
          <cell r="CK136">
            <v>0</v>
          </cell>
          <cell r="CL136">
            <v>0</v>
          </cell>
          <cell r="CM136">
            <v>0</v>
          </cell>
          <cell r="CV136">
            <v>0</v>
          </cell>
        </row>
        <row r="137">
          <cell r="B137">
            <v>2019</v>
          </cell>
          <cell r="C137">
            <v>110.6775810104193</v>
          </cell>
          <cell r="D137">
            <v>12.322418989580697</v>
          </cell>
          <cell r="E137">
            <v>0</v>
          </cell>
          <cell r="F137">
            <v>0</v>
          </cell>
          <cell r="G137">
            <v>123</v>
          </cell>
          <cell r="H137">
            <v>0</v>
          </cell>
          <cell r="I137">
            <v>0</v>
          </cell>
          <cell r="K137">
            <v>0</v>
          </cell>
          <cell r="L137">
            <v>0</v>
          </cell>
          <cell r="M137">
            <v>0</v>
          </cell>
          <cell r="N137">
            <v>0</v>
          </cell>
          <cell r="O137">
            <v>0</v>
          </cell>
          <cell r="P137">
            <v>0</v>
          </cell>
          <cell r="Q137">
            <v>0</v>
          </cell>
          <cell r="R137">
            <v>0</v>
          </cell>
          <cell r="S137">
            <v>0</v>
          </cell>
          <cell r="T137">
            <v>0</v>
          </cell>
          <cell r="U137">
            <v>0</v>
          </cell>
          <cell r="V137">
            <v>9562.5429993002272</v>
          </cell>
          <cell r="W137">
            <v>1434.3814498950339</v>
          </cell>
          <cell r="X137">
            <v>216</v>
          </cell>
          <cell r="Y137">
            <v>49479.272045859398</v>
          </cell>
          <cell r="Z137">
            <v>1650.3814498950339</v>
          </cell>
          <cell r="AB137">
            <v>90.140809463055561</v>
          </cell>
          <cell r="AC137">
            <v>7788.1659376080006</v>
          </cell>
          <cell r="AD137">
            <v>3115.2663750432002</v>
          </cell>
          <cell r="AF137">
            <v>1947.0414844020002</v>
          </cell>
          <cell r="AG137">
            <v>2163.0414844020002</v>
          </cell>
          <cell r="AI137">
            <v>1650.3814498950339</v>
          </cell>
          <cell r="AJ137">
            <v>49.618550104966062</v>
          </cell>
          <cell r="AK137">
            <v>0</v>
          </cell>
          <cell r="AL137">
            <v>0</v>
          </cell>
          <cell r="AM137">
            <v>975.03490588249065</v>
          </cell>
          <cell r="AN137">
            <v>0</v>
          </cell>
          <cell r="AO137">
            <v>0</v>
          </cell>
          <cell r="AP137">
            <v>2028</v>
          </cell>
          <cell r="AQ137">
            <v>0</v>
          </cell>
          <cell r="AR137">
            <v>-110.6775810104193</v>
          </cell>
          <cell r="AS137">
            <v>0</v>
          </cell>
          <cell r="AT137">
            <v>0</v>
          </cell>
          <cell r="AU137">
            <v>0</v>
          </cell>
          <cell r="AV137">
            <v>0</v>
          </cell>
          <cell r="AW137">
            <v>0</v>
          </cell>
          <cell r="AX137">
            <v>0</v>
          </cell>
          <cell r="AY137">
            <v>38.322418989580697</v>
          </cell>
          <cell r="AZ137">
            <v>-19</v>
          </cell>
          <cell r="BA137">
            <v>0</v>
          </cell>
          <cell r="BB137">
            <v>-24</v>
          </cell>
          <cell r="BC137">
            <v>0</v>
          </cell>
          <cell r="BD137">
            <v>2</v>
          </cell>
          <cell r="BE137">
            <v>0</v>
          </cell>
          <cell r="BF137">
            <v>0</v>
          </cell>
          <cell r="BG137">
            <v>8996.2312810653457</v>
          </cell>
          <cell r="BH137">
            <v>8284.3813112749522</v>
          </cell>
          <cell r="BI137">
            <v>187.77315831614123</v>
          </cell>
          <cell r="BJ137">
            <v>2816.5973747421185</v>
          </cell>
          <cell r="BK137">
            <v>168864381.07850495</v>
          </cell>
          <cell r="BL137">
            <v>8449792.1242263559</v>
          </cell>
          <cell r="BM137">
            <v>0</v>
          </cell>
          <cell r="BN137">
            <v>0</v>
          </cell>
          <cell r="BO137">
            <v>0</v>
          </cell>
          <cell r="BP137">
            <v>0</v>
          </cell>
          <cell r="BR137">
            <v>1527.8699190530533</v>
          </cell>
          <cell r="BS137">
            <v>0</v>
          </cell>
          <cell r="BT137">
            <v>0</v>
          </cell>
          <cell r="BU137">
            <v>157.36733175571635</v>
          </cell>
          <cell r="BV137">
            <v>0</v>
          </cell>
          <cell r="BW137">
            <v>12589386.540457308</v>
          </cell>
          <cell r="BZ137">
            <v>2398.3459169295656</v>
          </cell>
          <cell r="CA137">
            <v>53.512547896911656</v>
          </cell>
          <cell r="CB137">
            <v>4581.9787993224427</v>
          </cell>
          <cell r="CC137">
            <v>103.85478385880469</v>
          </cell>
          <cell r="CD137">
            <v>1370.5025872973379</v>
          </cell>
          <cell r="CE137">
            <v>0</v>
          </cell>
          <cell r="CF137">
            <v>157.36733175571635</v>
          </cell>
          <cell r="CH137">
            <v>18</v>
          </cell>
          <cell r="CI137">
            <v>0</v>
          </cell>
          <cell r="CJ137">
            <v>18</v>
          </cell>
          <cell r="CK137">
            <v>0</v>
          </cell>
          <cell r="CL137">
            <v>0</v>
          </cell>
          <cell r="CM137">
            <v>0</v>
          </cell>
          <cell r="CV137">
            <v>0</v>
          </cell>
        </row>
        <row r="138">
          <cell r="B138">
            <v>2020</v>
          </cell>
          <cell r="C138">
            <v>113.24436929367373</v>
          </cell>
          <cell r="D138">
            <v>9.7556307063262722</v>
          </cell>
          <cell r="E138">
            <v>0</v>
          </cell>
          <cell r="F138">
            <v>0</v>
          </cell>
          <cell r="G138">
            <v>123</v>
          </cell>
          <cell r="H138">
            <v>0</v>
          </cell>
          <cell r="I138">
            <v>0</v>
          </cell>
          <cell r="K138">
            <v>0</v>
          </cell>
          <cell r="L138">
            <v>0</v>
          </cell>
          <cell r="M138">
            <v>0</v>
          </cell>
          <cell r="N138">
            <v>0</v>
          </cell>
          <cell r="O138">
            <v>0</v>
          </cell>
          <cell r="P138">
            <v>0</v>
          </cell>
          <cell r="Q138">
            <v>0</v>
          </cell>
          <cell r="R138">
            <v>0</v>
          </cell>
          <cell r="S138">
            <v>0</v>
          </cell>
          <cell r="T138">
            <v>0</v>
          </cell>
          <cell r="U138">
            <v>0</v>
          </cell>
          <cell r="V138">
            <v>9784.3135069734108</v>
          </cell>
          <cell r="W138">
            <v>1467.6470260460117</v>
          </cell>
          <cell r="X138">
            <v>216</v>
          </cell>
          <cell r="Y138">
            <v>50626.774680013586</v>
          </cell>
          <cell r="Z138">
            <v>1683.6470260460117</v>
          </cell>
          <cell r="AB138">
            <v>92.23131750868275</v>
          </cell>
          <cell r="AC138">
            <v>7968.7858327501899</v>
          </cell>
          <cell r="AD138">
            <v>3187.5143331000763</v>
          </cell>
          <cell r="AF138">
            <v>1992.1964581875475</v>
          </cell>
          <cell r="AG138">
            <v>2208.1964581875473</v>
          </cell>
          <cell r="AI138">
            <v>1683.6470260460117</v>
          </cell>
          <cell r="AJ138">
            <v>16.352973953988339</v>
          </cell>
          <cell r="AK138">
            <v>0</v>
          </cell>
          <cell r="AL138">
            <v>0</v>
          </cell>
          <cell r="AM138">
            <v>941.76932973151293</v>
          </cell>
          <cell r="AN138">
            <v>0</v>
          </cell>
          <cell r="AO138">
            <v>0</v>
          </cell>
          <cell r="AP138">
            <v>2029</v>
          </cell>
          <cell r="AQ138">
            <v>0</v>
          </cell>
          <cell r="AR138">
            <v>-113.24436929367373</v>
          </cell>
          <cell r="AS138">
            <v>0</v>
          </cell>
          <cell r="AT138">
            <v>0</v>
          </cell>
          <cell r="AU138">
            <v>0</v>
          </cell>
          <cell r="AV138">
            <v>0</v>
          </cell>
          <cell r="AW138">
            <v>0</v>
          </cell>
          <cell r="AX138">
            <v>0</v>
          </cell>
          <cell r="AY138">
            <v>35.755630706326272</v>
          </cell>
          <cell r="AZ138">
            <v>-20</v>
          </cell>
          <cell r="BA138">
            <v>0</v>
          </cell>
          <cell r="BB138">
            <v>-25</v>
          </cell>
          <cell r="BC138">
            <v>0</v>
          </cell>
          <cell r="BD138">
            <v>1</v>
          </cell>
          <cell r="BE138">
            <v>0</v>
          </cell>
          <cell r="BF138">
            <v>0</v>
          </cell>
          <cell r="BG138">
            <v>9204.8681236388347</v>
          </cell>
          <cell r="BH138">
            <v>8476.5092263383503</v>
          </cell>
          <cell r="BI138">
            <v>192.12791506339818</v>
          </cell>
          <cell r="BJ138">
            <v>2881.9187259509727</v>
          </cell>
          <cell r="BK138">
            <v>172780613.35295445</v>
          </cell>
          <cell r="BL138">
            <v>8645756.1778529175</v>
          </cell>
          <cell r="BM138">
            <v>0</v>
          </cell>
          <cell r="BN138">
            <v>0</v>
          </cell>
          <cell r="BO138">
            <v>0</v>
          </cell>
          <cell r="BP138">
            <v>0</v>
          </cell>
          <cell r="BR138">
            <v>1563.2949622834767</v>
          </cell>
          <cell r="BS138">
            <v>0</v>
          </cell>
          <cell r="BT138">
            <v>0</v>
          </cell>
          <cell r="BU138">
            <v>161.00825076577667</v>
          </cell>
          <cell r="BV138">
            <v>0</v>
          </cell>
          <cell r="BW138">
            <v>12880660.061262133</v>
          </cell>
          <cell r="BZ138">
            <v>2453.0908270183031</v>
          </cell>
          <cell r="CA138">
            <v>54.74491008873747</v>
          </cell>
          <cell r="CB138">
            <v>4688.2421399994819</v>
          </cell>
          <cell r="CC138">
            <v>106.2633406770392</v>
          </cell>
          <cell r="CD138">
            <v>1402.2867115177025</v>
          </cell>
          <cell r="CE138">
            <v>0</v>
          </cell>
          <cell r="CF138">
            <v>161.00825076577667</v>
          </cell>
          <cell r="CH138">
            <v>19</v>
          </cell>
          <cell r="CI138">
            <v>0</v>
          </cell>
          <cell r="CJ138">
            <v>19</v>
          </cell>
          <cell r="CK138">
            <v>0</v>
          </cell>
          <cell r="CL138">
            <v>0</v>
          </cell>
          <cell r="CM138">
            <v>0</v>
          </cell>
          <cell r="CV138">
            <v>0</v>
          </cell>
        </row>
        <row r="139">
          <cell r="B139">
            <v>2021</v>
          </cell>
          <cell r="C139">
            <v>115.87068545990957</v>
          </cell>
          <cell r="D139">
            <v>7.1293145400904336</v>
          </cell>
          <cell r="E139">
            <v>0</v>
          </cell>
          <cell r="F139">
            <v>0</v>
          </cell>
          <cell r="G139">
            <v>123</v>
          </cell>
          <cell r="H139">
            <v>0</v>
          </cell>
          <cell r="I139">
            <v>0</v>
          </cell>
          <cell r="K139">
            <v>0</v>
          </cell>
          <cell r="L139">
            <v>0</v>
          </cell>
          <cell r="M139">
            <v>0</v>
          </cell>
          <cell r="N139">
            <v>0</v>
          </cell>
          <cell r="O139">
            <v>0</v>
          </cell>
          <cell r="P139">
            <v>0</v>
          </cell>
          <cell r="Q139">
            <v>0</v>
          </cell>
          <cell r="R139">
            <v>0</v>
          </cell>
          <cell r="S139">
            <v>0</v>
          </cell>
          <cell r="T139">
            <v>0</v>
          </cell>
          <cell r="U139">
            <v>0</v>
          </cell>
          <cell r="V139">
            <v>10011.227223736187</v>
          </cell>
          <cell r="W139">
            <v>1501.684083560428</v>
          </cell>
          <cell r="X139">
            <v>216</v>
          </cell>
          <cell r="Y139">
            <v>51800.889716512145</v>
          </cell>
          <cell r="Z139">
            <v>1717.684083560428</v>
          </cell>
          <cell r="AB139">
            <v>94.370307744728109</v>
          </cell>
          <cell r="AC139">
            <v>8153.594589144509</v>
          </cell>
          <cell r="AD139">
            <v>3261.4378356578036</v>
          </cell>
          <cell r="AF139">
            <v>2038.3986472861272</v>
          </cell>
          <cell r="AG139">
            <v>2254.398647286127</v>
          </cell>
          <cell r="AI139">
            <v>1717.684083560428</v>
          </cell>
          <cell r="AJ139">
            <v>-17.684083560428007</v>
          </cell>
          <cell r="AK139">
            <v>200</v>
          </cell>
          <cell r="AL139">
            <v>237895411.12702984</v>
          </cell>
          <cell r="AM139">
            <v>907.73227221709658</v>
          </cell>
          <cell r="AN139">
            <v>0</v>
          </cell>
          <cell r="AO139">
            <v>0</v>
          </cell>
          <cell r="AP139">
            <v>2030</v>
          </cell>
          <cell r="AQ139">
            <v>0</v>
          </cell>
          <cell r="AR139">
            <v>-115.87068545990957</v>
          </cell>
          <cell r="AS139">
            <v>0</v>
          </cell>
          <cell r="AT139">
            <v>0</v>
          </cell>
          <cell r="AU139">
            <v>0</v>
          </cell>
          <cell r="AV139">
            <v>0</v>
          </cell>
          <cell r="AW139">
            <v>0</v>
          </cell>
          <cell r="AX139">
            <v>0</v>
          </cell>
          <cell r="AY139">
            <v>33.129314540090434</v>
          </cell>
          <cell r="AZ139">
            <v>-21</v>
          </cell>
          <cell r="BA139">
            <v>0</v>
          </cell>
          <cell r="BB139">
            <v>-26</v>
          </cell>
          <cell r="BC139">
            <v>0</v>
          </cell>
          <cell r="BD139">
            <v>0</v>
          </cell>
          <cell r="BE139">
            <v>0</v>
          </cell>
          <cell r="BF139">
            <v>0</v>
          </cell>
          <cell r="BG139">
            <v>9418.3435848203899</v>
          </cell>
          <cell r="BH139">
            <v>8673.0928918506561</v>
          </cell>
          <cell r="BI139">
            <v>196.58366551230574</v>
          </cell>
          <cell r="BJ139">
            <v>2948.7549826845861</v>
          </cell>
          <cell r="BK139">
            <v>176787669.25243634</v>
          </cell>
          <cell r="BL139">
            <v>8846264.9480537586</v>
          </cell>
          <cell r="BM139">
            <v>0</v>
          </cell>
          <cell r="BN139">
            <v>0</v>
          </cell>
          <cell r="BO139">
            <v>0</v>
          </cell>
          <cell r="BP139">
            <v>0</v>
          </cell>
          <cell r="BR139">
            <v>1599.541481551978</v>
          </cell>
          <cell r="BS139">
            <v>0</v>
          </cell>
          <cell r="BT139">
            <v>0</v>
          </cell>
          <cell r="BU139">
            <v>164.7335216655747</v>
          </cell>
          <cell r="BV139">
            <v>0</v>
          </cell>
          <cell r="BW139">
            <v>13178681.733245976</v>
          </cell>
          <cell r="BZ139">
            <v>2509.0965929437384</v>
          </cell>
          <cell r="CA139">
            <v>56.005765925435298</v>
          </cell>
          <cell r="CB139">
            <v>4796.9698957396213</v>
          </cell>
          <cell r="CC139">
            <v>108.7277557401394</v>
          </cell>
          <cell r="CD139">
            <v>1434.8079598864049</v>
          </cell>
          <cell r="CE139">
            <v>0</v>
          </cell>
          <cell r="CF139">
            <v>164.7335216655747</v>
          </cell>
          <cell r="CH139">
            <v>20</v>
          </cell>
          <cell r="CI139">
            <v>0</v>
          </cell>
          <cell r="CJ139">
            <v>20</v>
          </cell>
          <cell r="CK139">
            <v>0</v>
          </cell>
          <cell r="CL139">
            <v>0</v>
          </cell>
          <cell r="CM139">
            <v>0</v>
          </cell>
          <cell r="CV139">
            <v>0</v>
          </cell>
        </row>
        <row r="140">
          <cell r="B140">
            <v>2022</v>
          </cell>
          <cell r="C140">
            <v>118.55791005495335</v>
          </cell>
          <cell r="D140">
            <v>4.4420899450466464</v>
          </cell>
          <cell r="E140">
            <v>0</v>
          </cell>
          <cell r="F140">
            <v>0</v>
          </cell>
          <cell r="G140">
            <v>123</v>
          </cell>
          <cell r="H140">
            <v>0</v>
          </cell>
          <cell r="I140">
            <v>0</v>
          </cell>
          <cell r="K140">
            <v>0</v>
          </cell>
          <cell r="L140">
            <v>0</v>
          </cell>
          <cell r="M140">
            <v>0</v>
          </cell>
          <cell r="N140">
            <v>0</v>
          </cell>
          <cell r="O140">
            <v>0</v>
          </cell>
          <cell r="P140">
            <v>0</v>
          </cell>
          <cell r="Q140">
            <v>0</v>
          </cell>
          <cell r="R140">
            <v>0</v>
          </cell>
          <cell r="S140">
            <v>0</v>
          </cell>
          <cell r="T140">
            <v>0</v>
          </cell>
          <cell r="U140">
            <v>0</v>
          </cell>
          <cell r="V140">
            <v>10243.40342874797</v>
          </cell>
          <cell r="W140">
            <v>1536.5105143121955</v>
          </cell>
          <cell r="X140">
            <v>216</v>
          </cell>
          <cell r="Y140">
            <v>53002.234339087343</v>
          </cell>
          <cell r="Z140">
            <v>1752.5105143121955</v>
          </cell>
          <cell r="AB140">
            <v>96.558904549924648</v>
          </cell>
          <cell r="AC140">
            <v>8342.6893531134901</v>
          </cell>
          <cell r="AD140">
            <v>3337.0757412453963</v>
          </cell>
          <cell r="AF140">
            <v>2085.6723382783725</v>
          </cell>
          <cell r="AG140">
            <v>2301.6723382783725</v>
          </cell>
          <cell r="AI140">
            <v>1752.5105143121955</v>
          </cell>
          <cell r="AJ140">
            <v>147.48948568780452</v>
          </cell>
          <cell r="AK140">
            <v>0</v>
          </cell>
          <cell r="AL140">
            <v>0</v>
          </cell>
          <cell r="AM140">
            <v>872.9058414653291</v>
          </cell>
          <cell r="AN140">
            <v>0</v>
          </cell>
          <cell r="AO140">
            <v>0</v>
          </cell>
          <cell r="AP140">
            <v>2031</v>
          </cell>
          <cell r="AQ140">
            <v>0</v>
          </cell>
          <cell r="AR140">
            <v>-118.55791005495335</v>
          </cell>
          <cell r="AS140">
            <v>0</v>
          </cell>
          <cell r="AT140">
            <v>0</v>
          </cell>
          <cell r="AU140">
            <v>0</v>
          </cell>
          <cell r="AV140">
            <v>0</v>
          </cell>
          <cell r="AW140">
            <v>0</v>
          </cell>
          <cell r="AX140">
            <v>0</v>
          </cell>
          <cell r="AY140">
            <v>30.442089945046646</v>
          </cell>
          <cell r="AZ140">
            <v>-22</v>
          </cell>
          <cell r="BA140">
            <v>0</v>
          </cell>
          <cell r="BB140">
            <v>-27</v>
          </cell>
          <cell r="BC140">
            <v>0</v>
          </cell>
          <cell r="BD140">
            <v>-1</v>
          </cell>
          <cell r="BE140">
            <v>0</v>
          </cell>
          <cell r="BF140">
            <v>0</v>
          </cell>
          <cell r="BG140">
            <v>9636.7698798340625</v>
          </cell>
          <cell r="BH140">
            <v>8874.2356437173021</v>
          </cell>
          <cell r="BI140">
            <v>201.14275186664599</v>
          </cell>
          <cell r="BJ140">
            <v>3017.1412779996899</v>
          </cell>
          <cell r="BK140">
            <v>180887655.12055999</v>
          </cell>
          <cell r="BL140">
            <v>9051423.8339990694</v>
          </cell>
          <cell r="BM140">
            <v>0</v>
          </cell>
          <cell r="BN140">
            <v>0</v>
          </cell>
          <cell r="BO140">
            <v>0</v>
          </cell>
          <cell r="BP140">
            <v>0</v>
          </cell>
          <cell r="BR140">
            <v>1636.628527320242</v>
          </cell>
          <cell r="BS140">
            <v>0</v>
          </cell>
          <cell r="BT140">
            <v>0</v>
          </cell>
          <cell r="BU140">
            <v>168.54509984108336</v>
          </cell>
          <cell r="BV140">
            <v>0</v>
          </cell>
          <cell r="BW140">
            <v>13483607.987286668</v>
          </cell>
          <cell r="BZ140">
            <v>2566.3923682956151</v>
          </cell>
          <cell r="CA140">
            <v>57.295775351876728</v>
          </cell>
          <cell r="CB140">
            <v>4908.2192202288279</v>
          </cell>
          <cell r="CC140">
            <v>111.24932448920663</v>
          </cell>
          <cell r="CD140">
            <v>1468.0834274791587</v>
          </cell>
          <cell r="CE140">
            <v>0</v>
          </cell>
          <cell r="CF140">
            <v>168.54509984108336</v>
          </cell>
          <cell r="CH140">
            <v>21</v>
          </cell>
          <cell r="CI140">
            <v>0</v>
          </cell>
          <cell r="CJ140">
            <v>21</v>
          </cell>
          <cell r="CK140">
            <v>0</v>
          </cell>
          <cell r="CL140">
            <v>1</v>
          </cell>
          <cell r="CM140">
            <v>1</v>
          </cell>
          <cell r="CV140">
            <v>0</v>
          </cell>
        </row>
        <row r="141">
          <cell r="B141">
            <v>2023</v>
          </cell>
          <cell r="C141">
            <v>121.30745564167472</v>
          </cell>
          <cell r="D141">
            <v>1.6925443583252786</v>
          </cell>
          <cell r="E141">
            <v>0</v>
          </cell>
          <cell r="F141">
            <v>0</v>
          </cell>
          <cell r="G141">
            <v>123</v>
          </cell>
          <cell r="H141">
            <v>0</v>
          </cell>
          <cell r="I141">
            <v>0</v>
          </cell>
          <cell r="K141">
            <v>0</v>
          </cell>
          <cell r="L141">
            <v>0</v>
          </cell>
          <cell r="M141">
            <v>0</v>
          </cell>
          <cell r="N141">
            <v>0</v>
          </cell>
          <cell r="O141">
            <v>0</v>
          </cell>
          <cell r="P141">
            <v>0</v>
          </cell>
          <cell r="Q141">
            <v>0</v>
          </cell>
          <cell r="R141">
            <v>0</v>
          </cell>
          <cell r="S141">
            <v>0</v>
          </cell>
          <cell r="T141">
            <v>0</v>
          </cell>
          <cell r="U141">
            <v>0</v>
          </cell>
          <cell r="V141">
            <v>10480.964167440696</v>
          </cell>
          <cell r="W141">
            <v>1572.1446251161044</v>
          </cell>
          <cell r="X141">
            <v>216</v>
          </cell>
          <cell r="Y141">
            <v>54231.440044939074</v>
          </cell>
          <cell r="Z141">
            <v>1788.1446251161044</v>
          </cell>
          <cell r="AB141">
            <v>98.798258379127802</v>
          </cell>
          <cell r="AC141">
            <v>8536.1695239566416</v>
          </cell>
          <cell r="AD141">
            <v>3414.4678095826566</v>
          </cell>
          <cell r="AF141">
            <v>2134.0423809891604</v>
          </cell>
          <cell r="AG141">
            <v>2350.0423809891604</v>
          </cell>
          <cell r="AI141">
            <v>1788.1446251161044</v>
          </cell>
          <cell r="AJ141">
            <v>111.85537488389559</v>
          </cell>
          <cell r="AK141">
            <v>0</v>
          </cell>
          <cell r="AL141">
            <v>0</v>
          </cell>
          <cell r="AM141">
            <v>837.27173066142018</v>
          </cell>
          <cell r="AN141">
            <v>0</v>
          </cell>
          <cell r="AO141">
            <v>0</v>
          </cell>
          <cell r="AP141">
            <v>2032</v>
          </cell>
          <cell r="AQ141">
            <v>0</v>
          </cell>
          <cell r="AR141">
            <v>-121.30745564167472</v>
          </cell>
          <cell r="AS141">
            <v>0</v>
          </cell>
          <cell r="AT141">
            <v>0</v>
          </cell>
          <cell r="AU141">
            <v>0</v>
          </cell>
          <cell r="AV141">
            <v>0</v>
          </cell>
          <cell r="AW141">
            <v>0</v>
          </cell>
          <cell r="AX141">
            <v>0</v>
          </cell>
          <cell r="AY141">
            <v>27.692544358325279</v>
          </cell>
          <cell r="AZ141">
            <v>-23</v>
          </cell>
          <cell r="BA141">
            <v>0</v>
          </cell>
          <cell r="BB141">
            <v>-28</v>
          </cell>
          <cell r="BC141">
            <v>0</v>
          </cell>
          <cell r="BD141">
            <v>-2</v>
          </cell>
          <cell r="BE141">
            <v>0</v>
          </cell>
          <cell r="BF141">
            <v>0</v>
          </cell>
          <cell r="BG141">
            <v>9860.2618263525583</v>
          </cell>
          <cell r="BH141">
            <v>9080.0432143669368</v>
          </cell>
          <cell r="BI141">
            <v>205.80757064963473</v>
          </cell>
          <cell r="BJ141">
            <v>3087.1135597445209</v>
          </cell>
          <cell r="BK141">
            <v>185082726.1503956</v>
          </cell>
          <cell r="BL141">
            <v>9261340.6792335622</v>
          </cell>
          <cell r="BM141">
            <v>0</v>
          </cell>
          <cell r="BN141">
            <v>0</v>
          </cell>
          <cell r="BO141">
            <v>0</v>
          </cell>
          <cell r="BP141">
            <v>0</v>
          </cell>
          <cell r="BR141">
            <v>1674.5755918516561</v>
          </cell>
          <cell r="BS141">
            <v>0</v>
          </cell>
          <cell r="BT141">
            <v>0</v>
          </cell>
          <cell r="BU141">
            <v>172.44498601811392</v>
          </cell>
          <cell r="BV141">
            <v>0</v>
          </cell>
          <cell r="BW141">
            <v>13795598.881449115</v>
          </cell>
          <cell r="BZ141">
            <v>2625.007981905042</v>
          </cell>
          <cell r="CA141">
            <v>58.615613609426873</v>
          </cell>
          <cell r="CB141">
            <v>5022.048592637515</v>
          </cell>
          <cell r="CC141">
            <v>113.82937240868705</v>
          </cell>
          <cell r="CD141">
            <v>1502.1306058335426</v>
          </cell>
          <cell r="CE141">
            <v>0</v>
          </cell>
          <cell r="CF141">
            <v>172.44498601811392</v>
          </cell>
          <cell r="CH141">
            <v>22</v>
          </cell>
          <cell r="CI141">
            <v>0</v>
          </cell>
          <cell r="CJ141">
            <v>22</v>
          </cell>
          <cell r="CK141">
            <v>0</v>
          </cell>
          <cell r="CL141">
            <v>2</v>
          </cell>
          <cell r="CM141">
            <v>1</v>
          </cell>
          <cell r="CV141">
            <v>0</v>
          </cell>
        </row>
        <row r="142">
          <cell r="B142">
            <v>2024</v>
          </cell>
          <cell r="C142">
            <v>124.1207675425116</v>
          </cell>
          <cell r="D142">
            <v>-1.1207675425116008</v>
          </cell>
          <cell r="E142">
            <v>0</v>
          </cell>
          <cell r="F142">
            <v>20</v>
          </cell>
          <cell r="G142">
            <v>143</v>
          </cell>
          <cell r="H142">
            <v>0</v>
          </cell>
          <cell r="I142">
            <v>0</v>
          </cell>
          <cell r="K142">
            <v>0</v>
          </cell>
          <cell r="L142">
            <v>22.236000000000001</v>
          </cell>
          <cell r="M142">
            <v>0</v>
          </cell>
          <cell r="N142">
            <v>37448446.473629147</v>
          </cell>
          <cell r="O142">
            <v>0</v>
          </cell>
          <cell r="P142">
            <v>0</v>
          </cell>
          <cell r="Q142">
            <v>8.0696245624964302E-2</v>
          </cell>
          <cell r="R142">
            <v>3.1770111902548446</v>
          </cell>
          <cell r="S142">
            <v>4</v>
          </cell>
          <cell r="T142">
            <v>89929989.244894713</v>
          </cell>
          <cell r="U142">
            <v>89929989.244894713</v>
          </cell>
          <cell r="V142">
            <v>10724.034315673001</v>
          </cell>
          <cell r="W142">
            <v>1608.6051473509501</v>
          </cell>
          <cell r="X142">
            <v>216</v>
          </cell>
          <cell r="Y142">
            <v>55489.152976686833</v>
          </cell>
          <cell r="Z142">
            <v>1824.6051473509501</v>
          </cell>
          <cell r="AB142">
            <v>101.08954636806227</v>
          </cell>
          <cell r="AC142">
            <v>8734.1368062005804</v>
          </cell>
          <cell r="AD142">
            <v>3493.6547224802325</v>
          </cell>
          <cell r="AF142">
            <v>2183.5342015501451</v>
          </cell>
          <cell r="AG142">
            <v>2399.5342015501451</v>
          </cell>
          <cell r="AI142">
            <v>1824.6051473509501</v>
          </cell>
          <cell r="AJ142">
            <v>75.394852649049881</v>
          </cell>
          <cell r="AK142">
            <v>0</v>
          </cell>
          <cell r="AL142">
            <v>0</v>
          </cell>
          <cell r="AM142">
            <v>800.81120842657447</v>
          </cell>
          <cell r="AN142">
            <v>0</v>
          </cell>
          <cell r="AO142">
            <v>0</v>
          </cell>
          <cell r="AP142">
            <v>2033</v>
          </cell>
          <cell r="AQ142">
            <v>0</v>
          </cell>
          <cell r="AR142">
            <v>-124.1207675425116</v>
          </cell>
          <cell r="AS142">
            <v>0</v>
          </cell>
          <cell r="AT142">
            <v>0</v>
          </cell>
          <cell r="AU142">
            <v>0</v>
          </cell>
          <cell r="AV142">
            <v>0</v>
          </cell>
          <cell r="AW142">
            <v>0</v>
          </cell>
          <cell r="AX142">
            <v>0</v>
          </cell>
          <cell r="AY142">
            <v>24.879232457488399</v>
          </cell>
          <cell r="AZ142">
            <v>-24</v>
          </cell>
          <cell r="BA142">
            <v>0</v>
          </cell>
          <cell r="BB142">
            <v>-29</v>
          </cell>
          <cell r="BC142">
            <v>0</v>
          </cell>
          <cell r="BD142">
            <v>-3</v>
          </cell>
          <cell r="BE142">
            <v>0</v>
          </cell>
          <cell r="BF142">
            <v>0</v>
          </cell>
          <cell r="BG142">
            <v>10088.936904852151</v>
          </cell>
          <cell r="BH142">
            <v>9290.623788330573</v>
          </cell>
          <cell r="BI142">
            <v>210.5805739636362</v>
          </cell>
          <cell r="BJ142">
            <v>3158.708609454543</v>
          </cell>
          <cell r="BK142">
            <v>189375087.51733559</v>
          </cell>
          <cell r="BL142">
            <v>9476125.8283636291</v>
          </cell>
          <cell r="BM142">
            <v>0</v>
          </cell>
          <cell r="BN142">
            <v>0</v>
          </cell>
          <cell r="BO142">
            <v>0</v>
          </cell>
          <cell r="BP142">
            <v>0</v>
          </cell>
          <cell r="BR142">
            <v>1713.402619457268</v>
          </cell>
          <cell r="BS142">
            <v>0</v>
          </cell>
          <cell r="BT142">
            <v>0</v>
          </cell>
          <cell r="BU142">
            <v>176.43522731369376</v>
          </cell>
          <cell r="BV142">
            <v>0</v>
          </cell>
          <cell r="BW142">
            <v>14114818.1850955</v>
          </cell>
          <cell r="BZ142">
            <v>2684.9739534956384</v>
          </cell>
          <cell r="CA142">
            <v>59.965971590596382</v>
          </cell>
          <cell r="CB142">
            <v>5138.5178483606123</v>
          </cell>
          <cell r="CC142">
            <v>116.46925572309738</v>
          </cell>
          <cell r="CD142">
            <v>1536.9673921435763</v>
          </cell>
          <cell r="CE142">
            <v>0</v>
          </cell>
          <cell r="CF142">
            <v>176.43522731369376</v>
          </cell>
          <cell r="CH142">
            <v>23</v>
          </cell>
          <cell r="CI142">
            <v>0</v>
          </cell>
          <cell r="CJ142">
            <v>23</v>
          </cell>
          <cell r="CK142">
            <v>0</v>
          </cell>
          <cell r="CL142">
            <v>3</v>
          </cell>
          <cell r="CM142">
            <v>1</v>
          </cell>
          <cell r="CV142">
            <v>0</v>
          </cell>
        </row>
        <row r="143">
          <cell r="B143">
            <v>2025</v>
          </cell>
          <cell r="C143">
            <v>126.99932459921737</v>
          </cell>
          <cell r="D143">
            <v>16.000675400782626</v>
          </cell>
          <cell r="E143">
            <v>0</v>
          </cell>
          <cell r="F143">
            <v>0</v>
          </cell>
          <cell r="G143">
            <v>143</v>
          </cell>
          <cell r="H143">
            <v>0</v>
          </cell>
          <cell r="I143">
            <v>0</v>
          </cell>
          <cell r="K143">
            <v>0</v>
          </cell>
          <cell r="L143">
            <v>0</v>
          </cell>
          <cell r="M143">
            <v>0</v>
          </cell>
          <cell r="N143">
            <v>0</v>
          </cell>
          <cell r="O143">
            <v>0</v>
          </cell>
          <cell r="P143">
            <v>0</v>
          </cell>
          <cell r="Q143">
            <v>0</v>
          </cell>
          <cell r="R143">
            <v>0</v>
          </cell>
          <cell r="S143">
            <v>0</v>
          </cell>
          <cell r="T143">
            <v>0</v>
          </cell>
          <cell r="U143">
            <v>0</v>
          </cell>
          <cell r="V143">
            <v>10972.74164537238</v>
          </cell>
          <cell r="W143">
            <v>1645.911246805857</v>
          </cell>
          <cell r="X143">
            <v>216</v>
          </cell>
          <cell r="Y143">
            <v>56776.034262020163</v>
          </cell>
          <cell r="Z143">
            <v>1861.911246805857</v>
          </cell>
          <cell r="AB143">
            <v>103.433972952093</v>
          </cell>
          <cell r="AC143">
            <v>8936.6952630608357</v>
          </cell>
          <cell r="AD143">
            <v>3574.6781052243346</v>
          </cell>
          <cell r="AF143">
            <v>2234.1738157652089</v>
          </cell>
          <cell r="AG143">
            <v>2450.1738157652089</v>
          </cell>
          <cell r="AI143">
            <v>1861.911246805857</v>
          </cell>
          <cell r="AJ143">
            <v>38.08875319414301</v>
          </cell>
          <cell r="AK143">
            <v>0</v>
          </cell>
          <cell r="AL143">
            <v>0</v>
          </cell>
          <cell r="AM143">
            <v>763.5051089716676</v>
          </cell>
          <cell r="AN143">
            <v>0</v>
          </cell>
          <cell r="AO143">
            <v>0</v>
          </cell>
          <cell r="AP143">
            <v>2034</v>
          </cell>
          <cell r="AQ143">
            <v>0</v>
          </cell>
          <cell r="AR143">
            <v>-126.99932459921737</v>
          </cell>
          <cell r="AS143">
            <v>0</v>
          </cell>
          <cell r="AT143">
            <v>0</v>
          </cell>
          <cell r="AU143">
            <v>0</v>
          </cell>
          <cell r="AV143">
            <v>0</v>
          </cell>
          <cell r="AW143">
            <v>0</v>
          </cell>
          <cell r="AX143">
            <v>0</v>
          </cell>
          <cell r="AY143">
            <v>22.000675400782626</v>
          </cell>
          <cell r="AZ143">
            <v>-25</v>
          </cell>
          <cell r="BA143">
            <v>0</v>
          </cell>
          <cell r="BB143">
            <v>-30</v>
          </cell>
          <cell r="BC143">
            <v>0</v>
          </cell>
          <cell r="BD143">
            <v>-4</v>
          </cell>
          <cell r="BE143">
            <v>0</v>
          </cell>
          <cell r="BF143">
            <v>0</v>
          </cell>
          <cell r="BG143">
            <v>10322.915320367303</v>
          </cell>
          <cell r="BH143">
            <v>9506.0880591097357</v>
          </cell>
          <cell r="BI143">
            <v>215.46427077916269</v>
          </cell>
          <cell r="BJ143">
            <v>3231.9640616874403</v>
          </cell>
          <cell r="BK143">
            <v>193766995.53829184</v>
          </cell>
          <cell r="BL143">
            <v>9695892.1850623209</v>
          </cell>
          <cell r="BM143">
            <v>0</v>
          </cell>
          <cell r="BN143">
            <v>0</v>
          </cell>
          <cell r="BO143">
            <v>0</v>
          </cell>
          <cell r="BP143">
            <v>0</v>
          </cell>
          <cell r="BR143">
            <v>1753.1300169794313</v>
          </cell>
          <cell r="BS143">
            <v>0</v>
          </cell>
          <cell r="BT143">
            <v>0</v>
          </cell>
          <cell r="BU143">
            <v>180.5179183118953</v>
          </cell>
          <cell r="BV143">
            <v>0</v>
          </cell>
          <cell r="BW143">
            <v>14441433.464951623</v>
          </cell>
          <cell r="BZ143">
            <v>2746.3215096975769</v>
          </cell>
          <cell r="CA143">
            <v>61.34755620193846</v>
          </cell>
          <cell r="CB143">
            <v>5257.6882104705692</v>
          </cell>
          <cell r="CC143">
            <v>119.17036210995684</v>
          </cell>
          <cell r="CD143">
            <v>1572.6120986675367</v>
          </cell>
          <cell r="CE143">
            <v>0</v>
          </cell>
          <cell r="CF143">
            <v>180.5179183118953</v>
          </cell>
          <cell r="CH143">
            <v>24</v>
          </cell>
          <cell r="CI143">
            <v>0</v>
          </cell>
          <cell r="CJ143">
            <v>24</v>
          </cell>
          <cell r="CK143">
            <v>0</v>
          </cell>
          <cell r="CL143">
            <v>4</v>
          </cell>
          <cell r="CM143">
            <v>0</v>
          </cell>
          <cell r="CV143">
            <v>0</v>
          </cell>
        </row>
        <row r="144">
          <cell r="B144">
            <v>2026</v>
          </cell>
          <cell r="C144">
            <v>129.94463995022608</v>
          </cell>
          <cell r="D144">
            <v>13.055360049773924</v>
          </cell>
          <cell r="E144">
            <v>0</v>
          </cell>
          <cell r="F144">
            <v>0</v>
          </cell>
          <cell r="G144">
            <v>143</v>
          </cell>
          <cell r="H144">
            <v>0</v>
          </cell>
          <cell r="I144">
            <v>0</v>
          </cell>
          <cell r="K144">
            <v>0</v>
          </cell>
          <cell r="L144">
            <v>0</v>
          </cell>
          <cell r="M144">
            <v>0</v>
          </cell>
          <cell r="N144">
            <v>0</v>
          </cell>
          <cell r="O144">
            <v>0</v>
          </cell>
          <cell r="P144">
            <v>0</v>
          </cell>
          <cell r="Q144">
            <v>0</v>
          </cell>
          <cell r="R144">
            <v>0</v>
          </cell>
          <cell r="S144">
            <v>0</v>
          </cell>
          <cell r="T144">
            <v>0</v>
          </cell>
          <cell r="U144">
            <v>0</v>
          </cell>
          <cell r="V144">
            <v>11227.216891699532</v>
          </cell>
          <cell r="W144">
            <v>1684.0825337549297</v>
          </cell>
          <cell r="X144">
            <v>216</v>
          </cell>
          <cell r="Y144">
            <v>58092.760361226159</v>
          </cell>
          <cell r="Z144">
            <v>1900.0825337549297</v>
          </cell>
          <cell r="AB144">
            <v>105.83277049934782</v>
          </cell>
          <cell r="AC144">
            <v>9143.9513711436521</v>
          </cell>
          <cell r="AD144">
            <v>3657.5805484574612</v>
          </cell>
          <cell r="AF144">
            <v>2285.987842785913</v>
          </cell>
          <cell r="AG144">
            <v>2501.987842785913</v>
          </cell>
          <cell r="AI144">
            <v>1900.0825337549297</v>
          </cell>
          <cell r="AJ144">
            <v>-8.2533754929727365E-2</v>
          </cell>
          <cell r="AK144">
            <v>200</v>
          </cell>
          <cell r="AL144">
            <v>237895411.12702984</v>
          </cell>
          <cell r="AM144">
            <v>725.33382202259486</v>
          </cell>
          <cell r="AN144">
            <v>0</v>
          </cell>
          <cell r="AO144">
            <v>0</v>
          </cell>
          <cell r="AP144">
            <v>2035</v>
          </cell>
          <cell r="AQ144">
            <v>0</v>
          </cell>
          <cell r="AR144">
            <v>-129.94463995022608</v>
          </cell>
          <cell r="AS144">
            <v>0</v>
          </cell>
          <cell r="AT144">
            <v>0</v>
          </cell>
          <cell r="AU144">
            <v>0</v>
          </cell>
          <cell r="AV144">
            <v>0</v>
          </cell>
          <cell r="AW144">
            <v>0</v>
          </cell>
          <cell r="AX144">
            <v>0</v>
          </cell>
          <cell r="AY144">
            <v>19.055360049773924</v>
          </cell>
          <cell r="AZ144">
            <v>-26</v>
          </cell>
          <cell r="BA144">
            <v>0</v>
          </cell>
          <cell r="BB144">
            <v>-31</v>
          </cell>
          <cell r="BC144">
            <v>0</v>
          </cell>
          <cell r="BD144">
            <v>-5</v>
          </cell>
          <cell r="BE144">
            <v>0</v>
          </cell>
          <cell r="BF144">
            <v>0</v>
          </cell>
          <cell r="BG144">
            <v>10562.320065677484</v>
          </cell>
          <cell r="BH144">
            <v>9726.5492873634557</v>
          </cell>
          <cell r="BI144">
            <v>220.46122825372004</v>
          </cell>
          <cell r="BJ144">
            <v>3306.9184238058006</v>
          </cell>
          <cell r="BK144">
            <v>198260758.85773322</v>
          </cell>
          <cell r="BL144">
            <v>9920755.2714174017</v>
          </cell>
          <cell r="BM144">
            <v>0</v>
          </cell>
          <cell r="BN144">
            <v>0</v>
          </cell>
          <cell r="BO144">
            <v>0</v>
          </cell>
          <cell r="BP144">
            <v>0</v>
          </cell>
          <cell r="BR144">
            <v>1793.7786645185151</v>
          </cell>
          <cell r="BS144">
            <v>0</v>
          </cell>
          <cell r="BT144">
            <v>0</v>
          </cell>
          <cell r="BU144">
            <v>184.69520216456203</v>
          </cell>
          <cell r="BV144">
            <v>0</v>
          </cell>
          <cell r="BW144">
            <v>14775616.173164962</v>
          </cell>
          <cell r="BZ144">
            <v>2809.0826004329206</v>
          </cell>
          <cell r="CA144">
            <v>62.761090735343714</v>
          </cell>
          <cell r="CB144">
            <v>5379.6223218997875</v>
          </cell>
          <cell r="CC144">
            <v>121.93411142921832</v>
          </cell>
          <cell r="CD144">
            <v>1609.0834623539545</v>
          </cell>
          <cell r="CE144">
            <v>0</v>
          </cell>
          <cell r="CF144">
            <v>184.69520216456203</v>
          </cell>
          <cell r="CH144">
            <v>25</v>
          </cell>
          <cell r="CI144">
            <v>0</v>
          </cell>
          <cell r="CJ144">
            <v>25</v>
          </cell>
          <cell r="CK144">
            <v>0</v>
          </cell>
          <cell r="CL144">
            <v>5</v>
          </cell>
          <cell r="CM144">
            <v>0</v>
          </cell>
          <cell r="CV144">
            <v>0</v>
          </cell>
        </row>
        <row r="145">
          <cell r="B145">
            <v>2027</v>
          </cell>
          <cell r="C145">
            <v>132.95826182604708</v>
          </cell>
          <cell r="D145">
            <v>10.041738173952922</v>
          </cell>
          <cell r="E145">
            <v>0</v>
          </cell>
          <cell r="F145">
            <v>0</v>
          </cell>
          <cell r="G145">
            <v>143</v>
          </cell>
          <cell r="H145">
            <v>0</v>
          </cell>
          <cell r="I145">
            <v>0</v>
          </cell>
          <cell r="K145">
            <v>0</v>
          </cell>
          <cell r="L145">
            <v>0</v>
          </cell>
          <cell r="M145">
            <v>0</v>
          </cell>
          <cell r="N145">
            <v>0</v>
          </cell>
          <cell r="O145">
            <v>0</v>
          </cell>
          <cell r="P145">
            <v>0</v>
          </cell>
          <cell r="Q145">
            <v>0</v>
          </cell>
          <cell r="R145">
            <v>0</v>
          </cell>
          <cell r="S145">
            <v>0</v>
          </cell>
          <cell r="T145">
            <v>0</v>
          </cell>
          <cell r="U145">
            <v>0</v>
          </cell>
          <cell r="V145">
            <v>11487.593821770468</v>
          </cell>
          <cell r="W145">
            <v>1723.1390732655702</v>
          </cell>
          <cell r="X145">
            <v>216</v>
          </cell>
          <cell r="Y145">
            <v>59440.02342277667</v>
          </cell>
          <cell r="Z145">
            <v>1939.1390732655702</v>
          </cell>
          <cell r="AB145">
            <v>108.28719995852173</v>
          </cell>
          <cell r="AC145">
            <v>9356.014076416277</v>
          </cell>
          <cell r="AD145">
            <v>3742.4056305665108</v>
          </cell>
          <cell r="AF145">
            <v>2339.0035191040693</v>
          </cell>
          <cell r="AG145">
            <v>2555.0035191040693</v>
          </cell>
          <cell r="AI145">
            <v>1939.1390732655702</v>
          </cell>
          <cell r="AJ145">
            <v>160.86092673442977</v>
          </cell>
          <cell r="AK145">
            <v>0</v>
          </cell>
          <cell r="AL145">
            <v>0</v>
          </cell>
          <cell r="AM145">
            <v>686.27728251195435</v>
          </cell>
          <cell r="AN145">
            <v>0</v>
          </cell>
          <cell r="AO145">
            <v>0</v>
          </cell>
          <cell r="AP145">
            <v>2035</v>
          </cell>
          <cell r="AQ145">
            <v>0</v>
          </cell>
          <cell r="AR145">
            <v>-132.95826182604708</v>
          </cell>
          <cell r="AS145">
            <v>0</v>
          </cell>
          <cell r="AT145">
            <v>0</v>
          </cell>
          <cell r="AU145">
            <v>0</v>
          </cell>
          <cell r="AV145">
            <v>0</v>
          </cell>
          <cell r="AW145">
            <v>0</v>
          </cell>
          <cell r="AX145">
            <v>0</v>
          </cell>
          <cell r="AY145">
            <v>16.041738173952922</v>
          </cell>
          <cell r="AZ145">
            <v>-27</v>
          </cell>
          <cell r="BA145">
            <v>0</v>
          </cell>
          <cell r="BB145">
            <v>-32</v>
          </cell>
          <cell r="BC145">
            <v>0</v>
          </cell>
          <cell r="BD145">
            <v>-6</v>
          </cell>
          <cell r="BE145">
            <v>0</v>
          </cell>
          <cell r="BF145">
            <v>0</v>
          </cell>
          <cell r="BG145">
            <v>10807.276985959395</v>
          </cell>
          <cell r="BH145">
            <v>9952.1233604447134</v>
          </cell>
          <cell r="BI145">
            <v>225.57407308125767</v>
          </cell>
          <cell r="BJ145">
            <v>3383.611096218865</v>
          </cell>
          <cell r="BK145">
            <v>202858739.66124597</v>
          </cell>
          <cell r="BL145">
            <v>10150833.288656594</v>
          </cell>
          <cell r="BM145">
            <v>0</v>
          </cell>
          <cell r="BN145">
            <v>0</v>
          </cell>
          <cell r="BO145">
            <v>0</v>
          </cell>
          <cell r="BP145">
            <v>0</v>
          </cell>
          <cell r="BR145">
            <v>1835.3699264084416</v>
          </cell>
          <cell r="BS145">
            <v>0</v>
          </cell>
          <cell r="BT145">
            <v>0</v>
          </cell>
          <cell r="BU145">
            <v>188.96927171759035</v>
          </cell>
          <cell r="BV145">
            <v>0</v>
          </cell>
          <cell r="BW145">
            <v>15117541.737407228</v>
          </cell>
          <cell r="BZ145">
            <v>2873.2899156808776</v>
          </cell>
          <cell r="CA145">
            <v>64.207315247957013</v>
          </cell>
          <cell r="CB145">
            <v>5504.3842783694208</v>
          </cell>
          <cell r="CC145">
            <v>124.76195646963333</v>
          </cell>
          <cell r="CD145">
            <v>1646.4006546908538</v>
          </cell>
          <cell r="CE145">
            <v>0</v>
          </cell>
          <cell r="CF145">
            <v>188.96927171759035</v>
          </cell>
          <cell r="CH145">
            <v>26</v>
          </cell>
          <cell r="CI145">
            <v>0</v>
          </cell>
          <cell r="CJ145">
            <v>26</v>
          </cell>
          <cell r="CK145">
            <v>0</v>
          </cell>
          <cell r="CL145">
            <v>6</v>
          </cell>
          <cell r="CM145">
            <v>0</v>
          </cell>
          <cell r="CV145">
            <v>0</v>
          </cell>
        </row>
        <row r="146">
          <cell r="B146">
            <v>2028</v>
          </cell>
          <cell r="C146">
            <v>136.0417743631059</v>
          </cell>
          <cell r="D146">
            <v>6.9582256368940989</v>
          </cell>
          <cell r="E146">
            <v>0</v>
          </cell>
          <cell r="F146">
            <v>0</v>
          </cell>
          <cell r="G146">
            <v>143</v>
          </cell>
          <cell r="H146">
            <v>0</v>
          </cell>
          <cell r="I146">
            <v>0</v>
          </cell>
          <cell r="K146">
            <v>0</v>
          </cell>
          <cell r="L146">
            <v>0</v>
          </cell>
          <cell r="M146">
            <v>0</v>
          </cell>
          <cell r="N146">
            <v>0</v>
          </cell>
          <cell r="O146">
            <v>0</v>
          </cell>
          <cell r="P146">
            <v>0</v>
          </cell>
          <cell r="Q146">
            <v>0</v>
          </cell>
          <cell r="R146">
            <v>0</v>
          </cell>
          <cell r="S146">
            <v>0</v>
          </cell>
          <cell r="T146">
            <v>0</v>
          </cell>
          <cell r="U146">
            <v>0</v>
          </cell>
          <cell r="V146">
            <v>11754.009304972351</v>
          </cell>
          <cell r="W146">
            <v>1763.1013957458526</v>
          </cell>
          <cell r="X146">
            <v>216</v>
          </cell>
          <cell r="Y146">
            <v>60818.531647162141</v>
          </cell>
          <cell r="Z146">
            <v>1979.1013957458526</v>
          </cell>
          <cell r="AB146">
            <v>110.7985515217059</v>
          </cell>
          <cell r="AC146">
            <v>9572.9948514753905</v>
          </cell>
          <cell r="AD146">
            <v>3829.1979405901566</v>
          </cell>
          <cell r="AF146">
            <v>2393.2487128688476</v>
          </cell>
          <cell r="AG146">
            <v>2609.2487128688476</v>
          </cell>
          <cell r="AI146">
            <v>1979.1013957458526</v>
          </cell>
          <cell r="AJ146">
            <v>120.89860425414736</v>
          </cell>
          <cell r="AK146">
            <v>0</v>
          </cell>
          <cell r="AL146">
            <v>0</v>
          </cell>
          <cell r="AM146">
            <v>646.31496003167194</v>
          </cell>
          <cell r="AN146">
            <v>0</v>
          </cell>
          <cell r="AO146">
            <v>0</v>
          </cell>
          <cell r="AP146">
            <v>2035</v>
          </cell>
          <cell r="AQ146">
            <v>0</v>
          </cell>
          <cell r="AR146">
            <v>-136.0417743631059</v>
          </cell>
          <cell r="AS146">
            <v>0</v>
          </cell>
          <cell r="AT146">
            <v>0</v>
          </cell>
          <cell r="AU146">
            <v>0</v>
          </cell>
          <cell r="AV146">
            <v>0</v>
          </cell>
          <cell r="AW146">
            <v>0</v>
          </cell>
          <cell r="AX146">
            <v>0</v>
          </cell>
          <cell r="AY146">
            <v>12.958225636894099</v>
          </cell>
          <cell r="AZ146">
            <v>-28</v>
          </cell>
          <cell r="BA146">
            <v>0</v>
          </cell>
          <cell r="BB146">
            <v>-33</v>
          </cell>
          <cell r="BC146">
            <v>0</v>
          </cell>
          <cell r="BD146">
            <v>-7</v>
          </cell>
          <cell r="BE146">
            <v>0</v>
          </cell>
          <cell r="BF146">
            <v>0</v>
          </cell>
          <cell r="BG146">
            <v>11057.91484493857</v>
          </cell>
          <cell r="BH146">
            <v>10182.928853317631</v>
          </cell>
          <cell r="BI146">
            <v>230.80549287291797</v>
          </cell>
          <cell r="BJ146">
            <v>3462.0823930937695</v>
          </cell>
          <cell r="BK146">
            <v>207563354.91724136</v>
          </cell>
          <cell r="BL146">
            <v>10386247.179281309</v>
          </cell>
          <cell r="BM146">
            <v>0</v>
          </cell>
          <cell r="BN146">
            <v>0</v>
          </cell>
          <cell r="BO146">
            <v>0</v>
          </cell>
          <cell r="BP146">
            <v>0</v>
          </cell>
          <cell r="BR146">
            <v>1877.9256624467362</v>
          </cell>
          <cell r="BS146">
            <v>0</v>
          </cell>
          <cell r="BT146">
            <v>0</v>
          </cell>
          <cell r="BU146">
            <v>193.34237066332526</v>
          </cell>
          <cell r="BV146">
            <v>0</v>
          </cell>
          <cell r="BW146">
            <v>15467389.65306602</v>
          </cell>
          <cell r="BZ146">
            <v>2938.9769026317736</v>
          </cell>
          <cell r="CA146">
            <v>65.686986950895971</v>
          </cell>
          <cell r="CB146">
            <v>5632.0396620818501</v>
          </cell>
          <cell r="CC146">
            <v>127.65538371242928</v>
          </cell>
          <cell r="CD146">
            <v>1684.5832917834107</v>
          </cell>
          <cell r="CE146">
            <v>0</v>
          </cell>
          <cell r="CF146">
            <v>193.34237066332526</v>
          </cell>
          <cell r="CH146">
            <v>27</v>
          </cell>
          <cell r="CI146">
            <v>0</v>
          </cell>
          <cell r="CJ146">
            <v>27</v>
          </cell>
          <cell r="CK146">
            <v>0</v>
          </cell>
          <cell r="CL146">
            <v>7</v>
          </cell>
          <cell r="CM146">
            <v>0</v>
          </cell>
          <cell r="CV146">
            <v>0</v>
          </cell>
        </row>
        <row r="147">
          <cell r="B147">
            <v>2029</v>
          </cell>
          <cell r="C147">
            <v>139.19679843645903</v>
          </cell>
          <cell r="D147">
            <v>3.8032015635409664</v>
          </cell>
          <cell r="E147">
            <v>0</v>
          </cell>
          <cell r="F147">
            <v>0</v>
          </cell>
          <cell r="G147">
            <v>143</v>
          </cell>
          <cell r="H147">
            <v>0</v>
          </cell>
          <cell r="I147">
            <v>0</v>
          </cell>
          <cell r="K147">
            <v>0</v>
          </cell>
          <cell r="L147">
            <v>0</v>
          </cell>
          <cell r="M147">
            <v>0</v>
          </cell>
          <cell r="N147">
            <v>0</v>
          </cell>
          <cell r="O147">
            <v>0</v>
          </cell>
          <cell r="P147">
            <v>0</v>
          </cell>
          <cell r="Q147">
            <v>0</v>
          </cell>
          <cell r="R147">
            <v>0</v>
          </cell>
          <cell r="S147">
            <v>0</v>
          </cell>
          <cell r="T147">
            <v>0</v>
          </cell>
          <cell r="U147">
            <v>0</v>
          </cell>
          <cell r="V147">
            <v>12026.603384910062</v>
          </cell>
          <cell r="W147">
            <v>1803.9905077365092</v>
          </cell>
          <cell r="X147">
            <v>216</v>
          </cell>
          <cell r="Y147">
            <v>62229.009659163305</v>
          </cell>
          <cell r="Z147">
            <v>2019.9905077365092</v>
          </cell>
          <cell r="AB147">
            <v>113.36814530258825</v>
          </cell>
          <cell r="AC147">
            <v>9795.007754143624</v>
          </cell>
          <cell r="AD147">
            <v>3918.0031016574499</v>
          </cell>
          <cell r="AF147">
            <v>2448.751938535906</v>
          </cell>
          <cell r="AG147">
            <v>2664.751938535906</v>
          </cell>
          <cell r="AI147">
            <v>2019.9905077365092</v>
          </cell>
          <cell r="AJ147">
            <v>80.009492263490756</v>
          </cell>
          <cell r="AK147">
            <v>0</v>
          </cell>
          <cell r="AL147">
            <v>0</v>
          </cell>
          <cell r="AM147">
            <v>605.42584804101534</v>
          </cell>
          <cell r="AN147">
            <v>0</v>
          </cell>
          <cell r="AO147">
            <v>0</v>
          </cell>
          <cell r="AP147">
            <v>2035</v>
          </cell>
          <cell r="AQ147">
            <v>0</v>
          </cell>
          <cell r="AR147">
            <v>-139.19679843645903</v>
          </cell>
          <cell r="AS147">
            <v>0</v>
          </cell>
          <cell r="AT147">
            <v>0</v>
          </cell>
          <cell r="AU147">
            <v>0</v>
          </cell>
          <cell r="AV147">
            <v>0</v>
          </cell>
          <cell r="AW147">
            <v>0</v>
          </cell>
          <cell r="AX147">
            <v>0</v>
          </cell>
          <cell r="AY147">
            <v>9.8032015635409664</v>
          </cell>
          <cell r="AZ147">
            <v>-29</v>
          </cell>
          <cell r="BA147">
            <v>0</v>
          </cell>
          <cell r="BB147">
            <v>-34</v>
          </cell>
          <cell r="BC147">
            <v>0</v>
          </cell>
          <cell r="BD147">
            <v>-8</v>
          </cell>
          <cell r="BE147">
            <v>0</v>
          </cell>
          <cell r="BF147">
            <v>0</v>
          </cell>
          <cell r="BG147">
            <v>11314.365392575146</v>
          </cell>
          <cell r="BH147">
            <v>10419.087090887429</v>
          </cell>
          <cell r="BI147">
            <v>236.15823756979808</v>
          </cell>
          <cell r="BJ147">
            <v>3542.3735635469711</v>
          </cell>
          <cell r="BK147">
            <v>212377077.64745229</v>
          </cell>
          <cell r="BL147">
            <v>10627120.690640913</v>
          </cell>
          <cell r="BM147">
            <v>0</v>
          </cell>
          <cell r="BN147">
            <v>0</v>
          </cell>
          <cell r="BO147">
            <v>0</v>
          </cell>
          <cell r="BP147">
            <v>0</v>
          </cell>
          <cell r="BR147">
            <v>1921.4682393850017</v>
          </cell>
          <cell r="BS147">
            <v>0</v>
          </cell>
          <cell r="BT147">
            <v>0</v>
          </cell>
          <cell r="BU147">
            <v>197.81679471967482</v>
          </cell>
          <cell r="BV147">
            <v>0</v>
          </cell>
          <cell r="BW147">
            <v>15825343.577573985</v>
          </cell>
          <cell r="BZ147">
            <v>3006.1777832387702</v>
          </cell>
          <cell r="CA147">
            <v>67.200880606996634</v>
          </cell>
          <cell r="CB147">
            <v>5762.6555761945283</v>
          </cell>
          <cell r="CC147">
            <v>130.61591411267818</v>
          </cell>
          <cell r="CD147">
            <v>1723.651444665328</v>
          </cell>
          <cell r="CE147">
            <v>0</v>
          </cell>
          <cell r="CF147">
            <v>197.81679471967482</v>
          </cell>
          <cell r="CH147">
            <v>28</v>
          </cell>
          <cell r="CI147">
            <v>0</v>
          </cell>
          <cell r="CJ147">
            <v>28</v>
          </cell>
          <cell r="CK147">
            <v>0</v>
          </cell>
          <cell r="CL147">
            <v>8</v>
          </cell>
          <cell r="CM147">
            <v>0</v>
          </cell>
          <cell r="CV147">
            <v>0</v>
          </cell>
        </row>
        <row r="148">
          <cell r="B148">
            <v>2030</v>
          </cell>
          <cell r="C148">
            <v>142.42499251182105</v>
          </cell>
          <cell r="D148">
            <v>0.57500748817895442</v>
          </cell>
          <cell r="E148">
            <v>0</v>
          </cell>
          <cell r="F148">
            <v>0</v>
          </cell>
          <cell r="G148">
            <v>143</v>
          </cell>
          <cell r="H148">
            <v>0</v>
          </cell>
          <cell r="I148">
            <v>0</v>
          </cell>
          <cell r="K148">
            <v>0</v>
          </cell>
          <cell r="L148">
            <v>0</v>
          </cell>
          <cell r="M148">
            <v>0</v>
          </cell>
          <cell r="N148">
            <v>0</v>
          </cell>
          <cell r="O148">
            <v>0</v>
          </cell>
          <cell r="P148">
            <v>0</v>
          </cell>
          <cell r="Q148">
            <v>0</v>
          </cell>
          <cell r="R148">
            <v>0</v>
          </cell>
          <cell r="S148">
            <v>0</v>
          </cell>
          <cell r="T148">
            <v>0</v>
          </cell>
          <cell r="U148">
            <v>0</v>
          </cell>
          <cell r="V148">
            <v>12305.51935302134</v>
          </cell>
          <cell r="W148">
            <v>1845.8279029532009</v>
          </cell>
          <cell r="X148">
            <v>216</v>
          </cell>
          <cell r="Y148">
            <v>63672.198888756509</v>
          </cell>
          <cell r="Z148">
            <v>2061.8279029532009</v>
          </cell>
          <cell r="AB148">
            <v>115.99733203038254</v>
          </cell>
          <cell r="AC148">
            <v>10022.169487425052</v>
          </cell>
          <cell r="AD148">
            <v>4008.8677949700209</v>
          </cell>
          <cell r="AF148">
            <v>2505.5423718562629</v>
          </cell>
          <cell r="AG148">
            <v>2721.5423718562629</v>
          </cell>
          <cell r="AI148">
            <v>2061.8279029532009</v>
          </cell>
          <cell r="AJ148">
            <v>38.172097046799081</v>
          </cell>
          <cell r="AK148">
            <v>0</v>
          </cell>
          <cell r="AL148">
            <v>0</v>
          </cell>
          <cell r="AM148">
            <v>563.58845282432367</v>
          </cell>
          <cell r="AN148">
            <v>0</v>
          </cell>
          <cell r="AO148">
            <v>0</v>
          </cell>
          <cell r="AP148">
            <v>2035</v>
          </cell>
          <cell r="AQ148">
            <v>0</v>
          </cell>
          <cell r="AR148">
            <v>-142.42499251182105</v>
          </cell>
          <cell r="AS148">
            <v>0</v>
          </cell>
          <cell r="AT148">
            <v>0</v>
          </cell>
          <cell r="AU148">
            <v>0</v>
          </cell>
          <cell r="AV148">
            <v>0</v>
          </cell>
          <cell r="AW148">
            <v>0</v>
          </cell>
          <cell r="AX148">
            <v>0</v>
          </cell>
          <cell r="AY148">
            <v>6.5750074881789544</v>
          </cell>
          <cell r="AZ148">
            <v>-30</v>
          </cell>
          <cell r="BA148">
            <v>0</v>
          </cell>
          <cell r="BB148">
            <v>-35</v>
          </cell>
          <cell r="BC148">
            <v>0</v>
          </cell>
          <cell r="BD148">
            <v>-9</v>
          </cell>
          <cell r="BE148">
            <v>0</v>
          </cell>
          <cell r="BF148">
            <v>0</v>
          </cell>
          <cell r="BG148">
            <v>11576.763434319366</v>
          </cell>
          <cell r="BH148">
            <v>10660.72221177591</v>
          </cell>
          <cell r="BI148">
            <v>241.63512088848074</v>
          </cell>
          <cell r="BJ148">
            <v>3624.5268133272111</v>
          </cell>
          <cell r="BK148">
            <v>217302438.22689909</v>
          </cell>
          <cell r="BL148">
            <v>10873580.439981634</v>
          </cell>
          <cell r="BM148">
            <v>0</v>
          </cell>
          <cell r="BN148">
            <v>0</v>
          </cell>
          <cell r="BO148">
            <v>0</v>
          </cell>
          <cell r="BP148">
            <v>0</v>
          </cell>
          <cell r="BR148">
            <v>1966.0205426859193</v>
          </cell>
          <cell r="BS148">
            <v>0</v>
          </cell>
          <cell r="BT148">
            <v>0</v>
          </cell>
          <cell r="BU148">
            <v>202.39489283657304</v>
          </cell>
          <cell r="BV148">
            <v>0</v>
          </cell>
          <cell r="BW148">
            <v>16191591.426925844</v>
          </cell>
          <cell r="BZ148">
            <v>3074.9275721765289</v>
          </cell>
          <cell r="CA148">
            <v>68.749788937758694</v>
          </cell>
          <cell r="CB148">
            <v>5896.3006800933426</v>
          </cell>
          <cell r="CC148">
            <v>133.64510389881434</v>
          </cell>
          <cell r="CD148">
            <v>1763.6256498493483</v>
          </cell>
          <cell r="CE148">
            <v>0</v>
          </cell>
          <cell r="CF148">
            <v>202.39489283657304</v>
          </cell>
          <cell r="CH148">
            <v>29</v>
          </cell>
          <cell r="CI148">
            <v>0</v>
          </cell>
          <cell r="CJ148">
            <v>29</v>
          </cell>
          <cell r="CK148">
            <v>0</v>
          </cell>
          <cell r="CL148">
            <v>9</v>
          </cell>
          <cell r="CM148">
            <v>0</v>
          </cell>
          <cell r="CV148">
            <v>0</v>
          </cell>
        </row>
        <row r="149">
          <cell r="B149">
            <v>2031</v>
          </cell>
          <cell r="C149">
            <v>145.72805351735144</v>
          </cell>
          <cell r="D149">
            <v>-2.7280535173514409</v>
          </cell>
          <cell r="E149">
            <v>0</v>
          </cell>
          <cell r="F149">
            <v>20</v>
          </cell>
          <cell r="G149">
            <v>163</v>
          </cell>
          <cell r="H149">
            <v>0</v>
          </cell>
          <cell r="I149">
            <v>0</v>
          </cell>
          <cell r="K149">
            <v>0</v>
          </cell>
          <cell r="L149">
            <v>22.236000000000001</v>
          </cell>
          <cell r="M149">
            <v>0</v>
          </cell>
          <cell r="N149">
            <v>37448446.473629147</v>
          </cell>
          <cell r="O149">
            <v>0</v>
          </cell>
          <cell r="P149">
            <v>0</v>
          </cell>
          <cell r="Q149">
            <v>8.0696245624964302E-2</v>
          </cell>
          <cell r="R149">
            <v>3.1770111902548446</v>
          </cell>
          <cell r="S149">
            <v>4</v>
          </cell>
          <cell r="T149">
            <v>89929989.244894713</v>
          </cell>
          <cell r="U149">
            <v>89929989.244894713</v>
          </cell>
          <cell r="V149">
            <v>12590.903823899163</v>
          </cell>
          <cell r="W149">
            <v>1888.6355735848745</v>
          </cell>
          <cell r="X149">
            <v>216</v>
          </cell>
          <cell r="Y149">
            <v>65148.85796085278</v>
          </cell>
          <cell r="Z149">
            <v>2104.6355735848747</v>
          </cell>
          <cell r="AB149">
            <v>118.68749375985087</v>
          </cell>
          <cell r="AC149">
            <v>10254.599460851114</v>
          </cell>
          <cell r="AD149">
            <v>4101.8397843404455</v>
          </cell>
          <cell r="AF149">
            <v>2563.6498652127784</v>
          </cell>
          <cell r="AG149">
            <v>2779.6498652127784</v>
          </cell>
          <cell r="AI149">
            <v>2104.6355735848747</v>
          </cell>
          <cell r="AJ149">
            <v>-4.6355735848746917</v>
          </cell>
          <cell r="AK149">
            <v>200</v>
          </cell>
          <cell r="AL149">
            <v>237895411.12702984</v>
          </cell>
          <cell r="AM149">
            <v>520.78078219264989</v>
          </cell>
          <cell r="AN149">
            <v>0</v>
          </cell>
          <cell r="AO149">
            <v>0</v>
          </cell>
          <cell r="AP149">
            <v>2035</v>
          </cell>
          <cell r="AQ149">
            <v>0</v>
          </cell>
          <cell r="AR149">
            <v>-145.72805351735144</v>
          </cell>
          <cell r="AS149">
            <v>0</v>
          </cell>
          <cell r="AT149">
            <v>0</v>
          </cell>
          <cell r="AU149">
            <v>0</v>
          </cell>
          <cell r="AV149">
            <v>0</v>
          </cell>
          <cell r="AW149">
            <v>0</v>
          </cell>
          <cell r="AX149">
            <v>0</v>
          </cell>
          <cell r="AY149">
            <v>3.2719464826485591</v>
          </cell>
          <cell r="AZ149">
            <v>-31</v>
          </cell>
          <cell r="BA149">
            <v>0</v>
          </cell>
          <cell r="BB149">
            <v>-36</v>
          </cell>
          <cell r="BC149">
            <v>0</v>
          </cell>
          <cell r="BD149">
            <v>-10</v>
          </cell>
          <cell r="BE149">
            <v>0</v>
          </cell>
          <cell r="BF149">
            <v>0</v>
          </cell>
          <cell r="BG149">
            <v>11845.246901973233</v>
          </cell>
          <cell r="BH149">
            <v>10907.961233576005</v>
          </cell>
          <cell r="BI149">
            <v>247.23902180009463</v>
          </cell>
          <cell r="BJ149">
            <v>3708.5853270014195</v>
          </cell>
          <cell r="BK149">
            <v>222342025.714008</v>
          </cell>
          <cell r="BL149">
            <v>11125755.981004259</v>
          </cell>
          <cell r="BM149">
            <v>0</v>
          </cell>
          <cell r="BN149">
            <v>0</v>
          </cell>
          <cell r="BO149">
            <v>0</v>
          </cell>
          <cell r="BP149">
            <v>0</v>
          </cell>
          <cell r="BR149">
            <v>2011.6059885528739</v>
          </cell>
          <cell r="BS149">
            <v>0</v>
          </cell>
          <cell r="BT149">
            <v>0</v>
          </cell>
          <cell r="BU149">
            <v>207.0790684304252</v>
          </cell>
          <cell r="BV149">
            <v>0</v>
          </cell>
          <cell r="BW149">
            <v>16566325.474434016</v>
          </cell>
          <cell r="BZ149">
            <v>3145.2620952162847</v>
          </cell>
          <cell r="CA149">
            <v>70.334523039755823</v>
          </cell>
          <cell r="CB149">
            <v>6033.045225484012</v>
          </cell>
          <cell r="CC149">
            <v>136.74454539066937</v>
          </cell>
          <cell r="CD149">
            <v>1804.5269201224503</v>
          </cell>
          <cell r="CE149">
            <v>0</v>
          </cell>
          <cell r="CF149">
            <v>207.0790684304252</v>
          </cell>
          <cell r="CH149">
            <v>30</v>
          </cell>
          <cell r="CI149">
            <v>0</v>
          </cell>
          <cell r="CJ149">
            <v>30</v>
          </cell>
          <cell r="CK149">
            <v>0</v>
          </cell>
          <cell r="CL149">
            <v>10</v>
          </cell>
          <cell r="CM149">
            <v>0</v>
          </cell>
          <cell r="CV149">
            <v>0</v>
          </cell>
        </row>
        <row r="150">
          <cell r="B150">
            <v>2032</v>
          </cell>
          <cell r="C150">
            <v>149.10771773565949</v>
          </cell>
          <cell r="D150">
            <v>13.892282264340508</v>
          </cell>
          <cell r="E150">
            <v>0</v>
          </cell>
          <cell r="F150">
            <v>0</v>
          </cell>
          <cell r="G150">
            <v>163</v>
          </cell>
          <cell r="H150">
            <v>0</v>
          </cell>
          <cell r="I150">
            <v>0</v>
          </cell>
          <cell r="K150">
            <v>0</v>
          </cell>
          <cell r="L150">
            <v>0</v>
          </cell>
          <cell r="M150">
            <v>0</v>
          </cell>
          <cell r="N150">
            <v>0</v>
          </cell>
          <cell r="O150">
            <v>0</v>
          </cell>
          <cell r="P150">
            <v>0</v>
          </cell>
          <cell r="Q150">
            <v>0</v>
          </cell>
          <cell r="R150">
            <v>0</v>
          </cell>
          <cell r="S150">
            <v>0</v>
          </cell>
          <cell r="T150">
            <v>0</v>
          </cell>
          <cell r="U150">
            <v>0</v>
          </cell>
          <cell r="V150">
            <v>12882.906812360981</v>
          </cell>
          <cell r="W150">
            <v>1932.4360218541472</v>
          </cell>
          <cell r="X150">
            <v>216</v>
          </cell>
          <cell r="Y150">
            <v>66659.763094075577</v>
          </cell>
          <cell r="Z150">
            <v>2148.4360218541469</v>
          </cell>
          <cell r="AB150">
            <v>121.44004459779286</v>
          </cell>
          <cell r="AC150">
            <v>10492.419853249305</v>
          </cell>
          <cell r="AD150">
            <v>4196.967941299722</v>
          </cell>
          <cell r="AF150">
            <v>2623.1049633123262</v>
          </cell>
          <cell r="AG150">
            <v>2839.1049633123262</v>
          </cell>
          <cell r="AI150">
            <v>2148.4360218541469</v>
          </cell>
          <cell r="AJ150">
            <v>151.56397814585307</v>
          </cell>
          <cell r="AK150">
            <v>0</v>
          </cell>
          <cell r="AL150">
            <v>0</v>
          </cell>
          <cell r="AM150">
            <v>476.98033392337766</v>
          </cell>
          <cell r="AN150">
            <v>0</v>
          </cell>
          <cell r="AO150">
            <v>0</v>
          </cell>
          <cell r="AP150">
            <v>2035</v>
          </cell>
          <cell r="AQ150">
            <v>0</v>
          </cell>
          <cell r="AR150">
            <v>-149.10771773565949</v>
          </cell>
          <cell r="AS150">
            <v>0</v>
          </cell>
          <cell r="AT150">
            <v>0</v>
          </cell>
          <cell r="AU150">
            <v>0</v>
          </cell>
          <cell r="AV150">
            <v>0</v>
          </cell>
          <cell r="AW150">
            <v>0</v>
          </cell>
          <cell r="AX150">
            <v>0</v>
          </cell>
          <cell r="AY150">
            <v>-0.10771773565949161</v>
          </cell>
          <cell r="AZ150">
            <v>-32</v>
          </cell>
          <cell r="BA150">
            <v>0</v>
          </cell>
          <cell r="BB150">
            <v>-37</v>
          </cell>
          <cell r="BC150">
            <v>0</v>
          </cell>
          <cell r="BD150">
            <v>-11</v>
          </cell>
          <cell r="BE150">
            <v>0</v>
          </cell>
          <cell r="BF150">
            <v>0</v>
          </cell>
          <cell r="BG150">
            <v>12119.95692619556</v>
          </cell>
          <cell r="BH150">
            <v>11160.934119619662</v>
          </cell>
          <cell r="BI150">
            <v>252.97288604365713</v>
          </cell>
          <cell r="BJ150">
            <v>3794.5932906548569</v>
          </cell>
          <cell r="BK150">
            <v>227498489.21156061</v>
          </cell>
          <cell r="BL150">
            <v>11383779.87196457</v>
          </cell>
          <cell r="BM150">
            <v>0</v>
          </cell>
          <cell r="BN150">
            <v>0</v>
          </cell>
          <cell r="BO150">
            <v>0</v>
          </cell>
          <cell r="BP150">
            <v>0</v>
          </cell>
          <cell r="BR150">
            <v>2058.2485362385742</v>
          </cell>
          <cell r="BS150">
            <v>0</v>
          </cell>
          <cell r="BT150">
            <v>0</v>
          </cell>
          <cell r="BU150">
            <v>211.87178064717409</v>
          </cell>
          <cell r="BV150">
            <v>0</v>
          </cell>
          <cell r="BW150">
            <v>16949742.451773927</v>
          </cell>
          <cell r="BZ150">
            <v>3217.2180080269668</v>
          </cell>
          <cell r="CA150">
            <v>71.955912810682094</v>
          </cell>
          <cell r="CB150">
            <v>6172.961093320504</v>
          </cell>
          <cell r="CC150">
            <v>139.915867836492</v>
          </cell>
          <cell r="CD150">
            <v>1846.376755591401</v>
          </cell>
          <cell r="CE150">
            <v>0</v>
          </cell>
          <cell r="CF150">
            <v>211.87178064717409</v>
          </cell>
          <cell r="CH150">
            <v>31</v>
          </cell>
          <cell r="CI150">
            <v>0</v>
          </cell>
          <cell r="CJ150">
            <v>31</v>
          </cell>
          <cell r="CK150">
            <v>0</v>
          </cell>
          <cell r="CL150">
            <v>11</v>
          </cell>
          <cell r="CM150">
            <v>0</v>
          </cell>
          <cell r="CV150">
            <v>0</v>
          </cell>
        </row>
        <row r="151">
          <cell r="B151">
            <v>2033</v>
          </cell>
          <cell r="C151">
            <v>152.5657617164967</v>
          </cell>
          <cell r="D151">
            <v>10.434238283503305</v>
          </cell>
          <cell r="E151">
            <v>0</v>
          </cell>
          <cell r="F151">
            <v>0</v>
          </cell>
          <cell r="G151">
            <v>163</v>
          </cell>
          <cell r="H151">
            <v>0</v>
          </cell>
          <cell r="I151">
            <v>0</v>
          </cell>
          <cell r="K151">
            <v>0</v>
          </cell>
          <cell r="L151">
            <v>0</v>
          </cell>
          <cell r="M151">
            <v>0</v>
          </cell>
          <cell r="N151">
            <v>0</v>
          </cell>
          <cell r="O151">
            <v>0</v>
          </cell>
          <cell r="P151">
            <v>0</v>
          </cell>
          <cell r="Q151">
            <v>0</v>
          </cell>
          <cell r="R151">
            <v>0</v>
          </cell>
          <cell r="S151">
            <v>0</v>
          </cell>
          <cell r="T151">
            <v>0</v>
          </cell>
          <cell r="U151">
            <v>0</v>
          </cell>
          <cell r="V151">
            <v>13181.681812305314</v>
          </cell>
          <cell r="W151">
            <v>1977.2522718457972</v>
          </cell>
          <cell r="X151">
            <v>216</v>
          </cell>
          <cell r="Y151">
            <v>68205.708508786818</v>
          </cell>
          <cell r="Z151">
            <v>2193.2522718457972</v>
          </cell>
          <cell r="AB151">
            <v>124.25643144638292</v>
          </cell>
          <cell r="AC151">
            <v>10735.755676967485</v>
          </cell>
          <cell r="AD151">
            <v>4294.3022707869941</v>
          </cell>
          <cell r="AF151">
            <v>2683.9389192418712</v>
          </cell>
          <cell r="AG151">
            <v>2899.9389192418712</v>
          </cell>
          <cell r="AI151">
            <v>2193.2522718457972</v>
          </cell>
          <cell r="AJ151">
            <v>106.74772815420283</v>
          </cell>
          <cell r="AK151">
            <v>0</v>
          </cell>
          <cell r="AL151">
            <v>0</v>
          </cell>
          <cell r="AM151">
            <v>432.16408393172742</v>
          </cell>
          <cell r="AN151">
            <v>0</v>
          </cell>
          <cell r="AO151">
            <v>0</v>
          </cell>
          <cell r="AP151">
            <v>2035</v>
          </cell>
          <cell r="AQ151">
            <v>0</v>
          </cell>
          <cell r="AR151">
            <v>-152.5657617164967</v>
          </cell>
          <cell r="AS151">
            <v>0</v>
          </cell>
          <cell r="AT151">
            <v>0</v>
          </cell>
          <cell r="AU151">
            <v>0</v>
          </cell>
          <cell r="AV151">
            <v>0</v>
          </cell>
          <cell r="AW151">
            <v>0</v>
          </cell>
          <cell r="AX151">
            <v>0</v>
          </cell>
          <cell r="AY151">
            <v>-3.565761716496695</v>
          </cell>
          <cell r="AZ151">
            <v>-33</v>
          </cell>
          <cell r="BA151">
            <v>0</v>
          </cell>
          <cell r="BB151">
            <v>-38</v>
          </cell>
          <cell r="BC151">
            <v>0</v>
          </cell>
          <cell r="BD151">
            <v>-12</v>
          </cell>
          <cell r="BE151">
            <v>0</v>
          </cell>
          <cell r="BF151">
            <v>0</v>
          </cell>
          <cell r="BG151">
            <v>12401.037910688512</v>
          </cell>
          <cell r="BH151">
            <v>11419.773847294207</v>
          </cell>
          <cell r="BI151">
            <v>258.83972767454543</v>
          </cell>
          <cell r="BJ151">
            <v>3882.5959151181814</v>
          </cell>
          <cell r="BK151">
            <v>232774539.25923344</v>
          </cell>
          <cell r="BL151">
            <v>11647787.745354544</v>
          </cell>
          <cell r="BM151">
            <v>0</v>
          </cell>
          <cell r="BN151">
            <v>0</v>
          </cell>
          <cell r="BO151">
            <v>0</v>
          </cell>
          <cell r="BP151">
            <v>0</v>
          </cell>
          <cell r="BR151">
            <v>2105.9727006391367</v>
          </cell>
          <cell r="BS151">
            <v>0</v>
          </cell>
          <cell r="BT151">
            <v>0</v>
          </cell>
          <cell r="BU151">
            <v>216.77554565466471</v>
          </cell>
          <cell r="BV151">
            <v>0</v>
          </cell>
          <cell r="BW151">
            <v>17342043.652373176</v>
          </cell>
          <cell r="BZ151">
            <v>3290.8328154122532</v>
          </cell>
          <cell r="CA151">
            <v>73.61480738528644</v>
          </cell>
          <cell r="CB151">
            <v>6316.1218315898823</v>
          </cell>
          <cell r="CC151">
            <v>143.16073826937827</v>
          </cell>
          <cell r="CD151">
            <v>1889.1971549844739</v>
          </cell>
          <cell r="CE151">
            <v>0</v>
          </cell>
          <cell r="CF151">
            <v>216.77554565466471</v>
          </cell>
          <cell r="CH151">
            <v>32</v>
          </cell>
          <cell r="CI151">
            <v>0</v>
          </cell>
          <cell r="CJ151">
            <v>32</v>
          </cell>
          <cell r="CK151">
            <v>0</v>
          </cell>
          <cell r="CL151">
            <v>12</v>
          </cell>
          <cell r="CM151">
            <v>0</v>
          </cell>
          <cell r="CV151">
            <v>0</v>
          </cell>
        </row>
        <row r="152">
          <cell r="B152">
            <v>2034</v>
          </cell>
          <cell r="C152">
            <v>156.10400321061482</v>
          </cell>
          <cell r="D152">
            <v>6.8959967893851797</v>
          </cell>
          <cell r="E152">
            <v>0</v>
          </cell>
          <cell r="F152">
            <v>0</v>
          </cell>
          <cell r="G152">
            <v>163</v>
          </cell>
          <cell r="H152">
            <v>0</v>
          </cell>
          <cell r="I152">
            <v>0</v>
          </cell>
          <cell r="K152">
            <v>0</v>
          </cell>
          <cell r="L152">
            <v>0</v>
          </cell>
          <cell r="M152">
            <v>0</v>
          </cell>
          <cell r="N152">
            <v>0</v>
          </cell>
          <cell r="O152">
            <v>0</v>
          </cell>
          <cell r="P152">
            <v>0</v>
          </cell>
          <cell r="Q152">
            <v>0</v>
          </cell>
          <cell r="R152">
            <v>0</v>
          </cell>
          <cell r="S152">
            <v>0</v>
          </cell>
          <cell r="T152">
            <v>0</v>
          </cell>
          <cell r="U152">
            <v>0</v>
          </cell>
          <cell r="V152">
            <v>13487.385877397121</v>
          </cell>
          <cell r="W152">
            <v>2023.107881609568</v>
          </cell>
          <cell r="X152">
            <v>216</v>
          </cell>
          <cell r="Y152">
            <v>69787.506844575706</v>
          </cell>
          <cell r="Z152">
            <v>2239.1078816095678</v>
          </cell>
          <cell r="AB152">
            <v>127.13813476374726</v>
          </cell>
          <cell r="AC152">
            <v>10984.734843587763</v>
          </cell>
          <cell r="AD152">
            <v>4393.8939374351057</v>
          </cell>
          <cell r="AF152">
            <v>2746.1837108969407</v>
          </cell>
          <cell r="AG152">
            <v>2962.1837108969407</v>
          </cell>
          <cell r="AI152">
            <v>2239.1078816095678</v>
          </cell>
          <cell r="AJ152">
            <v>60.892118390432188</v>
          </cell>
          <cell r="AK152">
            <v>0</v>
          </cell>
          <cell r="AL152">
            <v>0</v>
          </cell>
          <cell r="AM152">
            <v>386.30847416795677</v>
          </cell>
          <cell r="AN152">
            <v>0</v>
          </cell>
          <cell r="AO152">
            <v>0</v>
          </cell>
          <cell r="AP152">
            <v>2035</v>
          </cell>
          <cell r="AQ152">
            <v>0</v>
          </cell>
          <cell r="AR152">
            <v>-156.10400321061482</v>
          </cell>
          <cell r="AS152">
            <v>0</v>
          </cell>
          <cell r="AT152">
            <v>0</v>
          </cell>
          <cell r="AU152">
            <v>0</v>
          </cell>
          <cell r="AV152">
            <v>0</v>
          </cell>
          <cell r="AW152">
            <v>0</v>
          </cell>
          <cell r="AX152">
            <v>0</v>
          </cell>
          <cell r="AY152">
            <v>-7.1040032106148203</v>
          </cell>
          <cell r="AZ152">
            <v>-34</v>
          </cell>
          <cell r="BA152">
            <v>0</v>
          </cell>
          <cell r="BB152">
            <v>-39</v>
          </cell>
          <cell r="BC152">
            <v>0</v>
          </cell>
          <cell r="BD152">
            <v>-13</v>
          </cell>
          <cell r="BE152">
            <v>0</v>
          </cell>
          <cell r="BF152">
            <v>0</v>
          </cell>
          <cell r="BG152">
            <v>12688.637608104675</v>
          </cell>
          <cell r="BH152">
            <v>11684.616477943049</v>
          </cell>
          <cell r="BI152">
            <v>264.8426306488418</v>
          </cell>
          <cell r="BJ152">
            <v>3972.6394597326271</v>
          </cell>
          <cell r="BK152">
            <v>238172949.25839967</v>
          </cell>
          <cell r="BL152">
            <v>11917918.379197881</v>
          </cell>
          <cell r="BM152">
            <v>0</v>
          </cell>
          <cell r="BN152">
            <v>0</v>
          </cell>
          <cell r="BO152">
            <v>0</v>
          </cell>
          <cell r="BP152">
            <v>0</v>
          </cell>
          <cell r="BR152">
            <v>2154.8035651802384</v>
          </cell>
          <cell r="BS152">
            <v>0</v>
          </cell>
          <cell r="BT152">
            <v>0</v>
          </cell>
          <cell r="BU152">
            <v>221.79293796496995</v>
          </cell>
          <cell r="BV152">
            <v>0</v>
          </cell>
          <cell r="BW152">
            <v>17743435.037197597</v>
          </cell>
          <cell r="BZ152">
            <v>3366.1448909936662</v>
          </cell>
          <cell r="CA152">
            <v>75.312075581412955</v>
          </cell>
          <cell r="CB152">
            <v>6462.6026939734393</v>
          </cell>
          <cell r="CC152">
            <v>146.480862383557</v>
          </cell>
          <cell r="CD152">
            <v>1933.01062721527</v>
          </cell>
          <cell r="CE152">
            <v>0</v>
          </cell>
          <cell r="CF152">
            <v>221.79293796496995</v>
          </cell>
          <cell r="CH152">
            <v>33</v>
          </cell>
          <cell r="CI152">
            <v>0</v>
          </cell>
          <cell r="CJ152">
            <v>33</v>
          </cell>
          <cell r="CK152">
            <v>0</v>
          </cell>
          <cell r="CL152">
            <v>13</v>
          </cell>
          <cell r="CM152">
            <v>0</v>
          </cell>
          <cell r="CV152">
            <v>0</v>
          </cell>
        </row>
        <row r="153">
          <cell r="B153">
            <v>2035</v>
          </cell>
          <cell r="C153">
            <v>159.724302125283</v>
          </cell>
          <cell r="D153">
            <v>3.2756978747169967</v>
          </cell>
          <cell r="E153">
            <v>0</v>
          </cell>
          <cell r="F153">
            <v>0</v>
          </cell>
          <cell r="G153">
            <v>163</v>
          </cell>
          <cell r="H153">
            <v>0</v>
          </cell>
          <cell r="I153">
            <v>0</v>
          </cell>
          <cell r="K153">
            <v>0</v>
          </cell>
          <cell r="L153">
            <v>0</v>
          </cell>
          <cell r="M153">
            <v>0</v>
          </cell>
          <cell r="N153">
            <v>0</v>
          </cell>
          <cell r="O153">
            <v>0</v>
          </cell>
          <cell r="P153">
            <v>0</v>
          </cell>
          <cell r="Q153">
            <v>0</v>
          </cell>
          <cell r="R153">
            <v>0</v>
          </cell>
          <cell r="S153">
            <v>0</v>
          </cell>
          <cell r="T153">
            <v>0</v>
          </cell>
          <cell r="U153">
            <v>0</v>
          </cell>
          <cell r="V153">
            <v>13800.179703624453</v>
          </cell>
          <cell r="W153">
            <v>2070.026955543668</v>
          </cell>
          <cell r="X153">
            <v>216</v>
          </cell>
          <cell r="Y153">
            <v>71405.989587429751</v>
          </cell>
          <cell r="Z153">
            <v>2286.026955543668</v>
          </cell>
          <cell r="AB153">
            <v>130.08666934217902</v>
          </cell>
          <cell r="AC153">
            <v>11239.488231164267</v>
          </cell>
          <cell r="AD153">
            <v>4495.7952924657066</v>
          </cell>
          <cell r="AF153">
            <v>2809.8720577910667</v>
          </cell>
          <cell r="AG153">
            <v>3025.8720577910667</v>
          </cell>
          <cell r="AI153">
            <v>2286.026955543668</v>
          </cell>
          <cell r="AJ153">
            <v>13.973044456331991</v>
          </cell>
          <cell r="AK153">
            <v>0</v>
          </cell>
          <cell r="AL153">
            <v>0</v>
          </cell>
          <cell r="AM153">
            <v>339.38940023385658</v>
          </cell>
          <cell r="AN153">
            <v>0</v>
          </cell>
          <cell r="AO153">
            <v>0</v>
          </cell>
          <cell r="AP153">
            <v>2035</v>
          </cell>
          <cell r="AQ153">
            <v>0</v>
          </cell>
          <cell r="AR153">
            <v>-159.724302125283</v>
          </cell>
          <cell r="AS153">
            <v>0</v>
          </cell>
          <cell r="AT153">
            <v>0</v>
          </cell>
          <cell r="AU153">
            <v>0</v>
          </cell>
          <cell r="AV153">
            <v>0</v>
          </cell>
          <cell r="AW153">
            <v>0</v>
          </cell>
          <cell r="AX153">
            <v>0</v>
          </cell>
          <cell r="AY153">
            <v>-10.724302125283003</v>
          </cell>
          <cell r="AZ153">
            <v>-35</v>
          </cell>
          <cell r="BA153">
            <v>0</v>
          </cell>
          <cell r="BB153">
            <v>-40</v>
          </cell>
          <cell r="BC153">
            <v>0</v>
          </cell>
          <cell r="BD153">
            <v>-14</v>
          </cell>
          <cell r="BE153">
            <v>0</v>
          </cell>
          <cell r="BF153">
            <v>0</v>
          </cell>
          <cell r="BG153">
            <v>12982.907197714499</v>
          </cell>
          <cell r="BH153">
            <v>11955.601228387517</v>
          </cell>
          <cell r="BI153">
            <v>270.98475044446786</v>
          </cell>
          <cell r="BJ153">
            <v>4064.771256667018</v>
          </cell>
          <cell r="BK153">
            <v>243696556.93001473</v>
          </cell>
          <cell r="BL153">
            <v>12194313.770001054</v>
          </cell>
          <cell r="BM153">
            <v>0</v>
          </cell>
          <cell r="BN153">
            <v>0</v>
          </cell>
          <cell r="BO153">
            <v>0</v>
          </cell>
          <cell r="BP153">
            <v>0</v>
          </cell>
          <cell r="BR153">
            <v>2204.7667950021278</v>
          </cell>
          <cell r="BS153">
            <v>0</v>
          </cell>
          <cell r="BT153">
            <v>0</v>
          </cell>
          <cell r="BU153">
            <v>226.92659178740587</v>
          </cell>
          <cell r="BV153">
            <v>0</v>
          </cell>
          <cell r="BW153">
            <v>18154127.34299247</v>
          </cell>
          <cell r="BZ153">
            <v>3443.1934973500579</v>
          </cell>
          <cell r="CA153">
            <v>77.048606356391701</v>
          </cell>
          <cell r="CB153">
            <v>6612.4806794044534</v>
          </cell>
          <cell r="CC153">
            <v>149.87798543101417</v>
          </cell>
          <cell r="CD153">
            <v>1977.8402032147251</v>
          </cell>
          <cell r="CE153">
            <v>0</v>
          </cell>
          <cell r="CF153">
            <v>226.92659178740587</v>
          </cell>
          <cell r="CH153">
            <v>34</v>
          </cell>
          <cell r="CI153">
            <v>0</v>
          </cell>
          <cell r="CJ153">
            <v>34</v>
          </cell>
          <cell r="CK153">
            <v>0</v>
          </cell>
          <cell r="CL153">
            <v>14</v>
          </cell>
          <cell r="CM153">
            <v>0</v>
          </cell>
          <cell r="CV153">
            <v>0</v>
          </cell>
        </row>
        <row r="154">
          <cell r="B154">
            <v>0</v>
          </cell>
          <cell r="C154">
            <v>0</v>
          </cell>
          <cell r="D154">
            <v>0</v>
          </cell>
          <cell r="E154">
            <v>0</v>
          </cell>
          <cell r="F154">
            <v>0</v>
          </cell>
          <cell r="G154">
            <v>0</v>
          </cell>
          <cell r="H154">
            <v>0</v>
          </cell>
          <cell r="I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v>0</v>
          </cell>
          <cell r="AB154">
            <v>0</v>
          </cell>
          <cell r="AC154">
            <v>0</v>
          </cell>
          <cell r="AD154">
            <v>0</v>
          </cell>
          <cell r="AF154">
            <v>0</v>
          </cell>
          <cell r="AG154">
            <v>0</v>
          </cell>
          <cell r="AI154">
            <v>0</v>
          </cell>
          <cell r="AJ154">
            <v>0</v>
          </cell>
          <cell r="AK154">
            <v>0</v>
          </cell>
          <cell r="AL154">
            <v>0</v>
          </cell>
          <cell r="AM154">
            <v>0</v>
          </cell>
          <cell r="AN154">
            <v>0</v>
          </cell>
          <cell r="AO154">
            <v>0</v>
          </cell>
          <cell r="AP154">
            <v>0</v>
          </cell>
          <cell r="AQ154">
            <v>0</v>
          </cell>
          <cell r="AR154">
            <v>0</v>
          </cell>
          <cell r="AS154">
            <v>0</v>
          </cell>
          <cell r="AT154">
            <v>0</v>
          </cell>
          <cell r="AU154">
            <v>0</v>
          </cell>
          <cell r="AV154">
            <v>0</v>
          </cell>
          <cell r="AW154">
            <v>0</v>
          </cell>
          <cell r="AX154">
            <v>0</v>
          </cell>
          <cell r="AY154">
            <v>0</v>
          </cell>
          <cell r="AZ154">
            <v>0</v>
          </cell>
          <cell r="BA154">
            <v>0</v>
          </cell>
          <cell r="BB154">
            <v>0</v>
          </cell>
          <cell r="BC154">
            <v>0</v>
          </cell>
          <cell r="BD154">
            <v>0</v>
          </cell>
          <cell r="BE154">
            <v>0</v>
          </cell>
          <cell r="BF154">
            <v>0</v>
          </cell>
          <cell r="BG154">
            <v>0</v>
          </cell>
          <cell r="BH154">
            <v>0</v>
          </cell>
          <cell r="BI154">
            <v>0</v>
          </cell>
          <cell r="BJ154">
            <v>0</v>
          </cell>
          <cell r="BK154">
            <v>0</v>
          </cell>
          <cell r="BL154">
            <v>0</v>
          </cell>
          <cell r="BM154">
            <v>0</v>
          </cell>
          <cell r="BN154">
            <v>0</v>
          </cell>
          <cell r="BO154">
            <v>0</v>
          </cell>
          <cell r="BP154">
            <v>0</v>
          </cell>
          <cell r="BR154">
            <v>0</v>
          </cell>
          <cell r="BS154">
            <v>0</v>
          </cell>
          <cell r="BT154">
            <v>0</v>
          </cell>
          <cell r="BU154" t="e">
            <v>#N/A</v>
          </cell>
          <cell r="BV154">
            <v>0</v>
          </cell>
          <cell r="BW154" t="e">
            <v>#N/A</v>
          </cell>
          <cell r="BZ154" t="e">
            <v>#N/A</v>
          </cell>
          <cell r="CA154" t="e">
            <v>#N/A</v>
          </cell>
          <cell r="CB154" t="e">
            <v>#N/A</v>
          </cell>
          <cell r="CC154" t="e">
            <v>#N/A</v>
          </cell>
          <cell r="CD154" t="e">
            <v>#N/A</v>
          </cell>
          <cell r="CE154" t="e">
            <v>#N/A</v>
          </cell>
          <cell r="CF154" t="e">
            <v>#N/A</v>
          </cell>
          <cell r="CH154">
            <v>35</v>
          </cell>
          <cell r="CI154">
            <v>0</v>
          </cell>
          <cell r="CJ154">
            <v>35</v>
          </cell>
          <cell r="CK154">
            <v>0</v>
          </cell>
          <cell r="CL154">
            <v>0</v>
          </cell>
          <cell r="CM154">
            <v>0</v>
          </cell>
          <cell r="CV154">
            <v>0</v>
          </cell>
        </row>
        <row r="161">
          <cell r="B161" t="str">
            <v>Año</v>
          </cell>
          <cell r="C161" t="str">
            <v>Pozos a rehabilitar</v>
          </cell>
          <cell r="D161" t="str">
            <v>Pozos a construir</v>
          </cell>
          <cell r="E161" t="str">
            <v xml:space="preserve">Total Pozos </v>
          </cell>
          <cell r="F161" t="str">
            <v>Unidades de bombeo a instalar - Rehabilitación</v>
          </cell>
          <cell r="G161" t="str">
            <v>Unidades de bombeo a instalar - Ampliación</v>
          </cell>
          <cell r="H161" t="str">
            <v xml:space="preserve">Total unidades de bombeo a instalar </v>
          </cell>
          <cell r="I161" t="str">
            <v>Red para conducción (km)</v>
          </cell>
          <cell r="K161" t="str">
            <v>Plantas de tratamiento</v>
          </cell>
          <cell r="L161" t="str">
            <v xml:space="preserve">Tanques de almacenamiento </v>
          </cell>
          <cell r="M161" t="str">
            <v>Redes acueducto ampliación (km)</v>
          </cell>
          <cell r="N161" t="str">
            <v>Redes alcantarillado ampliación (km)</v>
          </cell>
          <cell r="O161" t="str">
            <v>Tubería de impulsión estación menor (km)</v>
          </cell>
          <cell r="P161" t="str">
            <v>Tubería de impulsión estación mayor (km)</v>
          </cell>
          <cell r="Q161" t="str">
            <v>Unidades de bombeo Estación menor ampliación</v>
          </cell>
          <cell r="R161" t="str">
            <v>Unidades de bombeo Estación mayor ampliación</v>
          </cell>
        </row>
        <row r="162">
          <cell r="B162">
            <v>2002</v>
          </cell>
          <cell r="C162">
            <v>1</v>
          </cell>
          <cell r="D162">
            <v>0</v>
          </cell>
          <cell r="E162">
            <v>1</v>
          </cell>
          <cell r="F162">
            <v>1</v>
          </cell>
          <cell r="G162">
            <v>0</v>
          </cell>
          <cell r="H162">
            <v>1</v>
          </cell>
          <cell r="I162">
            <v>0</v>
          </cell>
          <cell r="K162">
            <v>1</v>
          </cell>
          <cell r="L162">
            <v>1</v>
          </cell>
          <cell r="M162">
            <v>3.248186579266255</v>
          </cell>
          <cell r="N162">
            <v>10.239731163426649</v>
          </cell>
          <cell r="O162">
            <v>0.5</v>
          </cell>
          <cell r="P162">
            <v>2</v>
          </cell>
          <cell r="Q162">
            <v>1</v>
          </cell>
          <cell r="R162">
            <v>1</v>
          </cell>
        </row>
        <row r="163">
          <cell r="B163">
            <v>2003</v>
          </cell>
          <cell r="C163">
            <v>0</v>
          </cell>
          <cell r="D163">
            <v>0</v>
          </cell>
          <cell r="E163">
            <v>0</v>
          </cell>
          <cell r="F163">
            <v>0</v>
          </cell>
          <cell r="G163">
            <v>0</v>
          </cell>
          <cell r="H163">
            <v>0</v>
          </cell>
          <cell r="I163">
            <v>0</v>
          </cell>
          <cell r="K163">
            <v>0</v>
          </cell>
          <cell r="L163">
            <v>0</v>
          </cell>
          <cell r="M163">
            <v>4.232706944738176</v>
          </cell>
          <cell r="N163">
            <v>10.699091703266408</v>
          </cell>
          <cell r="O163">
            <v>0</v>
          </cell>
          <cell r="P163">
            <v>0</v>
          </cell>
          <cell r="Q163">
            <v>0</v>
          </cell>
          <cell r="R163">
            <v>0</v>
          </cell>
        </row>
        <row r="164">
          <cell r="B164">
            <v>2004</v>
          </cell>
          <cell r="C164">
            <v>0</v>
          </cell>
          <cell r="D164">
            <v>0</v>
          </cell>
          <cell r="E164">
            <v>0</v>
          </cell>
          <cell r="F164">
            <v>0</v>
          </cell>
          <cell r="G164">
            <v>0</v>
          </cell>
          <cell r="H164">
            <v>0</v>
          </cell>
          <cell r="I164">
            <v>0</v>
          </cell>
          <cell r="K164">
            <v>0</v>
          </cell>
          <cell r="L164">
            <v>0</v>
          </cell>
          <cell r="M164">
            <v>4.397435608320297</v>
          </cell>
          <cell r="N164">
            <v>11.174251404675095</v>
          </cell>
          <cell r="O164">
            <v>0</v>
          </cell>
          <cell r="P164">
            <v>0</v>
          </cell>
          <cell r="Q164">
            <v>0</v>
          </cell>
          <cell r="R164">
            <v>0</v>
          </cell>
        </row>
        <row r="165">
          <cell r="B165">
            <v>2005</v>
          </cell>
          <cell r="C165">
            <v>0</v>
          </cell>
          <cell r="D165">
            <v>0</v>
          </cell>
          <cell r="E165">
            <v>0</v>
          </cell>
          <cell r="F165">
            <v>0</v>
          </cell>
          <cell r="G165">
            <v>0</v>
          </cell>
          <cell r="H165">
            <v>0</v>
          </cell>
          <cell r="I165">
            <v>0</v>
          </cell>
          <cell r="K165">
            <v>0</v>
          </cell>
          <cell r="L165">
            <v>0</v>
          </cell>
          <cell r="M165">
            <v>4.5675283494154426</v>
          </cell>
          <cell r="N165">
            <v>5.5164818932632986</v>
          </cell>
          <cell r="O165">
            <v>0</v>
          </cell>
          <cell r="P165">
            <v>0</v>
          </cell>
          <cell r="Q165">
            <v>0</v>
          </cell>
          <cell r="R165">
            <v>0</v>
          </cell>
        </row>
        <row r="166">
          <cell r="B166">
            <v>2006</v>
          </cell>
          <cell r="C166">
            <v>0</v>
          </cell>
          <cell r="D166">
            <v>0</v>
          </cell>
          <cell r="E166">
            <v>0</v>
          </cell>
          <cell r="F166">
            <v>0</v>
          </cell>
          <cell r="G166">
            <v>0</v>
          </cell>
          <cell r="H166">
            <v>0</v>
          </cell>
          <cell r="I166">
            <v>0</v>
          </cell>
          <cell r="K166">
            <v>0</v>
          </cell>
          <cell r="L166">
            <v>0</v>
          </cell>
          <cell r="M166">
            <v>4.7431453716877741</v>
          </cell>
          <cell r="N166">
            <v>1.544941758030318</v>
          </cell>
          <cell r="O166">
            <v>0</v>
          </cell>
          <cell r="P166">
            <v>0</v>
          </cell>
          <cell r="Q166">
            <v>0</v>
          </cell>
          <cell r="R166">
            <v>0</v>
          </cell>
        </row>
        <row r="167">
          <cell r="B167">
            <v>2007</v>
          </cell>
          <cell r="C167">
            <v>0</v>
          </cell>
          <cell r="D167">
            <v>0</v>
          </cell>
          <cell r="E167">
            <v>0</v>
          </cell>
          <cell r="F167">
            <v>0</v>
          </cell>
          <cell r="G167">
            <v>0</v>
          </cell>
          <cell r="H167">
            <v>0</v>
          </cell>
          <cell r="I167">
            <v>0</v>
          </cell>
          <cell r="K167">
            <v>0</v>
          </cell>
          <cell r="L167">
            <v>0</v>
          </cell>
          <cell r="M167">
            <v>4.9244514244879563</v>
          </cell>
          <cell r="N167">
            <v>1.5807714027209658</v>
          </cell>
          <cell r="O167">
            <v>0</v>
          </cell>
          <cell r="P167">
            <v>0</v>
          </cell>
          <cell r="Q167">
            <v>0</v>
          </cell>
          <cell r="R167">
            <v>0</v>
          </cell>
        </row>
        <row r="168">
          <cell r="B168">
            <v>2008</v>
          </cell>
          <cell r="C168">
            <v>0</v>
          </cell>
          <cell r="D168">
            <v>0</v>
          </cell>
          <cell r="E168">
            <v>0</v>
          </cell>
          <cell r="F168">
            <v>0</v>
          </cell>
          <cell r="G168">
            <v>0</v>
          </cell>
          <cell r="H168">
            <v>0</v>
          </cell>
          <cell r="I168">
            <v>0</v>
          </cell>
          <cell r="K168">
            <v>0</v>
          </cell>
          <cell r="L168">
            <v>0</v>
          </cell>
          <cell r="M168">
            <v>5.1116159275311928</v>
          </cell>
          <cell r="N168">
            <v>1.6174319935828543</v>
          </cell>
          <cell r="O168">
            <v>0</v>
          </cell>
          <cell r="P168">
            <v>0</v>
          </cell>
          <cell r="Q168">
            <v>0</v>
          </cell>
          <cell r="R168">
            <v>0</v>
          </cell>
        </row>
        <row r="169">
          <cell r="B169">
            <v>2009</v>
          </cell>
          <cell r="C169">
            <v>0</v>
          </cell>
          <cell r="D169">
            <v>1</v>
          </cell>
          <cell r="E169">
            <v>1</v>
          </cell>
          <cell r="F169">
            <v>0</v>
          </cell>
          <cell r="G169">
            <v>1</v>
          </cell>
          <cell r="H169">
            <v>1</v>
          </cell>
          <cell r="I169">
            <v>1.5</v>
          </cell>
          <cell r="K169">
            <v>0</v>
          </cell>
          <cell r="L169">
            <v>0</v>
          </cell>
          <cell r="M169">
            <v>5.3048130989131144</v>
          </cell>
          <cell r="N169">
            <v>1.6549428015729473</v>
          </cell>
          <cell r="O169">
            <v>0</v>
          </cell>
          <cell r="P169">
            <v>0</v>
          </cell>
          <cell r="Q169">
            <v>0</v>
          </cell>
          <cell r="R169">
            <v>0</v>
          </cell>
        </row>
        <row r="170">
          <cell r="B170">
            <v>2010</v>
          </cell>
          <cell r="C170">
            <v>0</v>
          </cell>
          <cell r="D170">
            <v>0</v>
          </cell>
          <cell r="E170">
            <v>0</v>
          </cell>
          <cell r="F170">
            <v>0</v>
          </cell>
          <cell r="G170">
            <v>0</v>
          </cell>
          <cell r="H170">
            <v>0</v>
          </cell>
          <cell r="I170">
            <v>0</v>
          </cell>
          <cell r="K170">
            <v>0</v>
          </cell>
          <cell r="L170">
            <v>0</v>
          </cell>
          <cell r="M170">
            <v>5.5042220865514313</v>
          </cell>
          <cell r="N170">
            <v>1.6933235445721448</v>
          </cell>
          <cell r="O170">
            <v>0</v>
          </cell>
          <cell r="P170">
            <v>0</v>
          </cell>
          <cell r="Q170">
            <v>0</v>
          </cell>
          <cell r="R170">
            <v>0</v>
          </cell>
        </row>
        <row r="171">
          <cell r="B171">
            <v>2011</v>
          </cell>
          <cell r="C171">
            <v>0</v>
          </cell>
          <cell r="D171">
            <v>0</v>
          </cell>
          <cell r="E171">
            <v>0</v>
          </cell>
          <cell r="F171">
            <v>0</v>
          </cell>
          <cell r="G171">
            <v>0</v>
          </cell>
          <cell r="H171">
            <v>0</v>
          </cell>
          <cell r="I171">
            <v>0</v>
          </cell>
          <cell r="K171">
            <v>0</v>
          </cell>
          <cell r="L171">
            <v>0</v>
          </cell>
          <cell r="M171">
            <v>5.7100271031437435</v>
          </cell>
          <cell r="N171">
            <v>1.7325943977502356</v>
          </cell>
          <cell r="O171">
            <v>0</v>
          </cell>
          <cell r="P171">
            <v>0</v>
          </cell>
          <cell r="Q171">
            <v>0</v>
          </cell>
          <cell r="R171">
            <v>0</v>
          </cell>
        </row>
        <row r="172">
          <cell r="B172">
            <v>2012</v>
          </cell>
          <cell r="C172">
            <v>0</v>
          </cell>
          <cell r="D172">
            <v>0</v>
          </cell>
          <cell r="E172">
            <v>0</v>
          </cell>
          <cell r="F172">
            <v>0</v>
          </cell>
          <cell r="G172">
            <v>0</v>
          </cell>
          <cell r="H172">
            <v>0</v>
          </cell>
          <cell r="I172">
            <v>0</v>
          </cell>
          <cell r="K172">
            <v>0</v>
          </cell>
          <cell r="L172">
            <v>1</v>
          </cell>
          <cell r="M172">
            <v>2.5965490512986027</v>
          </cell>
          <cell r="N172">
            <v>1.7727760041711327</v>
          </cell>
          <cell r="O172">
            <v>0</v>
          </cell>
          <cell r="P172">
            <v>0</v>
          </cell>
          <cell r="Q172">
            <v>0</v>
          </cell>
          <cell r="R172">
            <v>0</v>
          </cell>
        </row>
        <row r="173">
          <cell r="B173">
            <v>2013</v>
          </cell>
          <cell r="C173">
            <v>0</v>
          </cell>
          <cell r="D173">
            <v>0</v>
          </cell>
          <cell r="E173">
            <v>0</v>
          </cell>
          <cell r="F173">
            <v>0</v>
          </cell>
          <cell r="G173">
            <v>0</v>
          </cell>
          <cell r="H173">
            <v>0</v>
          </cell>
          <cell r="I173">
            <v>0</v>
          </cell>
          <cell r="K173">
            <v>0</v>
          </cell>
          <cell r="L173">
            <v>0</v>
          </cell>
          <cell r="M173">
            <v>2.4546129288523342</v>
          </cell>
          <cell r="N173">
            <v>1.8138894856440675</v>
          </cell>
          <cell r="O173">
            <v>0</v>
          </cell>
          <cell r="P173">
            <v>0</v>
          </cell>
          <cell r="Q173">
            <v>0</v>
          </cell>
          <cell r="R173">
            <v>0</v>
          </cell>
        </row>
        <row r="174">
          <cell r="B174">
            <v>2014</v>
          </cell>
          <cell r="C174">
            <v>0</v>
          </cell>
          <cell r="D174">
            <v>0</v>
          </cell>
          <cell r="E174">
            <v>0</v>
          </cell>
          <cell r="F174">
            <v>0</v>
          </cell>
          <cell r="G174">
            <v>0</v>
          </cell>
          <cell r="H174">
            <v>0</v>
          </cell>
          <cell r="I174">
            <v>0</v>
          </cell>
          <cell r="K174">
            <v>0</v>
          </cell>
          <cell r="L174">
            <v>0</v>
          </cell>
          <cell r="M174">
            <v>2.5115392878148532</v>
          </cell>
          <cell r="N174">
            <v>1.8559564538264612</v>
          </cell>
          <cell r="O174">
            <v>0</v>
          </cell>
          <cell r="P174">
            <v>0</v>
          </cell>
          <cell r="Q174">
            <v>0</v>
          </cell>
          <cell r="R174">
            <v>0</v>
          </cell>
        </row>
        <row r="175">
          <cell r="B175">
            <v>2015</v>
          </cell>
          <cell r="C175">
            <v>0</v>
          </cell>
          <cell r="D175">
            <v>0</v>
          </cell>
          <cell r="E175">
            <v>0</v>
          </cell>
          <cell r="F175">
            <v>0</v>
          </cell>
          <cell r="G175">
            <v>0</v>
          </cell>
          <cell r="H175">
            <v>0</v>
          </cell>
          <cell r="I175">
            <v>0</v>
          </cell>
          <cell r="K175">
            <v>0</v>
          </cell>
          <cell r="L175">
            <v>0</v>
          </cell>
          <cell r="M175">
            <v>2.5697858591443308</v>
          </cell>
          <cell r="N175">
            <v>1.8989990215842818</v>
          </cell>
          <cell r="O175">
            <v>0</v>
          </cell>
          <cell r="P175">
            <v>0</v>
          </cell>
          <cell r="Q175">
            <v>0</v>
          </cell>
          <cell r="R175">
            <v>0</v>
          </cell>
        </row>
        <row r="176">
          <cell r="B176">
            <v>2016</v>
          </cell>
          <cell r="C176">
            <v>0</v>
          </cell>
          <cell r="D176">
            <v>1</v>
          </cell>
          <cell r="E176">
            <v>1</v>
          </cell>
          <cell r="F176">
            <v>0</v>
          </cell>
          <cell r="G176">
            <v>1</v>
          </cell>
          <cell r="H176">
            <v>1</v>
          </cell>
          <cell r="I176">
            <v>1.5</v>
          </cell>
          <cell r="K176">
            <v>0</v>
          </cell>
          <cell r="L176">
            <v>0</v>
          </cell>
          <cell r="M176">
            <v>2.6293832606551679</v>
          </cell>
          <cell r="N176">
            <v>1.9430398146158359</v>
          </cell>
          <cell r="O176">
            <v>0</v>
          </cell>
          <cell r="P176">
            <v>0</v>
          </cell>
          <cell r="Q176">
            <v>0</v>
          </cell>
          <cell r="R176">
            <v>0</v>
          </cell>
        </row>
        <row r="177">
          <cell r="B177">
            <v>2017</v>
          </cell>
          <cell r="C177">
            <v>0</v>
          </cell>
          <cell r="D177">
            <v>0</v>
          </cell>
          <cell r="E177">
            <v>0</v>
          </cell>
          <cell r="F177">
            <v>0</v>
          </cell>
          <cell r="G177">
            <v>0</v>
          </cell>
          <cell r="H177">
            <v>0</v>
          </cell>
          <cell r="I177">
            <v>0</v>
          </cell>
          <cell r="K177">
            <v>0</v>
          </cell>
          <cell r="L177">
            <v>0</v>
          </cell>
          <cell r="M177">
            <v>2.69036282023731</v>
          </cell>
          <cell r="N177">
            <v>1.9881019833452456</v>
          </cell>
          <cell r="O177">
            <v>0</v>
          </cell>
          <cell r="P177">
            <v>0</v>
          </cell>
          <cell r="Q177">
            <v>0</v>
          </cell>
          <cell r="R177">
            <v>0</v>
          </cell>
        </row>
        <row r="178">
          <cell r="B178">
            <v>2018</v>
          </cell>
          <cell r="C178">
            <v>0</v>
          </cell>
          <cell r="D178">
            <v>0</v>
          </cell>
          <cell r="E178">
            <v>0</v>
          </cell>
          <cell r="F178">
            <v>0</v>
          </cell>
          <cell r="G178">
            <v>0</v>
          </cell>
          <cell r="H178">
            <v>0</v>
          </cell>
          <cell r="I178">
            <v>0</v>
          </cell>
          <cell r="K178">
            <v>0</v>
          </cell>
          <cell r="L178">
            <v>0</v>
          </cell>
          <cell r="M178">
            <v>2.752756592324181</v>
          </cell>
          <cell r="N178">
            <v>2.0342092150915279</v>
          </cell>
          <cell r="O178">
            <v>0</v>
          </cell>
          <cell r="P178">
            <v>0</v>
          </cell>
          <cell r="Q178">
            <v>0</v>
          </cell>
          <cell r="R178">
            <v>0</v>
          </cell>
        </row>
        <row r="179">
          <cell r="B179">
            <v>2019</v>
          </cell>
          <cell r="C179">
            <v>0</v>
          </cell>
          <cell r="D179">
            <v>0</v>
          </cell>
          <cell r="E179">
            <v>0</v>
          </cell>
          <cell r="F179">
            <v>0</v>
          </cell>
          <cell r="G179">
            <v>0</v>
          </cell>
          <cell r="H179">
            <v>0</v>
          </cell>
          <cell r="I179">
            <v>0</v>
          </cell>
          <cell r="K179">
            <v>0</v>
          </cell>
          <cell r="L179">
            <v>0</v>
          </cell>
          <cell r="M179">
            <v>2.8165973747421185</v>
          </cell>
          <cell r="N179">
            <v>2.0813857465201546</v>
          </cell>
          <cell r="O179">
            <v>0</v>
          </cell>
          <cell r="P179">
            <v>0</v>
          </cell>
          <cell r="Q179">
            <v>0</v>
          </cell>
          <cell r="R179">
            <v>0</v>
          </cell>
        </row>
        <row r="180">
          <cell r="B180">
            <v>2020</v>
          </cell>
          <cell r="C180">
            <v>0</v>
          </cell>
          <cell r="D180">
            <v>0</v>
          </cell>
          <cell r="E180">
            <v>0</v>
          </cell>
          <cell r="F180">
            <v>0</v>
          </cell>
          <cell r="G180">
            <v>0</v>
          </cell>
          <cell r="H180">
            <v>0</v>
          </cell>
          <cell r="I180">
            <v>0</v>
          </cell>
          <cell r="K180">
            <v>0</v>
          </cell>
          <cell r="L180">
            <v>0</v>
          </cell>
          <cell r="M180">
            <v>2.8819187259509729</v>
          </cell>
          <cell r="N180">
            <v>2.1296563763833136</v>
          </cell>
          <cell r="O180">
            <v>0</v>
          </cell>
          <cell r="P180">
            <v>0</v>
          </cell>
          <cell r="Q180">
            <v>0</v>
          </cell>
          <cell r="R180">
            <v>0</v>
          </cell>
        </row>
        <row r="181">
          <cell r="B181">
            <v>2021</v>
          </cell>
          <cell r="C181">
            <v>0</v>
          </cell>
          <cell r="D181">
            <v>0</v>
          </cell>
          <cell r="E181">
            <v>0</v>
          </cell>
          <cell r="F181">
            <v>0</v>
          </cell>
          <cell r="G181">
            <v>0</v>
          </cell>
          <cell r="H181">
            <v>0</v>
          </cell>
          <cell r="I181">
            <v>0</v>
          </cell>
          <cell r="K181">
            <v>0</v>
          </cell>
          <cell r="L181">
            <v>0</v>
          </cell>
          <cell r="M181">
            <v>2.9487549826845862</v>
          </cell>
          <cell r="N181">
            <v>2.1790464785553376</v>
          </cell>
          <cell r="O181">
            <v>0</v>
          </cell>
          <cell r="P181">
            <v>0</v>
          </cell>
          <cell r="Q181">
            <v>0</v>
          </cell>
          <cell r="R181">
            <v>0</v>
          </cell>
        </row>
        <row r="182">
          <cell r="B182">
            <v>2022</v>
          </cell>
          <cell r="C182">
            <v>0</v>
          </cell>
          <cell r="D182">
            <v>0</v>
          </cell>
          <cell r="E182">
            <v>0</v>
          </cell>
          <cell r="F182">
            <v>0</v>
          </cell>
          <cell r="G182">
            <v>0</v>
          </cell>
          <cell r="H182">
            <v>0</v>
          </cell>
          <cell r="I182">
            <v>0</v>
          </cell>
          <cell r="K182">
            <v>0</v>
          </cell>
          <cell r="L182">
            <v>0</v>
          </cell>
          <cell r="M182">
            <v>3.01714127799969</v>
          </cell>
          <cell r="N182">
            <v>2.2295820153710202</v>
          </cell>
          <cell r="O182">
            <v>0</v>
          </cell>
          <cell r="P182">
            <v>0</v>
          </cell>
          <cell r="Q182">
            <v>0</v>
          </cell>
          <cell r="R182">
            <v>0</v>
          </cell>
        </row>
        <row r="183">
          <cell r="B183">
            <v>2023</v>
          </cell>
          <cell r="C183">
            <v>0</v>
          </cell>
          <cell r="D183">
            <v>0</v>
          </cell>
          <cell r="E183">
            <v>0</v>
          </cell>
          <cell r="F183">
            <v>0</v>
          </cell>
          <cell r="G183">
            <v>0</v>
          </cell>
          <cell r="H183">
            <v>0</v>
          </cell>
          <cell r="I183">
            <v>0</v>
          </cell>
          <cell r="K183">
            <v>0</v>
          </cell>
          <cell r="L183">
            <v>0</v>
          </cell>
          <cell r="M183">
            <v>3.087113559744521</v>
          </cell>
          <cell r="N183">
            <v>2.2812895512727436</v>
          </cell>
          <cell r="O183">
            <v>0</v>
          </cell>
          <cell r="P183">
            <v>0</v>
          </cell>
          <cell r="Q183">
            <v>0</v>
          </cell>
          <cell r="R183">
            <v>0</v>
          </cell>
        </row>
        <row r="184">
          <cell r="B184">
            <v>2024</v>
          </cell>
          <cell r="C184">
            <v>0</v>
          </cell>
          <cell r="D184">
            <v>1</v>
          </cell>
          <cell r="E184">
            <v>1</v>
          </cell>
          <cell r="F184">
            <v>0</v>
          </cell>
          <cell r="G184">
            <v>1</v>
          </cell>
          <cell r="H184">
            <v>1</v>
          </cell>
          <cell r="I184">
            <v>1.5</v>
          </cell>
          <cell r="K184">
            <v>0</v>
          </cell>
          <cell r="L184">
            <v>0</v>
          </cell>
          <cell r="M184">
            <v>3.1587086094545431</v>
          </cell>
          <cell r="N184">
            <v>2.3341962667742608</v>
          </cell>
          <cell r="O184">
            <v>0</v>
          </cell>
          <cell r="P184">
            <v>0</v>
          </cell>
          <cell r="Q184">
            <v>0</v>
          </cell>
          <cell r="R184">
            <v>0</v>
          </cell>
        </row>
        <row r="185">
          <cell r="B185">
            <v>2025</v>
          </cell>
          <cell r="C185">
            <v>0</v>
          </cell>
          <cell r="D185">
            <v>0</v>
          </cell>
          <cell r="E185">
            <v>0</v>
          </cell>
          <cell r="F185">
            <v>0</v>
          </cell>
          <cell r="G185">
            <v>0</v>
          </cell>
          <cell r="H185">
            <v>0</v>
          </cell>
          <cell r="I185">
            <v>0</v>
          </cell>
          <cell r="K185">
            <v>0</v>
          </cell>
          <cell r="L185">
            <v>0</v>
          </cell>
          <cell r="M185">
            <v>3.2319640616874405</v>
          </cell>
          <cell r="N185">
            <v>2.3883299727486338</v>
          </cell>
          <cell r="O185">
            <v>0</v>
          </cell>
          <cell r="P185">
            <v>0</v>
          </cell>
          <cell r="Q185">
            <v>0</v>
          </cell>
          <cell r="R185">
            <v>0</v>
          </cell>
        </row>
        <row r="186">
          <cell r="B186">
            <v>2026</v>
          </cell>
          <cell r="C186">
            <v>0</v>
          </cell>
          <cell r="D186">
            <v>0</v>
          </cell>
          <cell r="E186">
            <v>0</v>
          </cell>
          <cell r="F186">
            <v>0</v>
          </cell>
          <cell r="G186">
            <v>0</v>
          </cell>
          <cell r="H186">
            <v>0</v>
          </cell>
          <cell r="I186">
            <v>0</v>
          </cell>
          <cell r="K186">
            <v>0</v>
          </cell>
          <cell r="L186">
            <v>0</v>
          </cell>
          <cell r="M186">
            <v>3.3069184238058007</v>
          </cell>
          <cell r="N186">
            <v>9.0784680320101003</v>
          </cell>
          <cell r="O186">
            <v>0</v>
          </cell>
          <cell r="P186">
            <v>0</v>
          </cell>
          <cell r="Q186">
            <v>0</v>
          </cell>
          <cell r="R186">
            <v>0</v>
          </cell>
        </row>
        <row r="187">
          <cell r="B187">
            <v>2027</v>
          </cell>
          <cell r="C187">
            <v>0</v>
          </cell>
          <cell r="D187">
            <v>0</v>
          </cell>
          <cell r="E187">
            <v>0</v>
          </cell>
          <cell r="F187">
            <v>0</v>
          </cell>
          <cell r="G187">
            <v>0</v>
          </cell>
          <cell r="H187">
            <v>0</v>
          </cell>
          <cell r="I187">
            <v>0</v>
          </cell>
          <cell r="K187">
            <v>0</v>
          </cell>
          <cell r="L187">
            <v>0</v>
          </cell>
          <cell r="M187">
            <v>3.383611096218865</v>
          </cell>
          <cell r="N187">
            <v>4.3514179769248083</v>
          </cell>
          <cell r="O187">
            <v>0</v>
          </cell>
          <cell r="P187">
            <v>0</v>
          </cell>
          <cell r="Q187">
            <v>0</v>
          </cell>
          <cell r="R187">
            <v>0</v>
          </cell>
        </row>
        <row r="188">
          <cell r="B188">
            <v>2028</v>
          </cell>
          <cell r="C188">
            <v>0</v>
          </cell>
          <cell r="D188">
            <v>0</v>
          </cell>
          <cell r="E188">
            <v>0</v>
          </cell>
          <cell r="F188">
            <v>0</v>
          </cell>
          <cell r="G188">
            <v>0</v>
          </cell>
          <cell r="H188">
            <v>0</v>
          </cell>
          <cell r="I188">
            <v>0</v>
          </cell>
          <cell r="K188">
            <v>0</v>
          </cell>
          <cell r="L188">
            <v>0</v>
          </cell>
          <cell r="M188">
            <v>3.4620823930937696</v>
          </cell>
          <cell r="N188">
            <v>2.7551794383143169</v>
          </cell>
          <cell r="O188">
            <v>0</v>
          </cell>
          <cell r="P188">
            <v>0</v>
          </cell>
          <cell r="Q188">
            <v>0</v>
          </cell>
          <cell r="R188">
            <v>0</v>
          </cell>
        </row>
        <row r="189">
          <cell r="B189">
            <v>2029</v>
          </cell>
          <cell r="C189">
            <v>0</v>
          </cell>
          <cell r="D189">
            <v>0</v>
          </cell>
          <cell r="E189">
            <v>0</v>
          </cell>
          <cell r="F189">
            <v>0</v>
          </cell>
          <cell r="G189">
            <v>0</v>
          </cell>
          <cell r="H189">
            <v>0</v>
          </cell>
          <cell r="I189">
            <v>0</v>
          </cell>
          <cell r="K189">
            <v>0</v>
          </cell>
          <cell r="L189">
            <v>0</v>
          </cell>
          <cell r="M189">
            <v>3.5423735635469713</v>
          </cell>
          <cell r="N189">
            <v>2.8190764103655921</v>
          </cell>
          <cell r="O189">
            <v>0</v>
          </cell>
          <cell r="P189">
            <v>0</v>
          </cell>
          <cell r="Q189">
            <v>0</v>
          </cell>
          <cell r="R189">
            <v>0</v>
          </cell>
        </row>
        <row r="190">
          <cell r="B190">
            <v>2030</v>
          </cell>
          <cell r="C190">
            <v>0</v>
          </cell>
          <cell r="D190">
            <v>0</v>
          </cell>
          <cell r="E190">
            <v>0</v>
          </cell>
          <cell r="F190">
            <v>0</v>
          </cell>
          <cell r="G190">
            <v>0</v>
          </cell>
          <cell r="H190">
            <v>0</v>
          </cell>
          <cell r="I190">
            <v>0</v>
          </cell>
          <cell r="K190">
            <v>0</v>
          </cell>
          <cell r="L190">
            <v>0</v>
          </cell>
          <cell r="M190">
            <v>3.6245268133272113</v>
          </cell>
          <cell r="N190">
            <v>2.8844552543344526</v>
          </cell>
          <cell r="O190">
            <v>0</v>
          </cell>
          <cell r="P190">
            <v>0</v>
          </cell>
          <cell r="Q190">
            <v>0</v>
          </cell>
          <cell r="R190">
            <v>0</v>
          </cell>
        </row>
        <row r="191">
          <cell r="B191">
            <v>2031</v>
          </cell>
          <cell r="C191">
            <v>0</v>
          </cell>
          <cell r="D191">
            <v>1</v>
          </cell>
          <cell r="E191">
            <v>1</v>
          </cell>
          <cell r="F191">
            <v>0</v>
          </cell>
          <cell r="G191">
            <v>1</v>
          </cell>
          <cell r="H191">
            <v>1</v>
          </cell>
          <cell r="I191">
            <v>1.5</v>
          </cell>
          <cell r="K191">
            <v>0</v>
          </cell>
          <cell r="L191">
            <v>0</v>
          </cell>
          <cell r="M191">
            <v>3.7085853270014195</v>
          </cell>
          <cell r="N191">
            <v>2.9513503371759908</v>
          </cell>
          <cell r="O191">
            <v>0</v>
          </cell>
          <cell r="P191">
            <v>0</v>
          </cell>
          <cell r="Q191">
            <v>0</v>
          </cell>
          <cell r="R191">
            <v>0</v>
          </cell>
        </row>
        <row r="192">
          <cell r="B192">
            <v>2032</v>
          </cell>
          <cell r="C192">
            <v>0</v>
          </cell>
          <cell r="D192">
            <v>0</v>
          </cell>
          <cell r="E192">
            <v>0</v>
          </cell>
          <cell r="F192">
            <v>0</v>
          </cell>
          <cell r="G192">
            <v>0</v>
          </cell>
          <cell r="H192">
            <v>0</v>
          </cell>
          <cell r="I192">
            <v>0</v>
          </cell>
          <cell r="K192">
            <v>0</v>
          </cell>
          <cell r="L192">
            <v>0</v>
          </cell>
          <cell r="M192">
            <v>3.794593290654857</v>
          </cell>
          <cell r="N192">
            <v>3.0197968228696936</v>
          </cell>
          <cell r="O192">
            <v>0</v>
          </cell>
          <cell r="P192">
            <v>0</v>
          </cell>
          <cell r="Q192">
            <v>0</v>
          </cell>
          <cell r="R192">
            <v>0</v>
          </cell>
        </row>
        <row r="193">
          <cell r="B193">
            <v>2033</v>
          </cell>
          <cell r="C193">
            <v>0</v>
          </cell>
          <cell r="D193">
            <v>0</v>
          </cell>
          <cell r="E193">
            <v>0</v>
          </cell>
          <cell r="F193">
            <v>0</v>
          </cell>
          <cell r="G193">
            <v>0</v>
          </cell>
          <cell r="H193">
            <v>0</v>
          </cell>
          <cell r="I193">
            <v>0</v>
          </cell>
          <cell r="K193">
            <v>0</v>
          </cell>
          <cell r="L193">
            <v>0</v>
          </cell>
          <cell r="M193">
            <v>3.8825959151181815</v>
          </cell>
          <cell r="N193">
            <v>3.0898306909031636</v>
          </cell>
          <cell r="O193">
            <v>0</v>
          </cell>
          <cell r="P193">
            <v>0</v>
          </cell>
          <cell r="Q193">
            <v>0</v>
          </cell>
          <cell r="R193">
            <v>0</v>
          </cell>
        </row>
        <row r="194">
          <cell r="B194">
            <v>2034</v>
          </cell>
          <cell r="C194">
            <v>0</v>
          </cell>
          <cell r="D194">
            <v>0</v>
          </cell>
          <cell r="E194">
            <v>0</v>
          </cell>
          <cell r="F194">
            <v>0</v>
          </cell>
          <cell r="G194">
            <v>0</v>
          </cell>
          <cell r="H194">
            <v>0</v>
          </cell>
          <cell r="I194">
            <v>0</v>
          </cell>
          <cell r="K194">
            <v>0</v>
          </cell>
          <cell r="L194">
            <v>0</v>
          </cell>
          <cell r="M194">
            <v>3.9726394597326271</v>
          </cell>
          <cell r="N194">
            <v>3.1614887551854647</v>
          </cell>
          <cell r="O194">
            <v>0</v>
          </cell>
          <cell r="P194">
            <v>0</v>
          </cell>
          <cell r="Q194">
            <v>0</v>
          </cell>
          <cell r="R194">
            <v>0</v>
          </cell>
        </row>
        <row r="195">
          <cell r="B195">
            <v>2035</v>
          </cell>
          <cell r="C195">
            <v>0</v>
          </cell>
          <cell r="D195">
            <v>0</v>
          </cell>
          <cell r="E195">
            <v>0</v>
          </cell>
          <cell r="F195">
            <v>0</v>
          </cell>
          <cell r="G195">
            <v>0</v>
          </cell>
          <cell r="H195">
            <v>0</v>
          </cell>
          <cell r="I195">
            <v>0</v>
          </cell>
          <cell r="K195">
            <v>0</v>
          </cell>
          <cell r="L195">
            <v>0</v>
          </cell>
          <cell r="M195">
            <v>4.0647712566670178</v>
          </cell>
          <cell r="N195">
            <v>0</v>
          </cell>
          <cell r="O195">
            <v>0</v>
          </cell>
          <cell r="P195">
            <v>0</v>
          </cell>
          <cell r="Q195">
            <v>0</v>
          </cell>
          <cell r="R195">
            <v>0</v>
          </cell>
        </row>
        <row r="196">
          <cell r="B196">
            <v>0</v>
          </cell>
          <cell r="C196">
            <v>0</v>
          </cell>
          <cell r="D196">
            <v>0</v>
          </cell>
          <cell r="E196">
            <v>0</v>
          </cell>
          <cell r="F196">
            <v>0</v>
          </cell>
          <cell r="G196">
            <v>0</v>
          </cell>
          <cell r="H196">
            <v>0</v>
          </cell>
          <cell r="I196">
            <v>0</v>
          </cell>
          <cell r="K196">
            <v>0</v>
          </cell>
          <cell r="L196">
            <v>0</v>
          </cell>
          <cell r="M196">
            <v>0</v>
          </cell>
          <cell r="N196">
            <v>0</v>
          </cell>
          <cell r="O196">
            <v>0</v>
          </cell>
          <cell r="P196">
            <v>0</v>
          </cell>
          <cell r="Q196">
            <v>0</v>
          </cell>
          <cell r="R196">
            <v>0</v>
          </cell>
        </row>
        <row r="202">
          <cell r="A202" t="str">
            <v>AÑO</v>
          </cell>
          <cell r="B202" t="str">
            <v>REDES ALC. O UNIDADES DE ALC. NO CONVENCIONAL</v>
          </cell>
          <cell r="C202" t="str">
            <v>SISTEMA DE BOMBEO MENOR</v>
          </cell>
          <cell r="D202" t="str">
            <v>SISTEMA DE BOMBEO MAYOR AMPLIACIÓN</v>
          </cell>
          <cell r="E202" t="str">
            <v>TUBERÍA DE IMPULSIÓN AMPLIACIÓN ESTACIÓN MAYOR</v>
          </cell>
          <cell r="F202" t="str">
            <v>PLANTA DE TRATAMIENTO AMPLIACIÓN</v>
          </cell>
          <cell r="G202" t="str">
            <v>EMISARIO FINAL CONSTRUCCIÓN</v>
          </cell>
          <cell r="H202" t="str">
            <v>TUBERÍA DE IMPULSIÓN AMPLIACIÓN ESTACIÓN MAYOR</v>
          </cell>
          <cell r="I202" t="str">
            <v>COSTO CONEXIONES AMPLIACIÓN</v>
          </cell>
          <cell r="J202" t="str">
            <v>TOTAL INVERSIONES</v>
          </cell>
          <cell r="K202" t="str">
            <v>PLAN MAESTRO</v>
          </cell>
        </row>
        <row r="203">
          <cell r="A203">
            <v>2002</v>
          </cell>
          <cell r="B203">
            <v>1361250480.1408265</v>
          </cell>
          <cell r="C203">
            <v>36651808.473377608</v>
          </cell>
          <cell r="D203">
            <v>0</v>
          </cell>
          <cell r="E203">
            <v>85747345.445114657</v>
          </cell>
          <cell r="F203">
            <v>0</v>
          </cell>
          <cell r="G203">
            <v>0</v>
          </cell>
          <cell r="H203">
            <v>48352357.550671719</v>
          </cell>
          <cell r="I203">
            <v>85525001.60577473</v>
          </cell>
          <cell r="J203">
            <v>1617526993.2157652</v>
          </cell>
          <cell r="K203">
            <v>39994171.441260017</v>
          </cell>
        </row>
        <row r="204">
          <cell r="A204">
            <v>2003</v>
          </cell>
          <cell r="B204">
            <v>1422317000.8760612</v>
          </cell>
          <cell r="C204">
            <v>0</v>
          </cell>
          <cell r="D204">
            <v>0</v>
          </cell>
          <cell r="E204">
            <v>0</v>
          </cell>
          <cell r="F204">
            <v>0</v>
          </cell>
          <cell r="G204">
            <v>0</v>
          </cell>
          <cell r="H204">
            <v>0</v>
          </cell>
          <cell r="I204">
            <v>93761759.384822056</v>
          </cell>
          <cell r="J204">
            <v>1516078760.2608833</v>
          </cell>
          <cell r="K204">
            <v>0</v>
          </cell>
        </row>
        <row r="205">
          <cell r="A205">
            <v>2004</v>
          </cell>
          <cell r="B205">
            <v>1485483832.2472177</v>
          </cell>
          <cell r="C205">
            <v>0</v>
          </cell>
          <cell r="D205">
            <v>0</v>
          </cell>
          <cell r="E205">
            <v>0</v>
          </cell>
          <cell r="F205">
            <v>0</v>
          </cell>
          <cell r="G205">
            <v>0</v>
          </cell>
          <cell r="H205">
            <v>0</v>
          </cell>
          <cell r="I205">
            <v>97880138.274345711</v>
          </cell>
          <cell r="J205">
            <v>1583363970.5215633</v>
          </cell>
          <cell r="K205">
            <v>0</v>
          </cell>
        </row>
        <row r="206">
          <cell r="A206">
            <v>2005</v>
          </cell>
          <cell r="B206">
            <v>733350661.85271859</v>
          </cell>
          <cell r="C206">
            <v>0</v>
          </cell>
          <cell r="D206">
            <v>0</v>
          </cell>
          <cell r="E206">
            <v>0</v>
          </cell>
          <cell r="F206">
            <v>0</v>
          </cell>
          <cell r="G206">
            <v>0</v>
          </cell>
          <cell r="H206">
            <v>0</v>
          </cell>
          <cell r="I206">
            <v>102273075.75650428</v>
          </cell>
          <cell r="J206">
            <v>835623737.60922289</v>
          </cell>
          <cell r="K206">
            <v>0</v>
          </cell>
        </row>
        <row r="207">
          <cell r="A207">
            <v>2006</v>
          </cell>
          <cell r="B207">
            <v>205381633.20340651</v>
          </cell>
          <cell r="C207">
            <v>0</v>
          </cell>
          <cell r="D207">
            <v>0</v>
          </cell>
          <cell r="E207">
            <v>0</v>
          </cell>
          <cell r="F207">
            <v>0</v>
          </cell>
          <cell r="G207">
            <v>0</v>
          </cell>
          <cell r="H207">
            <v>0</v>
          </cell>
          <cell r="I207">
            <v>50518781.044823594</v>
          </cell>
          <cell r="J207">
            <v>255900414.2482301</v>
          </cell>
          <cell r="K207">
            <v>0</v>
          </cell>
        </row>
        <row r="208">
          <cell r="A208">
            <v>2007</v>
          </cell>
          <cell r="B208">
            <v>210144758.35386193</v>
          </cell>
          <cell r="C208">
            <v>0</v>
          </cell>
          <cell r="D208">
            <v>0</v>
          </cell>
          <cell r="E208">
            <v>0</v>
          </cell>
          <cell r="F208">
            <v>0</v>
          </cell>
          <cell r="G208">
            <v>0</v>
          </cell>
          <cell r="H208">
            <v>0</v>
          </cell>
          <cell r="I208">
            <v>14139767.520697908</v>
          </cell>
          <cell r="J208">
            <v>224284525.87455985</v>
          </cell>
          <cell r="K208">
            <v>0</v>
          </cell>
        </row>
        <row r="209">
          <cell r="A209">
            <v>2008</v>
          </cell>
          <cell r="B209">
            <v>215018347.91559139</v>
          </cell>
          <cell r="C209">
            <v>0</v>
          </cell>
          <cell r="D209">
            <v>0</v>
          </cell>
          <cell r="E209">
            <v>0</v>
          </cell>
          <cell r="F209">
            <v>0</v>
          </cell>
          <cell r="G209">
            <v>0</v>
          </cell>
          <cell r="H209">
            <v>0</v>
          </cell>
          <cell r="I209">
            <v>14414326.113332819</v>
          </cell>
          <cell r="J209">
            <v>229432674.0289242</v>
          </cell>
          <cell r="K209">
            <v>0</v>
          </cell>
        </row>
        <row r="210">
          <cell r="A210">
            <v>2009</v>
          </cell>
          <cell r="B210">
            <v>220004963.7331396</v>
          </cell>
          <cell r="C210">
            <v>0</v>
          </cell>
          <cell r="D210">
            <v>0</v>
          </cell>
          <cell r="E210">
            <v>0</v>
          </cell>
          <cell r="F210">
            <v>0</v>
          </cell>
          <cell r="G210">
            <v>0</v>
          </cell>
          <cell r="H210">
            <v>0</v>
          </cell>
          <cell r="I210">
            <v>14826164.002285184</v>
          </cell>
          <cell r="J210">
            <v>234831127.73542479</v>
          </cell>
          <cell r="K210">
            <v>0</v>
          </cell>
        </row>
        <row r="211">
          <cell r="A211">
            <v>2010</v>
          </cell>
          <cell r="B211">
            <v>225107227.06427336</v>
          </cell>
          <cell r="C211">
            <v>0</v>
          </cell>
          <cell r="D211">
            <v>0</v>
          </cell>
          <cell r="E211">
            <v>0</v>
          </cell>
          <cell r="F211">
            <v>0</v>
          </cell>
          <cell r="G211">
            <v>0</v>
          </cell>
          <cell r="H211">
            <v>0</v>
          </cell>
          <cell r="I211">
            <v>15238001.891237551</v>
          </cell>
          <cell r="J211">
            <v>240345228.95551091</v>
          </cell>
          <cell r="K211">
            <v>0</v>
          </cell>
        </row>
        <row r="212">
          <cell r="A212">
            <v>2011</v>
          </cell>
          <cell r="B212">
            <v>230327819.95787883</v>
          </cell>
          <cell r="C212">
            <v>0</v>
          </cell>
          <cell r="D212">
            <v>0</v>
          </cell>
          <cell r="E212">
            <v>0</v>
          </cell>
          <cell r="F212">
            <v>0</v>
          </cell>
          <cell r="G212">
            <v>0</v>
          </cell>
          <cell r="H212">
            <v>0</v>
          </cell>
          <cell r="I212">
            <v>15375281.187555008</v>
          </cell>
          <cell r="J212">
            <v>245703101.14543384</v>
          </cell>
          <cell r="K212">
            <v>0</v>
          </cell>
        </row>
        <row r="213">
          <cell r="A213">
            <v>2012</v>
          </cell>
          <cell r="B213">
            <v>235669486.66380161</v>
          </cell>
          <cell r="C213">
            <v>0</v>
          </cell>
          <cell r="D213">
            <v>0</v>
          </cell>
          <cell r="E213">
            <v>0</v>
          </cell>
          <cell r="F213">
            <v>0</v>
          </cell>
          <cell r="G213">
            <v>0</v>
          </cell>
          <cell r="H213">
            <v>0</v>
          </cell>
          <cell r="I213">
            <v>15924398.372824829</v>
          </cell>
          <cell r="J213">
            <v>251593885.03662643</v>
          </cell>
          <cell r="K213">
            <v>0</v>
          </cell>
        </row>
        <row r="214">
          <cell r="A214">
            <v>2013</v>
          </cell>
          <cell r="B214">
            <v>241135035.0753836</v>
          </cell>
          <cell r="C214">
            <v>0</v>
          </cell>
          <cell r="D214">
            <v>0</v>
          </cell>
          <cell r="E214">
            <v>0</v>
          </cell>
          <cell r="F214">
            <v>0</v>
          </cell>
          <cell r="G214">
            <v>0</v>
          </cell>
          <cell r="H214">
            <v>0</v>
          </cell>
          <cell r="I214">
            <v>16198956.96545974</v>
          </cell>
          <cell r="J214">
            <v>257333992.04084334</v>
          </cell>
          <cell r="K214">
            <v>0</v>
          </cell>
        </row>
        <row r="215">
          <cell r="A215">
            <v>2014</v>
          </cell>
          <cell r="B215">
            <v>246727338.20545813</v>
          </cell>
          <cell r="C215">
            <v>0</v>
          </cell>
          <cell r="D215">
            <v>0</v>
          </cell>
          <cell r="E215">
            <v>0</v>
          </cell>
          <cell r="F215">
            <v>0</v>
          </cell>
          <cell r="G215">
            <v>0</v>
          </cell>
          <cell r="H215">
            <v>0</v>
          </cell>
          <cell r="I215">
            <v>16610794.854412105</v>
          </cell>
          <cell r="J215">
            <v>263338133.05987024</v>
          </cell>
          <cell r="K215">
            <v>0</v>
          </cell>
        </row>
        <row r="216">
          <cell r="A216">
            <v>2015</v>
          </cell>
          <cell r="B216">
            <v>252449335.69657391</v>
          </cell>
          <cell r="C216">
            <v>0</v>
          </cell>
          <cell r="D216">
            <v>0</v>
          </cell>
          <cell r="E216">
            <v>0</v>
          </cell>
          <cell r="F216">
            <v>0</v>
          </cell>
          <cell r="G216">
            <v>0</v>
          </cell>
          <cell r="H216">
            <v>0</v>
          </cell>
          <cell r="I216">
            <v>17022632.743364472</v>
          </cell>
          <cell r="J216">
            <v>269471968.43993837</v>
          </cell>
          <cell r="K216">
            <v>0</v>
          </cell>
        </row>
        <row r="217">
          <cell r="A217">
            <v>2016</v>
          </cell>
          <cell r="B217">
            <v>258304035.3662402</v>
          </cell>
          <cell r="C217">
            <v>0</v>
          </cell>
          <cell r="D217">
            <v>0</v>
          </cell>
          <cell r="E217">
            <v>0</v>
          </cell>
          <cell r="F217">
            <v>0</v>
          </cell>
          <cell r="G217">
            <v>0</v>
          </cell>
          <cell r="H217">
            <v>0</v>
          </cell>
          <cell r="I217">
            <v>17297191.335999381</v>
          </cell>
          <cell r="J217">
            <v>275601226.70223957</v>
          </cell>
          <cell r="K217">
            <v>0</v>
          </cell>
        </row>
        <row r="218">
          <cell r="A218">
            <v>2017</v>
          </cell>
          <cell r="B218">
            <v>264294514.78802305</v>
          </cell>
          <cell r="C218">
            <v>0</v>
          </cell>
          <cell r="D218">
            <v>0</v>
          </cell>
          <cell r="E218">
            <v>0</v>
          </cell>
          <cell r="F218">
            <v>0</v>
          </cell>
          <cell r="G218">
            <v>0</v>
          </cell>
          <cell r="H218">
            <v>0</v>
          </cell>
          <cell r="I218">
            <v>17846308.521269206</v>
          </cell>
          <cell r="J218">
            <v>282140823.30929226</v>
          </cell>
          <cell r="K218">
            <v>0</v>
          </cell>
        </row>
        <row r="219">
          <cell r="A219">
            <v>2018</v>
          </cell>
          <cell r="B219">
            <v>270423922.90927958</v>
          </cell>
          <cell r="C219">
            <v>0</v>
          </cell>
          <cell r="D219">
            <v>0</v>
          </cell>
          <cell r="E219">
            <v>0</v>
          </cell>
          <cell r="F219">
            <v>0</v>
          </cell>
          <cell r="G219">
            <v>0</v>
          </cell>
          <cell r="H219">
            <v>0</v>
          </cell>
          <cell r="I219">
            <v>18120867.113904115</v>
          </cell>
          <cell r="J219">
            <v>288544790.0231837</v>
          </cell>
          <cell r="K219">
            <v>0</v>
          </cell>
        </row>
        <row r="220">
          <cell r="A220">
            <v>2019</v>
          </cell>
          <cell r="B220">
            <v>276695481.70644498</v>
          </cell>
          <cell r="C220">
            <v>0</v>
          </cell>
          <cell r="D220">
            <v>0</v>
          </cell>
          <cell r="E220">
            <v>0</v>
          </cell>
          <cell r="F220">
            <v>0</v>
          </cell>
          <cell r="G220">
            <v>0</v>
          </cell>
          <cell r="H220">
            <v>0</v>
          </cell>
          <cell r="I220">
            <v>18669984.299173936</v>
          </cell>
          <cell r="J220">
            <v>295365466.00561893</v>
          </cell>
          <cell r="K220">
            <v>0</v>
          </cell>
        </row>
        <row r="221">
          <cell r="A221">
            <v>2020</v>
          </cell>
          <cell r="B221">
            <v>283112487.87869853</v>
          </cell>
          <cell r="C221">
            <v>0</v>
          </cell>
          <cell r="D221">
            <v>0</v>
          </cell>
          <cell r="E221">
            <v>0</v>
          </cell>
          <cell r="F221">
            <v>0</v>
          </cell>
          <cell r="G221">
            <v>0</v>
          </cell>
          <cell r="H221">
            <v>0</v>
          </cell>
          <cell r="I221">
            <v>19081822.188126303</v>
          </cell>
          <cell r="J221">
            <v>302194310.06682485</v>
          </cell>
          <cell r="K221">
            <v>0</v>
          </cell>
        </row>
        <row r="222">
          <cell r="A222">
            <v>2021</v>
          </cell>
          <cell r="B222">
            <v>289678314.58086884</v>
          </cell>
          <cell r="C222">
            <v>0</v>
          </cell>
          <cell r="D222">
            <v>0</v>
          </cell>
          <cell r="E222">
            <v>0</v>
          </cell>
          <cell r="F222">
            <v>0</v>
          </cell>
          <cell r="G222">
            <v>0</v>
          </cell>
          <cell r="H222">
            <v>0</v>
          </cell>
          <cell r="I222">
            <v>19493660.07707867</v>
          </cell>
          <cell r="J222">
            <v>309171974.65794754</v>
          </cell>
          <cell r="K222">
            <v>0</v>
          </cell>
        </row>
        <row r="223">
          <cell r="A223">
            <v>2022</v>
          </cell>
          <cell r="B223">
            <v>296396413.19660449</v>
          </cell>
          <cell r="C223">
            <v>0</v>
          </cell>
          <cell r="D223">
            <v>0</v>
          </cell>
          <cell r="E223">
            <v>0</v>
          </cell>
          <cell r="F223">
            <v>0</v>
          </cell>
          <cell r="G223">
            <v>0</v>
          </cell>
          <cell r="H223">
            <v>0</v>
          </cell>
          <cell r="I223">
            <v>19905497.966031037</v>
          </cell>
          <cell r="J223">
            <v>316301911.16263551</v>
          </cell>
          <cell r="K223">
            <v>0</v>
          </cell>
        </row>
        <row r="224">
          <cell r="A224">
            <v>2023</v>
          </cell>
          <cell r="B224">
            <v>303270315.15259743</v>
          </cell>
          <cell r="C224">
            <v>0</v>
          </cell>
          <cell r="D224">
            <v>0</v>
          </cell>
          <cell r="E224">
            <v>0</v>
          </cell>
          <cell r="F224">
            <v>0</v>
          </cell>
          <cell r="G224">
            <v>0</v>
          </cell>
          <cell r="H224">
            <v>0</v>
          </cell>
          <cell r="I224">
            <v>20454615.151300859</v>
          </cell>
          <cell r="J224">
            <v>323724930.30389827</v>
          </cell>
          <cell r="K224">
            <v>0</v>
          </cell>
        </row>
        <row r="225">
          <cell r="A225">
            <v>2024</v>
          </cell>
          <cell r="B225">
            <v>310303633.77490139</v>
          </cell>
          <cell r="C225">
            <v>0</v>
          </cell>
          <cell r="D225">
            <v>0</v>
          </cell>
          <cell r="E225">
            <v>0</v>
          </cell>
          <cell r="F225">
            <v>0</v>
          </cell>
          <cell r="G225">
            <v>0</v>
          </cell>
          <cell r="H225">
            <v>0</v>
          </cell>
          <cell r="I225">
            <v>20866453.040253222</v>
          </cell>
          <cell r="J225">
            <v>331170086.81515461</v>
          </cell>
          <cell r="K225">
            <v>0</v>
          </cell>
        </row>
        <row r="226">
          <cell r="A226">
            <v>2025</v>
          </cell>
          <cell r="B226">
            <v>317500066.18834352</v>
          </cell>
          <cell r="C226">
            <v>0</v>
          </cell>
          <cell r="D226">
            <v>0</v>
          </cell>
          <cell r="E226">
            <v>0</v>
          </cell>
          <cell r="F226">
            <v>0</v>
          </cell>
          <cell r="G226">
            <v>0</v>
          </cell>
          <cell r="H226">
            <v>0</v>
          </cell>
          <cell r="I226">
            <v>21278290.929205589</v>
          </cell>
          <cell r="J226">
            <v>338778357.11754912</v>
          </cell>
          <cell r="K226">
            <v>0</v>
          </cell>
        </row>
        <row r="227">
          <cell r="A227">
            <v>2026</v>
          </cell>
          <cell r="B227">
            <v>1206874357.3714447</v>
          </cell>
          <cell r="C227">
            <v>0</v>
          </cell>
          <cell r="D227">
            <v>0</v>
          </cell>
          <cell r="E227">
            <v>0</v>
          </cell>
          <cell r="F227">
            <v>0</v>
          </cell>
          <cell r="G227">
            <v>0</v>
          </cell>
          <cell r="H227">
            <v>0</v>
          </cell>
          <cell r="I227">
            <v>21964687.410792865</v>
          </cell>
          <cell r="J227">
            <v>1228839044.7822375</v>
          </cell>
          <cell r="K227">
            <v>0</v>
          </cell>
        </row>
        <row r="228">
          <cell r="A228">
            <v>2027</v>
          </cell>
          <cell r="B228">
            <v>578469269.92955434</v>
          </cell>
          <cell r="C228">
            <v>0</v>
          </cell>
          <cell r="D228">
            <v>0</v>
          </cell>
          <cell r="E228">
            <v>0</v>
          </cell>
          <cell r="F228">
            <v>0</v>
          </cell>
          <cell r="G228">
            <v>0</v>
          </cell>
          <cell r="H228">
            <v>0</v>
          </cell>
          <cell r="I228">
            <v>83053974.272060528</v>
          </cell>
          <cell r="J228">
            <v>661523244.20161486</v>
          </cell>
          <cell r="K228">
            <v>0</v>
          </cell>
        </row>
        <row r="229">
          <cell r="A229">
            <v>2028</v>
          </cell>
          <cell r="B229">
            <v>366268339.80516571</v>
          </cell>
          <cell r="C229">
            <v>0</v>
          </cell>
          <cell r="D229">
            <v>0</v>
          </cell>
          <cell r="E229">
            <v>0</v>
          </cell>
          <cell r="F229">
            <v>0</v>
          </cell>
          <cell r="G229">
            <v>0</v>
          </cell>
          <cell r="H229">
            <v>0</v>
          </cell>
          <cell r="I229">
            <v>39810995.932062075</v>
          </cell>
          <cell r="J229">
            <v>406079335.7372278</v>
          </cell>
          <cell r="K229">
            <v>0</v>
          </cell>
        </row>
        <row r="230">
          <cell r="A230">
            <v>2029</v>
          </cell>
          <cell r="B230">
            <v>374762682.33195096</v>
          </cell>
          <cell r="C230">
            <v>0</v>
          </cell>
          <cell r="D230">
            <v>0</v>
          </cell>
          <cell r="E230">
            <v>0</v>
          </cell>
          <cell r="F230">
            <v>0</v>
          </cell>
          <cell r="G230">
            <v>0</v>
          </cell>
          <cell r="H230">
            <v>0</v>
          </cell>
          <cell r="I230">
            <v>25259390.522411797</v>
          </cell>
          <cell r="J230">
            <v>400022072.85436279</v>
          </cell>
          <cell r="K230">
            <v>0</v>
          </cell>
        </row>
        <row r="231">
          <cell r="A231">
            <v>2030</v>
          </cell>
          <cell r="B231">
            <v>383454022.10672307</v>
          </cell>
          <cell r="C231">
            <v>0</v>
          </cell>
          <cell r="D231">
            <v>0</v>
          </cell>
          <cell r="E231">
            <v>0</v>
          </cell>
          <cell r="F231">
            <v>0</v>
          </cell>
          <cell r="G231">
            <v>0</v>
          </cell>
          <cell r="H231">
            <v>0</v>
          </cell>
          <cell r="I231">
            <v>25808507.707681619</v>
          </cell>
          <cell r="J231">
            <v>409262529.81440467</v>
          </cell>
          <cell r="K231">
            <v>0</v>
          </cell>
        </row>
        <row r="232">
          <cell r="A232">
            <v>2031</v>
          </cell>
          <cell r="B232">
            <v>392346927.8074457</v>
          </cell>
          <cell r="C232">
            <v>0</v>
          </cell>
          <cell r="D232">
            <v>0</v>
          </cell>
          <cell r="E232">
            <v>0</v>
          </cell>
          <cell r="F232">
            <v>0</v>
          </cell>
          <cell r="G232">
            <v>0</v>
          </cell>
          <cell r="H232">
            <v>0</v>
          </cell>
          <cell r="I232">
            <v>26357624.89295144</v>
          </cell>
          <cell r="J232">
            <v>418704552.70039713</v>
          </cell>
          <cell r="K232">
            <v>0</v>
          </cell>
        </row>
        <row r="233">
          <cell r="A233">
            <v>2032</v>
          </cell>
          <cell r="B233">
            <v>401446074.06699711</v>
          </cell>
          <cell r="C233">
            <v>0</v>
          </cell>
          <cell r="D233">
            <v>0</v>
          </cell>
          <cell r="E233">
            <v>0</v>
          </cell>
          <cell r="F233">
            <v>0</v>
          </cell>
          <cell r="G233">
            <v>0</v>
          </cell>
          <cell r="H233">
            <v>0</v>
          </cell>
          <cell r="I233">
            <v>27044021.374538716</v>
          </cell>
          <cell r="J233">
            <v>428490095.44153583</v>
          </cell>
          <cell r="K233">
            <v>0</v>
          </cell>
        </row>
        <row r="234">
          <cell r="A234">
            <v>2033</v>
          </cell>
          <cell r="B234">
            <v>410756243.93036073</v>
          </cell>
          <cell r="C234">
            <v>0</v>
          </cell>
          <cell r="D234">
            <v>0</v>
          </cell>
          <cell r="E234">
            <v>0</v>
          </cell>
          <cell r="F234">
            <v>0</v>
          </cell>
          <cell r="G234">
            <v>0</v>
          </cell>
          <cell r="H234">
            <v>0</v>
          </cell>
          <cell r="I234">
            <v>27593138.559808537</v>
          </cell>
          <cell r="J234">
            <v>438349382.49016929</v>
          </cell>
          <cell r="K234">
            <v>0</v>
          </cell>
        </row>
        <row r="235">
          <cell r="A235">
            <v>2034</v>
          </cell>
          <cell r="B235">
            <v>420282331.36892998</v>
          </cell>
          <cell r="C235">
            <v>0</v>
          </cell>
          <cell r="D235">
            <v>0</v>
          </cell>
          <cell r="E235">
            <v>0</v>
          </cell>
          <cell r="F235">
            <v>0</v>
          </cell>
          <cell r="G235">
            <v>0</v>
          </cell>
          <cell r="H235">
            <v>0</v>
          </cell>
          <cell r="I235">
            <v>28279535.041395817</v>
          </cell>
          <cell r="J235">
            <v>448561866.41032583</v>
          </cell>
          <cell r="K235">
            <v>0</v>
          </cell>
        </row>
        <row r="236">
          <cell r="A236">
            <v>2035</v>
          </cell>
          <cell r="B236">
            <v>0</v>
          </cell>
          <cell r="C236">
            <v>0</v>
          </cell>
          <cell r="D236">
            <v>0</v>
          </cell>
          <cell r="E236">
            <v>0</v>
          </cell>
          <cell r="F236">
            <v>1051468291.4398338</v>
          </cell>
          <cell r="G236">
            <v>0</v>
          </cell>
          <cell r="H236">
            <v>0</v>
          </cell>
          <cell r="I236">
            <v>28965931.522983093</v>
          </cell>
          <cell r="J236">
            <v>1080434222.962817</v>
          </cell>
          <cell r="K236">
            <v>0</v>
          </cell>
        </row>
        <row r="237">
          <cell r="A237">
            <v>0</v>
          </cell>
          <cell r="B237">
            <v>0</v>
          </cell>
          <cell r="C237">
            <v>0</v>
          </cell>
          <cell r="D237">
            <v>0</v>
          </cell>
          <cell r="E237">
            <v>0</v>
          </cell>
          <cell r="F237">
            <v>0</v>
          </cell>
          <cell r="G237">
            <v>0</v>
          </cell>
          <cell r="H237">
            <v>0</v>
          </cell>
          <cell r="I237" t="e">
            <v>#N/A</v>
          </cell>
          <cell r="J237" t="e">
            <v>#N/A</v>
          </cell>
          <cell r="K237">
            <v>0</v>
          </cell>
        </row>
        <row r="242">
          <cell r="A242" t="str">
            <v>AÑO</v>
          </cell>
          <cell r="B242" t="str">
            <v>REDES DE ALCANTARILLADO</v>
          </cell>
          <cell r="C242" t="str">
            <v>SISTEMA DE BOMBEO LOCAL</v>
          </cell>
          <cell r="D242" t="str">
            <v xml:space="preserve">SISTEMA DE BOMBEO TOTAL </v>
          </cell>
          <cell r="E242" t="str">
            <v>TUBERÍA DE IMPULSIÓN</v>
          </cell>
          <cell r="F242" t="str">
            <v>PLANTA DE TRATAMIENTO</v>
          </cell>
          <cell r="G242" t="str">
            <v>EMISARIO FINAL</v>
          </cell>
          <cell r="H242" t="str">
            <v xml:space="preserve">COSTO ESTUDIOS OPTIMIZACIÓN DE REDES </v>
          </cell>
          <cell r="I242" t="str">
            <v>TOTAL OPTIMIZACIÓN</v>
          </cell>
        </row>
        <row r="243">
          <cell r="A243">
            <v>2002</v>
          </cell>
          <cell r="B243">
            <v>355227594.29683936</v>
          </cell>
          <cell r="D243">
            <v>30000000</v>
          </cell>
          <cell r="F243">
            <v>40524158.604605824</v>
          </cell>
          <cell r="H243">
            <v>89844171.44126001</v>
          </cell>
          <cell r="I243">
            <v>515595924.34270513</v>
          </cell>
        </row>
        <row r="244">
          <cell r="A244">
            <v>2003</v>
          </cell>
          <cell r="B244">
            <v>0</v>
          </cell>
          <cell r="F244">
            <v>0</v>
          </cell>
          <cell r="H244">
            <v>0</v>
          </cell>
          <cell r="I244">
            <v>0</v>
          </cell>
        </row>
        <row r="245">
          <cell r="A245">
            <v>2004</v>
          </cell>
          <cell r="B245">
            <v>0</v>
          </cell>
          <cell r="F245">
            <v>0</v>
          </cell>
          <cell r="H245">
            <v>0</v>
          </cell>
          <cell r="I245">
            <v>0</v>
          </cell>
        </row>
        <row r="246">
          <cell r="A246">
            <v>2005</v>
          </cell>
          <cell r="B246">
            <v>0</v>
          </cell>
          <cell r="F246">
            <v>0</v>
          </cell>
          <cell r="H246">
            <v>0</v>
          </cell>
          <cell r="I246">
            <v>0</v>
          </cell>
        </row>
        <row r="247">
          <cell r="A247">
            <v>2006</v>
          </cell>
          <cell r="B247">
            <v>0</v>
          </cell>
          <cell r="F247">
            <v>0</v>
          </cell>
          <cell r="H247">
            <v>0</v>
          </cell>
          <cell r="I247">
            <v>0</v>
          </cell>
        </row>
        <row r="248">
          <cell r="A248">
            <v>2007</v>
          </cell>
          <cell r="B248">
            <v>0</v>
          </cell>
          <cell r="F248">
            <v>0</v>
          </cell>
          <cell r="H248">
            <v>0</v>
          </cell>
          <cell r="I248">
            <v>0</v>
          </cell>
        </row>
        <row r="249">
          <cell r="A249">
            <v>2008</v>
          </cell>
          <cell r="B249">
            <v>0</v>
          </cell>
          <cell r="F249">
            <v>0</v>
          </cell>
          <cell r="H249">
            <v>0</v>
          </cell>
          <cell r="I249">
            <v>0</v>
          </cell>
        </row>
        <row r="250">
          <cell r="A250">
            <v>2009</v>
          </cell>
          <cell r="B250">
            <v>0</v>
          </cell>
          <cell r="F250">
            <v>0</v>
          </cell>
          <cell r="H250">
            <v>0</v>
          </cell>
          <cell r="I250">
            <v>0</v>
          </cell>
        </row>
        <row r="251">
          <cell r="A251">
            <v>2010</v>
          </cell>
          <cell r="B251">
            <v>0</v>
          </cell>
          <cell r="F251">
            <v>0</v>
          </cell>
          <cell r="H251">
            <v>0</v>
          </cell>
          <cell r="I251">
            <v>0</v>
          </cell>
        </row>
        <row r="252">
          <cell r="A252">
            <v>2011</v>
          </cell>
          <cell r="B252">
            <v>0</v>
          </cell>
          <cell r="F252">
            <v>0</v>
          </cell>
          <cell r="H252">
            <v>0</v>
          </cell>
          <cell r="I252">
            <v>0</v>
          </cell>
        </row>
        <row r="253">
          <cell r="A253">
            <v>2012</v>
          </cell>
          <cell r="B253">
            <v>0</v>
          </cell>
          <cell r="F253">
            <v>0</v>
          </cell>
          <cell r="H253">
            <v>0</v>
          </cell>
          <cell r="I253">
            <v>0</v>
          </cell>
        </row>
        <row r="254">
          <cell r="A254">
            <v>2013</v>
          </cell>
          <cell r="B254">
            <v>0</v>
          </cell>
          <cell r="F254">
            <v>0</v>
          </cell>
          <cell r="H254">
            <v>0</v>
          </cell>
          <cell r="I254">
            <v>0</v>
          </cell>
        </row>
        <row r="255">
          <cell r="A255">
            <v>2014</v>
          </cell>
          <cell r="B255">
            <v>0</v>
          </cell>
          <cell r="F255">
            <v>0</v>
          </cell>
          <cell r="H255">
            <v>0</v>
          </cell>
          <cell r="I255">
            <v>0</v>
          </cell>
        </row>
        <row r="256">
          <cell r="A256">
            <v>2015</v>
          </cell>
          <cell r="B256">
            <v>0</v>
          </cell>
          <cell r="F256">
            <v>0</v>
          </cell>
          <cell r="H256">
            <v>0</v>
          </cell>
          <cell r="I256">
            <v>0</v>
          </cell>
        </row>
        <row r="257">
          <cell r="A257">
            <v>2016</v>
          </cell>
          <cell r="B257">
            <v>0</v>
          </cell>
          <cell r="F257">
            <v>0</v>
          </cell>
          <cell r="H257">
            <v>0</v>
          </cell>
          <cell r="I257">
            <v>0</v>
          </cell>
        </row>
        <row r="258">
          <cell r="A258">
            <v>2017</v>
          </cell>
          <cell r="B258">
            <v>0</v>
          </cell>
          <cell r="F258">
            <v>0</v>
          </cell>
          <cell r="H258">
            <v>0</v>
          </cell>
          <cell r="I258">
            <v>0</v>
          </cell>
        </row>
        <row r="259">
          <cell r="A259">
            <v>2018</v>
          </cell>
          <cell r="B259">
            <v>0</v>
          </cell>
          <cell r="F259">
            <v>0</v>
          </cell>
          <cell r="H259">
            <v>0</v>
          </cell>
          <cell r="I259">
            <v>0</v>
          </cell>
        </row>
        <row r="260">
          <cell r="A260">
            <v>2019</v>
          </cell>
          <cell r="B260">
            <v>0</v>
          </cell>
          <cell r="F260">
            <v>0</v>
          </cell>
          <cell r="H260">
            <v>0</v>
          </cell>
          <cell r="I260">
            <v>0</v>
          </cell>
        </row>
        <row r="261">
          <cell r="A261">
            <v>2020</v>
          </cell>
          <cell r="B261">
            <v>0</v>
          </cell>
          <cell r="F261">
            <v>0</v>
          </cell>
          <cell r="H261">
            <v>0</v>
          </cell>
          <cell r="I261">
            <v>0</v>
          </cell>
        </row>
        <row r="262">
          <cell r="A262">
            <v>2021</v>
          </cell>
          <cell r="B262">
            <v>0</v>
          </cell>
          <cell r="F262">
            <v>0</v>
          </cell>
          <cell r="H262">
            <v>0</v>
          </cell>
          <cell r="I262">
            <v>0</v>
          </cell>
        </row>
        <row r="263">
          <cell r="A263">
            <v>2022</v>
          </cell>
          <cell r="B263">
            <v>0</v>
          </cell>
          <cell r="F263">
            <v>0</v>
          </cell>
          <cell r="H263">
            <v>0</v>
          </cell>
          <cell r="I263">
            <v>0</v>
          </cell>
        </row>
        <row r="264">
          <cell r="A264">
            <v>2023</v>
          </cell>
          <cell r="B264">
            <v>0</v>
          </cell>
          <cell r="F264">
            <v>0</v>
          </cell>
          <cell r="H264">
            <v>0</v>
          </cell>
          <cell r="I264">
            <v>0</v>
          </cell>
        </row>
        <row r="265">
          <cell r="A265">
            <v>2024</v>
          </cell>
          <cell r="B265">
            <v>0</v>
          </cell>
          <cell r="F265">
            <v>0</v>
          </cell>
          <cell r="H265">
            <v>0</v>
          </cell>
          <cell r="I265">
            <v>0</v>
          </cell>
        </row>
        <row r="266">
          <cell r="A266">
            <v>2025</v>
          </cell>
          <cell r="B266">
            <v>0</v>
          </cell>
          <cell r="F266">
            <v>0</v>
          </cell>
          <cell r="H266">
            <v>0</v>
          </cell>
          <cell r="I266">
            <v>0</v>
          </cell>
        </row>
        <row r="267">
          <cell r="A267">
            <v>2026</v>
          </cell>
          <cell r="B267">
            <v>0</v>
          </cell>
          <cell r="F267">
            <v>0</v>
          </cell>
          <cell r="H267">
            <v>0</v>
          </cell>
          <cell r="I267">
            <v>0</v>
          </cell>
        </row>
        <row r="268">
          <cell r="A268">
            <v>2027</v>
          </cell>
          <cell r="B268">
            <v>0</v>
          </cell>
          <cell r="F268">
            <v>0</v>
          </cell>
          <cell r="H268">
            <v>0</v>
          </cell>
          <cell r="I268">
            <v>0</v>
          </cell>
        </row>
        <row r="269">
          <cell r="A269">
            <v>2028</v>
          </cell>
          <cell r="B269">
            <v>0</v>
          </cell>
          <cell r="F269">
            <v>0</v>
          </cell>
          <cell r="H269">
            <v>0</v>
          </cell>
          <cell r="I269">
            <v>0</v>
          </cell>
        </row>
        <row r="270">
          <cell r="A270">
            <v>2029</v>
          </cell>
          <cell r="B270">
            <v>0</v>
          </cell>
          <cell r="F270">
            <v>0</v>
          </cell>
          <cell r="H270">
            <v>0</v>
          </cell>
          <cell r="I270">
            <v>0</v>
          </cell>
        </row>
        <row r="271">
          <cell r="A271">
            <v>2030</v>
          </cell>
          <cell r="B271">
            <v>0</v>
          </cell>
          <cell r="F271">
            <v>0</v>
          </cell>
          <cell r="H271">
            <v>0</v>
          </cell>
          <cell r="I271">
            <v>0</v>
          </cell>
        </row>
        <row r="272">
          <cell r="A272">
            <v>2031</v>
          </cell>
          <cell r="B272">
            <v>0</v>
          </cell>
          <cell r="F272">
            <v>0</v>
          </cell>
          <cell r="H272">
            <v>0</v>
          </cell>
          <cell r="I272">
            <v>0</v>
          </cell>
        </row>
        <row r="273">
          <cell r="A273">
            <v>2032</v>
          </cell>
          <cell r="B273">
            <v>0</v>
          </cell>
          <cell r="F273">
            <v>0</v>
          </cell>
          <cell r="H273">
            <v>0</v>
          </cell>
          <cell r="I273">
            <v>0</v>
          </cell>
        </row>
        <row r="274">
          <cell r="A274">
            <v>2033</v>
          </cell>
          <cell r="B274">
            <v>0</v>
          </cell>
          <cell r="F274">
            <v>0</v>
          </cell>
          <cell r="H274">
            <v>0</v>
          </cell>
          <cell r="I274">
            <v>0</v>
          </cell>
        </row>
        <row r="275">
          <cell r="A275">
            <v>2034</v>
          </cell>
          <cell r="B275">
            <v>0</v>
          </cell>
          <cell r="F275">
            <v>0</v>
          </cell>
          <cell r="H275">
            <v>0</v>
          </cell>
          <cell r="I275">
            <v>0</v>
          </cell>
        </row>
        <row r="276">
          <cell r="A276">
            <v>2035</v>
          </cell>
          <cell r="B276">
            <v>0</v>
          </cell>
          <cell r="F276">
            <v>0</v>
          </cell>
          <cell r="H276">
            <v>0</v>
          </cell>
          <cell r="I276">
            <v>0</v>
          </cell>
        </row>
        <row r="277">
          <cell r="A277">
            <v>0</v>
          </cell>
          <cell r="B277">
            <v>0</v>
          </cell>
          <cell r="F277">
            <v>0</v>
          </cell>
          <cell r="H277">
            <v>0</v>
          </cell>
          <cell r="I277">
            <v>0</v>
          </cell>
        </row>
        <row r="324">
          <cell r="B324" t="str">
            <v>Año</v>
          </cell>
          <cell r="C324" t="str">
            <v>USUARIOS POTENCIALES DE ALCANTARILLADO</v>
          </cell>
          <cell r="D324" t="str">
            <v>USUARIOS DE ALCANTARILLADO (MODELO DE DEMANDA)*</v>
          </cell>
          <cell r="E324" t="str">
            <v>KILOMETROS DE RED  REQUERIDOS POR AMPLIACIÓN</v>
          </cell>
          <cell r="F324" t="str">
            <v>KILOMETROS DE RED A REHABILITAR EN EL PRIMER AÑO</v>
          </cell>
          <cell r="G324" t="str">
            <v>KILOMETROS DE RED  POR AMPLIACIÓN</v>
          </cell>
          <cell r="H324" t="str">
            <v>COSTO DE AMPLIACIÓN CONEXIONES DOMICILIARIAS ($)</v>
          </cell>
          <cell r="I324" t="str">
            <v>COSTO  REHABILITACIÓN TIPO 2</v>
          </cell>
          <cell r="J324" t="str">
            <v>COSTO  REHABILITACIÓN TIPO 3</v>
          </cell>
          <cell r="K324" t="str">
            <v>COSTO  REHABILITACIÓN TIPO 4</v>
          </cell>
          <cell r="L324" t="str">
            <v>COSTO TOTAL REHABILITACIÓN  DE REDES</v>
          </cell>
          <cell r="M324" t="str">
            <v>COSTO AMPLIACIÓN DE REDES DE 8" Y/O 4"($)</v>
          </cell>
          <cell r="N324" t="str">
            <v>COSTO AMPLIACIÓN DE REDES DE 10" Y/O 6" ($)</v>
          </cell>
          <cell r="O324" t="str">
            <v>COSTO AMPLIACIÓN DE REDES DE 12" Y/O 8" ($)</v>
          </cell>
          <cell r="P324" t="str">
            <v>COSTO AMPLIACIÓN DE REDES DE DIAMETRO MAYOR A 20" Y/O 10" ($)</v>
          </cell>
          <cell r="Q324" t="str">
            <v>COSTO TOTAL DE AMPLIACIÓN DE REDES ($)</v>
          </cell>
          <cell r="R324" t="str">
            <v>COSTO OPTIMIZACIÓN DE REDES Y ESTUDIOS ASOCIADOS</v>
          </cell>
          <cell r="S324" t="str">
            <v>CAUDAL DE DISEÑO (m3/día)</v>
          </cell>
          <cell r="T324" t="str">
            <v>CARGA ORGÁNICA TOTAL (kg/día)</v>
          </cell>
          <cell r="U324" t="str">
            <v>AREA DE LA LAGUNA (Ha)</v>
          </cell>
          <cell r="V324" t="str">
            <v>VOLUMEN DE DISEÑO DE LA LAGUNA (m3)</v>
          </cell>
          <cell r="W324" t="str">
            <v>TIEMPO DE RETENCIÓN (Dias)</v>
          </cell>
          <cell r="X324" t="str">
            <v>TIEMPO DE RETENCIÓN LAGUNA ACTUAL (Dias)</v>
          </cell>
          <cell r="Y324" t="str">
            <v>VOLUMEN ADICIONAL  REQUERIDO</v>
          </cell>
          <cell r="Z324" t="str">
            <v>AÑO DE REFERENCIA DEL CAUDAL DE DISEÑO</v>
          </cell>
          <cell r="AB324" t="str">
            <v>COSTO CONSTRUCCIÓN LAGUNAS ($)</v>
          </cell>
          <cell r="AC324" t="str">
            <v>COSTO REHABILITACIÓN LAGUNAS ($)</v>
          </cell>
          <cell r="AD324" t="str">
            <v>COSTO AMPLIACIÓN LAGUNAS ($)</v>
          </cell>
          <cell r="AE324" t="str">
            <v>Costo tubería de impulsión estación menor ($)</v>
          </cell>
          <cell r="AF324" t="str">
            <v>Potencia Requerida estación menor (kW)</v>
          </cell>
          <cell r="AG324" t="str">
            <v>Costo sistema de bombeo menor inversión ($)</v>
          </cell>
          <cell r="AH324" t="str">
            <v>Costo sistema de bombeo menor de respaldo inversión ($)</v>
          </cell>
          <cell r="AI324" t="str">
            <v>Costo estación de bombeo interna Ampliación ($)</v>
          </cell>
          <cell r="AJ324" t="str">
            <v>Potencia total Requerida (kW)</v>
          </cell>
          <cell r="AK324" t="str">
            <v>Costo sistema de bombeo inversión ($)</v>
          </cell>
          <cell r="AL324" t="str">
            <v>Costo sistema de bombeo de respaldo inversión ($)</v>
          </cell>
          <cell r="AM324" t="str">
            <v>Costo total estación de bombeo externa a construir ($)</v>
          </cell>
          <cell r="AN324" t="str">
            <v>Capacidad a ampliar en la estación de  bombeo externa (kW)</v>
          </cell>
          <cell r="AO324" t="str">
            <v>Costo de ampliación de la estación de  bombeo externa ($)</v>
          </cell>
          <cell r="AP324" t="str">
            <v>Costo de ampliación de la estación de  bombeo (respaldo) externa ($)</v>
          </cell>
          <cell r="AQ324" t="str">
            <v>Costo total estación de  bombeo externa de ampliación($)</v>
          </cell>
          <cell r="AS324" t="str">
            <v>Diametro Tramo  (m)</v>
          </cell>
          <cell r="AT324" t="str">
            <v>Diametro Tramo  (")</v>
          </cell>
          <cell r="AU324" t="str">
            <v>Diametro diseño (")</v>
          </cell>
          <cell r="AV324" t="str">
            <v>Costo  tubería de impulsión Ampliación  ($)</v>
          </cell>
          <cell r="AX324" t="str">
            <v xml:space="preserve">Caudal medio Diario de Aguas Residuales (L/S*Ha) ACTUAL </v>
          </cell>
          <cell r="AY324" t="str">
            <v>CAUDAL DE DISEÑO (lps)</v>
          </cell>
          <cell r="AZ324" t="str">
            <v>Deficit (lps)</v>
          </cell>
          <cell r="BA324" t="str">
            <v>Inversiones en Reposición de la tubería de impulsión ($)</v>
          </cell>
          <cell r="BC324" t="str">
            <v>CAUDAL DE DISEÑO (lps)</v>
          </cell>
          <cell r="BD324" t="str">
            <v>Inversiones en reposición del Emisario final ($)</v>
          </cell>
          <cell r="BE324" t="str">
            <v>Inversiones en ampliación del Emisario final ($)</v>
          </cell>
          <cell r="BG324" t="str">
            <v>Metas de cobertura</v>
          </cell>
          <cell r="BH324" t="str">
            <v>Total usuarios potenciales</v>
          </cell>
          <cell r="BI324" t="str">
            <v>Total usuarios para cumplir las  metas de cobertura</v>
          </cell>
          <cell r="BJ324" t="str">
            <v>Total usuarios Alc. No Conv. para cumplir las  metas de cobertura</v>
          </cell>
          <cell r="BK324" t="str">
            <v>Numero de nuevos usuarios para cumplir metas de cobertura</v>
          </cell>
          <cell r="BL324" t="str">
            <v>Costo Total Alcantarillado no Convencional ($)</v>
          </cell>
          <cell r="BM324" t="str">
            <v>Costo Total Conexiones domiciliarias Alc. no Convencional ($)</v>
          </cell>
          <cell r="BO324" t="str">
            <v>Costo estudios  Alc. no Convencional ($)</v>
          </cell>
          <cell r="BP324" t="str">
            <v>Costo revisión estudios Plan maestro  Alc. ($)</v>
          </cell>
        </row>
        <row r="326">
          <cell r="B326">
            <v>2002</v>
          </cell>
          <cell r="C326">
            <v>6233.7484224385325</v>
          </cell>
          <cell r="D326">
            <v>1932.4620109559451</v>
          </cell>
          <cell r="E326">
            <v>10.239731163426649</v>
          </cell>
          <cell r="F326">
            <v>19.98</v>
          </cell>
          <cell r="G326">
            <v>10.239731163426649</v>
          </cell>
          <cell r="H326">
            <v>85525001.60577473</v>
          </cell>
          <cell r="I326">
            <v>0</v>
          </cell>
          <cell r="J326">
            <v>355227594.29683936</v>
          </cell>
          <cell r="K326">
            <v>0</v>
          </cell>
          <cell r="L326">
            <v>355227594.29683936</v>
          </cell>
          <cell r="M326">
            <v>748197867.13552713</v>
          </cell>
          <cell r="N326">
            <v>102694186.02209722</v>
          </cell>
          <cell r="O326">
            <v>171574432.74423555</v>
          </cell>
          <cell r="P326">
            <v>338783994.23896664</v>
          </cell>
          <cell r="Q326">
            <v>1361250480.1408265</v>
          </cell>
          <cell r="R326">
            <v>49850000</v>
          </cell>
          <cell r="S326">
            <v>5226.7003232273582</v>
          </cell>
          <cell r="T326">
            <v>1045.3400646454716</v>
          </cell>
          <cell r="U326">
            <v>3.6752201879017745</v>
          </cell>
          <cell r="V326">
            <v>66153.963382231945</v>
          </cell>
          <cell r="W326">
            <v>12.656926797246243</v>
          </cell>
          <cell r="X326">
            <v>16.53050579847481</v>
          </cell>
          <cell r="Y326">
            <v>0</v>
          </cell>
          <cell r="Z326">
            <v>2012</v>
          </cell>
          <cell r="AB326">
            <v>0</v>
          </cell>
          <cell r="AC326">
            <v>40524158.604605824</v>
          </cell>
          <cell r="AD326">
            <v>0</v>
          </cell>
          <cell r="AE326">
            <v>48352357.550671719</v>
          </cell>
          <cell r="AF326">
            <v>2.2059632788077432</v>
          </cell>
          <cell r="AG326">
            <v>18325904.236688804</v>
          </cell>
          <cell r="AH326">
            <v>18325904.236688804</v>
          </cell>
          <cell r="AI326">
            <v>36651808.473377608</v>
          </cell>
          <cell r="AJ326">
            <v>74.426672653676789</v>
          </cell>
          <cell r="AK326">
            <v>0</v>
          </cell>
          <cell r="AL326">
            <v>0</v>
          </cell>
          <cell r="AM326">
            <v>0</v>
          </cell>
          <cell r="AN326">
            <v>0</v>
          </cell>
          <cell r="AO326">
            <v>0</v>
          </cell>
          <cell r="AP326">
            <v>0</v>
          </cell>
          <cell r="AQ326">
            <v>0</v>
          </cell>
          <cell r="AS326">
            <v>0.28891801803006462</v>
          </cell>
          <cell r="AT326">
            <v>11.374702369843643</v>
          </cell>
          <cell r="AU326">
            <v>14</v>
          </cell>
          <cell r="AV326">
            <v>85747345.445114657</v>
          </cell>
          <cell r="AX326">
            <v>4.4165042146442461</v>
          </cell>
          <cell r="AY326">
            <v>1974.6190343674423</v>
          </cell>
          <cell r="AZ326">
            <v>-1974.6190343674423</v>
          </cell>
          <cell r="BA326">
            <v>0</v>
          </cell>
          <cell r="BC326">
            <v>-1796.6190343674423</v>
          </cell>
          <cell r="BE326">
            <v>0</v>
          </cell>
          <cell r="BG326">
            <v>0.31</v>
          </cell>
          <cell r="BH326">
            <v>6233.7484224385325</v>
          </cell>
          <cell r="BI326">
            <v>1932.4620109559451</v>
          </cell>
          <cell r="BJ326">
            <v>623.37484224385321</v>
          </cell>
          <cell r="BK326">
            <v>623</v>
          </cell>
          <cell r="BL326">
            <v>398894425.84998</v>
          </cell>
          <cell r="BM326">
            <v>77670578.125</v>
          </cell>
          <cell r="BO326">
            <v>0</v>
          </cell>
          <cell r="BP326">
            <v>39994171.441260017</v>
          </cell>
        </row>
        <row r="327">
          <cell r="B327">
            <v>2003</v>
          </cell>
          <cell r="C327">
            <v>6378.3189150838734</v>
          </cell>
          <cell r="D327">
            <v>2615.1107551843884</v>
          </cell>
          <cell r="E327">
            <v>10.699091703266408</v>
          </cell>
          <cell r="F327">
            <v>0</v>
          </cell>
          <cell r="G327">
            <v>10.699091703266408</v>
          </cell>
          <cell r="H327">
            <v>93761759.384822056</v>
          </cell>
          <cell r="I327">
            <v>0</v>
          </cell>
          <cell r="J327">
            <v>0</v>
          </cell>
          <cell r="K327">
            <v>0</v>
          </cell>
          <cell r="L327">
            <v>0</v>
          </cell>
          <cell r="M327">
            <v>781762476.46647346</v>
          </cell>
          <cell r="N327">
            <v>107301109.38528138</v>
          </cell>
          <cell r="O327">
            <v>179271365.68028715</v>
          </cell>
          <cell r="P327">
            <v>353982049.34401917</v>
          </cell>
          <cell r="Q327">
            <v>1422317000.8760612</v>
          </cell>
          <cell r="R327">
            <v>0</v>
          </cell>
          <cell r="S327">
            <v>5347.9157765040154</v>
          </cell>
          <cell r="T327">
            <v>1069.5831553008031</v>
          </cell>
          <cell r="U327">
            <v>3.7604543611694234</v>
          </cell>
          <cell r="V327">
            <v>67688.178501049624</v>
          </cell>
          <cell r="W327">
            <v>12.656926797246243</v>
          </cell>
          <cell r="X327">
            <v>16.155826608114708</v>
          </cell>
          <cell r="Y327">
            <v>0</v>
          </cell>
          <cell r="Z327">
            <v>2013</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S327">
            <v>0</v>
          </cell>
          <cell r="AT327">
            <v>0</v>
          </cell>
          <cell r="AU327">
            <v>0</v>
          </cell>
          <cell r="AV327">
            <v>0</v>
          </cell>
          <cell r="AX327">
            <v>4.4090883780618118</v>
          </cell>
          <cell r="AY327">
            <v>1971.3034138314358</v>
          </cell>
          <cell r="AZ327">
            <v>-1971.3034138314358</v>
          </cell>
          <cell r="BA327">
            <v>0</v>
          </cell>
          <cell r="BC327">
            <v>-1793.3034138314358</v>
          </cell>
          <cell r="BE327">
            <v>0</v>
          </cell>
          <cell r="BG327">
            <v>0.41000000000000003</v>
          </cell>
          <cell r="BH327">
            <v>6378.3189150838734</v>
          </cell>
          <cell r="BI327">
            <v>2615.1107551843884</v>
          </cell>
          <cell r="BJ327">
            <v>1306.0235864722965</v>
          </cell>
          <cell r="BK327">
            <v>683</v>
          </cell>
          <cell r="BL327">
            <v>437311224.48721725</v>
          </cell>
          <cell r="BM327">
            <v>85150890.625</v>
          </cell>
        </row>
        <row r="328">
          <cell r="B328">
            <v>2004</v>
          </cell>
          <cell r="C328">
            <v>6526.2422262787231</v>
          </cell>
          <cell r="D328">
            <v>3328.3835354021489</v>
          </cell>
          <cell r="E328">
            <v>11.174251404675095</v>
          </cell>
          <cell r="F328">
            <v>0</v>
          </cell>
          <cell r="G328">
            <v>11.174251404675095</v>
          </cell>
          <cell r="H328">
            <v>97880138.274345711</v>
          </cell>
          <cell r="I328">
            <v>0</v>
          </cell>
          <cell r="J328">
            <v>0</v>
          </cell>
          <cell r="K328">
            <v>0</v>
          </cell>
          <cell r="L328">
            <v>0</v>
          </cell>
          <cell r="M328">
            <v>816481500.77177215</v>
          </cell>
          <cell r="N328">
            <v>112066482.41977604</v>
          </cell>
          <cell r="O328">
            <v>187233025.50621116</v>
          </cell>
          <cell r="P328">
            <v>369702823.54945838</v>
          </cell>
          <cell r="Q328">
            <v>1485483832.2472177</v>
          </cell>
          <cell r="R328">
            <v>0</v>
          </cell>
          <cell r="S328">
            <v>5471.9424080010449</v>
          </cell>
          <cell r="T328">
            <v>1094.3884816002089</v>
          </cell>
          <cell r="U328">
            <v>3.8476652498231418</v>
          </cell>
          <cell r="V328">
            <v>69257.974496816561</v>
          </cell>
          <cell r="W328">
            <v>12.656926797246243</v>
          </cell>
          <cell r="X328">
            <v>15.789639867858694</v>
          </cell>
          <cell r="Y328">
            <v>0</v>
          </cell>
          <cell r="Z328">
            <v>2014</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S328">
            <v>0</v>
          </cell>
          <cell r="AT328">
            <v>0</v>
          </cell>
          <cell r="AU328">
            <v>0</v>
          </cell>
          <cell r="AV328">
            <v>0</v>
          </cell>
          <cell r="AX328">
            <v>4.4016849935522258</v>
          </cell>
          <cell r="AY328">
            <v>1967.9933606172001</v>
          </cell>
          <cell r="AZ328">
            <v>-1967.9933606172001</v>
          </cell>
          <cell r="BA328">
            <v>0</v>
          </cell>
          <cell r="BC328">
            <v>-1789.9933606172001</v>
          </cell>
          <cell r="BE328">
            <v>0</v>
          </cell>
          <cell r="BG328">
            <v>0.51</v>
          </cell>
          <cell r="BH328">
            <v>6526.2422262787231</v>
          </cell>
          <cell r="BI328">
            <v>3328.3835354021489</v>
          </cell>
          <cell r="BJ328">
            <v>2019.2963666900571</v>
          </cell>
          <cell r="BK328">
            <v>713</v>
          </cell>
          <cell r="BL328">
            <v>456519623.8058359</v>
          </cell>
          <cell r="BM328">
            <v>88891046.875</v>
          </cell>
        </row>
        <row r="329">
          <cell r="B329">
            <v>2005</v>
          </cell>
          <cell r="C329">
            <v>6677.5961131920576</v>
          </cell>
          <cell r="D329">
            <v>4073.3336290471552</v>
          </cell>
          <cell r="E329">
            <v>5.5164818932632986</v>
          </cell>
          <cell r="F329">
            <v>0</v>
          </cell>
          <cell r="G329">
            <v>5.5164818932632986</v>
          </cell>
          <cell r="H329">
            <v>102273075.75650428</v>
          </cell>
          <cell r="I329">
            <v>0</v>
          </cell>
          <cell r="J329">
            <v>0</v>
          </cell>
          <cell r="K329">
            <v>0</v>
          </cell>
          <cell r="L329">
            <v>0</v>
          </cell>
          <cell r="M329">
            <v>403078940.33129525</v>
          </cell>
          <cell r="N329">
            <v>55324754.985533595</v>
          </cell>
          <cell r="O329">
            <v>92432822.353879288</v>
          </cell>
          <cell r="P329">
            <v>182514144.18201047</v>
          </cell>
          <cell r="Q329">
            <v>733350661.85271859</v>
          </cell>
          <cell r="R329">
            <v>0</v>
          </cell>
          <cell r="S329">
            <v>5598.845413390889</v>
          </cell>
          <cell r="T329">
            <v>1119.7690826781779</v>
          </cell>
          <cell r="U329">
            <v>3.9368986970214648</v>
          </cell>
          <cell r="V329">
            <v>70864.17654638637</v>
          </cell>
          <cell r="W329">
            <v>12.656926797246244</v>
          </cell>
          <cell r="X329">
            <v>15.431753088476976</v>
          </cell>
          <cell r="Y329">
            <v>0</v>
          </cell>
          <cell r="Z329">
            <v>2015</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S329">
            <v>0</v>
          </cell>
          <cell r="AT329">
            <v>0</v>
          </cell>
          <cell r="AU329">
            <v>0</v>
          </cell>
          <cell r="AV329">
            <v>0</v>
          </cell>
          <cell r="AX329">
            <v>4.3942940402069759</v>
          </cell>
          <cell r="AY329">
            <v>1964.6888653765388</v>
          </cell>
          <cell r="AZ329">
            <v>-1964.6888653765388</v>
          </cell>
          <cell r="BA329">
            <v>0</v>
          </cell>
          <cell r="BC329">
            <v>-1786.6888653765388</v>
          </cell>
          <cell r="BE329">
            <v>0</v>
          </cell>
          <cell r="BG329">
            <v>0.61</v>
          </cell>
          <cell r="BH329">
            <v>6677.5961131920576</v>
          </cell>
          <cell r="BI329">
            <v>4073.3336290471552</v>
          </cell>
          <cell r="BJ329">
            <v>2764.2464603350636</v>
          </cell>
          <cell r="BK329">
            <v>745</v>
          </cell>
          <cell r="BL329">
            <v>477008583.07902908</v>
          </cell>
          <cell r="BM329">
            <v>92880546.875</v>
          </cell>
        </row>
        <row r="330">
          <cell r="B330">
            <v>2006</v>
          </cell>
          <cell r="C330">
            <v>6832.4601363046795</v>
          </cell>
          <cell r="D330">
            <v>4441.0990885980418</v>
          </cell>
          <cell r="E330">
            <v>1.544941758030318</v>
          </cell>
          <cell r="F330">
            <v>0</v>
          </cell>
          <cell r="G330">
            <v>1.544941758030318</v>
          </cell>
          <cell r="H330">
            <v>50518781.044823594</v>
          </cell>
          <cell r="I330">
            <v>0</v>
          </cell>
          <cell r="J330">
            <v>0</v>
          </cell>
          <cell r="K330">
            <v>0</v>
          </cell>
          <cell r="L330">
            <v>0</v>
          </cell>
          <cell r="M330">
            <v>112885983.9929699</v>
          </cell>
          <cell r="N330">
            <v>15494209.150641233</v>
          </cell>
          <cell r="O330">
            <v>25886666.507778637</v>
          </cell>
          <cell r="P330">
            <v>51114773.55201675</v>
          </cell>
          <cell r="Q330">
            <v>205381633.20340651</v>
          </cell>
          <cell r="R330">
            <v>0</v>
          </cell>
          <cell r="S330">
            <v>5728.691500336824</v>
          </cell>
          <cell r="T330">
            <v>1145.7383000673647</v>
          </cell>
          <cell r="U330">
            <v>4.0282016090983284</v>
          </cell>
          <cell r="V330">
            <v>72507.628963769908</v>
          </cell>
          <cell r="W330">
            <v>12.656926797246239</v>
          </cell>
          <cell r="X330">
            <v>15.081978143686046</v>
          </cell>
          <cell r="Y330">
            <v>0</v>
          </cell>
          <cell r="Z330">
            <v>2016</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S330">
            <v>0</v>
          </cell>
          <cell r="AT330">
            <v>0</v>
          </cell>
          <cell r="AU330">
            <v>0</v>
          </cell>
          <cell r="AV330">
            <v>0</v>
          </cell>
          <cell r="AX330">
            <v>4.3869154971526561</v>
          </cell>
          <cell r="AY330">
            <v>1961.3899187769523</v>
          </cell>
          <cell r="AZ330">
            <v>-1961.3899187769523</v>
          </cell>
          <cell r="BA330">
            <v>0</v>
          </cell>
          <cell r="BC330">
            <v>-1783.3899187769523</v>
          </cell>
          <cell r="BE330">
            <v>0</v>
          </cell>
          <cell r="BG330">
            <v>0.65</v>
          </cell>
          <cell r="BH330">
            <v>6832.4601363046795</v>
          </cell>
          <cell r="BI330">
            <v>4441.0990885980418</v>
          </cell>
          <cell r="BJ330">
            <v>3132.0119198859502</v>
          </cell>
          <cell r="BK330">
            <v>368</v>
          </cell>
          <cell r="BL330">
            <v>235623031.64172176</v>
          </cell>
          <cell r="BM330">
            <v>45879250</v>
          </cell>
        </row>
        <row r="331">
          <cell r="B331">
            <v>2007</v>
          </cell>
          <cell r="C331">
            <v>6990.915701230866</v>
          </cell>
          <cell r="D331">
            <v>4544.095205800063</v>
          </cell>
          <cell r="E331">
            <v>1.5807714027209658</v>
          </cell>
          <cell r="F331">
            <v>0</v>
          </cell>
          <cell r="G331">
            <v>1.5807714027209658</v>
          </cell>
          <cell r="H331">
            <v>14139767.520697908</v>
          </cell>
          <cell r="I331">
            <v>0</v>
          </cell>
          <cell r="J331">
            <v>0</v>
          </cell>
          <cell r="K331">
            <v>0</v>
          </cell>
          <cell r="L331">
            <v>0</v>
          </cell>
          <cell r="M331">
            <v>115503988.63683355</v>
          </cell>
          <cell r="N331">
            <v>15853544.384959603</v>
          </cell>
          <cell r="O331">
            <v>26487019.277310554</v>
          </cell>
          <cell r="P331">
            <v>52300206.054758221</v>
          </cell>
          <cell r="Q331">
            <v>210144758.35386193</v>
          </cell>
          <cell r="R331">
            <v>0</v>
          </cell>
          <cell r="S331">
            <v>5861.5489235584182</v>
          </cell>
          <cell r="T331">
            <v>1172.3097847116837</v>
          </cell>
          <cell r="U331">
            <v>4.1216219802198006</v>
          </cell>
          <cell r="V331">
            <v>74189.195643956409</v>
          </cell>
          <cell r="W331">
            <v>12.656926797246243</v>
          </cell>
          <cell r="X331">
            <v>14.740131171258476</v>
          </cell>
          <cell r="Y331">
            <v>0</v>
          </cell>
          <cell r="Z331">
            <v>2017</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S331">
            <v>0</v>
          </cell>
          <cell r="AT331">
            <v>0</v>
          </cell>
          <cell r="AU331">
            <v>0</v>
          </cell>
          <cell r="AV331">
            <v>0</v>
          </cell>
          <cell r="AX331">
            <v>4.3795493435509085</v>
          </cell>
          <cell r="AY331">
            <v>1958.0965115016111</v>
          </cell>
          <cell r="AZ331">
            <v>-1958.0965115016111</v>
          </cell>
          <cell r="BA331">
            <v>0</v>
          </cell>
          <cell r="BC331">
            <v>-1780.0965115016111</v>
          </cell>
          <cell r="BE331">
            <v>0</v>
          </cell>
          <cell r="BG331">
            <v>0.65</v>
          </cell>
          <cell r="BH331">
            <v>6990.915701230866</v>
          </cell>
          <cell r="BI331">
            <v>4544.095205800063</v>
          </cell>
          <cell r="BJ331">
            <v>3235.0080370879714</v>
          </cell>
          <cell r="BK331">
            <v>103</v>
          </cell>
          <cell r="BL331">
            <v>65948837.660590596</v>
          </cell>
          <cell r="BM331">
            <v>12841203.125</v>
          </cell>
        </row>
        <row r="332">
          <cell r="B332">
            <v>2008</v>
          </cell>
          <cell r="C332">
            <v>7153.046101509939</v>
          </cell>
          <cell r="D332">
            <v>4649.4799659814607</v>
          </cell>
          <cell r="E332">
            <v>1.6174319935828543</v>
          </cell>
          <cell r="F332">
            <v>0</v>
          </cell>
          <cell r="G332">
            <v>1.6174319935828543</v>
          </cell>
          <cell r="H332">
            <v>14414326.113332819</v>
          </cell>
          <cell r="I332">
            <v>0</v>
          </cell>
          <cell r="J332">
            <v>0</v>
          </cell>
          <cell r="K332">
            <v>0</v>
          </cell>
          <cell r="L332">
            <v>0</v>
          </cell>
          <cell r="M332">
            <v>118182708.95214446</v>
          </cell>
          <cell r="N332">
            <v>16221213.172114646</v>
          </cell>
          <cell r="O332">
            <v>27101295.177801292</v>
          </cell>
          <cell r="P332">
            <v>53513130.613531001</v>
          </cell>
          <cell r="Q332">
            <v>215018347.91559139</v>
          </cell>
          <cell r="R332">
            <v>0</v>
          </cell>
          <cell r="S332">
            <v>5997.4875207102295</v>
          </cell>
          <cell r="T332">
            <v>1199.497504142046</v>
          </cell>
          <cell r="U332">
            <v>4.2172089176126244</v>
          </cell>
          <cell r="V332">
            <v>75909.760517027244</v>
          </cell>
          <cell r="W332">
            <v>12.656926797246244</v>
          </cell>
          <cell r="X332">
            <v>14.406032476374108</v>
          </cell>
          <cell r="Y332">
            <v>0</v>
          </cell>
          <cell r="Z332">
            <v>2018</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S332">
            <v>0</v>
          </cell>
          <cell r="AT332">
            <v>0</v>
          </cell>
          <cell r="AU332">
            <v>0</v>
          </cell>
          <cell r="AV332">
            <v>0</v>
          </cell>
          <cell r="AX332">
            <v>4.3721955585983681</v>
          </cell>
          <cell r="AY332">
            <v>1954.8086342493302</v>
          </cell>
          <cell r="AZ332">
            <v>-1954.8086342493302</v>
          </cell>
          <cell r="BA332">
            <v>0</v>
          </cell>
          <cell r="BC332">
            <v>-1776.8086342493302</v>
          </cell>
          <cell r="BE332">
            <v>0</v>
          </cell>
          <cell r="BG332">
            <v>0.65</v>
          </cell>
          <cell r="BH332">
            <v>7153.046101509939</v>
          </cell>
          <cell r="BI332">
            <v>4649.4799659814607</v>
          </cell>
          <cell r="BJ332">
            <v>3340.3927972693691</v>
          </cell>
          <cell r="BK332">
            <v>105</v>
          </cell>
          <cell r="BL332">
            <v>67229397.615165174</v>
          </cell>
          <cell r="BM332">
            <v>13090546.875</v>
          </cell>
        </row>
        <row r="333">
          <cell r="B333">
            <v>2009</v>
          </cell>
          <cell r="C333">
            <v>7318.9365623902322</v>
          </cell>
          <cell r="D333">
            <v>4757.308765553651</v>
          </cell>
          <cell r="E333">
            <v>1.6549428015729473</v>
          </cell>
          <cell r="F333">
            <v>0</v>
          </cell>
          <cell r="G333">
            <v>1.6549428015729473</v>
          </cell>
          <cell r="H333">
            <v>14826164.002285184</v>
          </cell>
          <cell r="I333">
            <v>0</v>
          </cell>
          <cell r="J333">
            <v>0</v>
          </cell>
          <cell r="K333">
            <v>0</v>
          </cell>
          <cell r="L333">
            <v>0</v>
          </cell>
          <cell r="M333">
            <v>120923553.03142652</v>
          </cell>
          <cell r="N333">
            <v>16597408.780387303</v>
          </cell>
          <cell r="O333">
            <v>27729817.108695854</v>
          </cell>
          <cell r="P333">
            <v>54754184.812629916</v>
          </cell>
          <cell r="Q333">
            <v>220004963.7331396</v>
          </cell>
          <cell r="R333">
            <v>0</v>
          </cell>
          <cell r="S333">
            <v>6136.5787490925559</v>
          </cell>
          <cell r="T333">
            <v>1227.315749818511</v>
          </cell>
          <cell r="U333">
            <v>4.3150126673778546</v>
          </cell>
          <cell r="V333">
            <v>77670.228012801381</v>
          </cell>
          <cell r="W333">
            <v>12.656926797246239</v>
          </cell>
          <cell r="X333">
            <v>14.079506437161971</v>
          </cell>
          <cell r="Y333">
            <v>0</v>
          </cell>
          <cell r="Z333">
            <v>2019</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S333">
            <v>0</v>
          </cell>
          <cell r="AT333">
            <v>0</v>
          </cell>
          <cell r="AU333">
            <v>0</v>
          </cell>
          <cell r="AV333">
            <v>0</v>
          </cell>
          <cell r="AX333">
            <v>4.3648541215265997</v>
          </cell>
          <cell r="AY333">
            <v>1951.5262777345426</v>
          </cell>
          <cell r="AZ333">
            <v>-1951.5262777345426</v>
          </cell>
          <cell r="BA333">
            <v>0</v>
          </cell>
          <cell r="BC333">
            <v>-1773.5262777345426</v>
          </cell>
          <cell r="BE333">
            <v>0</v>
          </cell>
          <cell r="BG333">
            <v>0.65</v>
          </cell>
          <cell r="BH333">
            <v>7318.9365623902322</v>
          </cell>
          <cell r="BI333">
            <v>4757.308765553651</v>
          </cell>
          <cell r="BJ333">
            <v>3448.2215968415594</v>
          </cell>
          <cell r="BK333">
            <v>108</v>
          </cell>
          <cell r="BL333">
            <v>69150237.547027037</v>
          </cell>
          <cell r="BM333">
            <v>13464562.5</v>
          </cell>
        </row>
        <row r="334">
          <cell r="B334">
            <v>2010</v>
          </cell>
          <cell r="C334">
            <v>7488.6742856284836</v>
          </cell>
          <cell r="D334">
            <v>4867.6382856585142</v>
          </cell>
          <cell r="E334">
            <v>1.6933235445721448</v>
          </cell>
          <cell r="F334">
            <v>0</v>
          </cell>
          <cell r="G334">
            <v>1.6933235445721448</v>
          </cell>
          <cell r="H334">
            <v>15238001.891237551</v>
          </cell>
          <cell r="I334">
            <v>0</v>
          </cell>
          <cell r="J334">
            <v>0</v>
          </cell>
          <cell r="K334">
            <v>0</v>
          </cell>
          <cell r="L334">
            <v>0</v>
          </cell>
          <cell r="M334">
            <v>123727961.62309375</v>
          </cell>
          <cell r="N334">
            <v>16982328.960255276</v>
          </cell>
          <cell r="O334">
            <v>28372915.457987476</v>
          </cell>
          <cell r="P334">
            <v>56024021.022936836</v>
          </cell>
          <cell r="Q334">
            <v>225107227.06427336</v>
          </cell>
          <cell r="R334">
            <v>0</v>
          </cell>
          <cell r="S334">
            <v>6278.8957232135908</v>
          </cell>
          <cell r="T334">
            <v>1255.7791446427182</v>
          </cell>
          <cell r="U334">
            <v>4.4150846409031619</v>
          </cell>
          <cell r="V334">
            <v>79471.523536256907</v>
          </cell>
          <cell r="W334">
            <v>12.656926797246239</v>
          </cell>
          <cell r="X334">
            <v>13.760381412383094</v>
          </cell>
          <cell r="Y334">
            <v>0</v>
          </cell>
          <cell r="Z334">
            <v>2020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S334">
            <v>0</v>
          </cell>
          <cell r="AT334">
            <v>0</v>
          </cell>
          <cell r="AU334">
            <v>0</v>
          </cell>
          <cell r="AV334">
            <v>0</v>
          </cell>
          <cell r="AX334">
            <v>4.357525011602041</v>
          </cell>
          <cell r="AY334">
            <v>1948.2494326872725</v>
          </cell>
          <cell r="AZ334">
            <v>-1948.2494326872725</v>
          </cell>
          <cell r="BA334">
            <v>0</v>
          </cell>
          <cell r="BC334">
            <v>-1770.2494326872725</v>
          </cell>
          <cell r="BE334">
            <v>0</v>
          </cell>
          <cell r="BG334">
            <v>0.65</v>
          </cell>
          <cell r="BH334">
            <v>7488.6742856284836</v>
          </cell>
          <cell r="BI334">
            <v>4867.6382856585142</v>
          </cell>
          <cell r="BJ334">
            <v>3558.5511169464226</v>
          </cell>
          <cell r="BK334">
            <v>111</v>
          </cell>
          <cell r="BL334">
            <v>71071077.478888899</v>
          </cell>
          <cell r="BM334">
            <v>13838578.125</v>
          </cell>
        </row>
        <row r="335">
          <cell r="B335">
            <v>2011</v>
          </cell>
          <cell r="C335">
            <v>7662.3484953281904</v>
          </cell>
          <cell r="D335">
            <v>4980.5265219633238</v>
          </cell>
          <cell r="E335">
            <v>1.7325943977502356</v>
          </cell>
          <cell r="F335">
            <v>0</v>
          </cell>
          <cell r="G335">
            <v>1.7325943977502356</v>
          </cell>
          <cell r="H335">
            <v>15375281.187555008</v>
          </cell>
          <cell r="I335">
            <v>0</v>
          </cell>
          <cell r="J335">
            <v>0</v>
          </cell>
          <cell r="K335">
            <v>0</v>
          </cell>
          <cell r="L335">
            <v>0</v>
          </cell>
          <cell r="M335">
            <v>126597408.88879788</v>
          </cell>
          <cell r="N335">
            <v>17376176.048343062</v>
          </cell>
          <cell r="O335">
            <v>29030928.275890235</v>
          </cell>
          <cell r="P335">
            <v>57323306.74484767</v>
          </cell>
          <cell r="Q335">
            <v>230327819.95787883</v>
          </cell>
          <cell r="R335">
            <v>0</v>
          </cell>
          <cell r="S335">
            <v>6424.5132532227099</v>
          </cell>
          <cell r="T335">
            <v>1284.9026506445421</v>
          </cell>
          <cell r="U335">
            <v>4.5174774418876753</v>
          </cell>
          <cell r="V335">
            <v>81314.593953978154</v>
          </cell>
          <cell r="W335">
            <v>12.656926797246243</v>
          </cell>
          <cell r="X335">
            <v>13.448489651205781</v>
          </cell>
          <cell r="Y335">
            <v>0</v>
          </cell>
          <cell r="Z335">
            <v>2021</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S335">
            <v>0</v>
          </cell>
          <cell r="AT335">
            <v>0</v>
          </cell>
          <cell r="AU335">
            <v>0</v>
          </cell>
          <cell r="AV335">
            <v>0</v>
          </cell>
          <cell r="AX335">
            <v>4.3502082081259426</v>
          </cell>
          <cell r="AY335">
            <v>1944.9780898531087</v>
          </cell>
          <cell r="AZ335">
            <v>-1944.9780898531087</v>
          </cell>
          <cell r="BA335">
            <v>0</v>
          </cell>
          <cell r="BC335">
            <v>-1766.9780898531087</v>
          </cell>
          <cell r="BE335">
            <v>0</v>
          </cell>
          <cell r="BG335">
            <v>0.65</v>
          </cell>
          <cell r="BH335">
            <v>7662.3484953281904</v>
          </cell>
          <cell r="BI335">
            <v>4980.5265219633238</v>
          </cell>
          <cell r="BJ335">
            <v>3671.4393532512322</v>
          </cell>
          <cell r="BK335">
            <v>112</v>
          </cell>
          <cell r="BL335">
            <v>71711357.456176192</v>
          </cell>
          <cell r="BM335">
            <v>13963250</v>
          </cell>
        </row>
        <row r="336">
          <cell r="B336">
            <v>2012</v>
          </cell>
          <cell r="C336">
            <v>7840.0504848410355</v>
          </cell>
          <cell r="D336">
            <v>5096.0328151466729</v>
          </cell>
          <cell r="E336">
            <v>1.7727760041711327</v>
          </cell>
          <cell r="F336">
            <v>0</v>
          </cell>
          <cell r="G336">
            <v>1.7727760041711327</v>
          </cell>
          <cell r="H336">
            <v>15924398.372824829</v>
          </cell>
          <cell r="I336">
            <v>0</v>
          </cell>
          <cell r="J336">
            <v>0</v>
          </cell>
          <cell r="K336">
            <v>0</v>
          </cell>
          <cell r="L336">
            <v>0</v>
          </cell>
          <cell r="M336">
            <v>129533403.1783329</v>
          </cell>
          <cell r="N336">
            <v>17779157.073781766</v>
          </cell>
          <cell r="O336">
            <v>29704201.45253782</v>
          </cell>
          <cell r="P336">
            <v>58652724.95914913</v>
          </cell>
          <cell r="Q336">
            <v>235669486.66380161</v>
          </cell>
          <cell r="R336">
            <v>0</v>
          </cell>
          <cell r="S336">
            <v>6573.5078842350395</v>
          </cell>
          <cell r="T336">
            <v>1314.701576847008</v>
          </cell>
          <cell r="U336">
            <v>4.6222448939935514</v>
          </cell>
          <cell r="V336">
            <v>83200.408091883932</v>
          </cell>
          <cell r="W336">
            <v>12.656926797246244</v>
          </cell>
          <cell r="X336">
            <v>13.143667205026009</v>
          </cell>
          <cell r="Y336">
            <v>0</v>
          </cell>
          <cell r="Z336">
            <v>2022</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S336">
            <v>0</v>
          </cell>
          <cell r="AT336">
            <v>0</v>
          </cell>
          <cell r="AU336">
            <v>0</v>
          </cell>
          <cell r="AV336">
            <v>0</v>
          </cell>
          <cell r="AX336">
            <v>4.342903690434313</v>
          </cell>
          <cell r="AY336">
            <v>1941.7122399931811</v>
          </cell>
          <cell r="AZ336">
            <v>-1941.7122399931811</v>
          </cell>
          <cell r="BA336">
            <v>0</v>
          </cell>
          <cell r="BC336">
            <v>-1763.7122399931811</v>
          </cell>
          <cell r="BE336">
            <v>0</v>
          </cell>
          <cell r="BG336">
            <v>0.65</v>
          </cell>
          <cell r="BH336">
            <v>7840.0504848410355</v>
          </cell>
          <cell r="BI336">
            <v>5096.0328151466729</v>
          </cell>
          <cell r="BJ336">
            <v>3786.9456464345812</v>
          </cell>
          <cell r="BK336">
            <v>116</v>
          </cell>
          <cell r="BL336">
            <v>74272477.365325332</v>
          </cell>
          <cell r="BM336">
            <v>14461937.5</v>
          </cell>
        </row>
        <row r="337">
          <cell r="B337">
            <v>2013</v>
          </cell>
          <cell r="C337">
            <v>8021.8736647560236</v>
          </cell>
          <cell r="D337">
            <v>5214.217882091415</v>
          </cell>
          <cell r="E337">
            <v>1.8138894856440675</v>
          </cell>
          <cell r="F337">
            <v>0</v>
          </cell>
          <cell r="G337">
            <v>1.8138894856440675</v>
          </cell>
          <cell r="H337">
            <v>16198956.96545974</v>
          </cell>
          <cell r="I337">
            <v>0</v>
          </cell>
          <cell r="J337">
            <v>0</v>
          </cell>
          <cell r="K337">
            <v>0</v>
          </cell>
          <cell r="L337">
            <v>0</v>
          </cell>
          <cell r="M337">
            <v>132537487.82251136</v>
          </cell>
          <cell r="N337">
            <v>18191483.867035653</v>
          </cell>
          <cell r="O337">
            <v>30393088.899803463</v>
          </cell>
          <cell r="P337">
            <v>60012974.486033142</v>
          </cell>
          <cell r="Q337">
            <v>241135035.0753836</v>
          </cell>
          <cell r="R337">
            <v>0</v>
          </cell>
          <cell r="S337">
            <v>6725.9579365681029</v>
          </cell>
          <cell r="T337">
            <v>1345.1915873136206</v>
          </cell>
          <cell r="U337">
            <v>4.729442069138881</v>
          </cell>
          <cell r="V337">
            <v>85129.957244499863</v>
          </cell>
          <cell r="W337">
            <v>12.656926797246243</v>
          </cell>
          <cell r="X337">
            <v>12.845753841286331</v>
          </cell>
          <cell r="Y337">
            <v>0</v>
          </cell>
          <cell r="Z337">
            <v>2023</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S337">
            <v>0</v>
          </cell>
          <cell r="AT337">
            <v>0</v>
          </cell>
          <cell r="AU337">
            <v>0</v>
          </cell>
          <cell r="AV337">
            <v>0</v>
          </cell>
          <cell r="AX337">
            <v>4.3356114378978567</v>
          </cell>
          <cell r="AY337">
            <v>1938.4518738841316</v>
          </cell>
          <cell r="AZ337">
            <v>-1938.4518738841316</v>
          </cell>
          <cell r="BA337">
            <v>0</v>
          </cell>
          <cell r="BC337">
            <v>-1760.4518738841316</v>
          </cell>
          <cell r="BE337">
            <v>0</v>
          </cell>
          <cell r="BG337">
            <v>0.65</v>
          </cell>
          <cell r="BH337">
            <v>8021.8736647560236</v>
          </cell>
          <cell r="BI337">
            <v>5214.217882091415</v>
          </cell>
          <cell r="BJ337">
            <v>3905.1307133793234</v>
          </cell>
          <cell r="BK337">
            <v>118</v>
          </cell>
          <cell r="BL337">
            <v>75553037.319899902</v>
          </cell>
          <cell r="BM337">
            <v>14711281.25</v>
          </cell>
        </row>
        <row r="338">
          <cell r="B338">
            <v>2014</v>
          </cell>
          <cell r="C338">
            <v>8207.9136120015683</v>
          </cell>
          <cell r="D338">
            <v>5335.1438478010195</v>
          </cell>
          <cell r="E338">
            <v>1.8559564538264612</v>
          </cell>
          <cell r="F338">
            <v>0</v>
          </cell>
          <cell r="G338">
            <v>1.8559564538264612</v>
          </cell>
          <cell r="H338">
            <v>16610794.854412105</v>
          </cell>
          <cell r="I338">
            <v>0</v>
          </cell>
          <cell r="J338">
            <v>0</v>
          </cell>
          <cell r="K338">
            <v>0</v>
          </cell>
          <cell r="L338">
            <v>0</v>
          </cell>
          <cell r="M338">
            <v>135611241.94443038</v>
          </cell>
          <cell r="N338">
            <v>18613373.171252772</v>
          </cell>
          <cell r="O338">
            <v>31097952.737336937</v>
          </cell>
          <cell r="P338">
            <v>61404770.35243807</v>
          </cell>
          <cell r="Q338">
            <v>246727338.20545813</v>
          </cell>
          <cell r="R338">
            <v>0</v>
          </cell>
          <cell r="S338">
            <v>6881.943546911536</v>
          </cell>
          <cell r="T338">
            <v>1376.3887093823073</v>
          </cell>
          <cell r="U338">
            <v>4.839125316446693</v>
          </cell>
          <cell r="V338">
            <v>87104.255696040476</v>
          </cell>
          <cell r="W338">
            <v>12.656926797246243</v>
          </cell>
          <cell r="X338">
            <v>12.554592959248323</v>
          </cell>
          <cell r="Y338">
            <v>0</v>
          </cell>
          <cell r="Z338">
            <v>2024</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S338">
            <v>0</v>
          </cell>
          <cell r="AT338">
            <v>0</v>
          </cell>
          <cell r="AU338">
            <v>0</v>
          </cell>
          <cell r="AV338">
            <v>0</v>
          </cell>
          <cell r="AX338">
            <v>4.3283314299219153</v>
          </cell>
          <cell r="AY338">
            <v>1935.1969823180882</v>
          </cell>
          <cell r="AZ338">
            <v>-1935.1969823180882</v>
          </cell>
          <cell r="BA338">
            <v>0</v>
          </cell>
          <cell r="BC338">
            <v>-1757.1969823180882</v>
          </cell>
          <cell r="BE338">
            <v>0</v>
          </cell>
          <cell r="BG338">
            <v>0.65</v>
          </cell>
          <cell r="BH338">
            <v>8207.9136120015683</v>
          </cell>
          <cell r="BI338">
            <v>5335.1438478010195</v>
          </cell>
          <cell r="BJ338">
            <v>4026.0566790889279</v>
          </cell>
          <cell r="BK338">
            <v>121</v>
          </cell>
          <cell r="BL338">
            <v>77473877.251761764</v>
          </cell>
          <cell r="BM338">
            <v>15085296.875</v>
          </cell>
        </row>
        <row r="339">
          <cell r="B339">
            <v>2015</v>
          </cell>
          <cell r="C339">
            <v>8398.2681200863335</v>
          </cell>
          <cell r="D339">
            <v>5458.874278056117</v>
          </cell>
          <cell r="E339">
            <v>1.8989990215842818</v>
          </cell>
          <cell r="F339">
            <v>0</v>
          </cell>
          <cell r="G339">
            <v>1.8989990215842818</v>
          </cell>
          <cell r="H339">
            <v>17022632.743364472</v>
          </cell>
          <cell r="I339">
            <v>0</v>
          </cell>
          <cell r="J339">
            <v>0</v>
          </cell>
          <cell r="K339">
            <v>0</v>
          </cell>
          <cell r="L339">
            <v>0</v>
          </cell>
          <cell r="M339">
            <v>138756281.28955129</v>
          </cell>
          <cell r="N339">
            <v>19045046.756197859</v>
          </cell>
          <cell r="O339">
            <v>31819163.48291593</v>
          </cell>
          <cell r="P339">
            <v>62828844.167908825</v>
          </cell>
          <cell r="Q339">
            <v>252449335.69657391</v>
          </cell>
          <cell r="R339">
            <v>0</v>
          </cell>
          <cell r="S339">
            <v>7041.5467104516565</v>
          </cell>
          <cell r="T339">
            <v>1408.3093420903313</v>
          </cell>
          <cell r="U339">
            <v>4.9513522918653718</v>
          </cell>
          <cell r="V339">
            <v>89124.341253576698</v>
          </cell>
          <cell r="W339">
            <v>12.656926797246243</v>
          </cell>
          <cell r="X339">
            <v>12.270031507673995</v>
          </cell>
          <cell r="Y339">
            <v>0</v>
          </cell>
          <cell r="Z339">
            <v>2025</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S339">
            <v>0</v>
          </cell>
          <cell r="AT339">
            <v>0</v>
          </cell>
          <cell r="AU339">
            <v>0</v>
          </cell>
          <cell r="AV339">
            <v>0</v>
          </cell>
          <cell r="AX339">
            <v>4.3210636459464169</v>
          </cell>
          <cell r="AY339">
            <v>1931.9475561026429</v>
          </cell>
          <cell r="AZ339">
            <v>-1931.9475561026429</v>
          </cell>
          <cell r="BA339">
            <v>0</v>
          </cell>
          <cell r="BC339">
            <v>-1753.9475561026429</v>
          </cell>
          <cell r="BE339">
            <v>0</v>
          </cell>
          <cell r="BG339">
            <v>0.65</v>
          </cell>
          <cell r="BH339">
            <v>8398.2681200863335</v>
          </cell>
          <cell r="BI339">
            <v>5458.874278056117</v>
          </cell>
          <cell r="BJ339">
            <v>4149.7871093440253</v>
          </cell>
          <cell r="BK339">
            <v>124</v>
          </cell>
          <cell r="BL339">
            <v>79394717.183623627</v>
          </cell>
          <cell r="BM339">
            <v>15459312.5</v>
          </cell>
        </row>
        <row r="340">
          <cell r="B340">
            <v>2016</v>
          </cell>
          <cell r="C340">
            <v>8593.0372505052346</v>
          </cell>
          <cell r="D340">
            <v>5585.4742128284024</v>
          </cell>
          <cell r="E340">
            <v>1.9430398146158359</v>
          </cell>
          <cell r="F340">
            <v>0</v>
          </cell>
          <cell r="G340">
            <v>1.9430398146158359</v>
          </cell>
          <cell r="H340">
            <v>17297191.335999381</v>
          </cell>
          <cell r="I340">
            <v>0</v>
          </cell>
          <cell r="J340">
            <v>0</v>
          </cell>
          <cell r="K340">
            <v>0</v>
          </cell>
          <cell r="L340">
            <v>0</v>
          </cell>
          <cell r="M340">
            <v>141974259.07502854</v>
          </cell>
          <cell r="N340">
            <v>19486731.534827299</v>
          </cell>
          <cell r="O340">
            <v>32557100.24721146</v>
          </cell>
          <cell r="P340">
            <v>64285944.509172909</v>
          </cell>
          <cell r="Q340">
            <v>258304035.3662402</v>
          </cell>
          <cell r="R340">
            <v>0</v>
          </cell>
          <cell r="S340">
            <v>7204.8513239729291</v>
          </cell>
          <cell r="T340">
            <v>1440.9702647945858</v>
          </cell>
          <cell r="U340">
            <v>5.0661819884760018</v>
          </cell>
          <cell r="V340">
            <v>91191.275792568034</v>
          </cell>
          <cell r="W340">
            <v>12.656926797246243</v>
          </cell>
          <cell r="X340">
            <v>11.991919904373121</v>
          </cell>
          <cell r="Y340">
            <v>0</v>
          </cell>
          <cell r="Z340">
            <v>2026</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S340">
            <v>0</v>
          </cell>
          <cell r="AT340">
            <v>0</v>
          </cell>
          <cell r="AU340">
            <v>0</v>
          </cell>
          <cell r="AV340">
            <v>0</v>
          </cell>
          <cell r="AX340">
            <v>4.313808065445806</v>
          </cell>
          <cell r="AY340">
            <v>1928.7035860608198</v>
          </cell>
          <cell r="AZ340">
            <v>-1928.7035860608198</v>
          </cell>
          <cell r="BA340">
            <v>0</v>
          </cell>
          <cell r="BC340">
            <v>-1750.7035860608198</v>
          </cell>
          <cell r="BE340">
            <v>0</v>
          </cell>
          <cell r="BG340">
            <v>0.65</v>
          </cell>
          <cell r="BH340">
            <v>8593.0372505052346</v>
          </cell>
          <cell r="BI340">
            <v>5585.4742128284024</v>
          </cell>
          <cell r="BJ340">
            <v>4276.3870441163108</v>
          </cell>
          <cell r="BK340">
            <v>126</v>
          </cell>
          <cell r="BL340">
            <v>80675277.138198212</v>
          </cell>
          <cell r="BM340">
            <v>15708656.25</v>
          </cell>
        </row>
        <row r="341">
          <cell r="B341">
            <v>2017</v>
          </cell>
          <cell r="C341">
            <v>8792.3233853376278</v>
          </cell>
          <cell r="D341">
            <v>5715.0102004694581</v>
          </cell>
          <cell r="E341">
            <v>1.9881019833452456</v>
          </cell>
          <cell r="F341">
            <v>0</v>
          </cell>
          <cell r="G341">
            <v>1.9881019833452456</v>
          </cell>
          <cell r="H341">
            <v>17846308.521269206</v>
          </cell>
          <cell r="I341">
            <v>0</v>
          </cell>
          <cell r="J341">
            <v>0</v>
          </cell>
          <cell r="K341">
            <v>0</v>
          </cell>
          <cell r="L341">
            <v>0</v>
          </cell>
          <cell r="M341">
            <v>145266866.85874334</v>
          </cell>
          <cell r="N341">
            <v>19938659.682568684</v>
          </cell>
          <cell r="O341">
            <v>33312150.933072068</v>
          </cell>
          <cell r="P341">
            <v>65776837.31363897</v>
          </cell>
          <cell r="Q341">
            <v>264294514.78802305</v>
          </cell>
          <cell r="R341">
            <v>0</v>
          </cell>
          <cell r="S341">
            <v>7371.9432299590471</v>
          </cell>
          <cell r="T341">
            <v>1474.3886459918094</v>
          </cell>
          <cell r="U341">
            <v>5.1836747675025929</v>
          </cell>
          <cell r="V341">
            <v>93306.145815046679</v>
          </cell>
          <cell r="W341">
            <v>12.656926797246243</v>
          </cell>
          <cell r="X341">
            <v>11.720111957574037</v>
          </cell>
          <cell r="Y341">
            <v>0</v>
          </cell>
          <cell r="Z341">
            <v>2027</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S341">
            <v>0</v>
          </cell>
          <cell r="AT341">
            <v>0</v>
          </cell>
          <cell r="AU341">
            <v>0</v>
          </cell>
          <cell r="AV341">
            <v>0</v>
          </cell>
          <cell r="AX341">
            <v>4.3065646679289964</v>
          </cell>
          <cell r="AY341">
            <v>1925.4650630310541</v>
          </cell>
          <cell r="AZ341">
            <v>-1925.4650630310541</v>
          </cell>
          <cell r="BA341">
            <v>0</v>
          </cell>
          <cell r="BC341">
            <v>-1747.4650630310541</v>
          </cell>
          <cell r="BE341">
            <v>0</v>
          </cell>
          <cell r="BG341">
            <v>0.65</v>
          </cell>
          <cell r="BH341">
            <v>8792.3233853376278</v>
          </cell>
          <cell r="BI341">
            <v>5715.0102004694581</v>
          </cell>
          <cell r="BJ341">
            <v>4405.9230317573665</v>
          </cell>
          <cell r="BK341">
            <v>130</v>
          </cell>
          <cell r="BL341">
            <v>83236397.047347352</v>
          </cell>
          <cell r="BM341">
            <v>16207343.75</v>
          </cell>
        </row>
        <row r="342">
          <cell r="B342">
            <v>2018</v>
          </cell>
          <cell r="C342">
            <v>8996.2312810653457</v>
          </cell>
          <cell r="D342">
            <v>5847.5503326924745</v>
          </cell>
          <cell r="E342">
            <v>2.0342092150915279</v>
          </cell>
          <cell r="F342">
            <v>0</v>
          </cell>
          <cell r="G342">
            <v>2.0342092150915279</v>
          </cell>
          <cell r="H342">
            <v>18120867.113904115</v>
          </cell>
          <cell r="I342">
            <v>0</v>
          </cell>
          <cell r="J342">
            <v>0</v>
          </cell>
          <cell r="K342">
            <v>0</v>
          </cell>
          <cell r="L342">
            <v>0</v>
          </cell>
          <cell r="M342">
            <v>148635835.42847556</v>
          </cell>
          <cell r="N342">
            <v>20401068.759364422</v>
          </cell>
          <cell r="O342">
            <v>34084712.439425915</v>
          </cell>
          <cell r="P342">
            <v>67302306.282013714</v>
          </cell>
          <cell r="Q342">
            <v>270423922.90927958</v>
          </cell>
          <cell r="R342">
            <v>0</v>
          </cell>
          <cell r="S342">
            <v>7542.9102617167637</v>
          </cell>
          <cell r="T342">
            <v>1508.5820523433526</v>
          </cell>
          <cell r="U342">
            <v>5.3038923900414758</v>
          </cell>
          <cell r="V342">
            <v>95470.063020746558</v>
          </cell>
          <cell r="W342">
            <v>12.656926797246241</v>
          </cell>
          <cell r="X342">
            <v>11.454464789076702</v>
          </cell>
          <cell r="Y342">
            <v>0</v>
          </cell>
          <cell r="Z342">
            <v>2028</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S342">
            <v>0</v>
          </cell>
          <cell r="AT342">
            <v>0</v>
          </cell>
          <cell r="AU342">
            <v>0</v>
          </cell>
          <cell r="AV342">
            <v>0</v>
          </cell>
          <cell r="AX342">
            <v>4.2993334329393074</v>
          </cell>
          <cell r="AY342">
            <v>1922.2319778671642</v>
          </cell>
          <cell r="AZ342">
            <v>-1922.2319778671642</v>
          </cell>
          <cell r="BA342">
            <v>0</v>
          </cell>
          <cell r="BC342">
            <v>-1744.2319778671642</v>
          </cell>
          <cell r="BE342">
            <v>0</v>
          </cell>
          <cell r="BG342">
            <v>0.65</v>
          </cell>
          <cell r="BH342">
            <v>8996.2312810653457</v>
          </cell>
          <cell r="BI342">
            <v>5847.5503326924745</v>
          </cell>
          <cell r="BJ342">
            <v>4538.4631639803829</v>
          </cell>
          <cell r="BK342">
            <v>132</v>
          </cell>
          <cell r="BL342">
            <v>84516957.001921937</v>
          </cell>
          <cell r="BM342">
            <v>16456687.5</v>
          </cell>
        </row>
        <row r="343">
          <cell r="B343">
            <v>2019</v>
          </cell>
          <cell r="C343">
            <v>9204.8681236388347</v>
          </cell>
          <cell r="D343">
            <v>5983.164280365243</v>
          </cell>
          <cell r="E343">
            <v>2.0813857465201546</v>
          </cell>
          <cell r="F343">
            <v>0</v>
          </cell>
          <cell r="G343">
            <v>2.0813857465201546</v>
          </cell>
          <cell r="H343">
            <v>18669984.299173936</v>
          </cell>
          <cell r="I343">
            <v>0</v>
          </cell>
          <cell r="J343">
            <v>0</v>
          </cell>
          <cell r="K343">
            <v>0</v>
          </cell>
          <cell r="L343">
            <v>0</v>
          </cell>
          <cell r="M343">
            <v>152082935.71171567</v>
          </cell>
          <cell r="N343">
            <v>20874201.834548347</v>
          </cell>
          <cell r="O343">
            <v>34875190.869916134</v>
          </cell>
          <cell r="P343">
            <v>68863153.290264845</v>
          </cell>
          <cell r="Q343">
            <v>276695481.70644498</v>
          </cell>
          <cell r="R343">
            <v>0</v>
          </cell>
          <cell r="S343">
            <v>7717.8422895462445</v>
          </cell>
          <cell r="T343">
            <v>1543.568457909249</v>
          </cell>
          <cell r="U343">
            <v>5.4268980495265646</v>
          </cell>
          <cell r="V343">
            <v>97684.164891478154</v>
          </cell>
          <cell r="W343">
            <v>12.656926797246243</v>
          </cell>
          <cell r="X343">
            <v>11.194838759147503</v>
          </cell>
          <cell r="Y343">
            <v>0</v>
          </cell>
          <cell r="Z343">
            <v>2029</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S343">
            <v>0</v>
          </cell>
          <cell r="AT343">
            <v>0</v>
          </cell>
          <cell r="AU343">
            <v>0</v>
          </cell>
          <cell r="AV343">
            <v>0</v>
          </cell>
          <cell r="AX343">
            <v>4.2921143400544066</v>
          </cell>
          <cell r="AY343">
            <v>1919.004321438325</v>
          </cell>
          <cell r="AZ343">
            <v>-1919.004321438325</v>
          </cell>
          <cell r="BA343">
            <v>0</v>
          </cell>
          <cell r="BC343">
            <v>-1741.004321438325</v>
          </cell>
          <cell r="BE343">
            <v>0</v>
          </cell>
          <cell r="BG343">
            <v>0.65</v>
          </cell>
          <cell r="BH343">
            <v>9204.8681236388347</v>
          </cell>
          <cell r="BI343">
            <v>5983.164280365243</v>
          </cell>
          <cell r="BJ343">
            <v>4674.0771116531514</v>
          </cell>
          <cell r="BK343">
            <v>136</v>
          </cell>
          <cell r="BL343">
            <v>87078076.911071077</v>
          </cell>
          <cell r="BM343">
            <v>16955375</v>
          </cell>
        </row>
        <row r="344">
          <cell r="B344">
            <v>2020</v>
          </cell>
          <cell r="C344">
            <v>9418.3435848203899</v>
          </cell>
          <cell r="D344">
            <v>6121.9233301332533</v>
          </cell>
          <cell r="E344">
            <v>2.1296563763833136</v>
          </cell>
          <cell r="F344">
            <v>0</v>
          </cell>
          <cell r="G344">
            <v>2.1296563763833136</v>
          </cell>
          <cell r="H344">
            <v>19081822.188126303</v>
          </cell>
          <cell r="I344">
            <v>0</v>
          </cell>
          <cell r="J344">
            <v>0</v>
          </cell>
          <cell r="K344">
            <v>0</v>
          </cell>
          <cell r="L344">
            <v>0</v>
          </cell>
          <cell r="M344">
            <v>155609979.7065717</v>
          </cell>
          <cell r="N344">
            <v>21358307.614617694</v>
          </cell>
          <cell r="O344">
            <v>35684001.74637346</v>
          </cell>
          <cell r="P344">
            <v>70460198.81113565</v>
          </cell>
          <cell r="Q344">
            <v>283112487.87869853</v>
          </cell>
          <cell r="R344">
            <v>0</v>
          </cell>
          <cell r="S344">
            <v>7896.8312679821547</v>
          </cell>
          <cell r="T344">
            <v>1579.3662535964309</v>
          </cell>
          <cell r="U344">
            <v>5.5527564049475195</v>
          </cell>
          <cell r="V344">
            <v>99949.615289055364</v>
          </cell>
          <cell r="W344">
            <v>12.656926797246243</v>
          </cell>
          <cell r="X344">
            <v>10.941097393116447</v>
          </cell>
          <cell r="Y344">
            <v>0</v>
          </cell>
          <cell r="Z344">
            <v>2030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S344">
            <v>0</v>
          </cell>
          <cell r="AT344">
            <v>0</v>
          </cell>
          <cell r="AU344">
            <v>0</v>
          </cell>
          <cell r="AV344">
            <v>0</v>
          </cell>
          <cell r="AX344">
            <v>4.2849073688862536</v>
          </cell>
          <cell r="AY344">
            <v>1915.7820846290438</v>
          </cell>
          <cell r="AZ344">
            <v>-1915.7820846290438</v>
          </cell>
          <cell r="BA344">
            <v>0</v>
          </cell>
          <cell r="BC344">
            <v>-1737.7820846290438</v>
          </cell>
          <cell r="BE344">
            <v>0</v>
          </cell>
          <cell r="BG344">
            <v>0.65</v>
          </cell>
          <cell r="BH344">
            <v>9418.3435848203899</v>
          </cell>
          <cell r="BI344">
            <v>6121.9233301332533</v>
          </cell>
          <cell r="BJ344">
            <v>4812.8361614211617</v>
          </cell>
          <cell r="BK344">
            <v>139</v>
          </cell>
          <cell r="BL344">
            <v>88998916.84293294</v>
          </cell>
          <cell r="BM344">
            <v>17329390.625</v>
          </cell>
        </row>
        <row r="345">
          <cell r="B345">
            <v>2021</v>
          </cell>
          <cell r="C345">
            <v>9636.7698798340625</v>
          </cell>
          <cell r="D345">
            <v>6263.9004218921409</v>
          </cell>
          <cell r="E345">
            <v>2.1790464785553376</v>
          </cell>
          <cell r="F345">
            <v>0</v>
          </cell>
          <cell r="G345">
            <v>2.1790464785553376</v>
          </cell>
          <cell r="H345">
            <v>19493660.07707867</v>
          </cell>
          <cell r="I345">
            <v>0</v>
          </cell>
          <cell r="J345">
            <v>0</v>
          </cell>
          <cell r="K345">
            <v>0</v>
          </cell>
          <cell r="L345">
            <v>0</v>
          </cell>
          <cell r="M345">
            <v>159218821.43424338</v>
          </cell>
          <cell r="N345">
            <v>21853640.573965319</v>
          </cell>
          <cell r="O345">
            <v>36511570.227234736</v>
          </cell>
          <cell r="P345">
            <v>72094282.345425397</v>
          </cell>
          <cell r="Q345">
            <v>289678314.58086884</v>
          </cell>
          <cell r="R345">
            <v>0</v>
          </cell>
          <cell r="S345">
            <v>8079.9712841303726</v>
          </cell>
          <cell r="T345">
            <v>1615.9942568260747</v>
          </cell>
          <cell r="U345">
            <v>5.6815336148383251</v>
          </cell>
          <cell r="V345">
            <v>102267.60506708984</v>
          </cell>
          <cell r="W345">
            <v>12.656926797246241</v>
          </cell>
          <cell r="X345">
            <v>10.693107309638046</v>
          </cell>
          <cell r="Y345">
            <v>0</v>
          </cell>
          <cell r="Z345">
            <v>2031</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S345">
            <v>0</v>
          </cell>
          <cell r="AT345">
            <v>0</v>
          </cell>
          <cell r="AU345">
            <v>0</v>
          </cell>
          <cell r="AV345">
            <v>0</v>
          </cell>
          <cell r="AX345">
            <v>4.2777124990810433</v>
          </cell>
          <cell r="AY345">
            <v>1912.5652583391343</v>
          </cell>
          <cell r="AZ345">
            <v>-1912.5652583391343</v>
          </cell>
          <cell r="BA345">
            <v>0</v>
          </cell>
          <cell r="BC345">
            <v>-1734.5652583391343</v>
          </cell>
          <cell r="BE345">
            <v>0</v>
          </cell>
          <cell r="BG345">
            <v>0.65</v>
          </cell>
          <cell r="BH345">
            <v>9636.7698798340625</v>
          </cell>
          <cell r="BI345">
            <v>6263.9004218921409</v>
          </cell>
          <cell r="BJ345">
            <v>4954.8132531800493</v>
          </cell>
          <cell r="BK345">
            <v>142</v>
          </cell>
          <cell r="BL345">
            <v>90919756.774794802</v>
          </cell>
          <cell r="BM345">
            <v>17703406.25</v>
          </cell>
        </row>
        <row r="346">
          <cell r="B346">
            <v>2022</v>
          </cell>
          <cell r="C346">
            <v>9860.2618263525583</v>
          </cell>
          <cell r="D346">
            <v>6409.1701871291634</v>
          </cell>
          <cell r="E346">
            <v>2.2295820153710202</v>
          </cell>
          <cell r="F346">
            <v>0</v>
          </cell>
          <cell r="G346">
            <v>2.2295820153710202</v>
          </cell>
          <cell r="H346">
            <v>19905497.966031037</v>
          </cell>
          <cell r="I346">
            <v>0</v>
          </cell>
          <cell r="J346">
            <v>0</v>
          </cell>
          <cell r="K346">
            <v>0</v>
          </cell>
          <cell r="L346">
            <v>0</v>
          </cell>
          <cell r="M346">
            <v>162911357.9136278</v>
          </cell>
          <cell r="N346">
            <v>22360461.088649567</v>
          </cell>
          <cell r="O346">
            <v>37358331.331036463</v>
          </cell>
          <cell r="P346">
            <v>73766262.863290668</v>
          </cell>
          <cell r="Q346">
            <v>296396413.19660449</v>
          </cell>
          <cell r="R346">
            <v>0</v>
          </cell>
          <cell r="S346">
            <v>8267.3586071256741</v>
          </cell>
          <cell r="T346">
            <v>1653.471721425135</v>
          </cell>
          <cell r="U346">
            <v>5.8132973720540733</v>
          </cell>
          <cell r="V346">
            <v>104639.35269697332</v>
          </cell>
          <cell r="W346">
            <v>12.656926797246243</v>
          </cell>
          <cell r="X346">
            <v>10.450738150578282</v>
          </cell>
          <cell r="Y346">
            <v>0</v>
          </cell>
          <cell r="Z346">
            <v>2032</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S346">
            <v>0</v>
          </cell>
          <cell r="AT346">
            <v>0</v>
          </cell>
          <cell r="AU346">
            <v>0</v>
          </cell>
          <cell r="AV346">
            <v>0</v>
          </cell>
          <cell r="AX346">
            <v>4.2705297103191446</v>
          </cell>
          <cell r="AY346">
            <v>1909.3538334836894</v>
          </cell>
          <cell r="AZ346">
            <v>-1909.3538334836894</v>
          </cell>
          <cell r="BA346">
            <v>0</v>
          </cell>
          <cell r="BC346">
            <v>-1731.3538334836894</v>
          </cell>
          <cell r="BE346">
            <v>0</v>
          </cell>
          <cell r="BG346">
            <v>0.65</v>
          </cell>
          <cell r="BH346">
            <v>9860.2618263525583</v>
          </cell>
          <cell r="BI346">
            <v>6409.1701871291634</v>
          </cell>
          <cell r="BJ346">
            <v>5100.0830184170718</v>
          </cell>
          <cell r="BK346">
            <v>145</v>
          </cell>
          <cell r="BL346">
            <v>92840596.706656665</v>
          </cell>
          <cell r="BM346">
            <v>18077421.875</v>
          </cell>
        </row>
        <row r="347">
          <cell r="B347">
            <v>2023</v>
          </cell>
          <cell r="C347">
            <v>10088.936904852151</v>
          </cell>
          <cell r="D347">
            <v>6557.8089881538981</v>
          </cell>
          <cell r="E347">
            <v>2.2812895512727436</v>
          </cell>
          <cell r="F347">
            <v>0</v>
          </cell>
          <cell r="G347">
            <v>2.2812895512727436</v>
          </cell>
          <cell r="H347">
            <v>20454615.151300859</v>
          </cell>
          <cell r="I347">
            <v>0</v>
          </cell>
          <cell r="J347">
            <v>0</v>
          </cell>
          <cell r="K347">
            <v>0</v>
          </cell>
          <cell r="L347">
            <v>0</v>
          </cell>
          <cell r="M347">
            <v>166689530.15848944</v>
          </cell>
          <cell r="N347">
            <v>22879035.57326122</v>
          </cell>
          <cell r="O347">
            <v>38224730.16508276</v>
          </cell>
          <cell r="P347">
            <v>75477019.255764008</v>
          </cell>
          <cell r="Q347">
            <v>303270315.15259743</v>
          </cell>
          <cell r="R347">
            <v>0</v>
          </cell>
          <cell r="S347">
            <v>8459.091738736448</v>
          </cell>
          <cell r="T347">
            <v>1691.8183477472896</v>
          </cell>
          <cell r="U347">
            <v>5.9481169393543141</v>
          </cell>
          <cell r="V347">
            <v>107066.10490837766</v>
          </cell>
          <cell r="W347">
            <v>12.656926797246243</v>
          </cell>
          <cell r="X347">
            <v>10.213862512490703</v>
          </cell>
          <cell r="Y347">
            <v>0</v>
          </cell>
          <cell r="Z347">
            <v>2033</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S347">
            <v>0</v>
          </cell>
          <cell r="AT347">
            <v>0</v>
          </cell>
          <cell r="AU347">
            <v>0</v>
          </cell>
          <cell r="AV347">
            <v>0</v>
          </cell>
          <cell r="AX347">
            <v>4.2633589823150491</v>
          </cell>
          <cell r="AY347">
            <v>1906.1478009930584</v>
          </cell>
          <cell r="AZ347">
            <v>-1906.1478009930584</v>
          </cell>
          <cell r="BA347">
            <v>0</v>
          </cell>
          <cell r="BC347">
            <v>-1728.1478009930584</v>
          </cell>
          <cell r="BE347">
            <v>0</v>
          </cell>
          <cell r="BG347">
            <v>0.65</v>
          </cell>
          <cell r="BH347">
            <v>10088.936904852151</v>
          </cell>
          <cell r="BI347">
            <v>6557.8089881538981</v>
          </cell>
          <cell r="BJ347">
            <v>5248.7218194418065</v>
          </cell>
          <cell r="BK347">
            <v>149</v>
          </cell>
          <cell r="BL347">
            <v>95401716.61580582</v>
          </cell>
          <cell r="BM347">
            <v>18576109.375</v>
          </cell>
        </row>
        <row r="348">
          <cell r="B348">
            <v>2024</v>
          </cell>
          <cell r="C348">
            <v>10322.915320367303</v>
          </cell>
          <cell r="D348">
            <v>6709.8949582387477</v>
          </cell>
          <cell r="E348">
            <v>2.3341962667742608</v>
          </cell>
          <cell r="F348">
            <v>0</v>
          </cell>
          <cell r="G348">
            <v>2.3341962667742608</v>
          </cell>
          <cell r="H348">
            <v>20866453.040253222</v>
          </cell>
          <cell r="I348">
            <v>0</v>
          </cell>
          <cell r="J348">
            <v>0</v>
          </cell>
          <cell r="K348">
            <v>0</v>
          </cell>
          <cell r="L348">
            <v>0</v>
          </cell>
          <cell r="M348">
            <v>170555324.1977672</v>
          </cell>
          <cell r="N348">
            <v>23409636.620966151</v>
          </cell>
          <cell r="O348">
            <v>39111222.159419052</v>
          </cell>
          <cell r="P348">
            <v>77227450.796748966</v>
          </cell>
          <cell r="Q348">
            <v>310303633.77490139</v>
          </cell>
          <cell r="R348">
            <v>0</v>
          </cell>
          <cell r="S348">
            <v>8655.2714651429997</v>
          </cell>
          <cell r="T348">
            <v>1731.0542930286001</v>
          </cell>
          <cell r="U348">
            <v>6.0860631858116214</v>
          </cell>
          <cell r="V348">
            <v>109549.13734460919</v>
          </cell>
          <cell r="W348">
            <v>12.656926797246244</v>
          </cell>
          <cell r="X348">
            <v>9.9823558796457146</v>
          </cell>
          <cell r="Y348">
            <v>0</v>
          </cell>
          <cell r="Z348">
            <v>2034</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S348">
            <v>0</v>
          </cell>
          <cell r="AT348">
            <v>0</v>
          </cell>
          <cell r="AU348">
            <v>0</v>
          </cell>
          <cell r="AV348">
            <v>0</v>
          </cell>
          <cell r="AX348">
            <v>4.2562002948173063</v>
          </cell>
          <cell r="AY348">
            <v>1902.9471518128175</v>
          </cell>
          <cell r="AZ348">
            <v>-1902.9471518128175</v>
          </cell>
          <cell r="BA348">
            <v>0</v>
          </cell>
          <cell r="BC348">
            <v>-1724.9471518128175</v>
          </cell>
          <cell r="BE348">
            <v>0</v>
          </cell>
          <cell r="BG348">
            <v>0.65</v>
          </cell>
          <cell r="BH348">
            <v>10322.915320367303</v>
          </cell>
          <cell r="BI348">
            <v>6709.8949582387477</v>
          </cell>
          <cell r="BJ348">
            <v>5400.8077895266561</v>
          </cell>
          <cell r="BK348">
            <v>152</v>
          </cell>
          <cell r="BL348">
            <v>97322556.547667682</v>
          </cell>
          <cell r="BM348">
            <v>18950125</v>
          </cell>
        </row>
        <row r="349">
          <cell r="B349">
            <v>2025</v>
          </cell>
          <cell r="C349">
            <v>10562.320065677484</v>
          </cell>
          <cell r="D349">
            <v>6865.5080426903651</v>
          </cell>
          <cell r="E349">
            <v>2.3883299727486338</v>
          </cell>
          <cell r="F349">
            <v>0</v>
          </cell>
          <cell r="G349">
            <v>2.3883299727486338</v>
          </cell>
          <cell r="H349">
            <v>21278290.929205589</v>
          </cell>
          <cell r="I349">
            <v>0</v>
          </cell>
          <cell r="J349">
            <v>0</v>
          </cell>
          <cell r="K349">
            <v>0</v>
          </cell>
          <cell r="L349">
            <v>0</v>
          </cell>
          <cell r="M349">
            <v>174510772.11956728</v>
          </cell>
          <cell r="N349">
            <v>23952543.146798946</v>
          </cell>
          <cell r="O349">
            <v>40018273.306237251</v>
          </cell>
          <cell r="P349">
            <v>79018477.615740046</v>
          </cell>
          <cell r="Q349">
            <v>317500066.18834352</v>
          </cell>
          <cell r="R349">
            <v>0</v>
          </cell>
          <cell r="S349">
            <v>8856.0009099166782</v>
          </cell>
          <cell r="T349">
            <v>1771.2001819833356</v>
          </cell>
          <cell r="U349">
            <v>6.2272086240645281</v>
          </cell>
          <cell r="V349">
            <v>112089.7552331615</v>
          </cell>
          <cell r="W349">
            <v>12.656926797246241</v>
          </cell>
          <cell r="X349">
            <v>9.7560965585778039</v>
          </cell>
          <cell r="Y349">
            <v>0</v>
          </cell>
          <cell r="Z349">
            <v>2035</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S349">
            <v>0</v>
          </cell>
          <cell r="AT349">
            <v>0</v>
          </cell>
          <cell r="AU349">
            <v>0</v>
          </cell>
          <cell r="AV349">
            <v>0</v>
          </cell>
          <cell r="AX349">
            <v>4.2490536276084727</v>
          </cell>
          <cell r="AY349">
            <v>1899.7518769037481</v>
          </cell>
          <cell r="AZ349">
            <v>-1899.7518769037481</v>
          </cell>
          <cell r="BA349">
            <v>0</v>
          </cell>
          <cell r="BC349">
            <v>-1721.7518769037481</v>
          </cell>
          <cell r="BE349">
            <v>0</v>
          </cell>
          <cell r="BG349">
            <v>0.65</v>
          </cell>
          <cell r="BH349">
            <v>10562.320065677484</v>
          </cell>
          <cell r="BI349">
            <v>6865.5080426903651</v>
          </cell>
          <cell r="BJ349">
            <v>5556.4208739782734</v>
          </cell>
          <cell r="BK349">
            <v>155</v>
          </cell>
          <cell r="BL349">
            <v>99243396.479529545</v>
          </cell>
          <cell r="BM349">
            <v>19324140.625</v>
          </cell>
        </row>
        <row r="350">
          <cell r="B350">
            <v>2026</v>
          </cell>
          <cell r="C350">
            <v>10807.276985959395</v>
          </cell>
          <cell r="D350">
            <v>7024.7300408736073</v>
          </cell>
          <cell r="E350">
            <v>9.0784680320101003</v>
          </cell>
          <cell r="F350">
            <v>0</v>
          </cell>
          <cell r="G350">
            <v>9.0784680320101003</v>
          </cell>
          <cell r="H350">
            <v>21964687.410792865</v>
          </cell>
          <cell r="I350">
            <v>0</v>
          </cell>
          <cell r="J350">
            <v>0</v>
          </cell>
          <cell r="K350">
            <v>0</v>
          </cell>
          <cell r="L350">
            <v>0</v>
          </cell>
          <cell r="M350">
            <v>663346557.63901591</v>
          </cell>
          <cell r="N350">
            <v>91047886.902034536</v>
          </cell>
          <cell r="O350">
            <v>152116591.53144792</v>
          </cell>
          <cell r="P350">
            <v>300363321.29894638</v>
          </cell>
          <cell r="Q350">
            <v>1206874357.3714447</v>
          </cell>
          <cell r="R350">
            <v>0</v>
          </cell>
          <cell r="S350">
            <v>8856.0009099166782</v>
          </cell>
          <cell r="T350">
            <v>1771.2001819833356</v>
          </cell>
          <cell r="U350">
            <v>6.2272086240645281</v>
          </cell>
          <cell r="V350">
            <v>112089.7552331615</v>
          </cell>
          <cell r="W350">
            <v>12.656926797246241</v>
          </cell>
          <cell r="X350">
            <v>9.7560965585778039</v>
          </cell>
          <cell r="Y350">
            <v>0</v>
          </cell>
          <cell r="Z350">
            <v>2035</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S350">
            <v>0</v>
          </cell>
          <cell r="AT350">
            <v>0</v>
          </cell>
          <cell r="AU350">
            <v>0</v>
          </cell>
          <cell r="AV350">
            <v>0</v>
          </cell>
          <cell r="AX350">
            <v>4.2419189605050516</v>
          </cell>
          <cell r="AY350">
            <v>1896.5619672418084</v>
          </cell>
          <cell r="AZ350">
            <v>-1896.5619672418084</v>
          </cell>
          <cell r="BA350">
            <v>0</v>
          </cell>
          <cell r="BC350">
            <v>-1718.5619672418084</v>
          </cell>
          <cell r="BE350">
            <v>0</v>
          </cell>
          <cell r="BG350">
            <v>0.65</v>
          </cell>
          <cell r="BH350">
            <v>10807.276985959395</v>
          </cell>
          <cell r="BI350">
            <v>7024.7300408736073</v>
          </cell>
          <cell r="BJ350">
            <v>5715.6428721615157</v>
          </cell>
          <cell r="BK350">
            <v>160</v>
          </cell>
          <cell r="BL350">
            <v>102444796.36596598</v>
          </cell>
          <cell r="BM350">
            <v>19947500</v>
          </cell>
        </row>
        <row r="351">
          <cell r="B351">
            <v>2027</v>
          </cell>
          <cell r="C351">
            <v>11057.91484493857</v>
          </cell>
          <cell r="D351">
            <v>7629.961243007614</v>
          </cell>
          <cell r="E351">
            <v>4.3514179769248083</v>
          </cell>
          <cell r="F351">
            <v>0</v>
          </cell>
          <cell r="G351">
            <v>4.3514179769248083</v>
          </cell>
          <cell r="H351">
            <v>83053974.272060528</v>
          </cell>
          <cell r="I351">
            <v>0</v>
          </cell>
          <cell r="J351">
            <v>0</v>
          </cell>
          <cell r="K351">
            <v>0</v>
          </cell>
          <cell r="L351">
            <v>0</v>
          </cell>
          <cell r="M351">
            <v>317949914.64022279</v>
          </cell>
          <cell r="N351">
            <v>43640337.822372481</v>
          </cell>
          <cell r="O351">
            <v>72911296.117866203</v>
          </cell>
          <cell r="P351">
            <v>143967721.34909284</v>
          </cell>
          <cell r="Q351">
            <v>578469269.92955434</v>
          </cell>
          <cell r="R351">
            <v>0</v>
          </cell>
          <cell r="S351">
            <v>8856.0009099166782</v>
          </cell>
          <cell r="T351">
            <v>1771.2001819833356</v>
          </cell>
          <cell r="U351">
            <v>6.2272086240645281</v>
          </cell>
          <cell r="V351">
            <v>112089.7552331615</v>
          </cell>
          <cell r="W351">
            <v>12.656926797246241</v>
          </cell>
          <cell r="X351">
            <v>9.7560965585778039</v>
          </cell>
          <cell r="Y351">
            <v>0</v>
          </cell>
          <cell r="Z351">
            <v>2035</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S351">
            <v>0</v>
          </cell>
          <cell r="AT351">
            <v>0</v>
          </cell>
          <cell r="AU351">
            <v>0</v>
          </cell>
          <cell r="AV351">
            <v>0</v>
          </cell>
          <cell r="AX351">
            <v>4.2347962733574356</v>
          </cell>
          <cell r="AY351">
            <v>1893.3774138181093</v>
          </cell>
          <cell r="AZ351">
            <v>-1893.3774138181093</v>
          </cell>
          <cell r="BA351">
            <v>0</v>
          </cell>
          <cell r="BC351">
            <v>-1715.3774138181093</v>
          </cell>
          <cell r="BE351">
            <v>0</v>
          </cell>
          <cell r="BG351">
            <v>0.69000000000000006</v>
          </cell>
          <cell r="BH351">
            <v>11057.91484493857</v>
          </cell>
          <cell r="BI351">
            <v>7629.961243007614</v>
          </cell>
          <cell r="BJ351">
            <v>6320.8740742955224</v>
          </cell>
          <cell r="BK351">
            <v>605</v>
          </cell>
          <cell r="BL351">
            <v>387369386.25880885</v>
          </cell>
          <cell r="BM351">
            <v>75426484.375</v>
          </cell>
        </row>
        <row r="352">
          <cell r="B352">
            <v>2028</v>
          </cell>
          <cell r="C352">
            <v>11314.365392575146</v>
          </cell>
          <cell r="D352">
            <v>7920.0557748026013</v>
          </cell>
          <cell r="E352">
            <v>2.7551794383143169</v>
          </cell>
          <cell r="F352">
            <v>0</v>
          </cell>
          <cell r="G352">
            <v>2.7551794383143169</v>
          </cell>
          <cell r="H352">
            <v>39810995.932062075</v>
          </cell>
          <cell r="I352">
            <v>0</v>
          </cell>
          <cell r="J352">
            <v>0</v>
          </cell>
          <cell r="K352">
            <v>0</v>
          </cell>
          <cell r="L352">
            <v>0</v>
          </cell>
          <cell r="M352">
            <v>201315771.51998129</v>
          </cell>
          <cell r="N352">
            <v>27631673.649117928</v>
          </cell>
          <cell r="O352">
            <v>46165113.291818969</v>
          </cell>
          <cell r="P352">
            <v>91155781.34424752</v>
          </cell>
          <cell r="Q352">
            <v>366268339.80516571</v>
          </cell>
          <cell r="R352">
            <v>0</v>
          </cell>
          <cell r="S352">
            <v>8856.0009099166782</v>
          </cell>
          <cell r="T352">
            <v>1771.2001819833356</v>
          </cell>
          <cell r="U352">
            <v>6.2272086240645281</v>
          </cell>
          <cell r="V352">
            <v>112089.7552331615</v>
          </cell>
          <cell r="W352">
            <v>12.656926797246241</v>
          </cell>
          <cell r="X352">
            <v>9.7560965585778039</v>
          </cell>
          <cell r="Y352">
            <v>0</v>
          </cell>
          <cell r="Z352">
            <v>2035</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S352">
            <v>0</v>
          </cell>
          <cell r="AT352">
            <v>0</v>
          </cell>
          <cell r="AU352">
            <v>0</v>
          </cell>
          <cell r="AV352">
            <v>0</v>
          </cell>
          <cell r="AX352">
            <v>4.2276855460498544</v>
          </cell>
          <cell r="AY352">
            <v>1890.1982076388897</v>
          </cell>
          <cell r="AZ352">
            <v>-1890.1982076388897</v>
          </cell>
          <cell r="BA352">
            <v>0</v>
          </cell>
          <cell r="BC352">
            <v>-1712.1982076388897</v>
          </cell>
          <cell r="BE352">
            <v>0</v>
          </cell>
          <cell r="BG352">
            <v>0.7</v>
          </cell>
          <cell r="BH352">
            <v>11314.365392575146</v>
          </cell>
          <cell r="BI352">
            <v>7920.0557748026013</v>
          </cell>
          <cell r="BJ352">
            <v>6610.9686060905096</v>
          </cell>
          <cell r="BK352">
            <v>290</v>
          </cell>
          <cell r="BL352">
            <v>185681193.41331333</v>
          </cell>
          <cell r="BM352">
            <v>36154843.75</v>
          </cell>
        </row>
        <row r="353">
          <cell r="B353">
            <v>2029</v>
          </cell>
          <cell r="C353">
            <v>11576.763434319366</v>
          </cell>
          <cell r="D353">
            <v>8103.7344040235557</v>
          </cell>
          <cell r="E353">
            <v>2.8190764103655921</v>
          </cell>
          <cell r="F353">
            <v>0</v>
          </cell>
          <cell r="G353">
            <v>2.8190764103655921</v>
          </cell>
          <cell r="H353">
            <v>25259390.522411797</v>
          </cell>
          <cell r="I353">
            <v>0</v>
          </cell>
          <cell r="J353">
            <v>0</v>
          </cell>
          <cell r="K353">
            <v>0</v>
          </cell>
          <cell r="L353">
            <v>0</v>
          </cell>
          <cell r="M353">
            <v>205984602.90258023</v>
          </cell>
          <cell r="N353">
            <v>28272495.89624092</v>
          </cell>
          <cell r="O353">
            <v>47235755.338841528</v>
          </cell>
          <cell r="P353">
            <v>93269828.194288298</v>
          </cell>
          <cell r="Q353">
            <v>374762682.33195096</v>
          </cell>
          <cell r="R353">
            <v>0</v>
          </cell>
          <cell r="S353">
            <v>8856.0009099166782</v>
          </cell>
          <cell r="T353">
            <v>1771.2001819833356</v>
          </cell>
          <cell r="U353">
            <v>6.2272086240645281</v>
          </cell>
          <cell r="V353">
            <v>112089.7552331615</v>
          </cell>
          <cell r="W353">
            <v>12.656926797246241</v>
          </cell>
          <cell r="X353">
            <v>9.7560965585778039</v>
          </cell>
          <cell r="Y353">
            <v>0</v>
          </cell>
          <cell r="Z353">
            <v>2035</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S353">
            <v>0</v>
          </cell>
          <cell r="AT353">
            <v>0</v>
          </cell>
          <cell r="AU353">
            <v>0</v>
          </cell>
          <cell r="AV353">
            <v>0</v>
          </cell>
          <cell r="AX353">
            <v>4.2205867585003105</v>
          </cell>
          <cell r="AY353">
            <v>1887.0243397254887</v>
          </cell>
          <cell r="AZ353">
            <v>-1887.0243397254887</v>
          </cell>
          <cell r="BA353">
            <v>0</v>
          </cell>
          <cell r="BC353">
            <v>-1709.0243397254887</v>
          </cell>
          <cell r="BE353">
            <v>0</v>
          </cell>
          <cell r="BG353">
            <v>0.7</v>
          </cell>
          <cell r="BH353">
            <v>11576.763434319366</v>
          </cell>
          <cell r="BI353">
            <v>8103.7344040235557</v>
          </cell>
          <cell r="BJ353">
            <v>6794.6472353114641</v>
          </cell>
          <cell r="BK353">
            <v>184</v>
          </cell>
          <cell r="BL353">
            <v>117811515.82086088</v>
          </cell>
          <cell r="BM353">
            <v>22939625</v>
          </cell>
        </row>
        <row r="354">
          <cell r="B354">
            <v>2030</v>
          </cell>
          <cell r="C354">
            <v>11845.246901973233</v>
          </cell>
          <cell r="D354">
            <v>8291.6728313812619</v>
          </cell>
          <cell r="E354">
            <v>2.8844552543344526</v>
          </cell>
          <cell r="F354">
            <v>0</v>
          </cell>
          <cell r="G354">
            <v>2.8844552543344526</v>
          </cell>
          <cell r="H354">
            <v>25808507.707681619</v>
          </cell>
          <cell r="I354">
            <v>0</v>
          </cell>
          <cell r="J354">
            <v>0</v>
          </cell>
          <cell r="K354">
            <v>0</v>
          </cell>
          <cell r="L354">
            <v>0</v>
          </cell>
          <cell r="M354">
            <v>210761711.87473789</v>
          </cell>
          <cell r="N354">
            <v>28928179.825564023</v>
          </cell>
          <cell r="O354">
            <v>48331227.269539885</v>
          </cell>
          <cell r="P354">
            <v>95432903.136881307</v>
          </cell>
          <cell r="Q354">
            <v>383454022.10672307</v>
          </cell>
          <cell r="R354">
            <v>0</v>
          </cell>
          <cell r="S354">
            <v>8856.0009099166782</v>
          </cell>
          <cell r="T354">
            <v>1771.2001819833356</v>
          </cell>
          <cell r="U354">
            <v>6.2272086240645281</v>
          </cell>
          <cell r="V354">
            <v>112089.7552331615</v>
          </cell>
          <cell r="W354">
            <v>12.656926797246241</v>
          </cell>
          <cell r="X354">
            <v>9.7560965585778039</v>
          </cell>
          <cell r="Y354">
            <v>0</v>
          </cell>
          <cell r="Z354">
            <v>2035</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S354">
            <v>0</v>
          </cell>
          <cell r="AT354">
            <v>0</v>
          </cell>
          <cell r="AU354">
            <v>0</v>
          </cell>
          <cell r="AV354">
            <v>0</v>
          </cell>
          <cell r="AX354">
            <v>4.2134998906605281</v>
          </cell>
          <cell r="AY354">
            <v>1883.855801114322</v>
          </cell>
          <cell r="AZ354">
            <v>-1883.855801114322</v>
          </cell>
          <cell r="BA354">
            <v>0</v>
          </cell>
          <cell r="BC354">
            <v>-1705.855801114322</v>
          </cell>
          <cell r="BE354">
            <v>0</v>
          </cell>
          <cell r="BG354">
            <v>0.7</v>
          </cell>
          <cell r="BH354">
            <v>11845.246901973233</v>
          </cell>
          <cell r="BI354">
            <v>8291.6728313812619</v>
          </cell>
          <cell r="BJ354">
            <v>6982.5856626691702</v>
          </cell>
          <cell r="BK354">
            <v>188</v>
          </cell>
          <cell r="BL354">
            <v>120372635.73001002</v>
          </cell>
          <cell r="BM354">
            <v>23438312.5</v>
          </cell>
        </row>
        <row r="355">
          <cell r="B355">
            <v>2031</v>
          </cell>
          <cell r="C355">
            <v>12119.95692619556</v>
          </cell>
          <cell r="D355">
            <v>8483.969848336892</v>
          </cell>
          <cell r="E355">
            <v>2.9513503371759908</v>
          </cell>
          <cell r="F355">
            <v>0</v>
          </cell>
          <cell r="G355">
            <v>2.9513503371759908</v>
          </cell>
          <cell r="H355">
            <v>26357624.89295144</v>
          </cell>
          <cell r="I355">
            <v>0</v>
          </cell>
          <cell r="J355">
            <v>0</v>
          </cell>
          <cell r="K355">
            <v>0</v>
          </cell>
          <cell r="L355">
            <v>0</v>
          </cell>
          <cell r="M355">
            <v>215649609.56512451</v>
          </cell>
          <cell r="N355">
            <v>29599070.10301869</v>
          </cell>
          <cell r="O355">
            <v>49452104.928214148</v>
          </cell>
          <cell r="P355">
            <v>97646143.211088374</v>
          </cell>
          <cell r="Q355">
            <v>392346927.8074457</v>
          </cell>
          <cell r="R355">
            <v>0</v>
          </cell>
          <cell r="S355">
            <v>8856.0009099166782</v>
          </cell>
          <cell r="T355">
            <v>1771.2001819833356</v>
          </cell>
          <cell r="U355">
            <v>6.2272086240645281</v>
          </cell>
          <cell r="V355">
            <v>112089.7552331615</v>
          </cell>
          <cell r="W355">
            <v>12.656926797246241</v>
          </cell>
          <cell r="X355">
            <v>9.7560965585778039</v>
          </cell>
          <cell r="Y355">
            <v>0</v>
          </cell>
          <cell r="Z355">
            <v>2035</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S355">
            <v>0</v>
          </cell>
          <cell r="AT355">
            <v>0</v>
          </cell>
          <cell r="AU355">
            <v>0</v>
          </cell>
          <cell r="AV355">
            <v>0</v>
          </cell>
          <cell r="AX355">
            <v>4.2064249225158958</v>
          </cell>
          <cell r="AY355">
            <v>1880.6925828568569</v>
          </cell>
          <cell r="AZ355">
            <v>-1880.6925828568569</v>
          </cell>
          <cell r="BA355">
            <v>0</v>
          </cell>
          <cell r="BC355">
            <v>-1702.6925828568569</v>
          </cell>
          <cell r="BE355">
            <v>0</v>
          </cell>
          <cell r="BG355">
            <v>0.7</v>
          </cell>
          <cell r="BH355">
            <v>12119.95692619556</v>
          </cell>
          <cell r="BI355">
            <v>8483.969848336892</v>
          </cell>
          <cell r="BJ355">
            <v>7174.8826796248004</v>
          </cell>
          <cell r="BK355">
            <v>192</v>
          </cell>
          <cell r="BL355">
            <v>122933755.63915917</v>
          </cell>
          <cell r="BM355">
            <v>23937000</v>
          </cell>
        </row>
        <row r="356">
          <cell r="B356">
            <v>2032</v>
          </cell>
          <cell r="C356">
            <v>12401.037910688512</v>
          </cell>
          <cell r="D356">
            <v>8680.7265374819581</v>
          </cell>
          <cell r="E356">
            <v>3.0197968228696936</v>
          </cell>
          <cell r="F356">
            <v>0</v>
          </cell>
          <cell r="G356">
            <v>3.0197968228696936</v>
          </cell>
          <cell r="H356">
            <v>27044021.374538716</v>
          </cell>
          <cell r="I356">
            <v>0</v>
          </cell>
          <cell r="J356">
            <v>0</v>
          </cell>
          <cell r="K356">
            <v>0</v>
          </cell>
          <cell r="L356">
            <v>0</v>
          </cell>
          <cell r="M356">
            <v>220650865.33948153</v>
          </cell>
          <cell r="N356">
            <v>30285519.387887977</v>
          </cell>
          <cell r="O356">
            <v>50598977.51391039</v>
          </cell>
          <cell r="P356">
            <v>99910711.825717226</v>
          </cell>
          <cell r="Q356">
            <v>401446074.06699711</v>
          </cell>
          <cell r="R356">
            <v>0</v>
          </cell>
          <cell r="S356">
            <v>8856.0009099166782</v>
          </cell>
          <cell r="T356">
            <v>1771.2001819833356</v>
          </cell>
          <cell r="U356">
            <v>6.2272086240645281</v>
          </cell>
          <cell r="V356">
            <v>112089.7552331615</v>
          </cell>
          <cell r="W356">
            <v>12.656926797246241</v>
          </cell>
          <cell r="X356">
            <v>9.7560965585778039</v>
          </cell>
          <cell r="Y356">
            <v>0</v>
          </cell>
          <cell r="Z356">
            <v>2035</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S356">
            <v>0</v>
          </cell>
          <cell r="AT356">
            <v>0</v>
          </cell>
          <cell r="AU356">
            <v>0</v>
          </cell>
          <cell r="AV356">
            <v>0</v>
          </cell>
          <cell r="AX356">
            <v>4.1993618340854075</v>
          </cell>
          <cell r="AY356">
            <v>1877.5346760195855</v>
          </cell>
          <cell r="AZ356">
            <v>-1877.5346760195855</v>
          </cell>
          <cell r="BA356">
            <v>0</v>
          </cell>
          <cell r="BC356">
            <v>-1699.5346760195855</v>
          </cell>
          <cell r="BE356">
            <v>0</v>
          </cell>
          <cell r="BG356">
            <v>0.7</v>
          </cell>
          <cell r="BH356">
            <v>12401.037910688512</v>
          </cell>
          <cell r="BI356">
            <v>8680.7265374819581</v>
          </cell>
          <cell r="BJ356">
            <v>7371.6393687698665</v>
          </cell>
          <cell r="BK356">
            <v>197</v>
          </cell>
          <cell r="BL356">
            <v>126135155.52559561</v>
          </cell>
          <cell r="BM356">
            <v>24560359.375</v>
          </cell>
        </row>
        <row r="357">
          <cell r="B357">
            <v>2033</v>
          </cell>
          <cell r="C357">
            <v>12688.637608104675</v>
          </cell>
          <cell r="D357">
            <v>8882.046325673271</v>
          </cell>
          <cell r="E357">
            <v>3.0898306909031636</v>
          </cell>
          <cell r="F357">
            <v>0</v>
          </cell>
          <cell r="G357">
            <v>3.0898306909031636</v>
          </cell>
          <cell r="H357">
            <v>27593138.559808537</v>
          </cell>
          <cell r="I357">
            <v>0</v>
          </cell>
          <cell r="J357">
            <v>0</v>
          </cell>
          <cell r="K357">
            <v>0</v>
          </cell>
          <cell r="L357">
            <v>0</v>
          </cell>
          <cell r="M357">
            <v>225768108.15119204</v>
          </cell>
          <cell r="N357">
            <v>30987888.518179618</v>
          </cell>
          <cell r="O357">
            <v>51772447.89012935</v>
          </cell>
          <cell r="P357">
            <v>102227799.37085974</v>
          </cell>
          <cell r="Q357">
            <v>410756243.93036073</v>
          </cell>
          <cell r="R357">
            <v>0</v>
          </cell>
          <cell r="S357">
            <v>8856.0009099166782</v>
          </cell>
          <cell r="T357">
            <v>1771.2001819833356</v>
          </cell>
          <cell r="U357">
            <v>6.2272086240645281</v>
          </cell>
          <cell r="V357">
            <v>112089.7552331615</v>
          </cell>
          <cell r="W357">
            <v>12.656926797246241</v>
          </cell>
          <cell r="X357">
            <v>9.7560965585778039</v>
          </cell>
          <cell r="Y357">
            <v>0</v>
          </cell>
          <cell r="Z357">
            <v>2035</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S357">
            <v>0</v>
          </cell>
          <cell r="AT357">
            <v>0</v>
          </cell>
          <cell r="AU357">
            <v>0</v>
          </cell>
          <cell r="AV357">
            <v>0</v>
          </cell>
          <cell r="AX357">
            <v>4.1923106054216079</v>
          </cell>
          <cell r="AY357">
            <v>1874.3820716840007</v>
          </cell>
          <cell r="AZ357">
            <v>-1874.3820716840007</v>
          </cell>
          <cell r="BA357">
            <v>0</v>
          </cell>
          <cell r="BC357">
            <v>-1696.3820716840007</v>
          </cell>
          <cell r="BE357">
            <v>0</v>
          </cell>
          <cell r="BG357">
            <v>0.7</v>
          </cell>
          <cell r="BH357">
            <v>12688.637608104675</v>
          </cell>
          <cell r="BI357">
            <v>8882.046325673271</v>
          </cell>
          <cell r="BJ357">
            <v>7572.9591569611794</v>
          </cell>
          <cell r="BK357">
            <v>201</v>
          </cell>
          <cell r="BL357">
            <v>128696275.43474476</v>
          </cell>
          <cell r="BM357">
            <v>25059046.875</v>
          </cell>
        </row>
        <row r="358">
          <cell r="B358">
            <v>2034</v>
          </cell>
          <cell r="C358">
            <v>12982.907197714499</v>
          </cell>
          <cell r="D358">
            <v>9088.0350384001486</v>
          </cell>
          <cell r="E358">
            <v>3.1614887551854647</v>
          </cell>
          <cell r="F358">
            <v>0</v>
          </cell>
          <cell r="G358">
            <v>3.1614887551854647</v>
          </cell>
          <cell r="H358">
            <v>28279535.041395817</v>
          </cell>
          <cell r="I358">
            <v>0</v>
          </cell>
          <cell r="J358">
            <v>0</v>
          </cell>
          <cell r="K358">
            <v>0</v>
          </cell>
          <cell r="L358">
            <v>0</v>
          </cell>
          <cell r="M358">
            <v>231004027.92324364</v>
          </cell>
          <cell r="N358">
            <v>31706546.70030785</v>
          </cell>
          <cell r="O358">
            <v>52973132.901733831</v>
          </cell>
          <cell r="P358">
            <v>104598623.84364469</v>
          </cell>
          <cell r="Q358">
            <v>420282331.36892998</v>
          </cell>
          <cell r="R358">
            <v>0</v>
          </cell>
          <cell r="S358">
            <v>8856.0009099166782</v>
          </cell>
          <cell r="T358">
            <v>1771.2001819833356</v>
          </cell>
          <cell r="U358">
            <v>6.2272086240645281</v>
          </cell>
          <cell r="V358">
            <v>112089.7552331615</v>
          </cell>
          <cell r="W358">
            <v>12.656926797246241</v>
          </cell>
          <cell r="X358">
            <v>9.7560965585778039</v>
          </cell>
          <cell r="Y358">
            <v>0</v>
          </cell>
          <cell r="Z358">
            <v>2035</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S358">
            <v>0</v>
          </cell>
          <cell r="AT358">
            <v>0</v>
          </cell>
          <cell r="AU358">
            <v>0</v>
          </cell>
          <cell r="AV358">
            <v>0</v>
          </cell>
          <cell r="AX358">
            <v>4.1852712166105377</v>
          </cell>
          <cell r="AY358">
            <v>1871.2347609465712</v>
          </cell>
          <cell r="AZ358">
            <v>-1871.2347609465712</v>
          </cell>
          <cell r="BA358">
            <v>0</v>
          </cell>
          <cell r="BC358">
            <v>-1693.2347609465712</v>
          </cell>
          <cell r="BE358">
            <v>0</v>
          </cell>
          <cell r="BG358">
            <v>0.7</v>
          </cell>
          <cell r="BH358">
            <v>12982.907197714499</v>
          </cell>
          <cell r="BI358">
            <v>9088.0350384001486</v>
          </cell>
          <cell r="BJ358">
            <v>7778.9478696880569</v>
          </cell>
          <cell r="BK358">
            <v>206</v>
          </cell>
          <cell r="BL358">
            <v>131897675.32118119</v>
          </cell>
          <cell r="BM358">
            <v>25682406.25</v>
          </cell>
        </row>
        <row r="359">
          <cell r="B359">
            <v>2035</v>
          </cell>
          <cell r="C359">
            <v>13284.001364875019</v>
          </cell>
          <cell r="D359">
            <v>9298.8009554125128</v>
          </cell>
          <cell r="E359">
            <v>0</v>
          </cell>
          <cell r="F359">
            <v>0</v>
          </cell>
          <cell r="G359">
            <v>0</v>
          </cell>
          <cell r="H359">
            <v>28965931.522983093</v>
          </cell>
          <cell r="I359">
            <v>0</v>
          </cell>
          <cell r="J359">
            <v>0</v>
          </cell>
          <cell r="K359">
            <v>0</v>
          </cell>
          <cell r="L359">
            <v>0</v>
          </cell>
          <cell r="M359">
            <v>0</v>
          </cell>
          <cell r="N359">
            <v>0</v>
          </cell>
          <cell r="O359">
            <v>0</v>
          </cell>
          <cell r="P359">
            <v>0</v>
          </cell>
          <cell r="Q359">
            <v>0</v>
          </cell>
          <cell r="R359">
            <v>0</v>
          </cell>
          <cell r="S359">
            <v>8856.0009099166782</v>
          </cell>
          <cell r="T359">
            <v>1771.2001819833356</v>
          </cell>
          <cell r="U359">
            <v>6.2272086240645281</v>
          </cell>
          <cell r="V359">
            <v>112089.7552331615</v>
          </cell>
          <cell r="W359">
            <v>12.656926797246241</v>
          </cell>
          <cell r="X359">
            <v>9.7560965585778039</v>
          </cell>
          <cell r="Y359">
            <v>112089.7552331615</v>
          </cell>
          <cell r="Z359">
            <v>2035</v>
          </cell>
          <cell r="AB359">
            <v>0</v>
          </cell>
          <cell r="AC359">
            <v>0</v>
          </cell>
          <cell r="AD359">
            <v>1051468291.4398338</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S359">
            <v>0</v>
          </cell>
          <cell r="AT359">
            <v>0</v>
          </cell>
          <cell r="AU359">
            <v>0</v>
          </cell>
          <cell r="AV359">
            <v>0</v>
          </cell>
          <cell r="AX359">
            <v>4.1782436477716729</v>
          </cell>
          <cell r="AY359">
            <v>1868.0927349187148</v>
          </cell>
          <cell r="AZ359">
            <v>-1868.0927349187148</v>
          </cell>
          <cell r="BA359">
            <v>0</v>
          </cell>
          <cell r="BC359">
            <v>-1690.0927349187148</v>
          </cell>
          <cell r="BE359">
            <v>0</v>
          </cell>
          <cell r="BG359">
            <v>0.7</v>
          </cell>
          <cell r="BH359">
            <v>13284.001364875019</v>
          </cell>
          <cell r="BI359">
            <v>9298.8009554125128</v>
          </cell>
          <cell r="BJ359">
            <v>7989.7137867004212</v>
          </cell>
          <cell r="BK359">
            <v>211</v>
          </cell>
          <cell r="BL359">
            <v>135099075.20761764</v>
          </cell>
          <cell r="BM359">
            <v>26305765.625</v>
          </cell>
        </row>
        <row r="360">
          <cell r="B360">
            <v>0</v>
          </cell>
          <cell r="C360">
            <v>0</v>
          </cell>
          <cell r="D360">
            <v>0</v>
          </cell>
          <cell r="E360">
            <v>0</v>
          </cell>
          <cell r="F360">
            <v>0</v>
          </cell>
          <cell r="G360">
            <v>0</v>
          </cell>
          <cell r="H360" t="e">
            <v>#N/A</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S360">
            <v>0</v>
          </cell>
          <cell r="AT360">
            <v>0</v>
          </cell>
          <cell r="AU360">
            <v>0</v>
          </cell>
          <cell r="AV360">
            <v>0</v>
          </cell>
          <cell r="AX360">
            <v>0</v>
          </cell>
          <cell r="AY360">
            <v>0</v>
          </cell>
          <cell r="AZ360">
            <v>0</v>
          </cell>
          <cell r="BA360">
            <v>0</v>
          </cell>
          <cell r="BC360">
            <v>0</v>
          </cell>
          <cell r="BE360">
            <v>0</v>
          </cell>
          <cell r="BG360">
            <v>0</v>
          </cell>
          <cell r="BH360" t="e">
            <v>#N/A</v>
          </cell>
          <cell r="BI360" t="e">
            <v>#N/A</v>
          </cell>
          <cell r="BJ360" t="e">
            <v>#N/A</v>
          </cell>
          <cell r="BK360" t="e">
            <v>#N/A</v>
          </cell>
          <cell r="BL360" t="e">
            <v>#N/A</v>
          </cell>
          <cell r="BM360" t="e">
            <v>#N/A</v>
          </cell>
        </row>
      </sheetData>
      <sheetData sheetId="25">
        <row r="6">
          <cell r="B6" t="str">
            <v>Año</v>
          </cell>
          <cell r="C6" t="str">
            <v>ENERGÍA CAPTACIÓN ($/año)</v>
          </cell>
          <cell r="D6" t="str">
            <v>ENERGÍA REBOMBEO ($/año)</v>
          </cell>
          <cell r="E6" t="str">
            <v>ENERGÍA TRATAMIENTO ($/año)</v>
          </cell>
          <cell r="F6" t="str">
            <v>ENERGÍA BOMBEO AGUAS NEGRAS ($/año)</v>
          </cell>
          <cell r="G6" t="str">
            <v>COSTO TOTAL ENERGÍA BOMBEO ($/año)</v>
          </cell>
          <cell r="H6" t="str">
            <v>CLORACIÓN  ($/año)</v>
          </cell>
          <cell r="I6" t="str">
            <v>COAGULANTES ($/año)</v>
          </cell>
          <cell r="J6" t="str">
            <v>COSTO TOTAL INSUMOS  ($/año)</v>
          </cell>
          <cell r="K6" t="str">
            <v>COSTOS PERSONAL ACUEDUCTO ($/año)</v>
          </cell>
          <cell r="L6" t="str">
            <v>COSTOS PERSONAL ALCANTARILLADO ($/año)</v>
          </cell>
          <cell r="M6" t="str">
            <v>COSTO TOTAL PERSONAL  ($/año)</v>
          </cell>
          <cell r="N6" t="str">
            <v>COSTO DE  MANTENIMIENTO DE REDES ACU ($/año)</v>
          </cell>
          <cell r="O6" t="str">
            <v>COSTO DE  MANTENIMIENTO DE REDES ALC ($/año)</v>
          </cell>
          <cell r="P6" t="str">
            <v>TOTAL COSTOS OPERACIÓN ($/año)</v>
          </cell>
          <cell r="Q6" t="str">
            <v>TOTAL COSTOS OPERACIÓN ($/mes)</v>
          </cell>
        </row>
        <row r="7">
          <cell r="B7">
            <v>2002</v>
          </cell>
          <cell r="C7">
            <v>69827983.500789553</v>
          </cell>
          <cell r="D7">
            <v>33496664.148606844</v>
          </cell>
          <cell r="E7">
            <v>82150.568824458256</v>
          </cell>
          <cell r="F7">
            <v>1241796.4845966417</v>
          </cell>
          <cell r="G7">
            <v>104648594.70281748</v>
          </cell>
          <cell r="H7">
            <v>2118834.8410499725</v>
          </cell>
          <cell r="I7">
            <v>832399.40184106061</v>
          </cell>
          <cell r="J7">
            <v>6533765.1678757221</v>
          </cell>
          <cell r="K7">
            <v>88447328.748629913</v>
          </cell>
          <cell r="L7">
            <v>25403031.251370091</v>
          </cell>
          <cell r="M7">
            <v>113850360</v>
          </cell>
          <cell r="N7">
            <v>16778272.626535878</v>
          </cell>
          <cell r="O7">
            <v>4533281.7823459953</v>
          </cell>
          <cell r="P7">
            <v>244553008.81708276</v>
          </cell>
          <cell r="Q7">
            <v>20379417.401423562</v>
          </cell>
        </row>
        <row r="8">
          <cell r="B8">
            <v>2003</v>
          </cell>
          <cell r="C8">
            <v>69605709.852174535</v>
          </cell>
          <cell r="D8">
            <v>33390038.90492272</v>
          </cell>
          <cell r="E8">
            <v>81889.070414322981</v>
          </cell>
          <cell r="F8">
            <v>1237843.6476159564</v>
          </cell>
          <cell r="G8">
            <v>104315481.47512753</v>
          </cell>
          <cell r="H8">
            <v>2112090.2505960972</v>
          </cell>
          <cell r="I8">
            <v>829749.74130560958</v>
          </cell>
          <cell r="J8">
            <v>6512967.1475084145</v>
          </cell>
          <cell r="K8">
            <v>88890174.555052206</v>
          </cell>
          <cell r="L8">
            <v>30798665.44494779</v>
          </cell>
          <cell r="M8">
            <v>119688840</v>
          </cell>
          <cell r="N8">
            <v>16778272.626535878</v>
          </cell>
          <cell r="O8">
            <v>4459978.1653992394</v>
          </cell>
          <cell r="P8">
            <v>249969975.83676773</v>
          </cell>
          <cell r="Q8">
            <v>20830831.319730643</v>
          </cell>
        </row>
        <row r="9">
          <cell r="B9">
            <v>2004</v>
          </cell>
          <cell r="C9">
            <v>69582704.836811855</v>
          </cell>
          <cell r="D9">
            <v>33379003.339599133</v>
          </cell>
          <cell r="E9">
            <v>81862.005690366903</v>
          </cell>
          <cell r="F9">
            <v>1237434.53445282</v>
          </cell>
          <cell r="G9">
            <v>104281004.71655418</v>
          </cell>
          <cell r="H9">
            <v>2111392.1948077786</v>
          </cell>
          <cell r="I9">
            <v>829475.50510305597</v>
          </cell>
          <cell r="J9">
            <v>6510814.5811513849</v>
          </cell>
          <cell r="K9">
            <v>89637659.61633186</v>
          </cell>
          <cell r="L9">
            <v>35889660.383668147</v>
          </cell>
          <cell r="M9">
            <v>125527320</v>
          </cell>
          <cell r="N9">
            <v>22592626.135617357</v>
          </cell>
          <cell r="O9">
            <v>4459978.1653992394</v>
          </cell>
          <cell r="P9">
            <v>261586770.15810189</v>
          </cell>
          <cell r="Q9">
            <v>21798897.513175156</v>
          </cell>
        </row>
        <row r="10">
          <cell r="B10">
            <v>2005</v>
          </cell>
          <cell r="C10">
            <v>69727379.073435217</v>
          </cell>
          <cell r="D10">
            <v>33448403.944803122</v>
          </cell>
          <cell r="E10">
            <v>82032.210674629649</v>
          </cell>
          <cell r="F10">
            <v>1240007.3705773021</v>
          </cell>
          <cell r="G10">
            <v>104497822.59949027</v>
          </cell>
          <cell r="H10">
            <v>2115782.1370313922</v>
          </cell>
          <cell r="I10">
            <v>831200.1252623325</v>
          </cell>
          <cell r="J10">
            <v>6524351.668155022</v>
          </cell>
          <cell r="K10">
            <v>89416612.811679438</v>
          </cell>
          <cell r="L10">
            <v>36110707.188320562</v>
          </cell>
          <cell r="M10">
            <v>125527320</v>
          </cell>
          <cell r="N10">
            <v>22592626.135617357</v>
          </cell>
          <cell r="O10">
            <v>4459978.1653992394</v>
          </cell>
          <cell r="P10">
            <v>261813413.86573124</v>
          </cell>
          <cell r="Q10">
            <v>21817784.488810938</v>
          </cell>
        </row>
        <row r="11">
          <cell r="B11">
            <v>2006</v>
          </cell>
          <cell r="C11">
            <v>73198142.450240776</v>
          </cell>
          <cell r="D11">
            <v>35113338.106489554</v>
          </cell>
          <cell r="E11">
            <v>86115.461706165632</v>
          </cell>
          <cell r="F11">
            <v>1301730.2149744222</v>
          </cell>
          <cell r="G11">
            <v>109699326.23341091</v>
          </cell>
          <cell r="H11">
            <v>2221097.713955258</v>
          </cell>
          <cell r="I11">
            <v>872574.10191099427</v>
          </cell>
          <cell r="J11">
            <v>6849109.0465068454</v>
          </cell>
          <cell r="K11">
            <v>90269535.780058339</v>
          </cell>
          <cell r="L11">
            <v>35257784.219941661</v>
          </cell>
          <cell r="M11">
            <v>125527320</v>
          </cell>
          <cell r="N11">
            <v>22592626.135617357</v>
          </cell>
          <cell r="O11">
            <v>4459978.1653992394</v>
          </cell>
          <cell r="P11">
            <v>267250640.96561408</v>
          </cell>
          <cell r="Q11">
            <v>22270886.747134507</v>
          </cell>
        </row>
        <row r="12">
          <cell r="B12">
            <v>2007</v>
          </cell>
          <cell r="C12">
            <v>76735771.124367446</v>
          </cell>
          <cell r="D12">
            <v>36810347.724107422</v>
          </cell>
          <cell r="E12">
            <v>90277.377793373467</v>
          </cell>
          <cell r="F12">
            <v>1364642.1684792673</v>
          </cell>
          <cell r="G12">
            <v>115001038.3947475</v>
          </cell>
          <cell r="H12">
            <v>2328442.2270522495</v>
          </cell>
          <cell r="I12">
            <v>914745.16062766954</v>
          </cell>
          <cell r="J12">
            <v>7180122.9731459524</v>
          </cell>
          <cell r="K12">
            <v>91062097.505957484</v>
          </cell>
          <cell r="L12">
            <v>34465222.494042516</v>
          </cell>
          <cell r="M12">
            <v>125527320</v>
          </cell>
          <cell r="N12">
            <v>16778272.626535878</v>
          </cell>
          <cell r="O12">
            <v>4459978.1653992394</v>
          </cell>
          <cell r="P12">
            <v>266978264.36709559</v>
          </cell>
          <cell r="Q12">
            <v>22248188.697257966</v>
          </cell>
        </row>
        <row r="13">
          <cell r="B13">
            <v>2008</v>
          </cell>
          <cell r="C13">
            <v>80342742.46759218</v>
          </cell>
          <cell r="D13">
            <v>38540621.199300684</v>
          </cell>
          <cell r="E13">
            <v>94520.873491284932</v>
          </cell>
          <cell r="F13">
            <v>1428787.2878067745</v>
          </cell>
          <cell r="G13">
            <v>120406671.82819092</v>
          </cell>
          <cell r="H13">
            <v>2437890.8487872169</v>
          </cell>
          <cell r="I13">
            <v>957742.83345212077</v>
          </cell>
          <cell r="J13">
            <v>7517625.2543570586</v>
          </cell>
          <cell r="K13">
            <v>96462420.06521976</v>
          </cell>
          <cell r="L13">
            <v>37822619.934780225</v>
          </cell>
          <cell r="M13">
            <v>134285040</v>
          </cell>
          <cell r="N13">
            <v>16778272.626535878</v>
          </cell>
          <cell r="O13">
            <v>4459978.1653992394</v>
          </cell>
          <cell r="P13">
            <v>281386592.08842427</v>
          </cell>
          <cell r="Q13">
            <v>23448882.674035355</v>
          </cell>
        </row>
        <row r="14">
          <cell r="B14">
            <v>2009</v>
          </cell>
          <cell r="C14">
            <v>84021549.293775469</v>
          </cell>
          <cell r="D14">
            <v>40305354.341320604</v>
          </cell>
          <cell r="E14">
            <v>98848.881522088821</v>
          </cell>
          <cell r="F14">
            <v>1494209.9042885019</v>
          </cell>
          <cell r="G14">
            <v>125919962.42090666</v>
          </cell>
          <cell r="H14">
            <v>2549519.2201939528</v>
          </cell>
          <cell r="I14">
            <v>1001596.8365047672</v>
          </cell>
          <cell r="J14">
            <v>7861849.14133194</v>
          </cell>
          <cell r="K14">
            <v>98646988.798265457</v>
          </cell>
          <cell r="L14">
            <v>35638051.201734543</v>
          </cell>
          <cell r="M14">
            <v>134285040</v>
          </cell>
          <cell r="N14">
            <v>16778272.626535878</v>
          </cell>
          <cell r="O14">
            <v>4459978.1653992394</v>
          </cell>
          <cell r="P14">
            <v>287149735.8118571</v>
          </cell>
          <cell r="Q14">
            <v>23929144.650988091</v>
          </cell>
        </row>
        <row r="15">
          <cell r="B15">
            <v>2010</v>
          </cell>
          <cell r="C15">
            <v>87774703.192391858</v>
          </cell>
          <cell r="D15">
            <v>42105751.966129087</v>
          </cell>
          <cell r="E15">
            <v>103264.3566969316</v>
          </cell>
          <cell r="F15">
            <v>1560954.6831549755</v>
          </cell>
          <cell r="G15">
            <v>131544674.19837284</v>
          </cell>
          <cell r="H15">
            <v>2663403.5520266341</v>
          </cell>
          <cell r="I15">
            <v>1046337.1097247492</v>
          </cell>
          <cell r="J15">
            <v>8213029.6420860458</v>
          </cell>
          <cell r="K15">
            <v>99370225.793197587</v>
          </cell>
          <cell r="L15">
            <v>34914814.206802405</v>
          </cell>
          <cell r="M15">
            <v>134285040</v>
          </cell>
          <cell r="N15">
            <v>16778272.626535878</v>
          </cell>
          <cell r="O15">
            <v>4459978.1653992394</v>
          </cell>
          <cell r="P15">
            <v>293029350.1422267</v>
          </cell>
          <cell r="Q15">
            <v>24419112.511852223</v>
          </cell>
        </row>
        <row r="16">
          <cell r="B16">
            <v>2011</v>
          </cell>
          <cell r="C16">
            <v>92913376.810099155</v>
          </cell>
          <cell r="D16">
            <v>44570786.980919421</v>
          </cell>
          <cell r="E16">
            <v>109309.85507070489</v>
          </cell>
          <cell r="F16">
            <v>1652339.0610797126</v>
          </cell>
          <cell r="G16">
            <v>139245812.707169</v>
          </cell>
          <cell r="H16">
            <v>2819329.5884395204</v>
          </cell>
          <cell r="I16">
            <v>1107593.7668869542</v>
          </cell>
          <cell r="J16">
            <v>8693852.4441948608</v>
          </cell>
          <cell r="K16">
            <v>100050582.77170764</v>
          </cell>
          <cell r="L16">
            <v>34234457.228292361</v>
          </cell>
          <cell r="M16">
            <v>134285040</v>
          </cell>
          <cell r="N16">
            <v>16778272.626535878</v>
          </cell>
          <cell r="O16">
            <v>4459978.1653992394</v>
          </cell>
          <cell r="P16">
            <v>301079491.39886481</v>
          </cell>
          <cell r="Q16">
            <v>25089957.616572067</v>
          </cell>
        </row>
        <row r="17">
          <cell r="B17">
            <v>2012</v>
          </cell>
          <cell r="C17">
            <v>95250111.446550265</v>
          </cell>
          <cell r="D17">
            <v>45691724.625076585</v>
          </cell>
          <cell r="E17">
            <v>112058.9546430003</v>
          </cell>
          <cell r="F17">
            <v>1693894.7341996066</v>
          </cell>
          <cell r="G17">
            <v>142747789.76046947</v>
          </cell>
          <cell r="H17">
            <v>2890234.6112366472</v>
          </cell>
          <cell r="I17">
            <v>1135449.3115572541</v>
          </cell>
          <cell r="J17">
            <v>8912499.3907165304</v>
          </cell>
          <cell r="K17">
            <v>100092799.4628296</v>
          </cell>
          <cell r="L17">
            <v>34192240.537170395</v>
          </cell>
          <cell r="M17">
            <v>134285040</v>
          </cell>
          <cell r="N17">
            <v>16778272.626535878</v>
          </cell>
          <cell r="O17">
            <v>4459978.1653992394</v>
          </cell>
          <cell r="P17">
            <v>304740172.20915979</v>
          </cell>
          <cell r="Q17">
            <v>25395014.350763317</v>
          </cell>
        </row>
        <row r="18">
          <cell r="B18">
            <v>2013</v>
          </cell>
          <cell r="C18">
            <v>97459112.292138606</v>
          </cell>
          <cell r="D18">
            <v>46751388.039641947</v>
          </cell>
          <cell r="E18">
            <v>114657.77916722189</v>
          </cell>
          <cell r="F18">
            <v>1733178.834169236</v>
          </cell>
          <cell r="G18">
            <v>146058336.94511703</v>
          </cell>
          <cell r="H18">
            <v>2957263.7265123087</v>
          </cell>
          <cell r="I18">
            <v>1161782.1782726927</v>
          </cell>
          <cell r="J18">
            <v>9119194.3582226429</v>
          </cell>
          <cell r="K18">
            <v>100097365.1101418</v>
          </cell>
          <cell r="L18">
            <v>34187674.889858201</v>
          </cell>
          <cell r="M18">
            <v>134285040</v>
          </cell>
          <cell r="N18">
            <v>16778272.626535878</v>
          </cell>
          <cell r="O18">
            <v>4459978.1653992394</v>
          </cell>
          <cell r="P18">
            <v>308200747.86855596</v>
          </cell>
          <cell r="Q18">
            <v>25683395.655712996</v>
          </cell>
        </row>
        <row r="19">
          <cell r="B19">
            <v>2014</v>
          </cell>
          <cell r="C19">
            <v>99719343.363725603</v>
          </cell>
          <cell r="D19">
            <v>47835626.726018146</v>
          </cell>
          <cell r="E19">
            <v>117316.87454555953</v>
          </cell>
          <cell r="F19">
            <v>1773373.9945957302</v>
          </cell>
          <cell r="G19">
            <v>149445660.95888504</v>
          </cell>
          <cell r="H19">
            <v>3025847.3530643787</v>
          </cell>
          <cell r="I19">
            <v>1188725.7458467204</v>
          </cell>
          <cell r="J19">
            <v>9330682.9091804214</v>
          </cell>
          <cell r="K19">
            <v>100101780.82359603</v>
          </cell>
          <cell r="L19">
            <v>34183259.176403977</v>
          </cell>
          <cell r="M19">
            <v>134285040</v>
          </cell>
          <cell r="N19">
            <v>16778272.626535878</v>
          </cell>
          <cell r="O19">
            <v>4459978.1653992394</v>
          </cell>
          <cell r="P19">
            <v>311741579.75486594</v>
          </cell>
          <cell r="Q19">
            <v>25978464.979572162</v>
          </cell>
        </row>
        <row r="20">
          <cell r="B20">
            <v>2015</v>
          </cell>
          <cell r="C20">
            <v>102031992.77133903</v>
          </cell>
          <cell r="D20">
            <v>48945010.623656079</v>
          </cell>
          <cell r="E20">
            <v>120037.63855451654</v>
          </cell>
          <cell r="F20">
            <v>1814501.3444131054</v>
          </cell>
          <cell r="G20">
            <v>152911542.37796271</v>
          </cell>
          <cell r="H20">
            <v>3096021.542469827</v>
          </cell>
          <cell r="I20">
            <v>1216294.1773988607</v>
          </cell>
          <cell r="J20">
            <v>9547076.2143773586</v>
          </cell>
          <cell r="K20">
            <v>103449780.07915972</v>
          </cell>
          <cell r="L20">
            <v>36673739.920840286</v>
          </cell>
          <cell r="M20">
            <v>140123520</v>
          </cell>
          <cell r="N20">
            <v>16778272.626535878</v>
          </cell>
          <cell r="O20">
            <v>4459978.1653992394</v>
          </cell>
          <cell r="P20">
            <v>321203009.13702089</v>
          </cell>
          <cell r="Q20">
            <v>26766917.428085074</v>
          </cell>
        </row>
        <row r="21">
          <cell r="B21">
            <v>2016</v>
          </cell>
          <cell r="C21">
            <v>104398276.17915875</v>
          </cell>
          <cell r="D21">
            <v>50080122.889804497</v>
          </cell>
          <cell r="E21">
            <v>122821.50138724557</v>
          </cell>
          <cell r="F21">
            <v>1856582.5025687986</v>
          </cell>
          <cell r="G21">
            <v>156457803.07291928</v>
          </cell>
          <cell r="H21">
            <v>3167823.1823987551</v>
          </cell>
          <cell r="I21">
            <v>1244501.9645137964</v>
          </cell>
          <cell r="J21">
            <v>9768488.0228274725</v>
          </cell>
          <cell r="K21">
            <v>104619384.31322387</v>
          </cell>
          <cell r="L21">
            <v>35504135.686776131</v>
          </cell>
          <cell r="M21">
            <v>140123520</v>
          </cell>
          <cell r="N21">
            <v>16778272.626535878</v>
          </cell>
          <cell r="O21">
            <v>4459978.1653992394</v>
          </cell>
          <cell r="P21">
            <v>324909980.44972444</v>
          </cell>
          <cell r="Q21">
            <v>27075831.704143703</v>
          </cell>
        </row>
        <row r="22">
          <cell r="B22">
            <v>2017</v>
          </cell>
          <cell r="C22">
            <v>106819437.44454089</v>
          </cell>
          <cell r="D22">
            <v>51241560.206051879</v>
          </cell>
          <cell r="E22">
            <v>125669.92640534221</v>
          </cell>
          <cell r="F22">
            <v>1899639.5893878553</v>
          </cell>
          <cell r="G22">
            <v>160086307.16638598</v>
          </cell>
          <cell r="H22">
            <v>3241290.0160047174</v>
          </cell>
          <cell r="I22">
            <v>1273363.9348589962</v>
          </cell>
          <cell r="J22">
            <v>9995034.7215644494</v>
          </cell>
          <cell r="K22">
            <v>104616491.70262805</v>
          </cell>
          <cell r="L22">
            <v>35507028.297371954</v>
          </cell>
          <cell r="M22">
            <v>140123520</v>
          </cell>
          <cell r="N22">
            <v>16778272.626535878</v>
          </cell>
          <cell r="O22">
            <v>4459978.1653992394</v>
          </cell>
          <cell r="P22">
            <v>328702922.29453522</v>
          </cell>
          <cell r="Q22">
            <v>27391910.191211268</v>
          </cell>
        </row>
        <row r="23">
          <cell r="B23">
            <v>2018</v>
          </cell>
          <cell r="C23">
            <v>109296749.27186266</v>
          </cell>
          <cell r="D23">
            <v>52429933.091977067</v>
          </cell>
          <cell r="E23">
            <v>128584.41090807377</v>
          </cell>
          <cell r="F23">
            <v>1943695.2382006706</v>
          </cell>
          <cell r="G23">
            <v>163798962.01294845</v>
          </cell>
          <cell r="H23">
            <v>3316460.66176474</v>
          </cell>
          <cell r="I23">
            <v>1302895.259979005</v>
          </cell>
          <cell r="J23">
            <v>10226835.396821506</v>
          </cell>
          <cell r="K23">
            <v>104613689.65139112</v>
          </cell>
          <cell r="L23">
            <v>35509830.348608881</v>
          </cell>
          <cell r="M23">
            <v>140123520</v>
          </cell>
          <cell r="N23">
            <v>16778272.626535878</v>
          </cell>
          <cell r="O23">
            <v>4459978.1653992394</v>
          </cell>
          <cell r="P23">
            <v>332583828.46416622</v>
          </cell>
          <cell r="Q23">
            <v>27715319.03868052</v>
          </cell>
        </row>
        <row r="24">
          <cell r="B24">
            <v>2019</v>
          </cell>
          <cell r="C24">
            <v>111831513.88153011</v>
          </cell>
          <cell r="D24">
            <v>53645866.226074278</v>
          </cell>
          <cell r="E24">
            <v>131566.4869194472</v>
          </cell>
          <cell r="F24">
            <v>1988772.6072403968</v>
          </cell>
          <cell r="G24">
            <v>167597719.20176423</v>
          </cell>
          <cell r="H24">
            <v>3393374.633779455</v>
          </cell>
          <cell r="I24">
            <v>1333111.4632705003</v>
          </cell>
          <cell r="J24">
            <v>10464011.896630093</v>
          </cell>
          <cell r="K24">
            <v>104610974.6749036</v>
          </cell>
          <cell r="L24">
            <v>35512545.325096413</v>
          </cell>
          <cell r="M24">
            <v>140123520</v>
          </cell>
          <cell r="N24">
            <v>16778272.626535878</v>
          </cell>
          <cell r="O24">
            <v>4459978.1653992394</v>
          </cell>
          <cell r="P24">
            <v>336554738.99053937</v>
          </cell>
          <cell r="Q24">
            <v>28046228.249211613</v>
          </cell>
        </row>
        <row r="25">
          <cell r="B25">
            <v>2020</v>
          </cell>
          <cell r="C25">
            <v>114425063.69450167</v>
          </cell>
          <cell r="D25">
            <v>54889998.774120823</v>
          </cell>
          <cell r="E25">
            <v>134617.72199353133</v>
          </cell>
          <cell r="F25">
            <v>2034895.3918162668</v>
          </cell>
          <cell r="G25">
            <v>171484575.5824323</v>
          </cell>
          <cell r="H25">
            <v>3472072.3625440365</v>
          </cell>
          <cell r="I25">
            <v>1364028.4281423001</v>
          </cell>
          <cell r="J25">
            <v>10706688.894870382</v>
          </cell>
          <cell r="K25">
            <v>104608343.45742673</v>
          </cell>
          <cell r="L25">
            <v>35515176.542573266</v>
          </cell>
          <cell r="M25">
            <v>140123520</v>
          </cell>
          <cell r="N25">
            <v>16778272.626535878</v>
          </cell>
          <cell r="O25">
            <v>4459978.1653992394</v>
          </cell>
          <cell r="P25">
            <v>340617741.21714586</v>
          </cell>
          <cell r="Q25">
            <v>28384811.76809549</v>
          </cell>
        </row>
        <row r="26">
          <cell r="B26">
            <v>2021</v>
          </cell>
          <cell r="C26">
            <v>117078762.0326867</v>
          </cell>
          <cell r="D26">
            <v>56162984.72516001</v>
          </cell>
          <cell r="E26">
            <v>137739.72003845498</v>
          </cell>
          <cell r="F26">
            <v>2082087.8367692402</v>
          </cell>
          <cell r="G26">
            <v>175461574.31465441</v>
          </cell>
          <cell r="H26">
            <v>3552595.2162008281</v>
          </cell>
          <cell r="I26">
            <v>1395662.4063646111</v>
          </cell>
          <cell r="J26">
            <v>10954993.956807151</v>
          </cell>
          <cell r="K26">
            <v>104605792.84199435</v>
          </cell>
          <cell r="L26">
            <v>35517727.158005655</v>
          </cell>
          <cell r="M26">
            <v>140123520</v>
          </cell>
          <cell r="N26">
            <v>16778272.626535878</v>
          </cell>
          <cell r="O26">
            <v>4459978.1653992394</v>
          </cell>
          <cell r="P26">
            <v>344774970.89627582</v>
          </cell>
          <cell r="Q26">
            <v>28731247.574689653</v>
          </cell>
        </row>
        <row r="27">
          <cell r="B27">
            <v>2022</v>
          </cell>
          <cell r="C27">
            <v>119794003.83558744</v>
          </cell>
          <cell r="D27">
            <v>57465493.235276118</v>
          </cell>
          <cell r="E27">
            <v>140934.12215951469</v>
          </cell>
          <cell r="F27">
            <v>2130374.74921651</v>
          </cell>
          <cell r="G27">
            <v>179530805.94223955</v>
          </cell>
          <cell r="H27">
            <v>3634985.5222848705</v>
          </cell>
          <cell r="I27">
            <v>1428030.0266119132</v>
          </cell>
          <cell r="J27">
            <v>11209057.606145566</v>
          </cell>
          <cell r="K27">
            <v>104603319.82103254</v>
          </cell>
          <cell r="L27">
            <v>35520200.178967468</v>
          </cell>
          <cell r="M27">
            <v>140123520</v>
          </cell>
          <cell r="N27">
            <v>16778272.626535878</v>
          </cell>
          <cell r="O27">
            <v>4459978.1653992394</v>
          </cell>
          <cell r="P27">
            <v>349028613.31169587</v>
          </cell>
          <cell r="Q27">
            <v>29085717.775974657</v>
          </cell>
        </row>
        <row r="28">
          <cell r="B28">
            <v>2023</v>
          </cell>
          <cell r="C28">
            <v>122572216.39356145</v>
          </cell>
          <cell r="D28">
            <v>58798208.979342319</v>
          </cell>
          <cell r="E28">
            <v>144202.60752183702</v>
          </cell>
          <cell r="F28">
            <v>2179781.5115915881</v>
          </cell>
          <cell r="G28">
            <v>183694409.49201718</v>
          </cell>
          <cell r="H28">
            <v>3719286.5899737473</v>
          </cell>
          <cell r="I28">
            <v>1461148.3032039721</v>
          </cell>
          <cell r="J28">
            <v>11469013.393642137</v>
          </cell>
          <cell r="K28">
            <v>104600921.52763903</v>
          </cell>
          <cell r="L28">
            <v>35522598.472360969</v>
          </cell>
          <cell r="M28">
            <v>140123520</v>
          </cell>
          <cell r="N28">
            <v>16778272.626535878</v>
          </cell>
          <cell r="O28">
            <v>4459978.1653992394</v>
          </cell>
          <cell r="P28">
            <v>353380904.42736226</v>
          </cell>
          <cell r="Q28">
            <v>29448408.70228019</v>
          </cell>
        </row>
        <row r="29">
          <cell r="B29">
            <v>2024</v>
          </cell>
          <cell r="C29">
            <v>125414860.09808819</v>
          </cell>
          <cell r="D29">
            <v>60161832.510925546</v>
          </cell>
          <cell r="E29">
            <v>147546.89423304491</v>
          </cell>
          <cell r="F29">
            <v>2230334.0949867838</v>
          </cell>
          <cell r="G29">
            <v>187954573.59823358</v>
          </cell>
          <cell r="H29">
            <v>3805542.7328534056</v>
          </cell>
          <cell r="I29">
            <v>1495034.6450495524</v>
          </cell>
          <cell r="J29">
            <v>11734997.967306759</v>
          </cell>
          <cell r="K29">
            <v>105588747.36012827</v>
          </cell>
          <cell r="L29">
            <v>34534772.639871731</v>
          </cell>
          <cell r="M29">
            <v>140123520</v>
          </cell>
          <cell r="N29">
            <v>16778272.626535878</v>
          </cell>
          <cell r="O29">
            <v>4459978.1653992394</v>
          </cell>
          <cell r="P29">
            <v>357834132.06277359</v>
          </cell>
          <cell r="Q29">
            <v>29819511.005231131</v>
          </cell>
        </row>
        <row r="30">
          <cell r="B30">
            <v>2025</v>
          </cell>
          <cell r="C30">
            <v>128323429.20943749</v>
          </cell>
          <cell r="D30">
            <v>61557080.630539075</v>
          </cell>
          <cell r="E30">
            <v>150968.74024639706</v>
          </cell>
          <cell r="F30">
            <v>2282059.072805156</v>
          </cell>
          <cell r="G30">
            <v>192313537.6530281</v>
          </cell>
          <cell r="H30">
            <v>3893799.2922120052</v>
          </cell>
          <cell r="I30">
            <v>1529706.8647975735</v>
          </cell>
          <cell r="J30">
            <v>12007151.144233009</v>
          </cell>
          <cell r="K30">
            <v>105580997.39000832</v>
          </cell>
          <cell r="L30">
            <v>34542522.609991692</v>
          </cell>
          <cell r="M30">
            <v>140123520</v>
          </cell>
          <cell r="N30">
            <v>16778272.626535878</v>
          </cell>
          <cell r="O30">
            <v>4459978.1653992394</v>
          </cell>
          <cell r="P30">
            <v>362390637.09558457</v>
          </cell>
          <cell r="Q30">
            <v>30199219.757965382</v>
          </cell>
        </row>
        <row r="31">
          <cell r="B31">
            <v>2026</v>
          </cell>
          <cell r="C31">
            <v>131299452.64213979</v>
          </cell>
          <cell r="D31">
            <v>62984686.762434378</v>
          </cell>
          <cell r="E31">
            <v>154469.94428487032</v>
          </cell>
          <cell r="F31">
            <v>2334983.6347290315</v>
          </cell>
          <cell r="G31">
            <v>196773592.98358804</v>
          </cell>
          <cell r="H31">
            <v>3984102.6608739314</v>
          </cell>
          <cell r="I31">
            <v>1565183.1882004731</v>
          </cell>
          <cell r="J31">
            <v>12285615.984094124</v>
          </cell>
          <cell r="K31">
            <v>107677458.31174573</v>
          </cell>
          <cell r="L31">
            <v>38284541.688254282</v>
          </cell>
          <cell r="M31">
            <v>145962000</v>
          </cell>
          <cell r="N31">
            <v>16778272.626535878</v>
          </cell>
          <cell r="O31">
            <v>4459978.1653992394</v>
          </cell>
          <cell r="P31">
            <v>372891294.69210744</v>
          </cell>
          <cell r="Q31">
            <v>31074274.557675619</v>
          </cell>
        </row>
        <row r="32">
          <cell r="B32">
            <v>2027</v>
          </cell>
          <cell r="C32">
            <v>134344494.76867336</v>
          </cell>
          <cell r="D32">
            <v>64445401.340132326</v>
          </cell>
          <cell r="E32">
            <v>158052.34678667455</v>
          </cell>
          <cell r="F32">
            <v>2389135.6010125102</v>
          </cell>
          <cell r="G32">
            <v>201337084.05660486</v>
          </cell>
          <cell r="H32">
            <v>4076500.3075866029</v>
          </cell>
          <cell r="I32">
            <v>1601482.2636947369</v>
          </cell>
          <cell r="J32">
            <v>12570538.864343621</v>
          </cell>
          <cell r="K32">
            <v>107367071.55332991</v>
          </cell>
          <cell r="L32">
            <v>38594928.446670078</v>
          </cell>
          <cell r="M32">
            <v>145962000</v>
          </cell>
          <cell r="N32">
            <v>16778272.626535878</v>
          </cell>
          <cell r="O32">
            <v>4459978.1653992394</v>
          </cell>
          <cell r="P32">
            <v>377661595.56635249</v>
          </cell>
          <cell r="Q32">
            <v>31471799.630529374</v>
          </cell>
        </row>
        <row r="33">
          <cell r="B33">
            <v>2028</v>
          </cell>
          <cell r="C33">
            <v>137460156.2417905</v>
          </cell>
          <cell r="D33">
            <v>65939992.200894892</v>
          </cell>
          <cell r="E33">
            <v>161717.83087269473</v>
          </cell>
          <cell r="F33">
            <v>2444543.4371054191</v>
          </cell>
          <cell r="G33">
            <v>206006409.7106635</v>
          </cell>
          <cell r="H33">
            <v>4171040.8019728269</v>
          </cell>
          <cell r="I33">
            <v>1638623.1722036104</v>
          </cell>
          <cell r="J33">
            <v>12862069.557159849</v>
          </cell>
          <cell r="K33">
            <v>107364498.64395766</v>
          </cell>
          <cell r="L33">
            <v>38597501.35604234</v>
          </cell>
          <cell r="M33">
            <v>145962000</v>
          </cell>
          <cell r="N33">
            <v>16778272.626535878</v>
          </cell>
          <cell r="O33">
            <v>4459978.1653992394</v>
          </cell>
          <cell r="P33">
            <v>382542527.2682668</v>
          </cell>
          <cell r="Q33">
            <v>31878543.939022232</v>
          </cell>
        </row>
        <row r="34">
          <cell r="B34">
            <v>2029</v>
          </cell>
          <cell r="C34">
            <v>140648074.83591425</v>
          </cell>
          <cell r="D34">
            <v>67469244.989345461</v>
          </cell>
          <cell r="E34">
            <v>165468.32333636974</v>
          </cell>
          <cell r="F34">
            <v>2501236.2686164184</v>
          </cell>
          <cell r="G34">
            <v>210784024.41721249</v>
          </cell>
          <cell r="H34">
            <v>4267773.8400618341</v>
          </cell>
          <cell r="I34">
            <v>1676625.437167149</v>
          </cell>
          <cell r="J34">
            <v>13160361.30817502</v>
          </cell>
          <cell r="K34">
            <v>107361999.2286171</v>
          </cell>
          <cell r="L34">
            <v>38600000.771382913</v>
          </cell>
          <cell r="M34">
            <v>145962000</v>
          </cell>
          <cell r="N34">
            <v>16778272.626535878</v>
          </cell>
          <cell r="O34">
            <v>4459978.1653992394</v>
          </cell>
          <cell r="P34">
            <v>387536655.50184965</v>
          </cell>
          <cell r="Q34">
            <v>32294721.291820806</v>
          </cell>
        </row>
        <row r="35">
          <cell r="B35">
            <v>2030</v>
          </cell>
          <cell r="C35">
            <v>143909926.30804873</v>
          </cell>
          <cell r="D35">
            <v>69033963.570449695</v>
          </cell>
          <cell r="E35">
            <v>169305.79565652792</v>
          </cell>
          <cell r="F35">
            <v>2559243.8966231351</v>
          </cell>
          <cell r="G35">
            <v>215672439.5707781</v>
          </cell>
          <cell r="H35">
            <v>4366750.270412433</v>
          </cell>
          <cell r="I35">
            <v>1715509.0348048843</v>
          </cell>
          <cell r="J35">
            <v>13465570.917030118</v>
          </cell>
          <cell r="K35">
            <v>107359570.83192885</v>
          </cell>
          <cell r="L35">
            <v>38602429.168071166</v>
          </cell>
          <cell r="M35">
            <v>145962000</v>
          </cell>
          <cell r="N35">
            <v>16778272.626535878</v>
          </cell>
          <cell r="O35">
            <v>4459978.1653992394</v>
          </cell>
          <cell r="P35">
            <v>392646605.47383696</v>
          </cell>
          <cell r="Q35">
            <v>32720550.45615308</v>
          </cell>
        </row>
        <row r="36">
          <cell r="B36">
            <v>2031</v>
          </cell>
          <cell r="C36">
            <v>147247425.27865547</v>
          </cell>
          <cell r="D36">
            <v>70634970.452074319</v>
          </cell>
          <cell r="E36">
            <v>173232.26503371226</v>
          </cell>
          <cell r="F36">
            <v>2618596.8133373568</v>
          </cell>
          <cell r="G36">
            <v>220674224.80910087</v>
          </cell>
          <cell r="H36">
            <v>4468022.120841994</v>
          </cell>
          <cell r="I36">
            <v>1755294.4046164979</v>
          </cell>
          <cell r="J36">
            <v>13777858.819797991</v>
          </cell>
          <cell r="K36">
            <v>108229437.60699728</v>
          </cell>
          <cell r="L36">
            <v>37732562.393002719</v>
          </cell>
          <cell r="M36">
            <v>145962000</v>
          </cell>
          <cell r="N36">
            <v>16778272.626535878</v>
          </cell>
          <cell r="O36">
            <v>4459978.1653992394</v>
          </cell>
          <cell r="P36">
            <v>397875063.27366424</v>
          </cell>
          <cell r="Q36">
            <v>33156255.272805352</v>
          </cell>
        </row>
        <row r="37">
          <cell r="B37">
            <v>2032</v>
          </cell>
          <cell r="C37">
            <v>150662326.13295808</v>
          </cell>
          <cell r="D37">
            <v>72273107.217345119</v>
          </cell>
          <cell r="E37">
            <v>177249.79545053892</v>
          </cell>
          <cell r="F37">
            <v>2679326.2181335166</v>
          </cell>
          <cell r="G37">
            <v>225792009.36388725</v>
          </cell>
          <cell r="H37">
            <v>4571642.6257753214</v>
          </cell>
          <cell r="I37">
            <v>1796002.4601260189</v>
          </cell>
          <cell r="J37">
            <v>14097389.173317928</v>
          </cell>
          <cell r="K37">
            <v>108222337.44576749</v>
          </cell>
          <cell r="L37">
            <v>37739662.554232493</v>
          </cell>
          <cell r="M37">
            <v>145962000</v>
          </cell>
          <cell r="N37">
            <v>16778272.626535878</v>
          </cell>
          <cell r="O37">
            <v>4459978.1653992394</v>
          </cell>
          <cell r="P37">
            <v>403224777.28543204</v>
          </cell>
          <cell r="Q37">
            <v>33602064.773786001</v>
          </cell>
        </row>
        <row r="38">
          <cell r="B38">
            <v>2033</v>
          </cell>
          <cell r="C38">
            <v>154156423.94315085</v>
          </cell>
          <cell r="D38">
            <v>73949234.96703282</v>
          </cell>
          <cell r="E38">
            <v>181360.4987566481</v>
          </cell>
          <cell r="F38">
            <v>2741464.0339489356</v>
          </cell>
          <cell r="G38">
            <v>231028483.44288924</v>
          </cell>
          <cell r="H38">
            <v>4677666.2542277882</v>
          </cell>
          <cell r="I38">
            <v>1837654.5998752026</v>
          </cell>
          <cell r="J38">
            <v>14424329.94148618</v>
          </cell>
          <cell r="K38">
            <v>108215434.03484365</v>
          </cell>
          <cell r="L38">
            <v>37746565.965156361</v>
          </cell>
          <cell r="M38">
            <v>145962000</v>
          </cell>
          <cell r="N38">
            <v>16778272.626535878</v>
          </cell>
          <cell r="O38">
            <v>4459978.1653992394</v>
          </cell>
          <cell r="P38">
            <v>408698559.63261896</v>
          </cell>
          <cell r="Q38">
            <v>34058213.302718244</v>
          </cell>
        </row>
        <row r="39">
          <cell r="B39">
            <v>2034</v>
          </cell>
          <cell r="C39">
            <v>157731555.41199297</v>
          </cell>
          <cell r="D39">
            <v>75664234.772197857</v>
          </cell>
          <cell r="E39">
            <v>185566.53577881528</v>
          </cell>
          <cell r="F39">
            <v>2805042.9240643694</v>
          </cell>
          <cell r="G39">
            <v>236386399.644034</v>
          </cell>
          <cell r="H39">
            <v>4786148.7384374505</v>
          </cell>
          <cell r="I39">
            <v>1880272.7186718557</v>
          </cell>
          <cell r="J39">
            <v>14758852.983547579</v>
          </cell>
          <cell r="K39">
            <v>108208721.04811823</v>
          </cell>
          <cell r="L39">
            <v>37753278.951881751</v>
          </cell>
          <cell r="M39">
            <v>145962000</v>
          </cell>
          <cell r="N39">
            <v>16778272.626535878</v>
          </cell>
          <cell r="O39">
            <v>4459978.1653992394</v>
          </cell>
          <cell r="P39">
            <v>414299287.65629756</v>
          </cell>
          <cell r="Q39">
            <v>34524940.6380248</v>
          </cell>
        </row>
        <row r="40">
          <cell r="B40">
            <v>2035</v>
          </cell>
          <cell r="C40">
            <v>161389599.83828819</v>
          </cell>
          <cell r="D40">
            <v>77419008.13733317</v>
          </cell>
          <cell r="E40">
            <v>189870.11745680962</v>
          </cell>
          <cell r="F40">
            <v>2870096.3092737589</v>
          </cell>
          <cell r="G40">
            <v>241868574.40235192</v>
          </cell>
          <cell r="H40">
            <v>4897147.1031611767</v>
          </cell>
          <cell r="I40">
            <v>1923879.2190990334</v>
          </cell>
          <cell r="J40">
            <v>15101134.14443488</v>
          </cell>
          <cell r="K40">
            <v>108679222.90743011</v>
          </cell>
          <cell r="L40">
            <v>37282777.09256988</v>
          </cell>
          <cell r="M40">
            <v>145962000</v>
          </cell>
          <cell r="N40">
            <v>16778272.626535878</v>
          </cell>
          <cell r="O40">
            <v>4459978.1653992394</v>
          </cell>
          <cell r="P40">
            <v>420029905.42763454</v>
          </cell>
          <cell r="Q40">
            <v>35002492.118969545</v>
          </cell>
        </row>
        <row r="41">
          <cell r="B41">
            <v>0</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row>
        <row r="50">
          <cell r="B50" t="str">
            <v>Año</v>
          </cell>
          <cell r="C50" t="str">
            <v>Equipos Electromecánicos Acueducto</v>
          </cell>
          <cell r="D50" t="str">
            <v>Equipos Electromecánicos Alcantarillado</v>
          </cell>
          <cell r="E50" t="str">
            <v xml:space="preserve">Total Equipos Electromecánicos </v>
          </cell>
          <cell r="F50" t="str">
            <v>Número de empleados *</v>
          </cell>
          <cell r="G50" t="str">
            <v>Número de empleados **</v>
          </cell>
          <cell r="H50" t="str">
            <v>Costo mensual operarios * (SMLV/mes)</v>
          </cell>
          <cell r="I50" t="str">
            <v>Costo mensual operarios ** (SMLV/mes)</v>
          </cell>
          <cell r="J50" t="str">
            <v>Porcentaje Bombeo Acueducto</v>
          </cell>
          <cell r="K50" t="str">
            <v>Costo de operarios del Servicio de Acueducto Bombeo (SMLV)</v>
          </cell>
          <cell r="L50" t="str">
            <v>Longitud de red acueducto</v>
          </cell>
          <cell r="M50" t="str">
            <v>Longitud de red alcantarillado</v>
          </cell>
          <cell r="N50" t="str">
            <v xml:space="preserve">Longitud total de redes </v>
          </cell>
          <cell r="O50" t="str">
            <v>Número de empleados *</v>
          </cell>
          <cell r="P50" t="str">
            <v>Número de empleados **</v>
          </cell>
          <cell r="Q50" t="str">
            <v>Costo mensual operarios  (SMLV/mes)</v>
          </cell>
          <cell r="R50" t="str">
            <v>Costo mensual operarios ** (SMLV/mes)</v>
          </cell>
          <cell r="S50" t="str">
            <v>Porcentaje de redes de acueducto</v>
          </cell>
          <cell r="T50" t="str">
            <v>Operarios PTAP, Tanques y PTAR</v>
          </cell>
          <cell r="U50" t="str">
            <v>Porcentaje acueducto</v>
          </cell>
          <cell r="V50" t="str">
            <v>Porcentaje alcantarillado</v>
          </cell>
          <cell r="W50" t="str">
            <v>Costo mensual operarios tratamiento y tanques** (SMLV/mes)</v>
          </cell>
          <cell r="X50" t="str">
            <v>Costo de operarios del servicio de acueducto redes (SMLV)</v>
          </cell>
          <cell r="Y50" t="str">
            <v>Total Operarios*</v>
          </cell>
          <cell r="Z50" t="str">
            <v>Total Operarios**</v>
          </cell>
          <cell r="AA50" t="str">
            <v>Costo total mensual operarios * (SMLV/mes)</v>
          </cell>
          <cell r="AB50" t="str">
            <v>Costo total mensual operarios ** (SMLV/mes)</v>
          </cell>
          <cell r="AC50" t="str">
            <v>Costo total mensual operarios ** ($/mes)</v>
          </cell>
          <cell r="AD50" t="str">
            <v>Costo total operarios del servicio de acueducto (SMLV)</v>
          </cell>
          <cell r="AE50" t="str">
            <v>Costo total operarios del servicio de alcantarillado (SMLV)</v>
          </cell>
          <cell r="AF50" t="str">
            <v>Costo total operarios del servicio de acueducto ($)</v>
          </cell>
          <cell r="AG50" t="str">
            <v>Costo total operarios del servicio de alcantarillado ($)</v>
          </cell>
          <cell r="AH50" t="str">
            <v>Usuarios potenciales</v>
          </cell>
          <cell r="AI50" t="str">
            <v>Usuarios reales</v>
          </cell>
          <cell r="AJ50" t="str">
            <v>Indicador Operarios / miles de usuarios.</v>
          </cell>
        </row>
        <row r="51">
          <cell r="B51">
            <v>2002</v>
          </cell>
          <cell r="C51">
            <v>8</v>
          </cell>
          <cell r="D51">
            <v>4</v>
          </cell>
          <cell r="E51">
            <v>12</v>
          </cell>
          <cell r="F51">
            <v>3.8933100889616576</v>
          </cell>
          <cell r="G51">
            <v>4</v>
          </cell>
          <cell r="H51">
            <v>6.8399651334424867</v>
          </cell>
          <cell r="I51">
            <v>7</v>
          </cell>
          <cell r="J51">
            <v>0.66666666666666663</v>
          </cell>
          <cell r="K51">
            <v>4.6666666666666661</v>
          </cell>
          <cell r="L51">
            <v>36.748186579266253</v>
          </cell>
          <cell r="M51">
            <v>24.739731163426647</v>
          </cell>
          <cell r="N51">
            <v>61.4879177426929</v>
          </cell>
          <cell r="O51">
            <v>5.2867441582510626</v>
          </cell>
          <cell r="P51">
            <v>5</v>
          </cell>
          <cell r="Q51">
            <v>7.7867441582510626</v>
          </cell>
          <cell r="R51">
            <v>7.5</v>
          </cell>
          <cell r="S51">
            <v>0.59764890287951467</v>
          </cell>
          <cell r="T51">
            <v>3</v>
          </cell>
          <cell r="U51">
            <v>0.6</v>
          </cell>
          <cell r="V51">
            <v>0.4</v>
          </cell>
          <cell r="W51">
            <v>5</v>
          </cell>
          <cell r="X51">
            <v>4.48236677159636</v>
          </cell>
          <cell r="Y51">
            <v>13.18005424721272</v>
          </cell>
          <cell r="Z51">
            <v>13</v>
          </cell>
          <cell r="AA51">
            <v>19.626709291693551</v>
          </cell>
          <cell r="AB51">
            <v>19.5</v>
          </cell>
          <cell r="AC51">
            <v>9487530</v>
          </cell>
          <cell r="AD51">
            <v>15.149033438263025</v>
          </cell>
          <cell r="AE51">
            <v>4.3509665617369748</v>
          </cell>
          <cell r="AF51">
            <v>7370610.7290524924</v>
          </cell>
          <cell r="AG51">
            <v>2116919.2709475076</v>
          </cell>
          <cell r="AH51">
            <v>6233.7484224385325</v>
          </cell>
          <cell r="AI51">
            <v>3916.5457719510837</v>
          </cell>
          <cell r="AJ51">
            <v>3.3652241068146349</v>
          </cell>
        </row>
        <row r="52">
          <cell r="B52">
            <v>2003</v>
          </cell>
          <cell r="C52">
            <v>8</v>
          </cell>
          <cell r="D52">
            <v>4</v>
          </cell>
          <cell r="E52">
            <v>12</v>
          </cell>
          <cell r="F52">
            <v>3.8933100889616576</v>
          </cell>
          <cell r="G52">
            <v>4</v>
          </cell>
          <cell r="H52">
            <v>6.8399651334424867</v>
          </cell>
          <cell r="I52">
            <v>7</v>
          </cell>
          <cell r="J52">
            <v>0.66666666666666663</v>
          </cell>
          <cell r="K52">
            <v>4.6666666666666661</v>
          </cell>
          <cell r="L52">
            <v>40.980893524004429</v>
          </cell>
          <cell r="M52">
            <v>35.438822866693059</v>
          </cell>
          <cell r="N52">
            <v>76.419716390697488</v>
          </cell>
          <cell r="O52">
            <v>6.0158169148770746</v>
          </cell>
          <cell r="P52">
            <v>6</v>
          </cell>
          <cell r="Q52">
            <v>8.5158169148770746</v>
          </cell>
          <cell r="R52">
            <v>8.5</v>
          </cell>
          <cell r="S52">
            <v>0.53626073819076614</v>
          </cell>
          <cell r="T52">
            <v>3</v>
          </cell>
          <cell r="U52">
            <v>0.6</v>
          </cell>
          <cell r="V52">
            <v>0.4</v>
          </cell>
          <cell r="W52">
            <v>5</v>
          </cell>
          <cell r="X52">
            <v>4.558216274621512</v>
          </cell>
          <cell r="Y52">
            <v>13.909127003838732</v>
          </cell>
          <cell r="Z52">
            <v>14</v>
          </cell>
          <cell r="AA52">
            <v>20.355782048319561</v>
          </cell>
          <cell r="AB52">
            <v>20.5</v>
          </cell>
          <cell r="AC52">
            <v>9974070</v>
          </cell>
          <cell r="AD52">
            <v>15.224882941288179</v>
          </cell>
          <cell r="AE52">
            <v>5.275117058711821</v>
          </cell>
          <cell r="AF52">
            <v>7407514.5462543508</v>
          </cell>
          <cell r="AG52">
            <v>2566555.4537456492</v>
          </cell>
          <cell r="AH52">
            <v>6378.3189150838734</v>
          </cell>
          <cell r="AI52">
            <v>4198.7262349336288</v>
          </cell>
          <cell r="AJ52">
            <v>3.3127015731852305</v>
          </cell>
        </row>
        <row r="53">
          <cell r="B53">
            <v>2004</v>
          </cell>
          <cell r="C53">
            <v>8</v>
          </cell>
          <cell r="D53">
            <v>4</v>
          </cell>
          <cell r="E53">
            <v>12</v>
          </cell>
          <cell r="F53">
            <v>3.8933100889616576</v>
          </cell>
          <cell r="G53">
            <v>4</v>
          </cell>
          <cell r="H53">
            <v>6.8399651334424867</v>
          </cell>
          <cell r="I53">
            <v>7</v>
          </cell>
          <cell r="J53">
            <v>0.66666666666666663</v>
          </cell>
          <cell r="K53">
            <v>4.6666666666666661</v>
          </cell>
          <cell r="L53">
            <v>45.378329132324723</v>
          </cell>
          <cell r="M53">
            <v>46.613074271368156</v>
          </cell>
          <cell r="N53">
            <v>91.991403403692885</v>
          </cell>
          <cell r="O53">
            <v>6.6377567927265115</v>
          </cell>
          <cell r="P53">
            <v>7</v>
          </cell>
          <cell r="Q53">
            <v>9.1377567927265115</v>
          </cell>
          <cell r="R53">
            <v>9.5</v>
          </cell>
          <cell r="S53">
            <v>0.493288801489282</v>
          </cell>
          <cell r="T53">
            <v>3</v>
          </cell>
          <cell r="U53">
            <v>0.6</v>
          </cell>
          <cell r="V53">
            <v>0.4</v>
          </cell>
          <cell r="W53">
            <v>5</v>
          </cell>
          <cell r="X53">
            <v>4.6862436141481787</v>
          </cell>
          <cell r="Y53">
            <v>14.531066881688169</v>
          </cell>
          <cell r="Z53">
            <v>15</v>
          </cell>
          <cell r="AA53">
            <v>20.977721926168996</v>
          </cell>
          <cell r="AB53">
            <v>21.5</v>
          </cell>
          <cell r="AC53">
            <v>10460610</v>
          </cell>
          <cell r="AD53">
            <v>15.352910280814845</v>
          </cell>
          <cell r="AE53">
            <v>6.1470897191851552</v>
          </cell>
          <cell r="AF53">
            <v>7469804.968027655</v>
          </cell>
          <cell r="AG53">
            <v>2990805.0319723454</v>
          </cell>
          <cell r="AH53">
            <v>6526.2422262787231</v>
          </cell>
          <cell r="AI53">
            <v>4491.8886088216486</v>
          </cell>
          <cell r="AJ53">
            <v>3.2349570853450182</v>
          </cell>
        </row>
        <row r="54">
          <cell r="B54">
            <v>2005</v>
          </cell>
          <cell r="C54">
            <v>8</v>
          </cell>
          <cell r="D54">
            <v>4</v>
          </cell>
          <cell r="E54">
            <v>12</v>
          </cell>
          <cell r="F54">
            <v>3.8933100889616576</v>
          </cell>
          <cell r="G54">
            <v>4</v>
          </cell>
          <cell r="H54">
            <v>6.8399651334424867</v>
          </cell>
          <cell r="I54">
            <v>7</v>
          </cell>
          <cell r="J54">
            <v>0.66666666666666663</v>
          </cell>
          <cell r="K54">
            <v>4.6666666666666661</v>
          </cell>
          <cell r="L54">
            <v>49.945857481740163</v>
          </cell>
          <cell r="M54">
            <v>52.129556164631452</v>
          </cell>
          <cell r="N54">
            <v>102.07541364637162</v>
          </cell>
          <cell r="O54">
            <v>6.986587392876455</v>
          </cell>
          <cell r="P54">
            <v>7</v>
          </cell>
          <cell r="Q54">
            <v>9.486587392876455</v>
          </cell>
          <cell r="R54">
            <v>9.5</v>
          </cell>
          <cell r="S54">
            <v>0.48930350314103815</v>
          </cell>
          <cell r="T54">
            <v>3</v>
          </cell>
          <cell r="U54">
            <v>0.6</v>
          </cell>
          <cell r="V54">
            <v>0.4</v>
          </cell>
          <cell r="W54">
            <v>5</v>
          </cell>
          <cell r="X54">
            <v>4.6483832798398623</v>
          </cell>
          <cell r="Y54">
            <v>14.879897481838112</v>
          </cell>
          <cell r="Z54">
            <v>15</v>
          </cell>
          <cell r="AA54">
            <v>21.326552526318942</v>
          </cell>
          <cell r="AB54">
            <v>21.5</v>
          </cell>
          <cell r="AC54">
            <v>10460610</v>
          </cell>
          <cell r="AD54">
            <v>15.315049946506528</v>
          </cell>
          <cell r="AE54">
            <v>6.1849500534934716</v>
          </cell>
          <cell r="AF54">
            <v>7451384.4009732865</v>
          </cell>
          <cell r="AG54">
            <v>3009225.5990267135</v>
          </cell>
          <cell r="AH54">
            <v>6677.5961131920576</v>
          </cell>
          <cell r="AI54">
            <v>4796.3904987826782</v>
          </cell>
          <cell r="AJ54">
            <v>3.1023115164652721</v>
          </cell>
        </row>
        <row r="55">
          <cell r="B55">
            <v>2006</v>
          </cell>
          <cell r="C55">
            <v>8</v>
          </cell>
          <cell r="D55">
            <v>4</v>
          </cell>
          <cell r="E55">
            <v>12</v>
          </cell>
          <cell r="F55">
            <v>3.8933100889616576</v>
          </cell>
          <cell r="G55">
            <v>4</v>
          </cell>
          <cell r="H55">
            <v>6.8399651334424867</v>
          </cell>
          <cell r="I55">
            <v>7</v>
          </cell>
          <cell r="J55">
            <v>0.66666666666666663</v>
          </cell>
          <cell r="K55">
            <v>4.6666666666666661</v>
          </cell>
          <cell r="L55">
            <v>54.689002853427937</v>
          </cell>
          <cell r="M55">
            <v>53.674497922661772</v>
          </cell>
          <cell r="N55">
            <v>108.36350077608971</v>
          </cell>
          <cell r="O55">
            <v>7.1870637028208755</v>
          </cell>
          <cell r="P55">
            <v>7</v>
          </cell>
          <cell r="Q55">
            <v>9.6870637028208755</v>
          </cell>
          <cell r="R55">
            <v>9.5</v>
          </cell>
          <cell r="S55">
            <v>0.50468102693019501</v>
          </cell>
          <cell r="T55">
            <v>3</v>
          </cell>
          <cell r="U55">
            <v>0.6</v>
          </cell>
          <cell r="V55">
            <v>0.4</v>
          </cell>
          <cell r="W55">
            <v>5</v>
          </cell>
          <cell r="X55">
            <v>4.794469755836853</v>
          </cell>
          <cell r="Y55">
            <v>15.080373791782533</v>
          </cell>
          <cell r="Z55">
            <v>15</v>
          </cell>
          <cell r="AA55">
            <v>21.527028836263362</v>
          </cell>
          <cell r="AB55">
            <v>21.5</v>
          </cell>
          <cell r="AC55">
            <v>10460610</v>
          </cell>
          <cell r="AD55">
            <v>15.461136422503518</v>
          </cell>
          <cell r="AE55">
            <v>6.0388635774964818</v>
          </cell>
          <cell r="AF55">
            <v>7522461.3150048619</v>
          </cell>
          <cell r="AG55">
            <v>2938148.6849951381</v>
          </cell>
          <cell r="AH55">
            <v>6832.4601363046795</v>
          </cell>
          <cell r="AI55">
            <v>5112.6001902285298</v>
          </cell>
          <cell r="AJ55">
            <v>2.9496485605514269</v>
          </cell>
        </row>
        <row r="56">
          <cell r="B56">
            <v>2007</v>
          </cell>
          <cell r="C56">
            <v>8</v>
          </cell>
          <cell r="D56">
            <v>4</v>
          </cell>
          <cell r="E56">
            <v>12</v>
          </cell>
          <cell r="F56">
            <v>3.8933100889616576</v>
          </cell>
          <cell r="G56">
            <v>4</v>
          </cell>
          <cell r="H56">
            <v>6.8399651334424867</v>
          </cell>
          <cell r="I56">
            <v>7</v>
          </cell>
          <cell r="J56">
            <v>0.66666666666666663</v>
          </cell>
          <cell r="K56">
            <v>4.6666666666666661</v>
          </cell>
          <cell r="L56">
            <v>59.613454277915892</v>
          </cell>
          <cell r="M56">
            <v>55.255269325382734</v>
          </cell>
          <cell r="N56">
            <v>114.86872360329863</v>
          </cell>
          <cell r="O56">
            <v>7.382573950942696</v>
          </cell>
          <cell r="P56">
            <v>7</v>
          </cell>
          <cell r="Q56">
            <v>9.882573950942696</v>
          </cell>
          <cell r="R56">
            <v>9.5</v>
          </cell>
          <cell r="S56">
            <v>0.51897028545204449</v>
          </cell>
          <cell r="T56">
            <v>3</v>
          </cell>
          <cell r="U56">
            <v>0.6</v>
          </cell>
          <cell r="V56">
            <v>0.4</v>
          </cell>
          <cell r="W56">
            <v>5</v>
          </cell>
          <cell r="X56">
            <v>4.9302177117944224</v>
          </cell>
          <cell r="Y56">
            <v>15.275884039904353</v>
          </cell>
          <cell r="Z56">
            <v>15</v>
          </cell>
          <cell r="AA56">
            <v>21.722539084385183</v>
          </cell>
          <cell r="AB56">
            <v>21.5</v>
          </cell>
          <cell r="AC56">
            <v>10460610</v>
          </cell>
          <cell r="AD56">
            <v>15.596884378461088</v>
          </cell>
          <cell r="AE56">
            <v>5.9031156215389124</v>
          </cell>
          <cell r="AF56">
            <v>7588508.1254964573</v>
          </cell>
          <cell r="AG56">
            <v>2872101.8745035427</v>
          </cell>
          <cell r="AH56">
            <v>6990.915701230866</v>
          </cell>
          <cell r="AI56">
            <v>5440.8969518610602</v>
          </cell>
          <cell r="AJ56">
            <v>2.807603998947128</v>
          </cell>
        </row>
        <row r="57">
          <cell r="B57">
            <v>2008</v>
          </cell>
          <cell r="C57">
            <v>8</v>
          </cell>
          <cell r="D57">
            <v>4</v>
          </cell>
          <cell r="E57">
            <v>12</v>
          </cell>
          <cell r="F57">
            <v>3.8933100889616576</v>
          </cell>
          <cell r="G57">
            <v>4</v>
          </cell>
          <cell r="H57">
            <v>6.8399651334424867</v>
          </cell>
          <cell r="I57">
            <v>7</v>
          </cell>
          <cell r="J57">
            <v>0.66666666666666663</v>
          </cell>
          <cell r="K57">
            <v>4.6666666666666661</v>
          </cell>
          <cell r="L57">
            <v>64.725070205447082</v>
          </cell>
          <cell r="M57">
            <v>56.872701318965589</v>
          </cell>
          <cell r="N57">
            <v>121.59777152441268</v>
          </cell>
          <cell r="O57">
            <v>7.5734900414486397</v>
          </cell>
          <cell r="P57">
            <v>8</v>
          </cell>
          <cell r="Q57">
            <v>10.07349004144864</v>
          </cell>
          <cell r="R57">
            <v>11</v>
          </cell>
          <cell r="S57">
            <v>0.53228829273777023</v>
          </cell>
          <cell r="T57">
            <v>3</v>
          </cell>
          <cell r="U57">
            <v>0.6</v>
          </cell>
          <cell r="V57">
            <v>0.4</v>
          </cell>
          <cell r="W57">
            <v>5</v>
          </cell>
          <cell r="X57">
            <v>5.8551712201154729</v>
          </cell>
          <cell r="Y57">
            <v>15.466800130410297</v>
          </cell>
          <cell r="Z57">
            <v>16</v>
          </cell>
          <cell r="AA57">
            <v>21.913455174891126</v>
          </cell>
          <cell r="AB57">
            <v>23</v>
          </cell>
          <cell r="AC57">
            <v>11190420</v>
          </cell>
          <cell r="AD57">
            <v>16.521837886782137</v>
          </cell>
          <cell r="AE57">
            <v>6.4781621132178628</v>
          </cell>
          <cell r="AF57">
            <v>8038535.0054349806</v>
          </cell>
          <cell r="AG57">
            <v>3151884.9945650189</v>
          </cell>
          <cell r="AH57">
            <v>7153.046101509939</v>
          </cell>
          <cell r="AI57">
            <v>5781.6713470298064</v>
          </cell>
          <cell r="AJ57">
            <v>2.6751434320728023</v>
          </cell>
        </row>
        <row r="58">
          <cell r="B58">
            <v>2009</v>
          </cell>
          <cell r="C58">
            <v>9</v>
          </cell>
          <cell r="D58">
            <v>4</v>
          </cell>
          <cell r="E58">
            <v>13</v>
          </cell>
          <cell r="F58">
            <v>4.0531473719149425</v>
          </cell>
          <cell r="G58">
            <v>4</v>
          </cell>
          <cell r="H58">
            <v>7.0797210578724137</v>
          </cell>
          <cell r="I58">
            <v>7</v>
          </cell>
          <cell r="J58">
            <v>0.69230769230769229</v>
          </cell>
          <cell r="K58">
            <v>4.8461538461538458</v>
          </cell>
          <cell r="L58">
            <v>71.529883304360197</v>
          </cell>
          <cell r="M58">
            <v>58.52764412053854</v>
          </cell>
          <cell r="N58">
            <v>130.05752742489875</v>
          </cell>
          <cell r="O58">
            <v>7.7990472353440055</v>
          </cell>
          <cell r="P58">
            <v>8</v>
          </cell>
          <cell r="Q58">
            <v>10.299047235344005</v>
          </cell>
          <cell r="R58">
            <v>11</v>
          </cell>
          <cell r="S58">
            <v>0.549986492290228</v>
          </cell>
          <cell r="T58">
            <v>3</v>
          </cell>
          <cell r="U58">
            <v>0.6</v>
          </cell>
          <cell r="V58">
            <v>0.4</v>
          </cell>
          <cell r="W58">
            <v>5</v>
          </cell>
          <cell r="X58">
            <v>6.0498514151925082</v>
          </cell>
          <cell r="Y58">
            <v>15.852194607258948</v>
          </cell>
          <cell r="Z58">
            <v>16</v>
          </cell>
          <cell r="AA58">
            <v>22.378768293216417</v>
          </cell>
          <cell r="AB58">
            <v>23</v>
          </cell>
          <cell r="AC58">
            <v>11190420</v>
          </cell>
          <cell r="AD58">
            <v>16.896005261346353</v>
          </cell>
          <cell r="AE58">
            <v>6.1039947386536468</v>
          </cell>
          <cell r="AF58">
            <v>8220582.3998554545</v>
          </cell>
          <cell r="AG58">
            <v>2969837.6001445455</v>
          </cell>
          <cell r="AH58">
            <v>7318.9365623902322</v>
          </cell>
          <cell r="AI58">
            <v>6135.325553624014</v>
          </cell>
          <cell r="AJ58">
            <v>2.5837576944707314</v>
          </cell>
        </row>
        <row r="59">
          <cell r="B59">
            <v>2010</v>
          </cell>
          <cell r="C59">
            <v>9</v>
          </cell>
          <cell r="D59">
            <v>4</v>
          </cell>
          <cell r="E59">
            <v>13</v>
          </cell>
          <cell r="F59">
            <v>4.0531473719149425</v>
          </cell>
          <cell r="G59">
            <v>4</v>
          </cell>
          <cell r="H59">
            <v>7.0797210578724137</v>
          </cell>
          <cell r="I59">
            <v>7</v>
          </cell>
          <cell r="J59">
            <v>0.69230769230769229</v>
          </cell>
          <cell r="K59">
            <v>4.8461538461538458</v>
          </cell>
          <cell r="L59">
            <v>77.034105390911634</v>
          </cell>
          <cell r="M59">
            <v>60.220967665110685</v>
          </cell>
          <cell r="N59">
            <v>137.25507305602233</v>
          </cell>
          <cell r="O59">
            <v>7.9796861179929905</v>
          </cell>
          <cell r="P59">
            <v>8</v>
          </cell>
          <cell r="Q59">
            <v>10.479686117992991</v>
          </cell>
          <cell r="R59">
            <v>11</v>
          </cell>
          <cell r="S59">
            <v>0.56124778250978913</v>
          </cell>
          <cell r="T59">
            <v>3</v>
          </cell>
          <cell r="U59">
            <v>0.6</v>
          </cell>
          <cell r="V59">
            <v>0.4</v>
          </cell>
          <cell r="W59">
            <v>5</v>
          </cell>
          <cell r="X59">
            <v>6.1737256076076807</v>
          </cell>
          <cell r="Y59">
            <v>16.032833489907933</v>
          </cell>
          <cell r="Z59">
            <v>16</v>
          </cell>
          <cell r="AA59">
            <v>22.559407175865402</v>
          </cell>
          <cell r="AB59">
            <v>23</v>
          </cell>
          <cell r="AC59">
            <v>11190420</v>
          </cell>
          <cell r="AD59">
            <v>17.019879453761526</v>
          </cell>
          <cell r="AE59">
            <v>5.9801205462384743</v>
          </cell>
          <cell r="AF59">
            <v>8280852.1494331323</v>
          </cell>
          <cell r="AG59">
            <v>2909567.8505668673</v>
          </cell>
          <cell r="AH59">
            <v>7488.6742856284836</v>
          </cell>
          <cell r="AI59">
            <v>6502.2736927274427</v>
          </cell>
          <cell r="AJ59">
            <v>2.4657272590417216</v>
          </cell>
        </row>
        <row r="60">
          <cell r="B60">
            <v>2011</v>
          </cell>
          <cell r="C60">
            <v>9</v>
          </cell>
          <cell r="D60">
            <v>4</v>
          </cell>
          <cell r="E60">
            <v>13</v>
          </cell>
          <cell r="F60">
            <v>4.0531473719149425</v>
          </cell>
          <cell r="G60">
            <v>4</v>
          </cell>
          <cell r="H60">
            <v>7.0797210578724137</v>
          </cell>
          <cell r="I60">
            <v>7</v>
          </cell>
          <cell r="J60">
            <v>0.69230769230769229</v>
          </cell>
          <cell r="K60">
            <v>4.8461538461538458</v>
          </cell>
          <cell r="L60">
            <v>82.744132494055378</v>
          </cell>
          <cell r="M60">
            <v>61.953562062860918</v>
          </cell>
          <cell r="N60">
            <v>144.6976945569163</v>
          </cell>
          <cell r="O60">
            <v>8.1567751762693632</v>
          </cell>
          <cell r="P60">
            <v>8</v>
          </cell>
          <cell r="Q60">
            <v>10.656775176269363</v>
          </cell>
          <cell r="R60">
            <v>11</v>
          </cell>
          <cell r="S60">
            <v>0.57184140180967624</v>
          </cell>
          <cell r="T60">
            <v>3</v>
          </cell>
          <cell r="U60">
            <v>0.6</v>
          </cell>
          <cell r="V60">
            <v>0.4</v>
          </cell>
          <cell r="W60">
            <v>5</v>
          </cell>
          <cell r="X60">
            <v>6.2902554199064387</v>
          </cell>
          <cell r="Y60">
            <v>16.209922548184306</v>
          </cell>
          <cell r="Z60">
            <v>16</v>
          </cell>
          <cell r="AA60">
            <v>22.736496234141775</v>
          </cell>
          <cell r="AB60">
            <v>23</v>
          </cell>
          <cell r="AC60">
            <v>11190420</v>
          </cell>
          <cell r="AD60">
            <v>17.136409266060284</v>
          </cell>
          <cell r="AE60">
            <v>5.8635907339397164</v>
          </cell>
          <cell r="AF60">
            <v>8337548.5643089702</v>
          </cell>
          <cell r="AG60">
            <v>2852871.4356910298</v>
          </cell>
          <cell r="AH60">
            <v>7662.3484953281904</v>
          </cell>
          <cell r="AI60">
            <v>6882.9421662703589</v>
          </cell>
          <cell r="AJ60">
            <v>2.3550862634907088</v>
          </cell>
        </row>
        <row r="61">
          <cell r="B61">
            <v>2012</v>
          </cell>
          <cell r="C61">
            <v>9</v>
          </cell>
          <cell r="D61">
            <v>4</v>
          </cell>
          <cell r="E61">
            <v>13</v>
          </cell>
          <cell r="F61">
            <v>4.0531473719149425</v>
          </cell>
          <cell r="G61">
            <v>4</v>
          </cell>
          <cell r="H61">
            <v>7.0797210578724137</v>
          </cell>
          <cell r="I61">
            <v>7</v>
          </cell>
          <cell r="J61">
            <v>0.69230769230769229</v>
          </cell>
          <cell r="K61">
            <v>4.8461538461538458</v>
          </cell>
          <cell r="L61">
            <v>85.340681545353988</v>
          </cell>
          <cell r="M61">
            <v>63.726338067032053</v>
          </cell>
          <cell r="N61">
            <v>149.06701961238605</v>
          </cell>
          <cell r="O61">
            <v>8.256542428530441</v>
          </cell>
          <cell r="P61">
            <v>8</v>
          </cell>
          <cell r="Q61">
            <v>10.756542428530441</v>
          </cell>
          <cell r="R61">
            <v>11</v>
          </cell>
          <cell r="S61">
            <v>0.57249874430482672</v>
          </cell>
          <cell r="T61">
            <v>3</v>
          </cell>
          <cell r="U61">
            <v>0.6</v>
          </cell>
          <cell r="V61">
            <v>0.4</v>
          </cell>
          <cell r="W61">
            <v>5</v>
          </cell>
          <cell r="X61">
            <v>6.2974861873530941</v>
          </cell>
          <cell r="Y61">
            <v>16.309689800445383</v>
          </cell>
          <cell r="Z61">
            <v>16</v>
          </cell>
          <cell r="AA61">
            <v>22.836263486402856</v>
          </cell>
          <cell r="AB61">
            <v>23</v>
          </cell>
          <cell r="AC61">
            <v>11190420</v>
          </cell>
          <cell r="AD61">
            <v>17.143640033506941</v>
          </cell>
          <cell r="AE61">
            <v>5.8563599664930592</v>
          </cell>
          <cell r="AF61">
            <v>8341066.6219024668</v>
          </cell>
          <cell r="AG61">
            <v>2849353.3780975332</v>
          </cell>
          <cell r="AH61">
            <v>7840.0504848410355</v>
          </cell>
          <cell r="AI61">
            <v>7056.0454363569324</v>
          </cell>
          <cell r="AJ61">
            <v>2.3114490896569606</v>
          </cell>
        </row>
        <row r="62">
          <cell r="B62">
            <v>2013</v>
          </cell>
          <cell r="C62">
            <v>9</v>
          </cell>
          <cell r="D62">
            <v>4</v>
          </cell>
          <cell r="E62">
            <v>13</v>
          </cell>
          <cell r="F62">
            <v>4.0531473719149425</v>
          </cell>
          <cell r="G62">
            <v>4</v>
          </cell>
          <cell r="H62">
            <v>7.0797210578724137</v>
          </cell>
          <cell r="I62">
            <v>7</v>
          </cell>
          <cell r="J62">
            <v>0.69230769230769229</v>
          </cell>
          <cell r="K62">
            <v>4.8461538461538458</v>
          </cell>
          <cell r="L62">
            <v>87.795294474206315</v>
          </cell>
          <cell r="M62">
            <v>65.540227552676114</v>
          </cell>
          <cell r="N62">
            <v>153.33552202688242</v>
          </cell>
          <cell r="O62">
            <v>8.3512228530943808</v>
          </cell>
          <cell r="P62">
            <v>8</v>
          </cell>
          <cell r="Q62">
            <v>10.851222853094381</v>
          </cell>
          <cell r="R62">
            <v>11</v>
          </cell>
          <cell r="S62">
            <v>0.57256983452806365</v>
          </cell>
          <cell r="T62">
            <v>3</v>
          </cell>
          <cell r="U62">
            <v>0.6</v>
          </cell>
          <cell r="V62">
            <v>0.4</v>
          </cell>
          <cell r="W62">
            <v>5</v>
          </cell>
          <cell r="X62">
            <v>6.2982681798086997</v>
          </cell>
          <cell r="Y62">
            <v>16.404370225009323</v>
          </cell>
          <cell r="Z62">
            <v>16</v>
          </cell>
          <cell r="AA62">
            <v>22.930943910966796</v>
          </cell>
          <cell r="AB62">
            <v>23</v>
          </cell>
          <cell r="AC62">
            <v>11190420</v>
          </cell>
          <cell r="AD62">
            <v>17.144422025962545</v>
          </cell>
          <cell r="AE62">
            <v>5.8555779740374554</v>
          </cell>
          <cell r="AF62">
            <v>8341447.0925118169</v>
          </cell>
          <cell r="AG62">
            <v>2848972.9074881836</v>
          </cell>
          <cell r="AH62">
            <v>8021.8736647560236</v>
          </cell>
          <cell r="AI62">
            <v>7219.6862982804214</v>
          </cell>
          <cell r="AJ62">
            <v>2.2721721619561923</v>
          </cell>
        </row>
        <row r="63">
          <cell r="B63">
            <v>2014</v>
          </cell>
          <cell r="C63">
            <v>9</v>
          </cell>
          <cell r="D63">
            <v>4</v>
          </cell>
          <cell r="E63">
            <v>13</v>
          </cell>
          <cell r="F63">
            <v>4.0531473719149425</v>
          </cell>
          <cell r="G63">
            <v>4</v>
          </cell>
          <cell r="H63">
            <v>7.0797210578724137</v>
          </cell>
          <cell r="I63">
            <v>7</v>
          </cell>
          <cell r="J63">
            <v>0.69230769230769229</v>
          </cell>
          <cell r="K63">
            <v>4.8461538461538458</v>
          </cell>
          <cell r="L63">
            <v>90.306833762021171</v>
          </cell>
          <cell r="M63">
            <v>67.39618400650258</v>
          </cell>
          <cell r="N63">
            <v>157.70301776852375</v>
          </cell>
          <cell r="O63">
            <v>8.4454092293034542</v>
          </cell>
          <cell r="P63">
            <v>8</v>
          </cell>
          <cell r="Q63">
            <v>10.945409229303454</v>
          </cell>
          <cell r="R63">
            <v>11</v>
          </cell>
          <cell r="S63">
            <v>0.57263859017950691</v>
          </cell>
          <cell r="T63">
            <v>3</v>
          </cell>
          <cell r="U63">
            <v>0.6</v>
          </cell>
          <cell r="V63">
            <v>0.4</v>
          </cell>
          <cell r="W63">
            <v>5</v>
          </cell>
          <cell r="X63">
            <v>6.2990244919745759</v>
          </cell>
          <cell r="Y63">
            <v>16.498556601218397</v>
          </cell>
          <cell r="Z63">
            <v>16</v>
          </cell>
          <cell r="AA63">
            <v>23.02513028717587</v>
          </cell>
          <cell r="AB63">
            <v>23</v>
          </cell>
          <cell r="AC63">
            <v>11190420</v>
          </cell>
          <cell r="AD63">
            <v>17.145178338128421</v>
          </cell>
          <cell r="AE63">
            <v>5.8548216618715792</v>
          </cell>
          <cell r="AF63">
            <v>8341815.0686330022</v>
          </cell>
          <cell r="AG63">
            <v>2848604.9313669982</v>
          </cell>
          <cell r="AH63">
            <v>8207.9136120015683</v>
          </cell>
          <cell r="AI63">
            <v>7387.1222508014116</v>
          </cell>
          <cell r="AJ63">
            <v>2.2334213569334809</v>
          </cell>
        </row>
        <row r="64">
          <cell r="B64">
            <v>2015</v>
          </cell>
          <cell r="C64">
            <v>9</v>
          </cell>
          <cell r="D64">
            <v>4</v>
          </cell>
          <cell r="E64">
            <v>13</v>
          </cell>
          <cell r="F64">
            <v>4.0531473719149425</v>
          </cell>
          <cell r="G64">
            <v>4</v>
          </cell>
          <cell r="H64">
            <v>7.0797210578724137</v>
          </cell>
          <cell r="I64">
            <v>7</v>
          </cell>
          <cell r="J64">
            <v>0.69230769230769229</v>
          </cell>
          <cell r="K64">
            <v>4.8461538461538458</v>
          </cell>
          <cell r="L64">
            <v>92.876619621165503</v>
          </cell>
          <cell r="M64">
            <v>69.295183028086868</v>
          </cell>
          <cell r="N64">
            <v>162.17180264925236</v>
          </cell>
          <cell r="O64">
            <v>8.5391177122426321</v>
          </cell>
          <cell r="P64">
            <v>9</v>
          </cell>
          <cell r="Q64">
            <v>11.039117712242632</v>
          </cell>
          <cell r="R64">
            <v>12</v>
          </cell>
          <cell r="S64">
            <v>0.57270510720066714</v>
          </cell>
          <cell r="T64">
            <v>3</v>
          </cell>
          <cell r="U64">
            <v>0.6</v>
          </cell>
          <cell r="V64">
            <v>0.4</v>
          </cell>
          <cell r="W64">
            <v>5</v>
          </cell>
          <cell r="X64">
            <v>6.8724612864080061</v>
          </cell>
          <cell r="Y64">
            <v>16.592265084157575</v>
          </cell>
          <cell r="Z64">
            <v>17</v>
          </cell>
          <cell r="AA64">
            <v>23.118838770115048</v>
          </cell>
          <cell r="AB64">
            <v>24</v>
          </cell>
          <cell r="AC64">
            <v>11676960</v>
          </cell>
          <cell r="AD64">
            <v>17.718615132561851</v>
          </cell>
          <cell r="AE64">
            <v>6.2813848674381489</v>
          </cell>
          <cell r="AF64">
            <v>8620815.0065966435</v>
          </cell>
          <cell r="AG64">
            <v>3056144.993403357</v>
          </cell>
          <cell r="AH64">
            <v>8398.2681200863335</v>
          </cell>
          <cell r="AI64">
            <v>7558.4413080777003</v>
          </cell>
          <cell r="AJ64">
            <v>2.1951966560123228</v>
          </cell>
        </row>
        <row r="65">
          <cell r="B65">
            <v>2016</v>
          </cell>
          <cell r="C65">
            <v>10</v>
          </cell>
          <cell r="D65">
            <v>4</v>
          </cell>
          <cell r="E65">
            <v>14</v>
          </cell>
          <cell r="F65">
            <v>4.2011335815087101</v>
          </cell>
          <cell r="G65">
            <v>4</v>
          </cell>
          <cell r="H65">
            <v>7.3017003722630651</v>
          </cell>
          <cell r="I65">
            <v>7</v>
          </cell>
          <cell r="J65">
            <v>0.7142857142857143</v>
          </cell>
          <cell r="K65">
            <v>5</v>
          </cell>
          <cell r="L65">
            <v>97.006002881820677</v>
          </cell>
          <cell r="M65">
            <v>71.238222842702697</v>
          </cell>
          <cell r="N65">
            <v>168.24422572452337</v>
          </cell>
          <cell r="O65">
            <v>8.6623972718039504</v>
          </cell>
          <cell r="P65">
            <v>9</v>
          </cell>
          <cell r="Q65">
            <v>11.16239727180395</v>
          </cell>
          <cell r="R65">
            <v>12</v>
          </cell>
          <cell r="S65">
            <v>0.57657849750311541</v>
          </cell>
          <cell r="T65">
            <v>3</v>
          </cell>
          <cell r="U65">
            <v>0.6</v>
          </cell>
          <cell r="V65">
            <v>0.4</v>
          </cell>
          <cell r="W65">
            <v>5</v>
          </cell>
          <cell r="X65">
            <v>6.9189419700373849</v>
          </cell>
          <cell r="Y65">
            <v>16.86353085331266</v>
          </cell>
          <cell r="Z65">
            <v>17</v>
          </cell>
          <cell r="AA65">
            <v>23.464097644067017</v>
          </cell>
          <cell r="AB65">
            <v>24</v>
          </cell>
          <cell r="AC65">
            <v>11676960</v>
          </cell>
          <cell r="AD65">
            <v>17.918941970037384</v>
          </cell>
          <cell r="AE65">
            <v>6.081058029962616</v>
          </cell>
          <cell r="AF65">
            <v>8718282.0261019897</v>
          </cell>
          <cell r="AG65">
            <v>2958677.9738980113</v>
          </cell>
          <cell r="AH65">
            <v>8593.0372505052346</v>
          </cell>
          <cell r="AI65">
            <v>7733.7335254547115</v>
          </cell>
          <cell r="AJ65">
            <v>2.1805161501632102</v>
          </cell>
        </row>
        <row r="66">
          <cell r="B66">
            <v>2017</v>
          </cell>
          <cell r="C66">
            <v>10</v>
          </cell>
          <cell r="D66">
            <v>4</v>
          </cell>
          <cell r="E66">
            <v>14</v>
          </cell>
          <cell r="F66">
            <v>4.2011335815087101</v>
          </cell>
          <cell r="G66">
            <v>4</v>
          </cell>
          <cell r="H66">
            <v>7.3017003722630651</v>
          </cell>
          <cell r="I66">
            <v>7</v>
          </cell>
          <cell r="J66">
            <v>0.7142857142857143</v>
          </cell>
          <cell r="K66">
            <v>5</v>
          </cell>
          <cell r="L66">
            <v>99.696365702057989</v>
          </cell>
          <cell r="M66">
            <v>73.226324826047943</v>
          </cell>
          <cell r="N66">
            <v>172.92269052810593</v>
          </cell>
          <cell r="O66">
            <v>8.7543797144764604</v>
          </cell>
          <cell r="P66">
            <v>9</v>
          </cell>
          <cell r="Q66">
            <v>11.25437971447646</v>
          </cell>
          <cell r="R66">
            <v>12</v>
          </cell>
          <cell r="S66">
            <v>0.57653721092116517</v>
          </cell>
          <cell r="T66">
            <v>3</v>
          </cell>
          <cell r="U66">
            <v>0.6</v>
          </cell>
          <cell r="V66">
            <v>0.4</v>
          </cell>
          <cell r="W66">
            <v>5</v>
          </cell>
          <cell r="X66">
            <v>6.9184465310539824</v>
          </cell>
          <cell r="Y66">
            <v>16.95551329598517</v>
          </cell>
          <cell r="Z66">
            <v>17</v>
          </cell>
          <cell r="AA66">
            <v>23.556080086739527</v>
          </cell>
          <cell r="AB66">
            <v>24</v>
          </cell>
          <cell r="AC66">
            <v>11676960</v>
          </cell>
          <cell r="AD66">
            <v>17.918446531053981</v>
          </cell>
          <cell r="AE66">
            <v>6.0815534689460193</v>
          </cell>
          <cell r="AF66">
            <v>8718040.9752190039</v>
          </cell>
          <cell r="AG66">
            <v>2958919.0247809961</v>
          </cell>
          <cell r="AH66">
            <v>8792.3233853376278</v>
          </cell>
          <cell r="AI66">
            <v>7913.0910468038655</v>
          </cell>
          <cell r="AJ66">
            <v>2.1427168214920997</v>
          </cell>
        </row>
        <row r="67">
          <cell r="B67">
            <v>2018</v>
          </cell>
          <cell r="C67">
            <v>10</v>
          </cell>
          <cell r="D67">
            <v>4</v>
          </cell>
          <cell r="E67">
            <v>14</v>
          </cell>
          <cell r="F67">
            <v>4.2011335815087101</v>
          </cell>
          <cell r="G67">
            <v>4</v>
          </cell>
          <cell r="H67">
            <v>7.3017003722630651</v>
          </cell>
          <cell r="I67">
            <v>7</v>
          </cell>
          <cell r="J67">
            <v>0.7142857142857143</v>
          </cell>
          <cell r="K67">
            <v>5</v>
          </cell>
          <cell r="L67">
            <v>102.44912229438216</v>
          </cell>
          <cell r="M67">
            <v>75.260534041139465</v>
          </cell>
          <cell r="N67">
            <v>177.70965633552163</v>
          </cell>
          <cell r="O67">
            <v>8.8459546429252534</v>
          </cell>
          <cell r="P67">
            <v>9</v>
          </cell>
          <cell r="Q67">
            <v>11.345954642925253</v>
          </cell>
          <cell r="R67">
            <v>12</v>
          </cell>
          <cell r="S67">
            <v>0.57649721690393052</v>
          </cell>
          <cell r="T67">
            <v>3</v>
          </cell>
          <cell r="U67">
            <v>0.6</v>
          </cell>
          <cell r="V67">
            <v>0.4</v>
          </cell>
          <cell r="W67">
            <v>5</v>
          </cell>
          <cell r="X67">
            <v>6.9179666028471658</v>
          </cell>
          <cell r="Y67">
            <v>17.047088224433963</v>
          </cell>
          <cell r="Z67">
            <v>17</v>
          </cell>
          <cell r="AA67">
            <v>23.64765501518832</v>
          </cell>
          <cell r="AB67">
            <v>24</v>
          </cell>
          <cell r="AC67">
            <v>11676960</v>
          </cell>
          <cell r="AD67">
            <v>17.917966602847166</v>
          </cell>
          <cell r="AE67">
            <v>6.0820333971528342</v>
          </cell>
          <cell r="AF67">
            <v>8717807.4709492605</v>
          </cell>
          <cell r="AG67">
            <v>2959152.5290507399</v>
          </cell>
          <cell r="AH67">
            <v>8996.2312810653457</v>
          </cell>
          <cell r="AI67">
            <v>8096.6081529588109</v>
          </cell>
          <cell r="AJ67">
            <v>2.1054604474349303</v>
          </cell>
        </row>
        <row r="68">
          <cell r="B68">
            <v>2019</v>
          </cell>
          <cell r="C68">
            <v>10</v>
          </cell>
          <cell r="D68">
            <v>4</v>
          </cell>
          <cell r="E68">
            <v>14</v>
          </cell>
          <cell r="F68">
            <v>4.2011335815087101</v>
          </cell>
          <cell r="G68">
            <v>4</v>
          </cell>
          <cell r="H68">
            <v>7.3017003722630651</v>
          </cell>
          <cell r="I68">
            <v>7</v>
          </cell>
          <cell r="J68">
            <v>0.7142857142857143</v>
          </cell>
          <cell r="K68">
            <v>5</v>
          </cell>
          <cell r="L68">
            <v>105.26571966912428</v>
          </cell>
          <cell r="M68">
            <v>77.34191978765962</v>
          </cell>
          <cell r="N68">
            <v>182.60763945678389</v>
          </cell>
          <cell r="O68">
            <v>8.937134768030635</v>
          </cell>
          <cell r="P68">
            <v>9</v>
          </cell>
          <cell r="Q68">
            <v>11.437134768030635</v>
          </cell>
          <cell r="R68">
            <v>12</v>
          </cell>
          <cell r="S68">
            <v>0.57645846571515746</v>
          </cell>
          <cell r="T68">
            <v>3</v>
          </cell>
          <cell r="U68">
            <v>0.6</v>
          </cell>
          <cell r="V68">
            <v>0.4</v>
          </cell>
          <cell r="W68">
            <v>5</v>
          </cell>
          <cell r="X68">
            <v>6.9175015885818896</v>
          </cell>
          <cell r="Y68">
            <v>17.138268349539345</v>
          </cell>
          <cell r="Z68">
            <v>17</v>
          </cell>
          <cell r="AA68">
            <v>23.738835140293702</v>
          </cell>
          <cell r="AB68">
            <v>24</v>
          </cell>
          <cell r="AC68">
            <v>11676960</v>
          </cell>
          <cell r="AD68">
            <v>17.917501588581889</v>
          </cell>
          <cell r="AE68">
            <v>6.0824984114181113</v>
          </cell>
          <cell r="AF68">
            <v>8717581.2229086328</v>
          </cell>
          <cell r="AG68">
            <v>2959378.7770913681</v>
          </cell>
          <cell r="AH68">
            <v>9204.8681236388347</v>
          </cell>
          <cell r="AI68">
            <v>8284.3813112749522</v>
          </cell>
          <cell r="AJ68">
            <v>2.0687445091662244</v>
          </cell>
        </row>
        <row r="69">
          <cell r="B69">
            <v>2020</v>
          </cell>
          <cell r="C69">
            <v>10</v>
          </cell>
          <cell r="D69">
            <v>4</v>
          </cell>
          <cell r="E69">
            <v>14</v>
          </cell>
          <cell r="F69">
            <v>4.2011335815087101</v>
          </cell>
          <cell r="G69">
            <v>4</v>
          </cell>
          <cell r="H69">
            <v>7.3017003722630651</v>
          </cell>
          <cell r="I69">
            <v>7</v>
          </cell>
          <cell r="J69">
            <v>0.7142857142857143</v>
          </cell>
          <cell r="K69">
            <v>5</v>
          </cell>
          <cell r="L69">
            <v>108.14763839507525</v>
          </cell>
          <cell r="M69">
            <v>79.471576164042929</v>
          </cell>
          <cell r="N69">
            <v>187.61921455911818</v>
          </cell>
          <cell r="O69">
            <v>9.0279323141090408</v>
          </cell>
          <cell r="P69">
            <v>9</v>
          </cell>
          <cell r="Q69">
            <v>11.527932314109041</v>
          </cell>
          <cell r="R69">
            <v>12</v>
          </cell>
          <cell r="S69">
            <v>0.57642091002890483</v>
          </cell>
          <cell r="T69">
            <v>3</v>
          </cell>
          <cell r="U69">
            <v>0.6</v>
          </cell>
          <cell r="V69">
            <v>0.4</v>
          </cell>
          <cell r="W69">
            <v>5</v>
          </cell>
          <cell r="X69">
            <v>6.917050920346858</v>
          </cell>
          <cell r="Y69">
            <v>17.229065895617751</v>
          </cell>
          <cell r="Z69">
            <v>17</v>
          </cell>
          <cell r="AA69">
            <v>23.829632686372108</v>
          </cell>
          <cell r="AB69">
            <v>24</v>
          </cell>
          <cell r="AC69">
            <v>11676960</v>
          </cell>
          <cell r="AD69">
            <v>17.91705092034686</v>
          </cell>
          <cell r="AE69">
            <v>6.0829490796531402</v>
          </cell>
          <cell r="AF69">
            <v>8717361.9547855612</v>
          </cell>
          <cell r="AG69">
            <v>2959598.0452144388</v>
          </cell>
          <cell r="AH69">
            <v>9418.3435848203899</v>
          </cell>
          <cell r="AI69">
            <v>8476.5092263383503</v>
          </cell>
          <cell r="AJ69">
            <v>2.0325661702913398</v>
          </cell>
        </row>
        <row r="70">
          <cell r="B70">
            <v>2021</v>
          </cell>
          <cell r="C70">
            <v>10</v>
          </cell>
          <cell r="D70">
            <v>4</v>
          </cell>
          <cell r="E70">
            <v>14</v>
          </cell>
          <cell r="F70">
            <v>4.2011335815087101</v>
          </cell>
          <cell r="G70">
            <v>4</v>
          </cell>
          <cell r="H70">
            <v>7.3017003722630651</v>
          </cell>
          <cell r="I70">
            <v>7</v>
          </cell>
          <cell r="J70">
            <v>0.7142857142857143</v>
          </cell>
          <cell r="K70">
            <v>5</v>
          </cell>
          <cell r="L70">
            <v>111.09639337775984</v>
          </cell>
          <cell r="M70">
            <v>81.650622642598265</v>
          </cell>
          <cell r="N70">
            <v>192.7470160203581</v>
          </cell>
          <cell r="O70">
            <v>9.1183590423529495</v>
          </cell>
          <cell r="P70">
            <v>9</v>
          </cell>
          <cell r="Q70">
            <v>11.618359042352949</v>
          </cell>
          <cell r="R70">
            <v>12</v>
          </cell>
          <cell r="S70">
            <v>0.57638450478541126</v>
          </cell>
          <cell r="T70">
            <v>3</v>
          </cell>
          <cell r="U70">
            <v>0.6</v>
          </cell>
          <cell r="V70">
            <v>0.4</v>
          </cell>
          <cell r="W70">
            <v>5</v>
          </cell>
          <cell r="X70">
            <v>6.9166140574249351</v>
          </cell>
          <cell r="Y70">
            <v>17.31949262386166</v>
          </cell>
          <cell r="Z70">
            <v>17</v>
          </cell>
          <cell r="AA70">
            <v>23.920059414616013</v>
          </cell>
          <cell r="AB70">
            <v>24</v>
          </cell>
          <cell r="AC70">
            <v>11676960</v>
          </cell>
          <cell r="AD70">
            <v>17.916614057424937</v>
          </cell>
          <cell r="AE70">
            <v>6.0833859425750632</v>
          </cell>
          <cell r="AF70">
            <v>8717149.4034995288</v>
          </cell>
          <cell r="AG70">
            <v>2959810.5965004712</v>
          </cell>
          <cell r="AH70">
            <v>9636.7698798340625</v>
          </cell>
          <cell r="AI70">
            <v>8673.0928918506561</v>
          </cell>
          <cell r="AJ70">
            <v>1.9969223020930937</v>
          </cell>
        </row>
        <row r="71">
          <cell r="B71">
            <v>2022</v>
          </cell>
          <cell r="C71">
            <v>10</v>
          </cell>
          <cell r="D71">
            <v>4</v>
          </cell>
          <cell r="E71">
            <v>14</v>
          </cell>
          <cell r="F71">
            <v>4.2011335815087101</v>
          </cell>
          <cell r="G71">
            <v>4</v>
          </cell>
          <cell r="H71">
            <v>7.3017003722630651</v>
          </cell>
          <cell r="I71">
            <v>7</v>
          </cell>
          <cell r="J71">
            <v>0.7142857142857143</v>
          </cell>
          <cell r="K71">
            <v>5</v>
          </cell>
          <cell r="L71">
            <v>114.11353465575952</v>
          </cell>
          <cell r="M71">
            <v>83.880204657969287</v>
          </cell>
          <cell r="N71">
            <v>197.99373931372881</v>
          </cell>
          <cell r="O71">
            <v>9.2084262728774675</v>
          </cell>
          <cell r="P71">
            <v>9</v>
          </cell>
          <cell r="Q71">
            <v>11.708426272877468</v>
          </cell>
          <cell r="R71">
            <v>12</v>
          </cell>
          <cell r="S71">
            <v>0.57634920705720993</v>
          </cell>
          <cell r="T71">
            <v>3</v>
          </cell>
          <cell r="U71">
            <v>0.6</v>
          </cell>
          <cell r="V71">
            <v>0.4</v>
          </cell>
          <cell r="W71">
            <v>5</v>
          </cell>
          <cell r="X71">
            <v>6.9161904846865188</v>
          </cell>
          <cell r="Y71">
            <v>17.409559854386178</v>
          </cell>
          <cell r="Z71">
            <v>17</v>
          </cell>
          <cell r="AA71">
            <v>24.010126645140531</v>
          </cell>
          <cell r="AB71">
            <v>24</v>
          </cell>
          <cell r="AC71">
            <v>11676960</v>
          </cell>
          <cell r="AD71">
            <v>17.916190484686517</v>
          </cell>
          <cell r="AE71">
            <v>6.083809515313483</v>
          </cell>
          <cell r="AF71">
            <v>8716943.3184193783</v>
          </cell>
          <cell r="AG71">
            <v>2960016.6815806222</v>
          </cell>
          <cell r="AH71">
            <v>9860.2618263525583</v>
          </cell>
          <cell r="AI71">
            <v>8874.2356437173021</v>
          </cell>
          <cell r="AJ71">
            <v>1.9618095071333421</v>
          </cell>
        </row>
        <row r="72">
          <cell r="B72">
            <v>2023</v>
          </cell>
          <cell r="C72">
            <v>10</v>
          </cell>
          <cell r="D72">
            <v>4</v>
          </cell>
          <cell r="E72">
            <v>14</v>
          </cell>
          <cell r="F72">
            <v>4.2011335815087101</v>
          </cell>
          <cell r="G72">
            <v>4</v>
          </cell>
          <cell r="H72">
            <v>7.3017003722630651</v>
          </cell>
          <cell r="I72">
            <v>7</v>
          </cell>
          <cell r="J72">
            <v>0.7142857142857143</v>
          </cell>
          <cell r="K72">
            <v>5</v>
          </cell>
          <cell r="L72">
            <v>117.20064821550405</v>
          </cell>
          <cell r="M72">
            <v>86.161494209242036</v>
          </cell>
          <cell r="N72">
            <v>203.36214242474608</v>
          </cell>
          <cell r="O72">
            <v>9.2981449054721814</v>
          </cell>
          <cell r="P72">
            <v>9</v>
          </cell>
          <cell r="Q72">
            <v>11.798144905472181</v>
          </cell>
          <cell r="R72">
            <v>12</v>
          </cell>
          <cell r="S72">
            <v>0.57631497592465619</v>
          </cell>
          <cell r="T72">
            <v>3</v>
          </cell>
          <cell r="U72">
            <v>0.6</v>
          </cell>
          <cell r="V72">
            <v>0.4</v>
          </cell>
          <cell r="W72">
            <v>5</v>
          </cell>
          <cell r="X72">
            <v>6.9157797110958743</v>
          </cell>
          <cell r="Y72">
            <v>17.499278486980892</v>
          </cell>
          <cell r="Z72">
            <v>17</v>
          </cell>
          <cell r="AA72">
            <v>24.099845277735248</v>
          </cell>
          <cell r="AB72">
            <v>24</v>
          </cell>
          <cell r="AC72">
            <v>11676960</v>
          </cell>
          <cell r="AD72">
            <v>17.915779711095873</v>
          </cell>
          <cell r="AE72">
            <v>6.0842202889041275</v>
          </cell>
          <cell r="AF72">
            <v>8716743.460636586</v>
          </cell>
          <cell r="AG72">
            <v>2960216.539363414</v>
          </cell>
          <cell r="AH72">
            <v>10088.936904852151</v>
          </cell>
          <cell r="AI72">
            <v>9080.0432143669368</v>
          </cell>
          <cell r="AJ72">
            <v>1.9272241413226519</v>
          </cell>
        </row>
        <row r="73">
          <cell r="B73">
            <v>2024</v>
          </cell>
          <cell r="C73">
            <v>11</v>
          </cell>
          <cell r="D73">
            <v>4</v>
          </cell>
          <cell r="E73">
            <v>15</v>
          </cell>
          <cell r="F73">
            <v>4.3389054465810037</v>
          </cell>
          <cell r="G73">
            <v>4</v>
          </cell>
          <cell r="H73">
            <v>7.5083581698715056</v>
          </cell>
          <cell r="I73">
            <v>7</v>
          </cell>
          <cell r="J73">
            <v>0.73333333333333328</v>
          </cell>
          <cell r="K73">
            <v>5.1333333333333329</v>
          </cell>
          <cell r="L73">
            <v>121.8593568249586</v>
          </cell>
          <cell r="M73">
            <v>88.495690476016293</v>
          </cell>
          <cell r="N73">
            <v>210.35504730097489</v>
          </cell>
          <cell r="O73">
            <v>9.4115249636514022</v>
          </cell>
          <cell r="P73">
            <v>9</v>
          </cell>
          <cell r="Q73">
            <v>11.911524963651402</v>
          </cell>
          <cell r="R73">
            <v>12</v>
          </cell>
          <cell r="S73">
            <v>0.57930322275843882</v>
          </cell>
          <cell r="T73">
            <v>3</v>
          </cell>
          <cell r="U73">
            <v>0.6</v>
          </cell>
          <cell r="V73">
            <v>0.4</v>
          </cell>
          <cell r="W73">
            <v>5</v>
          </cell>
          <cell r="X73">
            <v>6.9516386731012663</v>
          </cell>
          <cell r="Y73">
            <v>17.750430410232404</v>
          </cell>
          <cell r="Z73">
            <v>17</v>
          </cell>
          <cell r="AA73">
            <v>24.419883133522909</v>
          </cell>
          <cell r="AB73">
            <v>24</v>
          </cell>
          <cell r="AC73">
            <v>11676960</v>
          </cell>
          <cell r="AD73">
            <v>18.084972006434597</v>
          </cell>
          <cell r="AE73">
            <v>5.9150279935654027</v>
          </cell>
          <cell r="AF73">
            <v>8799062.280010689</v>
          </cell>
          <cell r="AG73">
            <v>2877897.719989311</v>
          </cell>
          <cell r="AH73">
            <v>10322.915320367303</v>
          </cell>
          <cell r="AI73">
            <v>9290.623788330573</v>
          </cell>
          <cell r="AJ73">
            <v>1.9105746626537301</v>
          </cell>
        </row>
        <row r="74">
          <cell r="B74">
            <v>2025</v>
          </cell>
          <cell r="C74">
            <v>11</v>
          </cell>
          <cell r="D74">
            <v>4</v>
          </cell>
          <cell r="E74">
            <v>15</v>
          </cell>
          <cell r="F74">
            <v>4.3389054465810037</v>
          </cell>
          <cell r="G74">
            <v>4</v>
          </cell>
          <cell r="H74">
            <v>7.5083581698715056</v>
          </cell>
          <cell r="I74">
            <v>7</v>
          </cell>
          <cell r="J74">
            <v>0.73333333333333328</v>
          </cell>
          <cell r="K74">
            <v>5.1333333333333329</v>
          </cell>
          <cell r="L74">
            <v>125.09132088664603</v>
          </cell>
          <cell r="M74">
            <v>90.884020448764929</v>
          </cell>
          <cell r="N74">
            <v>215.97534133541097</v>
          </cell>
          <cell r="O74">
            <v>9.4999507975550195</v>
          </cell>
          <cell r="P74">
            <v>9</v>
          </cell>
          <cell r="Q74">
            <v>11.999950797555019</v>
          </cell>
          <cell r="R74">
            <v>12</v>
          </cell>
          <cell r="S74">
            <v>0.57919260649473159</v>
          </cell>
          <cell r="T74">
            <v>3</v>
          </cell>
          <cell r="U74">
            <v>0.6</v>
          </cell>
          <cell r="V74">
            <v>0.4</v>
          </cell>
          <cell r="W74">
            <v>5</v>
          </cell>
          <cell r="X74">
            <v>6.9503112779367786</v>
          </cell>
          <cell r="Y74">
            <v>17.838856244136025</v>
          </cell>
          <cell r="Z74">
            <v>17</v>
          </cell>
          <cell r="AA74">
            <v>24.508308967426526</v>
          </cell>
          <cell r="AB74">
            <v>24</v>
          </cell>
          <cell r="AC74">
            <v>11676960</v>
          </cell>
          <cell r="AD74">
            <v>18.08364461127011</v>
          </cell>
          <cell r="AE74">
            <v>5.9163553887298903</v>
          </cell>
          <cell r="AF74">
            <v>8798416.4491673596</v>
          </cell>
          <cell r="AG74">
            <v>2878543.5508326408</v>
          </cell>
          <cell r="AH74">
            <v>10562.320065677484</v>
          </cell>
          <cell r="AI74">
            <v>9506.0880591097357</v>
          </cell>
          <cell r="AJ74">
            <v>1.8765717436249658</v>
          </cell>
        </row>
        <row r="75">
          <cell r="B75">
            <v>2026</v>
          </cell>
          <cell r="C75">
            <v>11</v>
          </cell>
          <cell r="D75">
            <v>4</v>
          </cell>
          <cell r="E75">
            <v>15</v>
          </cell>
          <cell r="F75">
            <v>4.3389054465810037</v>
          </cell>
          <cell r="G75">
            <v>4</v>
          </cell>
          <cell r="H75">
            <v>7.5083581698715056</v>
          </cell>
          <cell r="I75">
            <v>7</v>
          </cell>
          <cell r="J75">
            <v>0.73333333333333328</v>
          </cell>
          <cell r="K75">
            <v>5.1333333333333329</v>
          </cell>
          <cell r="L75">
            <v>128.39823931045183</v>
          </cell>
          <cell r="M75">
            <v>99.962488480775022</v>
          </cell>
          <cell r="N75">
            <v>228.36072779122685</v>
          </cell>
          <cell r="O75">
            <v>9.6869551711860282</v>
          </cell>
          <cell r="P75">
            <v>10</v>
          </cell>
          <cell r="Q75">
            <v>12.186955171186028</v>
          </cell>
          <cell r="R75">
            <v>13</v>
          </cell>
          <cell r="S75">
            <v>0.56226059774970039</v>
          </cell>
          <cell r="T75">
            <v>3</v>
          </cell>
          <cell r="U75">
            <v>0.6</v>
          </cell>
          <cell r="V75">
            <v>0.4</v>
          </cell>
          <cell r="W75">
            <v>5</v>
          </cell>
          <cell r="X75">
            <v>7.3093877707461052</v>
          </cell>
          <cell r="Y75">
            <v>18.02586061776703</v>
          </cell>
          <cell r="Z75">
            <v>18</v>
          </cell>
          <cell r="AA75">
            <v>24.695313341057535</v>
          </cell>
          <cell r="AB75">
            <v>25</v>
          </cell>
          <cell r="AC75">
            <v>12163500</v>
          </cell>
          <cell r="AD75">
            <v>18.442721104079439</v>
          </cell>
          <cell r="AE75">
            <v>6.557278895920561</v>
          </cell>
          <cell r="AF75">
            <v>8973121.5259788111</v>
          </cell>
          <cell r="AG75">
            <v>3190378.4740211898</v>
          </cell>
          <cell r="AH75">
            <v>10807.276985959395</v>
          </cell>
          <cell r="AI75">
            <v>9726.5492873634557</v>
          </cell>
          <cell r="AJ75">
            <v>1.8532636894346362</v>
          </cell>
        </row>
        <row r="76">
          <cell r="B76">
            <v>2027</v>
          </cell>
          <cell r="C76">
            <v>11</v>
          </cell>
          <cell r="D76">
            <v>4</v>
          </cell>
          <cell r="E76">
            <v>15</v>
          </cell>
          <cell r="F76">
            <v>4.3389054465810037</v>
          </cell>
          <cell r="G76">
            <v>4</v>
          </cell>
          <cell r="H76">
            <v>7.5083581698715056</v>
          </cell>
          <cell r="I76">
            <v>7</v>
          </cell>
          <cell r="J76">
            <v>0.73333333333333328</v>
          </cell>
          <cell r="K76">
            <v>5.1333333333333329</v>
          </cell>
          <cell r="L76">
            <v>131.78185040667069</v>
          </cell>
          <cell r="M76">
            <v>104.31390645769983</v>
          </cell>
          <cell r="N76">
            <v>236.09575686437051</v>
          </cell>
          <cell r="O76">
            <v>9.798666786625283</v>
          </cell>
          <cell r="P76">
            <v>10</v>
          </cell>
          <cell r="Q76">
            <v>12.298666786625283</v>
          </cell>
          <cell r="R76">
            <v>13</v>
          </cell>
          <cell r="S76">
            <v>0.55817119357369538</v>
          </cell>
          <cell r="T76">
            <v>3</v>
          </cell>
          <cell r="U76">
            <v>0.6</v>
          </cell>
          <cell r="V76">
            <v>0.4</v>
          </cell>
          <cell r="W76">
            <v>5</v>
          </cell>
          <cell r="X76">
            <v>7.2562255164580396</v>
          </cell>
          <cell r="Y76">
            <v>18.137572233206285</v>
          </cell>
          <cell r="Z76">
            <v>18</v>
          </cell>
          <cell r="AA76">
            <v>24.80702495649679</v>
          </cell>
          <cell r="AB76">
            <v>25</v>
          </cell>
          <cell r="AC76">
            <v>12163500</v>
          </cell>
          <cell r="AD76">
            <v>18.389558849791371</v>
          </cell>
          <cell r="AE76">
            <v>6.6104411502086293</v>
          </cell>
          <cell r="AF76">
            <v>8947255.9627774935</v>
          </cell>
          <cell r="AG76">
            <v>3216244.0372225065</v>
          </cell>
          <cell r="AH76">
            <v>11057.91484493857</v>
          </cell>
          <cell r="AI76">
            <v>9952.1233604447134</v>
          </cell>
          <cell r="AJ76">
            <v>1.822482657851199</v>
          </cell>
        </row>
        <row r="77">
          <cell r="B77">
            <v>2028</v>
          </cell>
          <cell r="C77">
            <v>11</v>
          </cell>
          <cell r="D77">
            <v>4</v>
          </cell>
          <cell r="E77">
            <v>15</v>
          </cell>
          <cell r="F77">
            <v>4.3389054465810037</v>
          </cell>
          <cell r="G77">
            <v>4</v>
          </cell>
          <cell r="H77">
            <v>7.5083581698715056</v>
          </cell>
          <cell r="I77">
            <v>7</v>
          </cell>
          <cell r="J77">
            <v>0.73333333333333328</v>
          </cell>
          <cell r="K77">
            <v>5.1333333333333329</v>
          </cell>
          <cell r="L77">
            <v>135.24393279976445</v>
          </cell>
          <cell r="M77">
            <v>107.06908589601414</v>
          </cell>
          <cell r="N77">
            <v>242.3130186957786</v>
          </cell>
          <cell r="O77">
            <v>9.8858365220010889</v>
          </cell>
          <cell r="P77">
            <v>10</v>
          </cell>
          <cell r="Q77">
            <v>12.385836522001089</v>
          </cell>
          <cell r="R77">
            <v>13</v>
          </cell>
          <cell r="S77">
            <v>0.55813729500667797</v>
          </cell>
          <cell r="T77">
            <v>3</v>
          </cell>
          <cell r="U77">
            <v>0.6</v>
          </cell>
          <cell r="V77">
            <v>0.4</v>
          </cell>
          <cell r="W77">
            <v>5</v>
          </cell>
          <cell r="X77">
            <v>7.2557848350868133</v>
          </cell>
          <cell r="Y77">
            <v>18.224741968582094</v>
          </cell>
          <cell r="Z77">
            <v>18</v>
          </cell>
          <cell r="AA77">
            <v>24.894194691872595</v>
          </cell>
          <cell r="AB77">
            <v>25</v>
          </cell>
          <cell r="AC77">
            <v>12163500</v>
          </cell>
          <cell r="AD77">
            <v>18.389118168420147</v>
          </cell>
          <cell r="AE77">
            <v>6.610881831579853</v>
          </cell>
          <cell r="AF77">
            <v>8947041.5536631383</v>
          </cell>
          <cell r="AG77">
            <v>3216458.4463368617</v>
          </cell>
          <cell r="AH77">
            <v>11314.365392575146</v>
          </cell>
          <cell r="AI77">
            <v>10182.928853317631</v>
          </cell>
          <cell r="AJ77">
            <v>1.7897347836859738</v>
          </cell>
        </row>
        <row r="78">
          <cell r="B78">
            <v>2029</v>
          </cell>
          <cell r="C78">
            <v>11</v>
          </cell>
          <cell r="D78">
            <v>4</v>
          </cell>
          <cell r="E78">
            <v>15</v>
          </cell>
          <cell r="F78">
            <v>4.3389054465810037</v>
          </cell>
          <cell r="G78">
            <v>4</v>
          </cell>
          <cell r="H78">
            <v>7.5083581698715056</v>
          </cell>
          <cell r="I78">
            <v>7</v>
          </cell>
          <cell r="J78">
            <v>0.73333333333333328</v>
          </cell>
          <cell r="K78">
            <v>5.1333333333333329</v>
          </cell>
          <cell r="L78">
            <v>138.78630636331141</v>
          </cell>
          <cell r="M78">
            <v>109.88816230637974</v>
          </cell>
          <cell r="N78">
            <v>248.67446866969115</v>
          </cell>
          <cell r="O78">
            <v>9.9727428202799828</v>
          </cell>
          <cell r="P78">
            <v>10</v>
          </cell>
          <cell r="Q78">
            <v>12.472742820279983</v>
          </cell>
          <cell r="R78">
            <v>13</v>
          </cell>
          <cell r="S78">
            <v>0.55810436473741187</v>
          </cell>
          <cell r="T78">
            <v>3</v>
          </cell>
          <cell r="U78">
            <v>0.6</v>
          </cell>
          <cell r="V78">
            <v>0.4</v>
          </cell>
          <cell r="W78">
            <v>5</v>
          </cell>
          <cell r="X78">
            <v>7.255356741586354</v>
          </cell>
          <cell r="Y78">
            <v>18.311648266860985</v>
          </cell>
          <cell r="Z78">
            <v>18</v>
          </cell>
          <cell r="AA78">
            <v>24.981100990151489</v>
          </cell>
          <cell r="AB78">
            <v>25</v>
          </cell>
          <cell r="AC78">
            <v>12163500</v>
          </cell>
          <cell r="AD78">
            <v>18.388690074919687</v>
          </cell>
          <cell r="AE78">
            <v>6.6113099250803131</v>
          </cell>
          <cell r="AF78">
            <v>8946833.2690514252</v>
          </cell>
          <cell r="AG78">
            <v>3216666.7309485758</v>
          </cell>
          <cell r="AH78">
            <v>11576.763434319366</v>
          </cell>
          <cell r="AI78">
            <v>10419.087090887429</v>
          </cell>
          <cell r="AJ78">
            <v>1.7575098573536654</v>
          </cell>
        </row>
        <row r="79">
          <cell r="B79">
            <v>2030</v>
          </cell>
          <cell r="C79">
            <v>11</v>
          </cell>
          <cell r="D79">
            <v>4</v>
          </cell>
          <cell r="E79">
            <v>15</v>
          </cell>
          <cell r="F79">
            <v>4.3389054465810037</v>
          </cell>
          <cell r="G79">
            <v>4</v>
          </cell>
          <cell r="H79">
            <v>7.5083581698715056</v>
          </cell>
          <cell r="I79">
            <v>7</v>
          </cell>
          <cell r="J79">
            <v>0.73333333333333328</v>
          </cell>
          <cell r="K79">
            <v>5.1333333333333329</v>
          </cell>
          <cell r="L79">
            <v>142.41083317663862</v>
          </cell>
          <cell r="M79">
            <v>112.7726175607142</v>
          </cell>
          <cell r="N79">
            <v>255.18345073735281</v>
          </cell>
          <cell r="O79">
            <v>10.05939318661029</v>
          </cell>
          <cell r="P79">
            <v>10</v>
          </cell>
          <cell r="Q79">
            <v>0</v>
          </cell>
          <cell r="R79">
            <v>13</v>
          </cell>
          <cell r="S79">
            <v>0.55807237015230571</v>
          </cell>
          <cell r="T79">
            <v>3</v>
          </cell>
          <cell r="U79">
            <v>0.6</v>
          </cell>
          <cell r="V79">
            <v>0.4</v>
          </cell>
          <cell r="W79">
            <v>5</v>
          </cell>
          <cell r="X79">
            <v>7.2549408119799743</v>
          </cell>
          <cell r="Y79">
            <v>18.398298633191295</v>
          </cell>
          <cell r="Z79">
            <v>18</v>
          </cell>
          <cell r="AA79">
            <v>12.508358169871507</v>
          </cell>
          <cell r="AB79">
            <v>25</v>
          </cell>
          <cell r="AC79">
            <v>12163500</v>
          </cell>
          <cell r="AD79">
            <v>18.388274145313307</v>
          </cell>
          <cell r="AE79">
            <v>6.6117258546866928</v>
          </cell>
          <cell r="AF79">
            <v>8946630.9026607368</v>
          </cell>
          <cell r="AG79">
            <v>3216869.0973392637</v>
          </cell>
          <cell r="AH79">
            <v>11845.246901973233</v>
          </cell>
          <cell r="AI79">
            <v>10660.72221177591</v>
          </cell>
          <cell r="AJ79">
            <v>1.7258022737773246</v>
          </cell>
        </row>
        <row r="80">
          <cell r="B80">
            <v>2031</v>
          </cell>
          <cell r="C80">
            <v>12</v>
          </cell>
          <cell r="D80">
            <v>4</v>
          </cell>
          <cell r="E80">
            <v>16</v>
          </cell>
          <cell r="F80">
            <v>4.4677824194406188</v>
          </cell>
          <cell r="G80">
            <v>4</v>
          </cell>
          <cell r="H80">
            <v>7.7016736291609282</v>
          </cell>
          <cell r="I80">
            <v>7</v>
          </cell>
          <cell r="J80">
            <v>0.75</v>
          </cell>
          <cell r="K80">
            <v>5.25</v>
          </cell>
          <cell r="L80">
            <v>147.61941850364005</v>
          </cell>
          <cell r="M80">
            <v>115.72396789789019</v>
          </cell>
          <cell r="N80">
            <v>263.34338640153021</v>
          </cell>
          <cell r="O80">
            <v>10.164951539909417</v>
          </cell>
          <cell r="P80">
            <v>10</v>
          </cell>
          <cell r="Q80">
            <v>0</v>
          </cell>
          <cell r="R80">
            <v>13</v>
          </cell>
          <cell r="S80">
            <v>0.56055867026240336</v>
          </cell>
          <cell r="T80">
            <v>3</v>
          </cell>
          <cell r="U80">
            <v>0.6</v>
          </cell>
          <cell r="V80">
            <v>0.4</v>
          </cell>
          <cell r="W80">
            <v>5</v>
          </cell>
          <cell r="X80">
            <v>7.287262713411244</v>
          </cell>
          <cell r="Y80">
            <v>18.632733959350034</v>
          </cell>
          <cell r="Z80">
            <v>18</v>
          </cell>
          <cell r="AA80">
            <v>12.701673629160929</v>
          </cell>
          <cell r="AB80">
            <v>25</v>
          </cell>
          <cell r="AC80">
            <v>12163500</v>
          </cell>
          <cell r="AD80">
            <v>18.537262713411245</v>
          </cell>
          <cell r="AE80">
            <v>6.4627372865887551</v>
          </cell>
          <cell r="AF80">
            <v>9019119.8005831074</v>
          </cell>
          <cell r="AG80">
            <v>3144380.1994168931</v>
          </cell>
          <cell r="AH80">
            <v>12119.95692619556</v>
          </cell>
          <cell r="AI80">
            <v>10907.961233576005</v>
          </cell>
          <cell r="AJ80">
            <v>1.7081775008510534</v>
          </cell>
        </row>
        <row r="81">
          <cell r="B81">
            <v>2032</v>
          </cell>
          <cell r="C81">
            <v>12</v>
          </cell>
          <cell r="D81">
            <v>4</v>
          </cell>
          <cell r="E81">
            <v>16</v>
          </cell>
          <cell r="F81">
            <v>4.4677824194406188</v>
          </cell>
          <cell r="G81">
            <v>4</v>
          </cell>
          <cell r="H81">
            <v>7.7016736291609282</v>
          </cell>
          <cell r="I81">
            <v>7</v>
          </cell>
          <cell r="J81">
            <v>0.75</v>
          </cell>
          <cell r="K81">
            <v>5.25</v>
          </cell>
          <cell r="L81">
            <v>151.41401179429491</v>
          </cell>
          <cell r="M81">
            <v>118.74376472075988</v>
          </cell>
          <cell r="N81">
            <v>270.15777651505482</v>
          </cell>
          <cell r="O81">
            <v>10.250627010525381</v>
          </cell>
          <cell r="P81">
            <v>10</v>
          </cell>
          <cell r="Q81">
            <v>0</v>
          </cell>
          <cell r="R81">
            <v>13</v>
          </cell>
          <cell r="S81">
            <v>0.56046512429693918</v>
          </cell>
          <cell r="T81">
            <v>3</v>
          </cell>
          <cell r="U81">
            <v>0.6</v>
          </cell>
          <cell r="V81">
            <v>0.4</v>
          </cell>
          <cell r="W81">
            <v>5</v>
          </cell>
          <cell r="X81">
            <v>7.2860466158602097</v>
          </cell>
          <cell r="Y81">
            <v>18.718409429966002</v>
          </cell>
          <cell r="Z81">
            <v>18</v>
          </cell>
          <cell r="AA81">
            <v>12.701673629160929</v>
          </cell>
          <cell r="AB81">
            <v>25</v>
          </cell>
          <cell r="AC81">
            <v>12163500</v>
          </cell>
          <cell r="AD81">
            <v>18.536046615860208</v>
          </cell>
          <cell r="AE81">
            <v>6.463953384139792</v>
          </cell>
          <cell r="AF81">
            <v>9018528.120480625</v>
          </cell>
          <cell r="AG81">
            <v>3144971.8795193746</v>
          </cell>
          <cell r="AH81">
            <v>12401.037910688512</v>
          </cell>
          <cell r="AI81">
            <v>11160.934119619662</v>
          </cell>
          <cell r="AJ81">
            <v>1.6771364501705239</v>
          </cell>
        </row>
        <row r="82">
          <cell r="B82">
            <v>2033</v>
          </cell>
          <cell r="C82">
            <v>12</v>
          </cell>
          <cell r="D82">
            <v>4</v>
          </cell>
          <cell r="E82">
            <v>16</v>
          </cell>
          <cell r="F82">
            <v>4.4677824194406188</v>
          </cell>
          <cell r="G82">
            <v>4</v>
          </cell>
          <cell r="H82">
            <v>7.7016736291609282</v>
          </cell>
          <cell r="I82">
            <v>7</v>
          </cell>
          <cell r="J82">
            <v>0.75</v>
          </cell>
          <cell r="K82">
            <v>5.25</v>
          </cell>
          <cell r="L82">
            <v>155.29660770941308</v>
          </cell>
          <cell r="M82">
            <v>121.83359541166305</v>
          </cell>
          <cell r="N82">
            <v>277.13020312107614</v>
          </cell>
          <cell r="O82">
            <v>10.336081089241151</v>
          </cell>
          <cell r="P82">
            <v>10</v>
          </cell>
          <cell r="Q82">
            <v>0</v>
          </cell>
          <cell r="R82">
            <v>13</v>
          </cell>
          <cell r="S82">
            <v>0.56037417055392247</v>
          </cell>
          <cell r="T82">
            <v>3</v>
          </cell>
          <cell r="U82">
            <v>0.6</v>
          </cell>
          <cell r="V82">
            <v>0.4</v>
          </cell>
          <cell r="W82">
            <v>5</v>
          </cell>
          <cell r="X82">
            <v>7.2848642172009921</v>
          </cell>
          <cell r="Y82">
            <v>18.803863508681772</v>
          </cell>
          <cell r="Z82">
            <v>18</v>
          </cell>
          <cell r="AA82">
            <v>12.701673629160929</v>
          </cell>
          <cell r="AB82">
            <v>25</v>
          </cell>
          <cell r="AC82">
            <v>12163500</v>
          </cell>
          <cell r="AD82">
            <v>18.53486421720099</v>
          </cell>
          <cell r="AE82">
            <v>6.4651357827990097</v>
          </cell>
          <cell r="AF82">
            <v>9017952.8362369705</v>
          </cell>
          <cell r="AG82">
            <v>3145547.16376303</v>
          </cell>
          <cell r="AH82">
            <v>12688.637608104675</v>
          </cell>
          <cell r="AI82">
            <v>11419.773847294207</v>
          </cell>
          <cell r="AJ82">
            <v>1.6466055948329612</v>
          </cell>
        </row>
        <row r="83">
          <cell r="B83">
            <v>2034</v>
          </cell>
          <cell r="C83">
            <v>12</v>
          </cell>
          <cell r="D83">
            <v>4</v>
          </cell>
          <cell r="E83">
            <v>16</v>
          </cell>
          <cell r="F83">
            <v>4.4677824194406188</v>
          </cell>
          <cell r="G83">
            <v>4</v>
          </cell>
          <cell r="H83">
            <v>7.7016736291609282</v>
          </cell>
          <cell r="I83">
            <v>7</v>
          </cell>
          <cell r="J83">
            <v>0.75</v>
          </cell>
          <cell r="K83">
            <v>5.25</v>
          </cell>
          <cell r="L83">
            <v>159.2692471691457</v>
          </cell>
          <cell r="M83">
            <v>124.99508416684851</v>
          </cell>
          <cell r="N83">
            <v>284.2643313359942</v>
          </cell>
          <cell r="O83">
            <v>10.421319896962675</v>
          </cell>
          <cell r="P83">
            <v>10</v>
          </cell>
          <cell r="Q83">
            <v>0</v>
          </cell>
          <cell r="R83">
            <v>13</v>
          </cell>
          <cell r="S83">
            <v>0.56028572568569268</v>
          </cell>
          <cell r="T83">
            <v>3</v>
          </cell>
          <cell r="U83">
            <v>0.6</v>
          </cell>
          <cell r="V83">
            <v>0.4</v>
          </cell>
          <cell r="W83">
            <v>5</v>
          </cell>
          <cell r="X83">
            <v>7.283714433914005</v>
          </cell>
          <cell r="Y83">
            <v>18.889102316403296</v>
          </cell>
          <cell r="Z83">
            <v>18</v>
          </cell>
          <cell r="AA83">
            <v>12.701673629160929</v>
          </cell>
          <cell r="AB83">
            <v>25</v>
          </cell>
          <cell r="AC83">
            <v>12163500</v>
          </cell>
          <cell r="AD83">
            <v>18.533714433914007</v>
          </cell>
          <cell r="AE83">
            <v>6.4662855660859933</v>
          </cell>
          <cell r="AF83">
            <v>9017393.4206765201</v>
          </cell>
          <cell r="AG83">
            <v>3146106.579323479</v>
          </cell>
          <cell r="AH83">
            <v>12982.907197714499</v>
          </cell>
          <cell r="AI83">
            <v>11684.616477943049</v>
          </cell>
          <cell r="AJ83">
            <v>1.6165787171585899</v>
          </cell>
        </row>
        <row r="84">
          <cell r="B84">
            <v>2035</v>
          </cell>
          <cell r="C84">
            <v>12</v>
          </cell>
          <cell r="D84">
            <v>4</v>
          </cell>
          <cell r="E84">
            <v>16</v>
          </cell>
          <cell r="F84">
            <v>4.4677824194406188</v>
          </cell>
          <cell r="G84">
            <v>4</v>
          </cell>
          <cell r="H84">
            <v>7.7016736291609282</v>
          </cell>
          <cell r="I84">
            <v>7</v>
          </cell>
          <cell r="J84">
            <v>0.75</v>
          </cell>
          <cell r="K84">
            <v>5.25</v>
          </cell>
          <cell r="L84">
            <v>163.33401842581273</v>
          </cell>
          <cell r="M84">
            <v>124.99508416684851</v>
          </cell>
          <cell r="N84">
            <v>288.32910259266123</v>
          </cell>
          <cell r="O84">
            <v>10.468934295136972</v>
          </cell>
          <cell r="P84">
            <v>10</v>
          </cell>
          <cell r="Q84">
            <v>0</v>
          </cell>
          <cell r="R84">
            <v>13</v>
          </cell>
          <cell r="S84">
            <v>0.56648467656268431</v>
          </cell>
          <cell r="T84">
            <v>3</v>
          </cell>
          <cell r="U84">
            <v>0.6</v>
          </cell>
          <cell r="V84">
            <v>0.4</v>
          </cell>
          <cell r="W84">
            <v>5</v>
          </cell>
          <cell r="X84">
            <v>7.3643007953148958</v>
          </cell>
          <cell r="Y84">
            <v>18.936716714577592</v>
          </cell>
          <cell r="Z84">
            <v>18</v>
          </cell>
          <cell r="AA84">
            <v>12.701673629160929</v>
          </cell>
          <cell r="AB84">
            <v>25</v>
          </cell>
          <cell r="AC84">
            <v>12163500</v>
          </cell>
          <cell r="AD84">
            <v>18.614300795314897</v>
          </cell>
          <cell r="AE84">
            <v>6.3856992046851033</v>
          </cell>
          <cell r="AF84">
            <v>9056601.90895251</v>
          </cell>
          <cell r="AG84">
            <v>3106898.09104749</v>
          </cell>
          <cell r="AH84">
            <v>13284.001364875019</v>
          </cell>
          <cell r="AI84">
            <v>11955.601228387517</v>
          </cell>
          <cell r="AJ84">
            <v>1.5839200683286454</v>
          </cell>
        </row>
        <row r="85">
          <cell r="B85">
            <v>0</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0.5</v>
          </cell>
          <cell r="R85">
            <v>0</v>
          </cell>
          <cell r="S85">
            <v>0</v>
          </cell>
          <cell r="T85">
            <v>0</v>
          </cell>
          <cell r="U85">
            <v>0</v>
          </cell>
          <cell r="V85">
            <v>0</v>
          </cell>
          <cell r="W85">
            <v>0</v>
          </cell>
          <cell r="X85">
            <v>0</v>
          </cell>
          <cell r="Y85">
            <v>0</v>
          </cell>
          <cell r="Z85">
            <v>0</v>
          </cell>
          <cell r="AA85">
            <v>0.5</v>
          </cell>
          <cell r="AB85">
            <v>0</v>
          </cell>
          <cell r="AC85">
            <v>0</v>
          </cell>
          <cell r="AD85">
            <v>0</v>
          </cell>
          <cell r="AE85">
            <v>0</v>
          </cell>
          <cell r="AF85">
            <v>0</v>
          </cell>
          <cell r="AG85">
            <v>0</v>
          </cell>
          <cell r="AH85">
            <v>0</v>
          </cell>
          <cell r="AI85">
            <v>0</v>
          </cell>
          <cell r="AJ85">
            <v>0</v>
          </cell>
        </row>
        <row r="127">
          <cell r="D127" t="str">
            <v xml:space="preserve">BOMBEO CAPTACIÓN </v>
          </cell>
          <cell r="L127" t="str">
            <v>BOMBEO A TANQUES DE ALMACENAMIENTO</v>
          </cell>
          <cell r="R127" t="str">
            <v>TRATAMIENTO</v>
          </cell>
          <cell r="V127">
            <v>0</v>
          </cell>
          <cell r="X127" t="str">
            <v>ALCANTARILLADO</v>
          </cell>
          <cell r="AD127" t="str">
            <v xml:space="preserve">                         TOTALES</v>
          </cell>
        </row>
        <row r="128">
          <cell r="B128" t="str">
            <v>Año</v>
          </cell>
          <cell r="C128" t="str">
            <v>CAUDAL MEDIO DIARIO (m3/s)</v>
          </cell>
          <cell r="D128" t="str">
            <v>POTENCIA PROMEDIO REQUERIDA (kW)</v>
          </cell>
          <cell r="E128" t="str">
            <v>CAPACIDAD INSTALADA (ACTUAL + AMPLIACIÓN + REHABILITACIÓN) (kW)</v>
          </cell>
          <cell r="F128" t="str">
            <v>ENERGÍA MENSUAL (kWh/mes)</v>
          </cell>
          <cell r="G128" t="str">
            <v>TARIFA ENERGÍA ($/kWh)</v>
          </cell>
          <cell r="H128" t="str">
            <v>COSTO MENSUAL ($)</v>
          </cell>
          <cell r="I128" t="str">
            <v>COSTO ANUAL ($)</v>
          </cell>
          <cell r="K128" t="str">
            <v>POTENCIA PROMEDIO REQUERIDA (kW)</v>
          </cell>
          <cell r="L128" t="str">
            <v>ENERGÍA MENSUAL (kWh/mes)</v>
          </cell>
          <cell r="M128" t="str">
            <v>COSTO MENSUAL ($)</v>
          </cell>
          <cell r="N128" t="str">
            <v>COSTO ANUAL ($)</v>
          </cell>
          <cell r="P128" t="str">
            <v>CAUDAL A BOMBEAR (m3/s)</v>
          </cell>
          <cell r="Q128" t="str">
            <v>POTENCIA REQUERIDA (kW)</v>
          </cell>
          <cell r="R128" t="str">
            <v>ENERGÍA MENSUAL (kWh/mes)</v>
          </cell>
          <cell r="S128" t="str">
            <v>COSTO MENSUAL ($)</v>
          </cell>
          <cell r="T128" t="str">
            <v>COSTO ANUAL ($)</v>
          </cell>
          <cell r="V128" t="str">
            <v>CAUDAL MEDIO DIARIO ALCANTARILLADO (m3/s)</v>
          </cell>
          <cell r="W128" t="str">
            <v>POTENCIA REQUERIDA (kW)</v>
          </cell>
          <cell r="X128" t="str">
            <v>CAPACIDAD INSTALADA (kW)</v>
          </cell>
          <cell r="Y128" t="str">
            <v>ENERGÍA (kWh/mes)</v>
          </cell>
          <cell r="Z128" t="str">
            <v>COSTO MENSUAL ($)</v>
          </cell>
          <cell r="AA128" t="str">
            <v>COSTO ANUAL ($)</v>
          </cell>
          <cell r="AC128" t="str">
            <v>CONSUMO TOTAL MENSUAL  ($)</v>
          </cell>
          <cell r="AD128" t="str">
            <v>COSTO TOTAL MENSUAL  ($)</v>
          </cell>
          <cell r="AE128" t="str">
            <v>CONSUMO TOTAL ANUAL ($)</v>
          </cell>
          <cell r="AF128" t="str">
            <v>COSTO TOTAL ANUAL ($)</v>
          </cell>
        </row>
        <row r="129">
          <cell r="B129">
            <v>2002</v>
          </cell>
          <cell r="C129">
            <v>5.7589553192269299E-2</v>
          </cell>
          <cell r="D129">
            <v>64.028065239165016</v>
          </cell>
          <cell r="E129">
            <v>72.018480000000011</v>
          </cell>
          <cell r="F129">
            <v>43103.693519005894</v>
          </cell>
          <cell r="G129">
            <v>135</v>
          </cell>
          <cell r="H129">
            <v>5818998.6250657961</v>
          </cell>
          <cell r="I129">
            <v>69827983.500789553</v>
          </cell>
          <cell r="K129">
            <v>30.714428369210296</v>
          </cell>
          <cell r="L129">
            <v>20676.953178152373</v>
          </cell>
          <cell r="M129">
            <v>2791388.6790505704</v>
          </cell>
          <cell r="N129">
            <v>33496664.148606844</v>
          </cell>
          <cell r="P129">
            <v>5.7589553192269301E-3</v>
          </cell>
          <cell r="Q129">
            <v>7.5327135575488244E-2</v>
          </cell>
          <cell r="R129">
            <v>50.710227669418678</v>
          </cell>
          <cell r="S129">
            <v>6845.880735371522</v>
          </cell>
          <cell r="T129">
            <v>82150.568824458256</v>
          </cell>
          <cell r="V129">
            <v>0.14397388298067326</v>
          </cell>
          <cell r="W129">
            <v>39.160896170743129</v>
          </cell>
          <cell r="X129">
            <v>195.99263593248452</v>
          </cell>
          <cell r="Y129">
            <v>766.54103987447024</v>
          </cell>
          <cell r="Z129">
            <v>103483.04038305348</v>
          </cell>
          <cell r="AA129">
            <v>1241796.4845966417</v>
          </cell>
          <cell r="AC129">
            <v>64597.897964702162</v>
          </cell>
          <cell r="AD129">
            <v>8720716.2252347916</v>
          </cell>
          <cell r="AE129">
            <v>775174.77557642595</v>
          </cell>
          <cell r="AF129">
            <v>104648594.7028175</v>
          </cell>
        </row>
        <row r="130">
          <cell r="B130">
            <v>2003</v>
          </cell>
          <cell r="C130">
            <v>5.7406236426290953E-2</v>
          </cell>
          <cell r="D130">
            <v>63.824253658750287</v>
          </cell>
          <cell r="E130">
            <v>72.018480000000011</v>
          </cell>
          <cell r="F130">
            <v>42966.487563070703</v>
          </cell>
          <cell r="G130">
            <v>135</v>
          </cell>
          <cell r="H130">
            <v>5800475.8210145449</v>
          </cell>
          <cell r="I130">
            <v>69605709.852174535</v>
          </cell>
          <cell r="K130">
            <v>30.616659427355177</v>
          </cell>
          <cell r="L130">
            <v>20611.135126495505</v>
          </cell>
          <cell r="M130">
            <v>2782503.2420768933</v>
          </cell>
          <cell r="N130">
            <v>33390038.90492272</v>
          </cell>
          <cell r="P130">
            <v>5.740623642629096E-3</v>
          </cell>
          <cell r="Q130">
            <v>7.5087357245588585E-2</v>
          </cell>
          <cell r="R130">
            <v>50.54880889773024</v>
          </cell>
          <cell r="S130">
            <v>6824.0892011935821</v>
          </cell>
          <cell r="T130">
            <v>81889.070414322981</v>
          </cell>
          <cell r="V130">
            <v>0.14351559106572739</v>
          </cell>
          <cell r="W130">
            <v>39.03624076987785</v>
          </cell>
          <cell r="X130">
            <v>119.36</v>
          </cell>
          <cell r="Y130">
            <v>764.10101704688668</v>
          </cell>
          <cell r="Z130">
            <v>103153.6373013297</v>
          </cell>
          <cell r="AA130">
            <v>1237843.6476159564</v>
          </cell>
          <cell r="AC130">
            <v>64392.27251551082</v>
          </cell>
          <cell r="AD130">
            <v>8692956.7895939611</v>
          </cell>
          <cell r="AE130">
            <v>772707.27018612984</v>
          </cell>
          <cell r="AF130">
            <v>104315481.47512753</v>
          </cell>
        </row>
        <row r="131">
          <cell r="B131">
            <v>2004</v>
          </cell>
          <cell r="C131">
            <v>5.7387263394427561E-2</v>
          </cell>
          <cell r="D131">
            <v>63.803159441924556</v>
          </cell>
          <cell r="E131">
            <v>72.018480000000011</v>
          </cell>
          <cell r="F131">
            <v>42952.286936303615</v>
          </cell>
          <cell r="G131">
            <v>135</v>
          </cell>
          <cell r="H131">
            <v>5798558.736400988</v>
          </cell>
          <cell r="I131">
            <v>69582704.836811855</v>
          </cell>
          <cell r="K131">
            <v>30.60654047702803</v>
          </cell>
          <cell r="L131">
            <v>20604.32304913527</v>
          </cell>
          <cell r="M131">
            <v>2781583.6116332612</v>
          </cell>
          <cell r="N131">
            <v>33379003.339599133</v>
          </cell>
          <cell r="P131">
            <v>5.7387263394427564E-3</v>
          </cell>
          <cell r="Q131">
            <v>7.506254051991125E-2</v>
          </cell>
          <cell r="R131">
            <v>50.53210227800426</v>
          </cell>
          <cell r="S131">
            <v>6821.8338075305746</v>
          </cell>
          <cell r="T131">
            <v>81862.005690366903</v>
          </cell>
          <cell r="V131">
            <v>0.14346815848606889</v>
          </cell>
          <cell r="W131">
            <v>39.023339108210742</v>
          </cell>
          <cell r="X131">
            <v>119.36</v>
          </cell>
          <cell r="Y131">
            <v>763.84847805729623</v>
          </cell>
          <cell r="Z131">
            <v>103119.544537735</v>
          </cell>
          <cell r="AA131">
            <v>1237434.53445282</v>
          </cell>
          <cell r="AC131">
            <v>64370.990565774191</v>
          </cell>
          <cell r="AD131">
            <v>8690083.7263795156</v>
          </cell>
          <cell r="AE131">
            <v>772451.88678929023</v>
          </cell>
          <cell r="AF131">
            <v>104281004.71655418</v>
          </cell>
        </row>
        <row r="132">
          <cell r="B132">
            <v>2005</v>
          </cell>
          <cell r="C132">
            <v>5.7506581241340282E-2</v>
          </cell>
          <cell r="D132">
            <v>63.935817024122137</v>
          </cell>
          <cell r="E132">
            <v>72.018480000000011</v>
          </cell>
          <cell r="F132">
            <v>43041.592020639022</v>
          </cell>
          <cell r="G132">
            <v>135</v>
          </cell>
          <cell r="H132">
            <v>5810614.9227862684</v>
          </cell>
          <cell r="I132">
            <v>69727379.073435217</v>
          </cell>
          <cell r="K132">
            <v>30.670176662048149</v>
          </cell>
          <cell r="L132">
            <v>20647.162928890815</v>
          </cell>
          <cell r="M132">
            <v>2787366.9954002602</v>
          </cell>
          <cell r="N132">
            <v>33448403.944803122</v>
          </cell>
          <cell r="P132">
            <v>5.7506581241340282E-3</v>
          </cell>
          <cell r="Q132">
            <v>7.521860826367309E-2</v>
          </cell>
          <cell r="R132">
            <v>50.637167083104721</v>
          </cell>
          <cell r="S132">
            <v>6836.0175562191371</v>
          </cell>
          <cell r="T132">
            <v>82032.210674629649</v>
          </cell>
          <cell r="V132">
            <v>0.14376645310335071</v>
          </cell>
          <cell r="W132">
            <v>39.104475244111391</v>
          </cell>
          <cell r="X132">
            <v>119.36</v>
          </cell>
          <cell r="Y132">
            <v>765.4366485045075</v>
          </cell>
          <cell r="Z132">
            <v>103333.94754810851</v>
          </cell>
          <cell r="AA132">
            <v>1240007.3705773021</v>
          </cell>
          <cell r="AC132">
            <v>64504.828765117454</v>
          </cell>
          <cell r="AD132">
            <v>8708151.8832908571</v>
          </cell>
          <cell r="AE132">
            <v>774057.94518140948</v>
          </cell>
          <cell r="AF132">
            <v>104497822.59949027</v>
          </cell>
        </row>
        <row r="133">
          <cell r="B133">
            <v>2006</v>
          </cell>
          <cell r="C133">
            <v>6.0369039844402533E-2</v>
          </cell>
          <cell r="D133">
            <v>67.118298499006741</v>
          </cell>
          <cell r="E133">
            <v>72.018480000000011</v>
          </cell>
          <cell r="F133">
            <v>45184.038549531339</v>
          </cell>
          <cell r="G133">
            <v>135</v>
          </cell>
          <cell r="H133">
            <v>6099845.204186731</v>
          </cell>
          <cell r="I133">
            <v>73198142.450240776</v>
          </cell>
          <cell r="K133">
            <v>32.196821250348023</v>
          </cell>
          <cell r="L133">
            <v>21674.900065734291</v>
          </cell>
          <cell r="M133">
            <v>2926111.5088741295</v>
          </cell>
          <cell r="N133">
            <v>35113338.106489554</v>
          </cell>
          <cell r="P133">
            <v>6.0369039844402539E-3</v>
          </cell>
          <cell r="Q133">
            <v>7.896270411647853E-2</v>
          </cell>
          <cell r="R133">
            <v>53.157692411213347</v>
          </cell>
          <cell r="S133">
            <v>7176.288475513802</v>
          </cell>
          <cell r="T133">
            <v>86115.461706165632</v>
          </cell>
          <cell r="V133">
            <v>0.15092259961100635</v>
          </cell>
          <cell r="W133">
            <v>41.050947094193724</v>
          </cell>
          <cell r="X133">
            <v>119.36</v>
          </cell>
          <cell r="Y133">
            <v>803.53716973729763</v>
          </cell>
          <cell r="Z133">
            <v>108477.51791453519</v>
          </cell>
          <cell r="AA133">
            <v>1301730.2149744222</v>
          </cell>
          <cell r="AC133">
            <v>67715.633477414143</v>
          </cell>
          <cell r="AD133">
            <v>9141610.5194509104</v>
          </cell>
          <cell r="AE133">
            <v>812587.60172896972</v>
          </cell>
          <cell r="AF133">
            <v>109699326.23341091</v>
          </cell>
        </row>
        <row r="134">
          <cell r="B134">
            <v>2007</v>
          </cell>
          <cell r="C134">
            <v>6.3286644570891754E-2</v>
          </cell>
          <cell r="D134">
            <v>70.362091433917456</v>
          </cell>
          <cell r="E134">
            <v>72.018480000000011</v>
          </cell>
          <cell r="F134">
            <v>47367.759953313238</v>
          </cell>
          <cell r="G134">
            <v>135</v>
          </cell>
          <cell r="H134">
            <v>6394647.5936972871</v>
          </cell>
          <cell r="I134">
            <v>76735771.124367446</v>
          </cell>
          <cell r="K134">
            <v>33.752877104475601</v>
          </cell>
          <cell r="L134">
            <v>22722.436866732976</v>
          </cell>
          <cell r="M134">
            <v>3067528.9770089518</v>
          </cell>
          <cell r="N134">
            <v>36810347.724107422</v>
          </cell>
          <cell r="P134">
            <v>6.3286644570891759E-3</v>
          </cell>
          <cell r="Q134">
            <v>8.277893109872643E-2</v>
          </cell>
          <cell r="R134">
            <v>55.726776415662634</v>
          </cell>
          <cell r="S134">
            <v>7523.1148161144556</v>
          </cell>
          <cell r="T134">
            <v>90277.377793373467</v>
          </cell>
          <cell r="V134">
            <v>0.15821661142722937</v>
          </cell>
          <cell r="W134">
            <v>43.034918308206386</v>
          </cell>
          <cell r="X134">
            <v>119.36</v>
          </cell>
          <cell r="Y134">
            <v>842.37170893781934</v>
          </cell>
          <cell r="Z134">
            <v>113720.18070660561</v>
          </cell>
          <cell r="AA134">
            <v>1364642.1684792673</v>
          </cell>
          <cell r="AC134">
            <v>70988.29530539969</v>
          </cell>
          <cell r="AD134">
            <v>9583419.8662289586</v>
          </cell>
          <cell r="AE134">
            <v>851859.54366479628</v>
          </cell>
          <cell r="AF134">
            <v>115001038.3947475</v>
          </cell>
        </row>
        <row r="135">
          <cell r="B135">
            <v>2008</v>
          </cell>
          <cell r="C135">
            <v>6.6261438594999361E-2</v>
          </cell>
          <cell r="D135">
            <v>73.669467429920289</v>
          </cell>
          <cell r="E135">
            <v>72.018480000000011</v>
          </cell>
          <cell r="F135">
            <v>49594.285473822332</v>
          </cell>
          <cell r="G135">
            <v>135</v>
          </cell>
          <cell r="H135">
            <v>6695228.538966015</v>
          </cell>
          <cell r="I135">
            <v>80342742.46759218</v>
          </cell>
          <cell r="K135">
            <v>35.33943391733299</v>
          </cell>
          <cell r="L135">
            <v>23790.506913148569</v>
          </cell>
          <cell r="M135">
            <v>3211718.433275057</v>
          </cell>
          <cell r="N135">
            <v>38540621.199300684</v>
          </cell>
          <cell r="P135">
            <v>6.6261438594999366E-3</v>
          </cell>
          <cell r="Q135">
            <v>8.666996168225917E-2</v>
          </cell>
          <cell r="R135">
            <v>58.346218204496871</v>
          </cell>
          <cell r="S135">
            <v>7876.7394576070774</v>
          </cell>
          <cell r="T135">
            <v>94520.873491284932</v>
          </cell>
          <cell r="V135">
            <v>0.16565359648749839</v>
          </cell>
          <cell r="W135">
            <v>45.057778244599568</v>
          </cell>
          <cell r="X135">
            <v>119.36</v>
          </cell>
          <cell r="Y135">
            <v>881.96746160912005</v>
          </cell>
          <cell r="Z135">
            <v>119065.6073172312</v>
          </cell>
          <cell r="AA135">
            <v>1428787.2878067745</v>
          </cell>
          <cell r="AC135">
            <v>74325.106066784516</v>
          </cell>
          <cell r="AD135">
            <v>10033889.319015911</v>
          </cell>
          <cell r="AE135">
            <v>891901.27280141413</v>
          </cell>
          <cell r="AF135">
            <v>120406671.82819092</v>
          </cell>
        </row>
        <row r="136">
          <cell r="B136">
            <v>2009</v>
          </cell>
          <cell r="C136">
            <v>6.9295477826537097E-2</v>
          </cell>
          <cell r="D136">
            <v>77.042712247543946</v>
          </cell>
          <cell r="E136">
            <v>94.254480000000015</v>
          </cell>
          <cell r="F136">
            <v>51865.153885046588</v>
          </cell>
          <cell r="G136">
            <v>135</v>
          </cell>
          <cell r="H136">
            <v>7001795.7744812891</v>
          </cell>
          <cell r="I136">
            <v>84021549.293775469</v>
          </cell>
          <cell r="K136">
            <v>36.957588174153123</v>
          </cell>
          <cell r="L136">
            <v>24879.848358839881</v>
          </cell>
          <cell r="M136">
            <v>3358779.528443384</v>
          </cell>
          <cell r="N136">
            <v>40305354.341320604</v>
          </cell>
          <cell r="P136">
            <v>6.9295477826537104E-3</v>
          </cell>
          <cell r="Q136">
            <v>9.0638484997110538E-2</v>
          </cell>
          <cell r="R136">
            <v>61.017828100054821</v>
          </cell>
          <cell r="S136">
            <v>8237.4067935074017</v>
          </cell>
          <cell r="T136">
            <v>98848.881522088821</v>
          </cell>
          <cell r="V136">
            <v>0.17323869456634275</v>
          </cell>
          <cell r="W136">
            <v>47.120924922045226</v>
          </cell>
          <cell r="X136">
            <v>119.36</v>
          </cell>
          <cell r="Y136">
            <v>922.35179277068016</v>
          </cell>
          <cell r="Z136">
            <v>124517.49202404183</v>
          </cell>
          <cell r="AA136">
            <v>1494209.9042885019</v>
          </cell>
          <cell r="AC136">
            <v>77728.37186475721</v>
          </cell>
          <cell r="AD136">
            <v>10493330.201742223</v>
          </cell>
          <cell r="AE136">
            <v>932740.46237708651</v>
          </cell>
          <cell r="AF136">
            <v>125919962.42090666</v>
          </cell>
        </row>
        <row r="137">
          <cell r="B137">
            <v>2010</v>
          </cell>
          <cell r="C137">
            <v>7.2390833660215106E-2</v>
          </cell>
          <cell r="D137">
            <v>80.484128863427159</v>
          </cell>
          <cell r="E137">
            <v>94.254480000000015</v>
          </cell>
          <cell r="F137">
            <v>54181.915550859172</v>
          </cell>
          <cell r="G137">
            <v>135</v>
          </cell>
          <cell r="H137">
            <v>7314558.5993659878</v>
          </cell>
          <cell r="I137">
            <v>87774703.192391858</v>
          </cell>
          <cell r="K137">
            <v>38.608444618781391</v>
          </cell>
          <cell r="L137">
            <v>25991.204917363633</v>
          </cell>
          <cell r="M137">
            <v>3508812.6638440904</v>
          </cell>
          <cell r="N137">
            <v>42105751.966129087</v>
          </cell>
          <cell r="P137">
            <v>7.2390833660215112E-3</v>
          </cell>
          <cell r="Q137">
            <v>9.4687210427561383E-2</v>
          </cell>
          <cell r="R137">
            <v>63.743430059834324</v>
          </cell>
          <cell r="S137">
            <v>8605.3630580776335</v>
          </cell>
          <cell r="T137">
            <v>103264.3566969316</v>
          </cell>
          <cell r="V137">
            <v>0.18097708415053776</v>
          </cell>
          <cell r="W137">
            <v>49.225766888946261</v>
          </cell>
          <cell r="X137">
            <v>119.36</v>
          </cell>
          <cell r="Y137">
            <v>963.55227355245404</v>
          </cell>
          <cell r="Z137">
            <v>130079.55692958129</v>
          </cell>
          <cell r="AA137">
            <v>1560954.6831549755</v>
          </cell>
          <cell r="AC137">
            <v>81200.416171835095</v>
          </cell>
          <cell r="AD137">
            <v>10962056.183197737</v>
          </cell>
          <cell r="AE137">
            <v>974404.99406202114</v>
          </cell>
          <cell r="AF137">
            <v>131544674.19837284</v>
          </cell>
        </row>
        <row r="138">
          <cell r="B138">
            <v>2011</v>
          </cell>
          <cell r="C138">
            <v>7.66288755283627E-2</v>
          </cell>
          <cell r="D138">
            <v>85.195983812433653</v>
          </cell>
          <cell r="E138">
            <v>94.254480000000015</v>
          </cell>
          <cell r="F138">
            <v>57353.936302530339</v>
          </cell>
          <cell r="G138">
            <v>135</v>
          </cell>
          <cell r="H138">
            <v>7742781.4008415956</v>
          </cell>
          <cell r="I138">
            <v>92913376.810099155</v>
          </cell>
          <cell r="K138">
            <v>40.868733615126779</v>
          </cell>
          <cell r="L138">
            <v>27512.831469703349</v>
          </cell>
          <cell r="M138">
            <v>3714232.248409952</v>
          </cell>
          <cell r="N138">
            <v>44570786.980919421</v>
          </cell>
          <cell r="P138">
            <v>7.66288755283627E-3</v>
          </cell>
          <cell r="Q138">
            <v>0.10023056919109842</v>
          </cell>
          <cell r="R138">
            <v>67.475219179447464</v>
          </cell>
          <cell r="S138">
            <v>9109.1545892254071</v>
          </cell>
          <cell r="T138">
            <v>109309.85507070489</v>
          </cell>
          <cell r="V138">
            <v>0.19157218882090676</v>
          </cell>
          <cell r="W138">
            <v>52.10763535928664</v>
          </cell>
          <cell r="X138">
            <v>119.36</v>
          </cell>
          <cell r="Y138">
            <v>1019.9623833825386</v>
          </cell>
          <cell r="Z138">
            <v>137694.92175664273</v>
          </cell>
          <cell r="AA138">
            <v>1652339.0610797126</v>
          </cell>
          <cell r="AC138">
            <v>85954.205374795682</v>
          </cell>
          <cell r="AD138">
            <v>11603817.725597415</v>
          </cell>
          <cell r="AE138">
            <v>1031450.4644975482</v>
          </cell>
          <cell r="AF138">
            <v>139245812.707169</v>
          </cell>
        </row>
        <row r="139">
          <cell r="B139">
            <v>2012</v>
          </cell>
          <cell r="C139">
            <v>7.8556061405649247E-2</v>
          </cell>
          <cell r="D139">
            <v>87.338629070800835</v>
          </cell>
          <cell r="E139">
            <v>94.254480000000015</v>
          </cell>
          <cell r="F139">
            <v>58796.365090463121</v>
          </cell>
          <cell r="G139">
            <v>135</v>
          </cell>
          <cell r="H139">
            <v>7937509.2872125218</v>
          </cell>
          <cell r="I139">
            <v>95250111.446550265</v>
          </cell>
          <cell r="K139">
            <v>41.896566083012935</v>
          </cell>
          <cell r="L139">
            <v>28204.768287084309</v>
          </cell>
          <cell r="M139">
            <v>3807643.7187563819</v>
          </cell>
          <cell r="N139">
            <v>45691724.625076585</v>
          </cell>
          <cell r="P139">
            <v>7.8556061405649254E-3</v>
          </cell>
          <cell r="Q139">
            <v>0.10275132831858923</v>
          </cell>
          <cell r="R139">
            <v>69.172194224074261</v>
          </cell>
          <cell r="S139">
            <v>9338.2462202500246</v>
          </cell>
          <cell r="T139">
            <v>112058.9546430003</v>
          </cell>
          <cell r="V139">
            <v>0.19639015351412312</v>
          </cell>
          <cell r="W139">
            <v>53.41812175584149</v>
          </cell>
          <cell r="X139">
            <v>119.36</v>
          </cell>
          <cell r="Y139">
            <v>1045.6140334565473</v>
          </cell>
          <cell r="Z139">
            <v>141157.89451663388</v>
          </cell>
          <cell r="AA139">
            <v>1693894.7341996066</v>
          </cell>
          <cell r="AC139">
            <v>88115.91960522806</v>
          </cell>
          <cell r="AD139">
            <v>11895649.146705788</v>
          </cell>
          <cell r="AE139">
            <v>1057391.0352627367</v>
          </cell>
          <cell r="AF139">
            <v>142747789.76046947</v>
          </cell>
        </row>
        <row r="140">
          <cell r="B140">
            <v>2013</v>
          </cell>
          <cell r="C140">
            <v>8.0377900807575259E-2</v>
          </cell>
          <cell r="D140">
            <v>89.364150117862167</v>
          </cell>
          <cell r="E140">
            <v>94.254480000000015</v>
          </cell>
          <cell r="F140">
            <v>60159.945859344822</v>
          </cell>
          <cell r="G140">
            <v>135</v>
          </cell>
          <cell r="H140">
            <v>8121592.6910115508</v>
          </cell>
          <cell r="I140">
            <v>97459112.292138606</v>
          </cell>
          <cell r="K140">
            <v>42.868213764040128</v>
          </cell>
          <cell r="L140">
            <v>28858.881505951817</v>
          </cell>
          <cell r="M140">
            <v>3895949.0033034952</v>
          </cell>
          <cell r="N140">
            <v>46751388.039641947</v>
          </cell>
          <cell r="P140">
            <v>8.0377900807575269E-3</v>
          </cell>
          <cell r="Q140">
            <v>0.10513429425630845</v>
          </cell>
          <cell r="R140">
            <v>70.776406893346845</v>
          </cell>
          <cell r="S140">
            <v>9554.814930601824</v>
          </cell>
          <cell r="T140">
            <v>114657.77916722189</v>
          </cell>
          <cell r="V140">
            <v>0.20094475201893813</v>
          </cell>
          <cell r="W140">
            <v>54.65697254915117</v>
          </cell>
          <cell r="X140">
            <v>119.36</v>
          </cell>
          <cell r="Y140">
            <v>1069.8634778822445</v>
          </cell>
          <cell r="Z140">
            <v>144431.569514103</v>
          </cell>
          <cell r="AA140">
            <v>1733178.834169236</v>
          </cell>
          <cell r="AC140">
            <v>90159.467250072223</v>
          </cell>
          <cell r="AD140">
            <v>12171528.078759752</v>
          </cell>
          <cell r="AE140">
            <v>1081913.6070008667</v>
          </cell>
          <cell r="AF140">
            <v>146058336.945117</v>
          </cell>
        </row>
        <row r="141">
          <cell r="B141">
            <v>2014</v>
          </cell>
          <cell r="C141">
            <v>8.224199154882525E-2</v>
          </cell>
          <cell r="D141">
            <v>91.436646203983912</v>
          </cell>
          <cell r="E141">
            <v>94.254480000000015</v>
          </cell>
          <cell r="F141">
            <v>61555.150224521974</v>
          </cell>
          <cell r="G141">
            <v>135</v>
          </cell>
          <cell r="H141">
            <v>8309945.2803104669</v>
          </cell>
          <cell r="I141">
            <v>99719343.363725603</v>
          </cell>
          <cell r="K141">
            <v>43.862395492706803</v>
          </cell>
          <cell r="L141">
            <v>29528.164645690216</v>
          </cell>
          <cell r="M141">
            <v>3986302.2271681791</v>
          </cell>
          <cell r="N141">
            <v>47835626.726018146</v>
          </cell>
          <cell r="P141">
            <v>8.224199154882525E-3</v>
          </cell>
          <cell r="Q141">
            <v>0.10757252494586343</v>
          </cell>
          <cell r="R141">
            <v>72.417823793555272</v>
          </cell>
          <cell r="S141">
            <v>9776.4062121299612</v>
          </cell>
          <cell r="T141">
            <v>117316.87454555953</v>
          </cell>
          <cell r="V141">
            <v>0.20560497887206314</v>
          </cell>
          <cell r="W141">
            <v>55.924554253201173</v>
          </cell>
          <cell r="X141">
            <v>119.36</v>
          </cell>
          <cell r="Y141">
            <v>1094.6753053060063</v>
          </cell>
          <cell r="Z141">
            <v>147781.16621631084</v>
          </cell>
          <cell r="AA141">
            <v>1773373.9945957302</v>
          </cell>
          <cell r="AC141">
            <v>92250.407999311748</v>
          </cell>
          <cell r="AD141">
            <v>12453805.079907086</v>
          </cell>
          <cell r="AE141">
            <v>1107004.895991741</v>
          </cell>
          <cell r="AF141">
            <v>149445660.95888504</v>
          </cell>
        </row>
        <row r="142">
          <cell r="B142">
            <v>2015</v>
          </cell>
          <cell r="C142">
            <v>8.4149313504833317E-2</v>
          </cell>
          <cell r="D142">
            <v>93.557206754673686</v>
          </cell>
          <cell r="E142">
            <v>94.254480000000015</v>
          </cell>
          <cell r="F142">
            <v>62982.711587246318</v>
          </cell>
          <cell r="G142">
            <v>135</v>
          </cell>
          <cell r="H142">
            <v>8502666.0642782524</v>
          </cell>
          <cell r="I142">
            <v>102031992.77133903</v>
          </cell>
          <cell r="K142">
            <v>44.879633869244437</v>
          </cell>
          <cell r="L142">
            <v>30212.969520775361</v>
          </cell>
          <cell r="M142">
            <v>4078750.8853046736</v>
          </cell>
          <cell r="N142">
            <v>48945010.623656079</v>
          </cell>
          <cell r="P142">
            <v>8.4149313504833321E-3</v>
          </cell>
          <cell r="Q142">
            <v>0.11006730206432198</v>
          </cell>
          <cell r="R142">
            <v>74.097307749701557</v>
          </cell>
          <cell r="S142">
            <v>10003.136546209711</v>
          </cell>
          <cell r="T142">
            <v>120037.63855451654</v>
          </cell>
          <cell r="V142">
            <v>0.21037328376208331</v>
          </cell>
          <cell r="W142">
            <v>57.22153318328666</v>
          </cell>
          <cell r="X142">
            <v>119.36</v>
          </cell>
          <cell r="Y142">
            <v>1120.0625582796947</v>
          </cell>
          <cell r="Z142">
            <v>151208.44536775877</v>
          </cell>
          <cell r="AA142">
            <v>1814501.3444131054</v>
          </cell>
          <cell r="AC142">
            <v>94389.840974051069</v>
          </cell>
          <cell r="AD142">
            <v>12742628.531496894</v>
          </cell>
          <cell r="AE142">
            <v>1132678.0916886129</v>
          </cell>
          <cell r="AF142">
            <v>152911542.37796271</v>
          </cell>
        </row>
        <row r="143">
          <cell r="B143">
            <v>2016</v>
          </cell>
          <cell r="C143">
            <v>8.6100869275895706E-2</v>
          </cell>
          <cell r="D143">
            <v>95.726946460940852</v>
          </cell>
          <cell r="E143">
            <v>116.49048000000002</v>
          </cell>
          <cell r="F143">
            <v>64443.38035750539</v>
          </cell>
          <cell r="G143">
            <v>135</v>
          </cell>
          <cell r="H143">
            <v>8699856.3482632283</v>
          </cell>
          <cell r="I143">
            <v>104398276.17915875</v>
          </cell>
          <cell r="K143">
            <v>45.920463613811044</v>
          </cell>
          <cell r="L143">
            <v>30913.656104817594</v>
          </cell>
          <cell r="M143">
            <v>4173343.5741503751</v>
          </cell>
          <cell r="N143">
            <v>50080122.889804497</v>
          </cell>
          <cell r="P143">
            <v>8.6100869275895706E-3</v>
          </cell>
          <cell r="Q143">
            <v>0.1126199370128716</v>
          </cell>
          <cell r="R143">
            <v>75.81574159706517</v>
          </cell>
          <cell r="S143">
            <v>10235.125115603798</v>
          </cell>
          <cell r="T143">
            <v>122821.50138724557</v>
          </cell>
          <cell r="V143">
            <v>0.21525217318973927</v>
          </cell>
          <cell r="W143">
            <v>58.548591107609091</v>
          </cell>
          <cell r="X143">
            <v>119.36</v>
          </cell>
          <cell r="Y143">
            <v>1146.0385818325917</v>
          </cell>
          <cell r="Z143">
            <v>154715.20854739987</v>
          </cell>
          <cell r="AA143">
            <v>1856582.5025687986</v>
          </cell>
          <cell r="AC143">
            <v>96578.890785752636</v>
          </cell>
          <cell r="AD143">
            <v>13038150.256076608</v>
          </cell>
          <cell r="AE143">
            <v>1158946.6894290317</v>
          </cell>
          <cell r="AF143">
            <v>156457803.07291928</v>
          </cell>
        </row>
        <row r="144">
          <cell r="B144">
            <v>2017</v>
          </cell>
          <cell r="C144">
            <v>8.8097684714196489E-2</v>
          </cell>
          <cell r="D144">
            <v>97.947005865243668</v>
          </cell>
          <cell r="E144">
            <v>116.49048000000002</v>
          </cell>
          <cell r="F144">
            <v>65937.924348482033</v>
          </cell>
          <cell r="G144">
            <v>135</v>
          </cell>
          <cell r="H144">
            <v>8901619.7870450746</v>
          </cell>
          <cell r="I144">
            <v>106819437.44454089</v>
          </cell>
          <cell r="K144">
            <v>46.985431847571455</v>
          </cell>
          <cell r="L144">
            <v>31630.592719785109</v>
          </cell>
          <cell r="M144">
            <v>4270130.0171709899</v>
          </cell>
          <cell r="N144">
            <v>51241560.206051879</v>
          </cell>
          <cell r="P144">
            <v>8.8097684714196489E-3</v>
          </cell>
          <cell r="Q144">
            <v>0.115231771606169</v>
          </cell>
          <cell r="R144">
            <v>77.574028645272975</v>
          </cell>
          <cell r="S144">
            <v>10472.493867111851</v>
          </cell>
          <cell r="T144">
            <v>125669.92640534221</v>
          </cell>
          <cell r="V144">
            <v>0.22024421178549122</v>
          </cell>
          <cell r="W144">
            <v>59.906425605653617</v>
          </cell>
          <cell r="X144">
            <v>119.36</v>
          </cell>
          <cell r="Y144">
            <v>1172.6170304863303</v>
          </cell>
          <cell r="Z144">
            <v>158303.2991156546</v>
          </cell>
          <cell r="AA144">
            <v>1899639.5893878553</v>
          </cell>
          <cell r="AC144">
            <v>98818.708127398757</v>
          </cell>
          <cell r="AD144">
            <v>13340525.597198831</v>
          </cell>
          <cell r="AE144">
            <v>1185824.4975287851</v>
          </cell>
          <cell r="AF144">
            <v>160086307.16638595</v>
          </cell>
        </row>
        <row r="145">
          <cell r="B145">
            <v>2018</v>
          </cell>
          <cell r="C145">
            <v>9.0140809463055555E-2</v>
          </cell>
          <cell r="D145">
            <v>100.21855196102517</v>
          </cell>
          <cell r="E145">
            <v>116.49048000000002</v>
          </cell>
          <cell r="F145">
            <v>67467.129180162141</v>
          </cell>
          <cell r="G145">
            <v>135</v>
          </cell>
          <cell r="H145">
            <v>9108062.4393218886</v>
          </cell>
          <cell r="I145">
            <v>109296749.27186266</v>
          </cell>
          <cell r="K145">
            <v>48.075098380296303</v>
          </cell>
          <cell r="L145">
            <v>32364.156229615473</v>
          </cell>
          <cell r="M145">
            <v>4369161.0909980889</v>
          </cell>
          <cell r="N145">
            <v>52429933.091977067</v>
          </cell>
          <cell r="P145">
            <v>9.0140809463055555E-3</v>
          </cell>
          <cell r="Q145">
            <v>0.11790417877767667</v>
          </cell>
          <cell r="R145">
            <v>79.373093153131947</v>
          </cell>
          <cell r="S145">
            <v>10715.367575672813</v>
          </cell>
          <cell r="T145">
            <v>128584.41090807377</v>
          </cell>
          <cell r="V145">
            <v>0.2253520236576389</v>
          </cell>
          <cell r="W145">
            <v>61.295750434877782</v>
          </cell>
          <cell r="X145">
            <v>119.36</v>
          </cell>
          <cell r="Y145">
            <v>1199.8118754325126</v>
          </cell>
          <cell r="Z145">
            <v>161974.6031833892</v>
          </cell>
          <cell r="AA145">
            <v>1943695.2382006706</v>
          </cell>
          <cell r="AC145">
            <v>101110.47037836326</v>
          </cell>
          <cell r="AD145">
            <v>13649913.50107904</v>
          </cell>
          <cell r="AE145">
            <v>1213325.644540359</v>
          </cell>
          <cell r="AF145">
            <v>163798962.01294845</v>
          </cell>
        </row>
        <row r="146">
          <cell r="B146">
            <v>2019</v>
          </cell>
          <cell r="C146">
            <v>9.2231317508682756E-2</v>
          </cell>
          <cell r="D146">
            <v>102.54277880615349</v>
          </cell>
          <cell r="E146">
            <v>116.49048000000002</v>
          </cell>
          <cell r="F146">
            <v>69031.798692302531</v>
          </cell>
          <cell r="G146">
            <v>135</v>
          </cell>
          <cell r="H146">
            <v>9319292.8234608416</v>
          </cell>
          <cell r="I146">
            <v>111831513.88153011</v>
          </cell>
          <cell r="K146">
            <v>49.190036004630798</v>
          </cell>
          <cell r="L146">
            <v>33114.732238317454</v>
          </cell>
          <cell r="M146">
            <v>4470488.8521728562</v>
          </cell>
          <cell r="N146">
            <v>53645866.226074278</v>
          </cell>
          <cell r="P146">
            <v>9.2231317508682763E-3</v>
          </cell>
          <cell r="Q146">
            <v>0.12063856330135707</v>
          </cell>
          <cell r="R146">
            <v>81.213880814473583</v>
          </cell>
          <cell r="S146">
            <v>10963.873909953934</v>
          </cell>
          <cell r="T146">
            <v>131566.4869194472</v>
          </cell>
          <cell r="V146">
            <v>0.23057829377170688</v>
          </cell>
          <cell r="W146">
            <v>62.717295905904273</v>
          </cell>
          <cell r="X146">
            <v>119.36</v>
          </cell>
          <cell r="Y146">
            <v>1227.6374118767881</v>
          </cell>
          <cell r="Z146">
            <v>165731.0506033664</v>
          </cell>
          <cell r="AA146">
            <v>1988772.6072403968</v>
          </cell>
          <cell r="AC146">
            <v>103455.38222331123</v>
          </cell>
          <cell r="AD146">
            <v>13966476.600147016</v>
          </cell>
          <cell r="AE146">
            <v>1241464.5866797348</v>
          </cell>
          <cell r="AF146">
            <v>167597719.20176423</v>
          </cell>
        </row>
        <row r="147">
          <cell r="B147">
            <v>2020</v>
          </cell>
          <cell r="C147">
            <v>9.4370307744728113E-2</v>
          </cell>
          <cell r="D147">
            <v>104.92090815058873</v>
          </cell>
          <cell r="E147">
            <v>116.49048000000002</v>
          </cell>
          <cell r="F147">
            <v>70632.755366976344</v>
          </cell>
          <cell r="G147">
            <v>135</v>
          </cell>
          <cell r="H147">
            <v>9535421.9745418057</v>
          </cell>
          <cell r="I147">
            <v>114425063.69450167</v>
          </cell>
          <cell r="K147">
            <v>50.330830797188327</v>
          </cell>
          <cell r="L147">
            <v>33882.715292667177</v>
          </cell>
          <cell r="M147">
            <v>4574166.5645100689</v>
          </cell>
          <cell r="N147">
            <v>54889998.774120823</v>
          </cell>
          <cell r="P147">
            <v>9.4370307744728113E-3</v>
          </cell>
          <cell r="Q147">
            <v>0.12343636253010437</v>
          </cell>
          <cell r="R147">
            <v>83.097359255266255</v>
          </cell>
          <cell r="S147">
            <v>11218.143499460944</v>
          </cell>
          <cell r="T147">
            <v>134617.72199353133</v>
          </cell>
          <cell r="V147">
            <v>0.23592576936182028</v>
          </cell>
          <cell r="W147">
            <v>64.17180926641511</v>
          </cell>
          <cell r="X147">
            <v>119.36</v>
          </cell>
          <cell r="Y147">
            <v>1256.108266553251</v>
          </cell>
          <cell r="Z147">
            <v>169574.61598468889</v>
          </cell>
          <cell r="AA147">
            <v>2034895.3918162668</v>
          </cell>
          <cell r="AC147">
            <v>105854.67628545203</v>
          </cell>
          <cell r="AD147">
            <v>14290381.298536025</v>
          </cell>
          <cell r="AE147">
            <v>1270256.1154254244</v>
          </cell>
          <cell r="AF147">
            <v>171484575.5824323</v>
          </cell>
        </row>
        <row r="148">
          <cell r="B148">
            <v>2021</v>
          </cell>
          <cell r="C148">
            <v>9.6558904549924648E-2</v>
          </cell>
          <cell r="D148">
            <v>107.35419007860622</v>
          </cell>
          <cell r="E148">
            <v>116.49048000000002</v>
          </cell>
          <cell r="F148">
            <v>72270.840760917708</v>
          </cell>
          <cell r="G148">
            <v>135</v>
          </cell>
          <cell r="H148">
            <v>9756563.5027238913</v>
          </cell>
          <cell r="I148">
            <v>117078762.0326867</v>
          </cell>
          <cell r="K148">
            <v>51.498082426626475</v>
          </cell>
          <cell r="L148">
            <v>34668.509089604944</v>
          </cell>
          <cell r="M148">
            <v>4680248.7270966675</v>
          </cell>
          <cell r="N148">
            <v>56162984.72516001</v>
          </cell>
          <cell r="P148">
            <v>9.6558904549924659E-3</v>
          </cell>
          <cell r="Q148">
            <v>0.12629904715130147</v>
          </cell>
          <cell r="R148">
            <v>85.02451854225616</v>
          </cell>
          <cell r="S148">
            <v>11478.310003204582</v>
          </cell>
          <cell r="T148">
            <v>137739.72003845498</v>
          </cell>
          <cell r="V148">
            <v>0.24139726137481163</v>
          </cell>
          <cell r="W148">
            <v>65.660055093948756</v>
          </cell>
          <cell r="X148">
            <v>119.36</v>
          </cell>
          <cell r="Y148">
            <v>1285.2394054131112</v>
          </cell>
          <cell r="Z148">
            <v>173507.31973077002</v>
          </cell>
          <cell r="AA148">
            <v>2082087.8367692402</v>
          </cell>
          <cell r="AC148">
            <v>108309.61377447803</v>
          </cell>
          <cell r="AD148">
            <v>14621797.859554533</v>
          </cell>
          <cell r="AE148">
            <v>1299715.3652937363</v>
          </cell>
          <cell r="AF148">
            <v>175461574.31465441</v>
          </cell>
        </row>
        <row r="149">
          <cell r="B149">
            <v>2022</v>
          </cell>
          <cell r="C149">
            <v>9.8798258379127799E-2</v>
          </cell>
          <cell r="D149">
            <v>109.84390366591428</v>
          </cell>
          <cell r="E149">
            <v>116.49048000000002</v>
          </cell>
          <cell r="F149">
            <v>73946.915947893489</v>
          </cell>
          <cell r="G149">
            <v>135</v>
          </cell>
          <cell r="H149">
            <v>9982833.6529656202</v>
          </cell>
          <cell r="I149">
            <v>119794003.83558744</v>
          </cell>
          <cell r="K149">
            <v>52.692404468868155</v>
          </cell>
          <cell r="L149">
            <v>35472.526688442049</v>
          </cell>
          <cell r="M149">
            <v>4788791.1029396765</v>
          </cell>
          <cell r="N149">
            <v>57465493.235276118</v>
          </cell>
          <cell r="P149">
            <v>9.8798258379127809E-3</v>
          </cell>
          <cell r="Q149">
            <v>0.12922812195989919</v>
          </cell>
          <cell r="R149">
            <v>86.996371703404137</v>
          </cell>
          <cell r="S149">
            <v>11744.510179959558</v>
          </cell>
          <cell r="T149">
            <v>140934.12215951469</v>
          </cell>
          <cell r="V149">
            <v>0.2469956459478195</v>
          </cell>
          <cell r="W149">
            <v>67.182815697806902</v>
          </cell>
          <cell r="X149">
            <v>119.36</v>
          </cell>
          <cell r="Y149">
            <v>1315.0461414916729</v>
          </cell>
          <cell r="Z149">
            <v>177531.22910137585</v>
          </cell>
          <cell r="AA149">
            <v>2130374.74921651</v>
          </cell>
          <cell r="AC149">
            <v>110821.48514953061</v>
          </cell>
          <cell r="AD149">
            <v>14960900.495186632</v>
          </cell>
          <cell r="AE149">
            <v>1329857.8217943674</v>
          </cell>
          <cell r="AF149">
            <v>179530805.94223958</v>
          </cell>
        </row>
        <row r="150">
          <cell r="B150">
            <v>2023</v>
          </cell>
          <cell r="C150">
            <v>0.10108954636806228</v>
          </cell>
          <cell r="D150">
            <v>112.39135765201165</v>
          </cell>
          <cell r="E150">
            <v>116.49048000000002</v>
          </cell>
          <cell r="F150">
            <v>75661.861971334234</v>
          </cell>
          <cell r="G150">
            <v>135</v>
          </cell>
          <cell r="H150">
            <v>10214351.366130121</v>
          </cell>
          <cell r="I150">
            <v>122572216.39356145</v>
          </cell>
          <cell r="K150">
            <v>53.914424729633218</v>
          </cell>
          <cell r="L150">
            <v>36295.190727989087</v>
          </cell>
          <cell r="M150">
            <v>4899850.7482785266</v>
          </cell>
          <cell r="N150">
            <v>58798208.979342319</v>
          </cell>
          <cell r="P150">
            <v>1.0108954636806229E-2</v>
          </cell>
          <cell r="Q150">
            <v>0.13222512664942548</v>
          </cell>
          <cell r="R150">
            <v>89.013955260393232</v>
          </cell>
          <cell r="S150">
            <v>12016.883960153085</v>
          </cell>
          <cell r="T150">
            <v>144202.60752183702</v>
          </cell>
          <cell r="V150">
            <v>0.25272386592015572</v>
          </cell>
          <cell r="W150">
            <v>68.740891530282354</v>
          </cell>
          <cell r="X150">
            <v>119.36</v>
          </cell>
          <cell r="Y150">
            <v>1345.5441429577704</v>
          </cell>
          <cell r="Z150">
            <v>181648.45929929899</v>
          </cell>
          <cell r="AA150">
            <v>2179781.5115915881</v>
          </cell>
          <cell r="AC150">
            <v>113391.61079754149</v>
          </cell>
          <cell r="AD150">
            <v>15307867.457668101</v>
          </cell>
          <cell r="AE150">
            <v>1360699.3295704979</v>
          </cell>
          <cell r="AF150">
            <v>183694409.49201718</v>
          </cell>
        </row>
        <row r="151">
          <cell r="B151">
            <v>2024</v>
          </cell>
          <cell r="C151">
            <v>0.103433972952093</v>
          </cell>
          <cell r="D151">
            <v>114.997891128137</v>
          </cell>
          <cell r="E151">
            <v>138.72648000000001</v>
          </cell>
          <cell r="F151">
            <v>77416.580307461845</v>
          </cell>
          <cell r="G151">
            <v>135</v>
          </cell>
          <cell r="H151">
            <v>10451238.341507349</v>
          </cell>
          <cell r="I151">
            <v>125414860.09808819</v>
          </cell>
          <cell r="K151">
            <v>55.164785574449603</v>
          </cell>
          <cell r="L151">
            <v>37136.933648719474</v>
          </cell>
          <cell r="M151">
            <v>5013486.0425771289</v>
          </cell>
          <cell r="N151">
            <v>60161832.510925546</v>
          </cell>
          <cell r="P151">
            <v>1.03433972952093E-2</v>
          </cell>
          <cell r="Q151">
            <v>0.13529163662133767</v>
          </cell>
          <cell r="R151">
            <v>91.078329773484512</v>
          </cell>
          <cell r="S151">
            <v>12295.574519420408</v>
          </cell>
          <cell r="T151">
            <v>147546.89423304491</v>
          </cell>
          <cell r="V151">
            <v>0.2585849323802325</v>
          </cell>
          <cell r="W151">
            <v>70.33510160742324</v>
          </cell>
          <cell r="X151">
            <v>119.36</v>
          </cell>
          <cell r="Y151">
            <v>1376.7494413498666</v>
          </cell>
          <cell r="Z151">
            <v>185861.17458223199</v>
          </cell>
          <cell r="AA151">
            <v>2230334.0949867838</v>
          </cell>
          <cell r="AC151">
            <v>116021.34172730468</v>
          </cell>
          <cell r="AD151">
            <v>15662881.13318613</v>
          </cell>
          <cell r="AE151">
            <v>1392256.1007276562</v>
          </cell>
          <cell r="AF151">
            <v>187954573.59823358</v>
          </cell>
        </row>
        <row r="152">
          <cell r="B152">
            <v>2025</v>
          </cell>
          <cell r="C152">
            <v>0.10583277049934782</v>
          </cell>
          <cell r="D152">
            <v>117.6648742411749</v>
          </cell>
          <cell r="E152">
            <v>138.72648000000001</v>
          </cell>
          <cell r="F152">
            <v>79211.993339158944</v>
          </cell>
          <cell r="G152">
            <v>135</v>
          </cell>
          <cell r="H152">
            <v>10693619.100786457</v>
          </cell>
          <cell r="I152">
            <v>128323429.20943749</v>
          </cell>
          <cell r="K152">
            <v>56.444144266318837</v>
          </cell>
          <cell r="L152">
            <v>37998.197920085848</v>
          </cell>
          <cell r="M152">
            <v>5129756.7192115895</v>
          </cell>
          <cell r="N152">
            <v>61557080.630539075</v>
          </cell>
          <cell r="P152">
            <v>1.0583277049934782E-2</v>
          </cell>
          <cell r="Q152">
            <v>0.13842926381314696</v>
          </cell>
          <cell r="R152">
            <v>93.190580399010528</v>
          </cell>
          <cell r="S152">
            <v>12580.728353866421</v>
          </cell>
          <cell r="T152">
            <v>150968.74024639706</v>
          </cell>
          <cell r="V152">
            <v>0.26458192624836957</v>
          </cell>
          <cell r="W152">
            <v>71.966283939556533</v>
          </cell>
          <cell r="X152">
            <v>119.36</v>
          </cell>
          <cell r="Y152">
            <v>1408.6784400031829</v>
          </cell>
          <cell r="Z152">
            <v>190171.58940042969</v>
          </cell>
          <cell r="AA152">
            <v>2282059.072805156</v>
          </cell>
          <cell r="AC152">
            <v>118712.06027964699</v>
          </cell>
          <cell r="AD152">
            <v>16026128.137752343</v>
          </cell>
          <cell r="AE152">
            <v>1424544.7233557638</v>
          </cell>
          <cell r="AF152">
            <v>192313537.65302813</v>
          </cell>
        </row>
        <row r="153">
          <cell r="B153">
            <v>2026</v>
          </cell>
          <cell r="C153">
            <v>0.10828719995852172</v>
          </cell>
          <cell r="D153">
            <v>120.39370891388445</v>
          </cell>
          <cell r="E153">
            <v>138.72648000000001</v>
          </cell>
          <cell r="F153">
            <v>81049.044840827031</v>
          </cell>
          <cell r="G153">
            <v>135</v>
          </cell>
          <cell r="H153">
            <v>10941621.053511649</v>
          </cell>
          <cell r="I153">
            <v>131299452.64213979</v>
          </cell>
          <cell r="K153">
            <v>57.753173311211583</v>
          </cell>
          <cell r="L153">
            <v>38879.43627310764</v>
          </cell>
          <cell r="M153">
            <v>5248723.8968695318</v>
          </cell>
          <cell r="N153">
            <v>62984686.762434378</v>
          </cell>
          <cell r="P153">
            <v>1.0828719995852172E-2</v>
          </cell>
          <cell r="Q153">
            <v>0.14163965754574642</v>
          </cell>
          <cell r="R153">
            <v>95.351817459796493</v>
          </cell>
          <cell r="S153">
            <v>12872.495357072527</v>
          </cell>
          <cell r="T153">
            <v>154469.94428487032</v>
          </cell>
          <cell r="V153">
            <v>0.2707179998963043</v>
          </cell>
          <cell r="W153">
            <v>73.635295971794775</v>
          </cell>
          <cell r="X153">
            <v>119.36</v>
          </cell>
          <cell r="Y153">
            <v>1441.3479226722416</v>
          </cell>
          <cell r="Z153">
            <v>194581.96956075262</v>
          </cell>
          <cell r="AA153">
            <v>2334983.6347290315</v>
          </cell>
          <cell r="AC153">
            <v>121465.18085406671</v>
          </cell>
          <cell r="AD153">
            <v>16397799.415299006</v>
          </cell>
          <cell r="AE153">
            <v>1457582.1702488004</v>
          </cell>
          <cell r="AF153">
            <v>196773592.98358807</v>
          </cell>
        </row>
        <row r="154">
          <cell r="B154">
            <v>2027</v>
          </cell>
          <cell r="C154">
            <v>0.11079855152170591</v>
          </cell>
          <cell r="D154">
            <v>123.18582958183264</v>
          </cell>
          <cell r="E154">
            <v>138.72648000000001</v>
          </cell>
          <cell r="F154">
            <v>82928.700474489728</v>
          </cell>
          <cell r="G154">
            <v>135</v>
          </cell>
          <cell r="H154">
            <v>11195374.564056113</v>
          </cell>
          <cell r="I154">
            <v>134344494.76867336</v>
          </cell>
          <cell r="K154">
            <v>59.092560811576483</v>
          </cell>
          <cell r="L154">
            <v>39781.111938353293</v>
          </cell>
          <cell r="M154">
            <v>5370450.1116776941</v>
          </cell>
          <cell r="N154">
            <v>64445401.340132326</v>
          </cell>
          <cell r="P154">
            <v>1.1079855152170592E-2</v>
          </cell>
          <cell r="Q154">
            <v>0.14492450539039134</v>
          </cell>
          <cell r="R154">
            <v>97.563177028811452</v>
          </cell>
          <cell r="S154">
            <v>13171.028898889546</v>
          </cell>
          <cell r="T154">
            <v>158052.34678667455</v>
          </cell>
          <cell r="V154">
            <v>0.27699637880426475</v>
          </cell>
          <cell r="W154">
            <v>75.343015034760015</v>
          </cell>
          <cell r="X154">
            <v>119.36</v>
          </cell>
          <cell r="Y154">
            <v>1474.7750623534016</v>
          </cell>
          <cell r="Z154">
            <v>199094.63341770921</v>
          </cell>
          <cell r="AA154">
            <v>2389135.6010125102</v>
          </cell>
          <cell r="AC154">
            <v>124282.15065222525</v>
          </cell>
          <cell r="AD154">
            <v>16778090.338050406</v>
          </cell>
          <cell r="AE154">
            <v>1491385.8078267029</v>
          </cell>
          <cell r="AF154">
            <v>201337084.05660486</v>
          </cell>
        </row>
        <row r="155">
          <cell r="B155">
            <v>2028</v>
          </cell>
          <cell r="C155">
            <v>0.11336814530258825</v>
          </cell>
          <cell r="D155">
            <v>126.04270394741762</v>
          </cell>
          <cell r="E155">
            <v>138.72648000000001</v>
          </cell>
          <cell r="F155">
            <v>84851.948297401541</v>
          </cell>
          <cell r="G155">
            <v>135</v>
          </cell>
          <cell r="H155">
            <v>11455013.020149209</v>
          </cell>
          <cell r="I155">
            <v>137460156.2417905</v>
          </cell>
          <cell r="K155">
            <v>60.463010828047068</v>
          </cell>
          <cell r="L155">
            <v>40703.698889441293</v>
          </cell>
          <cell r="M155">
            <v>5494999.3500745744</v>
          </cell>
          <cell r="N155">
            <v>65939992.200894892</v>
          </cell>
          <cell r="P155">
            <v>1.1336814530258825E-2</v>
          </cell>
          <cell r="Q155">
            <v>0.14828553405578546</v>
          </cell>
          <cell r="R155">
            <v>99.825821526354758</v>
          </cell>
          <cell r="S155">
            <v>13476.485906057893</v>
          </cell>
          <cell r="T155">
            <v>161717.83087269473</v>
          </cell>
          <cell r="V155">
            <v>0.28342036325647063</v>
          </cell>
          <cell r="W155">
            <v>77.090338805759998</v>
          </cell>
          <cell r="X155">
            <v>119.36</v>
          </cell>
          <cell r="Y155">
            <v>1508.9774303119871</v>
          </cell>
          <cell r="Z155">
            <v>203711.95309211826</v>
          </cell>
          <cell r="AA155">
            <v>2444543.4371054191</v>
          </cell>
          <cell r="AC155">
            <v>127164.45043868118</v>
          </cell>
          <cell r="AD155">
            <v>17167200.809221961</v>
          </cell>
          <cell r="AE155">
            <v>1525973.4052641741</v>
          </cell>
          <cell r="AF155">
            <v>206006409.7106635</v>
          </cell>
        </row>
        <row r="156">
          <cell r="B156">
            <v>2029</v>
          </cell>
          <cell r="C156">
            <v>0.11599733203038254</v>
          </cell>
          <cell r="D156">
            <v>128.96583375137934</v>
          </cell>
          <cell r="E156">
            <v>138.72648000000001</v>
          </cell>
          <cell r="F156">
            <v>86819.799281428568</v>
          </cell>
          <cell r="G156">
            <v>135</v>
          </cell>
          <cell r="H156">
            <v>11720672.902992856</v>
          </cell>
          <cell r="I156">
            <v>140648074.83591425</v>
          </cell>
          <cell r="K156">
            <v>61.865243749537349</v>
          </cell>
          <cell r="L156">
            <v>41647.682092188552</v>
          </cell>
          <cell r="M156">
            <v>5622437.0824454548</v>
          </cell>
          <cell r="N156">
            <v>67469244.989345461</v>
          </cell>
          <cell r="P156">
            <v>1.1599733203038254E-2</v>
          </cell>
          <cell r="Q156">
            <v>0.15172451029574038</v>
          </cell>
          <cell r="R156">
            <v>102.14094033109242</v>
          </cell>
          <cell r="S156">
            <v>13789.026944697478</v>
          </cell>
          <cell r="T156">
            <v>165468.32333636974</v>
          </cell>
          <cell r="V156">
            <v>0.28999333007595635</v>
          </cell>
          <cell r="W156">
            <v>78.878185780660132</v>
          </cell>
          <cell r="X156">
            <v>119.36</v>
          </cell>
          <cell r="Y156">
            <v>1543.9730053187768</v>
          </cell>
          <cell r="Z156">
            <v>208436.35571803487</v>
          </cell>
          <cell r="AA156">
            <v>2501236.2686164184</v>
          </cell>
          <cell r="AC156">
            <v>130113.595319267</v>
          </cell>
          <cell r="AD156">
            <v>17565335.368101042</v>
          </cell>
          <cell r="AE156">
            <v>1561363.1438312039</v>
          </cell>
          <cell r="AF156">
            <v>210784024.41721249</v>
          </cell>
        </row>
        <row r="157">
          <cell r="B157">
            <v>2030</v>
          </cell>
          <cell r="C157">
            <v>0.11868749375985087</v>
          </cell>
          <cell r="D157">
            <v>131.9567555622022</v>
          </cell>
          <cell r="E157">
            <v>138.72648000000001</v>
          </cell>
          <cell r="F157">
            <v>88833.287844474529</v>
          </cell>
          <cell r="G157">
            <v>135</v>
          </cell>
          <cell r="H157">
            <v>11992493.859004062</v>
          </cell>
          <cell r="I157">
            <v>143909926.30804873</v>
          </cell>
          <cell r="K157">
            <v>63.299996671920461</v>
          </cell>
          <cell r="L157">
            <v>42613.557759536852</v>
          </cell>
          <cell r="M157">
            <v>5752830.2975374749</v>
          </cell>
          <cell r="N157">
            <v>69033963.570449695</v>
          </cell>
          <cell r="P157">
            <v>1.1868749375985088E-2</v>
          </cell>
          <cell r="Q157">
            <v>0.15524324183788496</v>
          </cell>
          <cell r="R157">
            <v>104.50975040526416</v>
          </cell>
          <cell r="S157">
            <v>14108.816304710661</v>
          </cell>
          <cell r="T157">
            <v>169305.79565652792</v>
          </cell>
          <cell r="V157">
            <v>0.29671873439962715</v>
          </cell>
          <cell r="W157">
            <v>80.707495756698577</v>
          </cell>
          <cell r="X157">
            <v>119.36</v>
          </cell>
          <cell r="Y157">
            <v>1579.7801831007007</v>
          </cell>
          <cell r="Z157">
            <v>213270.32471859458</v>
          </cell>
          <cell r="AA157">
            <v>2559243.8966231351</v>
          </cell>
          <cell r="AC157">
            <v>133131.13553751734</v>
          </cell>
          <cell r="AD157">
            <v>17972703.297564842</v>
          </cell>
          <cell r="AE157">
            <v>1597573.626450208</v>
          </cell>
          <cell r="AF157">
            <v>215672439.57077807</v>
          </cell>
        </row>
        <row r="158">
          <cell r="B158">
            <v>2031</v>
          </cell>
          <cell r="C158">
            <v>0.12144004459779287</v>
          </cell>
          <cell r="D158">
            <v>135.01704158382611</v>
          </cell>
          <cell r="E158">
            <v>160.96248</v>
          </cell>
          <cell r="F158">
            <v>90893.472394231765</v>
          </cell>
          <cell r="G158">
            <v>135</v>
          </cell>
          <cell r="H158">
            <v>12270618.773221288</v>
          </cell>
          <cell r="I158">
            <v>147247425.27865547</v>
          </cell>
          <cell r="K158">
            <v>64.768023785489532</v>
          </cell>
          <cell r="L158">
            <v>43601.833612391558</v>
          </cell>
          <cell r="M158">
            <v>5886247.5376728605</v>
          </cell>
          <cell r="N158">
            <v>70634970.452074319</v>
          </cell>
          <cell r="P158">
            <v>1.2144004459779287E-2</v>
          </cell>
          <cell r="Q158">
            <v>0.15884357833391308</v>
          </cell>
          <cell r="R158">
            <v>106.93349693439029</v>
          </cell>
          <cell r="S158">
            <v>14436.02208614269</v>
          </cell>
          <cell r="T158">
            <v>173232.26503371226</v>
          </cell>
          <cell r="V158">
            <v>0.30360011149448218</v>
          </cell>
          <cell r="W158">
            <v>82.579230326499157</v>
          </cell>
          <cell r="X158">
            <v>119.36</v>
          </cell>
          <cell r="Y158">
            <v>1616.4177860107138</v>
          </cell>
          <cell r="Z158">
            <v>218216.40111144638</v>
          </cell>
          <cell r="AA158">
            <v>2618596.8133373568</v>
          </cell>
          <cell r="AC158">
            <v>136218.65728956842</v>
          </cell>
          <cell r="AD158">
            <v>18389518.734091736</v>
          </cell>
          <cell r="AE158">
            <v>1634623.8874748209</v>
          </cell>
          <cell r="AF158">
            <v>220674224.80910087</v>
          </cell>
        </row>
        <row r="159">
          <cell r="B159">
            <v>2032</v>
          </cell>
          <cell r="C159">
            <v>0.12425643144638292</v>
          </cell>
          <cell r="D159">
            <v>138.14830048208856</v>
          </cell>
          <cell r="E159">
            <v>160.96248</v>
          </cell>
          <cell r="F159">
            <v>93001.435884542036</v>
          </cell>
          <cell r="G159">
            <v>135</v>
          </cell>
          <cell r="H159">
            <v>12555193.844413174</v>
          </cell>
          <cell r="I159">
            <v>150662326.13295808</v>
          </cell>
          <cell r="K159">
            <v>66.270096771404226</v>
          </cell>
          <cell r="L159">
            <v>44613.029146509332</v>
          </cell>
          <cell r="M159">
            <v>6022758.9347787602</v>
          </cell>
          <cell r="N159">
            <v>72273107.217345119</v>
          </cell>
          <cell r="P159">
            <v>1.2425643144638293E-2</v>
          </cell>
          <cell r="Q159">
            <v>0.16252741233186888</v>
          </cell>
          <cell r="R159">
            <v>109.41345398181414</v>
          </cell>
          <cell r="S159">
            <v>14770.816287544909</v>
          </cell>
          <cell r="T159">
            <v>177249.79545053892</v>
          </cell>
          <cell r="V159">
            <v>0.3106410786159573</v>
          </cell>
          <cell r="W159">
            <v>84.494373383540392</v>
          </cell>
          <cell r="X159">
            <v>119.36</v>
          </cell>
          <cell r="Y159">
            <v>1653.9050729219239</v>
          </cell>
          <cell r="Z159">
            <v>223277.18484445973</v>
          </cell>
          <cell r="AA159">
            <v>2679326.2181335166</v>
          </cell>
          <cell r="AC159">
            <v>139377.78355795512</v>
          </cell>
          <cell r="AD159">
            <v>18816000.780323941</v>
          </cell>
          <cell r="AE159">
            <v>1672533.4026954614</v>
          </cell>
          <cell r="AF159">
            <v>225792009.36388725</v>
          </cell>
        </row>
        <row r="160">
          <cell r="B160">
            <v>2033</v>
          </cell>
          <cell r="C160">
            <v>0.12713813476374727</v>
          </cell>
          <cell r="D160">
            <v>141.35217823033423</v>
          </cell>
          <cell r="E160">
            <v>160.96248</v>
          </cell>
          <cell r="F160">
            <v>95158.286384661013</v>
          </cell>
          <cell r="G160">
            <v>135</v>
          </cell>
          <cell r="H160">
            <v>12846368.661929237</v>
          </cell>
          <cell r="I160">
            <v>154156423.94315085</v>
          </cell>
          <cell r="K160">
            <v>67.807005207331869</v>
          </cell>
          <cell r="L160">
            <v>45647.675905575816</v>
          </cell>
          <cell r="M160">
            <v>6162436.2472527353</v>
          </cell>
          <cell r="N160">
            <v>73949234.96703282</v>
          </cell>
          <cell r="P160">
            <v>1.2713813476374729E-2</v>
          </cell>
          <cell r="Q160">
            <v>0.16629668027098146</v>
          </cell>
          <cell r="R160">
            <v>111.95092515842474</v>
          </cell>
          <cell r="S160">
            <v>15113.37489638734</v>
          </cell>
          <cell r="T160">
            <v>181360.4987566481</v>
          </cell>
          <cell r="V160">
            <v>0.31784533690936817</v>
          </cell>
          <cell r="W160">
            <v>86.453931639348141</v>
          </cell>
          <cell r="X160">
            <v>119.36</v>
          </cell>
          <cell r="Y160">
            <v>1692.261749351195</v>
          </cell>
          <cell r="Z160">
            <v>228455.33616241132</v>
          </cell>
          <cell r="AA160">
            <v>2741464.0339489356</v>
          </cell>
          <cell r="AC160">
            <v>142610.17496474646</v>
          </cell>
          <cell r="AD160">
            <v>19252373.62024077</v>
          </cell>
          <cell r="AE160">
            <v>1711322.0995769575</v>
          </cell>
          <cell r="AF160">
            <v>231028483.44288924</v>
          </cell>
        </row>
        <row r="161">
          <cell r="B161">
            <v>2034</v>
          </cell>
          <cell r="C161">
            <v>0.13008666934217902</v>
          </cell>
          <cell r="D161">
            <v>144.63035897463465</v>
          </cell>
          <cell r="E161">
            <v>160.96248</v>
          </cell>
          <cell r="F161">
            <v>97365.15766172405</v>
          </cell>
          <cell r="G161">
            <v>135</v>
          </cell>
          <cell r="H161">
            <v>13144296.284332747</v>
          </cell>
          <cell r="I161">
            <v>157731555.41199297</v>
          </cell>
          <cell r="K161">
            <v>69.379556982495487</v>
          </cell>
          <cell r="L161">
            <v>46706.317760615959</v>
          </cell>
          <cell r="M161">
            <v>6305352.8976831548</v>
          </cell>
          <cell r="N161">
            <v>75664234.772197857</v>
          </cell>
          <cell r="P161">
            <v>1.3008666934217903E-2</v>
          </cell>
          <cell r="Q161">
            <v>0.17015336349957019</v>
          </cell>
          <cell r="R161">
            <v>114.54724430791066</v>
          </cell>
          <cell r="S161">
            <v>15463.877981567939</v>
          </cell>
          <cell r="T161">
            <v>185566.53577881528</v>
          </cell>
          <cell r="V161">
            <v>0.32521667335544757</v>
          </cell>
          <cell r="W161">
            <v>88.458935152681747</v>
          </cell>
          <cell r="X161">
            <v>119.36</v>
          </cell>
          <cell r="Y161">
            <v>1731.507977817512</v>
          </cell>
          <cell r="Z161">
            <v>233753.57700536412</v>
          </cell>
          <cell r="AA161">
            <v>2805042.9240643694</v>
          </cell>
          <cell r="AC161">
            <v>145917.53064446541</v>
          </cell>
          <cell r="AD161">
            <v>19698866.637002833</v>
          </cell>
          <cell r="AE161">
            <v>1751010.3677335849</v>
          </cell>
          <cell r="AF161">
            <v>236386399.64403403</v>
          </cell>
        </row>
        <row r="162">
          <cell r="B162">
            <v>2035</v>
          </cell>
          <cell r="C162">
            <v>0.13310358510440251</v>
          </cell>
          <cell r="D162">
            <v>147.98456591907473</v>
          </cell>
          <cell r="E162">
            <v>160.96248</v>
          </cell>
          <cell r="F162">
            <v>99623.209776721109</v>
          </cell>
          <cell r="G162">
            <v>135</v>
          </cell>
          <cell r="H162">
            <v>13449133.31985735</v>
          </cell>
          <cell r="I162">
            <v>161389599.83828819</v>
          </cell>
          <cell r="K162">
            <v>70.988578722347995</v>
          </cell>
          <cell r="L162">
            <v>47789.511195884676</v>
          </cell>
          <cell r="M162">
            <v>6451584.0114444308</v>
          </cell>
          <cell r="N162">
            <v>77419008.13733317</v>
          </cell>
          <cell r="P162">
            <v>1.3310358510440252E-2</v>
          </cell>
          <cell r="Q162">
            <v>0.1740994893165585</v>
          </cell>
          <cell r="R162">
            <v>117.20377620790718</v>
          </cell>
          <cell r="S162">
            <v>15822.509788067469</v>
          </cell>
          <cell r="T162">
            <v>189870.11745680962</v>
          </cell>
          <cell r="V162">
            <v>0.33275896276100625</v>
          </cell>
          <cell r="W162">
            <v>90.510437870993698</v>
          </cell>
          <cell r="X162">
            <v>119.36</v>
          </cell>
          <cell r="Y162">
            <v>1771.6643884405919</v>
          </cell>
          <cell r="Z162">
            <v>239174.6924394799</v>
          </cell>
          <cell r="AA162">
            <v>2870096.3092737589</v>
          </cell>
          <cell r="AC162">
            <v>149301.58913725428</v>
          </cell>
          <cell r="AD162">
            <v>20155714.533529326</v>
          </cell>
          <cell r="AE162">
            <v>1791619.0696470514</v>
          </cell>
          <cell r="AF162">
            <v>241868574.40235192</v>
          </cell>
        </row>
        <row r="163">
          <cell r="B163">
            <v>0</v>
          </cell>
          <cell r="C163">
            <v>0</v>
          </cell>
          <cell r="D163">
            <v>0</v>
          </cell>
          <cell r="E163">
            <v>0</v>
          </cell>
          <cell r="F163">
            <v>0</v>
          </cell>
          <cell r="G163">
            <v>0</v>
          </cell>
          <cell r="H163">
            <v>0</v>
          </cell>
          <cell r="I163">
            <v>0</v>
          </cell>
          <cell r="K163">
            <v>0</v>
          </cell>
          <cell r="L163">
            <v>0</v>
          </cell>
          <cell r="M163">
            <v>0</v>
          </cell>
          <cell r="N163">
            <v>0</v>
          </cell>
          <cell r="P163">
            <v>0</v>
          </cell>
          <cell r="Q163">
            <v>0</v>
          </cell>
          <cell r="R163">
            <v>0</v>
          </cell>
          <cell r="S163">
            <v>0</v>
          </cell>
          <cell r="T163">
            <v>0</v>
          </cell>
          <cell r="V163">
            <v>0</v>
          </cell>
          <cell r="W163">
            <v>0</v>
          </cell>
          <cell r="X163">
            <v>0</v>
          </cell>
          <cell r="Y163">
            <v>0</v>
          </cell>
          <cell r="Z163">
            <v>0</v>
          </cell>
          <cell r="AA163">
            <v>0</v>
          </cell>
          <cell r="AC163">
            <v>0</v>
          </cell>
          <cell r="AD163">
            <v>0</v>
          </cell>
          <cell r="AE163">
            <v>0</v>
          </cell>
          <cell r="AF163">
            <v>0</v>
          </cell>
        </row>
        <row r="176">
          <cell r="B176" t="str">
            <v>Año</v>
          </cell>
          <cell r="C176" t="str">
            <v>VOLUMEN DIARIO DE AGUA TRATADA (l/día)</v>
          </cell>
          <cell r="D176" t="str">
            <v>CANTIDAD DE QUIMICOS PARA CLORACIÓN (kg/día)</v>
          </cell>
          <cell r="E176" t="str">
            <v>CANTIDAD DE QUIMICOS PARA CLORACIÓN (kg/año)</v>
          </cell>
          <cell r="F176" t="str">
            <v>COSTO DE QUIMICOS PARA CLORACIÓN ($/año)</v>
          </cell>
          <cell r="H176" t="str">
            <v>CANTIDAD DE QUIMICOS PARA COAGULACIÓN (kg/día)</v>
          </cell>
          <cell r="I176" t="str">
            <v>CANTIDAD DE QUIMICOS PARA COAGULACIÓN (kg/año)</v>
          </cell>
          <cell r="J176" t="str">
            <v>COSTO DE QUIMICOS PARA COAGULACIÓN ($/año)</v>
          </cell>
        </row>
        <row r="177">
          <cell r="B177">
            <v>2002</v>
          </cell>
          <cell r="C177">
            <v>82928.956596867793</v>
          </cell>
          <cell r="D177">
            <v>0.5805026961780746</v>
          </cell>
          <cell r="E177">
            <v>211.88348410499722</v>
          </cell>
          <cell r="F177">
            <v>2118834.8410499725</v>
          </cell>
          <cell r="H177">
            <v>4.1464478298433898</v>
          </cell>
          <cell r="I177">
            <v>1513.4534578928374</v>
          </cell>
          <cell r="J177">
            <v>832399.40184106061</v>
          </cell>
        </row>
        <row r="178">
          <cell r="B178">
            <v>2003</v>
          </cell>
          <cell r="C178">
            <v>82664.980453858981</v>
          </cell>
          <cell r="D178">
            <v>0.57865486317701287</v>
          </cell>
          <cell r="E178">
            <v>211.2090250596097</v>
          </cell>
          <cell r="F178">
            <v>2112090.2505960972</v>
          </cell>
          <cell r="H178">
            <v>4.133249022692949</v>
          </cell>
          <cell r="I178">
            <v>1508.6358932829264</v>
          </cell>
          <cell r="J178">
            <v>829749.74130560958</v>
          </cell>
        </row>
        <row r="179">
          <cell r="B179">
            <v>2004</v>
          </cell>
          <cell r="C179">
            <v>82637.659287975679</v>
          </cell>
          <cell r="D179">
            <v>0.57846361501582977</v>
          </cell>
          <cell r="E179">
            <v>211.13921948077785</v>
          </cell>
          <cell r="F179">
            <v>2111392.1948077786</v>
          </cell>
          <cell r="H179">
            <v>4.131882964398784</v>
          </cell>
          <cell r="I179">
            <v>1508.1372820055562</v>
          </cell>
          <cell r="J179">
            <v>829475.50510305597</v>
          </cell>
        </row>
        <row r="180">
          <cell r="B180">
            <v>2005</v>
          </cell>
          <cell r="C180">
            <v>82809.476987530012</v>
          </cell>
          <cell r="D180">
            <v>0.57966633891271013</v>
          </cell>
          <cell r="E180">
            <v>211.5782137031392</v>
          </cell>
          <cell r="F180">
            <v>2115782.1370313922</v>
          </cell>
          <cell r="H180">
            <v>4.1404738493765008</v>
          </cell>
          <cell r="I180">
            <v>1511.2729550224228</v>
          </cell>
          <cell r="J180">
            <v>831200.1252623325</v>
          </cell>
        </row>
        <row r="181">
          <cell r="B181">
            <v>2006</v>
          </cell>
          <cell r="C181">
            <v>86931.417375939651</v>
          </cell>
          <cell r="D181">
            <v>0.60851992163157753</v>
          </cell>
          <cell r="E181">
            <v>222.1097713955258</v>
          </cell>
          <cell r="F181">
            <v>2221097.713955258</v>
          </cell>
          <cell r="H181">
            <v>4.3465708687969826</v>
          </cell>
          <cell r="I181">
            <v>1586.4983671108987</v>
          </cell>
          <cell r="J181">
            <v>872574.10191099427</v>
          </cell>
        </row>
        <row r="182">
          <cell r="B182">
            <v>2007</v>
          </cell>
          <cell r="C182">
            <v>91132.768182084124</v>
          </cell>
          <cell r="D182">
            <v>0.63792937727458887</v>
          </cell>
          <cell r="E182">
            <v>232.84422270522495</v>
          </cell>
          <cell r="F182">
            <v>2328442.2270522495</v>
          </cell>
          <cell r="H182">
            <v>4.5566384091042069</v>
          </cell>
          <cell r="I182">
            <v>1663.1730193230355</v>
          </cell>
          <cell r="J182">
            <v>914745.16062766954</v>
          </cell>
        </row>
        <row r="183">
          <cell r="B183">
            <v>2008</v>
          </cell>
          <cell r="C183">
            <v>95416.471576799086</v>
          </cell>
          <cell r="D183">
            <v>0.66791530103759367</v>
          </cell>
          <cell r="E183">
            <v>243.7890848787217</v>
          </cell>
          <cell r="F183">
            <v>2437890.8487872169</v>
          </cell>
          <cell r="H183">
            <v>4.7708235788399538</v>
          </cell>
          <cell r="I183">
            <v>1741.3506062765832</v>
          </cell>
          <cell r="J183">
            <v>957742.83345212077</v>
          </cell>
        </row>
        <row r="184">
          <cell r="B184">
            <v>2009</v>
          </cell>
          <cell r="C184">
            <v>99785.488070213425</v>
          </cell>
          <cell r="D184">
            <v>0.69849841649149391</v>
          </cell>
          <cell r="E184">
            <v>254.95192201939528</v>
          </cell>
          <cell r="F184">
            <v>2549519.2201939528</v>
          </cell>
          <cell r="H184">
            <v>4.9892744035106711</v>
          </cell>
          <cell r="I184">
            <v>1821.0851572813949</v>
          </cell>
          <cell r="J184">
            <v>1001596.8365047672</v>
          </cell>
        </row>
        <row r="185">
          <cell r="B185">
            <v>2010</v>
          </cell>
          <cell r="C185">
            <v>104242.80047070976</v>
          </cell>
          <cell r="D185">
            <v>0.7296996032949683</v>
          </cell>
          <cell r="E185">
            <v>266.34035520266343</v>
          </cell>
          <cell r="F185">
            <v>2663403.5520266341</v>
          </cell>
          <cell r="H185">
            <v>5.212140023535488</v>
          </cell>
          <cell r="I185">
            <v>1902.4311085904531</v>
          </cell>
          <cell r="J185">
            <v>1046337.1097247492</v>
          </cell>
        </row>
        <row r="186">
          <cell r="B186">
            <v>2011</v>
          </cell>
          <cell r="C186">
            <v>110345.58076084229</v>
          </cell>
          <cell r="D186">
            <v>0.77241906532589599</v>
          </cell>
          <cell r="E186">
            <v>281.93295884395206</v>
          </cell>
          <cell r="F186">
            <v>2819329.5884395204</v>
          </cell>
          <cell r="H186">
            <v>5.5172790380421137</v>
          </cell>
          <cell r="I186">
            <v>2013.8068488853714</v>
          </cell>
          <cell r="J186">
            <v>1107593.7668869542</v>
          </cell>
        </row>
        <row r="187">
          <cell r="B187">
            <v>2012</v>
          </cell>
          <cell r="C187">
            <v>113120.72842413491</v>
          </cell>
          <cell r="D187">
            <v>0.79184509896894439</v>
          </cell>
          <cell r="E187">
            <v>289.02346112366473</v>
          </cell>
          <cell r="F187">
            <v>2890234.6112366472</v>
          </cell>
          <cell r="H187">
            <v>5.6560364212067453</v>
          </cell>
          <cell r="I187">
            <v>2064.453293740462</v>
          </cell>
          <cell r="J187">
            <v>1135449.3115572541</v>
          </cell>
        </row>
        <row r="188">
          <cell r="B188">
            <v>2013</v>
          </cell>
          <cell r="C188">
            <v>115744.17716290837</v>
          </cell>
          <cell r="D188">
            <v>0.81020924014035856</v>
          </cell>
          <cell r="E188">
            <v>295.72637265123086</v>
          </cell>
          <cell r="F188">
            <v>2957263.7265123087</v>
          </cell>
          <cell r="H188">
            <v>5.7872088581454184</v>
          </cell>
          <cell r="I188">
            <v>2112.3312332230776</v>
          </cell>
          <cell r="J188">
            <v>1161782.1782726927</v>
          </cell>
        </row>
        <row r="189">
          <cell r="B189">
            <v>2014</v>
          </cell>
          <cell r="C189">
            <v>118428.46783030838</v>
          </cell>
          <cell r="D189">
            <v>0.82899927481215863</v>
          </cell>
          <cell r="E189">
            <v>302.58473530643789</v>
          </cell>
          <cell r="F189">
            <v>3025847.3530643787</v>
          </cell>
          <cell r="H189">
            <v>5.9214233915154191</v>
          </cell>
          <cell r="I189">
            <v>2161.3195379031281</v>
          </cell>
          <cell r="J189">
            <v>1188725.7458467204</v>
          </cell>
        </row>
        <row r="190">
          <cell r="B190">
            <v>2015</v>
          </cell>
          <cell r="C190">
            <v>121175.01144695998</v>
          </cell>
          <cell r="D190">
            <v>0.84822508012871978</v>
          </cell>
          <cell r="E190">
            <v>309.60215424698271</v>
          </cell>
          <cell r="F190">
            <v>3096021.542469827</v>
          </cell>
          <cell r="H190">
            <v>6.0587505723479982</v>
          </cell>
          <cell r="I190">
            <v>2211.4439589070194</v>
          </cell>
          <cell r="J190">
            <v>1216294.1773988607</v>
          </cell>
        </row>
        <row r="191">
          <cell r="B191">
            <v>2016</v>
          </cell>
          <cell r="C191">
            <v>123985.25175728981</v>
          </cell>
          <cell r="D191">
            <v>0.86789676230102875</v>
          </cell>
          <cell r="E191">
            <v>316.78231823987551</v>
          </cell>
          <cell r="F191">
            <v>3167823.1823987551</v>
          </cell>
          <cell r="H191">
            <v>6.1992625878644905</v>
          </cell>
          <cell r="I191">
            <v>2262.7308445705389</v>
          </cell>
          <cell r="J191">
            <v>1244501.9645137964</v>
          </cell>
        </row>
        <row r="192">
          <cell r="B192">
            <v>2017</v>
          </cell>
          <cell r="C192">
            <v>126860.66598844295</v>
          </cell>
          <cell r="D192">
            <v>0.88802466191910068</v>
          </cell>
          <cell r="E192">
            <v>324.12900160047172</v>
          </cell>
          <cell r="F192">
            <v>3241290.0160047174</v>
          </cell>
          <cell r="H192">
            <v>6.3430332994221477</v>
          </cell>
          <cell r="I192">
            <v>2315.207154289084</v>
          </cell>
          <cell r="J192">
            <v>1273363.9348589962</v>
          </cell>
        </row>
        <row r="193">
          <cell r="B193">
            <v>2018</v>
          </cell>
          <cell r="C193">
            <v>129802.7656268</v>
          </cell>
          <cell r="D193">
            <v>0.90861935938759997</v>
          </cell>
          <cell r="E193">
            <v>331.64606617647399</v>
          </cell>
          <cell r="F193">
            <v>3316460.66176474</v>
          </cell>
          <cell r="H193">
            <v>6.4901382813400001</v>
          </cell>
          <cell r="I193">
            <v>2368.9004726890998</v>
          </cell>
          <cell r="J193">
            <v>1302895.259979005</v>
          </cell>
        </row>
        <row r="194">
          <cell r="B194">
            <v>2019</v>
          </cell>
          <cell r="C194">
            <v>132813.09721250314</v>
          </cell>
          <cell r="D194">
            <v>0.92969168048752193</v>
          </cell>
          <cell r="E194">
            <v>339.33746337794548</v>
          </cell>
          <cell r="F194">
            <v>3393374.633779455</v>
          </cell>
          <cell r="H194">
            <v>6.6406548606251574</v>
          </cell>
          <cell r="I194">
            <v>2423.8390241281822</v>
          </cell>
          <cell r="J194">
            <v>1333111.4632705003</v>
          </cell>
        </row>
        <row r="195">
          <cell r="B195">
            <v>2020</v>
          </cell>
          <cell r="C195">
            <v>135893.24315240848</v>
          </cell>
          <cell r="D195">
            <v>0.9512527020668593</v>
          </cell>
          <cell r="E195">
            <v>347.20723625440365</v>
          </cell>
          <cell r="F195">
            <v>3472072.3625440365</v>
          </cell>
          <cell r="H195">
            <v>6.794662157620424</v>
          </cell>
          <cell r="I195">
            <v>2480.0516875314547</v>
          </cell>
          <cell r="J195">
            <v>1364028.4281423001</v>
          </cell>
        </row>
        <row r="196">
          <cell r="B196">
            <v>2021</v>
          </cell>
          <cell r="C196">
            <v>139044.8225518915</v>
          </cell>
          <cell r="D196">
            <v>0.97331375786324059</v>
          </cell>
          <cell r="E196">
            <v>355.25952162008281</v>
          </cell>
          <cell r="F196">
            <v>3552595.2162008281</v>
          </cell>
          <cell r="H196">
            <v>6.9522411275945757</v>
          </cell>
          <cell r="I196">
            <v>2537.5680115720202</v>
          </cell>
          <cell r="J196">
            <v>1395662.4063646111</v>
          </cell>
        </row>
        <row r="197">
          <cell r="B197">
            <v>2022</v>
          </cell>
          <cell r="C197">
            <v>142269.49206594404</v>
          </cell>
          <cell r="D197">
            <v>0.99588644446160834</v>
          </cell>
          <cell r="E197">
            <v>363.49855222848703</v>
          </cell>
          <cell r="F197">
            <v>3634985.5222848705</v>
          </cell>
          <cell r="H197">
            <v>7.1134746032972016</v>
          </cell>
          <cell r="I197">
            <v>2596.4182302034787</v>
          </cell>
          <cell r="J197">
            <v>1428030.0266119132</v>
          </cell>
        </row>
        <row r="198">
          <cell r="B198">
            <v>2023</v>
          </cell>
          <cell r="C198">
            <v>145568.94677000967</v>
          </cell>
          <cell r="D198">
            <v>1.0189826273900677</v>
          </cell>
          <cell r="E198">
            <v>371.92865899737473</v>
          </cell>
          <cell r="F198">
            <v>3719286.5899737473</v>
          </cell>
          <cell r="H198">
            <v>7.2784473385004835</v>
          </cell>
          <cell r="I198">
            <v>2656.6332785526765</v>
          </cell>
          <cell r="J198">
            <v>1461148.3032039721</v>
          </cell>
        </row>
        <row r="199">
          <cell r="B199">
            <v>2024</v>
          </cell>
          <cell r="C199">
            <v>148944.92105101392</v>
          </cell>
          <cell r="D199">
            <v>1.0426144473570975</v>
          </cell>
          <cell r="E199">
            <v>380.55427328534057</v>
          </cell>
          <cell r="F199">
            <v>3805542.7328534056</v>
          </cell>
          <cell r="H199">
            <v>7.447246052550696</v>
          </cell>
          <cell r="I199">
            <v>2718.2448091810043</v>
          </cell>
          <cell r="J199">
            <v>1495034.6450495524</v>
          </cell>
        </row>
        <row r="200">
          <cell r="B200">
            <v>2025</v>
          </cell>
          <cell r="C200">
            <v>152399.18951906086</v>
          </cell>
          <cell r="D200">
            <v>1.0667943266334261</v>
          </cell>
          <cell r="E200">
            <v>389.37992922120054</v>
          </cell>
          <cell r="F200">
            <v>3893799.2922120052</v>
          </cell>
          <cell r="H200">
            <v>7.6199594759530438</v>
          </cell>
          <cell r="I200">
            <v>2781.2852087228612</v>
          </cell>
          <cell r="J200">
            <v>1529706.8647975735</v>
          </cell>
        </row>
        <row r="201">
          <cell r="B201">
            <v>2026</v>
          </cell>
          <cell r="C201">
            <v>155933.56794027128</v>
          </cell>
          <cell r="D201">
            <v>1.091534975581899</v>
          </cell>
          <cell r="E201">
            <v>398.41026608739315</v>
          </cell>
          <cell r="F201">
            <v>3984102.6608739314</v>
          </cell>
          <cell r="H201">
            <v>7.7966783970135642</v>
          </cell>
          <cell r="I201">
            <v>2845.7876149099511</v>
          </cell>
          <cell r="J201">
            <v>1565183.1882004731</v>
          </cell>
        </row>
        <row r="202">
          <cell r="B202">
            <v>2027</v>
          </cell>
          <cell r="C202">
            <v>159549.91419125648</v>
          </cell>
          <cell r="D202">
            <v>1.1168493993387953</v>
          </cell>
          <cell r="E202">
            <v>407.65003075866031</v>
          </cell>
          <cell r="F202">
            <v>4076500.3075866029</v>
          </cell>
          <cell r="H202">
            <v>7.9774957095628238</v>
          </cell>
          <cell r="I202">
            <v>2911.7859339904307</v>
          </cell>
          <cell r="J202">
            <v>1601482.2636947369</v>
          </cell>
        </row>
        <row r="203">
          <cell r="B203">
            <v>2028</v>
          </cell>
          <cell r="C203">
            <v>163250.12923572707</v>
          </cell>
          <cell r="D203">
            <v>1.1427509046500897</v>
          </cell>
          <cell r="E203">
            <v>417.10408019728271</v>
          </cell>
          <cell r="F203">
            <v>4171040.8019728269</v>
          </cell>
          <cell r="H203">
            <v>8.1625064617863536</v>
          </cell>
          <cell r="I203">
            <v>2979.3148585520189</v>
          </cell>
          <cell r="J203">
            <v>1638623.1722036104</v>
          </cell>
        </row>
        <row r="204">
          <cell r="B204">
            <v>2029</v>
          </cell>
          <cell r="C204">
            <v>167036.15812375085</v>
          </cell>
          <cell r="D204">
            <v>1.1692531068662559</v>
          </cell>
          <cell r="E204">
            <v>426.77738400618341</v>
          </cell>
          <cell r="F204">
            <v>4267773.8400618341</v>
          </cell>
          <cell r="H204">
            <v>8.3518079061875419</v>
          </cell>
          <cell r="I204">
            <v>3048.4098857584527</v>
          </cell>
          <cell r="J204">
            <v>1676625.437167149</v>
          </cell>
        </row>
        <row r="205">
          <cell r="B205">
            <v>2030</v>
          </cell>
          <cell r="C205">
            <v>170909.99101418525</v>
          </cell>
          <cell r="D205">
            <v>1.1963699370992966</v>
          </cell>
          <cell r="E205">
            <v>436.67502704124325</v>
          </cell>
          <cell r="F205">
            <v>4366750.270412433</v>
          </cell>
          <cell r="H205">
            <v>8.5454995507092626</v>
          </cell>
          <cell r="I205">
            <v>3119.1073360088808</v>
          </cell>
          <cell r="J205">
            <v>1715509.0348048843</v>
          </cell>
        </row>
        <row r="206">
          <cell r="B206">
            <v>2031</v>
          </cell>
          <cell r="C206">
            <v>174873.66422082172</v>
          </cell>
          <cell r="D206">
            <v>1.2241156495457519</v>
          </cell>
          <cell r="E206">
            <v>446.80221208419943</v>
          </cell>
          <cell r="F206">
            <v>4468022.120841994</v>
          </cell>
          <cell r="H206">
            <v>8.7436832110410858</v>
          </cell>
          <cell r="I206">
            <v>3191.4443720299964</v>
          </cell>
          <cell r="J206">
            <v>1755294.4046164979</v>
          </cell>
        </row>
        <row r="207">
          <cell r="B207">
            <v>2032</v>
          </cell>
          <cell r="C207">
            <v>178929.26128279141</v>
          </cell>
          <cell r="D207">
            <v>1.25250482897954</v>
          </cell>
          <cell r="E207">
            <v>457.1642625775321</v>
          </cell>
          <cell r="F207">
            <v>4571642.6257753214</v>
          </cell>
          <cell r="H207">
            <v>8.9464630641395715</v>
          </cell>
          <cell r="I207">
            <v>3265.4590184109434</v>
          </cell>
          <cell r="J207">
            <v>1796002.4601260189</v>
          </cell>
        </row>
        <row r="208">
          <cell r="B208">
            <v>2033</v>
          </cell>
          <cell r="C208">
            <v>183078.91405979605</v>
          </cell>
          <cell r="D208">
            <v>1.2815523984185722</v>
          </cell>
          <cell r="E208">
            <v>467.76662542277882</v>
          </cell>
          <cell r="F208">
            <v>4677666.2542277882</v>
          </cell>
          <cell r="H208">
            <v>9.1539457029898017</v>
          </cell>
          <cell r="I208">
            <v>3341.1901815912775</v>
          </cell>
          <cell r="J208">
            <v>1837654.5998752026</v>
          </cell>
        </row>
        <row r="209">
          <cell r="B209">
            <v>2034</v>
          </cell>
          <cell r="C209">
            <v>187324.80385273779</v>
          </cell>
          <cell r="D209">
            <v>1.3112736269691645</v>
          </cell>
          <cell r="E209">
            <v>478.61487384374504</v>
          </cell>
          <cell r="F209">
            <v>4786148.7384374505</v>
          </cell>
          <cell r="H209">
            <v>9.3662401926368908</v>
          </cell>
          <cell r="I209">
            <v>3418.6776703124651</v>
          </cell>
          <cell r="J209">
            <v>1880272.7186718557</v>
          </cell>
        </row>
        <row r="210">
          <cell r="B210">
            <v>2035</v>
          </cell>
          <cell r="C210">
            <v>191669.16255033959</v>
          </cell>
          <cell r="D210">
            <v>1.3416841378523772</v>
          </cell>
          <cell r="E210">
            <v>489.71471031611765</v>
          </cell>
          <cell r="F210">
            <v>4897147.1031611767</v>
          </cell>
          <cell r="H210">
            <v>9.5834581275169786</v>
          </cell>
          <cell r="I210">
            <v>3497.9622165436972</v>
          </cell>
          <cell r="J210">
            <v>1923879.2190990334</v>
          </cell>
        </row>
        <row r="211">
          <cell r="B211">
            <v>0</v>
          </cell>
          <cell r="C211">
            <v>0</v>
          </cell>
          <cell r="D211">
            <v>0</v>
          </cell>
          <cell r="E211">
            <v>0</v>
          </cell>
          <cell r="F211">
            <v>0</v>
          </cell>
          <cell r="H211">
            <v>0</v>
          </cell>
          <cell r="I211">
            <v>0</v>
          </cell>
          <cell r="J211">
            <v>0</v>
          </cell>
        </row>
      </sheetData>
      <sheetData sheetId="26">
        <row r="8">
          <cell r="B8" t="str">
            <v>MUNICIPIO</v>
          </cell>
          <cell r="C8" t="str">
            <v>CAPACIDAD PRODUCCIÓN ACTUAL [lps]</v>
          </cell>
        </row>
        <row r="9">
          <cell r="B9" t="str">
            <v>Majagual</v>
          </cell>
          <cell r="C9">
            <v>35</v>
          </cell>
        </row>
        <row r="10">
          <cell r="B10" t="str">
            <v>San Benito Abad</v>
          </cell>
          <cell r="C10">
            <v>30</v>
          </cell>
        </row>
        <row r="11">
          <cell r="B11" t="str">
            <v>San Marcos</v>
          </cell>
          <cell r="C11">
            <v>63</v>
          </cell>
        </row>
        <row r="12">
          <cell r="B12" t="str">
            <v>San Onofre</v>
          </cell>
          <cell r="C12">
            <v>28</v>
          </cell>
        </row>
        <row r="13">
          <cell r="B13" t="str">
            <v>San Pedro</v>
          </cell>
          <cell r="C13">
            <v>7.1</v>
          </cell>
        </row>
        <row r="14">
          <cell r="B14" t="str">
            <v>Santiago de Tolú</v>
          </cell>
          <cell r="C14">
            <v>51</v>
          </cell>
        </row>
        <row r="15">
          <cell r="B15" t="str">
            <v>Cerro de San Antonio</v>
          </cell>
          <cell r="C15">
            <v>21</v>
          </cell>
        </row>
        <row r="16">
          <cell r="B16" t="str">
            <v>El Piñón</v>
          </cell>
          <cell r="C16">
            <v>30</v>
          </cell>
        </row>
        <row r="17">
          <cell r="B17" t="str">
            <v>Pedraza</v>
          </cell>
          <cell r="C17">
            <v>10</v>
          </cell>
        </row>
        <row r="18">
          <cell r="B18" t="str">
            <v>Pivijay</v>
          </cell>
          <cell r="C18">
            <v>45</v>
          </cell>
        </row>
        <row r="19">
          <cell r="B19" t="str">
            <v>Salamina</v>
          </cell>
          <cell r="C19">
            <v>16</v>
          </cell>
        </row>
        <row r="23">
          <cell r="B23" t="str">
            <v>MUNICIPIO</v>
          </cell>
          <cell r="C23" t="str">
            <v>ALTURA DINAMICA [ML]</v>
          </cell>
          <cell r="D23" t="str">
            <v>CAUDAL REHABILITABLE (lps)</v>
          </cell>
          <cell r="E23" t="str">
            <v>CAPACIDAD PROMEDIO DE POZOS (lps)</v>
          </cell>
          <cell r="F23" t="str">
            <v>POZO REHABILITABLE</v>
          </cell>
          <cell r="G23" t="str">
            <v>S.B REHABILITABLE</v>
          </cell>
        </row>
        <row r="24">
          <cell r="B24" t="str">
            <v>Majagual</v>
          </cell>
          <cell r="C24">
            <v>148</v>
          </cell>
          <cell r="D24">
            <v>0</v>
          </cell>
          <cell r="E24">
            <v>15</v>
          </cell>
          <cell r="F24" t="str">
            <v>No</v>
          </cell>
          <cell r="G24" t="str">
            <v>No</v>
          </cell>
        </row>
        <row r="25">
          <cell r="B25" t="str">
            <v>San Benito Abad</v>
          </cell>
          <cell r="C25">
            <v>100</v>
          </cell>
          <cell r="D25">
            <v>0</v>
          </cell>
          <cell r="E25">
            <v>25</v>
          </cell>
          <cell r="F25" t="str">
            <v>No</v>
          </cell>
          <cell r="G25" t="str">
            <v>No</v>
          </cell>
        </row>
        <row r="26">
          <cell r="B26" t="str">
            <v>San Marcos</v>
          </cell>
          <cell r="C26">
            <v>85</v>
          </cell>
          <cell r="D26">
            <v>20</v>
          </cell>
          <cell r="E26">
            <v>20</v>
          </cell>
          <cell r="F26" t="str">
            <v>No</v>
          </cell>
          <cell r="G26" t="str">
            <v>si</v>
          </cell>
        </row>
        <row r="27">
          <cell r="B27" t="str">
            <v>San Onofre</v>
          </cell>
          <cell r="C27">
            <v>40</v>
          </cell>
          <cell r="D27">
            <v>28</v>
          </cell>
          <cell r="E27">
            <v>5.6</v>
          </cell>
          <cell r="F27" t="str">
            <v>No</v>
          </cell>
          <cell r="G27" t="str">
            <v>Si</v>
          </cell>
        </row>
        <row r="28">
          <cell r="B28" t="str">
            <v>San Pedro</v>
          </cell>
          <cell r="C28">
            <v>143</v>
          </cell>
          <cell r="D28">
            <v>7.5</v>
          </cell>
          <cell r="E28">
            <v>15</v>
          </cell>
          <cell r="F28" t="str">
            <v>si</v>
          </cell>
          <cell r="G28" t="str">
            <v>si</v>
          </cell>
        </row>
        <row r="29">
          <cell r="B29" t="str">
            <v>Santiago de Tolú</v>
          </cell>
          <cell r="C29">
            <v>79.5</v>
          </cell>
          <cell r="D29">
            <v>0</v>
          </cell>
          <cell r="E29">
            <v>20</v>
          </cell>
          <cell r="F29" t="str">
            <v>No</v>
          </cell>
          <cell r="G29" t="str">
            <v>No</v>
          </cell>
          <cell r="H29" t="str">
            <v>POTENCIA PROMEDIO BOMBAS (Kw)</v>
          </cell>
          <cell r="I29" t="str">
            <v>ESTIMACIÓN CAUDAL REQUERIDO EN 10 AÑOS BOMBAS (lps)</v>
          </cell>
          <cell r="J29" t="str">
            <v>CAUDAL REHABILITABLE</v>
          </cell>
          <cell r="K29" t="str">
            <v>REHABILITAR BOMBA</v>
          </cell>
          <cell r="L29" t="str">
            <v>REHABILITAR BARCAZA</v>
          </cell>
          <cell r="M29" t="str">
            <v>MANTENIMIENTO BARCAZA</v>
          </cell>
        </row>
        <row r="30">
          <cell r="B30" t="str">
            <v>Cerro de San Antonio</v>
          </cell>
          <cell r="C30">
            <v>40</v>
          </cell>
          <cell r="H30">
            <v>85.79</v>
          </cell>
          <cell r="I30">
            <v>10</v>
          </cell>
          <cell r="J30">
            <v>0</v>
          </cell>
          <cell r="K30" t="str">
            <v>NO</v>
          </cell>
          <cell r="L30" t="str">
            <v>NO</v>
          </cell>
          <cell r="M30" t="str">
            <v>SI</v>
          </cell>
        </row>
        <row r="31">
          <cell r="B31" t="str">
            <v>El Piñón</v>
          </cell>
          <cell r="C31">
            <v>10</v>
          </cell>
          <cell r="H31">
            <v>29.8</v>
          </cell>
          <cell r="I31">
            <v>15</v>
          </cell>
          <cell r="J31">
            <v>0</v>
          </cell>
          <cell r="K31" t="str">
            <v>NO</v>
          </cell>
          <cell r="L31" t="str">
            <v>NO</v>
          </cell>
          <cell r="M31" t="str">
            <v>NO</v>
          </cell>
        </row>
        <row r="32">
          <cell r="B32" t="str">
            <v>Pedraza</v>
          </cell>
          <cell r="C32">
            <v>56</v>
          </cell>
          <cell r="H32">
            <v>26.856000000000002</v>
          </cell>
          <cell r="I32">
            <v>10</v>
          </cell>
          <cell r="J32">
            <v>0</v>
          </cell>
          <cell r="K32" t="str">
            <v>NO</v>
          </cell>
          <cell r="L32" t="str">
            <v>NO</v>
          </cell>
          <cell r="M32" t="str">
            <v>SI</v>
          </cell>
        </row>
        <row r="33">
          <cell r="B33" t="str">
            <v>Pivijay</v>
          </cell>
          <cell r="C33">
            <v>20</v>
          </cell>
          <cell r="H33">
            <v>18.649999999999999</v>
          </cell>
          <cell r="I33">
            <v>20</v>
          </cell>
          <cell r="J33">
            <v>0</v>
          </cell>
          <cell r="K33" t="str">
            <v>NO</v>
          </cell>
          <cell r="L33" t="str">
            <v>SI</v>
          </cell>
          <cell r="M33" t="str">
            <v>NO</v>
          </cell>
        </row>
        <row r="34">
          <cell r="B34" t="str">
            <v>Salamina</v>
          </cell>
          <cell r="C34">
            <v>20</v>
          </cell>
          <cell r="H34">
            <v>5.968</v>
          </cell>
          <cell r="I34">
            <v>10</v>
          </cell>
          <cell r="J34">
            <v>0</v>
          </cell>
          <cell r="K34" t="str">
            <v>NO</v>
          </cell>
          <cell r="L34" t="str">
            <v>NO</v>
          </cell>
          <cell r="M34" t="str">
            <v>SI</v>
          </cell>
        </row>
        <row r="90">
          <cell r="B90" t="str">
            <v>MATERIAL DE LA TUBERIA</v>
          </cell>
          <cell r="C90" t="str">
            <v>C</v>
          </cell>
        </row>
        <row r="91">
          <cell r="B91" t="str">
            <v>Acero remachado (Nuevo)</v>
          </cell>
          <cell r="C91">
            <v>110</v>
          </cell>
        </row>
        <row r="92">
          <cell r="B92" t="str">
            <v>Acero remachado (Usado)</v>
          </cell>
          <cell r="C92">
            <v>85</v>
          </cell>
        </row>
        <row r="93">
          <cell r="B93" t="str">
            <v>Acero soldado (Nuevo)</v>
          </cell>
          <cell r="C93">
            <v>130</v>
          </cell>
        </row>
        <row r="94">
          <cell r="B94" t="str">
            <v>Acero soldado (Usado)</v>
          </cell>
          <cell r="C94">
            <v>90</v>
          </cell>
        </row>
        <row r="95">
          <cell r="B95" t="str">
            <v>HFN</v>
          </cell>
          <cell r="C95">
            <v>130</v>
          </cell>
        </row>
        <row r="96">
          <cell r="B96" t="str">
            <v>Hierro fundido (15 - 20 años)</v>
          </cell>
          <cell r="C96">
            <v>100</v>
          </cell>
        </row>
        <row r="97">
          <cell r="B97" t="str">
            <v>Hierro fundido (&gt; 20 años)</v>
          </cell>
          <cell r="C97">
            <v>90</v>
          </cell>
        </row>
        <row r="98">
          <cell r="B98" t="str">
            <v>Concreto (Buena terminación)</v>
          </cell>
          <cell r="C98">
            <v>130</v>
          </cell>
        </row>
        <row r="99">
          <cell r="B99" t="str">
            <v>Concreto (Terminación común)</v>
          </cell>
          <cell r="C99">
            <v>120</v>
          </cell>
        </row>
        <row r="100">
          <cell r="B100" t="str">
            <v>AC</v>
          </cell>
          <cell r="C100">
            <v>140</v>
          </cell>
        </row>
        <row r="101">
          <cell r="B101" t="str">
            <v>PVC</v>
          </cell>
          <cell r="C101">
            <v>150</v>
          </cell>
        </row>
        <row r="122">
          <cell r="B122" t="str">
            <v>MUNICIPIO</v>
          </cell>
          <cell r="C122" t="str">
            <v>Longitud promedio de conducción (ML)</v>
          </cell>
          <cell r="D122" t="str">
            <v>Material Tubería  a instalar</v>
          </cell>
          <cell r="E122" t="str">
            <v xml:space="preserve">Caudal máximo tubería de impulsión (lps) - (Magdalena) </v>
          </cell>
          <cell r="F122" t="str">
            <v>Longitud Tuberia de reposicion (ML) en 2 - 4"</v>
          </cell>
        </row>
        <row r="123">
          <cell r="B123" t="str">
            <v>Majagual</v>
          </cell>
          <cell r="C123">
            <v>540</v>
          </cell>
          <cell r="D123" t="str">
            <v>PVC</v>
          </cell>
        </row>
        <row r="124">
          <cell r="B124" t="str">
            <v>San Benito Abad</v>
          </cell>
          <cell r="C124">
            <v>1000</v>
          </cell>
          <cell r="D124" t="str">
            <v>PVC</v>
          </cell>
          <cell r="F124">
            <v>25</v>
          </cell>
        </row>
        <row r="125">
          <cell r="B125" t="str">
            <v>San Marcos</v>
          </cell>
          <cell r="C125">
            <v>1500</v>
          </cell>
          <cell r="D125" t="str">
            <v>PVC</v>
          </cell>
          <cell r="F125">
            <v>0</v>
          </cell>
        </row>
        <row r="126">
          <cell r="B126" t="str">
            <v>San Onofre</v>
          </cell>
          <cell r="C126">
            <v>798</v>
          </cell>
          <cell r="D126" t="str">
            <v>PVC</v>
          </cell>
        </row>
        <row r="127">
          <cell r="B127" t="str">
            <v>San Pedro</v>
          </cell>
          <cell r="C127">
            <v>170</v>
          </cell>
          <cell r="D127" t="str">
            <v>PVC</v>
          </cell>
          <cell r="F127">
            <v>0</v>
          </cell>
        </row>
        <row r="128">
          <cell r="B128" t="str">
            <v>Santiago de Tolú</v>
          </cell>
          <cell r="C128">
            <v>1671</v>
          </cell>
          <cell r="D128" t="str">
            <v>PVC</v>
          </cell>
          <cell r="F128">
            <v>1884</v>
          </cell>
        </row>
        <row r="129">
          <cell r="B129" t="str">
            <v>Cerro de San Antonio</v>
          </cell>
          <cell r="C129">
            <v>800</v>
          </cell>
          <cell r="D129" t="str">
            <v>PVC</v>
          </cell>
          <cell r="E129">
            <v>100</v>
          </cell>
        </row>
        <row r="130">
          <cell r="B130" t="str">
            <v>El Piñón</v>
          </cell>
          <cell r="C130">
            <v>500</v>
          </cell>
          <cell r="D130" t="str">
            <v>PVC</v>
          </cell>
        </row>
        <row r="131">
          <cell r="B131" t="str">
            <v>Pedraza</v>
          </cell>
          <cell r="C131">
            <v>900</v>
          </cell>
          <cell r="D131" t="str">
            <v>PVC</v>
          </cell>
        </row>
        <row r="132">
          <cell r="B132" t="str">
            <v>Pivijay</v>
          </cell>
          <cell r="C132">
            <v>450</v>
          </cell>
          <cell r="D132" t="str">
            <v>PVC</v>
          </cell>
          <cell r="E132">
            <v>90</v>
          </cell>
        </row>
        <row r="133">
          <cell r="B133" t="str">
            <v>Salamina</v>
          </cell>
          <cell r="C133">
            <v>1539</v>
          </cell>
          <cell r="D133" t="str">
            <v>PVC</v>
          </cell>
          <cell r="E133">
            <v>52</v>
          </cell>
        </row>
        <row r="216">
          <cell r="B216" t="str">
            <v>NIVEL DE COMPLEJIDAD</v>
          </cell>
          <cell r="C216" t="str">
            <v>FLOCULADOR</v>
          </cell>
          <cell r="D216" t="str">
            <v>SEDIMENTADOR</v>
          </cell>
          <cell r="E216" t="str">
            <v>FILTRACIÓN</v>
          </cell>
          <cell r="F216" t="str">
            <v>DESINFECCIÓN</v>
          </cell>
        </row>
        <row r="217">
          <cell r="B217" t="str">
            <v>BAJO</v>
          </cell>
          <cell r="C217">
            <v>2</v>
          </cell>
          <cell r="D217">
            <v>2</v>
          </cell>
          <cell r="E217">
            <v>3</v>
          </cell>
          <cell r="F217">
            <v>1</v>
          </cell>
        </row>
        <row r="218">
          <cell r="B218" t="str">
            <v>MEDIO</v>
          </cell>
          <cell r="C218">
            <v>2</v>
          </cell>
          <cell r="D218">
            <v>2</v>
          </cell>
          <cell r="E218">
            <v>3</v>
          </cell>
          <cell r="F218">
            <v>1</v>
          </cell>
        </row>
        <row r="219">
          <cell r="B219" t="str">
            <v>MEDIO ALTO</v>
          </cell>
          <cell r="C219">
            <v>4</v>
          </cell>
          <cell r="D219">
            <v>3</v>
          </cell>
          <cell r="E219">
            <v>4</v>
          </cell>
          <cell r="F219">
            <v>1</v>
          </cell>
        </row>
        <row r="220">
          <cell r="B220" t="str">
            <v>ALTO</v>
          </cell>
          <cell r="C220">
            <v>4</v>
          </cell>
          <cell r="D220">
            <v>3</v>
          </cell>
          <cell r="E220">
            <v>4</v>
          </cell>
          <cell r="F220">
            <v>1</v>
          </cell>
        </row>
        <row r="245">
          <cell r="B245" t="str">
            <v>LOCALIDAD</v>
          </cell>
          <cell r="C245" t="str">
            <v>CATASTRO DE USARIOS Y REDES</v>
          </cell>
          <cell r="D245" t="str">
            <v>ESTUDIO DE CAPACIDAD HIDRÁULICA</v>
          </cell>
          <cell r="E245" t="str">
            <v xml:space="preserve">PLAN DE OPERACIÓN Y DEFINICIÓN DE OBRAS NECESARIAS </v>
          </cell>
        </row>
        <row r="246">
          <cell r="B246" t="str">
            <v>Majagual</v>
          </cell>
          <cell r="C246" t="str">
            <v>No</v>
          </cell>
          <cell r="D246" t="str">
            <v>No</v>
          </cell>
          <cell r="E246" t="str">
            <v>No</v>
          </cell>
        </row>
        <row r="247">
          <cell r="B247" t="str">
            <v>San Benito Abad</v>
          </cell>
          <cell r="C247" t="str">
            <v>No</v>
          </cell>
          <cell r="D247" t="str">
            <v>No</v>
          </cell>
          <cell r="E247" t="str">
            <v>No</v>
          </cell>
        </row>
        <row r="248">
          <cell r="B248" t="str">
            <v>San Marcos</v>
          </cell>
          <cell r="C248" t="str">
            <v>No</v>
          </cell>
          <cell r="D248" t="str">
            <v>No</v>
          </cell>
          <cell r="E248" t="str">
            <v>No</v>
          </cell>
        </row>
        <row r="249">
          <cell r="B249" t="str">
            <v>San Onofre</v>
          </cell>
          <cell r="C249" t="str">
            <v>No</v>
          </cell>
          <cell r="D249" t="str">
            <v>No</v>
          </cell>
          <cell r="E249" t="str">
            <v>No</v>
          </cell>
        </row>
        <row r="250">
          <cell r="B250" t="str">
            <v>San Pedro</v>
          </cell>
          <cell r="C250" t="str">
            <v>No</v>
          </cell>
          <cell r="D250" t="str">
            <v>No</v>
          </cell>
          <cell r="E250" t="str">
            <v>No</v>
          </cell>
        </row>
        <row r="251">
          <cell r="B251" t="str">
            <v>Santiago de Tolú</v>
          </cell>
          <cell r="C251" t="str">
            <v>No</v>
          </cell>
          <cell r="D251" t="str">
            <v>No</v>
          </cell>
          <cell r="E251" t="str">
            <v>No</v>
          </cell>
        </row>
        <row r="252">
          <cell r="B252" t="str">
            <v>Cerro de San Antonio</v>
          </cell>
          <cell r="C252" t="str">
            <v>No</v>
          </cell>
          <cell r="D252" t="str">
            <v>No</v>
          </cell>
          <cell r="E252" t="str">
            <v>No</v>
          </cell>
        </row>
        <row r="253">
          <cell r="B253" t="str">
            <v>El Piñón</v>
          </cell>
          <cell r="C253" t="str">
            <v>No</v>
          </cell>
          <cell r="D253" t="str">
            <v>No</v>
          </cell>
          <cell r="E253" t="str">
            <v>No</v>
          </cell>
        </row>
        <row r="254">
          <cell r="B254" t="str">
            <v>Pedraza</v>
          </cell>
          <cell r="C254" t="str">
            <v>No</v>
          </cell>
          <cell r="D254" t="str">
            <v>No</v>
          </cell>
          <cell r="E254" t="str">
            <v>No</v>
          </cell>
        </row>
        <row r="255">
          <cell r="B255" t="str">
            <v>Pivijay</v>
          </cell>
          <cell r="C255" t="str">
            <v>No</v>
          </cell>
          <cell r="D255" t="str">
            <v>No</v>
          </cell>
          <cell r="E255" t="str">
            <v>No</v>
          </cell>
        </row>
        <row r="256">
          <cell r="B256" t="str">
            <v>Salamina</v>
          </cell>
          <cell r="C256" t="str">
            <v>No</v>
          </cell>
          <cell r="D256" t="str">
            <v>No</v>
          </cell>
          <cell r="E256" t="str">
            <v>No</v>
          </cell>
        </row>
        <row r="260">
          <cell r="D260" t="str">
            <v>DIAMETRO 2 - 4"</v>
          </cell>
          <cell r="G260" t="str">
            <v>DIAMETRO 6 - 8 "</v>
          </cell>
          <cell r="J260" t="str">
            <v>DIAMETRO 10 - 12"</v>
          </cell>
        </row>
        <row r="261">
          <cell r="B261" t="str">
            <v>LOCALIDAD</v>
          </cell>
          <cell r="C261" t="str">
            <v xml:space="preserve">MATERIAL </v>
          </cell>
          <cell r="D261" t="str">
            <v>LONGITUD  (kML)</v>
          </cell>
          <cell r="E261" t="str">
            <v>AÑO DE INSTALACIÓN</v>
          </cell>
          <cell r="F261" t="str">
            <v xml:space="preserve">MATERIAL </v>
          </cell>
          <cell r="G261" t="str">
            <v>LONGITUD  (kML)</v>
          </cell>
          <cell r="H261" t="str">
            <v>AÑO DE INSTALACIÓN</v>
          </cell>
          <cell r="I261" t="str">
            <v xml:space="preserve">MATERIAL </v>
          </cell>
          <cell r="J261" t="str">
            <v xml:space="preserve">LONGITUD </v>
          </cell>
          <cell r="K261" t="str">
            <v>AÑO DE INSTALACIÓN</v>
          </cell>
        </row>
        <row r="262">
          <cell r="B262" t="str">
            <v>Majagual</v>
          </cell>
          <cell r="C262" t="str">
            <v>AC</v>
          </cell>
          <cell r="D262">
            <v>7.5090000000000003</v>
          </cell>
          <cell r="E262">
            <v>1969</v>
          </cell>
          <cell r="F262" t="str">
            <v>PVC</v>
          </cell>
          <cell r="G262">
            <v>4.7939999999999996</v>
          </cell>
          <cell r="H262">
            <v>1993</v>
          </cell>
          <cell r="J262">
            <v>0</v>
          </cell>
          <cell r="K262">
            <v>2000</v>
          </cell>
        </row>
        <row r="263">
          <cell r="B263" t="str">
            <v>San Benito Abad</v>
          </cell>
          <cell r="C263" t="str">
            <v>AC</v>
          </cell>
          <cell r="D263">
            <v>5</v>
          </cell>
          <cell r="E263">
            <v>1976</v>
          </cell>
          <cell r="F263" t="str">
            <v>AC</v>
          </cell>
          <cell r="G263">
            <v>7</v>
          </cell>
          <cell r="H263">
            <v>1976</v>
          </cell>
          <cell r="I263" t="str">
            <v>AC</v>
          </cell>
          <cell r="J263">
            <v>2</v>
          </cell>
          <cell r="K263">
            <v>1976</v>
          </cell>
        </row>
        <row r="264">
          <cell r="B264" t="str">
            <v>San Marcos</v>
          </cell>
          <cell r="C264" t="str">
            <v>AC</v>
          </cell>
          <cell r="D264">
            <v>10.7</v>
          </cell>
          <cell r="E264">
            <v>1980</v>
          </cell>
          <cell r="F264" t="str">
            <v>AC</v>
          </cell>
          <cell r="G264">
            <v>2.29</v>
          </cell>
          <cell r="H264">
            <v>1975</v>
          </cell>
          <cell r="J264">
            <v>0</v>
          </cell>
          <cell r="K264">
            <v>2000</v>
          </cell>
        </row>
        <row r="265">
          <cell r="B265" t="str">
            <v>San Onofre</v>
          </cell>
          <cell r="C265" t="str">
            <v>PVC</v>
          </cell>
          <cell r="D265">
            <v>35.799999999999997</v>
          </cell>
          <cell r="E265">
            <v>1995</v>
          </cell>
          <cell r="F265" t="str">
            <v>PVC</v>
          </cell>
          <cell r="G265">
            <v>0</v>
          </cell>
          <cell r="H265">
            <v>2000</v>
          </cell>
          <cell r="I265" t="str">
            <v>PVC</v>
          </cell>
          <cell r="J265">
            <v>0</v>
          </cell>
          <cell r="K265">
            <v>2000</v>
          </cell>
        </row>
        <row r="266">
          <cell r="B266" t="str">
            <v>San Pedro</v>
          </cell>
          <cell r="C266" t="str">
            <v>AC</v>
          </cell>
          <cell r="D266">
            <v>12.987800000000002</v>
          </cell>
          <cell r="E266">
            <v>1980</v>
          </cell>
          <cell r="F266" t="str">
            <v>AC</v>
          </cell>
          <cell r="G266">
            <v>1.89</v>
          </cell>
          <cell r="H266">
            <v>1980</v>
          </cell>
          <cell r="J266">
            <v>0</v>
          </cell>
          <cell r="K266">
            <v>2000</v>
          </cell>
        </row>
        <row r="267">
          <cell r="B267" t="str">
            <v>Santiago de Tolú</v>
          </cell>
          <cell r="C267" t="str">
            <v>AC</v>
          </cell>
          <cell r="D267">
            <v>19.2</v>
          </cell>
          <cell r="E267">
            <v>1954</v>
          </cell>
          <cell r="F267" t="str">
            <v>AC</v>
          </cell>
          <cell r="G267">
            <v>0.38</v>
          </cell>
          <cell r="H267">
            <v>1954</v>
          </cell>
          <cell r="I267" t="str">
            <v>PVC</v>
          </cell>
          <cell r="J267">
            <v>0</v>
          </cell>
          <cell r="K267">
            <v>2000</v>
          </cell>
        </row>
        <row r="268">
          <cell r="B268" t="str">
            <v>Cerro de San Antonio</v>
          </cell>
        </row>
        <row r="269">
          <cell r="B269" t="str">
            <v>El Piñón</v>
          </cell>
          <cell r="C269" t="str">
            <v>AC</v>
          </cell>
          <cell r="D269">
            <v>7.74</v>
          </cell>
          <cell r="E269">
            <v>1970</v>
          </cell>
          <cell r="F269" t="str">
            <v>AC</v>
          </cell>
          <cell r="G269">
            <v>1.02</v>
          </cell>
          <cell r="H269">
            <v>1970</v>
          </cell>
          <cell r="I269" t="str">
            <v>PVC</v>
          </cell>
          <cell r="J269">
            <v>0</v>
          </cell>
          <cell r="K269">
            <v>2000</v>
          </cell>
        </row>
        <row r="270">
          <cell r="B270" t="str">
            <v>Pedraza</v>
          </cell>
          <cell r="C270" t="str">
            <v>PVC</v>
          </cell>
          <cell r="D270">
            <v>6.6280000000000001</v>
          </cell>
          <cell r="E270">
            <v>1996</v>
          </cell>
          <cell r="F270" t="str">
            <v>PVC</v>
          </cell>
          <cell r="G270">
            <v>1.6950000000000001</v>
          </cell>
          <cell r="H270">
            <v>1996</v>
          </cell>
          <cell r="I270" t="str">
            <v>PVC</v>
          </cell>
          <cell r="J270">
            <v>0</v>
          </cell>
          <cell r="K270">
            <v>2000</v>
          </cell>
        </row>
        <row r="271">
          <cell r="B271" t="str">
            <v>Pivijay</v>
          </cell>
          <cell r="C271" t="str">
            <v>AC</v>
          </cell>
          <cell r="D271">
            <v>9.6</v>
          </cell>
          <cell r="E271">
            <v>1981</v>
          </cell>
          <cell r="F271" t="str">
            <v>AC</v>
          </cell>
          <cell r="G271">
            <v>2.4</v>
          </cell>
          <cell r="H271">
            <v>1981</v>
          </cell>
        </row>
        <row r="272">
          <cell r="B272" t="str">
            <v>Salamina</v>
          </cell>
          <cell r="C272" t="str">
            <v>AC</v>
          </cell>
          <cell r="D272">
            <v>3.94</v>
          </cell>
          <cell r="E272">
            <v>1975</v>
          </cell>
          <cell r="F272" t="str">
            <v>AC</v>
          </cell>
          <cell r="G272">
            <v>0.74</v>
          </cell>
          <cell r="H272">
            <v>1975</v>
          </cell>
          <cell r="I272" t="str">
            <v>PVC</v>
          </cell>
          <cell r="J272">
            <v>0</v>
          </cell>
          <cell r="K272">
            <v>2000</v>
          </cell>
        </row>
        <row r="276">
          <cell r="B276" t="str">
            <v>LOCALIDAD</v>
          </cell>
          <cell r="C276" t="str">
            <v>LONGITUD DE RED POR USUARIO (ML/USUARIO)</v>
          </cell>
        </row>
        <row r="277">
          <cell r="B277" t="str">
            <v>Majagual</v>
          </cell>
          <cell r="C277">
            <v>11</v>
          </cell>
        </row>
        <row r="278">
          <cell r="B278" t="str">
            <v>San Benito Abad</v>
          </cell>
          <cell r="C278">
            <v>11.6</v>
          </cell>
        </row>
        <row r="279">
          <cell r="B279" t="str">
            <v>San Marcos</v>
          </cell>
          <cell r="C279">
            <v>15</v>
          </cell>
        </row>
        <row r="280">
          <cell r="B280" t="str">
            <v>San Onofre</v>
          </cell>
          <cell r="C280">
            <v>13.5</v>
          </cell>
        </row>
        <row r="281">
          <cell r="B281" t="str">
            <v>San Pedro</v>
          </cell>
          <cell r="C281">
            <v>10.7</v>
          </cell>
        </row>
        <row r="282">
          <cell r="B282" t="str">
            <v>Santiago de Tolú</v>
          </cell>
          <cell r="C282">
            <v>8.5</v>
          </cell>
        </row>
        <row r="283">
          <cell r="B283" t="str">
            <v>Cerro de San Antonio</v>
          </cell>
          <cell r="C283">
            <v>9.31</v>
          </cell>
        </row>
        <row r="284">
          <cell r="B284" t="str">
            <v>El Piñón</v>
          </cell>
          <cell r="C284">
            <v>15</v>
          </cell>
        </row>
        <row r="285">
          <cell r="B285" t="str">
            <v>Pedraza</v>
          </cell>
          <cell r="C285">
            <v>16</v>
          </cell>
        </row>
        <row r="286">
          <cell r="B286" t="str">
            <v>Pivijay</v>
          </cell>
          <cell r="C286">
            <v>16.5</v>
          </cell>
        </row>
        <row r="287">
          <cell r="B287" t="str">
            <v>Salamina</v>
          </cell>
          <cell r="C287">
            <v>25</v>
          </cell>
        </row>
        <row r="313">
          <cell r="B313" t="str">
            <v>LOCALIDAD</v>
          </cell>
          <cell r="C313" t="str">
            <v>CAPACIDAD DE LA PLANTA DE TRTAMIENTO DE AR M3</v>
          </cell>
          <cell r="D313" t="str">
            <v>VOLUMEN LAGUNA 1 (m3)</v>
          </cell>
          <cell r="E313" t="str">
            <v>VOLUMEN LAGUNA 2 (m3)</v>
          </cell>
          <cell r="F313" t="str">
            <v>VOLUMEN LAGUNA 3 (m3)</v>
          </cell>
          <cell r="G313" t="str">
            <v>VOLUMEN LAGUNA 4 (m3)</v>
          </cell>
          <cell r="H313" t="str">
            <v>VOLUMEN TOTAL  (m3)</v>
          </cell>
          <cell r="I313" t="str">
            <v xml:space="preserve">OBRAS A REALIZAR A LA INFRAESTRUCTURA ACTUAL </v>
          </cell>
        </row>
        <row r="314">
          <cell r="B314" t="str">
            <v>Majagual</v>
          </cell>
          <cell r="C314">
            <v>33750</v>
          </cell>
          <cell r="D314">
            <v>33750</v>
          </cell>
          <cell r="E314">
            <v>0</v>
          </cell>
          <cell r="F314">
            <v>0</v>
          </cell>
          <cell r="G314">
            <v>0</v>
          </cell>
          <cell r="H314">
            <v>33750</v>
          </cell>
          <cell r="I314" t="str">
            <v>REHABILITACIÓN</v>
          </cell>
        </row>
        <row r="315">
          <cell r="B315" t="str">
            <v>San Benito Abad</v>
          </cell>
          <cell r="C315">
            <v>0</v>
          </cell>
          <cell r="D315">
            <v>0</v>
          </cell>
          <cell r="E315">
            <v>0</v>
          </cell>
          <cell r="F315">
            <v>0</v>
          </cell>
          <cell r="G315">
            <v>0</v>
          </cell>
          <cell r="H315">
            <v>0</v>
          </cell>
        </row>
        <row r="316">
          <cell r="B316" t="str">
            <v>San Marcos</v>
          </cell>
          <cell r="C316">
            <v>86400</v>
          </cell>
          <cell r="D316">
            <v>57600</v>
          </cell>
          <cell r="E316">
            <v>28800</v>
          </cell>
          <cell r="F316">
            <v>0</v>
          </cell>
          <cell r="G316">
            <v>0</v>
          </cell>
          <cell r="H316">
            <v>86400</v>
          </cell>
          <cell r="I316" t="str">
            <v>OPERACIÓN</v>
          </cell>
        </row>
        <row r="317">
          <cell r="B317" t="str">
            <v>San Onofre</v>
          </cell>
          <cell r="C317">
            <v>0</v>
          </cell>
          <cell r="D317">
            <v>0</v>
          </cell>
          <cell r="E317">
            <v>0</v>
          </cell>
          <cell r="F317">
            <v>0</v>
          </cell>
          <cell r="G317">
            <v>0</v>
          </cell>
          <cell r="H317">
            <v>0</v>
          </cell>
          <cell r="I317" t="str">
            <v>REPOSICIÓN</v>
          </cell>
        </row>
        <row r="318">
          <cell r="B318" t="str">
            <v>San Pedro</v>
          </cell>
          <cell r="C318">
            <v>2800</v>
          </cell>
          <cell r="D318">
            <v>2800</v>
          </cell>
          <cell r="E318">
            <v>0</v>
          </cell>
          <cell r="F318">
            <v>0</v>
          </cell>
          <cell r="G318">
            <v>0</v>
          </cell>
          <cell r="H318">
            <v>2800</v>
          </cell>
          <cell r="I318" t="str">
            <v>REPOSICIÓN</v>
          </cell>
        </row>
        <row r="319">
          <cell r="B319" t="str">
            <v>Santiago de Tolú</v>
          </cell>
          <cell r="C319">
            <v>126000</v>
          </cell>
          <cell r="D319">
            <v>43200</v>
          </cell>
          <cell r="E319">
            <v>43200</v>
          </cell>
          <cell r="F319">
            <v>19800</v>
          </cell>
          <cell r="G319">
            <v>19800</v>
          </cell>
          <cell r="H319">
            <v>126000</v>
          </cell>
          <cell r="I319" t="str">
            <v>OPERACIÓN</v>
          </cell>
        </row>
        <row r="320">
          <cell r="B320" t="str">
            <v>Cerro de San Antonio</v>
          </cell>
          <cell r="C320">
            <v>0</v>
          </cell>
          <cell r="D320">
            <v>0</v>
          </cell>
          <cell r="E320">
            <v>0</v>
          </cell>
          <cell r="F320">
            <v>0</v>
          </cell>
          <cell r="G320">
            <v>0</v>
          </cell>
          <cell r="H320">
            <v>0</v>
          </cell>
          <cell r="I320" t="str">
            <v>REPOSICIÓN</v>
          </cell>
        </row>
        <row r="321">
          <cell r="B321" t="str">
            <v>El Piñón</v>
          </cell>
          <cell r="C321">
            <v>27000</v>
          </cell>
          <cell r="D321">
            <v>9000</v>
          </cell>
          <cell r="E321">
            <v>9000</v>
          </cell>
          <cell r="F321">
            <v>9000</v>
          </cell>
          <cell r="H321">
            <v>27000</v>
          </cell>
          <cell r="I321" t="str">
            <v>OPERACIÓN</v>
          </cell>
        </row>
        <row r="322">
          <cell r="B322" t="str">
            <v>Pedraza</v>
          </cell>
          <cell r="C322">
            <v>6604</v>
          </cell>
          <cell r="D322">
            <v>1207</v>
          </cell>
          <cell r="E322">
            <v>3774</v>
          </cell>
          <cell r="F322">
            <v>1623</v>
          </cell>
          <cell r="G322">
            <v>0</v>
          </cell>
          <cell r="H322">
            <v>6604</v>
          </cell>
          <cell r="I322" t="str">
            <v>REHABILITACIÓN</v>
          </cell>
        </row>
        <row r="323">
          <cell r="B323" t="str">
            <v>Pivijay</v>
          </cell>
          <cell r="C323">
            <v>8250</v>
          </cell>
          <cell r="D323">
            <v>0</v>
          </cell>
          <cell r="E323">
            <v>0</v>
          </cell>
          <cell r="F323">
            <v>0</v>
          </cell>
          <cell r="G323">
            <v>0</v>
          </cell>
          <cell r="H323">
            <v>0</v>
          </cell>
          <cell r="I323" t="str">
            <v>REPOSICIÓN</v>
          </cell>
        </row>
        <row r="324">
          <cell r="B324" t="str">
            <v>Salamina</v>
          </cell>
          <cell r="C324">
            <v>10395</v>
          </cell>
          <cell r="D324">
            <v>10395</v>
          </cell>
          <cell r="E324">
            <v>0</v>
          </cell>
          <cell r="F324">
            <v>0</v>
          </cell>
          <cell r="G324">
            <v>0</v>
          </cell>
          <cell r="H324">
            <v>10395</v>
          </cell>
          <cell r="I324" t="str">
            <v>OPERACIÓN</v>
          </cell>
        </row>
        <row r="330">
          <cell r="B330" t="str">
            <v>LOCALIDAD</v>
          </cell>
          <cell r="C330" t="str">
            <v>LONGITUD DE RED CONSTRUIDA (km)</v>
          </cell>
          <cell r="D330" t="str">
            <v>PORCENTAJE DE RED UTILIZADA (%)</v>
          </cell>
          <cell r="E330" t="str">
            <v>PORCENTAJE DE RED NO UTILIZADA (%)</v>
          </cell>
          <cell r="F330" t="str">
            <v>PORCENTAJE DE RED A SUSTITUIR (REHABILITACIÓN 2)</v>
          </cell>
        </row>
        <row r="331">
          <cell r="B331" t="str">
            <v>Majagual</v>
          </cell>
          <cell r="C331">
            <v>6.45</v>
          </cell>
          <cell r="D331">
            <v>0</v>
          </cell>
          <cell r="E331">
            <v>1</v>
          </cell>
          <cell r="F331">
            <v>0</v>
          </cell>
        </row>
        <row r="332">
          <cell r="B332" t="str">
            <v>San Benito Abad</v>
          </cell>
          <cell r="C332">
            <v>0.85</v>
          </cell>
          <cell r="D332">
            <v>0</v>
          </cell>
          <cell r="E332">
            <v>1</v>
          </cell>
          <cell r="F332">
            <v>0</v>
          </cell>
        </row>
        <row r="333">
          <cell r="B333" t="str">
            <v>San Marcos</v>
          </cell>
          <cell r="C333">
            <v>19.98</v>
          </cell>
          <cell r="D333">
            <v>0</v>
          </cell>
          <cell r="E333">
            <v>1</v>
          </cell>
          <cell r="F333">
            <v>0</v>
          </cell>
        </row>
        <row r="334">
          <cell r="B334" t="str">
            <v>San Onofre</v>
          </cell>
          <cell r="C334">
            <v>10.9</v>
          </cell>
          <cell r="D334">
            <v>0</v>
          </cell>
          <cell r="E334">
            <v>1</v>
          </cell>
          <cell r="F334">
            <v>0</v>
          </cell>
        </row>
        <row r="335">
          <cell r="B335" t="str">
            <v>San Pedro</v>
          </cell>
          <cell r="C335">
            <v>17.5</v>
          </cell>
          <cell r="D335">
            <v>0.96599999999999997</v>
          </cell>
          <cell r="E335">
            <v>3.400000000000003E-2</v>
          </cell>
          <cell r="F335">
            <v>1</v>
          </cell>
        </row>
        <row r="336">
          <cell r="B336" t="str">
            <v>Santiago de Tolú</v>
          </cell>
          <cell r="C336">
            <v>30</v>
          </cell>
          <cell r="D336">
            <v>0.83</v>
          </cell>
          <cell r="E336">
            <v>0.17000000000000004</v>
          </cell>
          <cell r="F336">
            <v>0</v>
          </cell>
        </row>
        <row r="337">
          <cell r="B337" t="str">
            <v>Cerro de San Antonio</v>
          </cell>
          <cell r="C337">
            <v>0</v>
          </cell>
          <cell r="D337">
            <v>0</v>
          </cell>
          <cell r="E337">
            <v>0</v>
          </cell>
          <cell r="F337">
            <v>0</v>
          </cell>
        </row>
        <row r="338">
          <cell r="B338" t="str">
            <v>El Piñón</v>
          </cell>
          <cell r="C338">
            <v>16.312000000000001</v>
          </cell>
          <cell r="D338">
            <v>0.1</v>
          </cell>
          <cell r="E338">
            <v>0.9</v>
          </cell>
          <cell r="F338">
            <v>0</v>
          </cell>
        </row>
        <row r="339">
          <cell r="B339" t="str">
            <v>Pedraza</v>
          </cell>
          <cell r="C339">
            <v>8.34</v>
          </cell>
          <cell r="D339">
            <v>0.27</v>
          </cell>
          <cell r="E339">
            <v>0.73</v>
          </cell>
          <cell r="F339">
            <v>0.16</v>
          </cell>
        </row>
        <row r="340">
          <cell r="B340" t="str">
            <v>Pivijay</v>
          </cell>
          <cell r="C340">
            <v>10</v>
          </cell>
          <cell r="D340">
            <v>1</v>
          </cell>
          <cell r="E340">
            <v>0</v>
          </cell>
          <cell r="F340">
            <v>0</v>
          </cell>
        </row>
        <row r="341">
          <cell r="B341" t="str">
            <v>Salamina</v>
          </cell>
          <cell r="C341">
            <v>4.5</v>
          </cell>
          <cell r="D341">
            <v>0</v>
          </cell>
          <cell r="E341">
            <v>1</v>
          </cell>
          <cell r="F341">
            <v>0</v>
          </cell>
        </row>
        <row r="352">
          <cell r="D352" t="str">
            <v>TIPO DE REHABILITACIONES</v>
          </cell>
        </row>
        <row r="353">
          <cell r="B353" t="str">
            <v>LOCALIDAD</v>
          </cell>
          <cell r="C353">
            <v>1</v>
          </cell>
          <cell r="D353">
            <v>2</v>
          </cell>
          <cell r="E353">
            <v>3</v>
          </cell>
          <cell r="F353">
            <v>4</v>
          </cell>
        </row>
        <row r="354">
          <cell r="B354" t="str">
            <v>Majagual</v>
          </cell>
          <cell r="C354" t="str">
            <v>NO</v>
          </cell>
          <cell r="D354" t="str">
            <v>NO</v>
          </cell>
          <cell r="E354" t="str">
            <v>SI</v>
          </cell>
          <cell r="F354" t="str">
            <v>SI</v>
          </cell>
        </row>
        <row r="355">
          <cell r="B355" t="str">
            <v>San Benito Abad</v>
          </cell>
          <cell r="C355" t="str">
            <v>NO</v>
          </cell>
          <cell r="D355" t="str">
            <v>NO</v>
          </cell>
          <cell r="E355" t="str">
            <v>SI</v>
          </cell>
          <cell r="F355" t="str">
            <v>NO</v>
          </cell>
        </row>
        <row r="356">
          <cell r="B356" t="str">
            <v>San Marcos</v>
          </cell>
          <cell r="C356" t="str">
            <v>NO</v>
          </cell>
          <cell r="D356" t="str">
            <v>NO</v>
          </cell>
          <cell r="E356" t="str">
            <v>SI</v>
          </cell>
          <cell r="F356" t="str">
            <v>NO</v>
          </cell>
        </row>
        <row r="357">
          <cell r="B357" t="str">
            <v>San Onofre</v>
          </cell>
          <cell r="C357" t="str">
            <v>NO</v>
          </cell>
          <cell r="D357" t="str">
            <v>NO</v>
          </cell>
          <cell r="E357" t="str">
            <v>SI</v>
          </cell>
          <cell r="F357" t="str">
            <v>NO</v>
          </cell>
        </row>
        <row r="358">
          <cell r="B358" t="str">
            <v>San Pedro</v>
          </cell>
          <cell r="C358" t="str">
            <v>SI</v>
          </cell>
          <cell r="D358" t="str">
            <v>SI</v>
          </cell>
          <cell r="E358" t="str">
            <v>NO</v>
          </cell>
          <cell r="F358" t="str">
            <v>NO</v>
          </cell>
        </row>
        <row r="359">
          <cell r="B359" t="str">
            <v>Santiago de Tolú</v>
          </cell>
          <cell r="C359" t="str">
            <v>SI</v>
          </cell>
          <cell r="D359" t="str">
            <v>NO</v>
          </cell>
          <cell r="E359" t="str">
            <v>NO</v>
          </cell>
          <cell r="F359" t="str">
            <v>NO</v>
          </cell>
        </row>
        <row r="360">
          <cell r="B360" t="str">
            <v>Cerro de San Antonio</v>
          </cell>
          <cell r="C360" t="str">
            <v>NO</v>
          </cell>
          <cell r="D360" t="str">
            <v>NO</v>
          </cell>
          <cell r="E360" t="str">
            <v>NO</v>
          </cell>
          <cell r="F360" t="str">
            <v>NO</v>
          </cell>
        </row>
        <row r="361">
          <cell r="B361" t="str">
            <v>El Piñón</v>
          </cell>
          <cell r="C361" t="str">
            <v>NO</v>
          </cell>
          <cell r="D361" t="str">
            <v>NO</v>
          </cell>
          <cell r="E361" t="str">
            <v>NO</v>
          </cell>
          <cell r="F361" t="str">
            <v>SI</v>
          </cell>
        </row>
        <row r="362">
          <cell r="B362" t="str">
            <v>Pedraza</v>
          </cell>
          <cell r="C362" t="str">
            <v>NO</v>
          </cell>
          <cell r="D362" t="str">
            <v>SI</v>
          </cell>
          <cell r="E362" t="str">
            <v>NO</v>
          </cell>
          <cell r="F362" t="str">
            <v>NO</v>
          </cell>
        </row>
        <row r="363">
          <cell r="B363" t="str">
            <v>Pivijay</v>
          </cell>
          <cell r="C363" t="str">
            <v>NO</v>
          </cell>
          <cell r="D363" t="str">
            <v>NO</v>
          </cell>
          <cell r="E363" t="str">
            <v>NO</v>
          </cell>
          <cell r="F363" t="str">
            <v>NO</v>
          </cell>
        </row>
        <row r="364">
          <cell r="B364" t="str">
            <v>Salamina</v>
          </cell>
          <cell r="C364" t="str">
            <v>NO</v>
          </cell>
          <cell r="D364" t="str">
            <v>NO</v>
          </cell>
          <cell r="E364" t="str">
            <v>NO</v>
          </cell>
          <cell r="F364" t="str">
            <v>SI</v>
          </cell>
        </row>
        <row r="393">
          <cell r="B393" t="str">
            <v>LOCALIDAD</v>
          </cell>
          <cell r="C393" t="str">
            <v>TEMPERATURA PROMEDIO (°C)</v>
          </cell>
        </row>
        <row r="394">
          <cell r="B394" t="str">
            <v>Majagual</v>
          </cell>
          <cell r="C394">
            <v>28.7</v>
          </cell>
        </row>
        <row r="395">
          <cell r="B395" t="str">
            <v>San Benito Abad</v>
          </cell>
          <cell r="C395">
            <v>28</v>
          </cell>
        </row>
        <row r="396">
          <cell r="B396" t="str">
            <v>San Marcos</v>
          </cell>
          <cell r="C396">
            <v>28</v>
          </cell>
        </row>
        <row r="397">
          <cell r="B397" t="str">
            <v>San Onofre</v>
          </cell>
          <cell r="C397">
            <v>28</v>
          </cell>
        </row>
        <row r="398">
          <cell r="B398" t="str">
            <v>San Pedro</v>
          </cell>
          <cell r="C398">
            <v>27.2</v>
          </cell>
        </row>
        <row r="399">
          <cell r="B399" t="str">
            <v>Santiago de Tolú</v>
          </cell>
          <cell r="C399">
            <v>28</v>
          </cell>
        </row>
        <row r="400">
          <cell r="B400" t="str">
            <v>Cerro de San Antonio</v>
          </cell>
          <cell r="C400">
            <v>28</v>
          </cell>
        </row>
        <row r="401">
          <cell r="B401" t="str">
            <v>El Piñón</v>
          </cell>
          <cell r="C401">
            <v>28</v>
          </cell>
        </row>
        <row r="402">
          <cell r="B402" t="str">
            <v>Pedraza</v>
          </cell>
          <cell r="C402">
            <v>28</v>
          </cell>
        </row>
        <row r="403">
          <cell r="B403" t="str">
            <v>Pivijay</v>
          </cell>
          <cell r="C403">
            <v>28</v>
          </cell>
        </row>
        <row r="404">
          <cell r="B404" t="str">
            <v>Salamina</v>
          </cell>
          <cell r="C404">
            <v>28</v>
          </cell>
        </row>
        <row r="415">
          <cell r="B415" t="str">
            <v>LOCALIDAD</v>
          </cell>
          <cell r="C415" t="str">
            <v>AREA CON PROBLEMAS DE DRENAJE (Ha)</v>
          </cell>
          <cell r="D415" t="str">
            <v>AREA CON PROBLEMAS DE DRENAJE (m2)</v>
          </cell>
          <cell r="E415" t="str">
            <v>LONGITUD TUBERÍA DE IMPULSIÓN (m)</v>
          </cell>
          <cell r="F415" t="str">
            <v>DIFERENCIA DE NIVEL ENTRE LA E.B Y ELCOLECTOR(m)</v>
          </cell>
          <cell r="G415" t="str">
            <v>CAPACIDAD DE BOMBEO ACTUAL DE LA PLANTA MAYOR (kW)</v>
          </cell>
          <cell r="H415" t="str">
            <v>CAPACIDAD DE BOMBEO ACTUAL DE LA PLANTA MAYOR (lps)</v>
          </cell>
          <cell r="I415" t="str">
            <v>CAPACIDAD DE BOMBEO ACTUAL DE LA PLANTA MAYOR (RESPALDO) (kW)</v>
          </cell>
          <cell r="J415" t="str">
            <v>CAPACIDAD DE BOMBEO ACTUAL DE LA PLANTA MAYOR (RESPALDO) (lps)</v>
          </cell>
          <cell r="K415" t="str">
            <v>PORCENTAJE DE HECTAREAS QUE APORTAN A.R AL SISTEMA</v>
          </cell>
          <cell r="L415" t="str">
            <v>LA ESTACIÓN MENOR REQUIERE TUBERÍA DE IMPULSIÓN</v>
          </cell>
          <cell r="M415" t="str">
            <v>LONGITUD TUBERIA DE IMPULSIÓN ESTACIÓN MENOR (kmL)</v>
          </cell>
          <cell r="N415" t="str">
            <v>LA ESTACIÓN MENOR BOMBEA EL CAUDAL DIRECTAMENTE A LA PTAR</v>
          </cell>
        </row>
        <row r="416">
          <cell r="B416" t="str">
            <v>Majagual</v>
          </cell>
          <cell r="C416">
            <v>17.579999999999998</v>
          </cell>
          <cell r="D416">
            <v>175799.99999999997</v>
          </cell>
          <cell r="E416">
            <v>1680</v>
          </cell>
          <cell r="F416">
            <v>10</v>
          </cell>
          <cell r="G416">
            <v>12</v>
          </cell>
          <cell r="H416">
            <v>20</v>
          </cell>
          <cell r="I416">
            <v>0</v>
          </cell>
          <cell r="J416">
            <v>0</v>
          </cell>
          <cell r="K416">
            <v>0.85</v>
          </cell>
          <cell r="L416" t="str">
            <v>NO</v>
          </cell>
          <cell r="M416">
            <v>0</v>
          </cell>
          <cell r="N416" t="str">
            <v>NO</v>
          </cell>
        </row>
        <row r="417">
          <cell r="B417" t="str">
            <v>San Benito Abad</v>
          </cell>
          <cell r="C417">
            <v>25</v>
          </cell>
          <cell r="D417">
            <v>250000</v>
          </cell>
          <cell r="E417">
            <v>500</v>
          </cell>
          <cell r="F417">
            <v>10</v>
          </cell>
          <cell r="G417">
            <v>0</v>
          </cell>
          <cell r="H417">
            <v>0</v>
          </cell>
          <cell r="I417">
            <v>0</v>
          </cell>
          <cell r="J417">
            <v>0</v>
          </cell>
          <cell r="K417">
            <v>0.85</v>
          </cell>
          <cell r="L417" t="str">
            <v>si</v>
          </cell>
          <cell r="M417">
            <v>0.5</v>
          </cell>
          <cell r="N417" t="str">
            <v>SI</v>
          </cell>
        </row>
        <row r="418">
          <cell r="B418" t="str">
            <v>San Marcos</v>
          </cell>
          <cell r="C418">
            <v>13</v>
          </cell>
          <cell r="D418">
            <v>130000</v>
          </cell>
          <cell r="E418">
            <v>2000</v>
          </cell>
          <cell r="F418">
            <v>10</v>
          </cell>
          <cell r="G418">
            <v>119.36</v>
          </cell>
          <cell r="H418">
            <v>440</v>
          </cell>
          <cell r="I418">
            <v>59.68</v>
          </cell>
          <cell r="J418">
            <v>220</v>
          </cell>
          <cell r="K418">
            <v>0.85</v>
          </cell>
          <cell r="L418" t="str">
            <v>SI</v>
          </cell>
          <cell r="M418">
            <v>0.5</v>
          </cell>
          <cell r="N418" t="str">
            <v>NO</v>
          </cell>
        </row>
        <row r="419">
          <cell r="B419" t="str">
            <v>San Onofre</v>
          </cell>
          <cell r="C419">
            <v>97</v>
          </cell>
          <cell r="D419">
            <v>970000</v>
          </cell>
          <cell r="E419">
            <v>2500</v>
          </cell>
          <cell r="F419">
            <v>10</v>
          </cell>
          <cell r="G419">
            <v>0</v>
          </cell>
          <cell r="H419">
            <v>0</v>
          </cell>
          <cell r="I419">
            <v>0</v>
          </cell>
          <cell r="J419">
            <v>0</v>
          </cell>
          <cell r="K419">
            <v>0.85</v>
          </cell>
          <cell r="L419" t="str">
            <v>SI</v>
          </cell>
          <cell r="M419">
            <v>2</v>
          </cell>
          <cell r="N419" t="str">
            <v>SI</v>
          </cell>
        </row>
        <row r="420">
          <cell r="B420" t="str">
            <v>San Pedro</v>
          </cell>
          <cell r="C420">
            <v>46</v>
          </cell>
          <cell r="D420">
            <v>460000</v>
          </cell>
          <cell r="E420">
            <v>1500</v>
          </cell>
          <cell r="F420">
            <v>10</v>
          </cell>
          <cell r="G420">
            <v>0</v>
          </cell>
          <cell r="H420">
            <v>0</v>
          </cell>
          <cell r="I420">
            <v>0</v>
          </cell>
          <cell r="J420">
            <v>0</v>
          </cell>
          <cell r="K420">
            <v>0.85</v>
          </cell>
          <cell r="L420" t="str">
            <v>SI</v>
          </cell>
          <cell r="M420">
            <v>1.5</v>
          </cell>
          <cell r="N420" t="str">
            <v>SI</v>
          </cell>
        </row>
        <row r="421">
          <cell r="B421" t="str">
            <v>Santiago de Tolú</v>
          </cell>
          <cell r="C421">
            <v>17</v>
          </cell>
          <cell r="D421">
            <v>170000</v>
          </cell>
          <cell r="E421">
            <v>1100</v>
          </cell>
          <cell r="F421">
            <v>10</v>
          </cell>
          <cell r="G421">
            <v>44.76</v>
          </cell>
          <cell r="H421">
            <v>60</v>
          </cell>
          <cell r="I421">
            <v>22.38</v>
          </cell>
          <cell r="J421">
            <v>30</v>
          </cell>
          <cell r="K421">
            <v>0.85</v>
          </cell>
          <cell r="L421" t="str">
            <v>SI</v>
          </cell>
          <cell r="M421">
            <v>1.1000000000000001</v>
          </cell>
          <cell r="N421" t="str">
            <v>SI</v>
          </cell>
        </row>
        <row r="422">
          <cell r="B422" t="str">
            <v>Cerro de San Antonio</v>
          </cell>
          <cell r="C422">
            <v>0</v>
          </cell>
          <cell r="D422">
            <v>0</v>
          </cell>
          <cell r="E422">
            <v>0</v>
          </cell>
          <cell r="F422">
            <v>10</v>
          </cell>
          <cell r="G422">
            <v>0</v>
          </cell>
          <cell r="H422">
            <v>0</v>
          </cell>
          <cell r="I422">
            <v>0</v>
          </cell>
          <cell r="J422">
            <v>0</v>
          </cell>
          <cell r="K422">
            <v>0.85</v>
          </cell>
          <cell r="L422" t="str">
            <v>NO</v>
          </cell>
          <cell r="M422">
            <v>0</v>
          </cell>
          <cell r="N422" t="str">
            <v>NO</v>
          </cell>
        </row>
        <row r="423">
          <cell r="B423" t="str">
            <v>El Piñón</v>
          </cell>
          <cell r="C423">
            <v>0</v>
          </cell>
          <cell r="D423">
            <v>0</v>
          </cell>
          <cell r="E423">
            <v>2000</v>
          </cell>
          <cell r="F423">
            <v>10</v>
          </cell>
          <cell r="G423">
            <v>12</v>
          </cell>
          <cell r="H423">
            <v>49</v>
          </cell>
          <cell r="I423">
            <v>0</v>
          </cell>
          <cell r="J423">
            <v>0</v>
          </cell>
          <cell r="K423">
            <v>0.85</v>
          </cell>
          <cell r="L423" t="str">
            <v>NO</v>
          </cell>
          <cell r="M423">
            <v>0</v>
          </cell>
          <cell r="N423" t="str">
            <v>NO</v>
          </cell>
        </row>
        <row r="424">
          <cell r="B424" t="str">
            <v>Pedraza</v>
          </cell>
          <cell r="C424">
            <v>15</v>
          </cell>
          <cell r="D424">
            <v>150000</v>
          </cell>
          <cell r="E424">
            <v>1350</v>
          </cell>
          <cell r="F424">
            <v>5</v>
          </cell>
          <cell r="G424">
            <v>20.887999999999998</v>
          </cell>
          <cell r="H424">
            <v>69</v>
          </cell>
          <cell r="I424">
            <v>0</v>
          </cell>
          <cell r="J424">
            <v>0</v>
          </cell>
          <cell r="K424">
            <v>0.85</v>
          </cell>
          <cell r="L424" t="str">
            <v>SI</v>
          </cell>
          <cell r="M424">
            <v>0.15</v>
          </cell>
          <cell r="N424" t="str">
            <v>NO</v>
          </cell>
        </row>
        <row r="425">
          <cell r="B425" t="str">
            <v>Pivijay</v>
          </cell>
          <cell r="C425">
            <v>0</v>
          </cell>
          <cell r="D425">
            <v>0</v>
          </cell>
          <cell r="E425">
            <v>500</v>
          </cell>
          <cell r="F425">
            <v>10</v>
          </cell>
          <cell r="G425">
            <v>55.95</v>
          </cell>
          <cell r="H425">
            <v>90</v>
          </cell>
          <cell r="K425">
            <v>0.85</v>
          </cell>
          <cell r="L425" t="str">
            <v>NO</v>
          </cell>
          <cell r="M425">
            <v>0</v>
          </cell>
          <cell r="N425" t="str">
            <v>NO</v>
          </cell>
        </row>
        <row r="426">
          <cell r="B426" t="str">
            <v>Salamina</v>
          </cell>
          <cell r="C426">
            <v>0</v>
          </cell>
          <cell r="D426">
            <v>0</v>
          </cell>
          <cell r="E426">
            <v>1250</v>
          </cell>
          <cell r="F426">
            <v>10</v>
          </cell>
          <cell r="G426">
            <v>22.38</v>
          </cell>
          <cell r="H426">
            <v>205</v>
          </cell>
          <cell r="I426">
            <v>0</v>
          </cell>
          <cell r="J426">
            <v>0</v>
          </cell>
          <cell r="K426">
            <v>0.85</v>
          </cell>
          <cell r="L426" t="str">
            <v>NO</v>
          </cell>
          <cell r="M426">
            <v>0</v>
          </cell>
          <cell r="N426" t="str">
            <v>NO</v>
          </cell>
        </row>
        <row r="441">
          <cell r="B441" t="str">
            <v>LOCALIDAD</v>
          </cell>
          <cell r="C441" t="str">
            <v>LONGITUD TUBERÍA DE IMPULSIÓN (m)</v>
          </cell>
          <cell r="D441" t="str">
            <v>CAPACIDAD ACTUAL TUBERÍA DE IMPULSIÓN (lps)</v>
          </cell>
          <cell r="E441" t="str">
            <v>CAPACIDAD ACTUAL EMSARIO FINAL (lps)</v>
          </cell>
          <cell r="F441" t="str">
            <v>Longitud emisario final a construir (m)</v>
          </cell>
        </row>
        <row r="442">
          <cell r="B442" t="str">
            <v>Majagual</v>
          </cell>
          <cell r="C442">
            <v>852</v>
          </cell>
          <cell r="D442">
            <v>250</v>
          </cell>
          <cell r="E442">
            <v>0</v>
          </cell>
          <cell r="F442">
            <v>1000</v>
          </cell>
        </row>
        <row r="443">
          <cell r="B443" t="str">
            <v>San Benito Abad</v>
          </cell>
          <cell r="C443">
            <v>2000</v>
          </cell>
          <cell r="D443">
            <v>0</v>
          </cell>
          <cell r="E443">
            <v>50</v>
          </cell>
          <cell r="F443">
            <v>1500</v>
          </cell>
        </row>
        <row r="444">
          <cell r="B444" t="str">
            <v>San Marcos</v>
          </cell>
          <cell r="C444">
            <v>555</v>
          </cell>
          <cell r="D444">
            <v>0</v>
          </cell>
          <cell r="E444">
            <v>178</v>
          </cell>
          <cell r="F444">
            <v>1600</v>
          </cell>
        </row>
        <row r="445">
          <cell r="B445" t="str">
            <v>San Onofre</v>
          </cell>
          <cell r="C445">
            <v>1980</v>
          </cell>
          <cell r="D445">
            <v>713</v>
          </cell>
          <cell r="E445">
            <v>0</v>
          </cell>
          <cell r="F445">
            <v>1500</v>
          </cell>
        </row>
        <row r="446">
          <cell r="B446" t="str">
            <v>San Pedro</v>
          </cell>
          <cell r="C446">
            <v>500</v>
          </cell>
          <cell r="D446">
            <v>600</v>
          </cell>
          <cell r="E446">
            <v>0</v>
          </cell>
          <cell r="F446">
            <v>1000</v>
          </cell>
        </row>
        <row r="447">
          <cell r="B447" t="str">
            <v>Santiago de Tolú</v>
          </cell>
          <cell r="C447">
            <v>2040</v>
          </cell>
          <cell r="D447">
            <v>720</v>
          </cell>
          <cell r="E447">
            <v>0</v>
          </cell>
          <cell r="F447">
            <v>0</v>
          </cell>
        </row>
        <row r="448">
          <cell r="B448" t="str">
            <v>Cerro de San Antonio</v>
          </cell>
          <cell r="C448">
            <v>1000</v>
          </cell>
          <cell r="D448">
            <v>0</v>
          </cell>
          <cell r="E448">
            <v>0</v>
          </cell>
          <cell r="F448">
            <v>1000</v>
          </cell>
        </row>
        <row r="449">
          <cell r="B449" t="str">
            <v>El Piñón</v>
          </cell>
          <cell r="C449">
            <v>2000</v>
          </cell>
          <cell r="D449">
            <v>278</v>
          </cell>
          <cell r="E449">
            <v>79</v>
          </cell>
          <cell r="F449">
            <v>1500</v>
          </cell>
        </row>
        <row r="450">
          <cell r="B450" t="str">
            <v>Pedraza</v>
          </cell>
          <cell r="C450">
            <v>1350</v>
          </cell>
          <cell r="D450">
            <v>69</v>
          </cell>
          <cell r="E450">
            <v>40</v>
          </cell>
          <cell r="F450">
            <v>500</v>
          </cell>
        </row>
        <row r="451">
          <cell r="B451" t="str">
            <v>Pivijay</v>
          </cell>
          <cell r="C451">
            <v>460</v>
          </cell>
          <cell r="D451">
            <v>150</v>
          </cell>
          <cell r="E451">
            <v>120</v>
          </cell>
          <cell r="F451">
            <v>240</v>
          </cell>
        </row>
        <row r="452">
          <cell r="B452" t="str">
            <v>Salamina</v>
          </cell>
          <cell r="C452">
            <v>1250</v>
          </cell>
          <cell r="D452">
            <v>205</v>
          </cell>
          <cell r="E452">
            <v>90</v>
          </cell>
          <cell r="F452">
            <v>400</v>
          </cell>
        </row>
        <row r="477">
          <cell r="C477" t="str">
            <v xml:space="preserve">  NUMERO DE EQUIPOS ELECTROMECÁNICOS</v>
          </cell>
          <cell r="E477" t="str">
            <v>TOTAL EQUIPOS ELECTROMECÁNICOS</v>
          </cell>
          <cell r="F477" t="str">
            <v>OPERARIOS DE S.B. ACTUALES</v>
          </cell>
        </row>
        <row r="478">
          <cell r="B478" t="str">
            <v>LOCALIDAD</v>
          </cell>
          <cell r="C478" t="str">
            <v xml:space="preserve">ACUEDUCTO </v>
          </cell>
          <cell r="D478" t="str">
            <v>ALCANTARILLADO</v>
          </cell>
          <cell r="F478" t="str">
            <v>NUMERO DE OPERARIOS POR UNIDAD CONSTRUCTIVA</v>
          </cell>
        </row>
        <row r="479">
          <cell r="B479" t="str">
            <v>Majagual</v>
          </cell>
          <cell r="C479">
            <v>2</v>
          </cell>
          <cell r="D479">
            <v>2</v>
          </cell>
          <cell r="E479">
            <v>4</v>
          </cell>
          <cell r="F479">
            <v>2</v>
          </cell>
        </row>
        <row r="480">
          <cell r="B480" t="str">
            <v>San Benito Abad</v>
          </cell>
          <cell r="C480">
            <v>2</v>
          </cell>
          <cell r="D480">
            <v>1</v>
          </cell>
          <cell r="E480">
            <v>3</v>
          </cell>
          <cell r="F480">
            <v>1</v>
          </cell>
        </row>
        <row r="481">
          <cell r="B481" t="str">
            <v>San Marcos</v>
          </cell>
          <cell r="C481">
            <v>9</v>
          </cell>
          <cell r="D481">
            <v>3</v>
          </cell>
          <cell r="E481">
            <v>12</v>
          </cell>
          <cell r="F481">
            <v>4</v>
          </cell>
        </row>
        <row r="482">
          <cell r="B482" t="str">
            <v>San Onofre</v>
          </cell>
          <cell r="C482">
            <v>6</v>
          </cell>
          <cell r="D482">
            <v>2</v>
          </cell>
          <cell r="E482">
            <v>8</v>
          </cell>
          <cell r="F482">
            <v>3</v>
          </cell>
        </row>
        <row r="483">
          <cell r="B483" t="str">
            <v>San Pedro</v>
          </cell>
          <cell r="C483">
            <v>3</v>
          </cell>
          <cell r="D483">
            <v>2</v>
          </cell>
          <cell r="E483">
            <v>5</v>
          </cell>
          <cell r="F483">
            <v>2</v>
          </cell>
        </row>
        <row r="484">
          <cell r="B484" t="str">
            <v>Santiago de Tolú</v>
          </cell>
          <cell r="C484">
            <v>6</v>
          </cell>
          <cell r="D484">
            <v>7</v>
          </cell>
          <cell r="E484">
            <v>13</v>
          </cell>
          <cell r="F484">
            <v>4</v>
          </cell>
        </row>
        <row r="485">
          <cell r="B485" t="str">
            <v>Cerro de San Antonio</v>
          </cell>
          <cell r="C485">
            <v>4</v>
          </cell>
          <cell r="D485">
            <v>2</v>
          </cell>
          <cell r="E485">
            <v>6</v>
          </cell>
          <cell r="F485">
            <v>0</v>
          </cell>
        </row>
        <row r="486">
          <cell r="B486" t="str">
            <v>El Piñón</v>
          </cell>
          <cell r="C486">
            <v>0</v>
          </cell>
          <cell r="D486">
            <v>0</v>
          </cell>
          <cell r="E486">
            <v>0</v>
          </cell>
          <cell r="F486">
            <v>0</v>
          </cell>
        </row>
        <row r="487">
          <cell r="B487" t="str">
            <v>Pedraza</v>
          </cell>
          <cell r="C487">
            <v>0</v>
          </cell>
          <cell r="D487">
            <v>0</v>
          </cell>
          <cell r="E487">
            <v>0</v>
          </cell>
          <cell r="F487">
            <v>0</v>
          </cell>
        </row>
        <row r="488">
          <cell r="B488" t="str">
            <v>Pivijay</v>
          </cell>
          <cell r="C488">
            <v>4</v>
          </cell>
          <cell r="D488">
            <v>2</v>
          </cell>
          <cell r="E488">
            <v>6</v>
          </cell>
          <cell r="F488">
            <v>0</v>
          </cell>
        </row>
        <row r="489">
          <cell r="B489" t="str">
            <v>Salamina</v>
          </cell>
          <cell r="C489">
            <v>6</v>
          </cell>
          <cell r="D489">
            <v>2</v>
          </cell>
          <cell r="E489">
            <v>8</v>
          </cell>
          <cell r="F489">
            <v>0</v>
          </cell>
        </row>
        <row r="494">
          <cell r="C494" t="str">
            <v xml:space="preserve">              LONGITUD ACTUAL DE RED (km)</v>
          </cell>
          <cell r="E494" t="str">
            <v xml:space="preserve">TOTAL RED ACTUAL </v>
          </cell>
          <cell r="F494" t="str">
            <v>OPERARIOS DE REDES ACTUALES</v>
          </cell>
        </row>
        <row r="495">
          <cell r="B495" t="str">
            <v>LOCALIDAD</v>
          </cell>
          <cell r="C495" t="str">
            <v>ACUEDUCTO  *</v>
          </cell>
          <cell r="D495" t="str">
            <v>ALCANTARILLADO</v>
          </cell>
          <cell r="F495" t="str">
            <v>NUMERO DE OPERARIOS POR UNIDAD CONSTRUCTIVA</v>
          </cell>
        </row>
        <row r="496">
          <cell r="B496" t="str">
            <v>Majagual</v>
          </cell>
          <cell r="C496">
            <v>14.6</v>
          </cell>
          <cell r="D496">
            <v>7.9</v>
          </cell>
          <cell r="E496">
            <v>22.5</v>
          </cell>
          <cell r="F496">
            <v>2</v>
          </cell>
        </row>
        <row r="497">
          <cell r="B497" t="str">
            <v>San Benito Abad</v>
          </cell>
          <cell r="C497">
            <v>15</v>
          </cell>
          <cell r="D497">
            <v>1.5</v>
          </cell>
          <cell r="E497">
            <v>16.5</v>
          </cell>
          <cell r="F497">
            <v>1</v>
          </cell>
        </row>
        <row r="498">
          <cell r="B498" t="str">
            <v>San Marcos</v>
          </cell>
          <cell r="C498">
            <v>33.5</v>
          </cell>
          <cell r="D498">
            <v>12</v>
          </cell>
          <cell r="E498">
            <v>45.5</v>
          </cell>
          <cell r="F498">
            <v>4</v>
          </cell>
        </row>
        <row r="499">
          <cell r="B499" t="str">
            <v>San Onofre</v>
          </cell>
          <cell r="C499">
            <v>16.7</v>
          </cell>
          <cell r="D499">
            <v>11</v>
          </cell>
          <cell r="E499">
            <v>27.7</v>
          </cell>
          <cell r="F499">
            <v>2</v>
          </cell>
        </row>
        <row r="500">
          <cell r="B500" t="str">
            <v>San Pedro</v>
          </cell>
          <cell r="C500">
            <v>22.5</v>
          </cell>
          <cell r="D500">
            <v>20.5</v>
          </cell>
          <cell r="E500">
            <v>43</v>
          </cell>
          <cell r="F500">
            <v>5</v>
          </cell>
        </row>
        <row r="501">
          <cell r="B501" t="str">
            <v>Santiago de Tolú</v>
          </cell>
          <cell r="C501">
            <v>33</v>
          </cell>
          <cell r="D501">
            <v>27.5</v>
          </cell>
          <cell r="E501">
            <v>60.5</v>
          </cell>
          <cell r="F501">
            <v>5</v>
          </cell>
        </row>
        <row r="502">
          <cell r="B502" t="str">
            <v>Cerro de San Antonio</v>
          </cell>
          <cell r="C502">
            <v>9.0370000000000008</v>
          </cell>
          <cell r="D502">
            <v>0</v>
          </cell>
          <cell r="E502">
            <v>9.0370000000000008</v>
          </cell>
          <cell r="F502">
            <v>0</v>
          </cell>
        </row>
        <row r="503">
          <cell r="B503" t="str">
            <v>El Piñón</v>
          </cell>
          <cell r="C503">
            <v>16.812000000000001</v>
          </cell>
          <cell r="D503">
            <v>19.809999999999999</v>
          </cell>
          <cell r="E503">
            <v>36.622</v>
          </cell>
          <cell r="F503">
            <v>0</v>
          </cell>
        </row>
        <row r="504">
          <cell r="B504" t="str">
            <v>Pedraza</v>
          </cell>
          <cell r="C504">
            <v>9.2200000000000006</v>
          </cell>
          <cell r="D504">
            <v>11.192</v>
          </cell>
          <cell r="E504">
            <v>20.411999999999999</v>
          </cell>
          <cell r="F504">
            <v>0</v>
          </cell>
        </row>
        <row r="505">
          <cell r="B505" t="str">
            <v>Pivijay</v>
          </cell>
          <cell r="C505">
            <v>29.3</v>
          </cell>
          <cell r="D505">
            <v>10</v>
          </cell>
          <cell r="E505">
            <v>39.299999999999997</v>
          </cell>
          <cell r="F505">
            <v>0</v>
          </cell>
        </row>
        <row r="506">
          <cell r="B506" t="str">
            <v>Salamina</v>
          </cell>
          <cell r="C506">
            <v>26.779</v>
          </cell>
          <cell r="D506">
            <v>6.15</v>
          </cell>
          <cell r="E506">
            <v>32.929000000000002</v>
          </cell>
          <cell r="F506">
            <v>0</v>
          </cell>
        </row>
        <row r="542">
          <cell r="B542" t="str">
            <v>NUMERO DE OPERARIOS</v>
          </cell>
          <cell r="C542" t="str">
            <v>CATEGORIAS</v>
          </cell>
          <cell r="D542" t="str">
            <v>CANTIDAD</v>
          </cell>
          <cell r="E542" t="str">
            <v>SUELDO/OPERARIO (SMLV)</v>
          </cell>
          <cell r="F542" t="str">
            <v>TOTAL (SMLV) POR CATEGORÍA</v>
          </cell>
        </row>
        <row r="543">
          <cell r="B543">
            <v>1</v>
          </cell>
          <cell r="C543" t="str">
            <v>Planta de tratamiento</v>
          </cell>
          <cell r="D543">
            <v>1</v>
          </cell>
          <cell r="E543">
            <v>2</v>
          </cell>
          <cell r="F543">
            <v>2</v>
          </cell>
        </row>
        <row r="544">
          <cell r="B544">
            <v>1</v>
          </cell>
          <cell r="C544" t="str">
            <v>Tanques de almacenamiento</v>
          </cell>
          <cell r="D544">
            <v>1</v>
          </cell>
          <cell r="E544">
            <v>1.5</v>
          </cell>
          <cell r="F544">
            <v>1.5</v>
          </cell>
        </row>
        <row r="545">
          <cell r="B545">
            <v>1</v>
          </cell>
          <cell r="C545" t="str">
            <v>Planta de tratamiento de AN</v>
          </cell>
          <cell r="D545">
            <v>1</v>
          </cell>
          <cell r="E545">
            <v>1.5</v>
          </cell>
          <cell r="F545">
            <v>1.5</v>
          </cell>
        </row>
        <row r="549">
          <cell r="B549" t="str">
            <v>NUMERO DE OPERARIOS</v>
          </cell>
          <cell r="C549" t="str">
            <v>CATEGORIAS</v>
          </cell>
          <cell r="D549" t="str">
            <v>CANTIDAD</v>
          </cell>
          <cell r="E549" t="str">
            <v>SUELDO/OPERARIO (SMLV)</v>
          </cell>
          <cell r="F549" t="str">
            <v>TOTAL (SMLV) POR CATEGORÍA</v>
          </cell>
          <cell r="G549" t="str">
            <v>TOTAL (SMLV) POR CANTIDAD DE OPERARIOS</v>
          </cell>
        </row>
        <row r="550">
          <cell r="B550">
            <v>1</v>
          </cell>
          <cell r="C550" t="str">
            <v>Técnico</v>
          </cell>
          <cell r="D550">
            <v>1</v>
          </cell>
          <cell r="E550">
            <v>1.5</v>
          </cell>
          <cell r="F550">
            <v>1.5</v>
          </cell>
          <cell r="G550">
            <v>1.5</v>
          </cell>
        </row>
        <row r="551">
          <cell r="B551">
            <v>2</v>
          </cell>
          <cell r="C551" t="str">
            <v>Jefe de equipos electromecánicos</v>
          </cell>
          <cell r="D551">
            <v>1</v>
          </cell>
          <cell r="E551">
            <v>2.5</v>
          </cell>
          <cell r="F551">
            <v>2.5</v>
          </cell>
          <cell r="G551">
            <v>4</v>
          </cell>
        </row>
        <row r="552">
          <cell r="C552" t="str">
            <v>Técnico</v>
          </cell>
          <cell r="D552">
            <v>1</v>
          </cell>
          <cell r="E552">
            <v>1.5</v>
          </cell>
          <cell r="F552">
            <v>1.5</v>
          </cell>
        </row>
        <row r="553">
          <cell r="B553">
            <v>3</v>
          </cell>
          <cell r="C553" t="str">
            <v>Jefe de equipos electromecánicos</v>
          </cell>
          <cell r="D553">
            <v>1</v>
          </cell>
          <cell r="E553">
            <v>2.5</v>
          </cell>
          <cell r="F553">
            <v>2.5</v>
          </cell>
          <cell r="G553">
            <v>5.5</v>
          </cell>
        </row>
        <row r="554">
          <cell r="C554" t="str">
            <v>Técnico</v>
          </cell>
          <cell r="D554">
            <v>2</v>
          </cell>
          <cell r="E554">
            <v>1.5</v>
          </cell>
          <cell r="F554">
            <v>3</v>
          </cell>
        </row>
        <row r="555">
          <cell r="B555">
            <v>4</v>
          </cell>
          <cell r="C555" t="str">
            <v>Jefe de equipos electromecánicos</v>
          </cell>
          <cell r="D555">
            <v>1</v>
          </cell>
          <cell r="E555">
            <v>2.5</v>
          </cell>
          <cell r="F555">
            <v>2.5</v>
          </cell>
          <cell r="G555">
            <v>7</v>
          </cell>
        </row>
        <row r="556">
          <cell r="C556" t="str">
            <v>Técnico</v>
          </cell>
          <cell r="D556">
            <v>3</v>
          </cell>
          <cell r="E556">
            <v>1.5</v>
          </cell>
          <cell r="F556">
            <v>4.5</v>
          </cell>
        </row>
        <row r="557">
          <cell r="B557">
            <v>5</v>
          </cell>
          <cell r="C557" t="str">
            <v>Jefe de equipos electromecánicos</v>
          </cell>
          <cell r="D557">
            <v>1</v>
          </cell>
          <cell r="E557">
            <v>2.5</v>
          </cell>
          <cell r="F557">
            <v>2.5</v>
          </cell>
          <cell r="G557">
            <v>8.5</v>
          </cell>
        </row>
        <row r="558">
          <cell r="C558" t="str">
            <v>Técnico</v>
          </cell>
          <cell r="D558">
            <v>4</v>
          </cell>
          <cell r="E558">
            <v>1.5</v>
          </cell>
          <cell r="F558">
            <v>6</v>
          </cell>
        </row>
        <row r="559">
          <cell r="B559">
            <v>6</v>
          </cell>
          <cell r="C559" t="str">
            <v>Jefe de equipos electromecánicos</v>
          </cell>
          <cell r="D559">
            <v>1</v>
          </cell>
          <cell r="E559">
            <v>2.5</v>
          </cell>
          <cell r="F559">
            <v>2.5</v>
          </cell>
          <cell r="G559">
            <v>10</v>
          </cell>
        </row>
        <row r="560">
          <cell r="C560" t="str">
            <v>Técnico</v>
          </cell>
          <cell r="D560">
            <v>5</v>
          </cell>
          <cell r="E560">
            <v>1.5</v>
          </cell>
          <cell r="F560">
            <v>7.5</v>
          </cell>
        </row>
        <row r="564">
          <cell r="B564" t="str">
            <v>NUMERO DE OPERARIOS</v>
          </cell>
          <cell r="C564" t="str">
            <v>CATEGORIAS</v>
          </cell>
          <cell r="D564" t="str">
            <v>CANTIDAD</v>
          </cell>
          <cell r="E564" t="str">
            <v>SUELDO/OPERARIO (SMLV)</v>
          </cell>
          <cell r="F564" t="str">
            <v>TOTAL (SMLV) POR CATEGORÍA</v>
          </cell>
          <cell r="G564" t="str">
            <v>TOTAL (SMLV) POR CANTIDAD DE OPERARIOS</v>
          </cell>
        </row>
        <row r="565">
          <cell r="B565">
            <v>1</v>
          </cell>
          <cell r="C565" t="str">
            <v>Fontanero</v>
          </cell>
          <cell r="D565">
            <v>1</v>
          </cell>
          <cell r="E565">
            <v>1.5</v>
          </cell>
          <cell r="F565">
            <v>1.5</v>
          </cell>
          <cell r="G565">
            <v>1.5</v>
          </cell>
        </row>
        <row r="566">
          <cell r="B566">
            <v>2</v>
          </cell>
          <cell r="C566" t="str">
            <v>Fontanero</v>
          </cell>
          <cell r="D566">
            <v>1</v>
          </cell>
          <cell r="E566">
            <v>1.5</v>
          </cell>
          <cell r="F566">
            <v>1.5</v>
          </cell>
          <cell r="G566">
            <v>2.5</v>
          </cell>
        </row>
        <row r="567">
          <cell r="C567" t="str">
            <v>Auxiliar</v>
          </cell>
          <cell r="D567">
            <v>1</v>
          </cell>
          <cell r="E567">
            <v>1</v>
          </cell>
          <cell r="F567">
            <v>1</v>
          </cell>
        </row>
        <row r="568">
          <cell r="B568">
            <v>3</v>
          </cell>
          <cell r="C568" t="str">
            <v>Jefe de fontanero</v>
          </cell>
          <cell r="D568">
            <v>1</v>
          </cell>
          <cell r="E568">
            <v>2.5</v>
          </cell>
          <cell r="F568">
            <v>2.5</v>
          </cell>
          <cell r="G568">
            <v>5</v>
          </cell>
        </row>
        <row r="569">
          <cell r="C569" t="str">
            <v>Fontanero</v>
          </cell>
          <cell r="D569">
            <v>1</v>
          </cell>
          <cell r="E569">
            <v>1.5</v>
          </cell>
          <cell r="F569">
            <v>1.5</v>
          </cell>
        </row>
        <row r="570">
          <cell r="C570" t="str">
            <v>Auxiliar</v>
          </cell>
          <cell r="D570">
            <v>1</v>
          </cell>
          <cell r="E570">
            <v>1</v>
          </cell>
          <cell r="F570">
            <v>1</v>
          </cell>
        </row>
        <row r="571">
          <cell r="B571">
            <v>4</v>
          </cell>
          <cell r="C571" t="str">
            <v>Jefe de fontanero</v>
          </cell>
          <cell r="D571">
            <v>1</v>
          </cell>
          <cell r="E571">
            <v>2.5</v>
          </cell>
          <cell r="F571">
            <v>2.5</v>
          </cell>
          <cell r="G571">
            <v>6</v>
          </cell>
        </row>
        <row r="572">
          <cell r="C572" t="str">
            <v>Fontanero</v>
          </cell>
          <cell r="D572">
            <v>1</v>
          </cell>
          <cell r="E572">
            <v>1.5</v>
          </cell>
          <cell r="F572">
            <v>1.5</v>
          </cell>
        </row>
        <row r="573">
          <cell r="C573" t="str">
            <v>Auxiliar</v>
          </cell>
          <cell r="D573">
            <v>2</v>
          </cell>
          <cell r="E573">
            <v>1</v>
          </cell>
          <cell r="F573">
            <v>2</v>
          </cell>
        </row>
        <row r="574">
          <cell r="B574">
            <v>5</v>
          </cell>
          <cell r="C574" t="str">
            <v>Jefe de fontanero</v>
          </cell>
          <cell r="D574">
            <v>1</v>
          </cell>
          <cell r="E574">
            <v>2.5</v>
          </cell>
          <cell r="F574">
            <v>2.5</v>
          </cell>
          <cell r="G574">
            <v>7.5</v>
          </cell>
        </row>
        <row r="575">
          <cell r="C575" t="str">
            <v>Fontanero</v>
          </cell>
          <cell r="D575">
            <v>2</v>
          </cell>
          <cell r="E575">
            <v>1.5</v>
          </cell>
          <cell r="F575">
            <v>3</v>
          </cell>
        </row>
        <row r="576">
          <cell r="C576" t="str">
            <v>Auxiliar</v>
          </cell>
          <cell r="D576">
            <v>2</v>
          </cell>
          <cell r="E576">
            <v>1</v>
          </cell>
          <cell r="F576">
            <v>2</v>
          </cell>
        </row>
        <row r="577">
          <cell r="B577">
            <v>6</v>
          </cell>
          <cell r="C577" t="str">
            <v>Jefe de fontanero</v>
          </cell>
          <cell r="D577">
            <v>1</v>
          </cell>
          <cell r="E577">
            <v>2.5</v>
          </cell>
          <cell r="F577">
            <v>2.5</v>
          </cell>
          <cell r="G577">
            <v>8.5</v>
          </cell>
        </row>
        <row r="578">
          <cell r="C578" t="str">
            <v>Fontanero</v>
          </cell>
          <cell r="D578">
            <v>2</v>
          </cell>
          <cell r="E578">
            <v>1.5</v>
          </cell>
          <cell r="F578">
            <v>3</v>
          </cell>
        </row>
        <row r="579">
          <cell r="C579" t="str">
            <v>Auxiliar</v>
          </cell>
          <cell r="D579">
            <v>3</v>
          </cell>
          <cell r="E579">
            <v>1</v>
          </cell>
          <cell r="F579">
            <v>3</v>
          </cell>
        </row>
        <row r="580">
          <cell r="B580">
            <v>7</v>
          </cell>
          <cell r="C580" t="str">
            <v>Jefe de fontanero</v>
          </cell>
          <cell r="D580">
            <v>1</v>
          </cell>
          <cell r="E580">
            <v>2.5</v>
          </cell>
          <cell r="F580">
            <v>2.5</v>
          </cell>
          <cell r="G580">
            <v>9.5</v>
          </cell>
        </row>
        <row r="581">
          <cell r="C581" t="str">
            <v>Fontanero</v>
          </cell>
          <cell r="D581">
            <v>2</v>
          </cell>
          <cell r="E581">
            <v>1.5</v>
          </cell>
          <cell r="F581">
            <v>3</v>
          </cell>
        </row>
        <row r="582">
          <cell r="C582" t="str">
            <v>Auxiliar</v>
          </cell>
          <cell r="D582">
            <v>4</v>
          </cell>
          <cell r="E582">
            <v>1</v>
          </cell>
          <cell r="F582">
            <v>4</v>
          </cell>
        </row>
        <row r="583">
          <cell r="B583">
            <v>8</v>
          </cell>
          <cell r="C583" t="str">
            <v>Jefe de fontanero</v>
          </cell>
          <cell r="D583">
            <v>1</v>
          </cell>
          <cell r="E583">
            <v>2.5</v>
          </cell>
          <cell r="F583">
            <v>2.5</v>
          </cell>
          <cell r="G583">
            <v>11</v>
          </cell>
        </row>
        <row r="584">
          <cell r="C584" t="str">
            <v>Fontanero</v>
          </cell>
          <cell r="D584">
            <v>3</v>
          </cell>
          <cell r="E584">
            <v>1.5</v>
          </cell>
          <cell r="F584">
            <v>4.5</v>
          </cell>
        </row>
        <row r="585">
          <cell r="C585" t="str">
            <v>Auxiliar</v>
          </cell>
          <cell r="D585">
            <v>4</v>
          </cell>
          <cell r="E585">
            <v>1</v>
          </cell>
          <cell r="F585">
            <v>4</v>
          </cell>
        </row>
        <row r="586">
          <cell r="B586">
            <v>9</v>
          </cell>
          <cell r="C586" t="str">
            <v>Jefe de fontanero</v>
          </cell>
          <cell r="D586">
            <v>1</v>
          </cell>
          <cell r="E586">
            <v>2.5</v>
          </cell>
          <cell r="F586">
            <v>2.5</v>
          </cell>
          <cell r="G586">
            <v>12</v>
          </cell>
        </row>
        <row r="587">
          <cell r="C587" t="str">
            <v>Fontanero</v>
          </cell>
          <cell r="D587">
            <v>3</v>
          </cell>
          <cell r="E587">
            <v>1.5</v>
          </cell>
          <cell r="F587">
            <v>4.5</v>
          </cell>
        </row>
        <row r="588">
          <cell r="C588" t="str">
            <v>Auxiliar</v>
          </cell>
          <cell r="D588">
            <v>5</v>
          </cell>
          <cell r="E588">
            <v>1</v>
          </cell>
          <cell r="F588">
            <v>5</v>
          </cell>
        </row>
        <row r="589">
          <cell r="B589">
            <v>10</v>
          </cell>
          <cell r="C589" t="str">
            <v>Jefe de fontanero</v>
          </cell>
          <cell r="D589">
            <v>1</v>
          </cell>
          <cell r="E589">
            <v>2.5</v>
          </cell>
          <cell r="F589">
            <v>2.5</v>
          </cell>
          <cell r="G589">
            <v>13</v>
          </cell>
        </row>
        <row r="590">
          <cell r="C590" t="str">
            <v>Fontanero</v>
          </cell>
          <cell r="D590">
            <v>3</v>
          </cell>
          <cell r="E590">
            <v>1.5</v>
          </cell>
          <cell r="F590">
            <v>4.5</v>
          </cell>
        </row>
        <row r="591">
          <cell r="C591" t="str">
            <v>Auxiliar</v>
          </cell>
          <cell r="D591">
            <v>6</v>
          </cell>
          <cell r="E591">
            <v>1</v>
          </cell>
          <cell r="F591">
            <v>6</v>
          </cell>
        </row>
        <row r="592">
          <cell r="B592">
            <v>11</v>
          </cell>
          <cell r="C592" t="str">
            <v>Jefe de fontanero</v>
          </cell>
          <cell r="D592">
            <v>1</v>
          </cell>
          <cell r="E592">
            <v>2.5</v>
          </cell>
          <cell r="F592">
            <v>2.5</v>
          </cell>
          <cell r="G592">
            <v>14</v>
          </cell>
        </row>
        <row r="593">
          <cell r="C593" t="str">
            <v>Fontanero</v>
          </cell>
          <cell r="D593">
            <v>3</v>
          </cell>
          <cell r="E593">
            <v>1.5</v>
          </cell>
          <cell r="F593">
            <v>4.5</v>
          </cell>
        </row>
        <row r="594">
          <cell r="C594" t="str">
            <v>Auxiliar</v>
          </cell>
          <cell r="D594">
            <v>7</v>
          </cell>
          <cell r="E594">
            <v>1</v>
          </cell>
          <cell r="F594">
            <v>7</v>
          </cell>
        </row>
        <row r="595">
          <cell r="B595">
            <v>12</v>
          </cell>
          <cell r="C595" t="str">
            <v>Jefe de fontanero</v>
          </cell>
          <cell r="D595">
            <v>1</v>
          </cell>
          <cell r="E595">
            <v>2.5</v>
          </cell>
          <cell r="F595">
            <v>2.5</v>
          </cell>
          <cell r="G595">
            <v>15</v>
          </cell>
        </row>
        <row r="596">
          <cell r="C596" t="str">
            <v>Fontanero</v>
          </cell>
          <cell r="D596">
            <v>3</v>
          </cell>
          <cell r="E596">
            <v>1.5</v>
          </cell>
          <cell r="F596">
            <v>4.5</v>
          </cell>
        </row>
        <row r="597">
          <cell r="C597" t="str">
            <v>Auxiliar</v>
          </cell>
          <cell r="D597">
            <v>8</v>
          </cell>
          <cell r="E597">
            <v>1</v>
          </cell>
          <cell r="F597">
            <v>8</v>
          </cell>
        </row>
        <row r="598">
          <cell r="B598">
            <v>13</v>
          </cell>
          <cell r="C598" t="str">
            <v>Jefe de fontanero</v>
          </cell>
          <cell r="D598">
            <v>1</v>
          </cell>
          <cell r="E598">
            <v>2.5</v>
          </cell>
          <cell r="F598">
            <v>2.5</v>
          </cell>
          <cell r="G598">
            <v>16.5</v>
          </cell>
        </row>
        <row r="599">
          <cell r="C599" t="str">
            <v>Fontanero</v>
          </cell>
          <cell r="D599">
            <v>4</v>
          </cell>
          <cell r="E599">
            <v>1.5</v>
          </cell>
          <cell r="F599">
            <v>6</v>
          </cell>
        </row>
        <row r="600">
          <cell r="C600" t="str">
            <v>Auxiliar</v>
          </cell>
          <cell r="D600">
            <v>8</v>
          </cell>
          <cell r="E600">
            <v>1</v>
          </cell>
          <cell r="F600">
            <v>8</v>
          </cell>
        </row>
        <row r="601">
          <cell r="B601">
            <v>14</v>
          </cell>
          <cell r="C601" t="str">
            <v>Jefe de fontanero</v>
          </cell>
          <cell r="D601">
            <v>1</v>
          </cell>
          <cell r="E601">
            <v>2.5</v>
          </cell>
          <cell r="F601">
            <v>2.5</v>
          </cell>
          <cell r="G601">
            <v>17.5</v>
          </cell>
        </row>
        <row r="602">
          <cell r="C602" t="str">
            <v>Fontanero</v>
          </cell>
          <cell r="D602">
            <v>4</v>
          </cell>
          <cell r="E602">
            <v>1.5</v>
          </cell>
          <cell r="F602">
            <v>6</v>
          </cell>
        </row>
        <row r="603">
          <cell r="C603" t="str">
            <v>Auxiliar</v>
          </cell>
          <cell r="D603">
            <v>9</v>
          </cell>
          <cell r="E603">
            <v>1</v>
          </cell>
          <cell r="F603">
            <v>9</v>
          </cell>
        </row>
        <row r="604">
          <cell r="B604">
            <v>15</v>
          </cell>
          <cell r="C604" t="str">
            <v>Jefe de fontanero</v>
          </cell>
          <cell r="D604">
            <v>1</v>
          </cell>
          <cell r="E604">
            <v>2.5</v>
          </cell>
          <cell r="F604">
            <v>2.5</v>
          </cell>
          <cell r="G604">
            <v>18.5</v>
          </cell>
        </row>
        <row r="605">
          <cell r="C605" t="str">
            <v>Fontanero</v>
          </cell>
          <cell r="D605">
            <v>4</v>
          </cell>
          <cell r="E605">
            <v>1.5</v>
          </cell>
          <cell r="F605">
            <v>6</v>
          </cell>
        </row>
        <row r="606">
          <cell r="C606" t="str">
            <v>Auxiliar</v>
          </cell>
          <cell r="D606">
            <v>10</v>
          </cell>
          <cell r="E606">
            <v>1</v>
          </cell>
          <cell r="F606">
            <v>10</v>
          </cell>
        </row>
        <row r="607">
          <cell r="B607">
            <v>16</v>
          </cell>
          <cell r="C607" t="str">
            <v>Jefe de fontanero</v>
          </cell>
          <cell r="D607">
            <v>1</v>
          </cell>
          <cell r="E607">
            <v>2.5</v>
          </cell>
          <cell r="F607">
            <v>2.5</v>
          </cell>
          <cell r="G607">
            <v>20</v>
          </cell>
        </row>
        <row r="608">
          <cell r="C608" t="str">
            <v>Fontanero</v>
          </cell>
          <cell r="D608">
            <v>5</v>
          </cell>
          <cell r="E608">
            <v>1.5</v>
          </cell>
          <cell r="F608">
            <v>7.5</v>
          </cell>
        </row>
        <row r="609">
          <cell r="C609" t="str">
            <v>Auxiliar</v>
          </cell>
          <cell r="D609">
            <v>10</v>
          </cell>
          <cell r="E609">
            <v>1</v>
          </cell>
          <cell r="F609">
            <v>10</v>
          </cell>
        </row>
        <row r="610">
          <cell r="B610">
            <v>17</v>
          </cell>
          <cell r="C610" t="str">
            <v>Jefe de fontanero</v>
          </cell>
          <cell r="D610">
            <v>1</v>
          </cell>
          <cell r="E610">
            <v>2.5</v>
          </cell>
          <cell r="F610">
            <v>2.5</v>
          </cell>
          <cell r="G610">
            <v>21</v>
          </cell>
        </row>
        <row r="611">
          <cell r="C611" t="str">
            <v>Fontanero</v>
          </cell>
          <cell r="D611">
            <v>5</v>
          </cell>
          <cell r="E611">
            <v>1.5</v>
          </cell>
          <cell r="F611">
            <v>7.5</v>
          </cell>
        </row>
        <row r="612">
          <cell r="C612" t="str">
            <v>Auxiliar</v>
          </cell>
          <cell r="D612">
            <v>11</v>
          </cell>
          <cell r="E612">
            <v>1</v>
          </cell>
          <cell r="F612">
            <v>11</v>
          </cell>
        </row>
        <row r="613">
          <cell r="B613">
            <v>18</v>
          </cell>
          <cell r="C613" t="str">
            <v>Jefe de fontanero</v>
          </cell>
          <cell r="D613">
            <v>1</v>
          </cell>
          <cell r="E613">
            <v>2.5</v>
          </cell>
          <cell r="F613">
            <v>2.5</v>
          </cell>
          <cell r="G613">
            <v>22</v>
          </cell>
        </row>
        <row r="614">
          <cell r="C614" t="str">
            <v>Fontanero</v>
          </cell>
          <cell r="D614">
            <v>5</v>
          </cell>
          <cell r="E614">
            <v>1.5</v>
          </cell>
          <cell r="F614">
            <v>7.5</v>
          </cell>
        </row>
        <row r="615">
          <cell r="C615" t="str">
            <v>Auxiliar</v>
          </cell>
          <cell r="D615">
            <v>12</v>
          </cell>
          <cell r="E615">
            <v>1</v>
          </cell>
          <cell r="F615">
            <v>12</v>
          </cell>
        </row>
        <row r="616">
          <cell r="B616">
            <v>19</v>
          </cell>
          <cell r="C616" t="str">
            <v>Jefe de fontanero</v>
          </cell>
          <cell r="D616">
            <v>1</v>
          </cell>
          <cell r="E616">
            <v>2.5</v>
          </cell>
          <cell r="F616">
            <v>2.5</v>
          </cell>
          <cell r="G616">
            <v>23</v>
          </cell>
        </row>
        <row r="617">
          <cell r="C617" t="str">
            <v>Fontanero</v>
          </cell>
          <cell r="D617">
            <v>5</v>
          </cell>
          <cell r="E617">
            <v>1.5</v>
          </cell>
          <cell r="F617">
            <v>7.5</v>
          </cell>
        </row>
        <row r="618">
          <cell r="C618" t="str">
            <v>Auxiliar</v>
          </cell>
          <cell r="D618">
            <v>13</v>
          </cell>
          <cell r="E618">
            <v>1</v>
          </cell>
          <cell r="F618">
            <v>13</v>
          </cell>
        </row>
        <row r="619">
          <cell r="B619">
            <v>20</v>
          </cell>
          <cell r="C619" t="str">
            <v>Jefe de fontanero</v>
          </cell>
          <cell r="D619">
            <v>1</v>
          </cell>
          <cell r="E619">
            <v>2.5</v>
          </cell>
          <cell r="F619">
            <v>2.5</v>
          </cell>
          <cell r="G619">
            <v>24.5</v>
          </cell>
        </row>
        <row r="620">
          <cell r="C620" t="str">
            <v>Fontanero</v>
          </cell>
          <cell r="D620">
            <v>6</v>
          </cell>
          <cell r="E620">
            <v>1.5</v>
          </cell>
          <cell r="F620">
            <v>9</v>
          </cell>
        </row>
        <row r="621">
          <cell r="C621" t="str">
            <v>Auxiliar</v>
          </cell>
          <cell r="D621">
            <v>13</v>
          </cell>
          <cell r="E621">
            <v>1</v>
          </cell>
          <cell r="F621">
            <v>13</v>
          </cell>
        </row>
        <row r="674">
          <cell r="B674" t="str">
            <v>MUNICIPIO</v>
          </cell>
          <cell r="C674" t="str">
            <v>CAPTACIÓN</v>
          </cell>
          <cell r="D674" t="str">
            <v>SISTEMA DE BOMBEO</v>
          </cell>
          <cell r="E674" t="str">
            <v>PLANTAS DE TRATAMIENTO</v>
          </cell>
          <cell r="F674" t="str">
            <v>TANQUES DE ALMACENAMIENTO</v>
          </cell>
          <cell r="G674" t="str">
            <v>MACROMEDIDORES</v>
          </cell>
          <cell r="H674" t="str">
            <v>REBOMBEO</v>
          </cell>
        </row>
        <row r="675">
          <cell r="B675" t="str">
            <v>Majagual</v>
          </cell>
          <cell r="C675">
            <v>1</v>
          </cell>
          <cell r="D675">
            <v>31.265999999999998</v>
          </cell>
          <cell r="E675">
            <v>0</v>
          </cell>
          <cell r="F675">
            <v>175</v>
          </cell>
          <cell r="G675">
            <v>0</v>
          </cell>
          <cell r="H675">
            <v>0</v>
          </cell>
        </row>
        <row r="676">
          <cell r="B676" t="str">
            <v>San Benito Abad</v>
          </cell>
          <cell r="C676">
            <v>1</v>
          </cell>
          <cell r="D676">
            <v>51.354999999999997</v>
          </cell>
          <cell r="E676">
            <v>0</v>
          </cell>
          <cell r="F676">
            <v>418</v>
          </cell>
          <cell r="G676">
            <v>0</v>
          </cell>
        </row>
        <row r="677">
          <cell r="B677" t="str">
            <v>San Marcos</v>
          </cell>
          <cell r="C677">
            <v>4</v>
          </cell>
          <cell r="D677">
            <v>124.94197999999997</v>
          </cell>
          <cell r="E677">
            <v>0</v>
          </cell>
          <cell r="F677">
            <v>500</v>
          </cell>
          <cell r="G677">
            <v>6</v>
          </cell>
        </row>
        <row r="678">
          <cell r="B678" t="str">
            <v>San Onofre</v>
          </cell>
          <cell r="C678">
            <v>10</v>
          </cell>
          <cell r="D678">
            <v>97.4</v>
          </cell>
          <cell r="E678">
            <v>0</v>
          </cell>
          <cell r="F678">
            <v>1152</v>
          </cell>
          <cell r="G678">
            <v>0</v>
          </cell>
          <cell r="H678">
            <v>72</v>
          </cell>
        </row>
        <row r="679">
          <cell r="B679" t="str">
            <v>San Pedro</v>
          </cell>
          <cell r="C679">
            <v>2</v>
          </cell>
          <cell r="D679">
            <v>37.299999999999997</v>
          </cell>
          <cell r="E679">
            <v>0</v>
          </cell>
          <cell r="F679">
            <v>1072</v>
          </cell>
          <cell r="G679">
            <v>0</v>
          </cell>
          <cell r="H679">
            <v>0</v>
          </cell>
        </row>
        <row r="680">
          <cell r="B680" t="str">
            <v>Santiago de Tolú</v>
          </cell>
          <cell r="C680">
            <v>4</v>
          </cell>
          <cell r="D680">
            <v>53.813999999999993</v>
          </cell>
          <cell r="E680">
            <v>0</v>
          </cell>
          <cell r="F680">
            <v>215</v>
          </cell>
          <cell r="G680">
            <v>1</v>
          </cell>
          <cell r="H680">
            <v>0</v>
          </cell>
        </row>
        <row r="681">
          <cell r="B681" t="str">
            <v>Cerro de San Antonio</v>
          </cell>
          <cell r="C681">
            <v>1</v>
          </cell>
          <cell r="D681">
            <v>171.58</v>
          </cell>
          <cell r="E681">
            <v>60</v>
          </cell>
          <cell r="F681">
            <v>750</v>
          </cell>
          <cell r="G681">
            <v>0</v>
          </cell>
          <cell r="H681">
            <v>0</v>
          </cell>
        </row>
        <row r="682">
          <cell r="B682" t="str">
            <v>El Piñón</v>
          </cell>
          <cell r="C682">
            <v>2</v>
          </cell>
          <cell r="D682">
            <v>82.06</v>
          </cell>
          <cell r="E682">
            <v>30</v>
          </cell>
          <cell r="F682">
            <v>590</v>
          </cell>
          <cell r="G682">
            <v>0</v>
          </cell>
          <cell r="H682">
            <v>22.38</v>
          </cell>
        </row>
        <row r="683">
          <cell r="B683" t="str">
            <v>Pedraza</v>
          </cell>
          <cell r="C683">
            <v>1</v>
          </cell>
          <cell r="D683">
            <v>26.856000000000002</v>
          </cell>
          <cell r="E683">
            <v>10</v>
          </cell>
          <cell r="F683">
            <v>160</v>
          </cell>
          <cell r="G683">
            <v>0</v>
          </cell>
          <cell r="H683">
            <v>0</v>
          </cell>
        </row>
        <row r="684">
          <cell r="B684" t="str">
            <v>Pivijay</v>
          </cell>
          <cell r="D684">
            <v>63.41</v>
          </cell>
          <cell r="E684">
            <v>65</v>
          </cell>
          <cell r="F684">
            <v>600</v>
          </cell>
          <cell r="G684">
            <v>0</v>
          </cell>
        </row>
        <row r="685">
          <cell r="B685" t="str">
            <v>Salamina</v>
          </cell>
          <cell r="C685">
            <v>1</v>
          </cell>
          <cell r="D685">
            <v>41.776000000000003</v>
          </cell>
          <cell r="E685">
            <v>16</v>
          </cell>
          <cell r="F685">
            <v>230</v>
          </cell>
          <cell r="G685">
            <v>0</v>
          </cell>
          <cell r="H685">
            <v>29.84</v>
          </cell>
        </row>
        <row r="688">
          <cell r="B688" t="str">
            <v>MUNICIPIO</v>
          </cell>
          <cell r="C688" t="str">
            <v>LONGITUD REDES DE DISTRIBUCIÓN (AC +PVC) (km)</v>
          </cell>
          <cell r="D688" t="str">
            <v>PORCENTAJE 2 - 4"</v>
          </cell>
        </row>
        <row r="689">
          <cell r="B689" t="str">
            <v>Majagual</v>
          </cell>
          <cell r="C689">
            <v>14.06</v>
          </cell>
          <cell r="D689">
            <v>0.04</v>
          </cell>
        </row>
        <row r="690">
          <cell r="B690" t="str">
            <v>San Benito Abad</v>
          </cell>
          <cell r="C690">
            <v>14.4</v>
          </cell>
          <cell r="D690">
            <v>1</v>
          </cell>
        </row>
        <row r="691">
          <cell r="B691" t="str">
            <v>San Marcos</v>
          </cell>
          <cell r="C691">
            <v>32.770000000000003</v>
          </cell>
          <cell r="D691">
            <v>0.74399999999999999</v>
          </cell>
        </row>
        <row r="692">
          <cell r="B692" t="str">
            <v>San Onofre</v>
          </cell>
          <cell r="C692">
            <v>14.128</v>
          </cell>
          <cell r="D692">
            <v>0.71</v>
          </cell>
        </row>
        <row r="693">
          <cell r="B693" t="str">
            <v>San Pedro</v>
          </cell>
          <cell r="C693">
            <v>21.5</v>
          </cell>
          <cell r="D693">
            <v>0.91</v>
          </cell>
        </row>
        <row r="694">
          <cell r="B694" t="str">
            <v>Santiago de Tolú</v>
          </cell>
          <cell r="C694">
            <v>29.93</v>
          </cell>
          <cell r="D694">
            <v>0.98699999999999999</v>
          </cell>
        </row>
        <row r="695">
          <cell r="B695" t="str">
            <v>Cerro de San Antonio</v>
          </cell>
          <cell r="C695">
            <v>8.2070000000000007</v>
          </cell>
          <cell r="D695">
            <v>0.6</v>
          </cell>
        </row>
        <row r="696">
          <cell r="B696" t="str">
            <v>El Piñón</v>
          </cell>
          <cell r="C696">
            <v>16.312000000000001</v>
          </cell>
          <cell r="D696">
            <v>0.87</v>
          </cell>
        </row>
        <row r="697">
          <cell r="B697" t="str">
            <v>Pedraza</v>
          </cell>
          <cell r="C697">
            <v>8.32</v>
          </cell>
          <cell r="D697">
            <v>0.8</v>
          </cell>
        </row>
        <row r="698">
          <cell r="B698" t="str">
            <v>Pivijay</v>
          </cell>
          <cell r="C698">
            <v>46</v>
          </cell>
          <cell r="D698">
            <v>0.8</v>
          </cell>
        </row>
        <row r="699">
          <cell r="B699" t="str">
            <v>Salamina</v>
          </cell>
          <cell r="C699">
            <v>25.24</v>
          </cell>
          <cell r="D699">
            <v>0.97</v>
          </cell>
        </row>
        <row r="704">
          <cell r="B704" t="str">
            <v>MUNICIPIO</v>
          </cell>
          <cell r="C704" t="str">
            <v xml:space="preserve">SISTEMA DE BOMBEO </v>
          </cell>
          <cell r="D704" t="str">
            <v xml:space="preserve">PLANTA DE TRATAMIENTO </v>
          </cell>
        </row>
        <row r="705">
          <cell r="B705" t="str">
            <v>Majagual</v>
          </cell>
          <cell r="C705">
            <v>0</v>
          </cell>
          <cell r="D705">
            <v>33750</v>
          </cell>
        </row>
        <row r="706">
          <cell r="B706" t="str">
            <v>San Benito Abad</v>
          </cell>
          <cell r="C706">
            <v>0</v>
          </cell>
          <cell r="D706">
            <v>0</v>
          </cell>
        </row>
        <row r="707">
          <cell r="B707" t="str">
            <v>San Marcos</v>
          </cell>
          <cell r="C707">
            <v>179.04</v>
          </cell>
          <cell r="D707">
            <v>86400</v>
          </cell>
        </row>
        <row r="708">
          <cell r="B708" t="str">
            <v>San Onofre</v>
          </cell>
          <cell r="C708">
            <v>0</v>
          </cell>
          <cell r="D708">
            <v>0</v>
          </cell>
        </row>
        <row r="709">
          <cell r="B709" t="str">
            <v>San Pedro</v>
          </cell>
          <cell r="C709">
            <v>0</v>
          </cell>
          <cell r="D709">
            <v>2800</v>
          </cell>
        </row>
        <row r="710">
          <cell r="B710" t="str">
            <v>Santiago de Tolú</v>
          </cell>
          <cell r="C710">
            <v>67.14</v>
          </cell>
          <cell r="D710">
            <v>126000</v>
          </cell>
        </row>
        <row r="711">
          <cell r="B711" t="str">
            <v>Cerro de San Antonio</v>
          </cell>
          <cell r="C711">
            <v>0</v>
          </cell>
          <cell r="D711">
            <v>0</v>
          </cell>
        </row>
        <row r="712">
          <cell r="B712" t="str">
            <v>El Piñón</v>
          </cell>
          <cell r="C712">
            <v>12</v>
          </cell>
          <cell r="D712">
            <v>27000</v>
          </cell>
        </row>
        <row r="713">
          <cell r="B713" t="str">
            <v>Pedraza</v>
          </cell>
          <cell r="C713">
            <v>20.887999999999998</v>
          </cell>
          <cell r="D713">
            <v>6604</v>
          </cell>
        </row>
        <row r="714">
          <cell r="B714" t="str">
            <v>Pivijay</v>
          </cell>
          <cell r="C714">
            <v>28.223666666666666</v>
          </cell>
          <cell r="D714">
            <v>8250</v>
          </cell>
        </row>
        <row r="715">
          <cell r="B715" t="str">
            <v>Salamina</v>
          </cell>
          <cell r="C715">
            <v>22.38</v>
          </cell>
          <cell r="D715">
            <v>10395</v>
          </cell>
        </row>
        <row r="718">
          <cell r="B718" t="str">
            <v>MUNICIPIO</v>
          </cell>
          <cell r="C718" t="str">
            <v>LONGITUD REDES DE ALCANTARILLADO (km)</v>
          </cell>
          <cell r="D718" t="str">
            <v>LONGITUD DE REDES DE 8"</v>
          </cell>
          <cell r="E718" t="str">
            <v>LONGITUD DE REDES DE 10"</v>
          </cell>
          <cell r="F718" t="str">
            <v>LONGITUD DE REDES DE 12"</v>
          </cell>
          <cell r="G718" t="str">
            <v>LONGITUD DE REDES &gt; 20"</v>
          </cell>
          <cell r="H718" t="str">
            <v>LONGITUD DE 12"</v>
          </cell>
          <cell r="I718" t="str">
            <v>LONGITUD DE 18"</v>
          </cell>
          <cell r="J718" t="str">
            <v>LONGITUD DE 20"</v>
          </cell>
          <cell r="K718" t="str">
            <v>LONGITUD DE 24"</v>
          </cell>
          <cell r="L718" t="str">
            <v>LONGITUD DE 16"</v>
          </cell>
          <cell r="M718" t="str">
            <v>LONGITUD DE 20"</v>
          </cell>
          <cell r="N718" t="str">
            <v>LONGITUD DE 24"</v>
          </cell>
          <cell r="O718" t="str">
            <v>LONGITUD DE 27"</v>
          </cell>
        </row>
        <row r="719">
          <cell r="B719" t="str">
            <v>Majagual</v>
          </cell>
          <cell r="C719">
            <v>7.9</v>
          </cell>
          <cell r="D719">
            <v>3.8220200000000002</v>
          </cell>
          <cell r="E719">
            <v>0.25596000000000002</v>
          </cell>
          <cell r="F719">
            <v>3.8220200000000002</v>
          </cell>
          <cell r="G719">
            <v>0</v>
          </cell>
          <cell r="H719">
            <v>0</v>
          </cell>
          <cell r="I719">
            <v>0</v>
          </cell>
          <cell r="J719">
            <v>0</v>
          </cell>
          <cell r="K719">
            <v>0</v>
          </cell>
          <cell r="L719">
            <v>0</v>
          </cell>
          <cell r="M719">
            <v>0</v>
          </cell>
          <cell r="N719">
            <v>0</v>
          </cell>
          <cell r="O719">
            <v>0</v>
          </cell>
        </row>
        <row r="720">
          <cell r="B720" t="str">
            <v>San Benito Abad</v>
          </cell>
          <cell r="C720">
            <v>0.8</v>
          </cell>
          <cell r="D720">
            <v>0.52</v>
          </cell>
          <cell r="E720">
            <v>9.6000000000000002E-2</v>
          </cell>
          <cell r="F720">
            <v>0.12</v>
          </cell>
          <cell r="G720">
            <v>6.4000000000000001E-2</v>
          </cell>
        </row>
        <row r="721">
          <cell r="B721" t="str">
            <v>San Marcos</v>
          </cell>
          <cell r="C721">
            <v>19.899999999999999</v>
          </cell>
          <cell r="D721">
            <v>12.934999999999999</v>
          </cell>
          <cell r="E721">
            <v>1.5919999999999999</v>
          </cell>
          <cell r="F721">
            <v>2.3879999999999999</v>
          </cell>
          <cell r="G721">
            <v>2.9849999999999999</v>
          </cell>
          <cell r="J721">
            <v>0.56000000000000005</v>
          </cell>
          <cell r="L721">
            <v>0</v>
          </cell>
          <cell r="M721">
            <v>0</v>
          </cell>
          <cell r="N721">
            <v>0</v>
          </cell>
          <cell r="O721">
            <v>1.6</v>
          </cell>
        </row>
        <row r="722">
          <cell r="B722" t="str">
            <v>San Onofre</v>
          </cell>
          <cell r="C722">
            <v>10.9</v>
          </cell>
          <cell r="D722">
            <v>8.9380000000000006</v>
          </cell>
          <cell r="E722">
            <v>0.872</v>
          </cell>
          <cell r="F722">
            <v>1.08782</v>
          </cell>
          <cell r="G722">
            <v>0</v>
          </cell>
          <cell r="H722">
            <v>0</v>
          </cell>
          <cell r="I722">
            <v>0</v>
          </cell>
          <cell r="J722">
            <v>0</v>
          </cell>
          <cell r="K722">
            <v>0</v>
          </cell>
          <cell r="L722">
            <v>1.7</v>
          </cell>
          <cell r="M722">
            <v>0</v>
          </cell>
          <cell r="N722">
            <v>0</v>
          </cell>
          <cell r="O722">
            <v>0</v>
          </cell>
        </row>
        <row r="723">
          <cell r="B723" t="str">
            <v>San Pedro</v>
          </cell>
          <cell r="C723">
            <v>17.5</v>
          </cell>
          <cell r="D723">
            <v>16.275000000000002</v>
          </cell>
          <cell r="E723">
            <v>0</v>
          </cell>
          <cell r="F723">
            <v>1.2250000000000001</v>
          </cell>
          <cell r="G723">
            <v>0</v>
          </cell>
          <cell r="H723">
            <v>0.5</v>
          </cell>
          <cell r="I723">
            <v>0</v>
          </cell>
          <cell r="J723">
            <v>0</v>
          </cell>
          <cell r="K723">
            <v>0</v>
          </cell>
          <cell r="L723">
            <v>0</v>
          </cell>
          <cell r="M723">
            <v>0</v>
          </cell>
          <cell r="N723">
            <v>0</v>
          </cell>
          <cell r="O723">
            <v>0</v>
          </cell>
        </row>
        <row r="724">
          <cell r="B724" t="str">
            <v>Santiago de Tolú</v>
          </cell>
          <cell r="C724">
            <v>30</v>
          </cell>
          <cell r="D724">
            <v>19.5</v>
          </cell>
          <cell r="E724">
            <v>2.4</v>
          </cell>
          <cell r="F724">
            <v>3.5999999999999996</v>
          </cell>
          <cell r="G724">
            <v>4.5</v>
          </cell>
          <cell r="H724">
            <v>2.04</v>
          </cell>
          <cell r="L724">
            <v>0</v>
          </cell>
          <cell r="M724">
            <v>0</v>
          </cell>
          <cell r="N724">
            <v>0</v>
          </cell>
          <cell r="O724">
            <v>0</v>
          </cell>
        </row>
        <row r="725">
          <cell r="B725" t="str">
            <v>Cerro de San Antonio</v>
          </cell>
          <cell r="C725">
            <v>0</v>
          </cell>
          <cell r="D725">
            <v>0</v>
          </cell>
          <cell r="E725">
            <v>0</v>
          </cell>
          <cell r="F725">
            <v>0</v>
          </cell>
          <cell r="G725">
            <v>0</v>
          </cell>
          <cell r="H725">
            <v>0</v>
          </cell>
          <cell r="I725">
            <v>0</v>
          </cell>
          <cell r="J725">
            <v>0</v>
          </cell>
          <cell r="K725">
            <v>0</v>
          </cell>
          <cell r="L725">
            <v>0</v>
          </cell>
          <cell r="M725">
            <v>0</v>
          </cell>
          <cell r="N725">
            <v>0</v>
          </cell>
          <cell r="O725">
            <v>0</v>
          </cell>
        </row>
        <row r="726">
          <cell r="B726" t="str">
            <v>El Piñón</v>
          </cell>
          <cell r="C726">
            <v>16.309999999999999</v>
          </cell>
          <cell r="D726">
            <v>11.416999999999998</v>
          </cell>
          <cell r="E726">
            <v>3.262</v>
          </cell>
          <cell r="F726">
            <v>1.631</v>
          </cell>
          <cell r="G726">
            <v>0</v>
          </cell>
          <cell r="H726">
            <v>2</v>
          </cell>
          <cell r="I726">
            <v>0</v>
          </cell>
          <cell r="J726">
            <v>0</v>
          </cell>
          <cell r="K726">
            <v>0</v>
          </cell>
          <cell r="L726">
            <v>1.5</v>
          </cell>
          <cell r="M726">
            <v>0</v>
          </cell>
          <cell r="N726">
            <v>0</v>
          </cell>
          <cell r="O726">
            <v>0</v>
          </cell>
        </row>
        <row r="727">
          <cell r="B727" t="str">
            <v>Pedraza</v>
          </cell>
          <cell r="C727">
            <v>8.3420000000000005</v>
          </cell>
          <cell r="D727">
            <v>8.0083199999999994</v>
          </cell>
          <cell r="E727">
            <v>0.33368000000000003</v>
          </cell>
          <cell r="F727">
            <v>0</v>
          </cell>
          <cell r="G727">
            <v>0</v>
          </cell>
          <cell r="H727">
            <v>1.35</v>
          </cell>
          <cell r="I727">
            <v>0</v>
          </cell>
          <cell r="J727">
            <v>0</v>
          </cell>
          <cell r="K727">
            <v>0</v>
          </cell>
          <cell r="L727">
            <v>1.5</v>
          </cell>
          <cell r="M727">
            <v>0</v>
          </cell>
          <cell r="N727">
            <v>0</v>
          </cell>
          <cell r="O727">
            <v>0</v>
          </cell>
        </row>
        <row r="728">
          <cell r="B728" t="str">
            <v>Pivijay</v>
          </cell>
          <cell r="C728">
            <v>10.038</v>
          </cell>
          <cell r="D728">
            <v>7.9300200000000007</v>
          </cell>
          <cell r="E728">
            <v>0.90342</v>
          </cell>
          <cell r="F728">
            <v>0</v>
          </cell>
          <cell r="G728">
            <v>1.2045600000000001</v>
          </cell>
        </row>
        <row r="729">
          <cell r="B729" t="str">
            <v>Salamina</v>
          </cell>
          <cell r="C729">
            <v>4.5</v>
          </cell>
          <cell r="D729">
            <v>4.0949999999999998</v>
          </cell>
          <cell r="E729">
            <v>0.31500000000000006</v>
          </cell>
          <cell r="F729">
            <v>0.09</v>
          </cell>
          <cell r="G729">
            <v>0</v>
          </cell>
          <cell r="H729">
            <v>1.25</v>
          </cell>
          <cell r="I729">
            <v>0</v>
          </cell>
          <cell r="J729">
            <v>0</v>
          </cell>
          <cell r="K729">
            <v>0</v>
          </cell>
          <cell r="L729">
            <v>0.4</v>
          </cell>
          <cell r="M729">
            <v>0</v>
          </cell>
          <cell r="N729">
            <v>0</v>
          </cell>
          <cell r="O729">
            <v>0</v>
          </cell>
        </row>
      </sheetData>
      <sheetData sheetId="27">
        <row r="34">
          <cell r="B34" t="str">
            <v>CONDUCCIÓN</v>
          </cell>
          <cell r="C34" t="str">
            <v>PROYECTO</v>
          </cell>
          <cell r="D34" t="str">
            <v>FECHA</v>
          </cell>
          <cell r="E34" t="str">
            <v>UNIDAD</v>
          </cell>
          <cell r="F34" t="str">
            <v>CANTIDAD</v>
          </cell>
          <cell r="G34" t="str">
            <v>COSTO TOTAL</v>
          </cell>
          <cell r="H34" t="str">
            <v>COSTO UNITARIO</v>
          </cell>
          <cell r="I34" t="str">
            <v>COSTO UNITARIO</v>
          </cell>
          <cell r="J34" t="str">
            <v xml:space="preserve">COSTO PROMEDIO </v>
          </cell>
        </row>
        <row r="35">
          <cell r="B35" t="str">
            <v>Descripción</v>
          </cell>
          <cell r="G35" t="str">
            <v>COP (Fecha Estudio)</v>
          </cell>
          <cell r="H35" t="str">
            <v>COP/kML (Fecha Estudio)</v>
          </cell>
          <cell r="I35" t="str">
            <v>COP/kML (Dic 2000)</v>
          </cell>
          <cell r="J35" t="str">
            <v>COP/kML (Dic 2000)</v>
          </cell>
        </row>
        <row r="36">
          <cell r="B36" t="str">
            <v>6 AC</v>
          </cell>
          <cell r="C36">
            <v>11</v>
          </cell>
          <cell r="D36">
            <v>35034</v>
          </cell>
          <cell r="E36" t="str">
            <v>kML</v>
          </cell>
          <cell r="F36">
            <v>1.5</v>
          </cell>
          <cell r="G36">
            <v>105520320</v>
          </cell>
          <cell r="H36">
            <v>70346880</v>
          </cell>
          <cell r="I36">
            <v>139818635.80375692</v>
          </cell>
        </row>
        <row r="37">
          <cell r="B37" t="str">
            <v>8 AC</v>
          </cell>
          <cell r="C37">
            <v>11</v>
          </cell>
          <cell r="D37">
            <v>35034</v>
          </cell>
          <cell r="E37" t="str">
            <v>kML</v>
          </cell>
          <cell r="F37">
            <v>1.5</v>
          </cell>
          <cell r="G37">
            <v>140693760</v>
          </cell>
          <cell r="H37">
            <v>93795840</v>
          </cell>
          <cell r="I37">
            <v>186424847.73834258</v>
          </cell>
        </row>
        <row r="38">
          <cell r="B38">
            <v>2</v>
          </cell>
          <cell r="C38">
            <v>14</v>
          </cell>
          <cell r="D38">
            <v>36100</v>
          </cell>
          <cell r="E38" t="str">
            <v>kML</v>
          </cell>
          <cell r="H38">
            <v>50000000</v>
          </cell>
          <cell r="I38">
            <v>59953326.163263142</v>
          </cell>
        </row>
        <row r="39">
          <cell r="B39" t="str">
            <v>Tuberia PVC 3" RDE 32.5*</v>
          </cell>
          <cell r="C39">
            <v>1</v>
          </cell>
          <cell r="D39">
            <v>35004</v>
          </cell>
          <cell r="E39" t="str">
            <v>kML</v>
          </cell>
          <cell r="F39">
            <v>0.68799999999999994</v>
          </cell>
          <cell r="G39">
            <v>13124701</v>
          </cell>
          <cell r="H39">
            <v>19076600.290697675</v>
          </cell>
          <cell r="I39">
            <v>38264711.37483789</v>
          </cell>
        </row>
        <row r="40">
          <cell r="B40">
            <v>4</v>
          </cell>
          <cell r="C40">
            <v>14</v>
          </cell>
          <cell r="D40">
            <v>36100</v>
          </cell>
          <cell r="E40" t="str">
            <v>kML</v>
          </cell>
          <cell r="H40">
            <v>50000000</v>
          </cell>
          <cell r="I40">
            <v>59953326.163263142</v>
          </cell>
        </row>
        <row r="41">
          <cell r="B41" t="str">
            <v>Tuberia PVC 6" RDE 32.5*</v>
          </cell>
          <cell r="C41">
            <v>13</v>
          </cell>
          <cell r="D41">
            <v>35186</v>
          </cell>
          <cell r="E41" t="str">
            <v>kML</v>
          </cell>
          <cell r="F41">
            <v>1.35</v>
          </cell>
          <cell r="G41">
            <v>19148000</v>
          </cell>
          <cell r="H41">
            <v>14183703.703703703</v>
          </cell>
          <cell r="I41">
            <v>25008661.669014465</v>
          </cell>
        </row>
        <row r="42">
          <cell r="B42">
            <v>6</v>
          </cell>
          <cell r="C42">
            <v>14</v>
          </cell>
          <cell r="D42">
            <v>36100</v>
          </cell>
          <cell r="E42" t="str">
            <v>kML</v>
          </cell>
          <cell r="H42">
            <v>84000000</v>
          </cell>
          <cell r="I42">
            <v>100721587.95428208</v>
          </cell>
        </row>
        <row r="43">
          <cell r="B43">
            <v>8</v>
          </cell>
          <cell r="C43">
            <v>14</v>
          </cell>
          <cell r="D43">
            <v>36100</v>
          </cell>
          <cell r="E43" t="str">
            <v>kML</v>
          </cell>
          <cell r="H43">
            <v>84000000</v>
          </cell>
          <cell r="I43">
            <v>100721587.95428208</v>
          </cell>
        </row>
        <row r="44">
          <cell r="B44">
            <v>10</v>
          </cell>
          <cell r="C44">
            <v>14</v>
          </cell>
          <cell r="D44">
            <v>36100</v>
          </cell>
          <cell r="E44" t="str">
            <v>kML</v>
          </cell>
          <cell r="H44">
            <v>84000000</v>
          </cell>
          <cell r="I44">
            <v>100721587.95428208</v>
          </cell>
        </row>
        <row r="45">
          <cell r="B45" t="str">
            <v>Tuberia PVC 12" RDE 41*</v>
          </cell>
          <cell r="C45">
            <v>10</v>
          </cell>
          <cell r="D45">
            <v>35490</v>
          </cell>
          <cell r="E45" t="str">
            <v>kML</v>
          </cell>
          <cell r="F45">
            <v>0.97199999999999998</v>
          </cell>
          <cell r="G45">
            <v>93893000</v>
          </cell>
          <cell r="H45">
            <v>96597736.625514403</v>
          </cell>
          <cell r="I45">
            <v>148360056.15945169</v>
          </cell>
        </row>
        <row r="46">
          <cell r="B46">
            <v>12</v>
          </cell>
          <cell r="C46">
            <v>14</v>
          </cell>
          <cell r="D46">
            <v>36100</v>
          </cell>
          <cell r="E46" t="str">
            <v>kML</v>
          </cell>
          <cell r="H46">
            <v>150000000</v>
          </cell>
          <cell r="I46">
            <v>179859978.48978943</v>
          </cell>
        </row>
        <row r="47">
          <cell r="B47">
            <v>16</v>
          </cell>
          <cell r="C47">
            <v>14</v>
          </cell>
          <cell r="D47">
            <v>36100</v>
          </cell>
          <cell r="E47" t="str">
            <v>kML</v>
          </cell>
          <cell r="H47">
            <v>150000000</v>
          </cell>
          <cell r="I47">
            <v>179859978.48978943</v>
          </cell>
        </row>
        <row r="48">
          <cell r="B48">
            <v>24</v>
          </cell>
          <cell r="C48">
            <v>14</v>
          </cell>
          <cell r="D48">
            <v>36100</v>
          </cell>
          <cell r="E48" t="str">
            <v>kML</v>
          </cell>
          <cell r="H48">
            <v>150000000</v>
          </cell>
          <cell r="I48">
            <v>179859978.48978943</v>
          </cell>
        </row>
      </sheetData>
      <sheetData sheetId="28">
        <row r="3">
          <cell r="A3" t="str">
            <v>NUMERO DE PROYECTO</v>
          </cell>
          <cell r="B3" t="str">
            <v>AN.BI</v>
          </cell>
          <cell r="C3" t="str">
            <v>PROYECTO</v>
          </cell>
          <cell r="D3" t="str">
            <v>AÑO PRESUPUESTO</v>
          </cell>
          <cell r="E3" t="str">
            <v>MES PRESUPUESTO</v>
          </cell>
          <cell r="F3" t="str">
            <v>FECHA</v>
          </cell>
        </row>
        <row r="4">
          <cell r="A4">
            <v>1</v>
          </cell>
          <cell r="C4" t="str">
            <v>OPTIMIZACIÓN DEL ACUEDUCTO DE MAJAGUAL</v>
          </cell>
          <cell r="D4">
            <v>1995</v>
          </cell>
          <cell r="E4" t="str">
            <v xml:space="preserve">Noviembre </v>
          </cell>
          <cell r="F4">
            <v>35004</v>
          </cell>
        </row>
        <row r="5">
          <cell r="A5">
            <v>2</v>
          </cell>
          <cell r="B5">
            <v>2041</v>
          </cell>
          <cell r="C5" t="str">
            <v>ESTUDIOS SISTEMA ALCANTARILLADO SALAMINA</v>
          </cell>
          <cell r="D5">
            <v>1997</v>
          </cell>
          <cell r="E5" t="str">
            <v>Junio</v>
          </cell>
          <cell r="F5">
            <v>35582</v>
          </cell>
        </row>
        <row r="6">
          <cell r="A6">
            <v>3</v>
          </cell>
          <cell r="C6" t="str">
            <v>CONSTRUCCIÓN DEL SISTEMA DE ALCANTARILLADO DE SALAMINA</v>
          </cell>
          <cell r="D6">
            <v>2000</v>
          </cell>
          <cell r="E6" t="str">
            <v>Mayo</v>
          </cell>
          <cell r="F6">
            <v>36647</v>
          </cell>
        </row>
        <row r="7">
          <cell r="A7">
            <v>4</v>
          </cell>
          <cell r="B7">
            <v>2048</v>
          </cell>
          <cell r="C7" t="str">
            <v>COTIZACIÓN PARA SANTIAGO DE TOLU</v>
          </cell>
          <cell r="D7">
            <v>1995</v>
          </cell>
          <cell r="E7" t="str">
            <v>Enero</v>
          </cell>
          <cell r="F7">
            <v>34700</v>
          </cell>
        </row>
        <row r="8">
          <cell r="A8">
            <v>5</v>
          </cell>
          <cell r="B8">
            <v>2024</v>
          </cell>
          <cell r="C8" t="str">
            <v>DISEÑO DEL SISTEMA DE ALCANTARILLADO SANITARIO DE COVEÑAS</v>
          </cell>
          <cell r="D8">
            <v>1995</v>
          </cell>
          <cell r="E8" t="str">
            <v>Diciembre</v>
          </cell>
          <cell r="F8">
            <v>35034</v>
          </cell>
        </row>
        <row r="9">
          <cell r="A9">
            <v>6</v>
          </cell>
          <cell r="B9">
            <v>2025</v>
          </cell>
          <cell r="C9" t="str">
            <v>DISEÑO DEL SISTEMA DE ALCANTARILLADO SANITARIO DE SEGUNDA ENSENADA</v>
          </cell>
          <cell r="D9">
            <v>1995</v>
          </cell>
          <cell r="E9" t="str">
            <v>Diciembre</v>
          </cell>
          <cell r="F9">
            <v>35034</v>
          </cell>
        </row>
        <row r="10">
          <cell r="A10">
            <v>7</v>
          </cell>
          <cell r="B10">
            <v>2008</v>
          </cell>
          <cell r="C10" t="str">
            <v>OPTIMIZACION Y AMPLIACIÓN DE LOS SISTEMAS DE PIVIJAY</v>
          </cell>
          <cell r="D10">
            <v>1994</v>
          </cell>
          <cell r="E10" t="str">
            <v xml:space="preserve">Julio </v>
          </cell>
          <cell r="F10">
            <v>34516</v>
          </cell>
        </row>
        <row r="11">
          <cell r="A11">
            <v>8</v>
          </cell>
          <cell r="B11">
            <v>2030</v>
          </cell>
          <cell r="C11" t="str">
            <v>DIAGNOSTICO Y DISEÑO DEL ACUEDUCTO MUNICIPAL DE SAN PEDRO</v>
          </cell>
          <cell r="D11">
            <v>1999</v>
          </cell>
          <cell r="E11" t="str">
            <v>Septiembre</v>
          </cell>
          <cell r="F11">
            <v>36404</v>
          </cell>
        </row>
        <row r="12">
          <cell r="A12">
            <v>9</v>
          </cell>
          <cell r="B12">
            <v>2056</v>
          </cell>
          <cell r="C12" t="str">
            <v>CONSTRUCCIÓN SEGUNDA ETAPA SISTEMA DE ALCANTARILLADO DE SAN MARCOS</v>
          </cell>
          <cell r="D12">
            <v>1999</v>
          </cell>
          <cell r="E12" t="str">
            <v>Enero</v>
          </cell>
          <cell r="F12">
            <v>36161</v>
          </cell>
        </row>
        <row r="13">
          <cell r="A13">
            <v>10</v>
          </cell>
          <cell r="B13">
            <v>1986</v>
          </cell>
          <cell r="C13">
            <v>0</v>
          </cell>
          <cell r="D13">
            <v>1997</v>
          </cell>
          <cell r="E13" t="str">
            <v>Marzo</v>
          </cell>
          <cell r="F13">
            <v>35490</v>
          </cell>
        </row>
        <row r="14">
          <cell r="A14">
            <v>11</v>
          </cell>
          <cell r="B14">
            <v>2020</v>
          </cell>
          <cell r="C14" t="str">
            <v>OPTIMIZACIÓN DEL ACUEDUCTO Y CONSTRUCCIÓN PRIMERA ETAPA DEL ALCANTARILLADO DEL PIÑON</v>
          </cell>
          <cell r="D14">
            <v>1995</v>
          </cell>
          <cell r="E14" t="str">
            <v>Diciembre</v>
          </cell>
          <cell r="F14">
            <v>35034</v>
          </cell>
        </row>
        <row r="15">
          <cell r="A15">
            <v>12</v>
          </cell>
          <cell r="C15" t="str">
            <v>ARCHIVO FLOR MARIA</v>
          </cell>
          <cell r="D15">
            <v>2000</v>
          </cell>
          <cell r="E15" t="str">
            <v>Diciembre</v>
          </cell>
          <cell r="F15">
            <v>36861</v>
          </cell>
        </row>
        <row r="16">
          <cell r="A16">
            <v>13</v>
          </cell>
          <cell r="B16">
            <v>1987</v>
          </cell>
          <cell r="C16" t="str">
            <v>CONSTRUCCIÓN PRIMERA ETAPA ALCANTARILLADO Y OPTIMIZACIÓN DEL ACUEDUCTO DE SAN MARCOS</v>
          </cell>
          <cell r="D16">
            <v>1996</v>
          </cell>
          <cell r="E16" t="str">
            <v>Mayo</v>
          </cell>
          <cell r="F16">
            <v>35186</v>
          </cell>
        </row>
        <row r="17">
          <cell r="A17">
            <v>14</v>
          </cell>
          <cell r="C17" t="str">
            <v>INVENTARIO DE LOS SISTEMAS DE ACUEDUCTO Y ALCANTARILLADO Y ESTIMACIÓN DE REQUERIMIENTOS PARA LA MEJORA DE LOS SERVICIO EN EL CORTO Y MEDIANO PLAZO</v>
          </cell>
          <cell r="D17">
            <v>1998</v>
          </cell>
          <cell r="E17" t="str">
            <v xml:space="preserve">Noviembre </v>
          </cell>
          <cell r="F17">
            <v>36100</v>
          </cell>
        </row>
        <row r="18">
          <cell r="A18">
            <v>15</v>
          </cell>
          <cell r="B18">
            <v>2681</v>
          </cell>
          <cell r="C18" t="str">
            <v>CONSTRUCCIÓN Y DOTACIÓN POZO PROFUND PARA LA OPTIMIZACIÓN DEL ACUEDUCTO DE LA CABECERA MUNICIPAL DE SAN PEDRO - SUCRE</v>
          </cell>
          <cell r="D18">
            <v>2000</v>
          </cell>
          <cell r="E18" t="str">
            <v>Marzo</v>
          </cell>
          <cell r="F18">
            <v>36586</v>
          </cell>
        </row>
        <row r="19">
          <cell r="A19">
            <v>16</v>
          </cell>
          <cell r="B19">
            <v>2045</v>
          </cell>
          <cell r="C19" t="str">
            <v>PROGRAMA DE AMPLIACIÓN DE LA COOBERTURA DEL ALCANTARILLADO SANITARIO MUNICIPAL</v>
          </cell>
          <cell r="D19">
            <v>2000</v>
          </cell>
          <cell r="E19" t="str">
            <v xml:space="preserve">Julio </v>
          </cell>
          <cell r="F19">
            <v>36708</v>
          </cell>
        </row>
        <row r="20">
          <cell r="D20">
            <v>0.3</v>
          </cell>
        </row>
        <row r="27">
          <cell r="A27" t="str">
            <v>FECHA</v>
          </cell>
          <cell r="B27" t="str">
            <v>MES</v>
          </cell>
          <cell r="C27" t="str">
            <v xml:space="preserve">IPC mensual </v>
          </cell>
          <cell r="D27" t="str">
            <v>IPC mensual %</v>
          </cell>
          <cell r="E27" t="str">
            <v>VARIACION ACUMULADA</v>
          </cell>
        </row>
        <row r="28">
          <cell r="A28">
            <v>34335</v>
          </cell>
          <cell r="B28" t="str">
            <v xml:space="preserve">Enero </v>
          </cell>
          <cell r="C28">
            <v>3.15</v>
          </cell>
          <cell r="D28">
            <v>3.15E-2</v>
          </cell>
        </row>
        <row r="29">
          <cell r="A29">
            <v>34366</v>
          </cell>
          <cell r="B29" t="str">
            <v>Febrero</v>
          </cell>
          <cell r="C29">
            <v>3.68</v>
          </cell>
          <cell r="D29">
            <v>3.6799999999999999E-2</v>
          </cell>
          <cell r="E29">
            <v>1.0694592000000001</v>
          </cell>
        </row>
        <row r="30">
          <cell r="A30">
            <v>34394</v>
          </cell>
          <cell r="B30" t="str">
            <v>Marzo</v>
          </cell>
          <cell r="C30">
            <v>2.21</v>
          </cell>
          <cell r="D30">
            <v>2.2099999999999998E-2</v>
          </cell>
          <cell r="E30">
            <v>1.0930942483200001</v>
          </cell>
        </row>
        <row r="31">
          <cell r="A31">
            <v>34425</v>
          </cell>
          <cell r="B31" t="str">
            <v>Abril</v>
          </cell>
          <cell r="C31">
            <v>2.37</v>
          </cell>
          <cell r="D31">
            <v>2.3700000000000002E-2</v>
          </cell>
          <cell r="E31">
            <v>1.1190005820051843</v>
          </cell>
        </row>
        <row r="32">
          <cell r="A32">
            <v>34455</v>
          </cell>
          <cell r="B32" t="str">
            <v>Mayo</v>
          </cell>
          <cell r="C32">
            <v>1.54</v>
          </cell>
          <cell r="D32">
            <v>1.54E-2</v>
          </cell>
          <cell r="E32">
            <v>1.1362331909680643</v>
          </cell>
        </row>
        <row r="33">
          <cell r="A33">
            <v>34486</v>
          </cell>
          <cell r="B33" t="str">
            <v>Junio</v>
          </cell>
          <cell r="C33">
            <v>0.9</v>
          </cell>
          <cell r="D33">
            <v>9.0000000000000011E-3</v>
          </cell>
          <cell r="E33">
            <v>1.1464592896867767</v>
          </cell>
        </row>
        <row r="34">
          <cell r="A34">
            <v>34516</v>
          </cell>
          <cell r="B34" t="str">
            <v>Julio</v>
          </cell>
          <cell r="C34">
            <v>0.91</v>
          </cell>
          <cell r="D34">
            <v>9.1000000000000004E-3</v>
          </cell>
          <cell r="E34">
            <v>1.1568920692229265</v>
          </cell>
        </row>
        <row r="35">
          <cell r="A35">
            <v>34547</v>
          </cell>
          <cell r="B35" t="str">
            <v>Agosto</v>
          </cell>
          <cell r="C35">
            <v>0.97</v>
          </cell>
          <cell r="D35">
            <v>9.7000000000000003E-3</v>
          </cell>
          <cell r="E35">
            <v>1.168113922294389</v>
          </cell>
        </row>
        <row r="36">
          <cell r="A36">
            <v>34578</v>
          </cell>
          <cell r="B36" t="str">
            <v>Septiembre</v>
          </cell>
          <cell r="C36">
            <v>1.0900000000000001</v>
          </cell>
          <cell r="D36">
            <v>1.09E-2</v>
          </cell>
          <cell r="E36">
            <v>1.1808463640473978</v>
          </cell>
        </row>
        <row r="37">
          <cell r="A37">
            <v>34608</v>
          </cell>
          <cell r="B37" t="str">
            <v>Octubre</v>
          </cell>
          <cell r="C37">
            <v>1.1100000000000001</v>
          </cell>
          <cell r="D37">
            <v>1.11E-2</v>
          </cell>
          <cell r="E37">
            <v>1.193953758688324</v>
          </cell>
        </row>
        <row r="38">
          <cell r="A38">
            <v>34639</v>
          </cell>
          <cell r="B38" t="str">
            <v>Noviembre</v>
          </cell>
          <cell r="C38">
            <v>1.1100000000000001</v>
          </cell>
          <cell r="D38">
            <v>1.11E-2</v>
          </cell>
          <cell r="E38">
            <v>1.2072066454097645</v>
          </cell>
        </row>
        <row r="39">
          <cell r="A39">
            <v>34669</v>
          </cell>
          <cell r="B39" t="str">
            <v>Diciembre</v>
          </cell>
          <cell r="C39">
            <v>1.49</v>
          </cell>
          <cell r="D39">
            <v>1.49E-2</v>
          </cell>
          <cell r="E39">
            <v>1.2251940244263699</v>
          </cell>
        </row>
        <row r="40">
          <cell r="A40">
            <v>34700</v>
          </cell>
          <cell r="B40" t="str">
            <v>Enero</v>
          </cell>
          <cell r="C40">
            <v>1.84</v>
          </cell>
          <cell r="D40">
            <v>1.84E-2</v>
          </cell>
          <cell r="E40">
            <v>1.2477375944758151</v>
          </cell>
        </row>
        <row r="41">
          <cell r="A41">
            <v>34731</v>
          </cell>
          <cell r="B41" t="str">
            <v>Febrero</v>
          </cell>
          <cell r="C41">
            <v>3.52</v>
          </cell>
          <cell r="D41">
            <v>3.5200000000000002E-2</v>
          </cell>
          <cell r="E41">
            <v>1.2916579578013636</v>
          </cell>
        </row>
        <row r="42">
          <cell r="A42">
            <v>34759</v>
          </cell>
          <cell r="B42" t="str">
            <v>Marzo</v>
          </cell>
          <cell r="C42">
            <v>2.61</v>
          </cell>
          <cell r="D42">
            <v>2.6099999999999998E-2</v>
          </cell>
          <cell r="E42">
            <v>1.3253702304999793</v>
          </cell>
        </row>
        <row r="43">
          <cell r="A43">
            <v>34790</v>
          </cell>
          <cell r="B43" t="str">
            <v>Abril</v>
          </cell>
          <cell r="C43">
            <v>2.23</v>
          </cell>
          <cell r="D43">
            <v>2.23E-2</v>
          </cell>
          <cell r="E43">
            <v>1.3549259866401289</v>
          </cell>
        </row>
        <row r="44">
          <cell r="A44">
            <v>34820</v>
          </cell>
          <cell r="B44" t="str">
            <v>Mayo</v>
          </cell>
          <cell r="C44">
            <v>1.65</v>
          </cell>
          <cell r="D44">
            <v>1.6500000000000001E-2</v>
          </cell>
          <cell r="E44">
            <v>1.377282265419691</v>
          </cell>
        </row>
        <row r="45">
          <cell r="A45">
            <v>34851</v>
          </cell>
          <cell r="B45" t="str">
            <v>Junio</v>
          </cell>
          <cell r="C45">
            <v>1.2</v>
          </cell>
          <cell r="D45">
            <v>1.2E-2</v>
          </cell>
          <cell r="E45">
            <v>1.3938096526047272</v>
          </cell>
        </row>
        <row r="46">
          <cell r="A46">
            <v>34881</v>
          </cell>
          <cell r="B46" t="str">
            <v>Julio</v>
          </cell>
          <cell r="C46">
            <v>0.77</v>
          </cell>
          <cell r="D46">
            <v>7.7000000000000002E-3</v>
          </cell>
          <cell r="E46">
            <v>1.4045419869297837</v>
          </cell>
        </row>
        <row r="47">
          <cell r="A47">
            <v>34912</v>
          </cell>
          <cell r="B47" t="str">
            <v>Agosto</v>
          </cell>
          <cell r="C47">
            <v>0.63</v>
          </cell>
          <cell r="D47">
            <v>6.3E-3</v>
          </cell>
          <cell r="E47">
            <v>1.4133906014474413</v>
          </cell>
        </row>
        <row r="48">
          <cell r="A48">
            <v>34943</v>
          </cell>
          <cell r="B48" t="str">
            <v>Septiembre</v>
          </cell>
          <cell r="C48">
            <v>0.84</v>
          </cell>
          <cell r="D48">
            <v>8.3999999999999995E-3</v>
          </cell>
          <cell r="E48">
            <v>1.4252630824995998</v>
          </cell>
        </row>
        <row r="49">
          <cell r="A49">
            <v>34973</v>
          </cell>
          <cell r="B49" t="str">
            <v>Octubre</v>
          </cell>
          <cell r="C49">
            <v>0.88</v>
          </cell>
          <cell r="D49">
            <v>8.8000000000000005E-3</v>
          </cell>
          <cell r="E49">
            <v>1.4378053976255962</v>
          </cell>
        </row>
        <row r="50">
          <cell r="A50">
            <v>35004</v>
          </cell>
          <cell r="B50" t="str">
            <v>Noviembre</v>
          </cell>
          <cell r="C50">
            <v>0.79</v>
          </cell>
          <cell r="D50">
            <v>7.9000000000000008E-3</v>
          </cell>
          <cell r="E50">
            <v>1.4491640602668385</v>
          </cell>
        </row>
        <row r="51">
          <cell r="A51">
            <v>35034</v>
          </cell>
          <cell r="B51" t="str">
            <v>Diciembre</v>
          </cell>
          <cell r="C51">
            <v>0.92</v>
          </cell>
          <cell r="D51">
            <v>9.1999999999999998E-3</v>
          </cell>
          <cell r="E51">
            <v>1.4624963696212936</v>
          </cell>
        </row>
        <row r="52">
          <cell r="A52">
            <v>35065</v>
          </cell>
          <cell r="B52" t="str">
            <v>Enero</v>
          </cell>
          <cell r="C52">
            <v>2.5099999999999998</v>
          </cell>
          <cell r="D52">
            <v>2.5099999999999997E-2</v>
          </cell>
          <cell r="E52">
            <v>1.4992050284987879</v>
          </cell>
        </row>
        <row r="53">
          <cell r="A53">
            <v>35096</v>
          </cell>
          <cell r="B53" t="str">
            <v>Febrero</v>
          </cell>
          <cell r="C53">
            <v>4.01</v>
          </cell>
          <cell r="D53">
            <v>4.0099999999999997E-2</v>
          </cell>
          <cell r="E53">
            <v>1.5593231501415894</v>
          </cell>
        </row>
        <row r="54">
          <cell r="A54">
            <v>35125</v>
          </cell>
          <cell r="B54" t="str">
            <v>Marzo</v>
          </cell>
          <cell r="C54">
            <v>2.1</v>
          </cell>
          <cell r="D54">
            <v>2.1000000000000001E-2</v>
          </cell>
          <cell r="E54">
            <v>1.5920689362945626</v>
          </cell>
        </row>
        <row r="55">
          <cell r="A55">
            <v>35156</v>
          </cell>
          <cell r="B55" t="str">
            <v>Abril</v>
          </cell>
          <cell r="C55">
            <v>1.97</v>
          </cell>
          <cell r="D55">
            <v>1.9699999999999999E-2</v>
          </cell>
          <cell r="E55">
            <v>1.6234326943395656</v>
          </cell>
        </row>
        <row r="56">
          <cell r="A56">
            <v>35186</v>
          </cell>
          <cell r="B56" t="str">
            <v>Mayo</v>
          </cell>
          <cell r="C56">
            <v>1.55</v>
          </cell>
          <cell r="D56">
            <v>1.55E-2</v>
          </cell>
          <cell r="E56">
            <v>1.648595901101829</v>
          </cell>
        </row>
        <row r="57">
          <cell r="A57">
            <v>35217</v>
          </cell>
          <cell r="B57" t="str">
            <v>Junio</v>
          </cell>
          <cell r="C57">
            <v>1.1399999999999999</v>
          </cell>
          <cell r="D57">
            <v>1.1399999999999999E-2</v>
          </cell>
          <cell r="E57">
            <v>1.6673898943743899</v>
          </cell>
        </row>
        <row r="58">
          <cell r="A58">
            <v>35247</v>
          </cell>
          <cell r="B58" t="str">
            <v>Julio</v>
          </cell>
          <cell r="C58">
            <v>1.51</v>
          </cell>
          <cell r="D58">
            <v>1.5100000000000001E-2</v>
          </cell>
          <cell r="E58">
            <v>1.6925674817794429</v>
          </cell>
        </row>
        <row r="59">
          <cell r="A59">
            <v>35278</v>
          </cell>
          <cell r="B59" t="str">
            <v>Agosto</v>
          </cell>
          <cell r="C59">
            <v>1.1000000000000001</v>
          </cell>
          <cell r="D59">
            <v>1.1000000000000001E-2</v>
          </cell>
          <cell r="E59">
            <v>1.7111857240790167</v>
          </cell>
        </row>
        <row r="60">
          <cell r="A60">
            <v>35309</v>
          </cell>
          <cell r="B60" t="str">
            <v>Septiembre</v>
          </cell>
          <cell r="C60">
            <v>1.19</v>
          </cell>
          <cell r="D60">
            <v>1.1899999999999999E-2</v>
          </cell>
          <cell r="E60">
            <v>1.7315488341955569</v>
          </cell>
        </row>
        <row r="61">
          <cell r="A61">
            <v>35339</v>
          </cell>
          <cell r="B61" t="str">
            <v>Octubre</v>
          </cell>
          <cell r="C61">
            <v>1.1499999999999999</v>
          </cell>
          <cell r="D61">
            <v>1.15E-2</v>
          </cell>
          <cell r="E61">
            <v>1.7514616457888059</v>
          </cell>
        </row>
        <row r="62">
          <cell r="A62">
            <v>35370</v>
          </cell>
          <cell r="B62" t="str">
            <v>Noviembre</v>
          </cell>
          <cell r="C62">
            <v>0.8</v>
          </cell>
          <cell r="D62">
            <v>8.0000000000000002E-3</v>
          </cell>
          <cell r="E62">
            <v>1.7654733389551165</v>
          </cell>
        </row>
        <row r="63">
          <cell r="A63">
            <v>35400</v>
          </cell>
          <cell r="B63" t="str">
            <v>Diciembre</v>
          </cell>
          <cell r="C63">
            <v>0.72</v>
          </cell>
          <cell r="D63">
            <v>7.1999999999999998E-3</v>
          </cell>
          <cell r="E63">
            <v>1.7781847469955936</v>
          </cell>
        </row>
        <row r="64">
          <cell r="A64">
            <v>35431</v>
          </cell>
          <cell r="B64" t="str">
            <v>Enero</v>
          </cell>
          <cell r="C64">
            <v>1.65</v>
          </cell>
          <cell r="D64">
            <v>1.6500000000000001E-2</v>
          </cell>
          <cell r="E64">
            <v>1.8075247953210207</v>
          </cell>
        </row>
        <row r="65">
          <cell r="A65">
            <v>35462</v>
          </cell>
          <cell r="B65" t="str">
            <v>Febrero</v>
          </cell>
          <cell r="C65">
            <v>3.11</v>
          </cell>
          <cell r="D65">
            <v>3.1099999999999999E-2</v>
          </cell>
          <cell r="E65">
            <v>1.8637388164555042</v>
          </cell>
        </row>
        <row r="66">
          <cell r="A66">
            <v>35490</v>
          </cell>
          <cell r="B66" t="str">
            <v>Marzo</v>
          </cell>
          <cell r="C66">
            <v>1.55</v>
          </cell>
          <cell r="D66">
            <v>1.55E-2</v>
          </cell>
          <cell r="E66">
            <v>1.8926267681105646</v>
          </cell>
        </row>
        <row r="67">
          <cell r="A67">
            <v>35521</v>
          </cell>
          <cell r="B67" t="str">
            <v>Abril</v>
          </cell>
          <cell r="C67">
            <v>1.62</v>
          </cell>
          <cell r="D67">
            <v>1.6200000000000003E-2</v>
          </cell>
          <cell r="E67">
            <v>1.9232873217539557</v>
          </cell>
        </row>
        <row r="68">
          <cell r="A68">
            <v>35551</v>
          </cell>
          <cell r="B68" t="str">
            <v>Mayo</v>
          </cell>
          <cell r="C68">
            <v>1.62</v>
          </cell>
          <cell r="D68">
            <v>1.6200000000000003E-2</v>
          </cell>
          <cell r="E68">
            <v>1.9544445763663698</v>
          </cell>
        </row>
        <row r="69">
          <cell r="A69">
            <v>35582</v>
          </cell>
          <cell r="B69" t="str">
            <v>Junio</v>
          </cell>
          <cell r="C69">
            <v>1.2</v>
          </cell>
          <cell r="D69">
            <v>1.2E-2</v>
          </cell>
          <cell r="E69">
            <v>1.9778979112827664</v>
          </cell>
        </row>
        <row r="70">
          <cell r="A70">
            <v>35612</v>
          </cell>
          <cell r="B70" t="str">
            <v>Julio</v>
          </cell>
          <cell r="C70">
            <v>0.83</v>
          </cell>
          <cell r="D70">
            <v>8.3000000000000001E-3</v>
          </cell>
          <cell r="E70">
            <v>1.9943144639464132</v>
          </cell>
        </row>
        <row r="71">
          <cell r="A71">
            <v>35643</v>
          </cell>
          <cell r="B71" t="str">
            <v>Agosto</v>
          </cell>
          <cell r="C71">
            <v>1.1399999999999999</v>
          </cell>
          <cell r="D71">
            <v>1.1399999999999999E-2</v>
          </cell>
          <cell r="E71">
            <v>2.0170496488354024</v>
          </cell>
        </row>
        <row r="72">
          <cell r="A72">
            <v>35674</v>
          </cell>
          <cell r="B72" t="str">
            <v>Septiembre</v>
          </cell>
          <cell r="C72">
            <v>1.26</v>
          </cell>
          <cell r="D72">
            <v>1.26E-2</v>
          </cell>
          <cell r="E72">
            <v>2.0424644744107283</v>
          </cell>
        </row>
        <row r="73">
          <cell r="A73">
            <v>35704</v>
          </cell>
          <cell r="B73" t="str">
            <v>Octubre</v>
          </cell>
          <cell r="C73">
            <v>0.96</v>
          </cell>
          <cell r="D73">
            <v>9.5999999999999992E-3</v>
          </cell>
          <cell r="E73">
            <v>2.0620721333650716</v>
          </cell>
        </row>
        <row r="74">
          <cell r="A74">
            <v>35735</v>
          </cell>
          <cell r="B74" t="str">
            <v>Noviembre</v>
          </cell>
          <cell r="C74">
            <v>0.81</v>
          </cell>
          <cell r="D74">
            <v>8.1000000000000013E-3</v>
          </cell>
          <cell r="E74">
            <v>2.0787749176453287</v>
          </cell>
        </row>
        <row r="75">
          <cell r="A75">
            <v>35765</v>
          </cell>
          <cell r="B75" t="str">
            <v>Diciembre</v>
          </cell>
          <cell r="C75">
            <v>0.61</v>
          </cell>
          <cell r="D75">
            <v>6.0999999999999995E-3</v>
          </cell>
          <cell r="E75">
            <v>2.0914554446429654</v>
          </cell>
        </row>
        <row r="76">
          <cell r="A76">
            <v>35796</v>
          </cell>
          <cell r="B76" t="str">
            <v>Enero</v>
          </cell>
          <cell r="C76">
            <v>1.79</v>
          </cell>
          <cell r="D76">
            <v>1.7899999999999999E-2</v>
          </cell>
          <cell r="E76">
            <v>2.1288924971020746</v>
          </cell>
        </row>
        <row r="77">
          <cell r="A77">
            <v>35827</v>
          </cell>
          <cell r="B77" t="str">
            <v>Febrero</v>
          </cell>
          <cell r="C77">
            <v>3.28</v>
          </cell>
          <cell r="D77">
            <v>3.2799999999999996E-2</v>
          </cell>
          <cell r="E77">
            <v>2.1987201710070226</v>
          </cell>
        </row>
        <row r="78">
          <cell r="A78">
            <v>35855</v>
          </cell>
          <cell r="B78" t="str">
            <v>Marzo</v>
          </cell>
          <cell r="C78">
            <v>2.6</v>
          </cell>
          <cell r="D78">
            <v>2.6000000000000002E-2</v>
          </cell>
          <cell r="E78">
            <v>2.2558868954532052</v>
          </cell>
        </row>
        <row r="79">
          <cell r="A79">
            <v>35886</v>
          </cell>
          <cell r="B79" t="str">
            <v>Abril</v>
          </cell>
          <cell r="C79">
            <v>2.9</v>
          </cell>
          <cell r="D79">
            <v>2.8999999999999998E-2</v>
          </cell>
          <cell r="E79">
            <v>2.3213076154213481</v>
          </cell>
        </row>
        <row r="80">
          <cell r="A80">
            <v>35916</v>
          </cell>
          <cell r="B80" t="str">
            <v>Mayo</v>
          </cell>
          <cell r="C80">
            <v>1.56</v>
          </cell>
          <cell r="D80">
            <v>1.5600000000000001E-2</v>
          </cell>
          <cell r="E80">
            <v>2.3575200142219215</v>
          </cell>
        </row>
        <row r="81">
          <cell r="A81">
            <v>35947</v>
          </cell>
          <cell r="B81" t="str">
            <v>Junio</v>
          </cell>
          <cell r="C81">
            <v>1.22</v>
          </cell>
          <cell r="D81">
            <v>1.2199999999999999E-2</v>
          </cell>
          <cell r="E81">
            <v>2.386281758395429</v>
          </cell>
        </row>
        <row r="82">
          <cell r="A82">
            <v>35977</v>
          </cell>
          <cell r="B82" t="str">
            <v>Julio</v>
          </cell>
          <cell r="C82">
            <v>0.47</v>
          </cell>
          <cell r="D82">
            <v>4.6999999999999993E-3</v>
          </cell>
          <cell r="E82">
            <v>2.3974972826598875</v>
          </cell>
        </row>
        <row r="83">
          <cell r="A83">
            <v>36008</v>
          </cell>
          <cell r="B83" t="str">
            <v>Agosto</v>
          </cell>
          <cell r="C83">
            <v>0.3</v>
          </cell>
          <cell r="D83">
            <v>3.0000000000000001E-3</v>
          </cell>
          <cell r="E83">
            <v>2.404689774507867</v>
          </cell>
        </row>
        <row r="84">
          <cell r="A84">
            <v>36039</v>
          </cell>
          <cell r="B84" t="str">
            <v>Septiembre</v>
          </cell>
          <cell r="C84">
            <v>0.28999999999999998</v>
          </cell>
          <cell r="D84">
            <v>2.8999999999999998E-3</v>
          </cell>
          <cell r="E84">
            <v>2.4116633748539398</v>
          </cell>
        </row>
        <row r="85">
          <cell r="A85">
            <v>36069</v>
          </cell>
          <cell r="B85" t="str">
            <v>Octubre</v>
          </cell>
          <cell r="C85">
            <v>0.35</v>
          </cell>
          <cell r="D85">
            <v>3.4999999999999996E-3</v>
          </cell>
          <cell r="E85">
            <v>2.4201041966659287</v>
          </cell>
        </row>
        <row r="86">
          <cell r="A86">
            <v>36100</v>
          </cell>
          <cell r="B86" t="str">
            <v>Noviembre</v>
          </cell>
          <cell r="C86">
            <v>0.17</v>
          </cell>
          <cell r="D86">
            <v>1.7000000000000001E-3</v>
          </cell>
          <cell r="E86">
            <v>2.4242183738002607</v>
          </cell>
        </row>
        <row r="87">
          <cell r="A87">
            <v>36130</v>
          </cell>
          <cell r="B87" t="str">
            <v>Diciembre</v>
          </cell>
          <cell r="C87">
            <v>0.91</v>
          </cell>
          <cell r="D87">
            <v>9.1000000000000004E-3</v>
          </cell>
          <cell r="E87">
            <v>2.4462787610018433</v>
          </cell>
        </row>
        <row r="88">
          <cell r="A88">
            <v>36161</v>
          </cell>
          <cell r="B88" t="str">
            <v>Enero</v>
          </cell>
          <cell r="C88">
            <v>2.21</v>
          </cell>
          <cell r="D88">
            <v>2.2099999999999998E-2</v>
          </cell>
          <cell r="E88">
            <v>2.5003415216199842</v>
          </cell>
        </row>
        <row r="89">
          <cell r="A89">
            <v>36192</v>
          </cell>
          <cell r="B89" t="str">
            <v>Febrero</v>
          </cell>
          <cell r="C89">
            <v>1.7</v>
          </cell>
          <cell r="D89">
            <v>1.7000000000000001E-2</v>
          </cell>
          <cell r="E89">
            <v>2.5428473274875238</v>
          </cell>
        </row>
        <row r="90">
          <cell r="A90">
            <v>36220</v>
          </cell>
          <cell r="B90" t="str">
            <v>Marzo</v>
          </cell>
          <cell r="C90">
            <v>0.94</v>
          </cell>
          <cell r="D90">
            <v>9.3999999999999986E-3</v>
          </cell>
          <cell r="E90">
            <v>2.5667500923659068</v>
          </cell>
        </row>
        <row r="91">
          <cell r="A91">
            <v>36251</v>
          </cell>
          <cell r="B91" t="str">
            <v>Abril</v>
          </cell>
          <cell r="C91">
            <v>0.78</v>
          </cell>
          <cell r="D91">
            <v>7.8000000000000005E-3</v>
          </cell>
          <cell r="E91">
            <v>2.5867707430863609</v>
          </cell>
        </row>
        <row r="92">
          <cell r="A92">
            <v>36281</v>
          </cell>
          <cell r="B92" t="str">
            <v>Mayo</v>
          </cell>
          <cell r="C92">
            <v>0.48</v>
          </cell>
          <cell r="D92">
            <v>4.7999999999999996E-3</v>
          </cell>
          <cell r="E92">
            <v>2.599187242653175</v>
          </cell>
        </row>
        <row r="93">
          <cell r="A93">
            <v>36312</v>
          </cell>
          <cell r="B93" t="str">
            <v>Junio</v>
          </cell>
          <cell r="C93">
            <v>0.28000000000000003</v>
          </cell>
          <cell r="D93">
            <v>2.8000000000000004E-3</v>
          </cell>
          <cell r="E93">
            <v>2.6064649669326037</v>
          </cell>
        </row>
        <row r="94">
          <cell r="A94">
            <v>36342</v>
          </cell>
          <cell r="B94" t="str">
            <v>Julio</v>
          </cell>
          <cell r="C94">
            <v>0.31</v>
          </cell>
          <cell r="D94">
            <v>3.0999999999999999E-3</v>
          </cell>
          <cell r="E94">
            <v>2.614545008330095</v>
          </cell>
        </row>
        <row r="95">
          <cell r="A95">
            <v>36373</v>
          </cell>
          <cell r="B95" t="str">
            <v>Agosto</v>
          </cell>
          <cell r="C95">
            <v>0.5</v>
          </cell>
          <cell r="D95">
            <v>5.0000000000000001E-3</v>
          </cell>
          <cell r="E95">
            <v>2.627617733371745</v>
          </cell>
        </row>
        <row r="96">
          <cell r="A96">
            <v>36404</v>
          </cell>
          <cell r="B96" t="str">
            <v>Septiembre</v>
          </cell>
          <cell r="C96">
            <v>0.33</v>
          </cell>
          <cell r="D96">
            <v>3.3E-3</v>
          </cell>
          <cell r="E96">
            <v>2.636288871891872</v>
          </cell>
        </row>
        <row r="97">
          <cell r="A97">
            <v>36434</v>
          </cell>
          <cell r="B97" t="str">
            <v>Octubre</v>
          </cell>
          <cell r="C97">
            <v>0.35</v>
          </cell>
          <cell r="D97">
            <v>3.4999999999999996E-3</v>
          </cell>
          <cell r="E97">
            <v>2.6455158829434935</v>
          </cell>
        </row>
        <row r="98">
          <cell r="A98">
            <v>36465</v>
          </cell>
          <cell r="B98" t="str">
            <v>Noviembre</v>
          </cell>
          <cell r="C98">
            <v>0.48</v>
          </cell>
          <cell r="D98">
            <v>4.7999999999999996E-3</v>
          </cell>
          <cell r="E98">
            <v>2.6582143591816219</v>
          </cell>
        </row>
        <row r="99">
          <cell r="A99">
            <v>36495</v>
          </cell>
          <cell r="B99" t="str">
            <v>Diciembre</v>
          </cell>
          <cell r="C99">
            <v>0.53</v>
          </cell>
          <cell r="D99">
            <v>5.3E-3</v>
          </cell>
          <cell r="E99">
            <v>2.6723028952852848</v>
          </cell>
        </row>
        <row r="100">
          <cell r="A100">
            <v>36526</v>
          </cell>
          <cell r="B100" t="str">
            <v>Enero</v>
          </cell>
          <cell r="C100">
            <v>1.29</v>
          </cell>
          <cell r="D100">
            <v>1.29E-2</v>
          </cell>
          <cell r="E100">
            <v>2.7067756026344645</v>
          </cell>
        </row>
        <row r="101">
          <cell r="A101">
            <v>36557</v>
          </cell>
          <cell r="B101" t="str">
            <v>Febrero</v>
          </cell>
          <cell r="C101">
            <v>2.2999999999999998</v>
          </cell>
          <cell r="D101">
            <v>2.3E-2</v>
          </cell>
          <cell r="E101">
            <v>2.769031441495057</v>
          </cell>
        </row>
        <row r="102">
          <cell r="A102">
            <v>36586</v>
          </cell>
          <cell r="B102" t="str">
            <v>Marzo</v>
          </cell>
          <cell r="C102">
            <v>1.71</v>
          </cell>
          <cell r="D102">
            <v>1.7100000000000001E-2</v>
          </cell>
          <cell r="E102">
            <v>2.8163818791446222</v>
          </cell>
        </row>
        <row r="103">
          <cell r="A103">
            <v>36617</v>
          </cell>
          <cell r="B103" t="str">
            <v>Abril</v>
          </cell>
          <cell r="C103">
            <v>1</v>
          </cell>
          <cell r="D103">
            <v>0.01</v>
          </cell>
          <cell r="E103">
            <v>2.8445456979360686</v>
          </cell>
        </row>
        <row r="104">
          <cell r="A104">
            <v>36647</v>
          </cell>
          <cell r="B104" t="str">
            <v>Mayo</v>
          </cell>
          <cell r="C104">
            <v>0.52</v>
          </cell>
          <cell r="D104">
            <v>5.1999999999999998E-3</v>
          </cell>
          <cell r="E104">
            <v>2.8593373355653364</v>
          </cell>
        </row>
        <row r="105">
          <cell r="A105">
            <v>36678</v>
          </cell>
          <cell r="B105" t="str">
            <v>Junio</v>
          </cell>
          <cell r="C105">
            <v>-0.02</v>
          </cell>
          <cell r="D105">
            <v>-2.0000000000000001E-4</v>
          </cell>
          <cell r="E105">
            <v>2.8587654680982233</v>
          </cell>
        </row>
        <row r="106">
          <cell r="A106">
            <v>36708</v>
          </cell>
          <cell r="B106" t="str">
            <v>Julio</v>
          </cell>
          <cell r="C106">
            <v>-0.04</v>
          </cell>
          <cell r="D106">
            <v>-4.0000000000000002E-4</v>
          </cell>
          <cell r="E106">
            <v>2.8576219619109842</v>
          </cell>
        </row>
        <row r="107">
          <cell r="A107">
            <v>36739</v>
          </cell>
          <cell r="B107" t="str">
            <v>Agosto</v>
          </cell>
          <cell r="C107">
            <v>0.32</v>
          </cell>
          <cell r="D107">
            <v>3.2000000000000002E-3</v>
          </cell>
          <cell r="E107">
            <v>2.8667663521890994</v>
          </cell>
        </row>
        <row r="108">
          <cell r="A108">
            <v>36770</v>
          </cell>
          <cell r="B108" t="str">
            <v>Septiembre</v>
          </cell>
          <cell r="C108">
            <v>0.43</v>
          </cell>
          <cell r="D108">
            <v>4.3E-3</v>
          </cell>
          <cell r="E108">
            <v>2.8790934475035126</v>
          </cell>
        </row>
        <row r="109">
          <cell r="A109">
            <v>36800</v>
          </cell>
          <cell r="B109" t="str">
            <v>Octubre</v>
          </cell>
          <cell r="C109">
            <v>0.15</v>
          </cell>
          <cell r="D109">
            <v>1.5E-3</v>
          </cell>
          <cell r="E109">
            <v>2.8834120876747682</v>
          </cell>
        </row>
        <row r="110">
          <cell r="A110">
            <v>36831</v>
          </cell>
          <cell r="B110" t="str">
            <v>Noviembre</v>
          </cell>
          <cell r="C110">
            <v>0.17</v>
          </cell>
          <cell r="D110">
            <v>1.7000000000000001E-3</v>
          </cell>
          <cell r="E110">
            <v>2.8883138882238155</v>
          </cell>
        </row>
        <row r="111">
          <cell r="A111">
            <v>36861</v>
          </cell>
          <cell r="B111" t="str">
            <v>Diciembre</v>
          </cell>
          <cell r="C111">
            <v>0.64</v>
          </cell>
          <cell r="D111">
            <v>6.4000000000000003E-3</v>
          </cell>
          <cell r="E111">
            <v>2.9067990971084479</v>
          </cell>
        </row>
        <row r="112">
          <cell r="A112">
            <v>36892</v>
          </cell>
          <cell r="B112" t="str">
            <v>Enero</v>
          </cell>
          <cell r="E112">
            <v>0</v>
          </cell>
        </row>
      </sheetData>
      <sheetData sheetId="29">
        <row r="7">
          <cell r="C7" t="str">
            <v>Población Urbana</v>
          </cell>
          <cell r="D7" t="str">
            <v>Tasa Anual Crecimiento Población</v>
          </cell>
          <cell r="E7" t="str">
            <v>Densidad Habitacional</v>
          </cell>
          <cell r="F7" t="str">
            <v>No. Usuarios Actuales Acueducto</v>
          </cell>
        </row>
        <row r="8">
          <cell r="B8" t="str">
            <v>Unidad</v>
          </cell>
          <cell r="C8" t="str">
            <v>Hab</v>
          </cell>
          <cell r="D8" t="str">
            <v>%/Año</v>
          </cell>
          <cell r="E8" t="str">
            <v>Hab/Vivienda</v>
          </cell>
          <cell r="F8" t="str">
            <v>Unidad</v>
          </cell>
        </row>
        <row r="9">
          <cell r="B9" t="str">
            <v>Majagual</v>
          </cell>
          <cell r="C9">
            <v>9435</v>
          </cell>
          <cell r="D9">
            <v>3.5058032021544082E-2</v>
          </cell>
          <cell r="E9">
            <v>5.3</v>
          </cell>
          <cell r="F9">
            <v>1250</v>
          </cell>
        </row>
        <row r="10">
          <cell r="B10" t="str">
            <v>San Benito Abad</v>
          </cell>
          <cell r="C10">
            <v>11831</v>
          </cell>
          <cell r="D10">
            <v>1.3187175809739052E-2</v>
          </cell>
          <cell r="E10">
            <v>11.06</v>
          </cell>
          <cell r="F10">
            <v>803</v>
          </cell>
        </row>
        <row r="11">
          <cell r="B11" t="str">
            <v>San Marcos</v>
          </cell>
          <cell r="C11">
            <v>32749</v>
          </cell>
          <cell r="D11">
            <v>2.3191582792298097E-2</v>
          </cell>
          <cell r="E11">
            <v>5.5</v>
          </cell>
          <cell r="F11">
            <v>3700</v>
          </cell>
        </row>
        <row r="12">
          <cell r="B12" t="str">
            <v>San Onofre</v>
          </cell>
          <cell r="C12">
            <v>14918.075146410478</v>
          </cell>
          <cell r="D12">
            <v>7.9585017057331765E-3</v>
          </cell>
          <cell r="E12">
            <v>5.35</v>
          </cell>
          <cell r="F12">
            <v>2412</v>
          </cell>
        </row>
        <row r="13">
          <cell r="B13" t="str">
            <v>San Pedro</v>
          </cell>
          <cell r="C13">
            <v>11208</v>
          </cell>
          <cell r="D13">
            <v>6.0766924441318874E-3</v>
          </cell>
          <cell r="E13">
            <v>5.23</v>
          </cell>
          <cell r="F13">
            <v>2000</v>
          </cell>
        </row>
        <row r="14">
          <cell r="B14" t="str">
            <v>Santiago de Tolú</v>
          </cell>
          <cell r="C14">
            <v>24243</v>
          </cell>
          <cell r="D14">
            <v>2.5717199808861356E-2</v>
          </cell>
          <cell r="E14">
            <v>5.38</v>
          </cell>
          <cell r="F14">
            <v>3016</v>
          </cell>
        </row>
        <row r="15">
          <cell r="B15" t="str">
            <v>Cerro de San Antonio</v>
          </cell>
          <cell r="C15">
            <v>6342</v>
          </cell>
          <cell r="D15">
            <v>2.3383323838540897E-2</v>
          </cell>
          <cell r="E15">
            <v>4.2678331090174968</v>
          </cell>
          <cell r="F15">
            <v>624</v>
          </cell>
        </row>
        <row r="16">
          <cell r="B16" t="str">
            <v>El Piñón</v>
          </cell>
          <cell r="C16">
            <v>6349</v>
          </cell>
          <cell r="D16">
            <v>3.5104272156593383E-2</v>
          </cell>
          <cell r="E16">
            <v>7.7144592952612392</v>
          </cell>
          <cell r="F16">
            <v>823</v>
          </cell>
        </row>
        <row r="17">
          <cell r="B17" t="str">
            <v>Pedraza</v>
          </cell>
          <cell r="C17">
            <v>2282</v>
          </cell>
          <cell r="D17">
            <v>2.9999238814196659E-2</v>
          </cell>
          <cell r="E17">
            <v>5.2946635730858471</v>
          </cell>
          <cell r="F17">
            <v>413</v>
          </cell>
        </row>
        <row r="18">
          <cell r="B18" t="str">
            <v>Pivijay</v>
          </cell>
          <cell r="C18">
            <v>30277</v>
          </cell>
          <cell r="D18">
            <v>2.1895232085903864E-2</v>
          </cell>
          <cell r="E18">
            <v>5.5</v>
          </cell>
          <cell r="F18">
            <v>2763</v>
          </cell>
        </row>
        <row r="19">
          <cell r="B19" t="str">
            <v>Salamina</v>
          </cell>
          <cell r="C19">
            <v>5639</v>
          </cell>
          <cell r="D19">
            <v>1.952264280880333E-2</v>
          </cell>
          <cell r="E19">
            <v>5.4273339749759382</v>
          </cell>
          <cell r="F19">
            <v>1049</v>
          </cell>
        </row>
      </sheetData>
      <sheetData sheetId="3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 val="PROY ORIGINAL"/>
      <sheetName val="PRESUP"/>
      <sheetName val="PRECIOS"/>
      <sheetName val="PROY_ORIGINAL"/>
    </sheetNames>
    <sheetDataSet>
      <sheetData sheetId="0" refreshError="1">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1"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2"/>
      <sheetData sheetId="3"/>
      <sheetData sheetId="4"/>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bases"/>
      <sheetName val="tramo4"/>
      <sheetName val="tramo3"/>
      <sheetName val="tramo2"/>
      <sheetName val="tramo1"/>
      <sheetName val="cajas"/>
      <sheetName val="Item"/>
    </sheetNames>
    <sheetDataSet>
      <sheetData sheetId="0">
        <row r="5">
          <cell r="D5">
            <v>595</v>
          </cell>
          <cell r="E5">
            <v>23.51</v>
          </cell>
          <cell r="K5" t="str">
            <v>true</v>
          </cell>
          <cell r="P5">
            <v>-22.369765000000825</v>
          </cell>
          <cell r="Q5">
            <v>0</v>
          </cell>
          <cell r="R5">
            <v>0</v>
          </cell>
          <cell r="S5">
            <v>0</v>
          </cell>
          <cell r="T5">
            <v>0</v>
          </cell>
          <cell r="U5">
            <v>3.8607828125000001</v>
          </cell>
          <cell r="V5">
            <v>9.032982812500002</v>
          </cell>
          <cell r="W5">
            <v>0</v>
          </cell>
          <cell r="Y5">
            <v>0</v>
          </cell>
          <cell r="Z5">
            <v>0</v>
          </cell>
          <cell r="AA5">
            <v>0</v>
          </cell>
          <cell r="AB5">
            <v>25.861000000000004</v>
          </cell>
        </row>
        <row r="6">
          <cell r="D6">
            <v>595</v>
          </cell>
          <cell r="E6">
            <v>21.59</v>
          </cell>
          <cell r="K6" t="str">
            <v>true</v>
          </cell>
          <cell r="P6">
            <v>-32.179895000000968</v>
          </cell>
          <cell r="Q6">
            <v>0</v>
          </cell>
          <cell r="R6">
            <v>0</v>
          </cell>
          <cell r="S6">
            <v>0</v>
          </cell>
          <cell r="T6">
            <v>0</v>
          </cell>
          <cell r="U6">
            <v>3.5454828125</v>
          </cell>
          <cell r="V6">
            <v>8.2952828125000018</v>
          </cell>
          <cell r="W6">
            <v>0</v>
          </cell>
          <cell r="Y6">
            <v>0</v>
          </cell>
          <cell r="Z6">
            <v>0</v>
          </cell>
          <cell r="AA6">
            <v>0</v>
          </cell>
          <cell r="AB6">
            <v>23.749000000000002</v>
          </cell>
        </row>
        <row r="7">
          <cell r="D7">
            <v>595</v>
          </cell>
          <cell r="E7">
            <v>31.37</v>
          </cell>
          <cell r="K7" t="str">
            <v>true</v>
          </cell>
          <cell r="P7">
            <v>18.116174999998439</v>
          </cell>
          <cell r="Q7">
            <v>18.116174999998439</v>
          </cell>
          <cell r="R7">
            <v>0</v>
          </cell>
          <cell r="S7">
            <v>0</v>
          </cell>
          <cell r="T7">
            <v>0</v>
          </cell>
          <cell r="U7">
            <v>5.1515421875000005</v>
          </cell>
          <cell r="V7">
            <v>12.052942187500001</v>
          </cell>
          <cell r="W7">
            <v>0</v>
          </cell>
          <cell r="Y7">
            <v>0</v>
          </cell>
          <cell r="Z7">
            <v>0</v>
          </cell>
          <cell r="AA7">
            <v>0</v>
          </cell>
          <cell r="AB7">
            <v>34.507000000000005</v>
          </cell>
        </row>
        <row r="8">
          <cell r="D8">
            <v>595</v>
          </cell>
          <cell r="E8">
            <v>44.5</v>
          </cell>
          <cell r="K8" t="str">
            <v>true</v>
          </cell>
          <cell r="P8">
            <v>152.38224000000116</v>
          </cell>
          <cell r="Q8">
            <v>95.942000000000675</v>
          </cell>
          <cell r="R8">
            <v>0</v>
          </cell>
          <cell r="S8">
            <v>0</v>
          </cell>
          <cell r="T8">
            <v>87.22000000000061</v>
          </cell>
          <cell r="U8">
            <v>7.3077343749999999</v>
          </cell>
          <cell r="V8">
            <v>17.097734375000002</v>
          </cell>
          <cell r="W8">
            <v>0</v>
          </cell>
          <cell r="Y8">
            <v>0</v>
          </cell>
          <cell r="Z8">
            <v>0</v>
          </cell>
          <cell r="AA8">
            <v>0</v>
          </cell>
          <cell r="AB8">
            <v>57.85</v>
          </cell>
        </row>
        <row r="9">
          <cell r="D9">
            <v>595</v>
          </cell>
          <cell r="E9">
            <v>61.61</v>
          </cell>
          <cell r="K9" t="str">
            <v>true</v>
          </cell>
          <cell r="P9">
            <v>145.25820504999956</v>
          </cell>
          <cell r="Q9">
            <v>91.829704999999706</v>
          </cell>
          <cell r="R9">
            <v>0</v>
          </cell>
          <cell r="S9">
            <v>0</v>
          </cell>
          <cell r="T9">
            <v>83.481549999999729</v>
          </cell>
          <cell r="U9">
            <v>10.117517187499999</v>
          </cell>
          <cell r="V9">
            <v>23.671717187500001</v>
          </cell>
          <cell r="W9">
            <v>0</v>
          </cell>
          <cell r="Y9">
            <v>0</v>
          </cell>
          <cell r="Z9">
            <v>0</v>
          </cell>
          <cell r="AA9">
            <v>0</v>
          </cell>
          <cell r="AB9">
            <v>80.093000000000004</v>
          </cell>
        </row>
        <row r="10">
          <cell r="D10">
            <v>595</v>
          </cell>
          <cell r="E10">
            <v>62.66</v>
          </cell>
          <cell r="K10" t="str">
            <v>true</v>
          </cell>
          <cell r="P10">
            <v>-44.112640000000624</v>
          </cell>
          <cell r="Q10">
            <v>0</v>
          </cell>
          <cell r="R10">
            <v>0</v>
          </cell>
          <cell r="S10">
            <v>0</v>
          </cell>
          <cell r="T10">
            <v>0</v>
          </cell>
          <cell r="U10">
            <v>10.289946875</v>
          </cell>
          <cell r="V10">
            <v>24.075146875000002</v>
          </cell>
          <cell r="W10">
            <v>0</v>
          </cell>
          <cell r="Y10">
            <v>0</v>
          </cell>
          <cell r="Z10">
            <v>0</v>
          </cell>
          <cell r="AA10">
            <v>0</v>
          </cell>
          <cell r="AB10">
            <v>68.926000000000002</v>
          </cell>
        </row>
        <row r="11">
          <cell r="D11">
            <v>595</v>
          </cell>
          <cell r="E11">
            <v>31.15</v>
          </cell>
          <cell r="K11" t="str">
            <v>true</v>
          </cell>
          <cell r="P11">
            <v>-8.0522750000012486</v>
          </cell>
          <cell r="Q11">
            <v>0</v>
          </cell>
          <cell r="R11">
            <v>0</v>
          </cell>
          <cell r="S11">
            <v>0</v>
          </cell>
          <cell r="T11">
            <v>0</v>
          </cell>
          <cell r="U11">
            <v>5.1154140624999993</v>
          </cell>
          <cell r="V11">
            <v>11.968414062499999</v>
          </cell>
          <cell r="W11">
            <v>0</v>
          </cell>
          <cell r="Y11">
            <v>0</v>
          </cell>
          <cell r="Z11">
            <v>0</v>
          </cell>
          <cell r="AA11">
            <v>0</v>
          </cell>
          <cell r="AB11">
            <v>34.265000000000001</v>
          </cell>
        </row>
        <row r="12">
          <cell r="D12">
            <v>595</v>
          </cell>
          <cell r="E12">
            <v>60.98</v>
          </cell>
          <cell r="K12" t="str">
            <v>true</v>
          </cell>
          <cell r="P12">
            <v>-125.77125000000154</v>
          </cell>
          <cell r="Q12">
            <v>0</v>
          </cell>
          <cell r="R12">
            <v>0</v>
          </cell>
          <cell r="S12">
            <v>0</v>
          </cell>
          <cell r="T12">
            <v>0</v>
          </cell>
          <cell r="U12">
            <v>10.014059374999999</v>
          </cell>
          <cell r="V12">
            <v>23.429659375</v>
          </cell>
          <cell r="W12">
            <v>0</v>
          </cell>
          <cell r="Y12">
            <v>0</v>
          </cell>
          <cell r="Z12">
            <v>0</v>
          </cell>
          <cell r="AA12">
            <v>0</v>
          </cell>
          <cell r="AB12">
            <v>67.078000000000003</v>
          </cell>
        </row>
        <row r="13">
          <cell r="D13">
            <v>595</v>
          </cell>
          <cell r="E13">
            <v>59.16</v>
          </cell>
          <cell r="K13" t="str">
            <v>true</v>
          </cell>
          <cell r="P13">
            <v>-97.288620000001771</v>
          </cell>
          <cell r="Q13">
            <v>0</v>
          </cell>
          <cell r="R13">
            <v>0</v>
          </cell>
          <cell r="S13">
            <v>0</v>
          </cell>
          <cell r="T13">
            <v>0</v>
          </cell>
          <cell r="U13">
            <v>9.7151812499999988</v>
          </cell>
          <cell r="V13">
            <v>22.730381250000001</v>
          </cell>
          <cell r="W13">
            <v>0</v>
          </cell>
          <cell r="Y13">
            <v>0</v>
          </cell>
          <cell r="Z13">
            <v>0</v>
          </cell>
          <cell r="AA13">
            <v>0</v>
          </cell>
          <cell r="AB13">
            <v>65.076000000000008</v>
          </cell>
        </row>
        <row r="14">
          <cell r="D14">
            <v>595</v>
          </cell>
          <cell r="E14">
            <v>44.06</v>
          </cell>
          <cell r="K14" t="str">
            <v>true</v>
          </cell>
          <cell r="P14">
            <v>-25.686979999999778</v>
          </cell>
          <cell r="Q14">
            <v>0</v>
          </cell>
          <cell r="R14">
            <v>0</v>
          </cell>
          <cell r="S14">
            <v>0</v>
          </cell>
          <cell r="T14">
            <v>0</v>
          </cell>
          <cell r="U14">
            <v>7.2354781250000002</v>
          </cell>
          <cell r="V14">
            <v>16.928678125000005</v>
          </cell>
          <cell r="W14">
            <v>0</v>
          </cell>
          <cell r="Y14">
            <v>0</v>
          </cell>
          <cell r="Z14">
            <v>0</v>
          </cell>
          <cell r="AA14">
            <v>0</v>
          </cell>
          <cell r="AB14">
            <v>48.466000000000008</v>
          </cell>
        </row>
        <row r="15">
          <cell r="D15">
            <v>595</v>
          </cell>
          <cell r="E15">
            <v>82.78</v>
          </cell>
          <cell r="K15" t="str">
            <v>true</v>
          </cell>
          <cell r="P15">
            <v>-275.45044999999999</v>
          </cell>
          <cell r="Q15">
            <v>0</v>
          </cell>
          <cell r="R15">
            <v>0</v>
          </cell>
          <cell r="S15">
            <v>0</v>
          </cell>
          <cell r="T15">
            <v>0</v>
          </cell>
          <cell r="U15">
            <v>13.594028124999999</v>
          </cell>
          <cell r="V15">
            <v>31.805628125000005</v>
          </cell>
          <cell r="W15">
            <v>0</v>
          </cell>
          <cell r="Y15">
            <v>0</v>
          </cell>
          <cell r="Z15">
            <v>0</v>
          </cell>
          <cell r="AA15">
            <v>0</v>
          </cell>
          <cell r="AB15">
            <v>91.058000000000007</v>
          </cell>
        </row>
        <row r="16">
          <cell r="D16">
            <v>595</v>
          </cell>
          <cell r="E16">
            <v>91.28</v>
          </cell>
          <cell r="K16" t="str">
            <v>true</v>
          </cell>
          <cell r="P16">
            <v>-153.12219999999999</v>
          </cell>
          <cell r="Q16">
            <v>0</v>
          </cell>
          <cell r="R16">
            <v>0</v>
          </cell>
          <cell r="S16">
            <v>0</v>
          </cell>
          <cell r="T16">
            <v>0</v>
          </cell>
          <cell r="U16">
            <v>14.9898875</v>
          </cell>
          <cell r="V16">
            <v>35.071487500000003</v>
          </cell>
          <cell r="W16">
            <v>0</v>
          </cell>
          <cell r="Y16">
            <v>0</v>
          </cell>
          <cell r="Z16">
            <v>0</v>
          </cell>
          <cell r="AA16">
            <v>0</v>
          </cell>
          <cell r="AB16">
            <v>100.40800000000002</v>
          </cell>
        </row>
        <row r="17">
          <cell r="D17">
            <v>595</v>
          </cell>
          <cell r="E17">
            <v>25.81</v>
          </cell>
          <cell r="K17" t="str">
            <v>true</v>
          </cell>
          <cell r="P17">
            <v>10.220759999999743</v>
          </cell>
          <cell r="Q17">
            <v>10.220759999999743</v>
          </cell>
          <cell r="R17">
            <v>0</v>
          </cell>
          <cell r="S17">
            <v>0</v>
          </cell>
          <cell r="T17">
            <v>0</v>
          </cell>
          <cell r="U17">
            <v>4.2384859375000001</v>
          </cell>
          <cell r="V17">
            <v>9.9166859375000005</v>
          </cell>
          <cell r="W17">
            <v>0</v>
          </cell>
          <cell r="Y17">
            <v>0</v>
          </cell>
          <cell r="Z17">
            <v>0</v>
          </cell>
          <cell r="AA17">
            <v>0</v>
          </cell>
          <cell r="AB17">
            <v>28.391000000000002</v>
          </cell>
        </row>
        <row r="18">
          <cell r="D18">
            <v>595</v>
          </cell>
          <cell r="E18">
            <v>59.79</v>
          </cell>
          <cell r="K18" t="str">
            <v>true</v>
          </cell>
          <cell r="P18">
            <v>62.151705000001812</v>
          </cell>
          <cell r="Q18">
            <v>62.151705000001812</v>
          </cell>
          <cell r="R18">
            <v>0</v>
          </cell>
          <cell r="S18">
            <v>0</v>
          </cell>
          <cell r="T18">
            <v>0</v>
          </cell>
          <cell r="U18">
            <v>9.8186390624999991</v>
          </cell>
          <cell r="V18">
            <v>22.972439062500001</v>
          </cell>
          <cell r="W18">
            <v>0</v>
          </cell>
          <cell r="Y18">
            <v>0</v>
          </cell>
          <cell r="Z18">
            <v>0</v>
          </cell>
          <cell r="AA18">
            <v>0</v>
          </cell>
          <cell r="AB18">
            <v>65.769000000000005</v>
          </cell>
        </row>
        <row r="19">
          <cell r="D19">
            <v>595</v>
          </cell>
          <cell r="E19">
            <v>56.25</v>
          </cell>
          <cell r="K19" t="str">
            <v>true</v>
          </cell>
          <cell r="P19">
            <v>163.82699999999275</v>
          </cell>
          <cell r="Q19">
            <v>103.94999999999551</v>
          </cell>
          <cell r="R19">
            <v>0</v>
          </cell>
          <cell r="S19">
            <v>0</v>
          </cell>
          <cell r="T19">
            <v>94.499999999995907</v>
          </cell>
          <cell r="U19">
            <v>9.2373046875</v>
          </cell>
          <cell r="V19">
            <v>21.6123046875</v>
          </cell>
          <cell r="W19">
            <v>0</v>
          </cell>
          <cell r="Y19">
            <v>0</v>
          </cell>
          <cell r="Z19">
            <v>0</v>
          </cell>
          <cell r="AA19">
            <v>0</v>
          </cell>
          <cell r="AB19">
            <v>73.125</v>
          </cell>
        </row>
        <row r="20">
          <cell r="D20">
            <v>595</v>
          </cell>
          <cell r="E20">
            <v>56.5</v>
          </cell>
          <cell r="K20" t="str">
            <v>true</v>
          </cell>
          <cell r="P20">
            <v>429.07343000000537</v>
          </cell>
          <cell r="Q20">
            <v>124.30000000000001</v>
          </cell>
          <cell r="R20">
            <v>112.49150000000225</v>
          </cell>
          <cell r="S20">
            <v>0</v>
          </cell>
          <cell r="T20">
            <v>215.26500000000203</v>
          </cell>
          <cell r="U20">
            <v>9.2783593749999991</v>
          </cell>
          <cell r="V20">
            <v>21.708359375000001</v>
          </cell>
          <cell r="W20">
            <v>0</v>
          </cell>
          <cell r="Y20">
            <v>0</v>
          </cell>
          <cell r="Z20">
            <v>0</v>
          </cell>
          <cell r="AA20">
            <v>0</v>
          </cell>
          <cell r="AB20">
            <v>73.45</v>
          </cell>
        </row>
        <row r="21">
          <cell r="D21">
            <v>595</v>
          </cell>
          <cell r="E21">
            <v>63.05</v>
          </cell>
          <cell r="K21" t="str">
            <v>true</v>
          </cell>
          <cell r="P21">
            <v>202.98947499998681</v>
          </cell>
          <cell r="Q21">
            <v>128.30674999999212</v>
          </cell>
          <cell r="R21">
            <v>0</v>
          </cell>
          <cell r="S21">
            <v>0</v>
          </cell>
          <cell r="T21">
            <v>116.64249999999282</v>
          </cell>
          <cell r="U21">
            <v>10.353992187499999</v>
          </cell>
          <cell r="V21">
            <v>24.2249921875</v>
          </cell>
          <cell r="W21">
            <v>0</v>
          </cell>
          <cell r="Y21">
            <v>0</v>
          </cell>
          <cell r="Z21">
            <v>0</v>
          </cell>
          <cell r="AA21">
            <v>0</v>
          </cell>
          <cell r="AB21">
            <v>81.965000000000003</v>
          </cell>
        </row>
        <row r="22">
          <cell r="D22">
            <v>1300</v>
          </cell>
          <cell r="E22">
            <v>50.3</v>
          </cell>
          <cell r="K22" t="str">
            <v>true</v>
          </cell>
          <cell r="P22">
            <v>2029.7703251171888</v>
          </cell>
          <cell r="Q22">
            <v>211.26</v>
          </cell>
          <cell r="R22">
            <v>211.26</v>
          </cell>
          <cell r="S22">
            <v>613.79914282891548</v>
          </cell>
          <cell r="T22">
            <v>493.48530610900741</v>
          </cell>
          <cell r="U22">
            <v>0</v>
          </cell>
          <cell r="V22">
            <v>0</v>
          </cell>
          <cell r="W22">
            <v>10.563000000000001</v>
          </cell>
          <cell r="Y22">
            <v>0</v>
          </cell>
          <cell r="Z22">
            <v>0</v>
          </cell>
          <cell r="AA22">
            <v>0</v>
          </cell>
          <cell r="AB22">
            <v>115.69000000000001</v>
          </cell>
        </row>
        <row r="23">
          <cell r="D23">
            <v>1300</v>
          </cell>
          <cell r="E23">
            <v>102.36</v>
          </cell>
          <cell r="K23" t="str">
            <v>true</v>
          </cell>
          <cell r="P23">
            <v>2764.1165827066193</v>
          </cell>
          <cell r="Q23">
            <v>429.91200000000003</v>
          </cell>
          <cell r="R23">
            <v>429.91200000000003</v>
          </cell>
          <cell r="S23">
            <v>731.35479426317568</v>
          </cell>
          <cell r="T23">
            <v>757.70418774436939</v>
          </cell>
          <cell r="U23">
            <v>0</v>
          </cell>
          <cell r="V23">
            <v>0</v>
          </cell>
          <cell r="W23">
            <v>21.495600000000003</v>
          </cell>
          <cell r="Y23">
            <v>0</v>
          </cell>
          <cell r="Z23">
            <v>0</v>
          </cell>
          <cell r="AA23">
            <v>0</v>
          </cell>
          <cell r="AB23">
            <v>235.42800000000003</v>
          </cell>
        </row>
        <row r="24">
          <cell r="D24">
            <v>1300</v>
          </cell>
          <cell r="E24">
            <v>89.75</v>
          </cell>
          <cell r="K24" t="str">
            <v>true</v>
          </cell>
          <cell r="P24">
            <v>1367.0896020373705</v>
          </cell>
          <cell r="Q24">
            <v>376.95</v>
          </cell>
          <cell r="R24">
            <v>376.95</v>
          </cell>
          <cell r="S24">
            <v>152.85097340425858</v>
          </cell>
          <cell r="T24">
            <v>431.78617781155168</v>
          </cell>
          <cell r="U24">
            <v>100.051146</v>
          </cell>
          <cell r="V24">
            <v>137.74614600000001</v>
          </cell>
          <cell r="W24">
            <v>0</v>
          </cell>
          <cell r="Y24">
            <v>0</v>
          </cell>
          <cell r="Z24">
            <v>0</v>
          </cell>
          <cell r="AA24">
            <v>0</v>
          </cell>
          <cell r="AB24">
            <v>206.42500000000001</v>
          </cell>
        </row>
        <row r="25">
          <cell r="D25">
            <v>1300</v>
          </cell>
          <cell r="E25">
            <v>114.7</v>
          </cell>
          <cell r="K25" t="str">
            <v>true</v>
          </cell>
          <cell r="P25">
            <v>1455.2709823816945</v>
          </cell>
          <cell r="Q25">
            <v>481.74</v>
          </cell>
          <cell r="R25">
            <v>481.74</v>
          </cell>
          <cell r="S25">
            <v>37.93172449262017</v>
          </cell>
          <cell r="T25">
            <v>476.86272594886674</v>
          </cell>
          <cell r="U25">
            <v>83.847535199999996</v>
          </cell>
          <cell r="V25">
            <v>132.02153520000002</v>
          </cell>
          <cell r="W25">
            <v>0</v>
          </cell>
          <cell r="Y25">
            <v>0</v>
          </cell>
          <cell r="Z25">
            <v>0</v>
          </cell>
          <cell r="AA25">
            <v>0</v>
          </cell>
          <cell r="AB25">
            <v>263.81000000000006</v>
          </cell>
        </row>
        <row r="26">
          <cell r="D26">
            <v>1300</v>
          </cell>
          <cell r="E26">
            <v>78.150000000000006</v>
          </cell>
          <cell r="K26" t="str">
            <v>true</v>
          </cell>
          <cell r="P26">
            <v>656.84900444893685</v>
          </cell>
          <cell r="Q26">
            <v>328.23</v>
          </cell>
          <cell r="R26">
            <v>154.38119552973325</v>
          </cell>
          <cell r="S26">
            <v>0</v>
          </cell>
          <cell r="T26">
            <v>229.8148550141587</v>
          </cell>
          <cell r="U26">
            <v>57.128900400000006</v>
          </cell>
          <cell r="V26">
            <v>89.951900400000014</v>
          </cell>
          <cell r="W26">
            <v>0</v>
          </cell>
          <cell r="Y26">
            <v>0</v>
          </cell>
          <cell r="Z26">
            <v>0</v>
          </cell>
          <cell r="AA26">
            <v>0</v>
          </cell>
          <cell r="AB26">
            <v>179.74500000000003</v>
          </cell>
        </row>
        <row r="27">
          <cell r="D27">
            <v>1300</v>
          </cell>
          <cell r="E27">
            <v>125.48</v>
          </cell>
          <cell r="K27" t="str">
            <v>true</v>
          </cell>
          <cell r="P27">
            <v>815.87108790446325</v>
          </cell>
          <cell r="Q27">
            <v>527.01600000000008</v>
          </cell>
          <cell r="R27">
            <v>88.974736395970297</v>
          </cell>
          <cell r="S27">
            <v>0</v>
          </cell>
          <cell r="T27">
            <v>293.32892209331919</v>
          </cell>
          <cell r="U27">
            <v>91.727887680000009</v>
          </cell>
          <cell r="V27">
            <v>144.42948768000002</v>
          </cell>
          <cell r="W27">
            <v>0</v>
          </cell>
          <cell r="Y27">
            <v>0</v>
          </cell>
          <cell r="Z27">
            <v>0</v>
          </cell>
          <cell r="AA27">
            <v>0</v>
          </cell>
          <cell r="AB27">
            <v>288.60400000000004</v>
          </cell>
        </row>
        <row r="28">
          <cell r="D28">
            <v>1300</v>
          </cell>
          <cell r="E28">
            <v>112.51</v>
          </cell>
          <cell r="K28" t="str">
            <v>true</v>
          </cell>
          <cell r="P28">
            <v>678.16508646338548</v>
          </cell>
          <cell r="Q28">
            <v>472.54200000000003</v>
          </cell>
          <cell r="R28">
            <v>42.458685563301195</v>
          </cell>
          <cell r="S28">
            <v>0</v>
          </cell>
          <cell r="T28">
            <v>245.23842169681009</v>
          </cell>
          <cell r="U28">
            <v>82.246610160000003</v>
          </cell>
          <cell r="V28">
            <v>129.50081016000001</v>
          </cell>
          <cell r="W28">
            <v>0</v>
          </cell>
          <cell r="Y28">
            <v>0</v>
          </cell>
          <cell r="Z28">
            <v>0</v>
          </cell>
          <cell r="AA28">
            <v>0</v>
          </cell>
          <cell r="AB28">
            <v>258.77300000000002</v>
          </cell>
        </row>
        <row r="29">
          <cell r="D29">
            <v>1300</v>
          </cell>
          <cell r="E29">
            <v>99.36</v>
          </cell>
          <cell r="K29" t="str">
            <v>true</v>
          </cell>
          <cell r="P29">
            <v>518.40138354423709</v>
          </cell>
          <cell r="Q29">
            <v>396.84069525304267</v>
          </cell>
          <cell r="R29">
            <v>0</v>
          </cell>
          <cell r="S29">
            <v>0</v>
          </cell>
          <cell r="T29">
            <v>188.97175964430602</v>
          </cell>
          <cell r="U29">
            <v>72.633749760000001</v>
          </cell>
          <cell r="V29">
            <v>114.36494976</v>
          </cell>
          <cell r="W29">
            <v>0</v>
          </cell>
          <cell r="Y29">
            <v>0</v>
          </cell>
          <cell r="Z29">
            <v>0</v>
          </cell>
          <cell r="AA29">
            <v>0</v>
          </cell>
          <cell r="AB29">
            <v>228.52800000000002</v>
          </cell>
        </row>
        <row r="30">
          <cell r="D30">
            <v>1300</v>
          </cell>
          <cell r="E30">
            <v>99.84</v>
          </cell>
          <cell r="K30" t="str">
            <v>true</v>
          </cell>
          <cell r="P30">
            <v>662.4612347712515</v>
          </cell>
          <cell r="Q30">
            <v>419.32800000000003</v>
          </cell>
          <cell r="R30">
            <v>79.971036769612937</v>
          </cell>
          <cell r="S30">
            <v>0</v>
          </cell>
          <cell r="T30">
            <v>237.76144608076808</v>
          </cell>
          <cell r="U30">
            <v>72.98463744</v>
          </cell>
          <cell r="V30">
            <v>114.91743744000001</v>
          </cell>
          <cell r="W30">
            <v>0</v>
          </cell>
          <cell r="Y30">
            <v>0</v>
          </cell>
          <cell r="Z30">
            <v>0</v>
          </cell>
          <cell r="AA30">
            <v>0</v>
          </cell>
          <cell r="AB30">
            <v>229.63200000000003</v>
          </cell>
        </row>
        <row r="31">
          <cell r="D31">
            <v>1300</v>
          </cell>
          <cell r="E31">
            <v>36.909999999999997</v>
          </cell>
          <cell r="K31" t="str">
            <v>true</v>
          </cell>
          <cell r="P31">
            <v>156.25975891854972</v>
          </cell>
          <cell r="Q31">
            <v>120.08603718143191</v>
          </cell>
          <cell r="R31">
            <v>0</v>
          </cell>
          <cell r="S31">
            <v>0</v>
          </cell>
          <cell r="T31">
            <v>57.183827229253289</v>
          </cell>
          <cell r="U31">
            <v>26.981800559999996</v>
          </cell>
          <cell r="V31">
            <v>42.484000559999998</v>
          </cell>
          <cell r="W31">
            <v>0</v>
          </cell>
          <cell r="Y31">
            <v>0</v>
          </cell>
          <cell r="Z31">
            <v>0</v>
          </cell>
          <cell r="AA31">
            <v>0</v>
          </cell>
          <cell r="AB31">
            <v>84.893000000000001</v>
          </cell>
        </row>
        <row r="32">
          <cell r="D32">
            <v>1300</v>
          </cell>
          <cell r="E32">
            <v>81.05</v>
          </cell>
          <cell r="K32" t="str">
            <v>true</v>
          </cell>
          <cell r="P32">
            <v>237.4359750000217</v>
          </cell>
          <cell r="Q32">
            <v>237.4359750000217</v>
          </cell>
          <cell r="R32">
            <v>0</v>
          </cell>
          <cell r="S32">
            <v>0</v>
          </cell>
          <cell r="T32">
            <v>0</v>
          </cell>
          <cell r="U32">
            <v>59.248846799999995</v>
          </cell>
          <cell r="V32">
            <v>93.289846799999992</v>
          </cell>
          <cell r="W32">
            <v>0</v>
          </cell>
          <cell r="Y32">
            <v>0</v>
          </cell>
          <cell r="Z32">
            <v>0</v>
          </cell>
          <cell r="AA32">
            <v>0</v>
          </cell>
          <cell r="AB32">
            <v>170.20500000000001</v>
          </cell>
        </row>
        <row r="33">
          <cell r="D33">
            <v>1300</v>
          </cell>
          <cell r="E33">
            <v>67.92</v>
          </cell>
          <cell r="K33" t="str">
            <v>true</v>
          </cell>
          <cell r="P33">
            <v>482.82596040000004</v>
          </cell>
          <cell r="Q33">
            <v>285.26400000000001</v>
          </cell>
          <cell r="R33">
            <v>76.308120000000031</v>
          </cell>
          <cell r="S33">
            <v>0</v>
          </cell>
          <cell r="T33">
            <v>172.17720000000003</v>
          </cell>
          <cell r="U33">
            <v>49.650606719999999</v>
          </cell>
          <cell r="V33">
            <v>78.177006720000008</v>
          </cell>
          <cell r="W33">
            <v>0</v>
          </cell>
          <cell r="Y33">
            <v>0</v>
          </cell>
          <cell r="Z33">
            <v>0</v>
          </cell>
          <cell r="AA33">
            <v>0</v>
          </cell>
          <cell r="AB33">
            <v>156.21600000000001</v>
          </cell>
        </row>
        <row r="34">
          <cell r="D34">
            <v>1300</v>
          </cell>
          <cell r="E34">
            <v>36.130000000000003</v>
          </cell>
          <cell r="K34" t="str">
            <v>true</v>
          </cell>
          <cell r="P34">
            <v>141.50314500000312</v>
          </cell>
          <cell r="Q34">
            <v>141.50314500000312</v>
          </cell>
          <cell r="R34">
            <v>0</v>
          </cell>
          <cell r="S34">
            <v>0</v>
          </cell>
          <cell r="T34">
            <v>0</v>
          </cell>
          <cell r="U34">
            <v>26.411608080000001</v>
          </cell>
          <cell r="V34">
            <v>41.586208080000006</v>
          </cell>
          <cell r="W34">
            <v>0</v>
          </cell>
          <cell r="Y34">
            <v>0</v>
          </cell>
          <cell r="Z34">
            <v>0</v>
          </cell>
          <cell r="AA34">
            <v>0</v>
          </cell>
          <cell r="AB34">
            <v>75.873000000000005</v>
          </cell>
        </row>
        <row r="35">
          <cell r="D35">
            <v>1300</v>
          </cell>
          <cell r="E35">
            <v>37.08</v>
          </cell>
          <cell r="K35" t="str">
            <v>true</v>
          </cell>
          <cell r="P35">
            <v>100.83905999999931</v>
          </cell>
          <cell r="Q35">
            <v>100.83905999999931</v>
          </cell>
          <cell r="R35">
            <v>0</v>
          </cell>
          <cell r="S35">
            <v>0</v>
          </cell>
          <cell r="T35">
            <v>0</v>
          </cell>
          <cell r="U35">
            <v>27.10607328</v>
          </cell>
          <cell r="V35">
            <v>42.679673280000003</v>
          </cell>
          <cell r="W35">
            <v>0</v>
          </cell>
          <cell r="Y35">
            <v>0</v>
          </cell>
          <cell r="Z35">
            <v>0</v>
          </cell>
          <cell r="AA35">
            <v>0</v>
          </cell>
          <cell r="AB35">
            <v>77.867999999999995</v>
          </cell>
        </row>
      </sheetData>
      <sheetData sheetId="1">
        <row r="2">
          <cell r="A2">
            <v>150</v>
          </cell>
          <cell r="B2">
            <v>0.15</v>
          </cell>
          <cell r="C2">
            <v>0.6</v>
          </cell>
          <cell r="D2">
            <v>0.21</v>
          </cell>
          <cell r="E2">
            <v>2.6249999999999999E-2</v>
          </cell>
          <cell r="F2">
            <v>5.2499999999999998E-2</v>
          </cell>
          <cell r="G2">
            <v>0.06</v>
          </cell>
          <cell r="H2">
            <v>7.7451000000000006E-2</v>
          </cell>
          <cell r="I2">
            <v>0.10580100000000001</v>
          </cell>
          <cell r="J2">
            <v>6.6851000000000008E-2</v>
          </cell>
          <cell r="K2">
            <v>3.4636059005827467E-2</v>
          </cell>
        </row>
        <row r="3">
          <cell r="A3">
            <v>200</v>
          </cell>
          <cell r="B3">
            <v>0.2</v>
          </cell>
          <cell r="C3">
            <v>0.6</v>
          </cell>
          <cell r="D3">
            <v>0.28000000000000003</v>
          </cell>
          <cell r="E3">
            <v>3.5000000000000003E-2</v>
          </cell>
          <cell r="F3">
            <v>7.0000000000000007E-2</v>
          </cell>
          <cell r="G3">
            <v>0.06</v>
          </cell>
          <cell r="H3">
            <v>8.1503999999999993E-2</v>
          </cell>
          <cell r="I3">
            <v>0.11342400000000001</v>
          </cell>
          <cell r="J3">
            <v>8.4624000000000019E-2</v>
          </cell>
          <cell r="K3">
            <v>6.1575216010359951E-2</v>
          </cell>
        </row>
        <row r="4">
          <cell r="A4">
            <v>250</v>
          </cell>
          <cell r="B4">
            <v>0.25</v>
          </cell>
          <cell r="C4">
            <v>0.7</v>
          </cell>
          <cell r="D4">
            <v>0.3075</v>
          </cell>
          <cell r="E4">
            <v>3.8437499999999999E-2</v>
          </cell>
          <cell r="F4">
            <v>7.6874999999999999E-2</v>
          </cell>
          <cell r="G4">
            <v>6.9999999999999993E-2</v>
          </cell>
          <cell r="H4">
            <v>9.8082437499999994E-2</v>
          </cell>
          <cell r="I4">
            <v>0.14074806249999999</v>
          </cell>
          <cell r="J4">
            <v>9.1901187499999995E-2</v>
          </cell>
          <cell r="K4">
            <v>7.4264305087749963E-2</v>
          </cell>
        </row>
        <row r="5">
          <cell r="A5">
            <v>300</v>
          </cell>
          <cell r="B5">
            <v>0.3</v>
          </cell>
          <cell r="C5">
            <v>0.7</v>
          </cell>
          <cell r="D5">
            <v>0.36899999999999999</v>
          </cell>
          <cell r="E5">
            <v>4.6124999999999999E-2</v>
          </cell>
          <cell r="F5">
            <v>9.2249999999999999E-2</v>
          </cell>
          <cell r="G5">
            <v>6.9999999999999993E-2</v>
          </cell>
          <cell r="H5">
            <v>0.10165651000000001</v>
          </cell>
          <cell r="I5">
            <v>0.14604720999999996</v>
          </cell>
          <cell r="J5">
            <v>0.10877771000000001</v>
          </cell>
          <cell r="K5">
            <v>0.10694059932635996</v>
          </cell>
        </row>
        <row r="6">
          <cell r="A6">
            <v>375</v>
          </cell>
          <cell r="B6">
            <v>0.375</v>
          </cell>
          <cell r="C6">
            <v>0.8</v>
          </cell>
          <cell r="D6">
            <v>0.46124999999999999</v>
          </cell>
          <cell r="E6">
            <v>5.7656249999999999E-2</v>
          </cell>
          <cell r="F6">
            <v>0.1153125</v>
          </cell>
          <cell r="G6">
            <v>8.0000000000000016E-2</v>
          </cell>
          <cell r="H6">
            <v>0.12358235937500002</v>
          </cell>
          <cell r="I6">
            <v>0.18152689062500002</v>
          </cell>
          <cell r="J6">
            <v>0.18267806250000002</v>
          </cell>
          <cell r="K6">
            <v>0.16709468644743741</v>
          </cell>
        </row>
        <row r="7">
          <cell r="A7">
            <v>400</v>
          </cell>
          <cell r="B7">
            <v>0.4</v>
          </cell>
          <cell r="C7">
            <v>0.8</v>
          </cell>
          <cell r="D7">
            <v>0.49199999999999999</v>
          </cell>
          <cell r="E7">
            <v>6.1499999999999999E-2</v>
          </cell>
          <cell r="F7">
            <v>0.123</v>
          </cell>
          <cell r="G7">
            <v>8.0000000000000016E-2</v>
          </cell>
          <cell r="H7">
            <v>0.12512624000000003</v>
          </cell>
          <cell r="I7">
            <v>0.18239503999999998</v>
          </cell>
          <cell r="J7">
            <v>0.20030303999999999</v>
          </cell>
          <cell r="K7">
            <v>0.19011662102463991</v>
          </cell>
        </row>
        <row r="8">
          <cell r="A8">
            <v>450</v>
          </cell>
          <cell r="B8">
            <v>0.45</v>
          </cell>
          <cell r="C8">
            <v>0.9</v>
          </cell>
          <cell r="D8">
            <v>0.53</v>
          </cell>
          <cell r="E8">
            <v>6.6250000000000003E-2</v>
          </cell>
          <cell r="F8">
            <v>0.13250000000000001</v>
          </cell>
          <cell r="G8">
            <v>9.0000000000000011E-2</v>
          </cell>
          <cell r="H8">
            <v>0.14580900000000002</v>
          </cell>
          <cell r="I8">
            <v>0.218949</v>
          </cell>
          <cell r="J8">
            <v>0.223024</v>
          </cell>
          <cell r="K8">
            <v>0.22061834409834324</v>
          </cell>
        </row>
        <row r="9">
          <cell r="A9">
            <v>500</v>
          </cell>
          <cell r="B9">
            <v>0.5</v>
          </cell>
          <cell r="C9">
            <v>1</v>
          </cell>
          <cell r="D9">
            <v>0.61499999999999999</v>
          </cell>
          <cell r="E9">
            <v>7.6874999999999999E-2</v>
          </cell>
          <cell r="F9">
            <v>0.15375</v>
          </cell>
          <cell r="G9">
            <v>0.1</v>
          </cell>
          <cell r="H9">
            <v>0.17050975000000002</v>
          </cell>
          <cell r="I9">
            <v>0.25999224999999998</v>
          </cell>
          <cell r="J9">
            <v>0.27761099999999994</v>
          </cell>
          <cell r="K9">
            <v>0.29705722035099985</v>
          </cell>
        </row>
        <row r="10">
          <cell r="A10">
            <v>525</v>
          </cell>
          <cell r="B10">
            <v>0.55000000000000004</v>
          </cell>
          <cell r="C10">
            <v>1</v>
          </cell>
          <cell r="D10">
            <v>0.61</v>
          </cell>
          <cell r="E10">
            <v>7.6249999999999998E-2</v>
          </cell>
          <cell r="F10">
            <v>0.1525</v>
          </cell>
          <cell r="G10">
            <v>0.1</v>
          </cell>
          <cell r="H10">
            <v>0.170211</v>
          </cell>
          <cell r="I10">
            <v>0.25988100000000003</v>
          </cell>
          <cell r="J10">
            <v>0.274256</v>
          </cell>
          <cell r="K10">
            <v>0.2922466566001905</v>
          </cell>
        </row>
        <row r="11">
          <cell r="A11">
            <v>600</v>
          </cell>
          <cell r="B11">
            <v>0.6</v>
          </cell>
          <cell r="C11">
            <v>1.1000000000000001</v>
          </cell>
          <cell r="D11">
            <v>0.8</v>
          </cell>
          <cell r="E11">
            <v>0.1</v>
          </cell>
          <cell r="F11">
            <v>0.2</v>
          </cell>
          <cell r="G11">
            <v>0.11000000000000001</v>
          </cell>
          <cell r="H11">
            <v>0.20200000000000004</v>
          </cell>
          <cell r="I11">
            <v>0.3004</v>
          </cell>
          <cell r="J11">
            <v>0.4144000000000001</v>
          </cell>
          <cell r="K11">
            <v>0.50265482457436694</v>
          </cell>
        </row>
        <row r="12">
          <cell r="A12">
            <v>675</v>
          </cell>
          <cell r="B12">
            <v>0.67500000000000004</v>
          </cell>
          <cell r="C12">
            <v>1.2</v>
          </cell>
          <cell r="D12">
            <v>0.88600000000000001</v>
          </cell>
          <cell r="E12">
            <v>0.11075</v>
          </cell>
          <cell r="F12">
            <v>0.2215</v>
          </cell>
          <cell r="G12">
            <v>0.12</v>
          </cell>
          <cell r="H12">
            <v>0.23009436</v>
          </cell>
          <cell r="I12">
            <v>0.34545156000000005</v>
          </cell>
          <cell r="J12">
            <v>0.54839855999999998</v>
          </cell>
          <cell r="K12">
            <v>0.61653441667434328</v>
          </cell>
        </row>
        <row r="13">
          <cell r="A13">
            <v>700</v>
          </cell>
          <cell r="B13">
            <v>0.7</v>
          </cell>
          <cell r="C13">
            <v>1.3</v>
          </cell>
          <cell r="D13">
            <v>0.7</v>
          </cell>
          <cell r="E13">
            <v>8.7499999999999994E-2</v>
          </cell>
          <cell r="F13">
            <v>0.17499999999999999</v>
          </cell>
          <cell r="G13">
            <v>0.13</v>
          </cell>
          <cell r="H13">
            <v>0.21979999999999997</v>
          </cell>
          <cell r="I13">
            <v>0.38219999999999993</v>
          </cell>
          <cell r="J13">
            <v>0.38639999999999997</v>
          </cell>
          <cell r="K13">
            <v>0.38484510006474959</v>
          </cell>
        </row>
        <row r="14">
          <cell r="A14">
            <v>750</v>
          </cell>
          <cell r="B14">
            <v>0.75</v>
          </cell>
          <cell r="C14">
            <v>1.3</v>
          </cell>
          <cell r="D14">
            <v>0.97199999999999998</v>
          </cell>
          <cell r="E14">
            <v>0.1215</v>
          </cell>
          <cell r="F14">
            <v>0.24299999999999999</v>
          </cell>
          <cell r="G14">
            <v>0.13</v>
          </cell>
          <cell r="H14">
            <v>0.28141344000000001</v>
          </cell>
          <cell r="I14">
            <v>0.42760224000000002</v>
          </cell>
          <cell r="J14">
            <v>0.63172223999999999</v>
          </cell>
          <cell r="K14">
            <v>0.7420316184072947</v>
          </cell>
        </row>
        <row r="15">
          <cell r="A15">
            <v>800</v>
          </cell>
          <cell r="B15">
            <v>0.8</v>
          </cell>
          <cell r="C15">
            <v>1.4</v>
          </cell>
          <cell r="D15">
            <v>0.8</v>
          </cell>
          <cell r="E15">
            <v>0.1</v>
          </cell>
          <cell r="F15">
            <v>0.2</v>
          </cell>
          <cell r="G15">
            <v>0.13999999999999999</v>
          </cell>
          <cell r="H15">
            <v>0.26719999999999999</v>
          </cell>
          <cell r="I15">
            <v>0.45599999999999996</v>
          </cell>
          <cell r="J15">
            <v>0.47040000000000004</v>
          </cell>
          <cell r="K15">
            <v>0.50265482457436694</v>
          </cell>
        </row>
        <row r="16">
          <cell r="A16">
            <v>825</v>
          </cell>
          <cell r="B16">
            <v>0.82499999999999996</v>
          </cell>
          <cell r="C16">
            <v>1.4</v>
          </cell>
          <cell r="D16">
            <v>1.0580000000000001</v>
          </cell>
          <cell r="E16">
            <v>0.13225000000000001</v>
          </cell>
          <cell r="F16">
            <v>0.26450000000000001</v>
          </cell>
          <cell r="G16">
            <v>0.13999999999999999</v>
          </cell>
          <cell r="H16">
            <v>0.32880523999999994</v>
          </cell>
          <cell r="I16">
            <v>0.49660403999999997</v>
          </cell>
          <cell r="J16">
            <v>0.72037104000000007</v>
          </cell>
          <cell r="K16">
            <v>0.87914642977322133</v>
          </cell>
        </row>
        <row r="17">
          <cell r="A17">
            <v>900</v>
          </cell>
          <cell r="B17">
            <v>0.9</v>
          </cell>
          <cell r="C17">
            <v>1.5</v>
          </cell>
          <cell r="D17">
            <v>1.1539999999999999</v>
          </cell>
          <cell r="E17">
            <v>0.14424999999999999</v>
          </cell>
          <cell r="F17">
            <v>0.28849999999999998</v>
          </cell>
          <cell r="G17">
            <v>0.15000000000000002</v>
          </cell>
          <cell r="H17">
            <v>0.38213555999999993</v>
          </cell>
          <cell r="I17">
            <v>0.57116076000000005</v>
          </cell>
          <cell r="J17">
            <v>0.82561775999999987</v>
          </cell>
          <cell r="K17">
            <v>1.0459273005669962</v>
          </cell>
        </row>
        <row r="18">
          <cell r="A18">
            <v>1000</v>
          </cell>
          <cell r="B18">
            <v>1</v>
          </cell>
          <cell r="C18">
            <v>1.8</v>
          </cell>
          <cell r="D18">
            <v>1.22</v>
          </cell>
          <cell r="E18">
            <v>0.1525</v>
          </cell>
          <cell r="F18">
            <v>0.30499999999999999</v>
          </cell>
          <cell r="G18">
            <v>0.18000000000000002</v>
          </cell>
          <cell r="H18">
            <v>0.502884</v>
          </cell>
          <cell r="I18">
            <v>0.80300400000000005</v>
          </cell>
          <cell r="J18">
            <v>0.90182399999999996</v>
          </cell>
          <cell r="K18">
            <v>1.168986626400762</v>
          </cell>
        </row>
        <row r="19">
          <cell r="A19">
            <v>1100</v>
          </cell>
          <cell r="B19">
            <v>1.1000000000000001</v>
          </cell>
          <cell r="C19">
            <v>2</v>
          </cell>
          <cell r="D19">
            <v>1.33</v>
          </cell>
          <cell r="E19">
            <v>0.16625000000000001</v>
          </cell>
          <cell r="F19">
            <v>0.33250000000000002</v>
          </cell>
          <cell r="G19">
            <v>0.2</v>
          </cell>
          <cell r="H19">
            <v>0.61219899999999994</v>
          </cell>
          <cell r="I19">
            <v>0.98592900000000006</v>
          </cell>
          <cell r="J19">
            <v>1.0358040000000002</v>
          </cell>
          <cell r="K19">
            <v>1.3892908112337463</v>
          </cell>
        </row>
        <row r="20">
          <cell r="A20">
            <v>1200</v>
          </cell>
          <cell r="B20">
            <v>1.2</v>
          </cell>
          <cell r="C20">
            <v>2</v>
          </cell>
          <cell r="D20">
            <v>1.44</v>
          </cell>
          <cell r="E20">
            <v>0.18</v>
          </cell>
          <cell r="F20">
            <v>0.36</v>
          </cell>
          <cell r="G20">
            <v>0.2</v>
          </cell>
          <cell r="H20">
            <v>0.64857599999999993</v>
          </cell>
          <cell r="I20">
            <v>1.0056959999999999</v>
          </cell>
          <cell r="J20">
            <v>1.178496</v>
          </cell>
          <cell r="K20">
            <v>1.6286016316209486</v>
          </cell>
        </row>
        <row r="21">
          <cell r="A21">
            <v>1300</v>
          </cell>
          <cell r="B21">
            <v>1.3</v>
          </cell>
          <cell r="C21">
            <v>2.1</v>
          </cell>
          <cell r="D21">
            <v>1.56</v>
          </cell>
          <cell r="E21">
            <v>0.19500000000000001</v>
          </cell>
          <cell r="F21">
            <v>0.39</v>
          </cell>
          <cell r="G21">
            <v>0.21000000000000002</v>
          </cell>
          <cell r="H21">
            <v>0.731016</v>
          </cell>
          <cell r="I21">
            <v>1.114776</v>
          </cell>
          <cell r="J21">
            <v>1.344096</v>
          </cell>
          <cell r="K21">
            <v>1.9113449704440304</v>
          </cell>
        </row>
        <row r="22">
          <cell r="A22">
            <v>1400</v>
          </cell>
          <cell r="B22">
            <v>1.4</v>
          </cell>
          <cell r="C22">
            <v>2.2000000000000002</v>
          </cell>
          <cell r="D22">
            <v>1.68</v>
          </cell>
          <cell r="E22">
            <v>0.21</v>
          </cell>
          <cell r="F22">
            <v>0.42</v>
          </cell>
          <cell r="G22">
            <v>0.22000000000000003</v>
          </cell>
          <cell r="H22">
            <v>0.81782399999999988</v>
          </cell>
          <cell r="I22">
            <v>1.2277440000000004</v>
          </cell>
          <cell r="J22">
            <v>1.5200639999999999</v>
          </cell>
          <cell r="K22">
            <v>2.2167077763729579</v>
          </cell>
        </row>
        <row r="23">
          <cell r="A23">
            <v>1500</v>
          </cell>
          <cell r="B23">
            <v>1.5</v>
          </cell>
          <cell r="C23">
            <v>2.3000000000000003</v>
          </cell>
          <cell r="D23">
            <v>1.8</v>
          </cell>
          <cell r="E23">
            <v>0.22500000000000001</v>
          </cell>
          <cell r="F23">
            <v>0.45</v>
          </cell>
          <cell r="G23">
            <v>0.23000000000000004</v>
          </cell>
          <cell r="H23">
            <v>0.90900000000000003</v>
          </cell>
          <cell r="I23">
            <v>1.3446000000000005</v>
          </cell>
          <cell r="J23">
            <v>1.7064000000000001</v>
          </cell>
          <cell r="K23">
            <v>2.5446900494077327</v>
          </cell>
        </row>
        <row r="25">
          <cell r="A25" t="str">
            <v>D stm</v>
          </cell>
          <cell r="B25" t="str">
            <v>H</v>
          </cell>
          <cell r="C25" t="str">
            <v>Bd</v>
          </cell>
          <cell r="D25" t="str">
            <v>B</v>
          </cell>
          <cell r="E25" t="str">
            <v>w</v>
          </cell>
          <cell r="G25" t="str">
            <v>MG FC=1.1</v>
          </cell>
          <cell r="H25" t="str">
            <v>MG FC=1.5</v>
          </cell>
          <cell r="I25" t="str">
            <v>MG FC=1.9</v>
          </cell>
          <cell r="J25" t="str">
            <v>CTO FC=3.0</v>
          </cell>
          <cell r="K25" t="str">
            <v>Vol tubo</v>
          </cell>
        </row>
        <row r="26">
          <cell r="A26" t="str">
            <v>500 x 400 mm</v>
          </cell>
          <cell r="B26">
            <v>0.4</v>
          </cell>
          <cell r="C26">
            <v>1</v>
          </cell>
          <cell r="D26">
            <v>0.5</v>
          </cell>
          <cell r="E26">
            <v>0.15</v>
          </cell>
          <cell r="G26">
            <v>3.4999999999999996E-2</v>
          </cell>
          <cell r="H26">
            <v>3.4999999999999996E-2</v>
          </cell>
          <cell r="I26">
            <v>3.4999999999999996E-2</v>
          </cell>
          <cell r="J26">
            <v>3.4999999999999996E-2</v>
          </cell>
          <cell r="K26">
            <v>0.55999999999999994</v>
          </cell>
        </row>
        <row r="29">
          <cell r="A29">
            <v>99</v>
          </cell>
          <cell r="B29">
            <v>9.9000000000000005E-2</v>
          </cell>
          <cell r="C29">
            <v>0.6</v>
          </cell>
          <cell r="D29">
            <v>0.11</v>
          </cell>
          <cell r="E29">
            <v>1.375E-2</v>
          </cell>
          <cell r="F29">
            <v>2.75E-2</v>
          </cell>
          <cell r="G29">
            <v>0.06</v>
          </cell>
          <cell r="H29">
            <v>1.8050999999999998E-2</v>
          </cell>
          <cell r="I29">
            <v>3.6860999999999998E-2</v>
          </cell>
          <cell r="J29">
            <v>3.7356E-2</v>
          </cell>
          <cell r="K29">
            <v>9.5033177771091243E-3</v>
          </cell>
        </row>
        <row r="30">
          <cell r="A30">
            <v>145</v>
          </cell>
          <cell r="B30">
            <v>0.14499999999999999</v>
          </cell>
          <cell r="C30">
            <v>0.6</v>
          </cell>
          <cell r="D30">
            <v>0.16</v>
          </cell>
          <cell r="E30">
            <v>0.02</v>
          </cell>
          <cell r="F30">
            <v>0.04</v>
          </cell>
          <cell r="G30">
            <v>0.06</v>
          </cell>
          <cell r="H30">
            <v>2.5535999999999996E-2</v>
          </cell>
          <cell r="I30">
            <v>5.0495999999999999E-2</v>
          </cell>
          <cell r="J30">
            <v>5.7216000000000003E-2</v>
          </cell>
          <cell r="K30">
            <v>2.0106192982974676E-2</v>
          </cell>
        </row>
        <row r="31">
          <cell r="A31">
            <v>181</v>
          </cell>
          <cell r="B31">
            <v>0.18099999999999999</v>
          </cell>
          <cell r="C31">
            <v>0.6</v>
          </cell>
          <cell r="D31">
            <v>0.2</v>
          </cell>
          <cell r="E31">
            <v>2.5000000000000001E-2</v>
          </cell>
          <cell r="F31">
            <v>0.05</v>
          </cell>
          <cell r="G31">
            <v>0.06</v>
          </cell>
          <cell r="H31">
            <v>3.1199999999999999E-2</v>
          </cell>
          <cell r="I31">
            <v>0.06</v>
          </cell>
          <cell r="J31">
            <v>7.4399999999999994E-2</v>
          </cell>
          <cell r="K31">
            <v>3.1415926535897934E-2</v>
          </cell>
        </row>
        <row r="32">
          <cell r="A32">
            <v>227</v>
          </cell>
          <cell r="B32">
            <v>0.22700000000000001</v>
          </cell>
          <cell r="C32">
            <v>0.7</v>
          </cell>
          <cell r="D32">
            <v>0.25</v>
          </cell>
          <cell r="E32">
            <v>3.125E-2</v>
          </cell>
          <cell r="F32">
            <v>6.25E-2</v>
          </cell>
          <cell r="G32">
            <v>6.9999999999999993E-2</v>
          </cell>
          <cell r="H32">
            <v>4.5124999999999998E-2</v>
          </cell>
          <cell r="I32">
            <v>8.5874999999999979E-2</v>
          </cell>
          <cell r="J32">
            <v>9.7500000000000003E-2</v>
          </cell>
          <cell r="K32">
            <v>4.9087385212340517E-2</v>
          </cell>
        </row>
        <row r="33">
          <cell r="A33">
            <v>284</v>
          </cell>
          <cell r="B33">
            <v>0.28399999999999997</v>
          </cell>
          <cell r="C33">
            <v>0.8</v>
          </cell>
          <cell r="D33">
            <v>0.315</v>
          </cell>
          <cell r="E33">
            <v>3.9375E-2</v>
          </cell>
          <cell r="F33">
            <v>7.8750000000000001E-2</v>
          </cell>
          <cell r="G33">
            <v>8.0000000000000016E-2</v>
          </cell>
          <cell r="H33">
            <v>6.4149750000000005E-2</v>
          </cell>
          <cell r="I33">
            <v>0.12006225000000001</v>
          </cell>
          <cell r="J33">
            <v>0.130221</v>
          </cell>
          <cell r="K33">
            <v>7.793113276311181E-2</v>
          </cell>
        </row>
        <row r="34">
          <cell r="A34">
            <v>362</v>
          </cell>
          <cell r="B34">
            <v>0.36199999999999999</v>
          </cell>
          <cell r="C34">
            <v>0.8</v>
          </cell>
          <cell r="D34">
            <v>0.4</v>
          </cell>
          <cell r="E34">
            <v>0.05</v>
          </cell>
          <cell r="F34">
            <v>0.1</v>
          </cell>
          <cell r="G34">
            <v>8.0000000000000016E-2</v>
          </cell>
          <cell r="H34">
            <v>7.8399999999999997E-2</v>
          </cell>
          <cell r="I34">
            <v>0.13919999999999999</v>
          </cell>
          <cell r="J34">
            <v>0.17760000000000001</v>
          </cell>
          <cell r="K34">
            <v>0.12566370614359174</v>
          </cell>
        </row>
        <row r="35">
          <cell r="A35">
            <v>407</v>
          </cell>
          <cell r="B35">
            <v>0.40699999999999997</v>
          </cell>
          <cell r="C35">
            <v>0.8</v>
          </cell>
          <cell r="D35">
            <v>0.45</v>
          </cell>
          <cell r="E35">
            <v>5.6250000000000001E-2</v>
          </cell>
          <cell r="F35">
            <v>0.1125</v>
          </cell>
          <cell r="G35">
            <v>8.0000000000000016E-2</v>
          </cell>
          <cell r="H35">
            <v>8.6175000000000002E-2</v>
          </cell>
          <cell r="I35">
            <v>0.14782500000000004</v>
          </cell>
          <cell r="J35">
            <v>0.20790000000000003</v>
          </cell>
          <cell r="K35">
            <v>0.15904312808798329</v>
          </cell>
        </row>
        <row r="36">
          <cell r="A36">
            <v>452</v>
          </cell>
          <cell r="B36">
            <v>0.45200000000000001</v>
          </cell>
          <cell r="C36">
            <v>0.9</v>
          </cell>
          <cell r="D36">
            <v>0.5</v>
          </cell>
          <cell r="E36">
            <v>6.25E-2</v>
          </cell>
          <cell r="F36">
            <v>0.125</v>
          </cell>
          <cell r="G36">
            <v>9.0000000000000011E-2</v>
          </cell>
          <cell r="H36">
            <v>0.10800000000000001</v>
          </cell>
          <cell r="I36">
            <v>0.18600000000000003</v>
          </cell>
          <cell r="J36">
            <v>0.24</v>
          </cell>
          <cell r="K36">
            <v>0.19634954084936207</v>
          </cell>
        </row>
        <row r="37">
          <cell r="A37">
            <v>595</v>
          </cell>
          <cell r="B37">
            <v>0.59499999999999997</v>
          </cell>
          <cell r="C37">
            <v>1.1000000000000001</v>
          </cell>
          <cell r="D37">
            <v>0.625</v>
          </cell>
          <cell r="E37">
            <v>7.8125E-2</v>
          </cell>
          <cell r="F37">
            <v>0.15625</v>
          </cell>
          <cell r="G37">
            <v>0.11000000000000001</v>
          </cell>
          <cell r="H37">
            <v>0.16421875</v>
          </cell>
          <cell r="I37">
            <v>0.28078125000000004</v>
          </cell>
          <cell r="J37">
            <v>0.328125</v>
          </cell>
          <cell r="K37">
            <v>0.30679615757712825</v>
          </cell>
        </row>
        <row r="38">
          <cell r="A38">
            <v>671</v>
          </cell>
          <cell r="B38">
            <v>0.67100000000000004</v>
          </cell>
          <cell r="C38">
            <v>1.2</v>
          </cell>
          <cell r="D38">
            <v>0.71</v>
          </cell>
          <cell r="E38">
            <v>8.8749999999999996E-2</v>
          </cell>
          <cell r="F38">
            <v>0.17749999999999999</v>
          </cell>
          <cell r="G38">
            <v>0.12</v>
          </cell>
          <cell r="H38">
            <v>0.20171099999999997</v>
          </cell>
          <cell r="I38">
            <v>0.34016099999999994</v>
          </cell>
          <cell r="J38">
            <v>0.39447599999999999</v>
          </cell>
          <cell r="K38">
            <v>0.39591921416865367</v>
          </cell>
        </row>
        <row r="39">
          <cell r="A39">
            <v>747</v>
          </cell>
          <cell r="B39">
            <v>0.747</v>
          </cell>
          <cell r="C39">
            <v>1.3</v>
          </cell>
          <cell r="D39">
            <v>0.78600000000000003</v>
          </cell>
          <cell r="E39">
            <v>9.8250000000000004E-2</v>
          </cell>
          <cell r="F39">
            <v>0.19650000000000001</v>
          </cell>
          <cell r="G39">
            <v>0.13</v>
          </cell>
          <cell r="H39">
            <v>0.24072036000000002</v>
          </cell>
          <cell r="I39">
            <v>0.40279355999999999</v>
          </cell>
          <cell r="J39">
            <v>0.45820656000000004</v>
          </cell>
          <cell r="K39">
            <v>0.48521584375428994</v>
          </cell>
        </row>
        <row r="40">
          <cell r="A40">
            <v>823</v>
          </cell>
          <cell r="B40">
            <v>0.82299999999999995</v>
          </cell>
          <cell r="C40">
            <v>1.4</v>
          </cell>
          <cell r="D40">
            <v>0.86</v>
          </cell>
          <cell r="E40">
            <v>0.1075</v>
          </cell>
          <cell r="F40">
            <v>0.215</v>
          </cell>
          <cell r="G40">
            <v>0.13999999999999999</v>
          </cell>
          <cell r="H40">
            <v>0.28259599999999996</v>
          </cell>
          <cell r="I40">
            <v>0.47007599999999988</v>
          </cell>
          <cell r="J40">
            <v>0.52425599999999994</v>
          </cell>
          <cell r="K40">
            <v>0.58088048164875272</v>
          </cell>
        </row>
        <row r="41">
          <cell r="A41">
            <v>899</v>
          </cell>
          <cell r="B41">
            <v>0.89900000000000002</v>
          </cell>
          <cell r="C41">
            <v>1.5</v>
          </cell>
          <cell r="D41">
            <v>0.95</v>
          </cell>
          <cell r="E41">
            <v>0.11874999999999999</v>
          </cell>
          <cell r="F41">
            <v>0.23749999999999999</v>
          </cell>
          <cell r="G41">
            <v>0.15000000000000002</v>
          </cell>
          <cell r="H41">
            <v>0.33202499999999996</v>
          </cell>
          <cell r="I41">
            <v>0.5457749999999999</v>
          </cell>
          <cell r="J41">
            <v>0.60989999999999989</v>
          </cell>
          <cell r="K41">
            <v>0.70882184246619706</v>
          </cell>
        </row>
        <row r="42">
          <cell r="A42">
            <v>975</v>
          </cell>
          <cell r="B42">
            <v>0.97499999999999998</v>
          </cell>
          <cell r="C42">
            <v>1.7</v>
          </cell>
          <cell r="D42">
            <v>1.0249999999999999</v>
          </cell>
          <cell r="E42">
            <v>0.12812499999999999</v>
          </cell>
          <cell r="F42">
            <v>0.25624999999999998</v>
          </cell>
          <cell r="G42">
            <v>0.17</v>
          </cell>
          <cell r="H42">
            <v>0.4107687499999999</v>
          </cell>
          <cell r="I42">
            <v>0.68803124999999998</v>
          </cell>
          <cell r="J42">
            <v>0.68572499999999992</v>
          </cell>
          <cell r="K42">
            <v>0.82515894541944401</v>
          </cell>
        </row>
        <row r="43">
          <cell r="A43">
            <v>1051</v>
          </cell>
          <cell r="B43">
            <v>1.0509999999999999</v>
          </cell>
          <cell r="C43">
            <v>1.95</v>
          </cell>
          <cell r="D43">
            <v>1.101</v>
          </cell>
          <cell r="E43">
            <v>0.137625</v>
          </cell>
          <cell r="F43">
            <v>0.27524999999999999</v>
          </cell>
          <cell r="G43">
            <v>0.19500000000000001</v>
          </cell>
          <cell r="H43">
            <v>0.51351740999999995</v>
          </cell>
          <cell r="I43">
            <v>0.87982010999999993</v>
          </cell>
          <cell r="J43">
            <v>0.76669235999999996</v>
          </cell>
          <cell r="K43">
            <v>0.95206043906855009</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Datos"/>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HP\AppData\Local\Microso"/>
      <sheetName val="LISTADO "/>
      <sheetName val="M.O."/>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precios-básicos2002"/>
      <sheetName val="APUs"/>
      <sheetName val="_a  aaInformación GRUPO 4_A MI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REF"/>
      <sheetName val="SEGUIM Y REPROG MES 1 (2)"/>
      <sheetName val="_aCCIDENTES_DE_1995___1996_xl_2"/>
      <sheetName val="//ccefici"/>
      <sheetName val="ESTADO VÍA-CRIT.TECNIC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QUIPOS"/>
      <sheetName val="MANO DE OBRA"/>
      <sheetName val="TRANSPORTE"/>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G.G"/>
      <sheetName val="MURO PR25+221-235"/>
      <sheetName val="MURO PR25+261-267"/>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HISTORICOS FUEL OIL EXP"/>
      <sheetName val="\Nuevos APU Córdoba\a  aaInform"/>
      <sheetName val="\E\Nuevos APU Córdoba\a  aaInfo"/>
      <sheetName val="\Users\JoseGabriel\Documents\Mi"/>
      <sheetName val="CANT OBRA"/>
      <sheetName val="\Users\ANDRES FELIPE MUÑOZ\Down"/>
      <sheetName val="\E\a  aaInformación GRUPO 4\A M"/>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Base_Muestras"/>
      <sheetName val="Formulario_N°_4"/>
      <sheetName val="_aCCIDENTES_DE_1995___1996_xl_3"/>
      <sheetName val="//d.docs.live.net/a  aaInformac"/>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_aCCIDENTES_DE_1995___1996_xl_4"/>
      <sheetName val="gp05"/>
      <sheetName val="GP06"/>
      <sheetName val="MAT"/>
      <sheetName val="HER"/>
      <sheetName val="PER"/>
      <sheetName val="TRANS"/>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CCIDENTES_DE_1995___1996_x_12"/>
      <sheetName val="REQUISITOS INF INTERVENTORÍA"/>
      <sheetName val="aactividad"/>
      <sheetName val="ESTADO RED"/>
      <sheetName val="aCCIDENTES%2520DE%25201995%2520"/>
      <sheetName val="_aCCIDENTES_DE_1995___1996_xl_6"/>
      <sheetName val="_aCCIDENTES_DE_1995___1996_xl_5"/>
      <sheetName val="_aCCIDENTES_DE_1995___1996_xl_7"/>
      <sheetName val="_aCCIDENTES_DE_1995___1996_xl_8"/>
      <sheetName val="_aCCIDENTES_DE_1995___1996_xl_9"/>
      <sheetName val="_aCCIDENTES_DE_1995___1996_x_10"/>
      <sheetName val="_aCCIDENTES_DE_1995___1996_x_11"/>
      <sheetName val="ACTA No.1 "/>
      <sheetName val="ACTA No.5"/>
      <sheetName val="ACTA MAYORES - GENERAL"/>
      <sheetName val="MATERIAL"/>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Gabrielaapabone\d copias\a  a"/>
      <sheetName val="Tabla CONPES 3714"/>
      <sheetName val="PLAN DE INVERSION ANTICIPO"/>
      <sheetName val="inv mensual"/>
      <sheetName val="borrador flujo inv"/>
      <sheetName val="social-ambiental"/>
      <sheetName val="AU"/>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COSTOS UNITARIOS"/>
      <sheetName val="CA-2909"/>
      <sheetName val="\C\A\a  aaInformación GRUPO 4\A"/>
      <sheetName val="\G\a  aaInformación GRUPO 4\A M"/>
      <sheetName val="\C\G\a  aaInformación GRUPO 4\A"/>
      <sheetName val="\C\K\a  aaInformación GRUPO 4\A"/>
      <sheetName val="\C\E\a  aaInformación GRUPO 4\A"/>
      <sheetName val="DUB-823"/>
      <sheetName val="GPI 526"/>
      <sheetName val="SKJ452"/>
      <sheetName val="ITA878"/>
      <sheetName val="AEA-944"/>
      <sheetName val="XXJ617"/>
      <sheetName val="SNG_855"/>
      <sheetName val="VEA 374"/>
      <sheetName val="HFB024"/>
      <sheetName val="PAJ825"/>
      <sheetName val=" ACTA FINAL + MODIFICATORIA "/>
      <sheetName val="AC2-AG96"/>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5"/>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_aCCIDENTES_DE_1995___1996_x_2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_aCCIDENTES_DE_1995___1996_x_26"/>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49"/>
      <sheetName val="_aCCIDENTES_DE_1995___1996_x_51"/>
      <sheetName val="_aCCIDENTES_DE_1995___1996_x_52"/>
      <sheetName val="_aCCIDENTES_DE_1995___1996_x_53"/>
      <sheetName val="_aCCIDENTES_DE_1995___1996_x_61"/>
      <sheetName val="MANO_DE_OBRA"/>
      <sheetName val="//cceficiente_sharepoint_com/a_"/>
      <sheetName val="//d_docs_live_net/a__aaInformac"/>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ALET DEL 21 FEB AL 5 MARZ"/>
      <sheetName val="COSTOS"/>
      <sheetName val="EVA"/>
      <sheetName val="AIU"/>
      <sheetName val="GENERALIDADES"/>
      <sheetName val="analisis costo horario"/>
      <sheetName val="Lista Base"/>
      <sheetName val="articulos"/>
      <sheetName val="INST"/>
      <sheetName val="0."/>
      <sheetName val="Base_Mater"/>
      <sheetName val="20."/>
      <sheetName val="17."/>
      <sheetName val="11."/>
      <sheetName val="\E\Documents and Settings\Pe"/>
      <sheetName val="\C\E\Documents and Setting"/>
      <sheetName val="INDICE"/>
      <sheetName val="modf "/>
      <sheetName val="1,2 MC"/>
      <sheetName val="3,1 MC"/>
      <sheetName val="3,2 MC"/>
      <sheetName val="4,2 MC"/>
      <sheetName val="_aCCIDENTES_DE_1995___1996_x_82"/>
      <sheetName val="_aCCIDENTES_DE_1995___1996_x_81"/>
      <sheetName val="_aCCIDENTES_DE_1995___1996_x_83"/>
      <sheetName val="_aCCIDENTES_DE_1995___1996_x_91"/>
      <sheetName val="_aCCIDENTES_DE_1995___1996_x_84"/>
      <sheetName val="_aCCIDENTES_DE_1995___1996_x_85"/>
      <sheetName val="_aCCIDENTES_DE_1995___1996_x_86"/>
      <sheetName val="_aCCIDENTES_DE_1995___1996_x_87"/>
      <sheetName val="_aCCIDENTES_DE_1995___1996_x_88"/>
      <sheetName val="_aCCIDENTES_DE_1995___1996_x_89"/>
      <sheetName val="_aCCIDENTES_DE_1995___1996_x_90"/>
      <sheetName val="_aCCIDENTES_DE_1995___1996__107"/>
      <sheetName val="_aCCIDENTES_DE_1995___1996__105"/>
      <sheetName val="_aCCIDENTES_DE_1995___1996_x_93"/>
      <sheetName val="_aCCIDENTES_DE_1995___1996_x_92"/>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04"/>
      <sheetName val="_aCCIDENTES_DE_1995___1996__102"/>
      <sheetName val="_aCCIDENTES_DE_1995___1996__101"/>
      <sheetName val="_aCCIDENTES_DE_1995___1996__103"/>
      <sheetName val="_aCCIDENTES_DE_1995___1996__106"/>
      <sheetName val="_aCCIDENTES_DE_1995___1996__108"/>
      <sheetName val="_aCCIDENTES_DE_1995___1996__109"/>
      <sheetName val="\Users\rosalym\Desktop\BALANCE "/>
      <sheetName val="BASE"/>
      <sheetName val="ESTADO_VÍA-CRIT_TECNICO"/>
      <sheetName val="2007 Database"/>
      <sheetName val="ITEMS ALCANT."/>
      <sheetName val="COSTOS_UNITARIOS"/>
      <sheetName val="ITEMS_ALCANT_"/>
      <sheetName val="COSTOS_UNITARIOS1"/>
      <sheetName val="ITEMS_ALCANT_1"/>
      <sheetName val="COSTOS_UNITARIOS2"/>
      <sheetName val="ITEMS_ALCANT_2"/>
      <sheetName val="Formulario_N°_43"/>
      <sheetName val="Base_Muestras3"/>
      <sheetName val="COSTOS_UNITARIOS3"/>
      <sheetName val="\AMV___no_borrar\PRESUPUESTOS\3"/>
      <sheetName val="\I\AMV___no_borrar\PRESUPUESTO3"/>
      <sheetName val="\A\a__aaInformación_GRUPO_4\A_3"/>
      <sheetName val="ITEMS_ALCANT_3"/>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DIRECTAS AMO I"/>
      <sheetName val="DIRECTAS AMO II"/>
      <sheetName val="/a  aaInformación GRUPO 4/A MIn"/>
      <sheetName val="Main"/>
      <sheetName val="CorpTax"/>
      <sheetName val="PAGOS"/>
      <sheetName val="CARRETERAS"/>
      <sheetName val="GENERALIDADES "/>
      <sheetName val="ANALISIS RESUMIDOS"/>
      <sheetName val="APU"/>
      <sheetName val="Program"/>
      <sheetName val="ARBOL DE PROBLEMAS final"/>
      <sheetName val="IDENTIFICACION DEL PROBLEMA fin"/>
      <sheetName val="OBJETIVOS FINALES"/>
      <sheetName val="ESTRUCTURA DE PROYECTO"/>
      <sheetName val="OBJETIVOS ESPECIFICOS final"/>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sheetData sheetId="133" refreshError="1"/>
      <sheetData sheetId="134"/>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refreshError="1"/>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refreshError="1"/>
      <sheetData sheetId="337" refreshError="1"/>
      <sheetData sheetId="338" refreshError="1"/>
      <sheetData sheetId="339" refreshError="1"/>
      <sheetData sheetId="340"/>
      <sheetData sheetId="341"/>
      <sheetData sheetId="342"/>
      <sheetData sheetId="343"/>
      <sheetData sheetId="344"/>
      <sheetData sheetId="345"/>
      <sheetData sheetId="346"/>
      <sheetData sheetId="347"/>
      <sheetData sheetId="348"/>
      <sheetData sheetId="349"/>
      <sheetData sheetId="350"/>
      <sheetData sheetId="351"/>
      <sheetData sheetId="352" refreshError="1"/>
      <sheetData sheetId="353" refreshError="1"/>
      <sheetData sheetId="354" refreshError="1"/>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refreshError="1"/>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refreshError="1"/>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refreshError="1"/>
      <sheetData sheetId="488"/>
      <sheetData sheetId="489" refreshError="1"/>
      <sheetData sheetId="490" refreshError="1"/>
      <sheetData sheetId="491" refreshError="1"/>
      <sheetData sheetId="492" refreshError="1"/>
      <sheetData sheetId="493" refreshError="1"/>
      <sheetData sheetId="494" refreshError="1"/>
      <sheetData sheetId="495" refreshError="1"/>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refreshError="1"/>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refreshError="1"/>
      <sheetData sheetId="1411" refreshError="1"/>
      <sheetData sheetId="1412"/>
      <sheetData sheetId="1413" refreshError="1"/>
      <sheetData sheetId="1414"/>
      <sheetData sheetId="1415"/>
      <sheetData sheetId="1416"/>
      <sheetData sheetId="1417"/>
      <sheetData sheetId="1418" refreshError="1"/>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refreshError="1"/>
      <sheetData sheetId="1444"/>
      <sheetData sheetId="1445" refreshError="1"/>
      <sheetData sheetId="1446"/>
      <sheetData sheetId="1447"/>
      <sheetData sheetId="1448"/>
      <sheetData sheetId="1449" refreshError="1"/>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refreshError="1"/>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refreshError="1"/>
      <sheetData sheetId="1479"/>
      <sheetData sheetId="1480"/>
      <sheetData sheetId="1481"/>
      <sheetData sheetId="1482"/>
      <sheetData sheetId="1483"/>
      <sheetData sheetId="1484"/>
      <sheetData sheetId="1485"/>
      <sheetData sheetId="1486"/>
      <sheetData sheetId="1487"/>
      <sheetData sheetId="1488"/>
      <sheetData sheetId="1489"/>
      <sheetData sheetId="1490" refreshError="1"/>
      <sheetData sheetId="1491"/>
      <sheetData sheetId="1492"/>
      <sheetData sheetId="1493"/>
      <sheetData sheetId="1494"/>
      <sheetData sheetId="1495"/>
      <sheetData sheetId="1496"/>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sheetData sheetId="1531"/>
      <sheetData sheetId="1532"/>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sheetData sheetId="1798"/>
      <sheetData sheetId="1799"/>
      <sheetData sheetId="1800"/>
      <sheetData sheetId="180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sheetData sheetId="2425"/>
      <sheetData sheetId="2426"/>
      <sheetData sheetId="2427"/>
      <sheetData sheetId="2428"/>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ce"/>
      <sheetName val="Inputs"/>
      <sheetName val="DIAMOND"/>
      <sheetName val="Acquirer"/>
      <sheetName val="AcqIS"/>
      <sheetName val="AcqBSCF"/>
      <sheetName val="#REF"/>
      <sheetName val="PriceSyn"/>
      <sheetName val="Assum"/>
      <sheetName val="Sheet1"/>
      <sheetName val="Temporaneo"/>
      <sheetName val="Bloom Links"/>
      <sheetName val="Temporaneo.xls"/>
      <sheetName val="Hp e ris stam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ttoreK"/>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s>
    <sheetDataSet>
      <sheetData sheetId="0"/>
      <sheetData sheetId="1"/>
      <sheetData sheetId="2"/>
      <sheetData sheetId="3"/>
      <sheetData sheetId="4"/>
      <sheetData sheetId="5"/>
      <sheetData sheetId="6"/>
      <sheetData sheetId="7"/>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MEMORIAS"/>
      <sheetName val="PRESUPUESTO"/>
      <sheetName val="1,01"/>
      <sheetName val="1,03"/>
      <sheetName val="1,09"/>
      <sheetName val="1,10"/>
      <sheetName val="1,11"/>
      <sheetName val="1,13"/>
      <sheetName val="1,14"/>
      <sheetName val="1,15"/>
      <sheetName val="1,16"/>
      <sheetName val="2,01"/>
      <sheetName val="2,09"/>
      <sheetName val="2,13"/>
      <sheetName val="2,41"/>
      <sheetName val="Hoja1 (5)"/>
      <sheetName val="Hoja1 (6)"/>
      <sheetName val="Hoja1 (7)"/>
      <sheetName val="Hoja1 (8)"/>
      <sheetName val="Hoja1 (9)"/>
      <sheetName val="Hoja1 (10)"/>
      <sheetName val="Hoja1 (11)"/>
      <sheetName val="Hoja1 (12)"/>
      <sheetName val="Hoja1 (13)"/>
      <sheetName val="Hoja1 (14)"/>
      <sheetName val="Hoja1 (15)"/>
      <sheetName val="Hoja1 (16)"/>
      <sheetName val="Hoja1 (17)"/>
      <sheetName val="Hoja1 (18)"/>
      <sheetName val="Hoja1 (19)"/>
      <sheetName val="Hoja1 (20)"/>
      <sheetName val="Hoja1 (21)"/>
      <sheetName val="Hoja1 (22)"/>
      <sheetName val="Hoja1 (23)"/>
      <sheetName val="Hoja1 (24)"/>
      <sheetName val="Hoja1 (25)"/>
      <sheetName val="Hoja1 (26)"/>
      <sheetName val="Hoja1 (27)"/>
      <sheetName val="Hoja1 (28)"/>
      <sheetName val="Hoja1 (29)"/>
      <sheetName val="Hoja1 (30)"/>
      <sheetName val="Hoja1 (31)"/>
      <sheetName val="Hoja1 (32)"/>
      <sheetName val="Hoja1 (33)"/>
      <sheetName val="Hoja1 (34)"/>
      <sheetName val="Hoja1 (35)"/>
      <sheetName val="Hoja1 (36)"/>
      <sheetName val="Hoja1 (37)"/>
      <sheetName val="Hoja1 (38)"/>
      <sheetName val="Hoja1 (39)"/>
      <sheetName val="Hoja1 (40)"/>
      <sheetName val="Hoja1 (41)"/>
      <sheetName val="Hoja1 (42)"/>
      <sheetName val="Hoja1 (43)"/>
      <sheetName val="Hoja1 (44)"/>
      <sheetName val="Hoja1 (45)"/>
      <sheetName val="Hoja1 (46)"/>
      <sheetName val="Hoja1 (47)"/>
      <sheetName val="Hoja1 (48)"/>
      <sheetName val="Hoja1 (49)"/>
      <sheetName val="Hoja1 (50)"/>
      <sheetName val="Hoja1 (51)"/>
      <sheetName val="Hoja1 (52)"/>
      <sheetName val="Hoja1 (53)"/>
      <sheetName val="Hoja1 (54)"/>
      <sheetName val="Hoja1 (55)"/>
      <sheetName val="Hoja1 (56)"/>
      <sheetName val="Hoja1 (57)"/>
      <sheetName val="Hoja1 (58)"/>
      <sheetName val="Hoja1 (59)"/>
      <sheetName val="Hoja1 (60)"/>
      <sheetName val="Hoja1"/>
      <sheetName val="DATOS DE ENTRADA"/>
      <sheetName val="Datos básicos"/>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Est_y_Dis8"/>
      <sheetName val="Fondo_Ensayos8"/>
      <sheetName val="Obra_puente8"/>
      <sheetName val="Fondo_Ajustes8"/>
      <sheetName val="FACTOR_MULTIPLICADOR8"/>
      <sheetName val="Datos_Generales8"/>
      <sheetName val="APU_ANTICORROSIVO8"/>
      <sheetName val="APU_LIMPIEZA_Y_PINTURA8"/>
      <sheetName val="APU_REFUERZOS8"/>
      <sheetName val="APU_ADECUACIÓN_PASAMANOS8"/>
      <sheetName val="APU_DESMONTE_BARANDA8"/>
      <sheetName val="APU_REINSTALACIÓN_BARANDA8"/>
      <sheetName val="APU_BARANDA_NUEVA8"/>
      <sheetName val="APU_PINTURA_BARANDA8"/>
      <sheetName val="APU_CONCRETO_-_METALDECK8"/>
      <sheetName val="Est_y_Dis9"/>
      <sheetName val="Fondo_Ensayos9"/>
      <sheetName val="Obra_puente9"/>
      <sheetName val="Fondo_Ajustes9"/>
      <sheetName val="FACTOR_MULTIPLICADOR9"/>
      <sheetName val="Datos_Generales9"/>
      <sheetName val="APU_ANTICORROSIVO9"/>
      <sheetName val="APU_LIMPIEZA_Y_PINTURA9"/>
      <sheetName val="APU_REFUERZOS9"/>
      <sheetName val="APU_ADECUACIÓN_PASAMANOS9"/>
      <sheetName val="APU_DESMONTE_BARANDA9"/>
      <sheetName val="APU_REINSTALACIÓN_BARANDA9"/>
      <sheetName val="APU_BARANDA_NUEVA9"/>
      <sheetName val="APU_PINTURA_BARANDA9"/>
      <sheetName val="APU_CONCRETO_-_METALDECK9"/>
      <sheetName val="días habiles 2015"/>
      <sheetName val="lista-precio-mat-equipos"/>
      <sheetName val="rendimiento"/>
      <sheetName val="EMPRESA"/>
      <sheetName val="INSUMOS"/>
      <sheetName val="AUX"/>
      <sheetName val="DATOS_DE_ENTRADA"/>
      <sheetName val="ITEMS"/>
      <sheetName val="Datos_básicos"/>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ow r="105">
          <cell r="J105">
            <v>1</v>
          </cell>
        </row>
      </sheetData>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refreshError="1"/>
      <sheetData sheetId="244" refreshError="1"/>
      <sheetData sheetId="245" refreshError="1"/>
      <sheetData sheetId="246" refreshError="1"/>
      <sheetData sheetId="247" refreshError="1"/>
      <sheetData sheetId="248" refreshError="1"/>
      <sheetData sheetId="249"/>
      <sheetData sheetId="250" refreshError="1"/>
      <sheetData sheetId="25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mpegilo Ce"/>
      <sheetName val="Impregilo SP"/>
      <sheetName val="Impregilo IAS"/>
      <sheetName val="Astaldi"/>
      <sheetName val="Highlights Astaldi"/>
      <sheetName val="Highlights"/>
      <sheetName val="Grafico Impregilo - Ast"/>
      <sheetName val="Ipotesi fusioni SI Gemina"/>
      <sheetName val="Ipotesi fusioni No Gemina"/>
      <sheetName val="Riepilogo plus Gemina"/>
      <sheetName val="SP IGLI 2"/>
      <sheetName val="Ipotesi fusioni"/>
      <sheetName val="Corsi Astaldi"/>
      <sheetName val="Datastream"/>
      <sheetName val="Azionariato Astaldi"/>
      <sheetName val="Organigramma Astaldi"/>
      <sheetName val="Ricavi Astaldi"/>
      <sheetName val="Portafoglio ordini"/>
    </sheetNames>
    <sheetDataSet>
      <sheetData sheetId="0" refreshError="1">
        <row r="1">
          <cell r="A1" t="str">
            <v>GRUPPO IMPREGILO</v>
          </cell>
        </row>
        <row r="4">
          <cell r="A4" t="str">
            <v>Conti economici consolidati</v>
          </cell>
        </row>
        <row r="6">
          <cell r="C6">
            <v>1999</v>
          </cell>
        </row>
        <row r="7">
          <cell r="C7" t="str">
            <v>€ mln.</v>
          </cell>
          <cell r="D7" t="str">
            <v>%</v>
          </cell>
        </row>
        <row r="9">
          <cell r="A9" t="str">
            <v>Valore della produzione (1)</v>
          </cell>
          <cell r="C9">
            <v>1808.634</v>
          </cell>
          <cell r="D9">
            <v>1</v>
          </cell>
        </row>
        <row r="11">
          <cell r="A11" t="str">
            <v>Consumi (2)</v>
          </cell>
          <cell r="C11">
            <v>-1332.9739999999997</v>
          </cell>
          <cell r="D11">
            <v>0.73700593928898805</v>
          </cell>
        </row>
        <row r="12">
          <cell r="A12" t="str">
            <v xml:space="preserve">Costo del lavoro </v>
          </cell>
          <cell r="C12">
            <v>-276.75900000000001</v>
          </cell>
          <cell r="D12">
            <v>0.15302100922574718</v>
          </cell>
        </row>
        <row r="14">
          <cell r="A14" t="str">
            <v>Margine operativo lordo</v>
          </cell>
          <cell r="C14">
            <v>198.90100000000029</v>
          </cell>
          <cell r="D14">
            <v>0.10997305148526473</v>
          </cell>
        </row>
        <row r="16">
          <cell r="A16" t="str">
            <v xml:space="preserve">Ammortamenti </v>
          </cell>
          <cell r="C16">
            <v>-146.61000000000001</v>
          </cell>
          <cell r="D16">
            <v>8.1061176556450898E-2</v>
          </cell>
        </row>
        <row r="17">
          <cell r="A17" t="str">
            <v>Accantonamenti netti (3)</v>
          </cell>
          <cell r="C17">
            <v>3.0579999999999998</v>
          </cell>
          <cell r="D17">
            <v>1.6907787866422945E-3</v>
          </cell>
        </row>
        <row r="19">
          <cell r="A19" t="str">
            <v>Risultato operativo</v>
          </cell>
          <cell r="C19">
            <v>55.349000000000281</v>
          </cell>
          <cell r="D19">
            <v>3.0602653715456129E-2</v>
          </cell>
        </row>
        <row r="21">
          <cell r="A21" t="str">
            <v>Interessi netti (4)</v>
          </cell>
          <cell r="C21">
            <v>-102.98400000000001</v>
          </cell>
          <cell r="D21">
            <v>5.6940210125431684E-2</v>
          </cell>
        </row>
        <row r="22">
          <cell r="A22" t="str">
            <v>Differenze cambi</v>
          </cell>
          <cell r="C22">
            <v>29.811999999999998</v>
          </cell>
          <cell r="D22">
            <v>1.6483158007645549E-2</v>
          </cell>
        </row>
        <row r="23">
          <cell r="A23" t="str">
            <v>Altri proventi/(oneri) finanziari (5)</v>
          </cell>
        </row>
        <row r="25">
          <cell r="A25" t="str">
            <v>Risultato gestionale</v>
          </cell>
          <cell r="C25">
            <v>-17.82299999999973</v>
          </cell>
          <cell r="D25">
            <v>-9.8543984023300064E-3</v>
          </cell>
        </row>
        <row r="27">
          <cell r="A27" t="str">
            <v>Effetto partecipazioni (6)</v>
          </cell>
          <cell r="C27">
            <v>-0.72099999999999831</v>
          </cell>
          <cell r="D27">
            <v>3.9864339606575919E-4</v>
          </cell>
        </row>
        <row r="28">
          <cell r="A28" t="str">
            <v>Partite straordinarie (7)</v>
          </cell>
          <cell r="C28">
            <v>13.070999999999994</v>
          </cell>
          <cell r="D28">
            <v>7.2270011511450048E-3</v>
          </cell>
        </row>
        <row r="30">
          <cell r="A30" t="str">
            <v>Risultato ante imposte</v>
          </cell>
          <cell r="C30">
            <v>-5.4729999999997325</v>
          </cell>
          <cell r="D30">
            <v>-3.0260406472507606E-3</v>
          </cell>
        </row>
        <row r="32">
          <cell r="A32" t="str">
            <v>Imposte (8)</v>
          </cell>
          <cell r="C32">
            <v>-16.922000000000001</v>
          </cell>
          <cell r="D32">
            <v>9.3562323831134445E-3</v>
          </cell>
        </row>
        <row r="34">
          <cell r="A34" t="str">
            <v>Risultato netto consolidato</v>
          </cell>
          <cell r="C34">
            <v>-22.394999999999733</v>
          </cell>
          <cell r="D34">
            <v>6.3301917358626839E-3</v>
          </cell>
        </row>
        <row r="36">
          <cell r="A36" t="str">
            <v>Interessi di terzi</v>
          </cell>
          <cell r="C36">
            <v>1.5620000000000001</v>
          </cell>
          <cell r="D36">
            <v>8.6363520756548864E-4</v>
          </cell>
        </row>
        <row r="38">
          <cell r="A38" t="str">
            <v>Risultato netto di gruppo</v>
          </cell>
          <cell r="C38">
            <v>-20.832999999999732</v>
          </cell>
          <cell r="D38">
            <v>-1.1518637822798715E-2</v>
          </cell>
        </row>
        <row r="40">
          <cell r="A40" t="str">
            <v>Dividendi (per competenza)</v>
          </cell>
          <cell r="C40">
            <v>7.8</v>
          </cell>
        </row>
        <row r="42">
          <cell r="A42" t="str">
            <v>Utili/perdite su cambi non transitate a C/E (9)</v>
          </cell>
        </row>
        <row r="44">
          <cell r="A44" t="str">
            <v>(*)</v>
          </cell>
          <cell r="B44" t="str">
            <v>Include i dati economici della società in liquidazione Imprepar-Impregilo Partecipazioni S.p.A. relativi ai soli primi nove mesi dell'anno.</v>
          </cell>
        </row>
        <row r="45">
          <cell r="A45" t="str">
            <v>(**)</v>
          </cell>
          <cell r="B45" t="str">
            <v>Non perfettamente omogenea con i periodi precedenti</v>
          </cell>
        </row>
        <row r="46">
          <cell r="A46" t="str">
            <v>(***)</v>
          </cell>
          <cell r="B46" t="str">
            <v>Bilancio redatto in conformità ai principi contabili internazionali IAS/IFRS</v>
          </cell>
        </row>
        <row r="47">
          <cell r="A47" t="str">
            <v>(a)</v>
          </cell>
          <cell r="B47" t="str">
            <v>Risultati ante imposte</v>
          </cell>
        </row>
        <row r="49">
          <cell r="C49">
            <v>1999</v>
          </cell>
        </row>
        <row r="50">
          <cell r="C50" t="str">
            <v>€ mln.</v>
          </cell>
          <cell r="D50" t="str">
            <v>%</v>
          </cell>
        </row>
        <row r="52">
          <cell r="A52">
            <v>-1</v>
          </cell>
          <cell r="B52" t="str">
            <v>Di cui:</v>
          </cell>
        </row>
        <row r="53">
          <cell r="B53" t="str">
            <v>Ricavi delle vendite</v>
          </cell>
          <cell r="C53">
            <v>1452.712</v>
          </cell>
          <cell r="D53">
            <v>0.80320949401592578</v>
          </cell>
        </row>
        <row r="54">
          <cell r="B54" t="str">
            <v>Variazione dei lavori in corso</v>
          </cell>
          <cell r="C54">
            <v>355.92200000000003</v>
          </cell>
          <cell r="D54">
            <v>0.19679050598407419</v>
          </cell>
        </row>
        <row r="55">
          <cell r="B55" t="str">
            <v xml:space="preserve">Totale </v>
          </cell>
          <cell r="C55">
            <v>1808.634</v>
          </cell>
          <cell r="D55">
            <v>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ttoreK"/>
      <sheetName val="Traffico e tariffe"/>
      <sheetName val="PAR K"/>
      <sheetName val="Calcolo k wacc 10,67"/>
      <sheetName val="Calcolo k wacc 10,45"/>
      <sheetName val="Calcolo k wacc 10,45 PR5"/>
      <sheetName val="sintesi K Anas wacc 10,67"/>
      <sheetName val="sintesi K Anas wacc 10,45"/>
      <sheetName val="sintesi K Anas wacc 10,40 PR5"/>
      <sheetName val="Grafico confronti"/>
      <sheetName val="Confronti"/>
      <sheetName val="sintesi K Anas wacc 10,45 (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SOMMARIO"/>
      <sheetName val="Ipotesi adottate"/>
      <sheetName val="assumptions_investimenti"/>
      <sheetName val="Ripartizione temporale"/>
      <sheetName val="Pedaggi"/>
      <sheetName val="TIR e ROE"/>
      <sheetName val="Tabella_X"/>
      <sheetName val="poste_figurative"/>
      <sheetName val="separatore"/>
      <sheetName val="Tab1"/>
      <sheetName val="Tab2"/>
      <sheetName val="Tab3"/>
      <sheetName val="Tab4"/>
      <sheetName val="Tab5"/>
      <sheetName val="Amm.Finanziario"/>
      <sheetName val="Finanziamenti"/>
      <sheetName val="INDICIDEBITO"/>
      <sheetName val="SP"/>
      <sheetName val="Contributi"/>
      <sheetName val="Iva"/>
      <sheetName val="C.C.N."/>
      <sheetName val="Imposte"/>
      <sheetName val="separatore-2"/>
      <sheetName val="Tab1_conc"/>
      <sheetName val="Tab2_conc"/>
      <sheetName val="Tab3_conc"/>
      <sheetName val="Tab4_conc"/>
      <sheetName val="Tab5_conc"/>
      <sheetName val="manutenzioni"/>
      <sheetName val="Amm.Finanziario_conc"/>
      <sheetName val="Finanziamenti_conc"/>
      <sheetName val="INDICIDEBITO_conc"/>
      <sheetName val="SP_conc"/>
      <sheetName val="Contributi_conc"/>
      <sheetName val="Iva_conc"/>
      <sheetName val="C.C.N._conc"/>
      <sheetName val="Imposte_conc"/>
      <sheetName val="Manutenzioni straordinarie (1)"/>
      <sheetName val="Manutenzioni straordinarie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mpegilo Ce"/>
      <sheetName val="Impregilo SP"/>
      <sheetName val="Impregilo IAS"/>
      <sheetName val="Astaldi"/>
      <sheetName val="Highlights Astaldi"/>
      <sheetName val="Highlights"/>
      <sheetName val="Grafico Impregilo - Ast"/>
      <sheetName val="Ipotesi fusioni SI Gemina"/>
      <sheetName val="Ipotesi fusioni No Gemina"/>
      <sheetName val="Riepilogo plus Gemina"/>
      <sheetName val="SP IGLI 2"/>
      <sheetName val="Ipotesi fusioni"/>
      <sheetName val="Corsi Astaldi"/>
      <sheetName val="Datastream"/>
      <sheetName val="Azionariato Astaldi"/>
      <sheetName val="Organigramma Astaldi"/>
      <sheetName val="Ricavi Astaldi"/>
      <sheetName val="Portafoglio ordini"/>
    </sheetNames>
    <sheetDataSet>
      <sheetData sheetId="0" refreshError="1">
        <row r="1">
          <cell r="A1" t="str">
            <v>GRUPPO IMPREGILO</v>
          </cell>
        </row>
        <row r="4">
          <cell r="A4" t="str">
            <v>Conti economici consolidati</v>
          </cell>
        </row>
        <row r="6">
          <cell r="C6">
            <v>1999</v>
          </cell>
        </row>
        <row r="7">
          <cell r="C7" t="str">
            <v>€ mln.</v>
          </cell>
          <cell r="D7" t="str">
            <v>%</v>
          </cell>
        </row>
        <row r="9">
          <cell r="A9" t="str">
            <v>Valore della produzione (1)</v>
          </cell>
          <cell r="C9">
            <v>1808.634</v>
          </cell>
          <cell r="D9">
            <v>1</v>
          </cell>
        </row>
        <row r="11">
          <cell r="A11" t="str">
            <v>Consumi (2)</v>
          </cell>
          <cell r="C11">
            <v>-1332.9739999999997</v>
          </cell>
          <cell r="D11">
            <v>0.73700593928898805</v>
          </cell>
        </row>
        <row r="12">
          <cell r="A12" t="str">
            <v xml:space="preserve">Costo del lavoro </v>
          </cell>
          <cell r="C12">
            <v>-276.75900000000001</v>
          </cell>
          <cell r="D12">
            <v>0.15302100922574718</v>
          </cell>
        </row>
        <row r="14">
          <cell r="A14" t="str">
            <v>Margine operativo lordo</v>
          </cell>
          <cell r="C14">
            <v>198.90100000000029</v>
          </cell>
          <cell r="D14">
            <v>0.10997305148526473</v>
          </cell>
        </row>
        <row r="16">
          <cell r="A16" t="str">
            <v xml:space="preserve">Ammortamenti </v>
          </cell>
          <cell r="C16">
            <v>-146.61000000000001</v>
          </cell>
          <cell r="D16">
            <v>8.1061176556450898E-2</v>
          </cell>
        </row>
        <row r="17">
          <cell r="A17" t="str">
            <v>Accantonamenti netti (3)</v>
          </cell>
          <cell r="C17">
            <v>3.0579999999999998</v>
          </cell>
          <cell r="D17">
            <v>1.6907787866422945E-3</v>
          </cell>
        </row>
        <row r="19">
          <cell r="A19" t="str">
            <v>Risultato operativo</v>
          </cell>
          <cell r="C19">
            <v>55.349000000000281</v>
          </cell>
          <cell r="D19">
            <v>3.0602653715456129E-2</v>
          </cell>
        </row>
        <row r="21">
          <cell r="A21" t="str">
            <v>Interessi netti (4)</v>
          </cell>
          <cell r="C21">
            <v>-102.98400000000001</v>
          </cell>
          <cell r="D21">
            <v>5.6940210125431684E-2</v>
          </cell>
        </row>
        <row r="22">
          <cell r="A22" t="str">
            <v>Differenze cambi</v>
          </cell>
          <cell r="C22">
            <v>29.811999999999998</v>
          </cell>
          <cell r="D22">
            <v>1.6483158007645549E-2</v>
          </cell>
        </row>
        <row r="23">
          <cell r="A23" t="str">
            <v>Altri proventi/(oneri) finanziari (5)</v>
          </cell>
        </row>
        <row r="25">
          <cell r="A25" t="str">
            <v>Risultato gestionale</v>
          </cell>
          <cell r="C25">
            <v>-17.82299999999973</v>
          </cell>
          <cell r="D25">
            <v>-9.8543984023300064E-3</v>
          </cell>
        </row>
        <row r="27">
          <cell r="A27" t="str">
            <v>Effetto partecipazioni (6)</v>
          </cell>
          <cell r="C27">
            <v>-0.72099999999999831</v>
          </cell>
          <cell r="D27">
            <v>3.9864339606575919E-4</v>
          </cell>
        </row>
        <row r="28">
          <cell r="A28" t="str">
            <v>Partite straordinarie (7)</v>
          </cell>
          <cell r="C28">
            <v>13.070999999999994</v>
          </cell>
          <cell r="D28">
            <v>7.2270011511450048E-3</v>
          </cell>
        </row>
        <row r="30">
          <cell r="A30" t="str">
            <v>Risultato ante imposte</v>
          </cell>
          <cell r="C30">
            <v>-5.4729999999997325</v>
          </cell>
          <cell r="D30">
            <v>-3.0260406472507606E-3</v>
          </cell>
        </row>
        <row r="32">
          <cell r="A32" t="str">
            <v>Imposte (8)</v>
          </cell>
          <cell r="C32">
            <v>-16.922000000000001</v>
          </cell>
          <cell r="D32">
            <v>9.3562323831134445E-3</v>
          </cell>
        </row>
        <row r="34">
          <cell r="A34" t="str">
            <v>Risultato netto consolidato</v>
          </cell>
          <cell r="C34">
            <v>-22.394999999999733</v>
          </cell>
          <cell r="D34">
            <v>6.3301917358626839E-3</v>
          </cell>
        </row>
        <row r="36">
          <cell r="A36" t="str">
            <v>Interessi di terzi</v>
          </cell>
          <cell r="C36">
            <v>1.5620000000000001</v>
          </cell>
          <cell r="D36">
            <v>8.6363520756548864E-4</v>
          </cell>
        </row>
        <row r="38">
          <cell r="A38" t="str">
            <v>Risultato netto di gruppo</v>
          </cell>
          <cell r="C38">
            <v>-20.832999999999732</v>
          </cell>
          <cell r="D38">
            <v>-1.1518637822798715E-2</v>
          </cell>
        </row>
        <row r="40">
          <cell r="A40" t="str">
            <v>Dividendi (per competenza)</v>
          </cell>
          <cell r="C40">
            <v>7.8</v>
          </cell>
        </row>
        <row r="42">
          <cell r="A42" t="str">
            <v>Utili/perdite su cambi non transitate a C/E (9)</v>
          </cell>
        </row>
        <row r="44">
          <cell r="A44" t="str">
            <v>(*)</v>
          </cell>
          <cell r="B44" t="str">
            <v>Include i dati economici della società in liquidazione Imprepar-Impregilo Partecipazioni S.p.A. relativi ai soli primi nove mesi dell'anno.</v>
          </cell>
        </row>
        <row r="45">
          <cell r="A45" t="str">
            <v>(**)</v>
          </cell>
          <cell r="B45" t="str">
            <v>Non perfettamente omogenea con i periodi precedenti</v>
          </cell>
        </row>
        <row r="46">
          <cell r="A46" t="str">
            <v>(***)</v>
          </cell>
          <cell r="B46" t="str">
            <v>Bilancio redatto in conformità ai principi contabili internazionali IAS/IFRS</v>
          </cell>
        </row>
        <row r="47">
          <cell r="A47" t="str">
            <v>(a)</v>
          </cell>
          <cell r="B47" t="str">
            <v>Risultati ante imposte</v>
          </cell>
        </row>
        <row r="49">
          <cell r="C49">
            <v>1999</v>
          </cell>
        </row>
        <row r="50">
          <cell r="C50" t="str">
            <v>€ mln.</v>
          </cell>
          <cell r="D50" t="str">
            <v>%</v>
          </cell>
        </row>
        <row r="52">
          <cell r="A52">
            <v>-1</v>
          </cell>
          <cell r="B52" t="str">
            <v>Di cui:</v>
          </cell>
        </row>
        <row r="53">
          <cell r="B53" t="str">
            <v>Ricavi delle vendite</v>
          </cell>
          <cell r="C53">
            <v>1452.712</v>
          </cell>
          <cell r="D53">
            <v>0.80320949401592578</v>
          </cell>
        </row>
        <row r="54">
          <cell r="B54" t="str">
            <v>Variazione dei lavori in corso</v>
          </cell>
          <cell r="C54">
            <v>355.92200000000003</v>
          </cell>
          <cell r="D54">
            <v>0.19679050598407419</v>
          </cell>
        </row>
        <row r="55">
          <cell r="B55" t="str">
            <v xml:space="preserve">Totale </v>
          </cell>
          <cell r="C55">
            <v>1808.634</v>
          </cell>
          <cell r="D55">
            <v>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PORTE"/>
      <sheetName val="Fich-Doc"/>
      <sheetName val="NumFIch"/>
      <sheetName val="Fichas"/>
      <sheetName val="Entrada datos"/>
      <sheetName val="Soporte 2"/>
      <sheetName val="Plantilla"/>
      <sheetName val="Análisis"/>
      <sheetName val="Análisis 2"/>
      <sheetName val="Costos unit"/>
      <sheetName val="Estrcut1"/>
      <sheetName val="Estrcut 2"/>
      <sheetName val="Resumen análisis"/>
      <sheetName val="Hoja2"/>
      <sheetName val="Hoja1 (2)"/>
      <sheetName val="Consult y seg"/>
    </sheetNames>
    <sheetDataSet>
      <sheetData sheetId="0">
        <row r="2">
          <cell r="A2" t="str">
            <v>_</v>
          </cell>
          <cell r="CS2" t="str">
            <v>1. Preconstrucción</v>
          </cell>
          <cell r="DN2" t="str">
            <v>-</v>
          </cell>
          <cell r="DP2" t="str">
            <v>-</v>
          </cell>
          <cell r="DR2" t="str">
            <v>n01.Programa</v>
          </cell>
          <cell r="EW2" t="str">
            <v>-</v>
          </cell>
          <cell r="FA2" t="str">
            <v>r.Corredor_1</v>
          </cell>
          <cell r="KD2" t="str">
            <v>Permanente</v>
          </cell>
          <cell r="KF2" t="str">
            <v>-</v>
          </cell>
          <cell r="KH2" t="str">
            <v>DAA</v>
          </cell>
        </row>
        <row r="3">
          <cell r="A3" t="str">
            <v>b.Generalidades</v>
          </cell>
          <cell r="CS3" t="str">
            <v>2. Construcción</v>
          </cell>
          <cell r="DN3" t="str">
            <v>I.Equipo_y_Maquinaria</v>
          </cell>
          <cell r="DP3" t="str">
            <v>m</v>
          </cell>
          <cell r="DR3" t="str">
            <v>n02.consultorías</v>
          </cell>
          <cell r="EW3" t="str">
            <v>Tarifa/hora</v>
          </cell>
          <cell r="FA3" t="str">
            <v>s.Corredor_2</v>
          </cell>
          <cell r="KD3" t="str">
            <v>Por una sola vez</v>
          </cell>
          <cell r="KF3" t="str">
            <v>Mejoramiento</v>
          </cell>
          <cell r="KH3" t="str">
            <v>EIA</v>
          </cell>
        </row>
        <row r="4">
          <cell r="A4" t="str">
            <v>c.Residuos</v>
          </cell>
          <cell r="CS4" t="str">
            <v>3. Posconstrucción (cierre ambiental)</v>
          </cell>
          <cell r="DN4" t="str">
            <v>II.Materiales</v>
          </cell>
          <cell r="DP4" t="str">
            <v>kg</v>
          </cell>
          <cell r="DR4" t="str">
            <v>n1</v>
          </cell>
          <cell r="EW4" t="str">
            <v>Precio unitario</v>
          </cell>
          <cell r="FA4" t="str">
            <v>t.Corredor_3</v>
          </cell>
          <cell r="KD4" t="str">
            <v>Según necesidad</v>
          </cell>
          <cell r="KF4" t="str">
            <v>Rehabilitación</v>
          </cell>
          <cell r="KH4" t="str">
            <v>PAGA</v>
          </cell>
        </row>
        <row r="5">
          <cell r="A5" t="str">
            <v>d.Vertimientos</v>
          </cell>
          <cell r="CS5" t="str">
            <v>4. Operación</v>
          </cell>
          <cell r="DN5" t="str">
            <v>III.Transporte</v>
          </cell>
          <cell r="DP5" t="str">
            <v>km</v>
          </cell>
          <cell r="DR5" t="str">
            <v>n2</v>
          </cell>
          <cell r="EW5" t="str">
            <v>Tairfa</v>
          </cell>
          <cell r="FA5" t="str">
            <v>-</v>
          </cell>
          <cell r="KD5" t="str">
            <v>Anual</v>
          </cell>
          <cell r="KF5" t="str">
            <v>Mantenimiento</v>
          </cell>
          <cell r="KH5" t="str">
            <v>-</v>
          </cell>
        </row>
        <row r="6">
          <cell r="A6" t="str">
            <v>d1.Aire.ruido</v>
          </cell>
          <cell r="CS6" t="str">
            <v>-</v>
          </cell>
          <cell r="DN6" t="str">
            <v>IV.Mano_de_obra</v>
          </cell>
          <cell r="DP6" t="str">
            <v>Global</v>
          </cell>
          <cell r="DR6" t="str">
            <v>n3</v>
          </cell>
          <cell r="EW6" t="str">
            <v>jornal</v>
          </cell>
          <cell r="FA6" t="str">
            <v>-</v>
          </cell>
          <cell r="KD6" t="str">
            <v>-</v>
          </cell>
          <cell r="KF6" t="str">
            <v>Doblecalzada/construcción</v>
          </cell>
          <cell r="KH6" t="str">
            <v>-</v>
          </cell>
        </row>
        <row r="7">
          <cell r="A7" t="str">
            <v>e.Construcciones</v>
          </cell>
          <cell r="DN7" t="str">
            <v>V.Costos_indirectos</v>
          </cell>
          <cell r="DP7" t="str">
            <v>Unidad</v>
          </cell>
          <cell r="DR7" t="str">
            <v>n4</v>
          </cell>
          <cell r="EW7" t="str">
            <v>Global</v>
          </cell>
          <cell r="FA7" t="str">
            <v>-</v>
          </cell>
          <cell r="KF7" t="str">
            <v>Mejoramiento construcción</v>
          </cell>
          <cell r="KH7" t="str">
            <v>-</v>
          </cell>
        </row>
        <row r="8">
          <cell r="A8" t="str">
            <v>f.Monitoreos</v>
          </cell>
          <cell r="DN8" t="str">
            <v>VI.Subcontratos</v>
          </cell>
          <cell r="DP8" t="str">
            <v>hora</v>
          </cell>
          <cell r="DR8" t="str">
            <v>n5</v>
          </cell>
          <cell r="EW8" t="str">
            <v>Tarifa/km</v>
          </cell>
        </row>
        <row r="9">
          <cell r="A9" t="str">
            <v>g.Biótico</v>
          </cell>
          <cell r="DN9" t="str">
            <v>VII.Otros</v>
          </cell>
          <cell r="DP9" t="str">
            <v>m3</v>
          </cell>
          <cell r="DR9" t="str">
            <v>n6</v>
          </cell>
          <cell r="EW9" t="str">
            <v>Tarifa/año</v>
          </cell>
        </row>
        <row r="10">
          <cell r="A10" t="str">
            <v>h.Predios</v>
          </cell>
          <cell r="DP10" t="str">
            <v>t</v>
          </cell>
          <cell r="DR10" t="str">
            <v>n7</v>
          </cell>
          <cell r="EW10" t="str">
            <v>Dedicación/mes</v>
          </cell>
        </row>
        <row r="11">
          <cell r="A11" t="str">
            <v>i.Social</v>
          </cell>
          <cell r="DP11" t="str">
            <v>ha</v>
          </cell>
          <cell r="DR11" t="str">
            <v>n8</v>
          </cell>
          <cell r="EW11" t="str">
            <v>Global/mes</v>
          </cell>
        </row>
        <row r="12">
          <cell r="A12" t="str">
            <v>j.Personal</v>
          </cell>
          <cell r="DP12" t="str">
            <v>año</v>
          </cell>
          <cell r="EW12" t="str">
            <v>tarifa/ha</v>
          </cell>
        </row>
        <row r="13">
          <cell r="A13" t="str">
            <v>k.Documental</v>
          </cell>
          <cell r="DP13" t="str">
            <v>Indeterminado</v>
          </cell>
          <cell r="EW13" t="str">
            <v>-</v>
          </cell>
        </row>
        <row r="14">
          <cell r="A14" t="str">
            <v>l.Contingencia</v>
          </cell>
          <cell r="DP14" t="str">
            <v>-</v>
          </cell>
          <cell r="EW14" t="str">
            <v>-</v>
          </cell>
        </row>
        <row r="15">
          <cell r="DP15" t="str">
            <v>-</v>
          </cell>
          <cell r="EW15" t="str">
            <v>-</v>
          </cell>
        </row>
        <row r="16">
          <cell r="DP16" t="str">
            <v>-</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s"/>
      <sheetName val="presupuesto"/>
      <sheetName val="#¡REF"/>
      <sheetName val="Hoja1"/>
      <sheetName val="AMC"/>
      <sheetName val="Basico"/>
      <sheetName val="Iva"/>
      <sheetName val="Total"/>
      <sheetName val="amc_acta"/>
      <sheetName val="amc_bas"/>
      <sheetName val="amc_iva"/>
      <sheetName val="amc_total"/>
      <sheetName val="amc_anticip"/>
      <sheetName val="a  aaInformación GRUPO"/>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 val="VínculoExternoRecuperado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Tabla"/>
      <sheetName val="V%C3%ADnculoExternoRecuperado1"/>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8"/>
      <sheetName val="201.9"/>
      <sheetName val="201.10"/>
      <sheetName val="201.16"/>
      <sheetName val="210.1.1"/>
      <sheetName val="211.1"/>
      <sheetName val="234.1"/>
      <sheetName val="310.1"/>
      <sheetName val="311.1"/>
      <sheetName val="420.1"/>
      <sheetName val="450.2P"/>
      <sheetName val="500.1"/>
      <sheetName val="511.1P"/>
      <sheetName val="511.2P"/>
      <sheetName val="672.1"/>
      <sheetName val="672.2P"/>
      <sheetName val="672.3P"/>
      <sheetName val="672.4P"/>
      <sheetName val="672.5P"/>
      <sheetName val="672.6P"/>
      <sheetName val="672.7P"/>
      <sheetName val="600.2"/>
      <sheetName val="610.1.1"/>
      <sheetName val="610.1.2P"/>
      <sheetName val="610.1.3P"/>
      <sheetName val="621.2"/>
      <sheetName val="621.3"/>
      <sheetName val="621.4"/>
      <sheetName val="630.1"/>
      <sheetName val="630.2"/>
      <sheetName val="630.4"/>
      <sheetName val="630.6"/>
      <sheetName val="640.1"/>
      <sheetName val="640.2"/>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30.7"/>
      <sheetName val="671.2"/>
      <sheetName val="681.1"/>
      <sheetName val="673.3"/>
      <sheetName val="673.4"/>
      <sheetName val="673.5"/>
      <sheetName val="673.6"/>
      <sheetName val="671.3"/>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20%20aaInformación%20GRUPO"/>
      <sheetName val="aCCIDENTES DE 1995 - 1996"/>
      <sheetName val="PORTADA"/>
      <sheetName val="FNC"/>
      <sheetName val="INDICE"/>
      <sheetName val="INDICE ALFABETICO"/>
      <sheetName val="EQUIPOS"/>
      <sheetName val="OTROS"/>
      <sheetName val="200.1"/>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6.1"/>
      <sheetName val="501.1"/>
      <sheetName val="510.1"/>
      <sheetName val="510P1"/>
      <sheetName val="510P2"/>
      <sheetName val="510P3"/>
      <sheetName val="600.3"/>
      <sheetName val="600.4"/>
      <sheetName val="600.4P"/>
      <sheetName val="600.5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4. G1 Norte"/>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T133-134"/>
      <sheetName val="T132-133"/>
      <sheetName val="T130-131"/>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terventoria"/>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PLACA E 0.08"/>
      <sheetName val="PLACA E 0.1"/>
      <sheetName val="EXCV"/>
      <sheetName val="LOC Y REP"/>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CUADRILL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PRESUPUESTO LICITACIÓN SRN 001"/>
      <sheetName val="SRN_005"/>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Formulario N°1"/>
      <sheetName val="Formulario 1"/>
      <sheetName val="Anexo N°1-F6"/>
      <sheetName val="Anexo N°2"/>
      <sheetName val="Anexo N°4-F8"/>
      <sheetName val="Anexo N°3-F7"/>
      <sheetName val="Anexo N°5-F9"/>
      <sheetName val="Anexo N°6-F10"/>
      <sheetName val="Preacta N°5"/>
      <sheetName val="STRSUMM0"/>
      <sheetName val="$ Directo"/>
      <sheetName val="mat&amp;sub"/>
      <sheetName val="indir"/>
      <sheetName val="gene"/>
      <sheetName val="tot"/>
      <sheetName val="prog "/>
      <sheetName val="pres_comp"/>
      <sheetName val="civ_1"/>
      <sheetName val="kp_civ1"/>
      <sheetName val="KP"/>
      <sheetName val="civpl1"/>
      <sheetName val="7417stiA"/>
      <sheetName val="\Users\JoseGabriel\Downloads\Ví"/>
      <sheetName val="resumen carcel x 16.7%"/>
      <sheetName val="resumen carcel "/>
      <sheetName val="resumen carcel con baño x 16.7%"/>
      <sheetName val="resumen carcel con baño"/>
      <sheetName val="Unitario "/>
      <sheetName val="Materiales "/>
      <sheetName val="Auxiliares "/>
      <sheetName val="Análisis de cuadrillas"/>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DESPIECE REDES"/>
      <sheetName val="4.1 EBAC"/>
      <sheetName val="4.2 IMPULSION"/>
      <sheetName val="4.3 CONDUCCION"/>
      <sheetName val="4.4 TANQUES"/>
      <sheetName val="4.6 REDES"/>
      <sheetName val="4.7 RESUMEN"/>
      <sheetName val="TARIF2002"/>
      <sheetName val="Base_de_Diseño"/>
      <sheetName val="Ppto_total"/>
      <sheetName val="Resumen_tubería"/>
      <sheetName val="Tabla_4_1_Distrito_Nº1"/>
      <sheetName val="Tabla_4_2_Distrito_Nº2"/>
      <sheetName val="Tabal_4_3_Resumén_distritos"/>
      <sheetName val="Tabla_4_4_Sistemas"/>
      <sheetName val="Ppto_alcantarillado"/>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P-GENERAL (2)"/>
      <sheetName val="P-GENERAL"/>
      <sheetName val="7AGOSTO"/>
      <sheetName val="GENEY-OASIS"/>
      <sheetName val="9DEMARZO"/>
      <sheetName val="2.3"/>
      <sheetName val="2.6"/>
      <sheetName val="2.7"/>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Grupo 3 "/>
      <sheetName val="Grupo 2."/>
      <sheetName val="Informe semanal 22"/>
      <sheetName val="Lista chequeo"/>
      <sheetName val="Acta de Comité de Obra"/>
      <sheetName val="Acta de Comité de Obra 1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Ppto EL COPEY"/>
      <sheetName val="bocatoma"/>
      <sheetName val="MO"/>
      <sheetName val="ANALISIS DE PRECIOS BASICOS"/>
      <sheetName val="PRESUPUESTO GENERAL"/>
      <sheetName val="P. MATERIAL A.C.T CER"/>
      <sheetName val="ANALISIS DE PRECIOS UNITARIOS"/>
      <sheetName val="P. TOTALES"/>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Vía 9004"/>
      <sheetName val="450.9 "/>
      <sheetName val="450.9P  "/>
      <sheetName val="330.1P"/>
      <sheetName val="900.4P"/>
      <sheetName val="FIBRA ÓPTICA"/>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esupuesto obra (2)"/>
      <sheetName val="ETIQUETAS"/>
      <sheetName val="PRESUPUESTO GRADAS SOTFBALL"/>
      <sheetName val="F.PRESTAC"/>
      <sheetName val="UTILI"/>
      <sheetName val="IMPR"/>
      <sheetName val="ADM"/>
      <sheetName val="PGIO FINAL"/>
      <sheetName val="PAPSO"/>
      <sheetName val="INTERV"/>
      <sheetName val="F.M"/>
      <sheetName val="PLAN FINANCIERO GRADAS"/>
      <sheetName val="LISTA MATERIALES"/>
      <sheetName val=" EQUIPO MATERIALES"/>
      <sheetName val="INF"/>
      <sheetName val="CUADRO AREAS ARQ."/>
      <sheetName val="ACERO PARA JARDINERAS"/>
      <sheetName val="AIU UNIFICADO"/>
      <sheetName val="SUELDOS"/>
      <sheetName val="org. Formato No.3"/>
      <sheetName val="p.admtivo Formato No. 3A"/>
      <sheetName val="p.tecnico-3B"/>
      <sheetName val="subcottos 7"/>
      <sheetName val="equipos-4"/>
      <sheetName val="Formato 9 Ob Civ Exist LIQ+GNV"/>
      <sheetName val="Formato 10 Ob Civ Nueva LIQ+GNV"/>
      <sheetName val="flujo "/>
      <sheetName val="listado mat"/>
      <sheetName val="programacion EXIST"/>
      <sheetName val="programacion NUEVA"/>
      <sheetName val="aCCIDENTES DE 19"/>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VR-PROP MOD 1"/>
      <sheetName val="FORMULA"/>
      <sheetName val="PRECIO"/>
      <sheetName val="I M"/>
      <sheetName val="SOÑANDO"/>
      <sheetName val="EV 424 CON 5 (2)"/>
      <sheetName val="Precios no oficial"/>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Unitarios"/>
      <sheetName val="\Users\aljipego\Downloads\Víncu"/>
      <sheetName val="MATERIAL"/>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CUADRO PRODUCTOS "/>
      <sheetName val="OBRA TOT (2)"/>
      <sheetName val="INTERV."/>
      <sheetName val="Cronograma2020"/>
      <sheetName val="PO Y CRONOGRAMA EJE CAFETERO RE"/>
      <sheetName val="PU (2)"/>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Módulo2"/>
      <sheetName val="Módulo3"/>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LN5-CHC.4-7-SS7"/>
      <sheetName val="Lista de actividades Zona 1 "/>
      <sheetName val="Cuadro Comparativo "/>
      <sheetName val="NP027"/>
      <sheetName val="JUSTIF"/>
      <sheetName val="No Previstos"/>
      <sheetName val="Justificacion"/>
      <sheetName val="Memoria"/>
      <sheetName val="Cotizacion NP"/>
      <sheetName val="INS desactualizados"/>
      <sheetName val="ETAPA 50 SMMLV"/>
      <sheetName val="FormCan"/>
      <sheetName val="PrecRec"/>
      <sheetName val="SUB APU"/>
      <sheetName val="SUB_APU"/>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ALT"/>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Datos entrada"/>
      <sheetName val="Analisis transporte"/>
      <sheetName val="Morteros"/>
      <sheetName val="Acero refuerz"/>
      <sheetName val="1.1 obras Prelimin"/>
      <sheetName val="ALCANTARILLADO"/>
      <sheetName val="1.2 inst provis"/>
      <sheetName val="2.1 Excavaciones"/>
      <sheetName val="2.2 ConcrCiment"/>
      <sheetName val="2.3 Acero Refuerzo"/>
      <sheetName val="3.1 Elemt Vert"/>
      <sheetName val="3.2 Elemt Horz"/>
      <sheetName val="3.3 Losas"/>
      <sheetName val="3.4 ELEM VARIOS"/>
      <sheetName val="3.5 ACERO REF"/>
      <sheetName val="3.6 ESTRUC METALICA"/>
      <sheetName val="4.1 CONCRET ARQ"/>
      <sheetName val="4.3 LADRILL HUECO"/>
      <sheetName val="4.4 REFUERZO Y JUNTAS"/>
      <sheetName val="4.6 VARIOS"/>
      <sheetName val="5.1 ALFAJIAS"/>
      <sheetName val="5,2 ELEMENTOS "/>
      <sheetName val="5,3 ACERO"/>
      <sheetName val="6,1 PTO HIDRAULICO"/>
      <sheetName val="6.3 RED AGUA FRIA"/>
      <sheetName val="6,9 SALIDA SANITARA"/>
      <sheetName val="6,12 RED SANITARIA"/>
      <sheetName val="6,13 RED LLUVIAS"/>
      <sheetName val="6,15 RED DRENAJE"/>
      <sheetName val="6.17 VALVULAS"/>
      <sheetName val="6,18 niples"/>
      <sheetName val="6.23 EQUIPOS"/>
      <sheetName val="6,24 CONSTRUCCIONES"/>
      <sheetName val="6,25 OBRAS COMPLEMENTARIAS"/>
      <sheetName val="6,26 EXTERIORES"/>
      <sheetName val="6,27 mov tierra"/>
      <sheetName val="6.29 PASES"/>
      <sheetName val="7.1 RED INCENDIOS"/>
      <sheetName val="7.5 conexiones INCENDIOS"/>
      <sheetName val="7.3valvulas"/>
      <sheetName val="7,6 Rociadores"/>
      <sheetName val="13.1 PAÑETES"/>
      <sheetName val="13.2 PÑ PLACA"/>
      <sheetName val="14.1 PISOS Y AFINADOS"/>
      <sheetName val="14.2 ACABADO PISO"/>
      <sheetName val="14.3 GUARDA ESCOBA"/>
      <sheetName val="14.4 GRADAS"/>
      <sheetName val="15.1 CUBIERTAS"/>
      <sheetName val="15.3 ACC Y OTROS "/>
      <sheetName val="15.3 VARIOS"/>
      <sheetName val="16.1 CARP METALICA"/>
      <sheetName val="16.3 carp lamina"/>
      <sheetName val="16.4 baranda metalica"/>
      <sheetName val="16.5 carp lam-mad"/>
      <sheetName val="16.6 varias CM"/>
      <sheetName val="8,1,2 Roseta"/>
      <sheetName val="8,1,5 toma Corr"/>
      <sheetName val="8,3,11 CAPACETE"/>
      <sheetName val="8,3,19 Cinta Band It"/>
      <sheetName val="8,3,25 TUB GALV 1 1-2"/>
      <sheetName val="8,3,30 tubo conduit emt 1 1-2"/>
      <sheetName val="8,3,33 Canalizacio Zona Blanda"/>
      <sheetName val="8,3,34 CANALIZACION ZONA DURA"/>
      <sheetName val="8,3,35 TUB COND PCV 1-2"/>
      <sheetName val="8,3,36 TUB COND PVC 3-4"/>
      <sheetName val="8,3,37 TUB COND 1"/>
      <sheetName val="8,3,38 TUB COND 1 1-4"/>
      <sheetName val="8,3,39 TUB COND PVC 1 1-2"/>
      <sheetName val="8,3,43 Cable Cu aisaldo 8 AWG"/>
      <sheetName val="8,3,44 C aislado 10AWG"/>
      <sheetName val="8,3,53 Cable Cu desnudo 8 AWG"/>
      <sheetName val="8,3,54 C desn 10AGW"/>
      <sheetName val="8,3,59 cable cu aislado 2"/>
      <sheetName val="8,3,60 cable cu aislado 6"/>
      <sheetName val="8,4,1 Tablero 18 Circuitos"/>
      <sheetName val="8,4,5 CAJA MEDIDOR"/>
      <sheetName val="8,4,9 Interrup 1 15 60"/>
      <sheetName val="8,4,10 CAJ  2 CIRCUITOS"/>
      <sheetName val="8,4,12 CAJ 6 CIRCUITOS"/>
      <sheetName val="8,4,15"/>
      <sheetName val="8,4,16 INT 3X80"/>
      <sheetName val="8,4,17 Interr trip 3x100"/>
      <sheetName val="8,4,18 interrup atorn 3x30"/>
      <sheetName val="8,4,19 Interruptor atorn 3x50"/>
      <sheetName val="8,4,20 TABRERO TRIFASICO 12 CTO"/>
      <sheetName val="8,8,2 Puesta tierra"/>
      <sheetName val="8,11,1"/>
      <sheetName val="8,11,4"/>
      <sheetName val="8,17,3"/>
      <sheetName val="8,17,7 "/>
      <sheetName val="17 carp madera"/>
      <sheetName val="18 ENCHAPES"/>
      <sheetName val="20.1 ap sanitarios"/>
      <sheetName val="20.3 varios"/>
      <sheetName val="21 cielo raso"/>
      <sheetName val="21.2 divisiones"/>
      <sheetName val="22.2 esmalte"/>
      <sheetName val="22.3 sobre madera"/>
      <sheetName val="23,1 CERRADURA"/>
      <sheetName val="23,2 HERRAJE"/>
      <sheetName val="23.3 Espejo"/>
      <sheetName val="24.1 cerramiento"/>
      <sheetName val="24.2 Arborización"/>
      <sheetName val="25 señalizacion"/>
      <sheetName val="27 Aseo"/>
      <sheetName val="27.2 retiro esc"/>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INSUMOS (2)"/>
      <sheetName val="ITEM"/>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CANT.5921"/>
      <sheetName val="ACTA COMPARATIVA"/>
      <sheetName val="RESUMEN OBRAS "/>
      <sheetName val="DOMICILIARIAS"/>
      <sheetName val="APU ACUEDUCTO (2)"/>
      <sheetName val="APU ACUEDUCTO"/>
      <sheetName val="APU ALCANTARILLADO"/>
      <sheetName val="SEGM"/>
      <sheetName val="CANT PAV-1"/>
      <sheetName val="MMTO"/>
      <sheetName val="PRESUPUESTO2"/>
      <sheetName val="SEGM2"/>
      <sheetName val="CANT PAV-2"/>
      <sheetName val="MMTO2"/>
      <sheetName val="CANT_PAV-1"/>
      <sheetName val="CANT_PAV-2"/>
      <sheetName val="Varios_"/>
      <sheetName val="Interc_válv_"/>
      <sheetName val="Interc_tapones"/>
      <sheetName val="Itemes_Renovación"/>
      <sheetName val="Interc_de_Hidr_"/>
      <sheetName val="Cambio_de_Valv_"/>
      <sheetName val="Coloc__e_Interc__Tapones"/>
      <sheetName val="Paral_4"/>
      <sheetName val="Paral__3"/>
      <sheetName val="Paral__2"/>
      <sheetName val="Paral__1"/>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PROY_ORIGINAL"/>
      <sheetName val="PRESUPUESTOS-REV1"/>
      <sheetName val="G&amp;G"/>
      <sheetName val="CABG"/>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anexo2"/>
      <sheetName val="CDItem"/>
      <sheetName val="ARMENIA-CLUB DE TIRO"/>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ACAB. PISOS"/>
      <sheetName val="CIELOS"/>
      <sheetName val="ACAB. MUROS"/>
      <sheetName val="APARATOS"/>
      <sheetName val="PUERTAS Y VENTANAS"/>
      <sheetName val="OFERTA ECON"/>
      <sheetName val="ACTA PARCIAL No 3"/>
      <sheetName val="Memorias de calculo (2)"/>
      <sheetName val="CONS"/>
      <sheetName val="ANALISIS-AIU"/>
      <sheetName val="Constantes Generales"/>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Form5 _Pág_ 2"/>
      <sheetName val="ACTA 02 DEFINITIVA.xlsx"/>
      <sheetName val="ACTA 02 DEFINITIVA"/>
      <sheetName val=" ACTA DE PAgo 02"/>
      <sheetName val="ACTA%2002%20DEFINITIVA.xlsx"/>
      <sheetName val="OBRA"/>
      <sheetName val="factor (2)"/>
      <sheetName val="CUMPLIMIENTO"/>
      <sheetName val="EST.RED"/>
      <sheetName val="SEMAFORO"/>
      <sheetName val="Comp. TORTAS "/>
      <sheetName val="CRITE. TECN."/>
      <sheetName val="CANTID.Y COSTOS NEC."/>
      <sheetName val="EMERG."/>
      <sheetName val="PRIOR-PTES"/>
      <sheetName val="Mapa- Acci."/>
      <sheetName val="COMENTAR.GLES"/>
      <sheetName val="RES.FOTO."/>
      <sheetName val="VentaMes"/>
      <sheetName val="Tecnicos"/>
      <sheetName val="FORMATO1H1"/>
      <sheetName val="FORMATO1H2"/>
      <sheetName val="FORMATO1H3"/>
      <sheetName val="FORMATO1H4"/>
      <sheetName val="FORMATO1H5"/>
      <sheetName val="Form7"/>
      <sheetName val="forma7"/>
      <sheetName val="Form9"/>
      <sheetName val="glvc"/>
      <sheetName val="cyrb"/>
      <sheetName val="gapr"/>
      <sheetName val="ESCARIFICACION"/>
      <sheetName val="Acta Mayores y Menores Real"/>
      <sheetName val="Acta May y Men Con NP's"/>
      <sheetName val="1.2.1.1."/>
      <sheetName val="Semanal"/>
      <sheetName val="ManualUsuario"/>
      <sheetName val="Parametros"/>
      <sheetName val="Capitulos"/>
      <sheetName val="VlrTotInsumos"/>
      <sheetName val="AUnit"/>
      <sheetName val="PresupOrdenado"/>
      <sheetName val="TotCapitulos"/>
      <sheetName val="Importaciones"/>
      <sheetName val="inpermeabOTRO"/>
      <sheetName val="CRONOGRAMA 5M"/>
      <sheetName val="CRONOGRAMA 4M "/>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RES"/>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Colegio"/>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5094-2003"/>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GENERALES"/>
      <sheetName val="PE_02"/>
      <sheetName val="Estruc_ Tarif"/>
      <sheetName val="Desmonte y Limpieza"/>
      <sheetName val="7.12"/>
      <sheetName val="UNITARIOS GENERALES.xls"/>
      <sheetName val="letra"/>
      <sheetName val="5. MODIFICATORIA"/>
      <sheetName val="CRA.MODI"/>
      <sheetName val="\Documents and Settings\Adminis"/>
      <sheetName val="\Users\Juan\Downloads\Users\USU"/>
      <sheetName val="\Users\user\Library\Mail Downlo"/>
      <sheetName val="\Cofinanciacion\FICHAS Y FORMAT"/>
      <sheetName val="\A\Cofinanciacion\FICHAS Y FORM"/>
      <sheetName val="LSAL"/>
      <sheetName val="LIQUIDACION"/>
      <sheetName val="NOMINA"/>
      <sheetName val="PRESUP. RESUMEN"/>
      <sheetName val="UNITARIOS_GENERALES"/>
      <sheetName val="5__MODIFICATORIA"/>
      <sheetName val="UNITARIOS%20GENERALES.xls"/>
      <sheetName val="ACTA 1 INICIO"/>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Master\luis carlos\Documents "/>
      <sheetName val="PRESUPUESTO IE"/>
      <sheetName val="APUS  IE"/>
      <sheetName val=" Summary Page"/>
      <sheetName val="Log"/>
      <sheetName val="Drivers"/>
      <sheetName val="Inputs_28kt"/>
      <sheetName val="Inputs_28upID"/>
      <sheetName val="Inputs_32t"/>
      <sheetName val="Inputs_37kt"/>
      <sheetName val="Inputs-SUMMARY"/>
      <sheetName val="Toggles"/>
      <sheetName val="Workings"/>
      <sheetName val="DBOutput"/>
      <sheetName val="Core"/>
      <sheetName val="Core_real"/>
      <sheetName val="Tax"/>
      <sheetName val="Royalties"/>
      <sheetName val="Financing"/>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8"/>
      <sheetName val="201_9"/>
      <sheetName val="201_10"/>
      <sheetName val="201_15"/>
      <sheetName val="201_16"/>
      <sheetName val="210_1_1"/>
      <sheetName val="211_1"/>
      <sheetName val="234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2"/>
      <sheetName val="610_1_1"/>
      <sheetName val="610_1_2P"/>
      <sheetName val="610_1_3P"/>
      <sheetName val="621_1"/>
      <sheetName val="621_2"/>
      <sheetName val="621_3"/>
      <sheetName val="621_4"/>
      <sheetName val="630_1"/>
      <sheetName val="630_2"/>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G12-T1_(F4)"/>
      <sheetName val="G12-T2a_(F4)"/>
      <sheetName val="G12-T2b_(F4)"/>
      <sheetName val="G12-T3a_(F4)"/>
      <sheetName val="G12-T3b_(F4)"/>
      <sheetName val="G13-T1a_(F4)"/>
      <sheetName val="G13-T1b_(F4)"/>
      <sheetName val="G14-T1_(F4)"/>
      <sheetName val="G14-T2_(F4)"/>
      <sheetName val="G14-T3_(F4)"/>
      <sheetName val="G14-T4_(F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F1 GRAL"/>
      <sheetName val="F2 COSTOS"/>
      <sheetName val="F3 PROG"/>
      <sheetName val="F4 APU"/>
      <sheetName val="F5 PRES"/>
      <sheetName val="F6 MAT"/>
      <sheetName val="FORM 7"/>
      <sheetName val="FORM 10"/>
      <sheetName val="FORM 11"/>
      <sheetName val="Proyectos"/>
      <sheetName val="Proponente"/>
      <sheetName val="Ax"/>
      <sheetName val="CALIFICACION"/>
      <sheetName val="Diametros"/>
      <sheetName val="Punto de operaciónº"/>
      <sheetName val="Curva-sistemaº"/>
      <sheetName val="Curva.bombaº"/>
      <sheetName val="Datos-Gráfica"/>
      <sheetName val="Gráf.-"/>
      <sheetName val="Laminas"/>
      <sheetName val="Perfiles (2)"/>
      <sheetName val="20 feberero"/>
      <sheetName val="26 feberero "/>
      <sheetName val="14 Marzo"/>
      <sheetName val="28 Marzo"/>
      <sheetName val="11 Abril"/>
      <sheetName val="25 Abril "/>
      <sheetName val="9 Mayo"/>
      <sheetName val="23 Mayo "/>
      <sheetName val="6 junio"/>
      <sheetName val="20 junio "/>
      <sheetName val="4 julio"/>
      <sheetName val="7 feberero"/>
      <sheetName val="21 feberero"/>
      <sheetName val="7 marzo"/>
      <sheetName val="21 marzo"/>
      <sheetName val="4 abril"/>
      <sheetName val="23 mayo"/>
      <sheetName val="21 marzo "/>
      <sheetName val="25 abril"/>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CONTRATISTAS"/>
      <sheetName val="CONRATANTE"/>
      <sheetName val="CONTROL DE CORTES "/>
      <sheetName val="PROYECTOS U OBRAS"/>
      <sheetName val="RESIDENTES  DE OBRA"/>
      <sheetName val="REC-11-03 - 1.1AD4"/>
      <sheetName val="REC-11-03 - 1.2AD4"/>
      <sheetName val="REC-11-03 - 2.2AD4"/>
      <sheetName val="REC-11-03 - 3.1AD4"/>
      <sheetName val="REC-11-03 - 3.2AD4"/>
      <sheetName val="REC-11-03 - 3.3AD4"/>
      <sheetName val="REC-11-03 - 3.4AD4"/>
      <sheetName val="REC-11-03 - 3.5AD4"/>
      <sheetName val="REC-11-03 - 4.2AD4"/>
      <sheetName val="REC-11-03 - 4.3AD4"/>
      <sheetName val="REC-11-03 - 4.4AD4"/>
      <sheetName val="REC-11-03 - 5.1AD4"/>
      <sheetName val="REC-11-03 - 5.2AD4"/>
      <sheetName val="REC-11-03 - 5.3AD4"/>
      <sheetName val="REC-11-03 - 6.1AD4"/>
      <sheetName val="REC-11-03 - 6.2AD4"/>
      <sheetName val="REC-11-03 - 7.1AD4"/>
      <sheetName val="REC-11-03 - 7.2AD4"/>
      <sheetName val="PROY_ORIGINAL6"/>
      <sheetName val="PU_(2)5"/>
      <sheetName val="200P_1"/>
      <sheetName val="500P_1"/>
      <sheetName val="500P_2"/>
      <sheetName val="640P_2"/>
      <sheetName val="640_1_(2)"/>
      <sheetName val="672P_1"/>
      <sheetName val="2P_1"/>
      <sheetName val="materiales_de_insumo"/>
      <sheetName val="jornales_y_prestaciones"/>
      <sheetName val="3P_1"/>
      <sheetName val="3P_2"/>
      <sheetName val="6_1P"/>
      <sheetName val="6_2P"/>
      <sheetName val="6_4P"/>
      <sheetName val="COSTOS_UNITARIOS"/>
      <sheetName val="TRAYECTO_1"/>
      <sheetName val="INFORME_SEMANAL"/>
      <sheetName val="464_1P"/>
      <sheetName val="670_P"/>
      <sheetName val="671_P"/>
      <sheetName val="621_1P"/>
      <sheetName val="610_2P"/>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LISTA_EPC"/>
      <sheetName val="450p"/>
      <sheetName val="630.4.1"/>
      <sheetName val="4P.1.1"/>
      <sheetName val="673P.1"/>
      <sheetName val="673-dren"/>
      <sheetName val="674p.2"/>
      <sheetName val="640.1.4"/>
      <sheetName val="630.3.1"/>
      <sheetName val="701.2"/>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SNP7 Anclajes pasivos6j_x0000_"/>
      <sheetName val="_x0000_㈀㰰⌀_x0000_㈀㰮⌀_x0000_䰀଒v_x0000__x0000__x0000_頀"/>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Fich-Doc"/>
      <sheetName val="NumFIch"/>
      <sheetName val="Fichas"/>
      <sheetName val="Entrada datos"/>
      <sheetName val="SOPORTE"/>
      <sheetName val="Soporte 2"/>
      <sheetName val="Análisis"/>
      <sheetName val="Análisis 2"/>
      <sheetName val="Costos unit"/>
      <sheetName val="Estrcut1"/>
      <sheetName val="Estrcut 2"/>
      <sheetName val="Resumen análisis"/>
      <sheetName val="Consult y seg"/>
      <sheetName val="INST"/>
      <sheetName val="IDEN"/>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PRES_RES"/>
      <sheetName val="PRES_GEN"/>
      <sheetName val="ANALISIS DE CANTIDADES"/>
      <sheetName val="APU-2"/>
      <sheetName val="JUSTIFICACION AIU"/>
      <sheetName val="CRONOGRAMA DE OBRA"/>
      <sheetName val="COMPONENTES"/>
      <sheetName val="XComponentes"/>
      <sheetName val="XActividade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JORNALES y EQUIPO"/>
      <sheetName val="PR PARQUE"/>
      <sheetName val="5.11"/>
      <sheetName val="5.22"/>
      <sheetName val="5.33"/>
      <sheetName val="5,5"/>
      <sheetName val="5,6"/>
      <sheetName val="5,7"/>
      <sheetName val="5,8"/>
      <sheetName val="5,9"/>
      <sheetName val="5,10"/>
      <sheetName val="5,11"/>
      <sheetName val="PRES PARQUE"/>
      <sheetName val="PRES PARQUE (2)"/>
      <sheetName val="18.2"/>
      <sheetName val="4,5"/>
      <sheetName val="4,6"/>
      <sheetName val="4,7"/>
      <sheetName val="4.8"/>
      <sheetName val="4,9"/>
      <sheetName val="5.7"/>
      <sheetName val="2000 psi"/>
      <sheetName val="2500 psi"/>
      <sheetName val="3000 psi "/>
      <sheetName val="Mortero 1 5"/>
      <sheetName val="Mortero 14"/>
      <sheetName val="Mortero 13"/>
      <sheetName val="Mortero IMP"/>
      <sheetName val="CANT CUBIERTA (2)"/>
      <sheetName val="CANT CUBIERTA"/>
      <sheetName val="CANT PORTICO"/>
      <sheetName val="CANT GRADERIA"/>
      <sheetName val="PROGRAMACION DE OBRA"/>
      <sheetName val="FLUJO DE CAJA"/>
      <sheetName val="F.M."/>
      <sheetName val="PERS."/>
      <sheetName val="ACTI."/>
      <sheetName val="MAT. Y EQ."/>
      <sheetName val="DIRECCIONES"/>
      <sheetName val="PTO VILLA MADY 2"/>
      <sheetName val="CAN. SAN LUIS "/>
      <sheetName val="23ok"/>
      <sheetName val="2,05.ok "/>
      <sheetName val="2,06.ok "/>
      <sheetName val="1ok"/>
      <sheetName val="2ok"/>
      <sheetName val="3ok"/>
      <sheetName val="4ok"/>
      <sheetName val="5ok"/>
      <sheetName val="6ok"/>
      <sheetName val="7ok"/>
      <sheetName val="8ok"/>
      <sheetName val="9 ok"/>
      <sheetName val="10ok"/>
      <sheetName val="11OK"/>
      <sheetName val="12OK"/>
      <sheetName val="OK13"/>
      <sheetName val="14OK"/>
      <sheetName val="15OK"/>
      <sheetName val="16OK"/>
      <sheetName val="17OK"/>
      <sheetName val="18ok"/>
      <sheetName val="20ok"/>
      <sheetName val="21ok"/>
      <sheetName val="22ok"/>
      <sheetName val="24ok"/>
      <sheetName val="25ok"/>
      <sheetName val="26ok"/>
      <sheetName val="27ok"/>
      <sheetName val="1,01ok"/>
      <sheetName val="2,01ok"/>
      <sheetName val="2,02ok"/>
      <sheetName val="2,03ok"/>
      <sheetName val="2,04..ok"/>
      <sheetName val="2,04.ok"/>
      <sheetName val="2,07.ok"/>
      <sheetName val="2,08ok"/>
      <sheetName val="2,09ok"/>
      <sheetName val="3,01ok"/>
      <sheetName val="3,02ok"/>
      <sheetName val="3,03 ok"/>
      <sheetName val="3,03 ok (2)"/>
      <sheetName val="4,01ok"/>
      <sheetName val="4,02ok (2)"/>
      <sheetName val="4,03ok"/>
      <sheetName val="5,02"/>
      <sheetName val="5,03"/>
      <sheetName val="okC.CON 5,04"/>
      <sheetName val="C.CON 5.05ok"/>
      <sheetName val="C.CON 5,05ok"/>
      <sheetName val="I.TUB.A 6,01ok"/>
      <sheetName val="I.TUB.A 6,02ok"/>
      <sheetName val="P.AC. 1,01ok"/>
      <sheetName val="E.AC. 2,02ok"/>
      <sheetName val="E.AC. 2,03ok"/>
      <sheetName val="E.AC. 2,04ok"/>
      <sheetName val="R.AC 3,01ok"/>
      <sheetName val="R.AC 3,02ok"/>
      <sheetName val="R.AC 3,03ok"/>
      <sheetName val="R.AC 5.01OK"/>
      <sheetName val="R.AC 5.02OK (2)"/>
      <sheetName val="E.AC. 2,01ok"/>
      <sheetName val="I.T.A 6,01ok"/>
      <sheetName val="I.T.A 6,02ok"/>
      <sheetName val="I.T.A 6,03ok"/>
      <sheetName val="I.T.A 6,04OK"/>
      <sheetName val="Mort 1-4"/>
      <sheetName val="Mort 1-4 Imper"/>
      <sheetName val="Mort 1-7"/>
      <sheetName val="Concr 2,000"/>
      <sheetName val="Concr 2,500"/>
      <sheetName val="Concr 3000"/>
      <sheetName val=" Acero 60000 Refuerzo "/>
      <sheetName val="Hoja Base"/>
      <sheetName val="1,1  Campameto"/>
      <sheetName val="1,2 Limpieza"/>
      <sheetName val="1,1,4 Localiz Equipo"/>
      <sheetName val="1,3 Cerramiento Lona"/>
      <sheetName val="1,4 Locali Manual"/>
      <sheetName val="1,3,1 Dm const"/>
      <sheetName val="1,3,2 Dm Cubiert"/>
      <sheetName val="1,3,3 Dm Muro"/>
      <sheetName val="1,3,6 Dm Placa Maciza"/>
      <sheetName val="2,1,1 Exc Mec"/>
      <sheetName val="1,3,7 Dm Manual"/>
      <sheetName val="1,3,8 DEMOLICION PL CON CORT"/>
      <sheetName val="1,3,9 desmonte estructuras"/>
      <sheetName val="1,3,10 DESMONTE CUBIERTAS"/>
      <sheetName val="2,1,1 EXC.MEC."/>
      <sheetName val="2,1,2 Exc. mat. com R"/>
      <sheetName val="2,1,3 Relleno Recebo"/>
      <sheetName val="2,2,1 Concr pobre"/>
      <sheetName val="2,2,2 ZAPATA CONCRETO 3000 PSI"/>
      <sheetName val="2,2,3 PEDESTAL "/>
      <sheetName val="2,2,4 Concr Zapatas"/>
      <sheetName val="2,2,4 Vigas de cimentación"/>
      <sheetName val="2,2,5 Placas cont= 0,1"/>
      <sheetName val="2,3,1 Acero 60000 Refuerzo"/>
      <sheetName val="3,4,1 Caja inspección 0,60 "/>
      <sheetName val="3,4,9 Caja inspección 0,80"/>
      <sheetName val="3,4,10 Caja inspección 1,00"/>
      <sheetName val="3,4,11 Caja inspección 0,70"/>
      <sheetName val="4,1,1 Columnas"/>
      <sheetName val="MAN HALL"/>
      <sheetName val="TUBERIA 12"/>
      <sheetName val="COLUMNAS EN CONCRETO 3000 PSI"/>
      <sheetName val="MUROS EN CONCRETO 3000 PSI"/>
      <sheetName val="LOSA ALIGERADA"/>
      <sheetName val="LOSA MACIZA "/>
      <sheetName val="ESCALERAS EN CONCRETO"/>
      <sheetName val="ACERO TENSIONAMIENTO"/>
      <sheetName val="ICOPOR (ALIGERANTE PARA PLACA)"/>
      <sheetName val="MURO 015"/>
      <sheetName val="muro 009"/>
      <sheetName val="MURO EN DRYWALL"/>
      <sheetName val="6,2,2 Mesones lavamanos"/>
      <sheetName val="acometida 2 1-2 &quot;"/>
      <sheetName val="7,1,6,10 Acometida 1 1-2&quot;"/>
      <sheetName val="TUB. Y ACC. BAJANTE 3-4&quot; baj."/>
      <sheetName val="7,1,6,11 Registro 1 12 "/>
      <sheetName val="REGISTRO PD R-W-O -K 3-4"/>
      <sheetName val="TANQUE 2000 LTS"/>
      <sheetName val="MOTOBOMBA 2HP"/>
      <sheetName val="PUNTO 1-2 &quot; POTABLE"/>
      <sheetName val="P. SANIT 2&quot;"/>
      <sheetName val="P.SANIT. 4&quot;"/>
      <sheetName val="TUBERIA PVCS 4&quot;"/>
      <sheetName val="TUBERIA PVCS 2&quot;"/>
      <sheetName val="TUBERIA PVCS 6&quot; "/>
      <sheetName val="TUBERIA PVCS4&quot; LLUVIAS"/>
      <sheetName val="TUBERIA DE GAS 3-4"/>
      <sheetName val="ACOMETIDA DE GAS "/>
      <sheetName val="PUNTO DE GAS "/>
      <sheetName val="9,1,1 Pañete impermeabilizado"/>
      <sheetName val="9,1,2 Pañete interiores"/>
      <sheetName val="PAÑETES EXTERIORES"/>
      <sheetName val="9,2,1 Pañete bajo placa"/>
      <sheetName val="PLANTILLA 2500"/>
      <sheetName val="PORCELANATO"/>
      <sheetName val="ZOCALO"/>
      <sheetName val="CERAMICA DE GRES"/>
      <sheetName val="GRADAS GRAV. LAV"/>
      <sheetName val="IMP. MANTO EDIL"/>
      <sheetName val="VENTANA METALICA"/>
      <sheetName val="PERSIANA METALICA"/>
      <sheetName val="PUERTAS  ACC. VIDRIO TEMP. ALUM"/>
      <sheetName val="PUERTA MET. SERV."/>
      <sheetName val="12.2.2.5 Pasamanos 3"/>
      <sheetName val="PTAS REJAS VENT, VARILLA CUAD."/>
      <sheetName val="14,1,1 Ceramica 20 x 20"/>
      <sheetName val="16,1,3 Sanitarios tanque"/>
      <sheetName val="16,1,4 Orinal "/>
      <sheetName val="LAVAPLATO"/>
      <sheetName val="PAPELERA!!!!"/>
      <sheetName val="CIELO RASO EN DRYWALL"/>
      <sheetName val="PINTURA PLASTICA EXTERIORES"/>
      <sheetName val="ESMALTE EPOXICO "/>
      <sheetName val="VINILO MUROS + ESTUCO"/>
      <sheetName val="ESPEJO BISL. 4MM"/>
      <sheetName val="21,1,3 Aseo"/>
      <sheetName val="INTERRUPTOR SENCILLO"/>
      <sheetName val="INTERRUTOR DOBLE"/>
      <sheetName val="interruptor triple"/>
      <sheetName val="TOMACORRINTE DOBLE GFCI"/>
      <sheetName val="8,4,2 Tablero 12 Circuitos"/>
      <sheetName val="8,4,3 Tablero 18 circuitos"/>
      <sheetName val="8,4,14 Tablero 24 circuitos"/>
      <sheetName val="4,3,12 Losa Aliger. 0.5 mts"/>
      <sheetName val="4,2,4 Vigas aéreas EN ARCO"/>
      <sheetName val="4,3,2 Caseton"/>
      <sheetName val="4,3,3 Metal deck 0,10 m"/>
      <sheetName val="4,3,7 Placa maciza 0,10"/>
      <sheetName val="4,3,8 Placa maciza 0,15"/>
      <sheetName val="4,4,1 Escalera"/>
      <sheetName val="4,3,10 losa alig 0.35"/>
      <sheetName val="4,3,11 losa alig 0.45"/>
      <sheetName val="4,3,13 Losa Aliger. 0,25mtrs"/>
      <sheetName val="4,4,5 Escel metaldeck"/>
      <sheetName val="4,6,2,4 Perfil Anterior PHR"/>
      <sheetName val="5,1,8 BLOQUE CONCRETO 0,09"/>
      <sheetName val="4,6,2,11Perfil 120x60"/>
      <sheetName val="5,2,7 Bloq arcilla No5"/>
      <sheetName val="5,2,8 Bloq arcilla No4"/>
      <sheetName val="6,1,1 Alfajias"/>
      <sheetName val="6,1,3 CAPITEL Y BASE"/>
      <sheetName val="6,1,4 CORNISA"/>
      <sheetName val="6,1,5 Alfajias LADRILLO"/>
      <sheetName val="6,1,18 Cañuela Per"/>
      <sheetName val="7,1,1,1 Acometida PVC-P"/>
      <sheetName val="7,1,2,3 Flotador 1"/>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2 Acometida 2"/>
      <sheetName val="7,1,6,13 Acometida 3-4"/>
      <sheetName val="7,1,6,15 Registro 3_4 "/>
      <sheetName val="7,1,6,14 Acometida 2½PL "/>
      <sheetName val="7,1,9,7 P Sanitario Pocetas"/>
      <sheetName val="7.1.9.11 tapon sanitario"/>
      <sheetName val="7,1,10,3 Sanit 2"/>
      <sheetName val="7,1,10,4 Sanit 6"/>
      <sheetName val="7,1,10,5 Sanit 3"/>
      <sheetName val="8,1,8 toma GFCI"/>
      <sheetName val="8,3,6 Canal PVC 1&quot; fachada"/>
      <sheetName val="8,3,7 TG 1&quot;"/>
      <sheetName val="8,3,8 Encauchetado 3x12"/>
      <sheetName val="8,3,9 Acometida 3x6"/>
      <sheetName val="8,3,10 Canalización 2X114"/>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6 Soporte cable Antifraude"/>
      <sheetName val="8,3,27 Canal PVC 3 4&quot;"/>
      <sheetName val="8,4,4 Interrruptor Tripo"/>
      <sheetName val="8,4,5 CAJ MEDIDOR"/>
      <sheetName val="8,4,7 Interr 2 15 30"/>
      <sheetName val="8,4,11 CAJ  4 CIRCUITOS"/>
      <sheetName val="8,4,12 Interr 2 70 "/>
      <sheetName val="8,4,13 Tablero 8 Circuitos"/>
      <sheetName val="8,4,15 Medidor Monofásico"/>
      <sheetName val="8,11,3 Camara CS276"/>
      <sheetName val="9,1,3 Pañete Exteriores"/>
      <sheetName val="11,3,6 Canal LAMINA GALV"/>
      <sheetName val="12,2,1,3 Puerta S niños"/>
      <sheetName val="12,2,2,3 Baranda Malla"/>
      <sheetName val="16,1,7 Lavamanos"/>
      <sheetName val="16,2,1 Puerta PVC aulas "/>
      <sheetName val="16,2,2 Puerta PVC Baterias"/>
      <sheetName val="16,2,6 Rejilla"/>
      <sheetName val="18,1,3 Vinilo con estuco"/>
      <sheetName val="20,2,2 Sardinel"/>
      <sheetName val="AIU MOD"/>
      <sheetName val="SUM"/>
      <sheetName val="C.DE.O"/>
      <sheetName val="presupuesto box can"/>
      <sheetName val="642P2.1"/>
      <sheetName val="632P.1"/>
      <sheetName val="POR REGIONES"/>
      <sheetName val="PRESUPUESTO DETALLADO"/>
      <sheetName val="PRESUPUESTO BASE POLIDEPORTIVO"/>
      <sheetName val="AHORROS"/>
      <sheetName val="días habiles 2015"/>
      <sheetName val="MANTENIMIENTO y OPERACIÓN"/>
      <sheetName val="PRESUPUESTO DE E&amp;D"/>
      <sheetName val="Presup_Cancha"/>
      <sheetName val="1_Preliminares"/>
      <sheetName val="2_Cimentación_Est.Met"/>
      <sheetName val="3_HS"/>
      <sheetName val="Apus_In.Elect"/>
      <sheetName val="Apus_Cubierta"/>
      <sheetName val="Apus_Dotación_Pintura"/>
      <sheetName val="Equipo_Trans "/>
      <sheetName val="c2.5y2.6"/>
      <sheetName val="C.LABORALE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row r="52">
          <cell r="H52">
            <v>117768</v>
          </cell>
        </row>
      </sheetData>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4">
          <cell r="B4" t="str">
            <v xml:space="preserve"> Bisagra Pivotante </v>
          </cell>
        </row>
      </sheetData>
      <sheetData sheetId="73"/>
      <sheetData sheetId="74">
        <row r="1">
          <cell r="A1" t="str">
            <v>1P</v>
          </cell>
        </row>
      </sheetData>
      <sheetData sheetId="75" refreshError="1"/>
      <sheetData sheetId="76" refreshError="1"/>
      <sheetData sheetId="77" refreshError="1"/>
      <sheetData sheetId="78" refreshError="1"/>
      <sheetData sheetId="79"/>
      <sheetData sheetId="80">
        <row r="33">
          <cell r="C33">
            <v>0.77967625899280601</v>
          </cell>
        </row>
      </sheetData>
      <sheetData sheetId="81">
        <row r="33">
          <cell r="C33">
            <v>0.77967625899280601</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row r="33">
          <cell r="C33">
            <v>0.77967625899280601</v>
          </cell>
        </row>
      </sheetData>
      <sheetData sheetId="193"/>
      <sheetData sheetId="194"/>
      <sheetData sheetId="195"/>
      <sheetData sheetId="196"/>
      <sheetData sheetId="197" refreshError="1"/>
      <sheetData sheetId="198" refreshError="1"/>
      <sheetData sheetId="199" refreshError="1"/>
      <sheetData sheetId="200">
        <row r="47">
          <cell r="H47">
            <v>55430.1575333</v>
          </cell>
        </row>
      </sheetData>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row r="33">
          <cell r="C33">
            <v>0.77967625899280601</v>
          </cell>
        </row>
      </sheetData>
      <sheetData sheetId="306"/>
      <sheetData sheetId="307">
        <row r="2">
          <cell r="A2">
            <v>2</v>
          </cell>
        </row>
      </sheetData>
      <sheetData sheetId="308">
        <row r="1">
          <cell r="A1" t="str">
            <v>ITEM</v>
          </cell>
        </row>
      </sheetData>
      <sheetData sheetId="309">
        <row r="1">
          <cell r="A1" t="str">
            <v>EQUIPO</v>
          </cell>
        </row>
      </sheetData>
      <sheetData sheetId="310">
        <row r="1">
          <cell r="A1" t="str">
            <v>ADMINISTRACION</v>
          </cell>
        </row>
      </sheetData>
      <sheetData sheetId="311">
        <row r="1">
          <cell r="A1" t="str">
            <v>ADMINISTRACION</v>
          </cell>
        </row>
      </sheetData>
      <sheetData sheetId="312"/>
      <sheetData sheetId="313"/>
      <sheetData sheetId="314"/>
      <sheetData sheetId="315"/>
      <sheetData sheetId="316">
        <row r="168">
          <cell r="D168">
            <v>0.16</v>
          </cell>
        </row>
      </sheetData>
      <sheetData sheetId="317"/>
      <sheetData sheetId="318">
        <row r="7">
          <cell r="B7">
            <v>1</v>
          </cell>
        </row>
      </sheetData>
      <sheetData sheetId="319">
        <row r="1">
          <cell r="A1" t="str">
            <v>ITEM</v>
          </cell>
        </row>
      </sheetData>
      <sheetData sheetId="320">
        <row r="1">
          <cell r="A1" t="str">
            <v>EQUIPO</v>
          </cell>
        </row>
      </sheetData>
      <sheetData sheetId="321">
        <row r="1">
          <cell r="A1" t="str">
            <v>ADMINISTRACION</v>
          </cell>
        </row>
      </sheetData>
      <sheetData sheetId="322">
        <row r="2">
          <cell r="A2">
            <v>2</v>
          </cell>
        </row>
      </sheetData>
      <sheetData sheetId="323">
        <row r="2">
          <cell r="A2" t="str">
            <v>ACTA No</v>
          </cell>
        </row>
      </sheetData>
      <sheetData sheetId="324">
        <row r="1">
          <cell r="A1" t="str">
            <v>ADMINISTRACION</v>
          </cell>
        </row>
      </sheetData>
      <sheetData sheetId="325">
        <row r="1">
          <cell r="A1" t="str">
            <v>ADMINISTRACION</v>
          </cell>
        </row>
      </sheetData>
      <sheetData sheetId="326"/>
      <sheetData sheetId="327"/>
      <sheetData sheetId="328">
        <row r="1">
          <cell r="A1" t="str">
            <v>ITEM</v>
          </cell>
        </row>
      </sheetData>
      <sheetData sheetId="329">
        <row r="1">
          <cell r="A1" t="str">
            <v>EQUIPO</v>
          </cell>
        </row>
      </sheetData>
      <sheetData sheetId="330">
        <row r="1">
          <cell r="A1" t="str">
            <v>ADMINISTRACION</v>
          </cell>
        </row>
      </sheetData>
      <sheetData sheetId="331">
        <row r="1">
          <cell r="A1" t="str">
            <v>ADMINISTRACION</v>
          </cell>
        </row>
      </sheetData>
      <sheetData sheetId="332"/>
      <sheetData sheetId="333"/>
      <sheetData sheetId="334"/>
      <sheetData sheetId="335">
        <row r="1">
          <cell r="B1" t="str">
            <v>CTO-102-2002</v>
          </cell>
        </row>
      </sheetData>
      <sheetData sheetId="336">
        <row r="168">
          <cell r="D168">
            <v>0.16</v>
          </cell>
        </row>
      </sheetData>
      <sheetData sheetId="337">
        <row r="4">
          <cell r="B4" t="str">
            <v xml:space="preserve"> Bisagra Pivotante </v>
          </cell>
        </row>
      </sheetData>
      <sheetData sheetId="338">
        <row r="1">
          <cell r="A1" t="str">
            <v>INSTITUTO NACIONAL DE VIAS</v>
          </cell>
        </row>
      </sheetData>
      <sheetData sheetId="339">
        <row r="33">
          <cell r="G33">
            <v>0.59504299999999999</v>
          </cell>
        </row>
      </sheetData>
      <sheetData sheetId="340">
        <row r="1">
          <cell r="A1" t="str">
            <v>INSTITUTO NACIONAL DE VIAS</v>
          </cell>
        </row>
      </sheetData>
      <sheetData sheetId="341">
        <row r="1">
          <cell r="A1" t="str">
            <v>ITEM</v>
          </cell>
        </row>
      </sheetData>
      <sheetData sheetId="342">
        <row r="1">
          <cell r="A1" t="str">
            <v>EQUIPO</v>
          </cell>
        </row>
      </sheetData>
      <sheetData sheetId="343">
        <row r="1">
          <cell r="A1" t="str">
            <v>ADMINISTRACION</v>
          </cell>
        </row>
      </sheetData>
      <sheetData sheetId="344">
        <row r="1">
          <cell r="A1" t="str">
            <v>ADMINISTRACION</v>
          </cell>
        </row>
      </sheetData>
      <sheetData sheetId="345">
        <row r="1">
          <cell r="B1" t="str">
            <v>CTO-102-2002</v>
          </cell>
        </row>
      </sheetData>
      <sheetData sheetId="346"/>
      <sheetData sheetId="347"/>
      <sheetData sheetId="348">
        <row r="52">
          <cell r="H52">
            <v>177657</v>
          </cell>
        </row>
      </sheetData>
      <sheetData sheetId="349">
        <row r="1">
          <cell r="B1" t="str">
            <v>CTO-102-2002</v>
          </cell>
        </row>
      </sheetData>
      <sheetData sheetId="350"/>
      <sheetData sheetId="351"/>
      <sheetData sheetId="352"/>
      <sheetData sheetId="353">
        <row r="1">
          <cell r="A1" t="str">
            <v>ITEM</v>
          </cell>
        </row>
      </sheetData>
      <sheetData sheetId="354">
        <row r="1">
          <cell r="A1" t="str">
            <v>EQUIPO</v>
          </cell>
        </row>
      </sheetData>
      <sheetData sheetId="355">
        <row r="1">
          <cell r="A1" t="str">
            <v>ADMINISTRACION</v>
          </cell>
        </row>
      </sheetData>
      <sheetData sheetId="356"/>
      <sheetData sheetId="357"/>
      <sheetData sheetId="358"/>
      <sheetData sheetId="359">
        <row r="1">
          <cell r="A1" t="str">
            <v>ITEM</v>
          </cell>
        </row>
      </sheetData>
      <sheetData sheetId="360"/>
      <sheetData sheetId="361">
        <row r="1">
          <cell r="A1" t="str">
            <v>EQUIPO</v>
          </cell>
        </row>
      </sheetData>
      <sheetData sheetId="362">
        <row r="1">
          <cell r="A1" t="str">
            <v>ADMINISTRACION</v>
          </cell>
        </row>
      </sheetData>
      <sheetData sheetId="363"/>
      <sheetData sheetId="364"/>
      <sheetData sheetId="365">
        <row r="1">
          <cell r="A1" t="str">
            <v>EQUIPO</v>
          </cell>
        </row>
      </sheetData>
      <sheetData sheetId="366">
        <row r="1">
          <cell r="A1" t="str">
            <v>ITEM</v>
          </cell>
        </row>
      </sheetData>
      <sheetData sheetId="367">
        <row r="1">
          <cell r="A1" t="str">
            <v>EQUIPO</v>
          </cell>
        </row>
      </sheetData>
      <sheetData sheetId="368">
        <row r="1">
          <cell r="A1" t="str">
            <v>ADMINISTRACION</v>
          </cell>
        </row>
      </sheetData>
      <sheetData sheetId="369">
        <row r="1">
          <cell r="B1" t="str">
            <v>CTO-102-2002</v>
          </cell>
        </row>
      </sheetData>
      <sheetData sheetId="370"/>
      <sheetData sheetId="371"/>
      <sheetData sheetId="372"/>
      <sheetData sheetId="373"/>
      <sheetData sheetId="374"/>
      <sheetData sheetId="375"/>
      <sheetData sheetId="376">
        <row r="33">
          <cell r="C33">
            <v>0.77967625899280601</v>
          </cell>
        </row>
      </sheetData>
      <sheetData sheetId="377">
        <row r="1">
          <cell r="A1" t="str">
            <v>ADMINISTRACION</v>
          </cell>
        </row>
      </sheetData>
      <sheetData sheetId="378">
        <row r="1">
          <cell r="A1" t="str">
            <v>ITEM</v>
          </cell>
        </row>
      </sheetData>
      <sheetData sheetId="379">
        <row r="1">
          <cell r="A1" t="str">
            <v>EQUIPO</v>
          </cell>
        </row>
      </sheetData>
      <sheetData sheetId="380">
        <row r="1">
          <cell r="A1" t="str">
            <v>ADMINISTRACION</v>
          </cell>
        </row>
      </sheetData>
      <sheetData sheetId="381">
        <row r="1">
          <cell r="A1" t="str">
            <v>EQUIPO</v>
          </cell>
        </row>
      </sheetData>
      <sheetData sheetId="382">
        <row r="33">
          <cell r="C33">
            <v>0.77967625899280601</v>
          </cell>
        </row>
      </sheetData>
      <sheetData sheetId="383">
        <row r="4">
          <cell r="B4" t="str">
            <v xml:space="preserve"> Bisagra Pivotante </v>
          </cell>
        </row>
      </sheetData>
      <sheetData sheetId="384">
        <row r="1">
          <cell r="A1" t="str">
            <v>ITEM</v>
          </cell>
        </row>
      </sheetData>
      <sheetData sheetId="385">
        <row r="1">
          <cell r="A1" t="str">
            <v>EQUIPO</v>
          </cell>
        </row>
      </sheetData>
      <sheetData sheetId="386"/>
      <sheetData sheetId="387">
        <row r="4">
          <cell r="B4" t="str">
            <v xml:space="preserve"> Bisagra Pivotante </v>
          </cell>
        </row>
      </sheetData>
      <sheetData sheetId="388">
        <row r="1">
          <cell r="A1" t="str">
            <v>ITEM</v>
          </cell>
        </row>
      </sheetData>
      <sheetData sheetId="389">
        <row r="1">
          <cell r="A1" t="str">
            <v>ITEM</v>
          </cell>
        </row>
      </sheetData>
      <sheetData sheetId="390">
        <row r="1">
          <cell r="A1" t="str">
            <v>EQUIPO</v>
          </cell>
        </row>
      </sheetData>
      <sheetData sheetId="391">
        <row r="1">
          <cell r="A1" t="str">
            <v>ADMINISTRACION</v>
          </cell>
        </row>
      </sheetData>
      <sheetData sheetId="392"/>
      <sheetData sheetId="393"/>
      <sheetData sheetId="394"/>
      <sheetData sheetId="395"/>
      <sheetData sheetId="396">
        <row r="1">
          <cell r="A1" t="str">
            <v>ITEM</v>
          </cell>
        </row>
      </sheetData>
      <sheetData sheetId="397">
        <row r="1">
          <cell r="A1" t="str">
            <v>EQUIPO</v>
          </cell>
        </row>
      </sheetData>
      <sheetData sheetId="398">
        <row r="1">
          <cell r="A1" t="str">
            <v>ADMINISTRACION</v>
          </cell>
        </row>
      </sheetData>
      <sheetData sheetId="399">
        <row r="1">
          <cell r="A1" t="str">
            <v>ITEM</v>
          </cell>
        </row>
      </sheetData>
      <sheetData sheetId="400">
        <row r="1">
          <cell r="A1" t="str">
            <v>EQUIPO</v>
          </cell>
        </row>
      </sheetData>
      <sheetData sheetId="401">
        <row r="1">
          <cell r="A1" t="str">
            <v>ADMINISTRACION</v>
          </cell>
        </row>
      </sheetData>
      <sheetData sheetId="402"/>
      <sheetData sheetId="403"/>
      <sheetData sheetId="404"/>
      <sheetData sheetId="405"/>
      <sheetData sheetId="406"/>
      <sheetData sheetId="407">
        <row r="1">
          <cell r="A1" t="str">
            <v>ADMINISTRACION</v>
          </cell>
        </row>
      </sheetData>
      <sheetData sheetId="408">
        <row r="1">
          <cell r="A1" t="str">
            <v>EQUIPO</v>
          </cell>
        </row>
      </sheetData>
      <sheetData sheetId="409">
        <row r="1">
          <cell r="A1" t="str">
            <v>ADMINISTRACION</v>
          </cell>
        </row>
      </sheetData>
      <sheetData sheetId="410">
        <row r="1">
          <cell r="A1" t="str">
            <v>ITEM</v>
          </cell>
        </row>
      </sheetData>
      <sheetData sheetId="411">
        <row r="1">
          <cell r="A1" t="str">
            <v>ITEM</v>
          </cell>
        </row>
      </sheetData>
      <sheetData sheetId="412">
        <row r="1">
          <cell r="A1" t="str">
            <v>EQUIPO</v>
          </cell>
        </row>
      </sheetData>
      <sheetData sheetId="413">
        <row r="1">
          <cell r="A1" t="str">
            <v>ADMINISTRACION</v>
          </cell>
        </row>
      </sheetData>
      <sheetData sheetId="414">
        <row r="1">
          <cell r="A1" t="str">
            <v>EQUIPO</v>
          </cell>
        </row>
      </sheetData>
      <sheetData sheetId="415"/>
      <sheetData sheetId="416"/>
      <sheetData sheetId="417">
        <row r="1">
          <cell r="A1" t="str">
            <v>ADMINISTRACION</v>
          </cell>
        </row>
      </sheetData>
      <sheetData sheetId="418">
        <row r="33">
          <cell r="C33">
            <v>0.77967625899280601</v>
          </cell>
        </row>
      </sheetData>
      <sheetData sheetId="419">
        <row r="33">
          <cell r="C33">
            <v>0.77967625899280601</v>
          </cell>
        </row>
      </sheetData>
      <sheetData sheetId="420">
        <row r="1">
          <cell r="A1" t="str">
            <v>ITEM</v>
          </cell>
        </row>
      </sheetData>
      <sheetData sheetId="421">
        <row r="1">
          <cell r="A1" t="str">
            <v>EQUIPO</v>
          </cell>
        </row>
      </sheetData>
      <sheetData sheetId="422">
        <row r="1">
          <cell r="A1" t="str">
            <v>ADMINISTRACION</v>
          </cell>
        </row>
      </sheetData>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row r="1">
          <cell r="B1" t="str">
            <v>CTO-102-2002</v>
          </cell>
        </row>
      </sheetData>
      <sheetData sheetId="443"/>
      <sheetData sheetId="444">
        <row r="1">
          <cell r="A1" t="str">
            <v>ITEM</v>
          </cell>
        </row>
      </sheetData>
      <sheetData sheetId="445">
        <row r="1">
          <cell r="A1" t="str">
            <v>EQUIPO</v>
          </cell>
        </row>
      </sheetData>
      <sheetData sheetId="446">
        <row r="1">
          <cell r="A1" t="str">
            <v>ADMINISTRACION</v>
          </cell>
        </row>
      </sheetData>
      <sheetData sheetId="447"/>
      <sheetData sheetId="448"/>
      <sheetData sheetId="449"/>
      <sheetData sheetId="450"/>
      <sheetData sheetId="451"/>
      <sheetData sheetId="452"/>
      <sheetData sheetId="453">
        <row r="4">
          <cell r="B4" t="str">
            <v xml:space="preserve"> Bisagra Pivotante </v>
          </cell>
        </row>
      </sheetData>
      <sheetData sheetId="454"/>
      <sheetData sheetId="455"/>
      <sheetData sheetId="456">
        <row r="2">
          <cell r="A2" t="str">
            <v>ACTA No</v>
          </cell>
        </row>
      </sheetData>
      <sheetData sheetId="457"/>
      <sheetData sheetId="458"/>
      <sheetData sheetId="459">
        <row r="1">
          <cell r="A1" t="str">
            <v>ITEM</v>
          </cell>
        </row>
      </sheetData>
      <sheetData sheetId="460"/>
      <sheetData sheetId="461">
        <row r="1">
          <cell r="A1" t="str">
            <v>ITEM</v>
          </cell>
        </row>
      </sheetData>
      <sheetData sheetId="462">
        <row r="1">
          <cell r="A1" t="str">
            <v>EQUIPO</v>
          </cell>
        </row>
      </sheetData>
      <sheetData sheetId="463">
        <row r="1">
          <cell r="A1" t="str">
            <v>ADMINISTRACION</v>
          </cell>
        </row>
      </sheetData>
      <sheetData sheetId="464">
        <row r="33">
          <cell r="C33">
            <v>0.77967625899280601</v>
          </cell>
        </row>
      </sheetData>
      <sheetData sheetId="465">
        <row r="4">
          <cell r="B4" t="str">
            <v xml:space="preserve"> Bisagra Pivotante </v>
          </cell>
        </row>
      </sheetData>
      <sheetData sheetId="466">
        <row r="33">
          <cell r="C33">
            <v>0.77967625899280601</v>
          </cell>
        </row>
      </sheetData>
      <sheetData sheetId="467"/>
      <sheetData sheetId="468"/>
      <sheetData sheetId="469">
        <row r="1">
          <cell r="A1" t="str">
            <v>ITEM</v>
          </cell>
        </row>
      </sheetData>
      <sheetData sheetId="470">
        <row r="1">
          <cell r="A1" t="str">
            <v>EQUIPO</v>
          </cell>
        </row>
      </sheetData>
      <sheetData sheetId="471">
        <row r="1">
          <cell r="A1" t="str">
            <v>ADMINISTRACION</v>
          </cell>
        </row>
      </sheetData>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row r="1">
          <cell r="A1" t="str">
            <v>ITEM</v>
          </cell>
        </row>
      </sheetData>
      <sheetData sheetId="496">
        <row r="1">
          <cell r="A1" t="str">
            <v>EQUIPO</v>
          </cell>
        </row>
      </sheetData>
      <sheetData sheetId="497">
        <row r="1">
          <cell r="A1" t="str">
            <v>ADMINISTRACION</v>
          </cell>
        </row>
      </sheetData>
      <sheetData sheetId="498">
        <row r="51">
          <cell r="D51">
            <v>698</v>
          </cell>
        </row>
      </sheetData>
      <sheetData sheetId="499"/>
      <sheetData sheetId="500">
        <row r="1">
          <cell r="A1" t="str">
            <v>MATERIALES</v>
          </cell>
        </row>
      </sheetData>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row r="1">
          <cell r="A1" t="str">
            <v>ITEM</v>
          </cell>
        </row>
      </sheetData>
      <sheetData sheetId="516"/>
      <sheetData sheetId="517"/>
      <sheetData sheetId="518">
        <row r="1">
          <cell r="A1" t="str">
            <v>EQUIPO</v>
          </cell>
        </row>
      </sheetData>
      <sheetData sheetId="519"/>
      <sheetData sheetId="520"/>
      <sheetData sheetId="521">
        <row r="1">
          <cell r="A1" t="str">
            <v>ITEM</v>
          </cell>
        </row>
      </sheetData>
      <sheetData sheetId="522">
        <row r="1">
          <cell r="A1" t="str">
            <v>EQUIPO</v>
          </cell>
        </row>
      </sheetData>
      <sheetData sheetId="523">
        <row r="1">
          <cell r="A1" t="str">
            <v>EQUIPO</v>
          </cell>
        </row>
      </sheetData>
      <sheetData sheetId="524"/>
      <sheetData sheetId="525"/>
      <sheetData sheetId="526"/>
      <sheetData sheetId="527">
        <row r="1">
          <cell r="A1" t="str">
            <v>EQUIPO</v>
          </cell>
        </row>
      </sheetData>
      <sheetData sheetId="528"/>
      <sheetData sheetId="529"/>
      <sheetData sheetId="530"/>
      <sheetData sheetId="531"/>
      <sheetData sheetId="532"/>
      <sheetData sheetId="533"/>
      <sheetData sheetId="534">
        <row r="1">
          <cell r="A1" t="str">
            <v>ITEM</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ow r="1">
          <cell r="A1" t="str">
            <v>EQUIPO</v>
          </cell>
        </row>
      </sheetData>
      <sheetData sheetId="562">
        <row r="1">
          <cell r="A1" t="str">
            <v>ADMINISTRACION</v>
          </cell>
        </row>
      </sheetData>
      <sheetData sheetId="563"/>
      <sheetData sheetId="564"/>
      <sheetData sheetId="565">
        <row r="33">
          <cell r="C33">
            <v>0.77967625899280601</v>
          </cell>
        </row>
      </sheetData>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sheetData sheetId="839"/>
      <sheetData sheetId="840">
        <row r="1">
          <cell r="A1" t="str">
            <v>INSTITUTO NACIONAL DE VIAS</v>
          </cell>
        </row>
      </sheetData>
      <sheetData sheetId="841" refreshError="1"/>
      <sheetData sheetId="842" refreshError="1"/>
      <sheetData sheetId="843" refreshError="1"/>
      <sheetData sheetId="844"/>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sheetData sheetId="855" refreshError="1"/>
      <sheetData sheetId="856"/>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sheetData sheetId="890"/>
      <sheetData sheetId="89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sheetData sheetId="929"/>
      <sheetData sheetId="930"/>
      <sheetData sheetId="931"/>
      <sheetData sheetId="932"/>
      <sheetData sheetId="933"/>
      <sheetData sheetId="934"/>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row r="1">
          <cell r="A1" t="str">
            <v>ITEM</v>
          </cell>
        </row>
      </sheetData>
      <sheetData sheetId="98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sheetData sheetId="1034"/>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sheetData sheetId="1511"/>
      <sheetData sheetId="1512"/>
      <sheetData sheetId="1513"/>
      <sheetData sheetId="1514"/>
      <sheetData sheetId="1515"/>
      <sheetData sheetId="1516"/>
      <sheetData sheetId="1517">
        <row r="8">
          <cell r="A8">
            <v>2.1</v>
          </cell>
        </row>
      </sheetData>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ow r="5">
          <cell r="E5" t="str">
            <v>CANTIDAD</v>
          </cell>
        </row>
      </sheetData>
      <sheetData sheetId="1677">
        <row r="5">
          <cell r="E5" t="str">
            <v>CANTIDAD</v>
          </cell>
        </row>
      </sheetData>
      <sheetData sheetId="1678">
        <row r="2">
          <cell r="A2" t="str">
            <v>CODIGO</v>
          </cell>
        </row>
      </sheetData>
      <sheetData sheetId="1679">
        <row r="5">
          <cell r="E5" t="str">
            <v>CANTIDAD</v>
          </cell>
        </row>
      </sheetData>
      <sheetData sheetId="1680">
        <row r="1">
          <cell r="A1" t="str">
            <v>OCCIDENTAL DE COLOMBIA, LLC. / OCCIDENTAL ANDINA, LLC</v>
          </cell>
        </row>
      </sheetData>
      <sheetData sheetId="1681">
        <row r="5">
          <cell r="E5" t="str">
            <v>CANTIDAD</v>
          </cell>
        </row>
      </sheetData>
      <sheetData sheetId="1682">
        <row r="2">
          <cell r="A2">
            <v>0</v>
          </cell>
        </row>
      </sheetData>
      <sheetData sheetId="1683">
        <row r="33">
          <cell r="G33">
            <v>0.59504299999999999</v>
          </cell>
        </row>
      </sheetData>
      <sheetData sheetId="1684"/>
      <sheetData sheetId="1685">
        <row r="1">
          <cell r="A1" t="str">
            <v>INSTITUTO NACIONAL DE VIAS</v>
          </cell>
        </row>
      </sheetData>
      <sheetData sheetId="1686"/>
      <sheetData sheetId="1687"/>
      <sheetData sheetId="1688"/>
      <sheetData sheetId="1689"/>
      <sheetData sheetId="1690"/>
      <sheetData sheetId="1691"/>
      <sheetData sheetId="1692"/>
      <sheetData sheetId="1693">
        <row r="168">
          <cell r="D168">
            <v>0.16</v>
          </cell>
        </row>
      </sheetData>
      <sheetData sheetId="1694"/>
      <sheetData sheetId="1695">
        <row r="1">
          <cell r="A1" t="str">
            <v>ABRAZADERA DE SALIDA TIPO 1</v>
          </cell>
        </row>
      </sheetData>
      <sheetData sheetId="1696">
        <row r="33">
          <cell r="G33">
            <v>0.59504299999999999</v>
          </cell>
        </row>
      </sheetData>
      <sheetData sheetId="1697">
        <row r="168">
          <cell r="D168">
            <v>0.16</v>
          </cell>
        </row>
      </sheetData>
      <sheetData sheetId="1698"/>
      <sheetData sheetId="1699">
        <row r="7">
          <cell r="B7">
            <v>1</v>
          </cell>
        </row>
      </sheetData>
      <sheetData sheetId="1700">
        <row r="33">
          <cell r="G33">
            <v>0.59504299999999999</v>
          </cell>
        </row>
      </sheetData>
      <sheetData sheetId="1701"/>
      <sheetData sheetId="1702"/>
      <sheetData sheetId="1703"/>
      <sheetData sheetId="1704"/>
      <sheetData sheetId="1705">
        <row r="1">
          <cell r="A1" t="str">
            <v>INSTITUTO NACIONAL DE VIAS</v>
          </cell>
        </row>
      </sheetData>
      <sheetData sheetId="1706"/>
      <sheetData sheetId="1707"/>
      <sheetData sheetId="1708"/>
      <sheetData sheetId="1709"/>
      <sheetData sheetId="1710"/>
      <sheetData sheetId="1711">
        <row r="168">
          <cell r="D168">
            <v>0.16</v>
          </cell>
        </row>
      </sheetData>
      <sheetData sheetId="1712"/>
      <sheetData sheetId="1713">
        <row r="7">
          <cell r="B7">
            <v>1</v>
          </cell>
        </row>
      </sheetData>
      <sheetData sheetId="1714">
        <row r="33">
          <cell r="G33">
            <v>0.59504299999999999</v>
          </cell>
        </row>
      </sheetData>
      <sheetData sheetId="1715">
        <row r="7">
          <cell r="B7">
            <v>1</v>
          </cell>
        </row>
      </sheetData>
      <sheetData sheetId="1716">
        <row r="33">
          <cell r="G33">
            <v>0.59504299999999999</v>
          </cell>
        </row>
      </sheetData>
      <sheetData sheetId="1717"/>
      <sheetData sheetId="1718"/>
      <sheetData sheetId="1719"/>
      <sheetData sheetId="1720"/>
      <sheetData sheetId="1721"/>
      <sheetData sheetId="1722">
        <row r="51">
          <cell r="D51">
            <v>698</v>
          </cell>
        </row>
      </sheetData>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row r="33">
          <cell r="C33">
            <v>0.77967625899280601</v>
          </cell>
        </row>
      </sheetData>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row r="8">
          <cell r="A8">
            <v>2.1</v>
          </cell>
        </row>
      </sheetData>
      <sheetData sheetId="2392">
        <row r="8">
          <cell r="A8">
            <v>3.1</v>
          </cell>
        </row>
      </sheetData>
      <sheetData sheetId="2393">
        <row r="8">
          <cell r="A8">
            <v>3.1</v>
          </cell>
        </row>
      </sheetData>
      <sheetData sheetId="2394">
        <row r="3">
          <cell r="A3">
            <v>1</v>
          </cell>
        </row>
      </sheetData>
      <sheetData sheetId="2395"/>
      <sheetData sheetId="2396">
        <row r="1">
          <cell r="A1" t="str">
            <v>ITEM</v>
          </cell>
        </row>
      </sheetData>
      <sheetData sheetId="2397"/>
      <sheetData sheetId="2398">
        <row r="3">
          <cell r="A3">
            <v>1</v>
          </cell>
        </row>
      </sheetData>
      <sheetData sheetId="2399">
        <row r="3">
          <cell r="A3">
            <v>1</v>
          </cell>
        </row>
      </sheetData>
      <sheetData sheetId="2400"/>
      <sheetData sheetId="2401">
        <row r="1">
          <cell r="A1" t="str">
            <v>LISTADO DE INSUMOS GENERAL</v>
          </cell>
        </row>
      </sheetData>
      <sheetData sheetId="2402"/>
      <sheetData sheetId="2403"/>
      <sheetData sheetId="2404">
        <row r="15">
          <cell r="C15" t="str">
            <v>Cuadrilla de Un Oficial y (2) Obreros.</v>
          </cell>
        </row>
      </sheetData>
      <sheetData sheetId="2405">
        <row r="1">
          <cell r="A1" t="str">
            <v>LISTADO DE INSUMOS GENERAL</v>
          </cell>
        </row>
      </sheetData>
      <sheetData sheetId="2406">
        <row r="1">
          <cell r="A1" t="str">
            <v>LISTADO DE INSUMOS GENERAL</v>
          </cell>
        </row>
      </sheetData>
      <sheetData sheetId="2407">
        <row r="8">
          <cell r="A8">
            <v>2.1</v>
          </cell>
        </row>
      </sheetData>
      <sheetData sheetId="2408">
        <row r="8">
          <cell r="A8">
            <v>3.1</v>
          </cell>
        </row>
      </sheetData>
      <sheetData sheetId="2409"/>
      <sheetData sheetId="2410"/>
      <sheetData sheetId="2411"/>
      <sheetData sheetId="2412">
        <row r="3">
          <cell r="A3">
            <v>1</v>
          </cell>
        </row>
      </sheetData>
      <sheetData sheetId="2413"/>
      <sheetData sheetId="2414">
        <row r="3">
          <cell r="A3">
            <v>1</v>
          </cell>
        </row>
      </sheetData>
      <sheetData sheetId="2415"/>
      <sheetData sheetId="2416"/>
      <sheetData sheetId="2417">
        <row r="1">
          <cell r="B1" t="str">
            <v>CTO-102-2002</v>
          </cell>
        </row>
      </sheetData>
      <sheetData sheetId="2418"/>
      <sheetData sheetId="2419">
        <row r="1">
          <cell r="A1" t="str">
            <v>LISTADO DE INSUMOS GENERAL</v>
          </cell>
        </row>
      </sheetData>
      <sheetData sheetId="2420"/>
      <sheetData sheetId="2421">
        <row r="1">
          <cell r="A1" t="str">
            <v>LISTADO DE INSUMOS GENERAL</v>
          </cell>
        </row>
      </sheetData>
      <sheetData sheetId="2422">
        <row r="8">
          <cell r="A8">
            <v>3.1</v>
          </cell>
        </row>
      </sheetData>
      <sheetData sheetId="2423">
        <row r="8">
          <cell r="A8">
            <v>2.1</v>
          </cell>
        </row>
      </sheetData>
      <sheetData sheetId="2424">
        <row r="8">
          <cell r="A8">
            <v>3.1</v>
          </cell>
        </row>
      </sheetData>
      <sheetData sheetId="2425">
        <row r="1">
          <cell r="A1" t="str">
            <v>ITEM</v>
          </cell>
        </row>
      </sheetData>
      <sheetData sheetId="2426">
        <row r="1">
          <cell r="A1" t="str">
            <v>EQUIPO</v>
          </cell>
        </row>
      </sheetData>
      <sheetData sheetId="2427">
        <row r="1">
          <cell r="A1" t="str">
            <v>ADMINISTRACION</v>
          </cell>
        </row>
      </sheetData>
      <sheetData sheetId="2428">
        <row r="3">
          <cell r="A3">
            <v>1</v>
          </cell>
        </row>
      </sheetData>
      <sheetData sheetId="2429">
        <row r="1">
          <cell r="A1" t="str">
            <v>ITEM</v>
          </cell>
        </row>
      </sheetData>
      <sheetData sheetId="2430">
        <row r="1">
          <cell r="A1" t="str">
            <v>EQUIPO</v>
          </cell>
        </row>
      </sheetData>
      <sheetData sheetId="2431">
        <row r="1">
          <cell r="A1" t="str">
            <v>ADMINISTRACION</v>
          </cell>
        </row>
      </sheetData>
      <sheetData sheetId="2432">
        <row r="3">
          <cell r="A3">
            <v>1</v>
          </cell>
        </row>
      </sheetData>
      <sheetData sheetId="2433">
        <row r="3">
          <cell r="A3">
            <v>1</v>
          </cell>
        </row>
      </sheetData>
      <sheetData sheetId="2434">
        <row r="3">
          <cell r="A3">
            <v>1</v>
          </cell>
        </row>
      </sheetData>
      <sheetData sheetId="2435">
        <row r="1">
          <cell r="A1" t="str">
            <v>LISTADO DE INSUMOS GENERAL</v>
          </cell>
        </row>
      </sheetData>
      <sheetData sheetId="2436">
        <row r="8">
          <cell r="A8">
            <v>3.1</v>
          </cell>
        </row>
      </sheetData>
      <sheetData sheetId="2437">
        <row r="1">
          <cell r="A1" t="str">
            <v>LISTADO DE INSUMOS GENERAL</v>
          </cell>
        </row>
      </sheetData>
      <sheetData sheetId="2438">
        <row r="1">
          <cell r="A1" t="str">
            <v>LISTADO DE INSUMOS GENERAL</v>
          </cell>
        </row>
      </sheetData>
      <sheetData sheetId="2439">
        <row r="1">
          <cell r="A1" t="str">
            <v>LISTADO DE INSUMOS GENERAL</v>
          </cell>
        </row>
      </sheetData>
      <sheetData sheetId="2440">
        <row r="1">
          <cell r="A1" t="str">
            <v>LISTADO DE INSUMOS GENERAL</v>
          </cell>
        </row>
      </sheetData>
      <sheetData sheetId="2441">
        <row r="1">
          <cell r="A1" t="str">
            <v>LISTADO DE INSUMOS GENERAL</v>
          </cell>
        </row>
      </sheetData>
      <sheetData sheetId="2442">
        <row r="1">
          <cell r="A1" t="str">
            <v>LISTADO DE INSUMOS GENERAL</v>
          </cell>
        </row>
      </sheetData>
      <sheetData sheetId="2443">
        <row r="3">
          <cell r="A3">
            <v>1</v>
          </cell>
        </row>
      </sheetData>
      <sheetData sheetId="2444">
        <row r="3">
          <cell r="A3">
            <v>1</v>
          </cell>
        </row>
      </sheetData>
      <sheetData sheetId="2445">
        <row r="3">
          <cell r="A3">
            <v>1</v>
          </cell>
        </row>
      </sheetData>
      <sheetData sheetId="2446">
        <row r="3">
          <cell r="A3">
            <v>1</v>
          </cell>
        </row>
      </sheetData>
      <sheetData sheetId="2447"/>
      <sheetData sheetId="2448">
        <row r="1">
          <cell r="A1" t="str">
            <v>LISTADO DE INSUMOS GENERAL</v>
          </cell>
        </row>
      </sheetData>
      <sheetData sheetId="2449">
        <row r="1">
          <cell r="A1" t="str">
            <v>LISTADO DE INSUMOS GENERAL</v>
          </cell>
        </row>
      </sheetData>
      <sheetData sheetId="2450">
        <row r="1">
          <cell r="A1" t="str">
            <v>LISTADO DE INSUMOS GENERAL</v>
          </cell>
        </row>
      </sheetData>
      <sheetData sheetId="2451">
        <row r="1">
          <cell r="A1" t="str">
            <v>LISTADO DE INSUMOS GENERAL</v>
          </cell>
        </row>
      </sheetData>
      <sheetData sheetId="2452">
        <row r="1">
          <cell r="A1" t="str">
            <v>LISTADO DE INSUMOS GENERAL</v>
          </cell>
        </row>
      </sheetData>
      <sheetData sheetId="2453">
        <row r="1">
          <cell r="A1" t="str">
            <v>LISTADO DE INSUMOS GENERAL</v>
          </cell>
        </row>
      </sheetData>
      <sheetData sheetId="2454">
        <row r="8">
          <cell r="A8">
            <v>3.1</v>
          </cell>
        </row>
      </sheetData>
      <sheetData sheetId="2455">
        <row r="8">
          <cell r="A8">
            <v>2.1</v>
          </cell>
        </row>
      </sheetData>
      <sheetData sheetId="2456">
        <row r="8">
          <cell r="A8">
            <v>3.1</v>
          </cell>
        </row>
      </sheetData>
      <sheetData sheetId="2457">
        <row r="1">
          <cell r="A1" t="str">
            <v>LISTADO DE INSUMOS GENERAL</v>
          </cell>
        </row>
      </sheetData>
      <sheetData sheetId="2458">
        <row r="1">
          <cell r="A1" t="str">
            <v>EQUIPO</v>
          </cell>
        </row>
      </sheetData>
      <sheetData sheetId="2459">
        <row r="1">
          <cell r="A1" t="str">
            <v>LISTADO DE INSUMOS GENERAL</v>
          </cell>
        </row>
      </sheetData>
      <sheetData sheetId="2460">
        <row r="3">
          <cell r="A3">
            <v>1</v>
          </cell>
        </row>
      </sheetData>
      <sheetData sheetId="2461">
        <row r="3">
          <cell r="A3">
            <v>1</v>
          </cell>
        </row>
      </sheetData>
      <sheetData sheetId="2462">
        <row r="3">
          <cell r="A3">
            <v>1</v>
          </cell>
        </row>
      </sheetData>
      <sheetData sheetId="2463">
        <row r="3">
          <cell r="A3">
            <v>1</v>
          </cell>
        </row>
      </sheetData>
      <sheetData sheetId="2464">
        <row r="3">
          <cell r="A3">
            <v>1</v>
          </cell>
        </row>
      </sheetData>
      <sheetData sheetId="2465">
        <row r="1">
          <cell r="A1" t="str">
            <v>ITEM</v>
          </cell>
        </row>
      </sheetData>
      <sheetData sheetId="2466">
        <row r="1">
          <cell r="A1" t="str">
            <v>EQUIPO</v>
          </cell>
        </row>
      </sheetData>
      <sheetData sheetId="2467">
        <row r="1">
          <cell r="A1" t="str">
            <v>LISTADO DE INSUMOS GENERAL</v>
          </cell>
        </row>
      </sheetData>
      <sheetData sheetId="2468" refreshError="1"/>
      <sheetData sheetId="2469">
        <row r="1">
          <cell r="A1" t="str">
            <v>LISTADO DE INSUMOS GENERAL</v>
          </cell>
        </row>
      </sheetData>
      <sheetData sheetId="2470" refreshError="1"/>
      <sheetData sheetId="2471">
        <row r="1">
          <cell r="A1" t="str">
            <v>LISTADO DE INSUMOS GENERAL</v>
          </cell>
        </row>
      </sheetData>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ow r="15">
          <cell r="B15">
            <v>1</v>
          </cell>
        </row>
      </sheetData>
      <sheetData sheetId="2660"/>
      <sheetData sheetId="2661"/>
      <sheetData sheetId="2662"/>
      <sheetData sheetId="2663"/>
      <sheetData sheetId="2664"/>
      <sheetData sheetId="2665"/>
      <sheetData sheetId="2666"/>
      <sheetData sheetId="2667">
        <row r="1">
          <cell r="D1" t="str">
            <v xml:space="preserve">Supervendor CODE </v>
          </cell>
        </row>
      </sheetData>
      <sheetData sheetId="2668"/>
      <sheetData sheetId="2669">
        <row r="1">
          <cell r="A1" t="str">
            <v>AMAZONAS</v>
          </cell>
        </row>
      </sheetData>
      <sheetData sheetId="2670"/>
      <sheetData sheetId="2671">
        <row r="5">
          <cell r="E5" t="str">
            <v>CANTIDAD</v>
          </cell>
        </row>
      </sheetData>
      <sheetData sheetId="2672">
        <row r="5">
          <cell r="E5" t="str">
            <v>CANTIDAD</v>
          </cell>
        </row>
      </sheetData>
      <sheetData sheetId="2673">
        <row r="5">
          <cell r="E5" t="str">
            <v>CANTIDAD</v>
          </cell>
        </row>
      </sheetData>
      <sheetData sheetId="2674">
        <row r="5">
          <cell r="E5" t="str">
            <v>CANTIDAD</v>
          </cell>
        </row>
      </sheetData>
      <sheetData sheetId="2675">
        <row r="3">
          <cell r="A3">
            <v>5.0999999999999996</v>
          </cell>
        </row>
      </sheetData>
      <sheetData sheetId="2676">
        <row r="2">
          <cell r="AM2">
            <v>25</v>
          </cell>
        </row>
      </sheetData>
      <sheetData sheetId="2677">
        <row r="2">
          <cell r="AM2">
            <v>25</v>
          </cell>
        </row>
      </sheetData>
      <sheetData sheetId="2678">
        <row r="1">
          <cell r="A1" t="str">
            <v>INSTITUTO NACIONAL DE VIAS</v>
          </cell>
        </row>
      </sheetData>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row r="2">
          <cell r="A2" t="str">
            <v>ACTA No</v>
          </cell>
        </row>
      </sheetData>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ow r="1">
          <cell r="B1" t="str">
            <v>CTO-102-2002</v>
          </cell>
        </row>
      </sheetData>
      <sheetData sheetId="2752"/>
      <sheetData sheetId="2753"/>
      <sheetData sheetId="2754"/>
      <sheetData sheetId="2755" refreshError="1"/>
      <sheetData sheetId="2756"/>
      <sheetData sheetId="2757">
        <row r="33">
          <cell r="C33">
            <v>0.77967625899280601</v>
          </cell>
        </row>
      </sheetData>
      <sheetData sheetId="2758">
        <row r="5">
          <cell r="E5" t="str">
            <v>CANTIDAD</v>
          </cell>
        </row>
      </sheetData>
      <sheetData sheetId="2759">
        <row r="5">
          <cell r="E5" t="str">
            <v>CANTIDAD</v>
          </cell>
        </row>
      </sheetData>
      <sheetData sheetId="2760"/>
      <sheetData sheetId="2761"/>
      <sheetData sheetId="2762"/>
      <sheetData sheetId="2763"/>
      <sheetData sheetId="2764"/>
      <sheetData sheetId="2765">
        <row r="1">
          <cell r="A1" t="str">
            <v>ITEM</v>
          </cell>
        </row>
      </sheetData>
      <sheetData sheetId="2766" refreshError="1"/>
      <sheetData sheetId="2767" refreshError="1"/>
      <sheetData sheetId="2768">
        <row r="1">
          <cell r="A1" t="str">
            <v>ITEM</v>
          </cell>
        </row>
      </sheetData>
      <sheetData sheetId="2769" refreshError="1"/>
      <sheetData sheetId="2770" refreshError="1"/>
      <sheetData sheetId="2771" refreshError="1"/>
      <sheetData sheetId="2772">
        <row r="33">
          <cell r="C33">
            <v>0.77967625899280601</v>
          </cell>
        </row>
      </sheetData>
      <sheetData sheetId="2773" refreshError="1"/>
      <sheetData sheetId="2774">
        <row r="1">
          <cell r="A1" t="str">
            <v>ITEM</v>
          </cell>
        </row>
      </sheetData>
      <sheetData sheetId="2775">
        <row r="1">
          <cell r="A1" t="str">
            <v>ADMINISTRACION</v>
          </cell>
        </row>
      </sheetData>
      <sheetData sheetId="2776">
        <row r="15">
          <cell r="C15" t="str">
            <v>Cuadrilla de Un Oficial y (2) Obreros.</v>
          </cell>
        </row>
      </sheetData>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row r="1">
          <cell r="B1" t="str">
            <v>CTO-102-2002</v>
          </cell>
        </row>
      </sheetData>
      <sheetData sheetId="2790"/>
      <sheetData sheetId="2791"/>
      <sheetData sheetId="2792">
        <row r="8">
          <cell r="A8">
            <v>2.1</v>
          </cell>
        </row>
      </sheetData>
      <sheetData sheetId="2793">
        <row r="8">
          <cell r="A8">
            <v>3.1</v>
          </cell>
        </row>
      </sheetData>
      <sheetData sheetId="2794"/>
      <sheetData sheetId="2795"/>
      <sheetData sheetId="2796"/>
      <sheetData sheetId="2797"/>
      <sheetData sheetId="2798">
        <row r="1">
          <cell r="A1" t="str">
            <v>EQUIPO</v>
          </cell>
        </row>
      </sheetData>
      <sheetData sheetId="2799"/>
      <sheetData sheetId="2800"/>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sheetData sheetId="2816"/>
      <sheetData sheetId="2817"/>
      <sheetData sheetId="2818">
        <row r="1">
          <cell r="A1" t="str">
            <v>INSTITUTO NACIONAL DE VIAS</v>
          </cell>
        </row>
      </sheetData>
      <sheetData sheetId="2819"/>
      <sheetData sheetId="2820"/>
      <sheetData sheetId="2821"/>
      <sheetData sheetId="2822"/>
      <sheetData sheetId="2823"/>
      <sheetData sheetId="2824"/>
      <sheetData sheetId="2825"/>
      <sheetData sheetId="2826"/>
      <sheetData sheetId="2827"/>
      <sheetData sheetId="2828">
        <row r="1">
          <cell r="A1" t="str">
            <v>Name</v>
          </cell>
        </row>
      </sheetData>
      <sheetData sheetId="2829"/>
      <sheetData sheetId="2830">
        <row r="33">
          <cell r="C33">
            <v>0.77967625899280601</v>
          </cell>
        </row>
      </sheetData>
      <sheetData sheetId="2831"/>
      <sheetData sheetId="2832"/>
      <sheetData sheetId="2833">
        <row r="1">
          <cell r="A1" t="str">
            <v>ITEM</v>
          </cell>
        </row>
      </sheetData>
      <sheetData sheetId="2834">
        <row r="1">
          <cell r="A1" t="str">
            <v>EQUIPO</v>
          </cell>
        </row>
      </sheetData>
      <sheetData sheetId="2835">
        <row r="1">
          <cell r="A1" t="str">
            <v>INSTITUTO NACIONAL DE VIAS</v>
          </cell>
        </row>
      </sheetData>
      <sheetData sheetId="2836"/>
      <sheetData sheetId="2837"/>
      <sheetData sheetId="2838"/>
      <sheetData sheetId="2839"/>
      <sheetData sheetId="2840"/>
      <sheetData sheetId="2841">
        <row r="33">
          <cell r="C33">
            <v>0.77967625899280601</v>
          </cell>
        </row>
      </sheetData>
      <sheetData sheetId="2842"/>
      <sheetData sheetId="2843">
        <row r="1">
          <cell r="A1" t="str">
            <v>1P</v>
          </cell>
        </row>
      </sheetData>
      <sheetData sheetId="2844"/>
      <sheetData sheetId="2845"/>
      <sheetData sheetId="2846"/>
      <sheetData sheetId="2847"/>
      <sheetData sheetId="2848"/>
      <sheetData sheetId="2849">
        <row r="33">
          <cell r="C33">
            <v>0.77967625899280601</v>
          </cell>
        </row>
      </sheetData>
      <sheetData sheetId="2850">
        <row r="1">
          <cell r="A1" t="str">
            <v>ITEM</v>
          </cell>
        </row>
      </sheetData>
      <sheetData sheetId="2851">
        <row r="1">
          <cell r="A1" t="str">
            <v>1P</v>
          </cell>
        </row>
      </sheetData>
      <sheetData sheetId="2852">
        <row r="1">
          <cell r="A1" t="str">
            <v>ADMINISTRACION</v>
          </cell>
        </row>
      </sheetData>
      <sheetData sheetId="2853"/>
      <sheetData sheetId="2854"/>
      <sheetData sheetId="2855">
        <row r="51">
          <cell r="D51">
            <v>698</v>
          </cell>
        </row>
      </sheetData>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ow r="41">
          <cell r="H41">
            <v>1719.2219460730605</v>
          </cell>
        </row>
      </sheetData>
      <sheetData sheetId="3154">
        <row r="44">
          <cell r="H44">
            <v>747796</v>
          </cell>
        </row>
      </sheetData>
      <sheetData sheetId="3155">
        <row r="44">
          <cell r="H44">
            <v>153008</v>
          </cell>
        </row>
      </sheetData>
      <sheetData sheetId="3156"/>
      <sheetData sheetId="3157">
        <row r="6">
          <cell r="A6" t="str">
            <v>TOPÓGRAFO</v>
          </cell>
        </row>
      </sheetData>
      <sheetData sheetId="3158"/>
      <sheetData sheetId="3159"/>
      <sheetData sheetId="3160"/>
      <sheetData sheetId="3161"/>
      <sheetData sheetId="3162"/>
      <sheetData sheetId="3163"/>
      <sheetData sheetId="3164">
        <row r="5">
          <cell r="E5" t="str">
            <v>CANTIDAD</v>
          </cell>
        </row>
      </sheetData>
      <sheetData sheetId="3165">
        <row r="5">
          <cell r="E5" t="str">
            <v>CANTIDAD</v>
          </cell>
        </row>
      </sheetData>
      <sheetData sheetId="3166">
        <row r="5">
          <cell r="E5" t="str">
            <v>CANTIDAD</v>
          </cell>
        </row>
      </sheetData>
      <sheetData sheetId="3167">
        <row r="5">
          <cell r="E5" t="str">
            <v>CANTIDAD</v>
          </cell>
        </row>
      </sheetData>
      <sheetData sheetId="3168">
        <row r="5">
          <cell r="E5" t="str">
            <v>CANTIDAD</v>
          </cell>
        </row>
      </sheetData>
      <sheetData sheetId="3169">
        <row r="5">
          <cell r="E5" t="str">
            <v>CANTIDAD</v>
          </cell>
        </row>
      </sheetData>
      <sheetData sheetId="3170">
        <row r="5">
          <cell r="E5" t="str">
            <v>CANTIDAD</v>
          </cell>
        </row>
      </sheetData>
      <sheetData sheetId="3171">
        <row r="5">
          <cell r="E5" t="str">
            <v>CANTIDAD</v>
          </cell>
        </row>
      </sheetData>
      <sheetData sheetId="3172">
        <row r="5">
          <cell r="E5" t="str">
            <v>CANTIDAD</v>
          </cell>
        </row>
      </sheetData>
      <sheetData sheetId="3173">
        <row r="5">
          <cell r="E5" t="str">
            <v>CANTIDAD</v>
          </cell>
        </row>
      </sheetData>
      <sheetData sheetId="3174">
        <row r="5">
          <cell r="E5" t="str">
            <v>CANTIDAD</v>
          </cell>
        </row>
      </sheetData>
      <sheetData sheetId="3175">
        <row r="41">
          <cell r="H41">
            <v>107162</v>
          </cell>
        </row>
      </sheetData>
      <sheetData sheetId="3176"/>
      <sheetData sheetId="3177"/>
      <sheetData sheetId="3178"/>
      <sheetData sheetId="3179"/>
      <sheetData sheetId="3180"/>
      <sheetData sheetId="3181"/>
      <sheetData sheetId="3182"/>
      <sheetData sheetId="3183"/>
      <sheetData sheetId="3184"/>
      <sheetData sheetId="3185">
        <row r="5">
          <cell r="E5" t="str">
            <v>CANTIDAD</v>
          </cell>
        </row>
      </sheetData>
      <sheetData sheetId="3186"/>
      <sheetData sheetId="3187"/>
      <sheetData sheetId="3188"/>
      <sheetData sheetId="3189">
        <row r="5">
          <cell r="E5" t="str">
            <v>CANTIDAD</v>
          </cell>
        </row>
      </sheetData>
      <sheetData sheetId="3190">
        <row r="5">
          <cell r="E5" t="str">
            <v>CANTIDAD</v>
          </cell>
        </row>
      </sheetData>
      <sheetData sheetId="3191">
        <row r="5">
          <cell r="E5" t="str">
            <v>CANTIDAD</v>
          </cell>
        </row>
      </sheetData>
      <sheetData sheetId="3192">
        <row r="5">
          <cell r="E5" t="str">
            <v>CANTIDAD</v>
          </cell>
        </row>
      </sheetData>
      <sheetData sheetId="3193">
        <row r="5">
          <cell r="E5" t="str">
            <v>CANTIDAD</v>
          </cell>
        </row>
      </sheetData>
      <sheetData sheetId="3194">
        <row r="5">
          <cell r="E5" t="str">
            <v>CANTIDAD</v>
          </cell>
        </row>
      </sheetData>
      <sheetData sheetId="3195"/>
      <sheetData sheetId="3196"/>
      <sheetData sheetId="3197"/>
      <sheetData sheetId="3198"/>
      <sheetData sheetId="3199"/>
      <sheetData sheetId="3200"/>
      <sheetData sheetId="3201"/>
      <sheetData sheetId="3202">
        <row r="18">
          <cell r="C18">
            <v>7000</v>
          </cell>
        </row>
      </sheetData>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row r="1">
          <cell r="A1" t="str">
            <v>EQUIPO</v>
          </cell>
        </row>
      </sheetData>
      <sheetData sheetId="3313">
        <row r="1">
          <cell r="A1" t="str">
            <v>ADMINISTRACION</v>
          </cell>
        </row>
      </sheetData>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row r="1">
          <cell r="A1" t="str">
            <v>ITEM</v>
          </cell>
        </row>
      </sheetData>
      <sheetData sheetId="3344">
        <row r="1">
          <cell r="A1" t="str">
            <v>EQUIPO</v>
          </cell>
        </row>
      </sheetData>
      <sheetData sheetId="3345">
        <row r="1">
          <cell r="A1" t="str">
            <v>ADMINISTRACION</v>
          </cell>
        </row>
      </sheetData>
      <sheetData sheetId="3346"/>
      <sheetData sheetId="3347"/>
      <sheetData sheetId="3348"/>
      <sheetData sheetId="3349"/>
      <sheetData sheetId="3350"/>
      <sheetData sheetId="3351"/>
      <sheetData sheetId="3352"/>
      <sheetData sheetId="3353"/>
      <sheetData sheetId="3354"/>
      <sheetData sheetId="3355"/>
      <sheetData sheetId="3356">
        <row r="1">
          <cell r="A1" t="str">
            <v>ITEM</v>
          </cell>
        </row>
      </sheetData>
      <sheetData sheetId="3357">
        <row r="1">
          <cell r="A1" t="str">
            <v>EQUIPO</v>
          </cell>
        </row>
      </sheetData>
      <sheetData sheetId="3358">
        <row r="1">
          <cell r="A1" t="str">
            <v>ADMINISTRACION</v>
          </cell>
        </row>
      </sheetData>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row r="1">
          <cell r="A1" t="str">
            <v>ITEM</v>
          </cell>
        </row>
      </sheetData>
      <sheetData sheetId="3382">
        <row r="1">
          <cell r="A1" t="str">
            <v>EQUIPO</v>
          </cell>
        </row>
      </sheetData>
      <sheetData sheetId="3383">
        <row r="1">
          <cell r="A1" t="str">
            <v>ADMINISTRACION</v>
          </cell>
        </row>
      </sheetData>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row r="16">
          <cell r="A16" t="str">
            <v>ABONO 10-30-10</v>
          </cell>
        </row>
      </sheetData>
      <sheetData sheetId="3405">
        <row r="16">
          <cell r="A16" t="str">
            <v>ABONO 10-30-10</v>
          </cell>
        </row>
      </sheetData>
      <sheetData sheetId="3406"/>
      <sheetData sheetId="3407"/>
      <sheetData sheetId="3408"/>
      <sheetData sheetId="3409" refreshError="1"/>
      <sheetData sheetId="3410" refreshError="1"/>
      <sheetData sheetId="3411" refreshError="1"/>
      <sheetData sheetId="3412" refreshError="1"/>
      <sheetData sheetId="3413" refreshError="1"/>
      <sheetData sheetId="3414" refreshError="1"/>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refreshError="1"/>
      <sheetData sheetId="3438" refreshError="1"/>
      <sheetData sheetId="3439" refreshError="1"/>
      <sheetData sheetId="3440" refreshError="1"/>
      <sheetData sheetId="3441" refreshError="1"/>
      <sheetData sheetId="3442" refreshError="1"/>
      <sheetData sheetId="3443"/>
      <sheetData sheetId="3444" refreshError="1"/>
      <sheetData sheetId="3445" refreshError="1"/>
      <sheetData sheetId="3446"/>
      <sheetData sheetId="3447" refreshError="1"/>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row r="3">
          <cell r="B3">
            <v>200</v>
          </cell>
        </row>
      </sheetData>
      <sheetData sheetId="3474"/>
      <sheetData sheetId="3475"/>
      <sheetData sheetId="3476">
        <row r="1">
          <cell r="A1" t="str">
            <v>ADMINISTRACION</v>
          </cell>
        </row>
      </sheetData>
      <sheetData sheetId="3477"/>
      <sheetData sheetId="3478"/>
      <sheetData sheetId="3479"/>
      <sheetData sheetId="3480"/>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sheetData sheetId="3496" refreshError="1"/>
      <sheetData sheetId="3497"/>
      <sheetData sheetId="3498"/>
      <sheetData sheetId="3499">
        <row r="1">
          <cell r="A1" t="str">
            <v>ITEM</v>
          </cell>
        </row>
      </sheetData>
      <sheetData sheetId="3500">
        <row r="1">
          <cell r="A1" t="str">
            <v>EQUIPO</v>
          </cell>
        </row>
      </sheetData>
      <sheetData sheetId="3501">
        <row r="1">
          <cell r="A1" t="str">
            <v>ADMINISTRACION</v>
          </cell>
        </row>
      </sheetData>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refreshError="1"/>
      <sheetData sheetId="3534" refreshError="1"/>
      <sheetData sheetId="3535" refreshError="1"/>
      <sheetData sheetId="3536"/>
      <sheetData sheetId="3537"/>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ow r="1">
          <cell r="A1" t="str">
            <v>ITEM</v>
          </cell>
        </row>
      </sheetData>
      <sheetData sheetId="3547">
        <row r="1">
          <cell r="A1" t="str">
            <v>EQUIPO</v>
          </cell>
        </row>
      </sheetData>
      <sheetData sheetId="3548">
        <row r="1">
          <cell r="A1" t="str">
            <v>ADMINISTRACION</v>
          </cell>
        </row>
      </sheetData>
      <sheetData sheetId="3549" refreshError="1"/>
      <sheetData sheetId="3550" refreshError="1"/>
      <sheetData sheetId="3551"/>
      <sheetData sheetId="3552" refreshError="1"/>
      <sheetData sheetId="3553"/>
      <sheetData sheetId="3554"/>
      <sheetData sheetId="3555"/>
      <sheetData sheetId="3556"/>
      <sheetData sheetId="3557"/>
      <sheetData sheetId="3558"/>
      <sheetData sheetId="3559">
        <row r="1">
          <cell r="A1" t="str">
            <v>ITEM</v>
          </cell>
        </row>
      </sheetData>
      <sheetData sheetId="3560">
        <row r="1">
          <cell r="A1" t="str">
            <v>ADMINISTRACION</v>
          </cell>
        </row>
      </sheetData>
      <sheetData sheetId="3561"/>
      <sheetData sheetId="3562"/>
      <sheetData sheetId="3563"/>
      <sheetData sheetId="3564"/>
      <sheetData sheetId="3565" refreshError="1"/>
      <sheetData sheetId="3566" refreshError="1"/>
      <sheetData sheetId="3567" refreshError="1"/>
      <sheetData sheetId="3568" refreshError="1"/>
      <sheetData sheetId="3569" refreshError="1"/>
      <sheetData sheetId="3570"/>
      <sheetData sheetId="3571"/>
      <sheetData sheetId="3572"/>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sheetData sheetId="3597" refreshError="1"/>
      <sheetData sheetId="3598"/>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row r="2">
          <cell r="A2" t="str">
            <v>ACTA No</v>
          </cell>
        </row>
      </sheetData>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row r="14">
          <cell r="D14">
            <v>38504</v>
          </cell>
        </row>
      </sheetData>
      <sheetData sheetId="3770"/>
      <sheetData sheetId="3771"/>
      <sheetData sheetId="3772">
        <row r="14">
          <cell r="D14">
            <v>38504</v>
          </cell>
        </row>
      </sheetData>
      <sheetData sheetId="3773"/>
      <sheetData sheetId="3774"/>
      <sheetData sheetId="3775"/>
      <sheetData sheetId="3776">
        <row r="14">
          <cell r="D14">
            <v>38504</v>
          </cell>
        </row>
      </sheetData>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row r="1">
          <cell r="A1" t="str">
            <v>ITEM</v>
          </cell>
        </row>
      </sheetData>
      <sheetData sheetId="3904">
        <row r="1">
          <cell r="A1" t="str">
            <v>ITEM</v>
          </cell>
        </row>
      </sheetData>
      <sheetData sheetId="3905">
        <row r="1">
          <cell r="A1" t="str">
            <v>EQUIPO</v>
          </cell>
        </row>
      </sheetData>
      <sheetData sheetId="3906">
        <row r="1">
          <cell r="A1" t="str">
            <v>ADMINISTRACION</v>
          </cell>
        </row>
      </sheetData>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row r="1">
          <cell r="A1" t="str">
            <v>EQUIPO</v>
          </cell>
        </row>
      </sheetData>
      <sheetData sheetId="3923">
        <row r="1">
          <cell r="A1" t="str">
            <v>ADMINISTRACION</v>
          </cell>
        </row>
      </sheetData>
      <sheetData sheetId="3924">
        <row r="1">
          <cell r="A1" t="str">
            <v>ITEM</v>
          </cell>
        </row>
      </sheetData>
      <sheetData sheetId="3925">
        <row r="1">
          <cell r="A1" t="str">
            <v>ITEM</v>
          </cell>
        </row>
      </sheetData>
      <sheetData sheetId="3926">
        <row r="1">
          <cell r="A1" t="str">
            <v>EQUIPO</v>
          </cell>
        </row>
      </sheetData>
      <sheetData sheetId="3927">
        <row r="1">
          <cell r="A1" t="str">
            <v>ADMINISTRACION</v>
          </cell>
        </row>
      </sheetData>
      <sheetData sheetId="3928"/>
      <sheetData sheetId="3929"/>
      <sheetData sheetId="3930"/>
      <sheetData sheetId="3931"/>
      <sheetData sheetId="3932">
        <row r="1">
          <cell r="A1" t="str">
            <v>ITEM</v>
          </cell>
        </row>
      </sheetData>
      <sheetData sheetId="3933">
        <row r="1">
          <cell r="A1" t="str">
            <v>ITEM</v>
          </cell>
        </row>
      </sheetData>
      <sheetData sheetId="3934">
        <row r="1">
          <cell r="A1" t="str">
            <v>ADMINISTRACION</v>
          </cell>
        </row>
      </sheetData>
      <sheetData sheetId="3935"/>
      <sheetData sheetId="3936"/>
      <sheetData sheetId="3937"/>
      <sheetData sheetId="3938"/>
      <sheetData sheetId="3939"/>
      <sheetData sheetId="3940"/>
      <sheetData sheetId="3941">
        <row r="1">
          <cell r="A1" t="str">
            <v>ITEM</v>
          </cell>
        </row>
      </sheetData>
      <sheetData sheetId="3942">
        <row r="1">
          <cell r="A1" t="str">
            <v>ITEM</v>
          </cell>
        </row>
      </sheetData>
      <sheetData sheetId="3943">
        <row r="1">
          <cell r="A1" t="str">
            <v>EQUIPO</v>
          </cell>
        </row>
      </sheetData>
      <sheetData sheetId="3944">
        <row r="1">
          <cell r="A1" t="str">
            <v>ADMINISTRACION</v>
          </cell>
        </row>
      </sheetData>
      <sheetData sheetId="3945"/>
      <sheetData sheetId="3946"/>
      <sheetData sheetId="3947"/>
      <sheetData sheetId="3948"/>
      <sheetData sheetId="3949"/>
      <sheetData sheetId="3950"/>
      <sheetData sheetId="3951">
        <row r="1">
          <cell r="A1" t="str">
            <v>ITEM</v>
          </cell>
        </row>
      </sheetData>
      <sheetData sheetId="3952">
        <row r="1">
          <cell r="A1" t="str">
            <v>EQUIPO</v>
          </cell>
        </row>
      </sheetData>
      <sheetData sheetId="3953">
        <row r="1">
          <cell r="A1" t="str">
            <v>ADMINISTRACION</v>
          </cell>
        </row>
      </sheetData>
      <sheetData sheetId="3954"/>
      <sheetData sheetId="3955"/>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sheetData sheetId="4055"/>
      <sheetData sheetId="4056" refreshError="1"/>
      <sheetData sheetId="4057" refreshError="1"/>
      <sheetData sheetId="4058" refreshError="1"/>
      <sheetData sheetId="4059" refreshError="1"/>
      <sheetData sheetId="4060"/>
      <sheetData sheetId="4061" refreshError="1"/>
      <sheetData sheetId="4062" refreshError="1"/>
      <sheetData sheetId="4063" refreshError="1"/>
      <sheetData sheetId="4064" refreshError="1"/>
      <sheetData sheetId="4065" refreshError="1"/>
      <sheetData sheetId="4066" refreshError="1"/>
      <sheetData sheetId="4067"/>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sheetData sheetId="4078"/>
      <sheetData sheetId="4079">
        <row r="1">
          <cell r="A1" t="str">
            <v>EQUIPO</v>
          </cell>
        </row>
      </sheetData>
      <sheetData sheetId="4080">
        <row r="1">
          <cell r="A1" t="str">
            <v>ADMINISTRACION</v>
          </cell>
        </row>
      </sheetData>
      <sheetData sheetId="408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sheetData sheetId="4230" refreshError="1"/>
      <sheetData sheetId="4231"/>
      <sheetData sheetId="4232"/>
      <sheetData sheetId="4233"/>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sheetData sheetId="4270"/>
      <sheetData sheetId="4271" refreshError="1"/>
      <sheetData sheetId="4272" refreshError="1"/>
      <sheetData sheetId="4273" refreshError="1"/>
      <sheetData sheetId="4274" refreshError="1"/>
      <sheetData sheetId="4275" refreshError="1"/>
      <sheetData sheetId="4276" refreshError="1"/>
      <sheetData sheetId="4277" refreshError="1"/>
      <sheetData sheetId="4278"/>
      <sheetData sheetId="4279"/>
      <sheetData sheetId="4280"/>
      <sheetData sheetId="4281"/>
      <sheetData sheetId="4282"/>
      <sheetData sheetId="4283"/>
      <sheetData sheetId="4284"/>
      <sheetData sheetId="4285">
        <row r="21">
          <cell r="G21" t="b">
            <v>0</v>
          </cell>
        </row>
      </sheetData>
      <sheetData sheetId="4286"/>
      <sheetData sheetId="4287"/>
      <sheetData sheetId="4288"/>
      <sheetData sheetId="4289"/>
      <sheetData sheetId="4290"/>
      <sheetData sheetId="429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sheetData sheetId="4301"/>
      <sheetData sheetId="4302"/>
      <sheetData sheetId="4303"/>
      <sheetData sheetId="4304"/>
      <sheetData sheetId="4305"/>
      <sheetData sheetId="4306"/>
      <sheetData sheetId="4307"/>
      <sheetData sheetId="4308"/>
      <sheetData sheetId="4309"/>
      <sheetData sheetId="4310"/>
      <sheetData sheetId="4311">
        <row r="18">
          <cell r="C18">
            <v>7000</v>
          </cell>
        </row>
      </sheetData>
      <sheetData sheetId="4312"/>
      <sheetData sheetId="4313"/>
      <sheetData sheetId="4314"/>
      <sheetData sheetId="4315"/>
      <sheetData sheetId="4316"/>
      <sheetData sheetId="4317" refreshError="1"/>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ow r="1">
          <cell r="B1" t="str">
            <v>CTO-102-2002</v>
          </cell>
        </row>
      </sheetData>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row r="2">
          <cell r="A2" t="str">
            <v>ACTA No</v>
          </cell>
        </row>
      </sheetData>
      <sheetData sheetId="4926">
        <row r="1">
          <cell r="B1" t="str">
            <v>CTO-102-2002</v>
          </cell>
        </row>
      </sheetData>
      <sheetData sheetId="4927"/>
      <sheetData sheetId="4928"/>
      <sheetData sheetId="4929"/>
      <sheetData sheetId="4930"/>
      <sheetData sheetId="493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sheetData sheetId="5034"/>
      <sheetData sheetId="5035" refreshError="1"/>
      <sheetData sheetId="5036" refreshError="1"/>
      <sheetData sheetId="5037" refreshError="1"/>
      <sheetData sheetId="5038" refreshError="1"/>
      <sheetData sheetId="5039" refreshError="1"/>
      <sheetData sheetId="5040" refreshError="1"/>
      <sheetData sheetId="5041"/>
      <sheetData sheetId="5042"/>
      <sheetData sheetId="5043"/>
      <sheetData sheetId="5044"/>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sheetData sheetId="5056"/>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ow r="1">
          <cell r="C1">
            <v>0.2</v>
          </cell>
        </row>
      </sheetData>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sheetData sheetId="5155" refreshError="1"/>
      <sheetData sheetId="5156" refreshError="1"/>
      <sheetData sheetId="5157" refreshError="1"/>
      <sheetData sheetId="5158" refreshError="1"/>
      <sheetData sheetId="5159" refreshError="1"/>
      <sheetData sheetId="5160" refreshError="1"/>
      <sheetData sheetId="5161" refreshError="1"/>
      <sheetData sheetId="5162"/>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sheetData sheetId="5178"/>
      <sheetData sheetId="5179"/>
      <sheetData sheetId="5180"/>
      <sheetData sheetId="5181">
        <row r="33">
          <cell r="C33">
            <v>0.77967625899280601</v>
          </cell>
        </row>
      </sheetData>
      <sheetData sheetId="5182"/>
      <sheetData sheetId="5183"/>
      <sheetData sheetId="5184">
        <row r="8">
          <cell r="A8">
            <v>2.1</v>
          </cell>
        </row>
      </sheetData>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sheetData sheetId="5248">
        <row r="1">
          <cell r="A1" t="str">
            <v>EQUIPO</v>
          </cell>
        </row>
      </sheetData>
      <sheetData sheetId="5249" refreshError="1"/>
      <sheetData sheetId="5250"/>
      <sheetData sheetId="5251" refreshError="1"/>
      <sheetData sheetId="5252"/>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sheetData sheetId="5292"/>
      <sheetData sheetId="5293"/>
      <sheetData sheetId="5294"/>
      <sheetData sheetId="5295"/>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sheetData sheetId="5311"/>
      <sheetData sheetId="5312">
        <row r="1">
          <cell r="A1" t="str">
            <v>ITEM</v>
          </cell>
        </row>
      </sheetData>
      <sheetData sheetId="5313"/>
      <sheetData sheetId="5314"/>
      <sheetData sheetId="5315"/>
      <sheetData sheetId="5316"/>
      <sheetData sheetId="5317">
        <row r="16">
          <cell r="A16" t="str">
            <v>ABONO 10-30-10</v>
          </cell>
        </row>
      </sheetData>
      <sheetData sheetId="5318"/>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sheetData sheetId="5354"/>
      <sheetData sheetId="5355">
        <row r="1">
          <cell r="A1" t="str">
            <v>ITEM</v>
          </cell>
        </row>
      </sheetData>
      <sheetData sheetId="5356">
        <row r="1">
          <cell r="A1" t="str">
            <v>EQUIPO</v>
          </cell>
        </row>
      </sheetData>
      <sheetData sheetId="5357">
        <row r="1">
          <cell r="A1" t="str">
            <v>ADMINISTRACION</v>
          </cell>
        </row>
      </sheetData>
      <sheetData sheetId="5358"/>
      <sheetData sheetId="5359"/>
      <sheetData sheetId="5360"/>
      <sheetData sheetId="5361"/>
      <sheetData sheetId="5362"/>
      <sheetData sheetId="5363"/>
      <sheetData sheetId="5364">
        <row r="1">
          <cell r="A1" t="str">
            <v>ADMINISTRACION</v>
          </cell>
        </row>
      </sheetData>
      <sheetData sheetId="5365"/>
      <sheetData sheetId="5366">
        <row r="1">
          <cell r="A1" t="str">
            <v>ITEM</v>
          </cell>
        </row>
      </sheetData>
      <sheetData sheetId="5367">
        <row r="1">
          <cell r="A1" t="str">
            <v>EQUIPO</v>
          </cell>
        </row>
      </sheetData>
      <sheetData sheetId="5368">
        <row r="1">
          <cell r="A1" t="str">
            <v>ADMINISTRACION</v>
          </cell>
        </row>
      </sheetData>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row r="1">
          <cell r="A1" t="str">
            <v>ITEM</v>
          </cell>
        </row>
      </sheetData>
      <sheetData sheetId="5386">
        <row r="1">
          <cell r="A1" t="str">
            <v>EQUIPO</v>
          </cell>
        </row>
      </sheetData>
      <sheetData sheetId="5387">
        <row r="1">
          <cell r="A1" t="str">
            <v>ADMINISTRACION</v>
          </cell>
        </row>
      </sheetData>
      <sheetData sheetId="5388"/>
      <sheetData sheetId="5389">
        <row r="1">
          <cell r="A1" t="str">
            <v>ITEM</v>
          </cell>
        </row>
      </sheetData>
      <sheetData sheetId="5390">
        <row r="1">
          <cell r="A1" t="str">
            <v>EQUIPO</v>
          </cell>
        </row>
      </sheetData>
      <sheetData sheetId="5391">
        <row r="1">
          <cell r="A1" t="str">
            <v>ADMINISTRACION</v>
          </cell>
        </row>
      </sheetData>
      <sheetData sheetId="5392"/>
      <sheetData sheetId="5393"/>
      <sheetData sheetId="5394"/>
      <sheetData sheetId="5395"/>
      <sheetData sheetId="5396">
        <row r="1">
          <cell r="A1" t="str">
            <v>ITEM</v>
          </cell>
        </row>
      </sheetData>
      <sheetData sheetId="5397">
        <row r="1">
          <cell r="A1" t="str">
            <v>EQUIPO</v>
          </cell>
        </row>
      </sheetData>
      <sheetData sheetId="5398">
        <row r="1">
          <cell r="A1" t="str">
            <v>ADMINISTRACION</v>
          </cell>
        </row>
      </sheetData>
      <sheetData sheetId="5399"/>
      <sheetData sheetId="5400"/>
      <sheetData sheetId="5401">
        <row r="1">
          <cell r="A1" t="str">
            <v>ITEM</v>
          </cell>
        </row>
      </sheetData>
      <sheetData sheetId="5402">
        <row r="1">
          <cell r="A1" t="str">
            <v>EQUIPO</v>
          </cell>
        </row>
      </sheetData>
      <sheetData sheetId="5403">
        <row r="1">
          <cell r="A1" t="str">
            <v>ADMINISTRACION</v>
          </cell>
        </row>
      </sheetData>
      <sheetData sheetId="5404"/>
      <sheetData sheetId="5405"/>
      <sheetData sheetId="5406"/>
      <sheetData sheetId="5407"/>
      <sheetData sheetId="5408"/>
      <sheetData sheetId="5409">
        <row r="1">
          <cell r="A1" t="str">
            <v>Name</v>
          </cell>
        </row>
      </sheetData>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row r="1">
          <cell r="A1" t="str">
            <v>ITEM</v>
          </cell>
        </row>
      </sheetData>
      <sheetData sheetId="5425">
        <row r="1">
          <cell r="A1" t="str">
            <v>EQUIPO</v>
          </cell>
        </row>
      </sheetData>
      <sheetData sheetId="5426">
        <row r="1">
          <cell r="A1" t="str">
            <v>ADMINISTRACION</v>
          </cell>
        </row>
      </sheetData>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sheetData sheetId="5464"/>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ow r="47">
          <cell r="H47">
            <v>11675</v>
          </cell>
        </row>
      </sheetData>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ow r="47">
          <cell r="H47">
            <v>29691.867138751997</v>
          </cell>
        </row>
      </sheetData>
      <sheetData sheetId="5532">
        <row r="47">
          <cell r="H47">
            <v>10601.359883464</v>
          </cell>
        </row>
      </sheetData>
      <sheetData sheetId="5533" refreshError="1"/>
      <sheetData sheetId="5534" refreshError="1"/>
      <sheetData sheetId="5535">
        <row r="47">
          <cell r="H47">
            <v>63269.394041350002</v>
          </cell>
        </row>
      </sheetData>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ow r="47">
          <cell r="H47">
            <v>55430.1575333</v>
          </cell>
        </row>
      </sheetData>
      <sheetData sheetId="5546">
        <row r="47">
          <cell r="H47">
            <v>25786.003498499998</v>
          </cell>
        </row>
      </sheetData>
      <sheetData sheetId="5547">
        <row r="47">
          <cell r="H47">
            <v>21993.806973733335</v>
          </cell>
        </row>
      </sheetData>
      <sheetData sheetId="5548"/>
      <sheetData sheetId="5549"/>
      <sheetData sheetId="5550"/>
      <sheetData sheetId="5551"/>
      <sheetData sheetId="5552"/>
      <sheetData sheetId="5553"/>
      <sheetData sheetId="5554">
        <row r="47">
          <cell r="H47">
            <v>21941.348275</v>
          </cell>
        </row>
      </sheetData>
      <sheetData sheetId="5555">
        <row r="47">
          <cell r="H47">
            <v>576269.26239999989</v>
          </cell>
        </row>
      </sheetData>
      <sheetData sheetId="5556">
        <row r="48">
          <cell r="H48">
            <v>640370.66537874995</v>
          </cell>
        </row>
      </sheetData>
      <sheetData sheetId="5557">
        <row r="49">
          <cell r="H49">
            <v>83961.133243064003</v>
          </cell>
        </row>
      </sheetData>
      <sheetData sheetId="5558">
        <row r="47">
          <cell r="H47">
            <v>14670.136122054002</v>
          </cell>
        </row>
      </sheetData>
      <sheetData sheetId="5559">
        <row r="47">
          <cell r="H47">
            <v>9078.6352040999991</v>
          </cell>
        </row>
      </sheetData>
      <sheetData sheetId="5560">
        <row r="51">
          <cell r="H51">
            <v>117309.4992738</v>
          </cell>
        </row>
      </sheetData>
      <sheetData sheetId="5561"/>
      <sheetData sheetId="5562"/>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sheetData sheetId="5575"/>
      <sheetData sheetId="5576"/>
      <sheetData sheetId="5577"/>
      <sheetData sheetId="5578">
        <row r="1">
          <cell r="A1" t="str">
            <v>ITEM</v>
          </cell>
        </row>
      </sheetData>
      <sheetData sheetId="5579">
        <row r="1">
          <cell r="A1" t="str">
            <v>EQUIPO</v>
          </cell>
        </row>
      </sheetData>
      <sheetData sheetId="5580">
        <row r="1">
          <cell r="A1" t="str">
            <v>ADMINISTRACION</v>
          </cell>
        </row>
      </sheetData>
      <sheetData sheetId="558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sheetData sheetId="5599"/>
      <sheetData sheetId="5600"/>
      <sheetData sheetId="5601"/>
      <sheetData sheetId="5602"/>
      <sheetData sheetId="5603"/>
      <sheetData sheetId="5604"/>
      <sheetData sheetId="5605"/>
      <sheetData sheetId="5606"/>
      <sheetData sheetId="5607"/>
      <sheetData sheetId="5608">
        <row r="1">
          <cell r="A1" t="str">
            <v>INSTITUTO NACIONAL DE VIAS</v>
          </cell>
        </row>
      </sheetData>
      <sheetData sheetId="5609"/>
      <sheetData sheetId="5610"/>
      <sheetData sheetId="5611"/>
      <sheetData sheetId="5612"/>
      <sheetData sheetId="5613"/>
      <sheetData sheetId="5614"/>
      <sheetData sheetId="5615"/>
      <sheetData sheetId="5616"/>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ow r="1">
          <cell r="A1" t="str">
            <v>Name</v>
          </cell>
        </row>
      </sheetData>
      <sheetData sheetId="5628"/>
      <sheetData sheetId="5629"/>
      <sheetData sheetId="5630"/>
      <sheetData sheetId="5631"/>
      <sheetData sheetId="5632"/>
      <sheetData sheetId="5633"/>
      <sheetData sheetId="5634"/>
      <sheetData sheetId="5635"/>
      <sheetData sheetId="5636"/>
      <sheetData sheetId="5637"/>
      <sheetData sheetId="5638">
        <row r="45">
          <cell r="B45" t="str">
            <v>P-002</v>
          </cell>
        </row>
      </sheetData>
      <sheetData sheetId="5639"/>
      <sheetData sheetId="5640"/>
      <sheetData sheetId="5641"/>
      <sheetData sheetId="5642"/>
      <sheetData sheetId="5643"/>
      <sheetData sheetId="5644"/>
      <sheetData sheetId="5645"/>
      <sheetData sheetId="5646">
        <row r="13">
          <cell r="E13" t="str">
            <v>EL DESCANSO Y OTROS</v>
          </cell>
        </row>
      </sheetData>
      <sheetData sheetId="5647"/>
      <sheetData sheetId="5648">
        <row r="47">
          <cell r="H47">
            <v>13407.454219619998</v>
          </cell>
        </row>
      </sheetData>
      <sheetData sheetId="5649">
        <row r="47">
          <cell r="H47">
            <v>13178.048204541665</v>
          </cell>
        </row>
      </sheetData>
      <sheetData sheetId="5650">
        <row r="47">
          <cell r="H47">
            <v>17098.051632633331</v>
          </cell>
        </row>
      </sheetData>
      <sheetData sheetId="5651">
        <row r="47">
          <cell r="H47">
            <v>13407.454219619998</v>
          </cell>
        </row>
      </sheetData>
      <sheetData sheetId="5652">
        <row r="47">
          <cell r="H47">
            <v>13178.048204541665</v>
          </cell>
        </row>
      </sheetData>
      <sheetData sheetId="5653">
        <row r="47">
          <cell r="H47">
            <v>17098.051632633331</v>
          </cell>
        </row>
      </sheetData>
      <sheetData sheetId="5654">
        <row r="47">
          <cell r="H47">
            <v>13407.454219619998</v>
          </cell>
        </row>
      </sheetData>
      <sheetData sheetId="5655">
        <row r="47">
          <cell r="H47">
            <v>13178.048204541665</v>
          </cell>
        </row>
      </sheetData>
      <sheetData sheetId="5656">
        <row r="47">
          <cell r="H47">
            <v>19729.199486104168</v>
          </cell>
        </row>
      </sheetData>
      <sheetData sheetId="5657">
        <row r="47">
          <cell r="H47">
            <v>38405.002915416662</v>
          </cell>
        </row>
      </sheetData>
      <sheetData sheetId="5658">
        <row r="47">
          <cell r="H47">
            <v>41159.979021230996</v>
          </cell>
        </row>
      </sheetData>
      <sheetData sheetId="5659">
        <row r="47">
          <cell r="H47">
            <v>16020</v>
          </cell>
        </row>
      </sheetData>
      <sheetData sheetId="5660">
        <row r="47">
          <cell r="H47">
            <v>11675</v>
          </cell>
        </row>
      </sheetData>
      <sheetData sheetId="5661">
        <row r="47">
          <cell r="H47">
            <v>382683.1643235588</v>
          </cell>
        </row>
      </sheetData>
      <sheetData sheetId="5662">
        <row r="47">
          <cell r="H47">
            <v>27108.482479999999</v>
          </cell>
        </row>
      </sheetData>
      <sheetData sheetId="5663">
        <row r="47">
          <cell r="H47">
            <v>18945.0351992</v>
          </cell>
        </row>
      </sheetData>
      <sheetData sheetId="5664">
        <row r="47">
          <cell r="H47">
            <v>88016.225274879995</v>
          </cell>
        </row>
      </sheetData>
      <sheetData sheetId="5665">
        <row r="47">
          <cell r="H47">
            <v>11296.680928966078</v>
          </cell>
        </row>
      </sheetData>
      <sheetData sheetId="5666">
        <row r="47">
          <cell r="H47">
            <v>19660.483631249997</v>
          </cell>
        </row>
      </sheetData>
      <sheetData sheetId="5667">
        <row r="47">
          <cell r="H47">
            <v>19660.483631249997</v>
          </cell>
        </row>
      </sheetData>
      <sheetData sheetId="5668">
        <row r="47">
          <cell r="H47">
            <v>19660.483631249997</v>
          </cell>
        </row>
      </sheetData>
      <sheetData sheetId="5669">
        <row r="47">
          <cell r="H47">
            <v>39947.116768272004</v>
          </cell>
        </row>
      </sheetData>
      <sheetData sheetId="5670">
        <row r="47">
          <cell r="H47">
            <v>37450.421970255004</v>
          </cell>
        </row>
      </sheetData>
      <sheetData sheetId="5671">
        <row r="47">
          <cell r="H47">
            <v>5631.4338221939006</v>
          </cell>
        </row>
      </sheetData>
      <sheetData sheetId="5672">
        <row r="47">
          <cell r="H47">
            <v>29691.867138751997</v>
          </cell>
        </row>
      </sheetData>
      <sheetData sheetId="5673">
        <row r="47">
          <cell r="H47">
            <v>10601.359883464</v>
          </cell>
        </row>
      </sheetData>
      <sheetData sheetId="5674">
        <row r="47">
          <cell r="H47">
            <v>16440.07876665</v>
          </cell>
        </row>
      </sheetData>
      <sheetData sheetId="5675">
        <row r="47">
          <cell r="H47">
            <v>7502.6541280530009</v>
          </cell>
        </row>
      </sheetData>
      <sheetData sheetId="5676">
        <row r="47">
          <cell r="H47">
            <v>63269.394041350002</v>
          </cell>
        </row>
      </sheetData>
      <sheetData sheetId="5677">
        <row r="47">
          <cell r="H47">
            <v>38708.912732384997</v>
          </cell>
        </row>
      </sheetData>
      <sheetData sheetId="5678">
        <row r="47">
          <cell r="H47">
            <v>30140.654422727453</v>
          </cell>
        </row>
      </sheetData>
      <sheetData sheetId="5679">
        <row r="47">
          <cell r="H47">
            <v>39628.094655192057</v>
          </cell>
        </row>
      </sheetData>
      <sheetData sheetId="5680">
        <row r="47">
          <cell r="H47">
            <v>38729.542446049003</v>
          </cell>
        </row>
      </sheetData>
      <sheetData sheetId="5681">
        <row r="47">
          <cell r="H47">
            <v>7116.936965586</v>
          </cell>
        </row>
      </sheetData>
      <sheetData sheetId="5682">
        <row r="47">
          <cell r="H47">
            <v>9391.2743470000005</v>
          </cell>
        </row>
      </sheetData>
      <sheetData sheetId="5683">
        <row r="47">
          <cell r="H47">
            <v>8500.0189065630984</v>
          </cell>
        </row>
      </sheetData>
      <sheetData sheetId="5684">
        <row r="47">
          <cell r="H47">
            <v>32499.094423904498</v>
          </cell>
        </row>
      </sheetData>
      <sheetData sheetId="5685">
        <row r="47">
          <cell r="H47">
            <v>51817.028777055006</v>
          </cell>
        </row>
      </sheetData>
      <sheetData sheetId="5686">
        <row r="47">
          <cell r="H47">
            <v>55430.1575333</v>
          </cell>
        </row>
      </sheetData>
      <sheetData sheetId="5687">
        <row r="47">
          <cell r="H47">
            <v>25786.003498499998</v>
          </cell>
        </row>
      </sheetData>
      <sheetData sheetId="5688">
        <row r="47">
          <cell r="H47">
            <v>21993.806973733335</v>
          </cell>
        </row>
      </sheetData>
      <sheetData sheetId="5689">
        <row r="47">
          <cell r="H47">
            <v>21941.348275</v>
          </cell>
        </row>
      </sheetData>
      <sheetData sheetId="5690">
        <row r="47">
          <cell r="H47">
            <v>576269.26239999989</v>
          </cell>
        </row>
      </sheetData>
      <sheetData sheetId="5691">
        <row r="48">
          <cell r="H48">
            <v>640370.66537874995</v>
          </cell>
        </row>
      </sheetData>
      <sheetData sheetId="5692">
        <row r="47">
          <cell r="H47">
            <v>21941.348275</v>
          </cell>
        </row>
      </sheetData>
      <sheetData sheetId="5693">
        <row r="47">
          <cell r="H47">
            <v>576269.26239999989</v>
          </cell>
        </row>
      </sheetData>
      <sheetData sheetId="5694">
        <row r="47">
          <cell r="H47">
            <v>9078.6352040999991</v>
          </cell>
        </row>
      </sheetData>
      <sheetData sheetId="5695">
        <row r="47">
          <cell r="H47">
            <v>21941.348275</v>
          </cell>
        </row>
      </sheetData>
      <sheetData sheetId="5696">
        <row r="47">
          <cell r="H47">
            <v>576269.26239999989</v>
          </cell>
        </row>
      </sheetData>
      <sheetData sheetId="5697">
        <row r="47">
          <cell r="H47">
            <v>9078.6352040999991</v>
          </cell>
        </row>
      </sheetData>
      <sheetData sheetId="5698">
        <row r="49">
          <cell r="H49">
            <v>83961.133243064003</v>
          </cell>
        </row>
      </sheetData>
      <sheetData sheetId="5699">
        <row r="47">
          <cell r="H47">
            <v>14670.136122054002</v>
          </cell>
        </row>
      </sheetData>
      <sheetData sheetId="5700">
        <row r="47">
          <cell r="H47">
            <v>9078.6352040999991</v>
          </cell>
        </row>
      </sheetData>
      <sheetData sheetId="5701">
        <row r="51">
          <cell r="H51">
            <v>117309.4992738</v>
          </cell>
        </row>
      </sheetData>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row r="1">
          <cell r="A1" t="str">
            <v>INSTITUTO NACIONAL DE VIAS</v>
          </cell>
        </row>
      </sheetData>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refreshError="1"/>
      <sheetData sheetId="5920" refreshError="1"/>
      <sheetData sheetId="5921" refreshError="1"/>
      <sheetData sheetId="5922">
        <row r="1">
          <cell r="D1" t="str">
            <v xml:space="preserve">Supervendor CODE </v>
          </cell>
        </row>
      </sheetData>
      <sheetData sheetId="5923" refreshError="1"/>
      <sheetData sheetId="5924" refreshError="1"/>
      <sheetData sheetId="5925" refreshError="1"/>
      <sheetData sheetId="5926" refreshError="1"/>
      <sheetData sheetId="5927" refreshError="1"/>
      <sheetData sheetId="5928" refreshError="1"/>
      <sheetData sheetId="5929" refreshError="1"/>
      <sheetData sheetId="5930"/>
      <sheetData sheetId="5931">
        <row r="1">
          <cell r="A1" t="str">
            <v>AMAZONAS</v>
          </cell>
        </row>
      </sheetData>
      <sheetData sheetId="5932"/>
      <sheetData sheetId="5933"/>
      <sheetData sheetId="5934"/>
      <sheetData sheetId="5935">
        <row r="15">
          <cell r="B15">
            <v>1</v>
          </cell>
        </row>
      </sheetData>
      <sheetData sheetId="5936" refreshError="1"/>
      <sheetData sheetId="5937"/>
      <sheetData sheetId="5938" refreshError="1"/>
      <sheetData sheetId="5939"/>
      <sheetData sheetId="5940"/>
      <sheetData sheetId="5941"/>
      <sheetData sheetId="5942" refreshError="1"/>
      <sheetData sheetId="5943">
        <row r="1">
          <cell r="D1" t="str">
            <v xml:space="preserve">Supervendor CODE </v>
          </cell>
        </row>
      </sheetData>
      <sheetData sheetId="5944"/>
      <sheetData sheetId="5945">
        <row r="1">
          <cell r="A1" t="str">
            <v>AMAZONAS</v>
          </cell>
        </row>
      </sheetData>
      <sheetData sheetId="5946"/>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sheetData sheetId="5974" refreshError="1"/>
      <sheetData sheetId="5975" refreshError="1"/>
      <sheetData sheetId="5976" refreshError="1"/>
      <sheetData sheetId="5977">
        <row r="40">
          <cell r="H40">
            <v>2958</v>
          </cell>
        </row>
      </sheetData>
      <sheetData sheetId="5978" refreshError="1"/>
      <sheetData sheetId="5979">
        <row r="41">
          <cell r="H41">
            <v>545</v>
          </cell>
        </row>
      </sheetData>
      <sheetData sheetId="5980">
        <row r="41">
          <cell r="H41">
            <v>108130</v>
          </cell>
        </row>
      </sheetData>
      <sheetData sheetId="5981" refreshError="1"/>
      <sheetData sheetId="5982">
        <row r="39">
          <cell r="H39">
            <v>61373</v>
          </cell>
        </row>
      </sheetData>
      <sheetData sheetId="5983">
        <row r="39">
          <cell r="H39">
            <v>345846</v>
          </cell>
        </row>
      </sheetData>
      <sheetData sheetId="5984">
        <row r="44">
          <cell r="H44">
            <v>71546</v>
          </cell>
        </row>
      </sheetData>
      <sheetData sheetId="5985">
        <row r="43">
          <cell r="H43">
            <v>373562</v>
          </cell>
        </row>
      </sheetData>
      <sheetData sheetId="5986" refreshError="1"/>
      <sheetData sheetId="5987" refreshError="1"/>
      <sheetData sheetId="5988">
        <row r="41">
          <cell r="H41">
            <v>4080</v>
          </cell>
        </row>
      </sheetData>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sheetData sheetId="6008"/>
      <sheetData sheetId="6009"/>
      <sheetData sheetId="6010"/>
      <sheetData sheetId="6011"/>
      <sheetData sheetId="6012"/>
      <sheetData sheetId="6013"/>
      <sheetData sheetId="6014"/>
      <sheetData sheetId="6015" refreshError="1"/>
      <sheetData sheetId="6016" refreshError="1"/>
      <sheetData sheetId="6017"/>
      <sheetData sheetId="6018"/>
      <sheetData sheetId="6019"/>
      <sheetData sheetId="6020">
        <row r="1">
          <cell r="B1" t="str">
            <v>CTO-102-2002</v>
          </cell>
        </row>
      </sheetData>
      <sheetData sheetId="6021"/>
      <sheetData sheetId="6022">
        <row r="6">
          <cell r="A6" t="str">
            <v>CONTRATISTA:</v>
          </cell>
        </row>
      </sheetData>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sheetData sheetId="6628" refreshError="1"/>
      <sheetData sheetId="6629" refreshError="1"/>
      <sheetData sheetId="6630"/>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row r="4">
          <cell r="B4" t="str">
            <v xml:space="preserve"> Bisagra Pivotante </v>
          </cell>
        </row>
      </sheetData>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row r="33">
          <cell r="C33">
            <v>0.77967625899280601</v>
          </cell>
        </row>
      </sheetData>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row r="2">
          <cell r="A2">
            <v>0</v>
          </cell>
        </row>
      </sheetData>
      <sheetData sheetId="6795"/>
      <sheetData sheetId="6796"/>
      <sheetData sheetId="6797"/>
      <sheetData sheetId="6798"/>
      <sheetData sheetId="6799"/>
      <sheetData sheetId="6800">
        <row r="2">
          <cell r="A2">
            <v>0</v>
          </cell>
        </row>
      </sheetData>
      <sheetData sheetId="6801">
        <row r="2">
          <cell r="A2">
            <v>0</v>
          </cell>
        </row>
      </sheetData>
      <sheetData sheetId="6802"/>
      <sheetData sheetId="6803">
        <row r="2">
          <cell r="A2">
            <v>0</v>
          </cell>
        </row>
      </sheetData>
      <sheetData sheetId="6804">
        <row r="2">
          <cell r="A2">
            <v>0</v>
          </cell>
        </row>
      </sheetData>
      <sheetData sheetId="6805">
        <row r="2">
          <cell r="A2">
            <v>0</v>
          </cell>
        </row>
      </sheetData>
      <sheetData sheetId="6806"/>
      <sheetData sheetId="6807"/>
      <sheetData sheetId="6808"/>
      <sheetData sheetId="6809"/>
      <sheetData sheetId="6810"/>
      <sheetData sheetId="681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refreshError="1"/>
      <sheetData sheetId="6844" refreshError="1"/>
      <sheetData sheetId="6845" refreshError="1"/>
      <sheetData sheetId="6846" refreshError="1"/>
      <sheetData sheetId="6847" refreshError="1"/>
      <sheetData sheetId="6848"/>
      <sheetData sheetId="6849"/>
      <sheetData sheetId="6850"/>
      <sheetData sheetId="6851" refreshError="1"/>
      <sheetData sheetId="6852" refreshError="1"/>
      <sheetData sheetId="6853"/>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sheetData sheetId="6867"/>
      <sheetData sheetId="6868"/>
      <sheetData sheetId="6869"/>
      <sheetData sheetId="6870"/>
      <sheetData sheetId="6871">
        <row r="1">
          <cell r="A1" t="str">
            <v>ITEM</v>
          </cell>
        </row>
      </sheetData>
      <sheetData sheetId="6872">
        <row r="1">
          <cell r="A1" t="str">
            <v>EQUIPO</v>
          </cell>
        </row>
      </sheetData>
      <sheetData sheetId="6873">
        <row r="1">
          <cell r="A1" t="str">
            <v>ADMINISTRACION</v>
          </cell>
        </row>
      </sheetData>
      <sheetData sheetId="6874"/>
      <sheetData sheetId="6875"/>
      <sheetData sheetId="6876"/>
      <sheetData sheetId="6877"/>
      <sheetData sheetId="6878">
        <row r="19">
          <cell r="A19" t="str">
            <v>AGREGADO FINO (ARENA)</v>
          </cell>
        </row>
      </sheetData>
      <sheetData sheetId="6879"/>
      <sheetData sheetId="6880"/>
      <sheetData sheetId="6881"/>
      <sheetData sheetId="6882"/>
      <sheetData sheetId="6883"/>
      <sheetData sheetId="6884"/>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row r="1">
          <cell r="A1" t="str">
            <v>Name</v>
          </cell>
        </row>
      </sheetData>
      <sheetData sheetId="6916"/>
      <sheetData sheetId="6917"/>
      <sheetData sheetId="6918"/>
      <sheetData sheetId="6919"/>
      <sheetData sheetId="6920"/>
      <sheetData sheetId="6921"/>
      <sheetData sheetId="6922"/>
      <sheetData sheetId="6923"/>
      <sheetData sheetId="6924">
        <row r="1">
          <cell r="A1" t="str">
            <v>INSTITUTO NACIONAL DE VIAS</v>
          </cell>
        </row>
      </sheetData>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row r="1">
          <cell r="A1" t="str">
            <v>INSTITUTO NACIONAL DE VIAS</v>
          </cell>
        </row>
      </sheetData>
      <sheetData sheetId="6955"/>
      <sheetData sheetId="6956"/>
      <sheetData sheetId="6957"/>
      <sheetData sheetId="6958"/>
      <sheetData sheetId="6959"/>
      <sheetData sheetId="6960"/>
      <sheetData sheetId="696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sheetData sheetId="6974"/>
      <sheetData sheetId="6975"/>
      <sheetData sheetId="6976"/>
      <sheetData sheetId="6977">
        <row r="1">
          <cell r="A1" t="str">
            <v>ITEM</v>
          </cell>
        </row>
      </sheetData>
      <sheetData sheetId="6978">
        <row r="1">
          <cell r="A1" t="str">
            <v>EQUIPO</v>
          </cell>
        </row>
      </sheetData>
      <sheetData sheetId="6979">
        <row r="1">
          <cell r="A1" t="str">
            <v>ADMINISTRACION</v>
          </cell>
        </row>
      </sheetData>
      <sheetData sheetId="6980"/>
      <sheetData sheetId="6981"/>
      <sheetData sheetId="6982"/>
      <sheetData sheetId="6983"/>
      <sheetData sheetId="6984"/>
      <sheetData sheetId="6985" refreshError="1"/>
      <sheetData sheetId="6986"/>
      <sheetData sheetId="6987" refreshError="1"/>
      <sheetData sheetId="6988" refreshError="1"/>
      <sheetData sheetId="6989" refreshError="1"/>
      <sheetData sheetId="6990" refreshError="1"/>
      <sheetData sheetId="699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ow r="4">
          <cell r="E4" t="str">
            <v>GUPCO</v>
          </cell>
        </row>
      </sheetData>
      <sheetData sheetId="7246"/>
      <sheetData sheetId="7247"/>
      <sheetData sheetId="7248"/>
      <sheetData sheetId="7249" refreshError="1"/>
      <sheetData sheetId="7250" refreshError="1"/>
      <sheetData sheetId="7251" refreshError="1"/>
      <sheetData sheetId="7252" refreshError="1"/>
      <sheetData sheetId="7253" refreshError="1"/>
      <sheetData sheetId="7254" refreshError="1"/>
      <sheetData sheetId="7255"/>
      <sheetData sheetId="7256"/>
      <sheetData sheetId="7257" refreshError="1"/>
      <sheetData sheetId="7258"/>
      <sheetData sheetId="7259"/>
      <sheetData sheetId="7260"/>
      <sheetData sheetId="7261"/>
      <sheetData sheetId="7262"/>
      <sheetData sheetId="7263"/>
      <sheetData sheetId="7264"/>
      <sheetData sheetId="7265"/>
      <sheetData sheetId="7266"/>
      <sheetData sheetId="7267" refreshError="1"/>
      <sheetData sheetId="7268" refreshError="1"/>
      <sheetData sheetId="7269" refreshError="1"/>
      <sheetData sheetId="7270">
        <row r="2">
          <cell r="A2" t="str">
            <v>(ºF)</v>
          </cell>
        </row>
      </sheetData>
      <sheetData sheetId="727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sheetData sheetId="7283"/>
      <sheetData sheetId="7284" refreshError="1"/>
      <sheetData sheetId="7285" refreshError="1"/>
      <sheetData sheetId="7286"/>
      <sheetData sheetId="7287" refreshError="1"/>
      <sheetData sheetId="7288" refreshError="1"/>
      <sheetData sheetId="7289"/>
      <sheetData sheetId="7290" refreshError="1"/>
      <sheetData sheetId="7291"/>
      <sheetData sheetId="7292"/>
      <sheetData sheetId="7293"/>
      <sheetData sheetId="7294"/>
      <sheetData sheetId="7295"/>
      <sheetData sheetId="7296"/>
      <sheetData sheetId="7297" refreshError="1"/>
      <sheetData sheetId="7298"/>
      <sheetData sheetId="7299" refreshError="1"/>
      <sheetData sheetId="7300"/>
      <sheetData sheetId="7301" refreshError="1"/>
      <sheetData sheetId="7302" refreshError="1"/>
      <sheetData sheetId="7303" refreshError="1"/>
      <sheetData sheetId="7304"/>
      <sheetData sheetId="7305"/>
      <sheetData sheetId="7306"/>
      <sheetData sheetId="7307"/>
      <sheetData sheetId="7308"/>
      <sheetData sheetId="7309"/>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sheetData sheetId="7362"/>
      <sheetData sheetId="7363"/>
      <sheetData sheetId="7364"/>
      <sheetData sheetId="7365"/>
      <sheetData sheetId="7366"/>
      <sheetData sheetId="7367"/>
      <sheetData sheetId="7368"/>
      <sheetData sheetId="7369"/>
      <sheetData sheetId="7370"/>
      <sheetData sheetId="7371" refreshError="1"/>
      <sheetData sheetId="7372" refreshError="1"/>
      <sheetData sheetId="7373" refreshError="1"/>
      <sheetData sheetId="7374" refreshError="1"/>
      <sheetData sheetId="7375" refreshError="1"/>
      <sheetData sheetId="7376" refreshError="1"/>
      <sheetData sheetId="7377" refreshError="1"/>
      <sheetData sheetId="7378"/>
      <sheetData sheetId="7379"/>
      <sheetData sheetId="7380"/>
      <sheetData sheetId="7381"/>
      <sheetData sheetId="7382"/>
      <sheetData sheetId="7383"/>
      <sheetData sheetId="7384"/>
      <sheetData sheetId="7385"/>
      <sheetData sheetId="7386"/>
      <sheetData sheetId="7387"/>
      <sheetData sheetId="7388"/>
      <sheetData sheetId="7389" refreshError="1"/>
      <sheetData sheetId="7390" refreshError="1"/>
      <sheetData sheetId="7391" refreshError="1"/>
      <sheetData sheetId="7392" refreshError="1"/>
      <sheetData sheetId="7393" refreshError="1"/>
      <sheetData sheetId="7394"/>
      <sheetData sheetId="7395"/>
      <sheetData sheetId="7396" refreshError="1"/>
      <sheetData sheetId="7397"/>
      <sheetData sheetId="7398">
        <row r="4">
          <cell r="B4">
            <v>39886</v>
          </cell>
        </row>
      </sheetData>
      <sheetData sheetId="7399"/>
      <sheetData sheetId="7400"/>
      <sheetData sheetId="7401"/>
      <sheetData sheetId="7402"/>
      <sheetData sheetId="7403"/>
      <sheetData sheetId="7404"/>
      <sheetData sheetId="7405">
        <row r="4">
          <cell r="B4">
            <v>39886</v>
          </cell>
        </row>
      </sheetData>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refreshError="1"/>
      <sheetData sheetId="7433" refreshError="1"/>
      <sheetData sheetId="7434"/>
      <sheetData sheetId="7435">
        <row r="5">
          <cell r="B5" t="str">
            <v>MANO DE OBRA MENOR A 10SMLV (sin AIU)</v>
          </cell>
        </row>
      </sheetData>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refreshError="1"/>
      <sheetData sheetId="7456"/>
      <sheetData sheetId="7457"/>
      <sheetData sheetId="7458"/>
      <sheetData sheetId="7459" refreshError="1"/>
      <sheetData sheetId="7460"/>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sheetData sheetId="7534"/>
      <sheetData sheetId="7535"/>
      <sheetData sheetId="7536"/>
      <sheetData sheetId="7537">
        <row r="4">
          <cell r="E4" t="str">
            <v>GUPCO</v>
          </cell>
        </row>
      </sheetData>
      <sheetData sheetId="7538"/>
      <sheetData sheetId="7539"/>
      <sheetData sheetId="7540"/>
      <sheetData sheetId="7541"/>
      <sheetData sheetId="7542"/>
      <sheetData sheetId="7543" refreshError="1"/>
      <sheetData sheetId="7544"/>
      <sheetData sheetId="7545" refreshError="1"/>
      <sheetData sheetId="7546"/>
      <sheetData sheetId="7547" refreshError="1"/>
      <sheetData sheetId="7548" refreshError="1"/>
      <sheetData sheetId="7549" refreshError="1"/>
      <sheetData sheetId="7550" refreshError="1"/>
      <sheetData sheetId="7551"/>
      <sheetData sheetId="7552"/>
      <sheetData sheetId="7553"/>
      <sheetData sheetId="7554"/>
      <sheetData sheetId="7555"/>
      <sheetData sheetId="7556" refreshError="1"/>
      <sheetData sheetId="7557" refreshError="1"/>
      <sheetData sheetId="7558" refreshError="1"/>
      <sheetData sheetId="7559" refreshError="1"/>
      <sheetData sheetId="7560" refreshError="1"/>
      <sheetData sheetId="7561" refreshError="1"/>
      <sheetData sheetId="7562" refreshError="1"/>
      <sheetData sheetId="7563"/>
      <sheetData sheetId="7564"/>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refreshError="1"/>
      <sheetData sheetId="7690"/>
      <sheetData sheetId="7691" refreshError="1"/>
      <sheetData sheetId="7692"/>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sheetData sheetId="7708"/>
      <sheetData sheetId="7709"/>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refreshError="1"/>
      <sheetData sheetId="7748"/>
      <sheetData sheetId="7749"/>
      <sheetData sheetId="7750"/>
      <sheetData sheetId="7751"/>
      <sheetData sheetId="7752"/>
      <sheetData sheetId="7753"/>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sheetData sheetId="7825"/>
      <sheetData sheetId="7826">
        <row r="6">
          <cell r="AB6">
            <v>40179</v>
          </cell>
        </row>
      </sheetData>
      <sheetData sheetId="7827"/>
      <sheetData sheetId="7828"/>
      <sheetData sheetId="7829"/>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sheetData sheetId="8047"/>
      <sheetData sheetId="8048"/>
      <sheetData sheetId="8049" refreshError="1"/>
      <sheetData sheetId="8050" refreshError="1"/>
      <sheetData sheetId="8051" refreshError="1"/>
      <sheetData sheetId="8052" refreshError="1"/>
      <sheetData sheetId="8053"/>
      <sheetData sheetId="8054"/>
      <sheetData sheetId="8055"/>
      <sheetData sheetId="8056"/>
      <sheetData sheetId="8057"/>
      <sheetData sheetId="8058"/>
      <sheetData sheetId="8059"/>
      <sheetData sheetId="8060"/>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sheetData sheetId="8086"/>
      <sheetData sheetId="8087"/>
      <sheetData sheetId="8088"/>
      <sheetData sheetId="8089"/>
      <sheetData sheetId="8090"/>
      <sheetData sheetId="809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ow r="5">
          <cell r="W5">
            <v>930157720</v>
          </cell>
        </row>
      </sheetData>
      <sheetData sheetId="8118">
        <row r="17">
          <cell r="I17">
            <v>80484450</v>
          </cell>
        </row>
      </sheetData>
      <sheetData sheetId="8119"/>
      <sheetData sheetId="8120"/>
      <sheetData sheetId="8121" refreshError="1"/>
      <sheetData sheetId="8122" refreshError="1"/>
      <sheetData sheetId="8123" refreshError="1"/>
      <sheetData sheetId="8124" refreshError="1"/>
      <sheetData sheetId="8125" refreshError="1"/>
      <sheetData sheetId="8126" refreshError="1"/>
      <sheetData sheetId="8127" refreshError="1"/>
      <sheetData sheetId="8128">
        <row r="1">
          <cell r="A1" t="str">
            <v>ADMINISTRACION</v>
          </cell>
        </row>
      </sheetData>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sheetData sheetId="8138" refreshError="1"/>
      <sheetData sheetId="8139"/>
      <sheetData sheetId="8140"/>
      <sheetData sheetId="8141">
        <row r="1">
          <cell r="A1" t="str">
            <v>ITEM</v>
          </cell>
        </row>
      </sheetData>
      <sheetData sheetId="8142">
        <row r="1">
          <cell r="A1" t="str">
            <v>EQUIPO</v>
          </cell>
        </row>
      </sheetData>
      <sheetData sheetId="8143">
        <row r="1">
          <cell r="A1" t="str">
            <v>ADMINISTRACION</v>
          </cell>
        </row>
      </sheetData>
      <sheetData sheetId="8144"/>
      <sheetData sheetId="8145"/>
      <sheetData sheetId="8146"/>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ow r="1">
          <cell r="A1" t="str">
            <v>ADMINISTRACION</v>
          </cell>
        </row>
      </sheetData>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sheetData sheetId="8238"/>
      <sheetData sheetId="8239"/>
      <sheetData sheetId="8240"/>
      <sheetData sheetId="8241"/>
      <sheetData sheetId="8242"/>
      <sheetData sheetId="8243"/>
      <sheetData sheetId="8244"/>
      <sheetData sheetId="8245"/>
      <sheetData sheetId="8246" refreshError="1"/>
      <sheetData sheetId="8247" refreshError="1"/>
      <sheetData sheetId="8248" refreshError="1"/>
      <sheetData sheetId="8249" refreshError="1"/>
      <sheetData sheetId="8250"/>
      <sheetData sheetId="8251"/>
      <sheetData sheetId="8252"/>
      <sheetData sheetId="8253"/>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sheetData sheetId="8287"/>
      <sheetData sheetId="8288">
        <row r="14">
          <cell r="D14">
            <v>38504</v>
          </cell>
        </row>
      </sheetData>
      <sheetData sheetId="8289"/>
      <sheetData sheetId="8290"/>
      <sheetData sheetId="8291">
        <row r="14">
          <cell r="D14">
            <v>38504</v>
          </cell>
        </row>
      </sheetData>
      <sheetData sheetId="8292"/>
      <sheetData sheetId="8293"/>
      <sheetData sheetId="8294"/>
      <sheetData sheetId="8295">
        <row r="14">
          <cell r="D14">
            <v>38504</v>
          </cell>
        </row>
      </sheetData>
      <sheetData sheetId="8296"/>
      <sheetData sheetId="8297"/>
      <sheetData sheetId="8298"/>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sheetData sheetId="8343"/>
      <sheetData sheetId="8344"/>
      <sheetData sheetId="8345"/>
      <sheetData sheetId="8346"/>
      <sheetData sheetId="8347"/>
      <sheetData sheetId="8348"/>
      <sheetData sheetId="8349"/>
      <sheetData sheetId="8350" refreshError="1"/>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row r="1">
          <cell r="A1" t="str">
            <v>INSTITUTO NACIONAL DE VIAS</v>
          </cell>
        </row>
      </sheetData>
      <sheetData sheetId="8386"/>
      <sheetData sheetId="8387"/>
      <sheetData sheetId="8388"/>
      <sheetData sheetId="8389"/>
      <sheetData sheetId="8390"/>
      <sheetData sheetId="8391"/>
      <sheetData sheetId="8392"/>
      <sheetData sheetId="8393"/>
      <sheetData sheetId="8394"/>
      <sheetData sheetId="8395"/>
      <sheetData sheetId="8396"/>
      <sheetData sheetId="8397" refreshError="1"/>
      <sheetData sheetId="8398"/>
      <sheetData sheetId="8399"/>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sheetData sheetId="8410"/>
      <sheetData sheetId="8411"/>
      <sheetData sheetId="8412"/>
      <sheetData sheetId="8413"/>
      <sheetData sheetId="8414"/>
      <sheetData sheetId="8415">
        <row r="1">
          <cell r="A1" t="str">
            <v>INSTITUTO NACIONAL DE VIAS</v>
          </cell>
        </row>
      </sheetData>
      <sheetData sheetId="8416"/>
      <sheetData sheetId="8417"/>
      <sheetData sheetId="8418"/>
      <sheetData sheetId="8419" refreshError="1"/>
      <sheetData sheetId="8420"/>
      <sheetData sheetId="842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sheetData sheetId="8479"/>
      <sheetData sheetId="8480"/>
      <sheetData sheetId="8481"/>
      <sheetData sheetId="8482"/>
      <sheetData sheetId="8483"/>
      <sheetData sheetId="8484"/>
      <sheetData sheetId="8485">
        <row r="2">
          <cell r="A2" t="str">
            <v>ACTA No</v>
          </cell>
        </row>
      </sheetData>
      <sheetData sheetId="8486">
        <row r="1">
          <cell r="A1" t="str">
            <v>Name</v>
          </cell>
        </row>
      </sheetData>
      <sheetData sheetId="8487"/>
      <sheetData sheetId="8488"/>
      <sheetData sheetId="8489"/>
      <sheetData sheetId="8490"/>
      <sheetData sheetId="8491"/>
      <sheetData sheetId="8492"/>
      <sheetData sheetId="8493">
        <row r="1">
          <cell r="A1" t="str">
            <v>Name</v>
          </cell>
        </row>
      </sheetData>
      <sheetData sheetId="8494"/>
      <sheetData sheetId="8495">
        <row r="1">
          <cell r="A1" t="str">
            <v>INSTITUTO NACIONAL DE VIAS</v>
          </cell>
        </row>
      </sheetData>
      <sheetData sheetId="8496"/>
      <sheetData sheetId="8497"/>
      <sheetData sheetId="8498"/>
      <sheetData sheetId="8499"/>
      <sheetData sheetId="8500"/>
      <sheetData sheetId="8501"/>
      <sheetData sheetId="8502"/>
      <sheetData sheetId="8503">
        <row r="1">
          <cell r="A1" t="str">
            <v>Name</v>
          </cell>
        </row>
      </sheetData>
      <sheetData sheetId="8504"/>
      <sheetData sheetId="8505"/>
      <sheetData sheetId="8506"/>
      <sheetData sheetId="8507"/>
      <sheetData sheetId="8508"/>
      <sheetData sheetId="8509"/>
      <sheetData sheetId="8510"/>
      <sheetData sheetId="8511"/>
      <sheetData sheetId="8512">
        <row r="1">
          <cell r="A1" t="str">
            <v>INSTITUTO NACIONAL DE VIAS</v>
          </cell>
        </row>
      </sheetData>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refreshError="1"/>
      <sheetData sheetId="8526" refreshError="1"/>
      <sheetData sheetId="8527" refreshError="1"/>
      <sheetData sheetId="8528" refreshError="1"/>
      <sheetData sheetId="8529"/>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sheetData sheetId="8572"/>
      <sheetData sheetId="8573">
        <row r="2">
          <cell r="A2" t="str">
            <v>HOSPITAL HERNANDO MONCALEANO PERDOMO ETAPA 1</v>
          </cell>
        </row>
      </sheetData>
      <sheetData sheetId="8574"/>
      <sheetData sheetId="8575">
        <row r="2">
          <cell r="A2" t="str">
            <v>HOSPITAL HERNANDO MONCALEANO PERDOMO ETAPA 2 A</v>
          </cell>
        </row>
      </sheetData>
      <sheetData sheetId="8576">
        <row r="2">
          <cell r="A2" t="str">
            <v>HOSPITAL HERNANDO MONCALEANO PERDOMO ETAPA 2B</v>
          </cell>
        </row>
      </sheetData>
      <sheetData sheetId="8577"/>
      <sheetData sheetId="8578"/>
      <sheetData sheetId="8579"/>
      <sheetData sheetId="8580"/>
      <sheetData sheetId="8581"/>
      <sheetData sheetId="8582" refreshError="1"/>
      <sheetData sheetId="8583"/>
      <sheetData sheetId="8584"/>
      <sheetData sheetId="8585" refreshError="1"/>
      <sheetData sheetId="8586"/>
      <sheetData sheetId="8587"/>
      <sheetData sheetId="8588" refreshError="1"/>
      <sheetData sheetId="8589" refreshError="1"/>
      <sheetData sheetId="8590"/>
      <sheetData sheetId="8591"/>
      <sheetData sheetId="8592"/>
      <sheetData sheetId="8593"/>
      <sheetData sheetId="8594"/>
      <sheetData sheetId="8595" refreshError="1"/>
      <sheetData sheetId="8596"/>
      <sheetData sheetId="8597" refreshError="1"/>
      <sheetData sheetId="8598"/>
      <sheetData sheetId="8599" refreshError="1"/>
      <sheetData sheetId="8600"/>
      <sheetData sheetId="8601" refreshError="1"/>
      <sheetData sheetId="8602"/>
      <sheetData sheetId="8603" refreshError="1"/>
      <sheetData sheetId="8604" refreshError="1"/>
      <sheetData sheetId="8605" refreshError="1"/>
      <sheetData sheetId="8606" refreshError="1"/>
      <sheetData sheetId="8607" refreshError="1"/>
      <sheetData sheetId="8608"/>
      <sheetData sheetId="8609" refreshError="1"/>
      <sheetData sheetId="8610" refreshError="1"/>
      <sheetData sheetId="8611" refreshError="1"/>
      <sheetData sheetId="8612" refreshError="1"/>
      <sheetData sheetId="8613" refreshError="1"/>
      <sheetData sheetId="8614" refreshError="1"/>
      <sheetData sheetId="8615" refreshError="1"/>
      <sheetData sheetId="8616"/>
      <sheetData sheetId="8617"/>
      <sheetData sheetId="8618"/>
      <sheetData sheetId="8619"/>
      <sheetData sheetId="8620">
        <row r="103">
          <cell r="C103" t="str">
            <v>EXP</v>
          </cell>
        </row>
      </sheetData>
      <sheetData sheetId="8621" refreshError="1"/>
      <sheetData sheetId="8622"/>
      <sheetData sheetId="8623">
        <row r="147">
          <cell r="B147" t="str">
            <v>SUB TOTAL OBRAS DE  INSTALACIONES ELÉCTRICAS DE LAS ESTACIONES (Urbanismo)</v>
          </cell>
        </row>
      </sheetData>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refreshError="1"/>
      <sheetData sheetId="9003"/>
      <sheetData sheetId="9004"/>
      <sheetData sheetId="9005"/>
      <sheetData sheetId="9006" refreshError="1"/>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refreshError="1"/>
      <sheetData sheetId="9030" refreshError="1"/>
      <sheetData sheetId="9031">
        <row r="36">
          <cell r="G36">
            <v>271000.00000162207</v>
          </cell>
        </row>
      </sheetData>
      <sheetData sheetId="9032">
        <row r="33">
          <cell r="G33">
            <v>283000.00002693152</v>
          </cell>
        </row>
      </sheetData>
      <sheetData sheetId="9033">
        <row r="33">
          <cell r="G33">
            <v>290000.00000013626</v>
          </cell>
        </row>
      </sheetData>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sheetData sheetId="9213">
        <row r="52">
          <cell r="B52" t="str">
            <v>ANTICIPO</v>
          </cell>
        </row>
      </sheetData>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ow r="3">
          <cell r="B3">
            <v>1</v>
          </cell>
        </row>
      </sheetData>
      <sheetData sheetId="9584"/>
      <sheetData sheetId="9585">
        <row r="437">
          <cell r="A437" t="str">
            <v>GEOCOMPUESTOS</v>
          </cell>
        </row>
      </sheetData>
      <sheetData sheetId="9586">
        <row r="30">
          <cell r="A30" t="str">
            <v>PRELIMINARES DE OBRA</v>
          </cell>
        </row>
      </sheetData>
      <sheetData sheetId="9587"/>
      <sheetData sheetId="9588"/>
      <sheetData sheetId="9589"/>
      <sheetData sheetId="9590">
        <row r="5">
          <cell r="C5" t="str">
            <v>OBRAS DE PROTECCIÓN Y ADECUACIÓN DE ORILLA DEL PARQUE  RONDA, EN EL RÍO MAGDALENA, ENTRE EL PUENTE VEHICULAR Y EL PUENTE FÉRREO, MUNICIPIO DE GIRARDOT CUNDINAMARCA</v>
          </cell>
        </row>
      </sheetData>
      <sheetData sheetId="9591"/>
      <sheetData sheetId="9592"/>
      <sheetData sheetId="9593"/>
      <sheetData sheetId="9594"/>
      <sheetData sheetId="9595">
        <row r="34">
          <cell r="E34" t="str">
            <v>M3</v>
          </cell>
        </row>
      </sheetData>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refreshError="1"/>
      <sheetData sheetId="9796"/>
      <sheetData sheetId="9797">
        <row r="13">
          <cell r="A13">
            <v>1</v>
          </cell>
        </row>
      </sheetData>
      <sheetData sheetId="9798"/>
      <sheetData sheetId="9799"/>
      <sheetData sheetId="9800"/>
      <sheetData sheetId="9801" refreshError="1"/>
      <sheetData sheetId="9802" refreshError="1"/>
      <sheetData sheetId="9803" refreshError="1"/>
      <sheetData sheetId="9804">
        <row r="16">
          <cell r="C16" t="str">
            <v>X</v>
          </cell>
        </row>
      </sheetData>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sheetData sheetId="9835"/>
      <sheetData sheetId="9836">
        <row r="1">
          <cell r="W1" t="str">
            <v>TR0001</v>
          </cell>
        </row>
      </sheetData>
      <sheetData sheetId="9837"/>
      <sheetData sheetId="9838"/>
      <sheetData sheetId="9839"/>
      <sheetData sheetId="9840"/>
      <sheetData sheetId="9841"/>
      <sheetData sheetId="9842"/>
      <sheetData sheetId="9843">
        <row r="2">
          <cell r="C2">
            <v>2</v>
          </cell>
        </row>
      </sheetData>
      <sheetData sheetId="9844"/>
      <sheetData sheetId="9845">
        <row r="5">
          <cell r="G5">
            <v>1</v>
          </cell>
        </row>
      </sheetData>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refreshError="1"/>
      <sheetData sheetId="9861" refreshError="1"/>
      <sheetData sheetId="9862"/>
      <sheetData sheetId="9863"/>
      <sheetData sheetId="9864"/>
      <sheetData sheetId="9865"/>
      <sheetData sheetId="9866"/>
      <sheetData sheetId="9867"/>
      <sheetData sheetId="9868">
        <row r="9">
          <cell r="E9">
            <v>19.379681052981429</v>
          </cell>
        </row>
      </sheetData>
      <sheetData sheetId="9869">
        <row r="9">
          <cell r="E9">
            <v>19.372852455375334</v>
          </cell>
        </row>
      </sheetData>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row r="12">
          <cell r="D12">
            <v>1.1105322714947583</v>
          </cell>
        </row>
      </sheetData>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refreshError="1"/>
      <sheetData sheetId="10074" refreshError="1"/>
      <sheetData sheetId="10075" refreshError="1"/>
      <sheetData sheetId="10076" refreshError="1"/>
      <sheetData sheetId="10077" refreshError="1"/>
      <sheetData sheetId="10078"/>
      <sheetData sheetId="10079" refreshError="1"/>
      <sheetData sheetId="10080"/>
      <sheetData sheetId="10081"/>
      <sheetData sheetId="10082"/>
      <sheetData sheetId="10083"/>
      <sheetData sheetId="10084"/>
      <sheetData sheetId="10085"/>
      <sheetData sheetId="10086" refreshError="1"/>
      <sheetData sheetId="10087" refreshError="1"/>
      <sheetData sheetId="10088" refreshError="1"/>
      <sheetData sheetId="10089"/>
      <sheetData sheetId="10090" refreshError="1"/>
      <sheetData sheetId="1009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sheetData sheetId="10117" refreshError="1"/>
      <sheetData sheetId="10118" refreshError="1"/>
      <sheetData sheetId="10119" refreshError="1"/>
      <sheetData sheetId="10120"/>
      <sheetData sheetId="10121"/>
      <sheetData sheetId="10122"/>
      <sheetData sheetId="10123"/>
      <sheetData sheetId="10124"/>
      <sheetData sheetId="10125"/>
      <sheetData sheetId="10126"/>
      <sheetData sheetId="10127"/>
      <sheetData sheetId="10128"/>
      <sheetData sheetId="10129"/>
      <sheetData sheetId="10130"/>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refreshError="1"/>
      <sheetData sheetId="10148" refreshError="1"/>
      <sheetData sheetId="10149"/>
      <sheetData sheetId="10150"/>
      <sheetData sheetId="10151"/>
      <sheetData sheetId="10152"/>
      <sheetData sheetId="10153"/>
      <sheetData sheetId="10154"/>
      <sheetData sheetId="10155" refreshError="1"/>
      <sheetData sheetId="10156" refreshError="1"/>
      <sheetData sheetId="10157" refreshError="1"/>
      <sheetData sheetId="10158"/>
      <sheetData sheetId="10159" refreshError="1"/>
      <sheetData sheetId="10160"/>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sheetData sheetId="10185" refreshError="1"/>
      <sheetData sheetId="10186" refreshError="1"/>
      <sheetData sheetId="10187" refreshError="1"/>
      <sheetData sheetId="10188"/>
      <sheetData sheetId="10189"/>
      <sheetData sheetId="10190"/>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sheetData sheetId="10248"/>
      <sheetData sheetId="10249"/>
      <sheetData sheetId="10250"/>
      <sheetData sheetId="10251"/>
      <sheetData sheetId="10252"/>
      <sheetData sheetId="10253"/>
      <sheetData sheetId="10254"/>
      <sheetData sheetId="10255"/>
      <sheetData sheetId="10256"/>
      <sheetData sheetId="10257" refreshError="1"/>
      <sheetData sheetId="10258"/>
      <sheetData sheetId="10259"/>
      <sheetData sheetId="10260"/>
      <sheetData sheetId="10261"/>
      <sheetData sheetId="10262"/>
      <sheetData sheetId="10263"/>
      <sheetData sheetId="10264"/>
      <sheetData sheetId="10265"/>
      <sheetData sheetId="10266"/>
      <sheetData sheetId="10267"/>
      <sheetData sheetId="10268"/>
      <sheetData sheetId="10269"/>
      <sheetData sheetId="10270"/>
      <sheetData sheetId="1027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refreshError="1"/>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refreshError="1"/>
      <sheetData sheetId="10436" refreshError="1"/>
      <sheetData sheetId="10437" refreshError="1"/>
      <sheetData sheetId="10438" refreshError="1"/>
      <sheetData sheetId="10439" refreshError="1"/>
      <sheetData sheetId="10440" refreshError="1"/>
      <sheetData sheetId="10441" refreshError="1"/>
      <sheetData sheetId="10442" refreshError="1"/>
      <sheetData sheetId="10443" refreshError="1"/>
      <sheetData sheetId="10444" refreshError="1"/>
      <sheetData sheetId="10445" refreshError="1"/>
      <sheetData sheetId="10446" refreshError="1"/>
      <sheetData sheetId="10447" refreshError="1"/>
      <sheetData sheetId="10448" refreshError="1"/>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refreshError="1"/>
      <sheetData sheetId="10516" refreshError="1"/>
      <sheetData sheetId="10517" refreshError="1"/>
      <sheetData sheetId="10518" refreshError="1"/>
      <sheetData sheetId="10519" refreshError="1"/>
      <sheetData sheetId="10520" refreshError="1"/>
      <sheetData sheetId="10521" refreshError="1"/>
      <sheetData sheetId="10522" refreshError="1"/>
      <sheetData sheetId="10523" refreshError="1"/>
      <sheetData sheetId="10524" refreshError="1"/>
      <sheetData sheetId="10525" refreshError="1"/>
      <sheetData sheetId="10526" refreshError="1"/>
      <sheetData sheetId="10527" refreshError="1"/>
      <sheetData sheetId="10528" refreshError="1"/>
      <sheetData sheetId="10529" refreshError="1"/>
      <sheetData sheetId="10530" refreshError="1"/>
      <sheetData sheetId="10531" refreshError="1"/>
      <sheetData sheetId="10532" refreshError="1"/>
      <sheetData sheetId="10533" refreshError="1"/>
      <sheetData sheetId="10534" refreshError="1"/>
      <sheetData sheetId="10535" refreshError="1"/>
      <sheetData sheetId="10536" refreshError="1"/>
      <sheetData sheetId="10537" refreshError="1"/>
      <sheetData sheetId="10538" refreshError="1"/>
      <sheetData sheetId="10539" refreshError="1"/>
      <sheetData sheetId="10540" refreshError="1"/>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refreshError="1"/>
      <sheetData sheetId="10549" refreshError="1"/>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refreshError="1"/>
      <sheetData sheetId="10604" refreshError="1"/>
      <sheetData sheetId="10605" refreshError="1"/>
      <sheetData sheetId="10606" refreshError="1"/>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refreshError="1"/>
      <sheetData sheetId="10678" refreshError="1"/>
      <sheetData sheetId="10679" refreshError="1"/>
      <sheetData sheetId="10680" refreshError="1"/>
      <sheetData sheetId="10681" refreshError="1"/>
      <sheetData sheetId="10682" refreshError="1"/>
      <sheetData sheetId="10683" refreshError="1"/>
      <sheetData sheetId="10684" refreshError="1"/>
      <sheetData sheetId="10685" refreshError="1"/>
      <sheetData sheetId="10686" refreshError="1"/>
      <sheetData sheetId="10687" refreshError="1"/>
      <sheetData sheetId="10688" refreshError="1"/>
      <sheetData sheetId="10689" refreshError="1"/>
      <sheetData sheetId="10690" refreshError="1"/>
      <sheetData sheetId="10691" refreshError="1"/>
      <sheetData sheetId="10692" refreshError="1"/>
      <sheetData sheetId="10693" refreshError="1"/>
      <sheetData sheetId="10694" refreshError="1"/>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refreshError="1"/>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refreshError="1"/>
      <sheetData sheetId="10754" refreshError="1"/>
      <sheetData sheetId="10755" refreshError="1"/>
      <sheetData sheetId="10756" refreshError="1"/>
      <sheetData sheetId="10757" refreshError="1"/>
      <sheetData sheetId="10758" refreshError="1"/>
      <sheetData sheetId="10759" refreshError="1"/>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refreshError="1"/>
      <sheetData sheetId="10773" refreshError="1"/>
      <sheetData sheetId="10774" refreshError="1"/>
      <sheetData sheetId="10775" refreshError="1"/>
      <sheetData sheetId="10776" refreshError="1"/>
      <sheetData sheetId="10777" refreshError="1"/>
      <sheetData sheetId="10778" refreshError="1"/>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refreshError="1"/>
      <sheetData sheetId="10821" refreshError="1"/>
      <sheetData sheetId="10822" refreshError="1"/>
      <sheetData sheetId="10823" refreshError="1"/>
      <sheetData sheetId="10824" refreshError="1"/>
      <sheetData sheetId="10825" refreshError="1"/>
      <sheetData sheetId="10826" refreshError="1"/>
      <sheetData sheetId="10827" refreshError="1"/>
      <sheetData sheetId="10828" refreshError="1"/>
      <sheetData sheetId="10829" refreshError="1"/>
      <sheetData sheetId="10830" refreshError="1"/>
      <sheetData sheetId="10831" refreshError="1"/>
      <sheetData sheetId="10832" refreshError="1"/>
      <sheetData sheetId="10833" refreshError="1"/>
      <sheetData sheetId="10834" refreshError="1"/>
      <sheetData sheetId="10835" refreshError="1"/>
      <sheetData sheetId="10836" refreshError="1"/>
      <sheetData sheetId="10837" refreshError="1"/>
      <sheetData sheetId="10838" refreshError="1"/>
      <sheetData sheetId="10839" refreshError="1"/>
      <sheetData sheetId="10840" refreshError="1"/>
      <sheetData sheetId="10841" refreshError="1"/>
      <sheetData sheetId="10842" refreshError="1"/>
      <sheetData sheetId="10843" refreshError="1"/>
      <sheetData sheetId="10844" refreshError="1"/>
      <sheetData sheetId="10845" refreshError="1"/>
      <sheetData sheetId="10846" refreshError="1"/>
      <sheetData sheetId="10847" refreshError="1"/>
      <sheetData sheetId="10848" refreshError="1"/>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efreshError="1"/>
      <sheetData sheetId="10861" refreshError="1"/>
      <sheetData sheetId="10862" refreshError="1"/>
      <sheetData sheetId="10863" refreshError="1"/>
      <sheetData sheetId="10864" refreshError="1"/>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refreshError="1"/>
      <sheetData sheetId="10873" refreshError="1"/>
      <sheetData sheetId="10874" refreshError="1"/>
      <sheetData sheetId="10875" refreshError="1"/>
      <sheetData sheetId="10876" refreshError="1"/>
      <sheetData sheetId="10877" refreshError="1"/>
      <sheetData sheetId="10878" refreshError="1"/>
      <sheetData sheetId="10879" refreshError="1"/>
      <sheetData sheetId="10880" refreshError="1"/>
      <sheetData sheetId="10881" refreshError="1"/>
      <sheetData sheetId="10882" refreshError="1"/>
      <sheetData sheetId="10883" refreshError="1"/>
      <sheetData sheetId="10884" refreshError="1"/>
      <sheetData sheetId="10885" refreshError="1"/>
      <sheetData sheetId="10886" refreshError="1"/>
      <sheetData sheetId="10887" refreshError="1"/>
      <sheetData sheetId="10888" refreshError="1"/>
      <sheetData sheetId="10889" refreshError="1"/>
      <sheetData sheetId="10890" refreshError="1"/>
      <sheetData sheetId="10891" refreshError="1"/>
      <sheetData sheetId="10892" refreshError="1"/>
      <sheetData sheetId="10893" refreshError="1"/>
      <sheetData sheetId="10894" refreshError="1"/>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refreshError="1"/>
      <sheetData sheetId="10917" refreshError="1"/>
      <sheetData sheetId="10918" refreshError="1"/>
      <sheetData sheetId="10919" refreshError="1"/>
      <sheetData sheetId="10920" refreshError="1"/>
      <sheetData sheetId="10921" refreshError="1"/>
      <sheetData sheetId="10922" refreshError="1"/>
      <sheetData sheetId="10923" refreshError="1"/>
      <sheetData sheetId="10924" refreshError="1"/>
      <sheetData sheetId="10925"/>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refreshError="1"/>
      <sheetData sheetId="10949" refreshError="1"/>
      <sheetData sheetId="10950" refreshError="1"/>
      <sheetData sheetId="10951" refreshError="1"/>
      <sheetData sheetId="10952" refreshError="1"/>
      <sheetData sheetId="10953" refreshError="1"/>
      <sheetData sheetId="10954" refreshError="1"/>
      <sheetData sheetId="10955" refreshError="1"/>
      <sheetData sheetId="10956" refreshError="1"/>
      <sheetData sheetId="10957" refreshError="1"/>
      <sheetData sheetId="10958" refreshError="1"/>
      <sheetData sheetId="10959" refreshError="1"/>
      <sheetData sheetId="10960" refreshError="1"/>
      <sheetData sheetId="10961" refreshError="1"/>
      <sheetData sheetId="10962" refreshError="1"/>
      <sheetData sheetId="10963" refreshError="1"/>
      <sheetData sheetId="10964" refreshError="1"/>
      <sheetData sheetId="10965" refreshError="1"/>
      <sheetData sheetId="10966" refreshError="1"/>
      <sheetData sheetId="10967" refreshError="1"/>
      <sheetData sheetId="10968" refreshError="1"/>
      <sheetData sheetId="10969" refreshError="1"/>
      <sheetData sheetId="10970" refreshError="1"/>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sheetData sheetId="10982" refreshError="1"/>
      <sheetData sheetId="10983" refreshError="1"/>
      <sheetData sheetId="10984" refreshError="1"/>
      <sheetData sheetId="10985"/>
      <sheetData sheetId="10986"/>
      <sheetData sheetId="10987"/>
      <sheetData sheetId="10988"/>
      <sheetData sheetId="10989"/>
      <sheetData sheetId="10990"/>
      <sheetData sheetId="10991"/>
      <sheetData sheetId="10992"/>
      <sheetData sheetId="10993"/>
      <sheetData sheetId="10994"/>
      <sheetData sheetId="10995"/>
      <sheetData sheetId="10996"/>
      <sheetData sheetId="10997"/>
      <sheetData sheetId="10998"/>
      <sheetData sheetId="10999"/>
      <sheetData sheetId="11000"/>
      <sheetData sheetId="11001"/>
      <sheetData sheetId="11002"/>
      <sheetData sheetId="11003"/>
      <sheetData sheetId="11004"/>
      <sheetData sheetId="11005"/>
      <sheetData sheetId="11006"/>
      <sheetData sheetId="11007"/>
      <sheetData sheetId="11008"/>
      <sheetData sheetId="11009"/>
      <sheetData sheetId="11010"/>
      <sheetData sheetId="11011"/>
      <sheetData sheetId="11012"/>
      <sheetData sheetId="11013"/>
      <sheetData sheetId="11014"/>
      <sheetData sheetId="11015"/>
      <sheetData sheetId="11016"/>
      <sheetData sheetId="11017"/>
      <sheetData sheetId="11018"/>
      <sheetData sheetId="11019"/>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sheetData sheetId="11041">
        <row r="3">
          <cell r="P3" t="str">
            <v>CONSORCIO CICLOINFRAESCTRUCTURA</v>
          </cell>
        </row>
      </sheetData>
      <sheetData sheetId="11042">
        <row r="4">
          <cell r="B4" t="str">
            <v>A-1.1</v>
          </cell>
        </row>
      </sheetData>
      <sheetData sheetId="11043"/>
      <sheetData sheetId="11044"/>
      <sheetData sheetId="11045"/>
      <sheetData sheetId="11046">
        <row r="4">
          <cell r="F4" t="str">
            <v>INDEPORTES</v>
          </cell>
        </row>
      </sheetData>
      <sheetData sheetId="11047"/>
      <sheetData sheetId="11048"/>
      <sheetData sheetId="11049"/>
      <sheetData sheetId="11050"/>
      <sheetData sheetId="11051"/>
      <sheetData sheetId="11052"/>
      <sheetData sheetId="11053"/>
      <sheetData sheetId="11054"/>
      <sheetData sheetId="11055"/>
      <sheetData sheetId="11056"/>
      <sheetData sheetId="11057"/>
      <sheetData sheetId="11058"/>
      <sheetData sheetId="11059"/>
      <sheetData sheetId="11060"/>
      <sheetData sheetId="11061"/>
      <sheetData sheetId="11062"/>
      <sheetData sheetId="11063"/>
      <sheetData sheetId="11064"/>
      <sheetData sheetId="11065"/>
      <sheetData sheetId="11066"/>
      <sheetData sheetId="11067"/>
      <sheetData sheetId="11068"/>
      <sheetData sheetId="11069"/>
      <sheetData sheetId="11070"/>
      <sheetData sheetId="11071"/>
      <sheetData sheetId="11072"/>
      <sheetData sheetId="11073"/>
      <sheetData sheetId="11074"/>
      <sheetData sheetId="11075"/>
      <sheetData sheetId="11076"/>
      <sheetData sheetId="11077"/>
      <sheetData sheetId="11078"/>
      <sheetData sheetId="11079"/>
      <sheetData sheetId="11080"/>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sheetData sheetId="11197"/>
      <sheetData sheetId="11198"/>
      <sheetData sheetId="11199"/>
      <sheetData sheetId="11200"/>
      <sheetData sheetId="11201"/>
      <sheetData sheetId="11202"/>
      <sheetData sheetId="11203"/>
      <sheetData sheetId="11204"/>
      <sheetData sheetId="11205"/>
      <sheetData sheetId="11206"/>
      <sheetData sheetId="11207"/>
      <sheetData sheetId="11208"/>
      <sheetData sheetId="11209"/>
      <sheetData sheetId="11210"/>
      <sheetData sheetId="11211"/>
      <sheetData sheetId="11212"/>
      <sheetData sheetId="11213"/>
      <sheetData sheetId="11214"/>
      <sheetData sheetId="11215"/>
      <sheetData sheetId="11216"/>
      <sheetData sheetId="11217"/>
      <sheetData sheetId="11218"/>
      <sheetData sheetId="11219"/>
      <sheetData sheetId="11220"/>
      <sheetData sheetId="11221"/>
      <sheetData sheetId="11222"/>
      <sheetData sheetId="11223"/>
      <sheetData sheetId="11224"/>
      <sheetData sheetId="11225"/>
      <sheetData sheetId="11226"/>
      <sheetData sheetId="11227"/>
      <sheetData sheetId="11228"/>
      <sheetData sheetId="11229"/>
      <sheetData sheetId="11230"/>
      <sheetData sheetId="11231"/>
      <sheetData sheetId="11232"/>
      <sheetData sheetId="11233"/>
      <sheetData sheetId="11234"/>
      <sheetData sheetId="11235"/>
      <sheetData sheetId="11236"/>
      <sheetData sheetId="11237"/>
      <sheetData sheetId="11238"/>
      <sheetData sheetId="11239"/>
      <sheetData sheetId="11240"/>
      <sheetData sheetId="11241"/>
      <sheetData sheetId="11242"/>
      <sheetData sheetId="11243"/>
      <sheetData sheetId="11244"/>
      <sheetData sheetId="11245"/>
      <sheetData sheetId="11246"/>
      <sheetData sheetId="11247"/>
      <sheetData sheetId="11248"/>
      <sheetData sheetId="11249"/>
      <sheetData sheetId="11250"/>
      <sheetData sheetId="11251"/>
      <sheetData sheetId="11252"/>
      <sheetData sheetId="11253"/>
      <sheetData sheetId="11254"/>
      <sheetData sheetId="11255"/>
      <sheetData sheetId="11256"/>
      <sheetData sheetId="11257"/>
      <sheetData sheetId="11258"/>
      <sheetData sheetId="11259"/>
      <sheetData sheetId="11260"/>
      <sheetData sheetId="11261"/>
      <sheetData sheetId="11262"/>
      <sheetData sheetId="11263"/>
      <sheetData sheetId="11264"/>
      <sheetData sheetId="11265"/>
      <sheetData sheetId="11266"/>
      <sheetData sheetId="11267"/>
      <sheetData sheetId="11268"/>
      <sheetData sheetId="11269"/>
      <sheetData sheetId="11270"/>
      <sheetData sheetId="11271"/>
      <sheetData sheetId="11272"/>
      <sheetData sheetId="11273"/>
      <sheetData sheetId="11274"/>
      <sheetData sheetId="11275"/>
      <sheetData sheetId="11276"/>
      <sheetData sheetId="11277"/>
      <sheetData sheetId="11278"/>
      <sheetData sheetId="11279"/>
      <sheetData sheetId="11280"/>
      <sheetData sheetId="11281"/>
      <sheetData sheetId="11282"/>
      <sheetData sheetId="11283"/>
      <sheetData sheetId="11284"/>
      <sheetData sheetId="11285"/>
      <sheetData sheetId="11286"/>
      <sheetData sheetId="11287"/>
      <sheetData sheetId="11288"/>
      <sheetData sheetId="11289"/>
      <sheetData sheetId="11290"/>
      <sheetData sheetId="11291"/>
      <sheetData sheetId="11292"/>
      <sheetData sheetId="11293"/>
      <sheetData sheetId="11294"/>
      <sheetData sheetId="11295"/>
      <sheetData sheetId="11296"/>
      <sheetData sheetId="11297"/>
      <sheetData sheetId="11298"/>
      <sheetData sheetId="11299"/>
      <sheetData sheetId="11300"/>
      <sheetData sheetId="11301"/>
      <sheetData sheetId="11302"/>
      <sheetData sheetId="11303"/>
      <sheetData sheetId="11304"/>
      <sheetData sheetId="11305"/>
      <sheetData sheetId="11306"/>
      <sheetData sheetId="11307"/>
      <sheetData sheetId="11308"/>
      <sheetData sheetId="11309"/>
      <sheetData sheetId="11310"/>
      <sheetData sheetId="11311"/>
      <sheetData sheetId="11312"/>
      <sheetData sheetId="11313"/>
      <sheetData sheetId="11314"/>
      <sheetData sheetId="11315"/>
      <sheetData sheetId="11316"/>
      <sheetData sheetId="11317"/>
      <sheetData sheetId="11318"/>
      <sheetData sheetId="11319"/>
      <sheetData sheetId="11320"/>
      <sheetData sheetId="11321"/>
      <sheetData sheetId="11322">
        <row r="3">
          <cell r="P3" t="str">
            <v>CONSORCIO CICLOINFRAESCTRUCTURA</v>
          </cell>
        </row>
      </sheetData>
      <sheetData sheetId="11323">
        <row r="4">
          <cell r="B4" t="str">
            <v>A-1.1</v>
          </cell>
        </row>
      </sheetData>
      <sheetData sheetId="11324"/>
      <sheetData sheetId="11325">
        <row r="4">
          <cell r="F4" t="str">
            <v>INDEPORTES</v>
          </cell>
        </row>
      </sheetData>
      <sheetData sheetId="11326"/>
      <sheetData sheetId="11327"/>
      <sheetData sheetId="11328"/>
      <sheetData sheetId="11329"/>
      <sheetData sheetId="11330"/>
      <sheetData sheetId="11331"/>
      <sheetData sheetId="11332"/>
      <sheetData sheetId="11333"/>
      <sheetData sheetId="11334"/>
      <sheetData sheetId="11335"/>
      <sheetData sheetId="11336"/>
      <sheetData sheetId="11337"/>
      <sheetData sheetId="11338"/>
      <sheetData sheetId="11339"/>
      <sheetData sheetId="11340"/>
      <sheetData sheetId="11341"/>
      <sheetData sheetId="11342"/>
      <sheetData sheetId="11343"/>
      <sheetData sheetId="11344"/>
      <sheetData sheetId="11345"/>
      <sheetData sheetId="11346"/>
      <sheetData sheetId="11347"/>
      <sheetData sheetId="11348"/>
      <sheetData sheetId="11349"/>
      <sheetData sheetId="11350"/>
      <sheetData sheetId="11351"/>
      <sheetData sheetId="11352"/>
      <sheetData sheetId="11353"/>
      <sheetData sheetId="11354"/>
      <sheetData sheetId="11355"/>
      <sheetData sheetId="11356"/>
      <sheetData sheetId="11357"/>
      <sheetData sheetId="11358"/>
      <sheetData sheetId="11359"/>
      <sheetData sheetId="11360"/>
      <sheetData sheetId="11361"/>
      <sheetData sheetId="11362"/>
      <sheetData sheetId="11363"/>
      <sheetData sheetId="11364"/>
      <sheetData sheetId="11365"/>
      <sheetData sheetId="11366"/>
      <sheetData sheetId="11367"/>
      <sheetData sheetId="11368"/>
      <sheetData sheetId="11369"/>
      <sheetData sheetId="11370"/>
      <sheetData sheetId="11371"/>
      <sheetData sheetId="11372"/>
      <sheetData sheetId="11373"/>
      <sheetData sheetId="11374"/>
      <sheetData sheetId="11375"/>
      <sheetData sheetId="11376"/>
      <sheetData sheetId="11377"/>
      <sheetData sheetId="11378"/>
      <sheetData sheetId="11379"/>
      <sheetData sheetId="11380"/>
      <sheetData sheetId="11381"/>
      <sheetData sheetId="11382"/>
      <sheetData sheetId="11383"/>
      <sheetData sheetId="11384"/>
      <sheetData sheetId="11385"/>
      <sheetData sheetId="11386"/>
      <sheetData sheetId="11387"/>
      <sheetData sheetId="11388"/>
      <sheetData sheetId="11389"/>
      <sheetData sheetId="11390"/>
      <sheetData sheetId="11391"/>
      <sheetData sheetId="11392"/>
      <sheetData sheetId="11393"/>
      <sheetData sheetId="11394"/>
      <sheetData sheetId="11395"/>
      <sheetData sheetId="11396"/>
      <sheetData sheetId="11397"/>
      <sheetData sheetId="11398"/>
      <sheetData sheetId="11399"/>
      <sheetData sheetId="11400"/>
      <sheetData sheetId="11401"/>
      <sheetData sheetId="11402"/>
      <sheetData sheetId="11403"/>
      <sheetData sheetId="11404"/>
      <sheetData sheetId="11405"/>
      <sheetData sheetId="11406"/>
      <sheetData sheetId="11407"/>
      <sheetData sheetId="11408"/>
      <sheetData sheetId="11409"/>
      <sheetData sheetId="11410"/>
      <sheetData sheetId="11411"/>
      <sheetData sheetId="11412"/>
      <sheetData sheetId="11413"/>
      <sheetData sheetId="11414"/>
      <sheetData sheetId="11415"/>
      <sheetData sheetId="11416"/>
      <sheetData sheetId="11417"/>
      <sheetData sheetId="11418"/>
      <sheetData sheetId="11419"/>
      <sheetData sheetId="11420"/>
      <sheetData sheetId="11421"/>
      <sheetData sheetId="11422"/>
      <sheetData sheetId="11423"/>
      <sheetData sheetId="11424"/>
      <sheetData sheetId="11425"/>
      <sheetData sheetId="11426"/>
      <sheetData sheetId="11427"/>
      <sheetData sheetId="11428"/>
      <sheetData sheetId="11429"/>
      <sheetData sheetId="11430"/>
      <sheetData sheetId="11431"/>
      <sheetData sheetId="11432"/>
      <sheetData sheetId="11433"/>
      <sheetData sheetId="11434"/>
      <sheetData sheetId="11435"/>
      <sheetData sheetId="11436"/>
      <sheetData sheetId="11437"/>
      <sheetData sheetId="11438"/>
      <sheetData sheetId="11439"/>
      <sheetData sheetId="11440"/>
      <sheetData sheetId="11441"/>
      <sheetData sheetId="11442"/>
      <sheetData sheetId="11443"/>
      <sheetData sheetId="11444"/>
      <sheetData sheetId="11445"/>
      <sheetData sheetId="11446"/>
      <sheetData sheetId="11447"/>
      <sheetData sheetId="11448"/>
      <sheetData sheetId="11449"/>
      <sheetData sheetId="11450"/>
      <sheetData sheetId="11451"/>
      <sheetData sheetId="11452"/>
      <sheetData sheetId="11453"/>
      <sheetData sheetId="11454"/>
      <sheetData sheetId="11455"/>
      <sheetData sheetId="11456"/>
      <sheetData sheetId="11457"/>
      <sheetData sheetId="11458"/>
      <sheetData sheetId="11459"/>
      <sheetData sheetId="11460"/>
      <sheetData sheetId="11461"/>
      <sheetData sheetId="11462"/>
      <sheetData sheetId="11463"/>
      <sheetData sheetId="11464"/>
      <sheetData sheetId="11465"/>
      <sheetData sheetId="11466"/>
      <sheetData sheetId="11467"/>
      <sheetData sheetId="11468"/>
      <sheetData sheetId="11469"/>
      <sheetData sheetId="11470"/>
      <sheetData sheetId="11471"/>
      <sheetData sheetId="11472"/>
      <sheetData sheetId="11473"/>
      <sheetData sheetId="11474"/>
      <sheetData sheetId="11475"/>
      <sheetData sheetId="11476"/>
      <sheetData sheetId="11477"/>
      <sheetData sheetId="11478"/>
      <sheetData sheetId="11479"/>
      <sheetData sheetId="11480"/>
      <sheetData sheetId="11481"/>
      <sheetData sheetId="11482"/>
      <sheetData sheetId="11483"/>
      <sheetData sheetId="11484"/>
      <sheetData sheetId="11485"/>
      <sheetData sheetId="11486"/>
      <sheetData sheetId="11487"/>
      <sheetData sheetId="11488"/>
      <sheetData sheetId="11489"/>
      <sheetData sheetId="11490"/>
      <sheetData sheetId="11491"/>
      <sheetData sheetId="11492"/>
      <sheetData sheetId="11493"/>
      <sheetData sheetId="11494"/>
      <sheetData sheetId="11495"/>
      <sheetData sheetId="11496"/>
      <sheetData sheetId="11497"/>
      <sheetData sheetId="11498"/>
      <sheetData sheetId="11499"/>
      <sheetData sheetId="11500"/>
      <sheetData sheetId="11501"/>
      <sheetData sheetId="11502"/>
      <sheetData sheetId="11503"/>
      <sheetData sheetId="11504"/>
      <sheetData sheetId="11505"/>
      <sheetData sheetId="11506"/>
      <sheetData sheetId="11507"/>
      <sheetData sheetId="11508"/>
      <sheetData sheetId="11509"/>
      <sheetData sheetId="11510"/>
      <sheetData sheetId="11511"/>
      <sheetData sheetId="11512"/>
      <sheetData sheetId="11513"/>
      <sheetData sheetId="11514"/>
      <sheetData sheetId="11515"/>
      <sheetData sheetId="11516"/>
      <sheetData sheetId="11517"/>
      <sheetData sheetId="11518"/>
      <sheetData sheetId="11519"/>
      <sheetData sheetId="11520"/>
      <sheetData sheetId="11521"/>
      <sheetData sheetId="11522"/>
      <sheetData sheetId="11523"/>
      <sheetData sheetId="11524"/>
      <sheetData sheetId="11525"/>
      <sheetData sheetId="11526"/>
      <sheetData sheetId="11527"/>
      <sheetData sheetId="11528"/>
      <sheetData sheetId="11529"/>
      <sheetData sheetId="11530"/>
      <sheetData sheetId="11531"/>
      <sheetData sheetId="11532"/>
      <sheetData sheetId="11533"/>
      <sheetData sheetId="11534"/>
      <sheetData sheetId="11535"/>
      <sheetData sheetId="11536"/>
      <sheetData sheetId="11537"/>
      <sheetData sheetId="11538"/>
      <sheetData sheetId="11539"/>
      <sheetData sheetId="11540"/>
      <sheetData sheetId="11541"/>
      <sheetData sheetId="11542"/>
      <sheetData sheetId="11543"/>
      <sheetData sheetId="11544"/>
      <sheetData sheetId="11545"/>
      <sheetData sheetId="11546"/>
      <sheetData sheetId="11547"/>
      <sheetData sheetId="11548"/>
      <sheetData sheetId="11549"/>
      <sheetData sheetId="11550"/>
      <sheetData sheetId="11551"/>
      <sheetData sheetId="11552"/>
      <sheetData sheetId="11553"/>
      <sheetData sheetId="11554"/>
      <sheetData sheetId="11555"/>
      <sheetData sheetId="11556"/>
      <sheetData sheetId="11557"/>
      <sheetData sheetId="11558"/>
      <sheetData sheetId="11559"/>
      <sheetData sheetId="11560"/>
      <sheetData sheetId="11561"/>
      <sheetData sheetId="11562"/>
      <sheetData sheetId="11563"/>
      <sheetData sheetId="11564"/>
      <sheetData sheetId="11565"/>
      <sheetData sheetId="11566"/>
      <sheetData sheetId="11567"/>
      <sheetData sheetId="11568"/>
      <sheetData sheetId="11569"/>
      <sheetData sheetId="11570"/>
      <sheetData sheetId="11571"/>
      <sheetData sheetId="11572"/>
      <sheetData sheetId="11573"/>
      <sheetData sheetId="11574"/>
      <sheetData sheetId="11575"/>
      <sheetData sheetId="11576"/>
      <sheetData sheetId="11577"/>
      <sheetData sheetId="11578"/>
      <sheetData sheetId="11579"/>
      <sheetData sheetId="11580"/>
      <sheetData sheetId="11581"/>
      <sheetData sheetId="11582"/>
      <sheetData sheetId="11583"/>
      <sheetData sheetId="11584"/>
      <sheetData sheetId="11585"/>
      <sheetData sheetId="11586"/>
      <sheetData sheetId="11587"/>
      <sheetData sheetId="11588"/>
      <sheetData sheetId="11589"/>
      <sheetData sheetId="11590"/>
      <sheetData sheetId="11591"/>
      <sheetData sheetId="11592"/>
      <sheetData sheetId="11593"/>
      <sheetData sheetId="11594"/>
      <sheetData sheetId="11595"/>
      <sheetData sheetId="11596"/>
      <sheetData sheetId="11597"/>
      <sheetData sheetId="11598"/>
      <sheetData sheetId="11599"/>
      <sheetData sheetId="11600"/>
      <sheetData sheetId="11601"/>
      <sheetData sheetId="11602"/>
      <sheetData sheetId="11603"/>
      <sheetData sheetId="11604"/>
      <sheetData sheetId="11605"/>
      <sheetData sheetId="11606"/>
      <sheetData sheetId="11607"/>
      <sheetData sheetId="11608"/>
      <sheetData sheetId="11609"/>
      <sheetData sheetId="11610"/>
      <sheetData sheetId="11611">
        <row r="2">
          <cell r="A2">
            <v>0</v>
          </cell>
        </row>
      </sheetData>
      <sheetData sheetId="11612"/>
      <sheetData sheetId="11613"/>
      <sheetData sheetId="11614"/>
      <sheetData sheetId="11615"/>
      <sheetData sheetId="11616"/>
      <sheetData sheetId="11617"/>
      <sheetData sheetId="11618">
        <row r="2">
          <cell r="A2">
            <v>0</v>
          </cell>
        </row>
      </sheetData>
      <sheetData sheetId="11619"/>
      <sheetData sheetId="11620"/>
      <sheetData sheetId="11621"/>
      <sheetData sheetId="11622"/>
      <sheetData sheetId="11623"/>
      <sheetData sheetId="11624"/>
      <sheetData sheetId="11625"/>
      <sheetData sheetId="11626"/>
      <sheetData sheetId="11627"/>
      <sheetData sheetId="11628"/>
      <sheetData sheetId="11629"/>
      <sheetData sheetId="11630"/>
      <sheetData sheetId="11631"/>
      <sheetData sheetId="11632"/>
      <sheetData sheetId="11633"/>
      <sheetData sheetId="11634"/>
      <sheetData sheetId="11635"/>
      <sheetData sheetId="11636"/>
      <sheetData sheetId="11637"/>
      <sheetData sheetId="11638"/>
      <sheetData sheetId="11639"/>
      <sheetData sheetId="11640"/>
      <sheetData sheetId="11641"/>
      <sheetData sheetId="11642"/>
      <sheetData sheetId="11643"/>
      <sheetData sheetId="11644"/>
      <sheetData sheetId="11645"/>
      <sheetData sheetId="11646"/>
      <sheetData sheetId="11647"/>
      <sheetData sheetId="11648"/>
      <sheetData sheetId="11649"/>
      <sheetData sheetId="11650"/>
      <sheetData sheetId="11651"/>
      <sheetData sheetId="11652"/>
      <sheetData sheetId="11653"/>
      <sheetData sheetId="11654"/>
      <sheetData sheetId="11655">
        <row r="2">
          <cell r="A2">
            <v>0</v>
          </cell>
        </row>
      </sheetData>
      <sheetData sheetId="11656"/>
      <sheetData sheetId="11657"/>
      <sheetData sheetId="11658"/>
      <sheetData sheetId="11659">
        <row r="5">
          <cell r="B5" t="str">
            <v>T1</v>
          </cell>
        </row>
      </sheetData>
      <sheetData sheetId="11660"/>
      <sheetData sheetId="11661"/>
      <sheetData sheetId="11662"/>
      <sheetData sheetId="11663">
        <row r="2">
          <cell r="A2">
            <v>0</v>
          </cell>
        </row>
      </sheetData>
      <sheetData sheetId="11664"/>
      <sheetData sheetId="11665"/>
      <sheetData sheetId="11666"/>
      <sheetData sheetId="11667"/>
      <sheetData sheetId="11668"/>
      <sheetData sheetId="11669"/>
      <sheetData sheetId="11670"/>
      <sheetData sheetId="11671"/>
      <sheetData sheetId="11672"/>
      <sheetData sheetId="11673"/>
      <sheetData sheetId="11674"/>
      <sheetData sheetId="11675"/>
      <sheetData sheetId="11676"/>
      <sheetData sheetId="11677"/>
      <sheetData sheetId="11678"/>
      <sheetData sheetId="11679"/>
      <sheetData sheetId="11680"/>
      <sheetData sheetId="11681"/>
      <sheetData sheetId="11682"/>
      <sheetData sheetId="11683"/>
      <sheetData sheetId="11684"/>
      <sheetData sheetId="11685"/>
      <sheetData sheetId="11686"/>
      <sheetData sheetId="11687"/>
      <sheetData sheetId="11688"/>
      <sheetData sheetId="11689"/>
      <sheetData sheetId="11690"/>
      <sheetData sheetId="11691"/>
      <sheetData sheetId="11692"/>
      <sheetData sheetId="11693"/>
      <sheetData sheetId="11694"/>
      <sheetData sheetId="11695"/>
      <sheetData sheetId="11696"/>
      <sheetData sheetId="11697"/>
      <sheetData sheetId="11698"/>
      <sheetData sheetId="11699"/>
      <sheetData sheetId="11700"/>
      <sheetData sheetId="11701"/>
      <sheetData sheetId="11702"/>
      <sheetData sheetId="11703"/>
      <sheetData sheetId="11704"/>
      <sheetData sheetId="11705"/>
      <sheetData sheetId="11706"/>
      <sheetData sheetId="11707"/>
      <sheetData sheetId="11708"/>
      <sheetData sheetId="11709"/>
      <sheetData sheetId="11710"/>
      <sheetData sheetId="11711"/>
      <sheetData sheetId="11712"/>
      <sheetData sheetId="11713"/>
      <sheetData sheetId="11714"/>
      <sheetData sheetId="11715"/>
      <sheetData sheetId="11716"/>
      <sheetData sheetId="11717"/>
      <sheetData sheetId="11718"/>
      <sheetData sheetId="11719"/>
      <sheetData sheetId="11720"/>
      <sheetData sheetId="11721"/>
      <sheetData sheetId="11722"/>
      <sheetData sheetId="11723"/>
      <sheetData sheetId="11724"/>
      <sheetData sheetId="11725"/>
      <sheetData sheetId="11726"/>
      <sheetData sheetId="11727"/>
      <sheetData sheetId="11728"/>
      <sheetData sheetId="11729"/>
      <sheetData sheetId="11730"/>
      <sheetData sheetId="11731"/>
      <sheetData sheetId="11732"/>
      <sheetData sheetId="11733"/>
      <sheetData sheetId="11734"/>
      <sheetData sheetId="11735"/>
      <sheetData sheetId="11736"/>
      <sheetData sheetId="11737"/>
      <sheetData sheetId="11738"/>
      <sheetData sheetId="11739"/>
      <sheetData sheetId="11740"/>
      <sheetData sheetId="11741"/>
      <sheetData sheetId="11742"/>
      <sheetData sheetId="11743"/>
      <sheetData sheetId="11744"/>
      <sheetData sheetId="11745"/>
      <sheetData sheetId="11746"/>
      <sheetData sheetId="11747"/>
      <sheetData sheetId="11748"/>
      <sheetData sheetId="11749"/>
      <sheetData sheetId="11750"/>
      <sheetData sheetId="11751"/>
      <sheetData sheetId="11752"/>
      <sheetData sheetId="11753"/>
      <sheetData sheetId="11754"/>
      <sheetData sheetId="11755"/>
      <sheetData sheetId="11756"/>
      <sheetData sheetId="11757"/>
      <sheetData sheetId="11758"/>
      <sheetData sheetId="11759"/>
      <sheetData sheetId="11760">
        <row r="2">
          <cell r="A2">
            <v>0</v>
          </cell>
        </row>
      </sheetData>
      <sheetData sheetId="11761"/>
      <sheetData sheetId="11762"/>
      <sheetData sheetId="11763"/>
      <sheetData sheetId="11764"/>
      <sheetData sheetId="11765"/>
      <sheetData sheetId="11766"/>
      <sheetData sheetId="11767"/>
      <sheetData sheetId="11768"/>
      <sheetData sheetId="11769"/>
      <sheetData sheetId="11770"/>
      <sheetData sheetId="11771"/>
      <sheetData sheetId="11772"/>
      <sheetData sheetId="11773"/>
      <sheetData sheetId="11774"/>
      <sheetData sheetId="11775"/>
      <sheetData sheetId="11776"/>
      <sheetData sheetId="11777"/>
      <sheetData sheetId="11778"/>
      <sheetData sheetId="11779"/>
      <sheetData sheetId="11780"/>
      <sheetData sheetId="11781"/>
      <sheetData sheetId="11782"/>
      <sheetData sheetId="11783"/>
      <sheetData sheetId="11784"/>
      <sheetData sheetId="11785"/>
      <sheetData sheetId="11786"/>
      <sheetData sheetId="11787"/>
      <sheetData sheetId="11788"/>
      <sheetData sheetId="11789"/>
      <sheetData sheetId="11790"/>
      <sheetData sheetId="11791"/>
      <sheetData sheetId="11792"/>
      <sheetData sheetId="11793"/>
      <sheetData sheetId="11794"/>
      <sheetData sheetId="11795"/>
      <sheetData sheetId="11796"/>
      <sheetData sheetId="11797"/>
      <sheetData sheetId="11798"/>
      <sheetData sheetId="11799"/>
      <sheetData sheetId="11800"/>
      <sheetData sheetId="11801"/>
      <sheetData sheetId="11802"/>
      <sheetData sheetId="11803"/>
      <sheetData sheetId="11804"/>
      <sheetData sheetId="11805"/>
      <sheetData sheetId="11806"/>
      <sheetData sheetId="11807"/>
      <sheetData sheetId="11808"/>
      <sheetData sheetId="11809"/>
      <sheetData sheetId="11810"/>
      <sheetData sheetId="11811"/>
      <sheetData sheetId="11812"/>
      <sheetData sheetId="11813"/>
      <sheetData sheetId="11814"/>
      <sheetData sheetId="11815"/>
      <sheetData sheetId="11816"/>
      <sheetData sheetId="11817"/>
      <sheetData sheetId="11818"/>
      <sheetData sheetId="11819"/>
      <sheetData sheetId="11820"/>
      <sheetData sheetId="11821"/>
      <sheetData sheetId="11822"/>
      <sheetData sheetId="11823"/>
      <sheetData sheetId="11824"/>
      <sheetData sheetId="11825"/>
      <sheetData sheetId="11826"/>
      <sheetData sheetId="11827"/>
      <sheetData sheetId="11828"/>
      <sheetData sheetId="11829"/>
      <sheetData sheetId="11830"/>
      <sheetData sheetId="11831"/>
      <sheetData sheetId="11832"/>
      <sheetData sheetId="11833"/>
      <sheetData sheetId="11834"/>
      <sheetData sheetId="11835"/>
      <sheetData sheetId="11836"/>
      <sheetData sheetId="11837"/>
      <sheetData sheetId="11838"/>
      <sheetData sheetId="11839"/>
      <sheetData sheetId="11840"/>
      <sheetData sheetId="11841"/>
      <sheetData sheetId="11842"/>
      <sheetData sheetId="11843"/>
      <sheetData sheetId="11844"/>
      <sheetData sheetId="11845"/>
      <sheetData sheetId="11846"/>
      <sheetData sheetId="11847"/>
      <sheetData sheetId="11848"/>
      <sheetData sheetId="11849"/>
      <sheetData sheetId="11850"/>
      <sheetData sheetId="11851"/>
      <sheetData sheetId="11852"/>
      <sheetData sheetId="11853"/>
      <sheetData sheetId="11854"/>
      <sheetData sheetId="11855"/>
      <sheetData sheetId="11856"/>
      <sheetData sheetId="11857"/>
      <sheetData sheetId="11858"/>
      <sheetData sheetId="11859"/>
      <sheetData sheetId="11860"/>
      <sheetData sheetId="11861"/>
      <sheetData sheetId="11862"/>
      <sheetData sheetId="11863"/>
      <sheetData sheetId="11864"/>
      <sheetData sheetId="11865">
        <row r="2">
          <cell r="A2">
            <v>0</v>
          </cell>
        </row>
      </sheetData>
      <sheetData sheetId="11866"/>
      <sheetData sheetId="11867"/>
      <sheetData sheetId="11868"/>
      <sheetData sheetId="11869"/>
      <sheetData sheetId="11870"/>
      <sheetData sheetId="11871"/>
      <sheetData sheetId="11872"/>
      <sheetData sheetId="11873"/>
      <sheetData sheetId="11874"/>
      <sheetData sheetId="11875"/>
      <sheetData sheetId="11876"/>
      <sheetData sheetId="11877"/>
      <sheetData sheetId="11878"/>
      <sheetData sheetId="11879"/>
      <sheetData sheetId="11880"/>
      <sheetData sheetId="11881"/>
      <sheetData sheetId="11882"/>
      <sheetData sheetId="11883"/>
      <sheetData sheetId="11884"/>
      <sheetData sheetId="11885"/>
      <sheetData sheetId="11886"/>
      <sheetData sheetId="11887"/>
      <sheetData sheetId="11888"/>
      <sheetData sheetId="11889"/>
      <sheetData sheetId="11890"/>
      <sheetData sheetId="11891"/>
      <sheetData sheetId="11892"/>
      <sheetData sheetId="11893"/>
      <sheetData sheetId="11894"/>
      <sheetData sheetId="11895"/>
      <sheetData sheetId="11896"/>
      <sheetData sheetId="11897"/>
      <sheetData sheetId="11898"/>
      <sheetData sheetId="11899"/>
      <sheetData sheetId="11900"/>
      <sheetData sheetId="11901"/>
      <sheetData sheetId="11902"/>
      <sheetData sheetId="11903"/>
      <sheetData sheetId="11904"/>
      <sheetData sheetId="11905"/>
      <sheetData sheetId="11906"/>
      <sheetData sheetId="11907"/>
      <sheetData sheetId="11908"/>
      <sheetData sheetId="11909"/>
      <sheetData sheetId="11910"/>
      <sheetData sheetId="11911"/>
      <sheetData sheetId="11912"/>
      <sheetData sheetId="11913"/>
      <sheetData sheetId="11914"/>
      <sheetData sheetId="11915"/>
      <sheetData sheetId="11916"/>
      <sheetData sheetId="11917"/>
      <sheetData sheetId="11918"/>
      <sheetData sheetId="11919"/>
      <sheetData sheetId="11920"/>
      <sheetData sheetId="11921"/>
      <sheetData sheetId="11922"/>
      <sheetData sheetId="11923"/>
      <sheetData sheetId="11924"/>
      <sheetData sheetId="11925"/>
      <sheetData sheetId="11926"/>
      <sheetData sheetId="11927"/>
      <sheetData sheetId="11928"/>
      <sheetData sheetId="11929"/>
      <sheetData sheetId="11930"/>
      <sheetData sheetId="11931"/>
      <sheetData sheetId="11932"/>
      <sheetData sheetId="11933"/>
      <sheetData sheetId="11934"/>
      <sheetData sheetId="11935"/>
      <sheetData sheetId="11936"/>
      <sheetData sheetId="11937"/>
      <sheetData sheetId="11938"/>
      <sheetData sheetId="11939"/>
      <sheetData sheetId="11940"/>
      <sheetData sheetId="11941"/>
      <sheetData sheetId="11942"/>
      <sheetData sheetId="11943"/>
      <sheetData sheetId="11944"/>
      <sheetData sheetId="11945"/>
      <sheetData sheetId="11946"/>
      <sheetData sheetId="11947"/>
      <sheetData sheetId="11948"/>
      <sheetData sheetId="11949"/>
      <sheetData sheetId="11950"/>
      <sheetData sheetId="11951"/>
      <sheetData sheetId="11952"/>
      <sheetData sheetId="11953"/>
      <sheetData sheetId="11954"/>
      <sheetData sheetId="11955"/>
      <sheetData sheetId="11956"/>
      <sheetData sheetId="11957"/>
      <sheetData sheetId="11958"/>
      <sheetData sheetId="11959"/>
      <sheetData sheetId="11960"/>
      <sheetData sheetId="11961"/>
      <sheetData sheetId="11962"/>
      <sheetData sheetId="11963"/>
      <sheetData sheetId="11964"/>
      <sheetData sheetId="11965"/>
      <sheetData sheetId="11966"/>
      <sheetData sheetId="11967"/>
      <sheetData sheetId="11968"/>
      <sheetData sheetId="11969"/>
      <sheetData sheetId="11970"/>
      <sheetData sheetId="11971"/>
      <sheetData sheetId="11972"/>
      <sheetData sheetId="11973"/>
      <sheetData sheetId="11974"/>
      <sheetData sheetId="11975"/>
      <sheetData sheetId="11976"/>
      <sheetData sheetId="11977"/>
      <sheetData sheetId="11978"/>
      <sheetData sheetId="11979"/>
      <sheetData sheetId="11980"/>
      <sheetData sheetId="11981"/>
      <sheetData sheetId="11982"/>
      <sheetData sheetId="11983"/>
      <sheetData sheetId="11984"/>
      <sheetData sheetId="11985"/>
      <sheetData sheetId="11986"/>
      <sheetData sheetId="11987"/>
      <sheetData sheetId="11988"/>
      <sheetData sheetId="11989"/>
      <sheetData sheetId="11990"/>
      <sheetData sheetId="11991"/>
      <sheetData sheetId="11992"/>
      <sheetData sheetId="11993"/>
      <sheetData sheetId="11994"/>
      <sheetData sheetId="11995"/>
      <sheetData sheetId="11996"/>
      <sheetData sheetId="11997"/>
      <sheetData sheetId="11998"/>
      <sheetData sheetId="11999"/>
      <sheetData sheetId="12000"/>
      <sheetData sheetId="12001"/>
      <sheetData sheetId="12002"/>
      <sheetData sheetId="12003"/>
      <sheetData sheetId="12004"/>
      <sheetData sheetId="12005"/>
      <sheetData sheetId="12006"/>
      <sheetData sheetId="12007"/>
      <sheetData sheetId="12008"/>
      <sheetData sheetId="12009"/>
      <sheetData sheetId="12010"/>
      <sheetData sheetId="12011"/>
      <sheetData sheetId="12012"/>
      <sheetData sheetId="12013"/>
      <sheetData sheetId="12014"/>
      <sheetData sheetId="12015"/>
      <sheetData sheetId="12016"/>
      <sheetData sheetId="12017"/>
      <sheetData sheetId="12018"/>
      <sheetData sheetId="12019"/>
      <sheetData sheetId="12020"/>
      <sheetData sheetId="12021"/>
      <sheetData sheetId="12022"/>
      <sheetData sheetId="12023"/>
      <sheetData sheetId="12024"/>
      <sheetData sheetId="12025"/>
      <sheetData sheetId="12026"/>
      <sheetData sheetId="12027"/>
      <sheetData sheetId="12028"/>
      <sheetData sheetId="12029"/>
      <sheetData sheetId="12030"/>
      <sheetData sheetId="12031"/>
      <sheetData sheetId="12032"/>
      <sheetData sheetId="12033"/>
      <sheetData sheetId="12034"/>
      <sheetData sheetId="12035"/>
      <sheetData sheetId="12036"/>
      <sheetData sheetId="12037"/>
      <sheetData sheetId="12038"/>
      <sheetData sheetId="12039"/>
      <sheetData sheetId="12040"/>
      <sheetData sheetId="12041"/>
      <sheetData sheetId="12042"/>
      <sheetData sheetId="12043"/>
      <sheetData sheetId="12044"/>
      <sheetData sheetId="12045"/>
      <sheetData sheetId="12046"/>
      <sheetData sheetId="12047"/>
      <sheetData sheetId="12048"/>
      <sheetData sheetId="12049"/>
      <sheetData sheetId="12050"/>
      <sheetData sheetId="12051"/>
      <sheetData sheetId="12052"/>
      <sheetData sheetId="12053"/>
      <sheetData sheetId="12054"/>
      <sheetData sheetId="12055"/>
      <sheetData sheetId="12056"/>
      <sheetData sheetId="12057"/>
      <sheetData sheetId="12058"/>
      <sheetData sheetId="12059"/>
      <sheetData sheetId="12060"/>
      <sheetData sheetId="12061"/>
      <sheetData sheetId="12062"/>
      <sheetData sheetId="12063"/>
      <sheetData sheetId="12064"/>
      <sheetData sheetId="12065"/>
      <sheetData sheetId="12066"/>
      <sheetData sheetId="12067"/>
      <sheetData sheetId="12068"/>
      <sheetData sheetId="12069"/>
      <sheetData sheetId="12070"/>
      <sheetData sheetId="12071"/>
      <sheetData sheetId="12072"/>
      <sheetData sheetId="12073"/>
      <sheetData sheetId="12074"/>
      <sheetData sheetId="12075"/>
      <sheetData sheetId="12076"/>
      <sheetData sheetId="12077"/>
      <sheetData sheetId="12078"/>
      <sheetData sheetId="12079"/>
      <sheetData sheetId="12080"/>
      <sheetData sheetId="12081"/>
      <sheetData sheetId="12082"/>
      <sheetData sheetId="12083"/>
      <sheetData sheetId="12084"/>
      <sheetData sheetId="12085"/>
      <sheetData sheetId="12086"/>
      <sheetData sheetId="12087"/>
      <sheetData sheetId="12088"/>
      <sheetData sheetId="12089"/>
      <sheetData sheetId="12090"/>
      <sheetData sheetId="12091"/>
      <sheetData sheetId="12092"/>
      <sheetData sheetId="12093"/>
      <sheetData sheetId="12094"/>
      <sheetData sheetId="12095"/>
      <sheetData sheetId="12096"/>
      <sheetData sheetId="12097"/>
      <sheetData sheetId="12098"/>
      <sheetData sheetId="12099"/>
      <sheetData sheetId="12100"/>
      <sheetData sheetId="12101"/>
      <sheetData sheetId="12102"/>
      <sheetData sheetId="12103"/>
      <sheetData sheetId="12104"/>
      <sheetData sheetId="12105"/>
      <sheetData sheetId="12106"/>
      <sheetData sheetId="12107"/>
      <sheetData sheetId="12108"/>
      <sheetData sheetId="12109"/>
      <sheetData sheetId="12110"/>
      <sheetData sheetId="12111"/>
      <sheetData sheetId="12112"/>
      <sheetData sheetId="12113"/>
      <sheetData sheetId="12114"/>
      <sheetData sheetId="12115"/>
      <sheetData sheetId="12116"/>
      <sheetData sheetId="12117"/>
      <sheetData sheetId="12118"/>
      <sheetData sheetId="12119"/>
      <sheetData sheetId="12120"/>
      <sheetData sheetId="12121"/>
      <sheetData sheetId="12122"/>
      <sheetData sheetId="12123"/>
      <sheetData sheetId="12124"/>
      <sheetData sheetId="12125"/>
      <sheetData sheetId="12126"/>
      <sheetData sheetId="12127"/>
      <sheetData sheetId="12128"/>
      <sheetData sheetId="12129"/>
      <sheetData sheetId="12130"/>
      <sheetData sheetId="12131"/>
      <sheetData sheetId="12132"/>
      <sheetData sheetId="12133"/>
      <sheetData sheetId="12134"/>
      <sheetData sheetId="12135"/>
      <sheetData sheetId="12136"/>
      <sheetData sheetId="12137"/>
      <sheetData sheetId="12138"/>
      <sheetData sheetId="12139"/>
      <sheetData sheetId="12140"/>
      <sheetData sheetId="12141"/>
      <sheetData sheetId="12142"/>
      <sheetData sheetId="12143"/>
      <sheetData sheetId="12144"/>
      <sheetData sheetId="12145"/>
      <sheetData sheetId="12146"/>
      <sheetData sheetId="12147"/>
      <sheetData sheetId="12148"/>
      <sheetData sheetId="12149"/>
      <sheetData sheetId="12150"/>
      <sheetData sheetId="12151"/>
      <sheetData sheetId="12152"/>
      <sheetData sheetId="12153"/>
      <sheetData sheetId="12154"/>
      <sheetData sheetId="12155"/>
      <sheetData sheetId="12156"/>
      <sheetData sheetId="12157"/>
      <sheetData sheetId="12158"/>
      <sheetData sheetId="12159"/>
      <sheetData sheetId="12160"/>
      <sheetData sheetId="12161"/>
      <sheetData sheetId="12162"/>
      <sheetData sheetId="12163"/>
      <sheetData sheetId="12164"/>
      <sheetData sheetId="12165"/>
      <sheetData sheetId="12166"/>
      <sheetData sheetId="12167"/>
      <sheetData sheetId="12168"/>
      <sheetData sheetId="12169"/>
      <sheetData sheetId="12170"/>
      <sheetData sheetId="12171"/>
      <sheetData sheetId="12172"/>
      <sheetData sheetId="12173"/>
      <sheetData sheetId="12174"/>
      <sheetData sheetId="12175"/>
      <sheetData sheetId="12176"/>
      <sheetData sheetId="12177"/>
      <sheetData sheetId="12178"/>
      <sheetData sheetId="12179"/>
      <sheetData sheetId="12180"/>
      <sheetData sheetId="12181"/>
      <sheetData sheetId="12182"/>
      <sheetData sheetId="12183"/>
      <sheetData sheetId="12184"/>
      <sheetData sheetId="12185"/>
      <sheetData sheetId="12186"/>
      <sheetData sheetId="12187"/>
      <sheetData sheetId="12188"/>
      <sheetData sheetId="12189"/>
      <sheetData sheetId="12190"/>
      <sheetData sheetId="12191"/>
      <sheetData sheetId="12192"/>
      <sheetData sheetId="12193"/>
      <sheetData sheetId="12194"/>
      <sheetData sheetId="12195"/>
      <sheetData sheetId="12196"/>
      <sheetData sheetId="12197"/>
      <sheetData sheetId="12198"/>
      <sheetData sheetId="12199"/>
      <sheetData sheetId="12200"/>
      <sheetData sheetId="12201"/>
      <sheetData sheetId="12202"/>
      <sheetData sheetId="12203"/>
      <sheetData sheetId="12204"/>
      <sheetData sheetId="12205"/>
      <sheetData sheetId="12206"/>
      <sheetData sheetId="12207"/>
      <sheetData sheetId="12208"/>
      <sheetData sheetId="12209"/>
      <sheetData sheetId="12210"/>
      <sheetData sheetId="12211"/>
      <sheetData sheetId="12212"/>
      <sheetData sheetId="12213"/>
      <sheetData sheetId="12214"/>
      <sheetData sheetId="12215"/>
      <sheetData sheetId="12216"/>
      <sheetData sheetId="12217"/>
      <sheetData sheetId="12218"/>
      <sheetData sheetId="12219"/>
      <sheetData sheetId="12220"/>
      <sheetData sheetId="12221"/>
      <sheetData sheetId="12222"/>
      <sheetData sheetId="12223"/>
      <sheetData sheetId="12224"/>
      <sheetData sheetId="12225"/>
      <sheetData sheetId="12226"/>
      <sheetData sheetId="12227"/>
      <sheetData sheetId="12228"/>
      <sheetData sheetId="12229"/>
      <sheetData sheetId="12230"/>
      <sheetData sheetId="12231"/>
      <sheetData sheetId="12232"/>
      <sheetData sheetId="12233"/>
      <sheetData sheetId="12234"/>
      <sheetData sheetId="12235"/>
      <sheetData sheetId="12236"/>
      <sheetData sheetId="12237"/>
      <sheetData sheetId="12238"/>
      <sheetData sheetId="12239"/>
      <sheetData sheetId="12240"/>
      <sheetData sheetId="12241"/>
      <sheetData sheetId="12242"/>
      <sheetData sheetId="12243"/>
      <sheetData sheetId="12244"/>
      <sheetData sheetId="12245"/>
      <sheetData sheetId="12246"/>
      <sheetData sheetId="12247"/>
      <sheetData sheetId="12248"/>
      <sheetData sheetId="12249"/>
      <sheetData sheetId="12250"/>
      <sheetData sheetId="12251"/>
      <sheetData sheetId="12252"/>
      <sheetData sheetId="12253"/>
      <sheetData sheetId="12254"/>
      <sheetData sheetId="12255"/>
      <sheetData sheetId="12256"/>
      <sheetData sheetId="12257"/>
      <sheetData sheetId="12258"/>
      <sheetData sheetId="12259"/>
      <sheetData sheetId="12260"/>
      <sheetData sheetId="12261"/>
      <sheetData sheetId="12262"/>
      <sheetData sheetId="12263"/>
      <sheetData sheetId="12264"/>
      <sheetData sheetId="12265"/>
      <sheetData sheetId="12266"/>
      <sheetData sheetId="12267"/>
      <sheetData sheetId="12268"/>
      <sheetData sheetId="12269"/>
      <sheetData sheetId="12270"/>
      <sheetData sheetId="12271"/>
      <sheetData sheetId="12272"/>
      <sheetData sheetId="12273"/>
      <sheetData sheetId="12274"/>
      <sheetData sheetId="12275"/>
      <sheetData sheetId="12276"/>
      <sheetData sheetId="12277"/>
      <sheetData sheetId="12278"/>
      <sheetData sheetId="12279"/>
      <sheetData sheetId="12280"/>
      <sheetData sheetId="12281"/>
      <sheetData sheetId="12282"/>
      <sheetData sheetId="12283"/>
      <sheetData sheetId="12284"/>
      <sheetData sheetId="12285"/>
      <sheetData sheetId="12286"/>
      <sheetData sheetId="12287"/>
      <sheetData sheetId="12288"/>
      <sheetData sheetId="12289"/>
      <sheetData sheetId="12290"/>
      <sheetData sheetId="12291"/>
      <sheetData sheetId="12292"/>
      <sheetData sheetId="12293"/>
      <sheetData sheetId="12294"/>
      <sheetData sheetId="12295"/>
      <sheetData sheetId="12296"/>
      <sheetData sheetId="12297"/>
      <sheetData sheetId="12298"/>
      <sheetData sheetId="12299"/>
      <sheetData sheetId="12300"/>
      <sheetData sheetId="12301"/>
      <sheetData sheetId="12302"/>
      <sheetData sheetId="12303"/>
      <sheetData sheetId="12304"/>
      <sheetData sheetId="12305"/>
      <sheetData sheetId="12306"/>
      <sheetData sheetId="12307"/>
      <sheetData sheetId="12308"/>
      <sheetData sheetId="12309"/>
      <sheetData sheetId="12310"/>
      <sheetData sheetId="12311"/>
      <sheetData sheetId="12312"/>
      <sheetData sheetId="12313"/>
      <sheetData sheetId="12314"/>
      <sheetData sheetId="12315"/>
      <sheetData sheetId="12316"/>
      <sheetData sheetId="12317"/>
      <sheetData sheetId="12318"/>
      <sheetData sheetId="12319"/>
      <sheetData sheetId="12320"/>
      <sheetData sheetId="12321"/>
      <sheetData sheetId="12322"/>
      <sheetData sheetId="12323"/>
      <sheetData sheetId="12324"/>
      <sheetData sheetId="12325"/>
      <sheetData sheetId="12326"/>
      <sheetData sheetId="12327"/>
      <sheetData sheetId="12328"/>
      <sheetData sheetId="12329"/>
      <sheetData sheetId="12330"/>
      <sheetData sheetId="12331"/>
      <sheetData sheetId="12332"/>
      <sheetData sheetId="12333"/>
      <sheetData sheetId="12334"/>
      <sheetData sheetId="12335"/>
      <sheetData sheetId="12336"/>
      <sheetData sheetId="12337"/>
      <sheetData sheetId="12338"/>
      <sheetData sheetId="12339"/>
      <sheetData sheetId="12340"/>
      <sheetData sheetId="12341"/>
      <sheetData sheetId="12342"/>
      <sheetData sheetId="12343"/>
      <sheetData sheetId="12344"/>
      <sheetData sheetId="12345"/>
      <sheetData sheetId="12346"/>
      <sheetData sheetId="12347"/>
      <sheetData sheetId="12348"/>
      <sheetData sheetId="12349"/>
      <sheetData sheetId="12350"/>
      <sheetData sheetId="12351"/>
      <sheetData sheetId="12352"/>
      <sheetData sheetId="12353"/>
      <sheetData sheetId="12354"/>
      <sheetData sheetId="12355"/>
      <sheetData sheetId="12356"/>
      <sheetData sheetId="12357"/>
      <sheetData sheetId="12358"/>
      <sheetData sheetId="12359"/>
      <sheetData sheetId="12360"/>
      <sheetData sheetId="12361"/>
      <sheetData sheetId="12362"/>
      <sheetData sheetId="12363"/>
      <sheetData sheetId="12364"/>
      <sheetData sheetId="12365"/>
      <sheetData sheetId="12366"/>
      <sheetData sheetId="12367"/>
      <sheetData sheetId="12368"/>
      <sheetData sheetId="12369"/>
      <sheetData sheetId="12370"/>
      <sheetData sheetId="12371"/>
      <sheetData sheetId="12372"/>
      <sheetData sheetId="12373"/>
      <sheetData sheetId="12374"/>
      <sheetData sheetId="12375"/>
      <sheetData sheetId="12376"/>
      <sheetData sheetId="12377"/>
      <sheetData sheetId="12378"/>
      <sheetData sheetId="12379"/>
      <sheetData sheetId="12380"/>
      <sheetData sheetId="12381"/>
      <sheetData sheetId="12382"/>
      <sheetData sheetId="12383"/>
      <sheetData sheetId="12384"/>
      <sheetData sheetId="12385"/>
      <sheetData sheetId="12386"/>
      <sheetData sheetId="12387"/>
      <sheetData sheetId="12388"/>
      <sheetData sheetId="12389"/>
      <sheetData sheetId="12390"/>
      <sheetData sheetId="12391"/>
      <sheetData sheetId="12392"/>
      <sheetData sheetId="12393"/>
      <sheetData sheetId="12394"/>
      <sheetData sheetId="12395"/>
      <sheetData sheetId="12396"/>
      <sheetData sheetId="12397"/>
      <sheetData sheetId="12398"/>
      <sheetData sheetId="12399"/>
      <sheetData sheetId="12400"/>
      <sheetData sheetId="12401"/>
      <sheetData sheetId="12402"/>
      <sheetData sheetId="12403"/>
      <sheetData sheetId="12404"/>
      <sheetData sheetId="12405"/>
      <sheetData sheetId="12406"/>
      <sheetData sheetId="12407"/>
      <sheetData sheetId="12408"/>
      <sheetData sheetId="12409"/>
      <sheetData sheetId="12410"/>
      <sheetData sheetId="12411"/>
      <sheetData sheetId="12412"/>
      <sheetData sheetId="12413"/>
      <sheetData sheetId="12414"/>
      <sheetData sheetId="12415"/>
      <sheetData sheetId="12416"/>
      <sheetData sheetId="12417"/>
      <sheetData sheetId="12418"/>
      <sheetData sheetId="12419"/>
      <sheetData sheetId="12420"/>
      <sheetData sheetId="12421"/>
      <sheetData sheetId="12422"/>
      <sheetData sheetId="12423"/>
      <sheetData sheetId="12424"/>
      <sheetData sheetId="12425"/>
      <sheetData sheetId="12426"/>
      <sheetData sheetId="12427"/>
      <sheetData sheetId="12428"/>
      <sheetData sheetId="12429"/>
      <sheetData sheetId="12430"/>
      <sheetData sheetId="12431"/>
      <sheetData sheetId="12432"/>
      <sheetData sheetId="12433"/>
      <sheetData sheetId="12434"/>
      <sheetData sheetId="12435"/>
      <sheetData sheetId="12436"/>
      <sheetData sheetId="12437"/>
      <sheetData sheetId="12438"/>
      <sheetData sheetId="12439"/>
      <sheetData sheetId="12440"/>
      <sheetData sheetId="12441"/>
      <sheetData sheetId="12442"/>
      <sheetData sheetId="12443"/>
      <sheetData sheetId="12444"/>
      <sheetData sheetId="12445"/>
      <sheetData sheetId="12446"/>
      <sheetData sheetId="12447"/>
      <sheetData sheetId="12448"/>
      <sheetData sheetId="12449"/>
      <sheetData sheetId="12450"/>
      <sheetData sheetId="12451"/>
      <sheetData sheetId="12452"/>
      <sheetData sheetId="12453"/>
      <sheetData sheetId="12454"/>
      <sheetData sheetId="12455"/>
      <sheetData sheetId="12456"/>
      <sheetData sheetId="12457"/>
      <sheetData sheetId="12458"/>
      <sheetData sheetId="12459"/>
      <sheetData sheetId="12460"/>
      <sheetData sheetId="12461"/>
      <sheetData sheetId="12462"/>
      <sheetData sheetId="12463"/>
      <sheetData sheetId="12464"/>
      <sheetData sheetId="12465"/>
      <sheetData sheetId="12466"/>
      <sheetData sheetId="12467"/>
      <sheetData sheetId="12468"/>
      <sheetData sheetId="12469"/>
      <sheetData sheetId="12470"/>
      <sheetData sheetId="12471"/>
      <sheetData sheetId="12472"/>
      <sheetData sheetId="12473"/>
      <sheetData sheetId="12474"/>
      <sheetData sheetId="12475"/>
      <sheetData sheetId="12476"/>
      <sheetData sheetId="12477"/>
      <sheetData sheetId="12478"/>
      <sheetData sheetId="12479"/>
      <sheetData sheetId="12480"/>
      <sheetData sheetId="12481"/>
      <sheetData sheetId="12482"/>
      <sheetData sheetId="12483"/>
      <sheetData sheetId="12484"/>
      <sheetData sheetId="12485"/>
      <sheetData sheetId="12486"/>
      <sheetData sheetId="12487"/>
      <sheetData sheetId="12488"/>
      <sheetData sheetId="12489"/>
      <sheetData sheetId="12490"/>
      <sheetData sheetId="12491"/>
      <sheetData sheetId="12492"/>
      <sheetData sheetId="12493"/>
      <sheetData sheetId="12494"/>
      <sheetData sheetId="12495"/>
      <sheetData sheetId="12496"/>
      <sheetData sheetId="12497"/>
      <sheetData sheetId="12498"/>
      <sheetData sheetId="12499"/>
      <sheetData sheetId="12500"/>
      <sheetData sheetId="12501"/>
      <sheetData sheetId="12502"/>
      <sheetData sheetId="12503"/>
      <sheetData sheetId="12504"/>
      <sheetData sheetId="12505"/>
      <sheetData sheetId="12506"/>
      <sheetData sheetId="12507"/>
      <sheetData sheetId="12508"/>
      <sheetData sheetId="12509"/>
      <sheetData sheetId="12510"/>
      <sheetData sheetId="12511"/>
      <sheetData sheetId="12512"/>
      <sheetData sheetId="12513"/>
      <sheetData sheetId="12514"/>
      <sheetData sheetId="12515"/>
      <sheetData sheetId="12516"/>
      <sheetData sheetId="12517"/>
      <sheetData sheetId="12518"/>
      <sheetData sheetId="12519"/>
      <sheetData sheetId="12520"/>
      <sheetData sheetId="12521"/>
      <sheetData sheetId="12522"/>
      <sheetData sheetId="12523"/>
      <sheetData sheetId="12524"/>
      <sheetData sheetId="12525"/>
      <sheetData sheetId="12526"/>
      <sheetData sheetId="12527"/>
      <sheetData sheetId="12528"/>
      <sheetData sheetId="12529"/>
      <sheetData sheetId="12530"/>
      <sheetData sheetId="12531"/>
      <sheetData sheetId="12532"/>
      <sheetData sheetId="12533"/>
      <sheetData sheetId="12534"/>
      <sheetData sheetId="12535"/>
      <sheetData sheetId="12536"/>
      <sheetData sheetId="12537"/>
      <sheetData sheetId="12538"/>
      <sheetData sheetId="12539"/>
      <sheetData sheetId="12540"/>
      <sheetData sheetId="12541"/>
      <sheetData sheetId="12542"/>
      <sheetData sheetId="12543"/>
      <sheetData sheetId="12544"/>
      <sheetData sheetId="12545"/>
      <sheetData sheetId="12546"/>
      <sheetData sheetId="12547"/>
      <sheetData sheetId="12548"/>
      <sheetData sheetId="12549"/>
      <sheetData sheetId="12550"/>
      <sheetData sheetId="12551"/>
      <sheetData sheetId="12552"/>
      <sheetData sheetId="12553"/>
      <sheetData sheetId="12554"/>
      <sheetData sheetId="12555"/>
      <sheetData sheetId="12556"/>
      <sheetData sheetId="12557"/>
      <sheetData sheetId="12558"/>
      <sheetData sheetId="12559"/>
      <sheetData sheetId="12560"/>
      <sheetData sheetId="12561"/>
      <sheetData sheetId="12562"/>
      <sheetData sheetId="12563"/>
      <sheetData sheetId="12564"/>
      <sheetData sheetId="12565"/>
      <sheetData sheetId="12566"/>
      <sheetData sheetId="12567"/>
      <sheetData sheetId="12568"/>
      <sheetData sheetId="12569"/>
      <sheetData sheetId="12570"/>
      <sheetData sheetId="12571"/>
      <sheetData sheetId="12572"/>
      <sheetData sheetId="12573"/>
      <sheetData sheetId="12574"/>
      <sheetData sheetId="12575"/>
      <sheetData sheetId="12576"/>
      <sheetData sheetId="12577"/>
      <sheetData sheetId="12578"/>
      <sheetData sheetId="12579"/>
      <sheetData sheetId="12580"/>
      <sheetData sheetId="12581"/>
      <sheetData sheetId="12582"/>
      <sheetData sheetId="12583"/>
      <sheetData sheetId="12584"/>
      <sheetData sheetId="12585"/>
      <sheetData sheetId="12586"/>
      <sheetData sheetId="12587">
        <row r="1">
          <cell r="B1" t="str">
            <v>CTO-102-2002</v>
          </cell>
        </row>
      </sheetData>
      <sheetData sheetId="12588"/>
      <sheetData sheetId="12589"/>
      <sheetData sheetId="12590"/>
      <sheetData sheetId="12591"/>
      <sheetData sheetId="12592"/>
      <sheetData sheetId="12593"/>
      <sheetData sheetId="12594"/>
      <sheetData sheetId="12595"/>
      <sheetData sheetId="12596"/>
      <sheetData sheetId="12597"/>
      <sheetData sheetId="12598"/>
      <sheetData sheetId="12599"/>
      <sheetData sheetId="12600"/>
      <sheetData sheetId="12601"/>
      <sheetData sheetId="12602"/>
      <sheetData sheetId="12603"/>
      <sheetData sheetId="12604"/>
      <sheetData sheetId="12605"/>
      <sheetData sheetId="12606"/>
      <sheetData sheetId="12607"/>
      <sheetData sheetId="12608"/>
      <sheetData sheetId="12609"/>
      <sheetData sheetId="12610"/>
      <sheetData sheetId="12611"/>
      <sheetData sheetId="12612"/>
      <sheetData sheetId="12613"/>
      <sheetData sheetId="12614"/>
      <sheetData sheetId="12615"/>
      <sheetData sheetId="12616"/>
      <sheetData sheetId="12617"/>
      <sheetData sheetId="12618"/>
      <sheetData sheetId="12619"/>
      <sheetData sheetId="12620"/>
      <sheetData sheetId="12621"/>
      <sheetData sheetId="12622"/>
      <sheetData sheetId="12623"/>
      <sheetData sheetId="12624"/>
      <sheetData sheetId="12625"/>
      <sheetData sheetId="12626"/>
      <sheetData sheetId="12627"/>
      <sheetData sheetId="12628"/>
      <sheetData sheetId="12629"/>
      <sheetData sheetId="12630"/>
      <sheetData sheetId="12631"/>
      <sheetData sheetId="12632"/>
      <sheetData sheetId="12633"/>
      <sheetData sheetId="12634"/>
      <sheetData sheetId="12635"/>
      <sheetData sheetId="12636"/>
      <sheetData sheetId="12637"/>
      <sheetData sheetId="12638"/>
      <sheetData sheetId="12639">
        <row r="26">
          <cell r="F26">
            <v>949784.30360176135</v>
          </cell>
        </row>
      </sheetData>
      <sheetData sheetId="12640"/>
      <sheetData sheetId="12641"/>
      <sheetData sheetId="12642"/>
      <sheetData sheetId="12643">
        <row r="14">
          <cell r="C14" t="str">
            <v>DESCRIPCION</v>
          </cell>
        </row>
      </sheetData>
      <sheetData sheetId="12644"/>
      <sheetData sheetId="12645"/>
      <sheetData sheetId="12646"/>
      <sheetData sheetId="12647"/>
      <sheetData sheetId="12648"/>
      <sheetData sheetId="12649">
        <row r="53">
          <cell r="D53">
            <v>2</v>
          </cell>
        </row>
      </sheetData>
      <sheetData sheetId="12650"/>
      <sheetData sheetId="12651"/>
      <sheetData sheetId="12652" refreshError="1"/>
      <sheetData sheetId="12653" refreshError="1"/>
      <sheetData sheetId="12654" refreshError="1"/>
      <sheetData sheetId="12655"/>
      <sheetData sheetId="12656" refreshError="1"/>
      <sheetData sheetId="12657" refreshError="1"/>
      <sheetData sheetId="12658" refreshError="1"/>
      <sheetData sheetId="12659"/>
      <sheetData sheetId="12660"/>
      <sheetData sheetId="12661"/>
      <sheetData sheetId="12662"/>
      <sheetData sheetId="12663"/>
      <sheetData sheetId="12664"/>
      <sheetData sheetId="12665"/>
      <sheetData sheetId="12666"/>
      <sheetData sheetId="12667"/>
      <sheetData sheetId="12668"/>
      <sheetData sheetId="12669"/>
      <sheetData sheetId="12670" refreshError="1"/>
      <sheetData sheetId="12671" refreshError="1"/>
      <sheetData sheetId="12672" refreshError="1"/>
      <sheetData sheetId="12673" refreshError="1"/>
      <sheetData sheetId="12674" refreshError="1"/>
      <sheetData sheetId="12675" refreshError="1"/>
      <sheetData sheetId="12676" refreshError="1"/>
      <sheetData sheetId="12677" refreshError="1"/>
      <sheetData sheetId="12678" refreshError="1"/>
      <sheetData sheetId="12679" refreshError="1"/>
      <sheetData sheetId="12680" refreshError="1"/>
      <sheetData sheetId="12681" refreshError="1"/>
      <sheetData sheetId="12682" refreshError="1"/>
      <sheetData sheetId="12683" refreshError="1"/>
      <sheetData sheetId="12684" refreshError="1"/>
      <sheetData sheetId="12685" refreshError="1"/>
      <sheetData sheetId="12686" refreshError="1"/>
      <sheetData sheetId="12687" refreshError="1"/>
      <sheetData sheetId="12688" refreshError="1"/>
      <sheetData sheetId="12689" refreshError="1"/>
      <sheetData sheetId="12690" refreshError="1"/>
      <sheetData sheetId="12691" refreshError="1"/>
      <sheetData sheetId="12692" refreshError="1"/>
      <sheetData sheetId="12693" refreshError="1"/>
      <sheetData sheetId="12694" refreshError="1"/>
      <sheetData sheetId="12695" refreshError="1"/>
      <sheetData sheetId="12696" refreshError="1"/>
      <sheetData sheetId="12697" refreshError="1"/>
      <sheetData sheetId="12698" refreshError="1"/>
      <sheetData sheetId="12699" refreshError="1"/>
      <sheetData sheetId="12700" refreshError="1"/>
      <sheetData sheetId="12701" refreshError="1"/>
      <sheetData sheetId="12702" refreshError="1"/>
      <sheetData sheetId="12703" refreshError="1"/>
      <sheetData sheetId="12704" refreshError="1"/>
      <sheetData sheetId="12705" refreshError="1"/>
      <sheetData sheetId="12706" refreshError="1"/>
      <sheetData sheetId="12707" refreshError="1"/>
      <sheetData sheetId="12708" refreshError="1"/>
      <sheetData sheetId="12709" refreshError="1"/>
      <sheetData sheetId="12710"/>
      <sheetData sheetId="12711"/>
      <sheetData sheetId="12712"/>
      <sheetData sheetId="12713"/>
      <sheetData sheetId="12714"/>
      <sheetData sheetId="12715"/>
      <sheetData sheetId="12716"/>
      <sheetData sheetId="12717"/>
      <sheetData sheetId="12718"/>
      <sheetData sheetId="12719"/>
      <sheetData sheetId="12720"/>
      <sheetData sheetId="12721"/>
      <sheetData sheetId="12722"/>
      <sheetData sheetId="12723"/>
      <sheetData sheetId="12724"/>
      <sheetData sheetId="12725"/>
      <sheetData sheetId="12726"/>
      <sheetData sheetId="12727"/>
      <sheetData sheetId="12728"/>
      <sheetData sheetId="12729"/>
      <sheetData sheetId="12730"/>
      <sheetData sheetId="12731"/>
      <sheetData sheetId="12732"/>
      <sheetData sheetId="12733">
        <row r="2">
          <cell r="A2">
            <v>0</v>
          </cell>
        </row>
      </sheetData>
      <sheetData sheetId="12734">
        <row r="2">
          <cell r="A2">
            <v>0</v>
          </cell>
        </row>
      </sheetData>
      <sheetData sheetId="12735">
        <row r="2">
          <cell r="A2">
            <v>0</v>
          </cell>
        </row>
      </sheetData>
      <sheetData sheetId="12736">
        <row r="2">
          <cell r="A2">
            <v>0</v>
          </cell>
        </row>
      </sheetData>
      <sheetData sheetId="12737">
        <row r="2">
          <cell r="A2">
            <v>0</v>
          </cell>
        </row>
      </sheetData>
      <sheetData sheetId="12738">
        <row r="2">
          <cell r="A2">
            <v>0</v>
          </cell>
        </row>
      </sheetData>
      <sheetData sheetId="12739">
        <row r="2">
          <cell r="A2">
            <v>0</v>
          </cell>
        </row>
      </sheetData>
      <sheetData sheetId="12740">
        <row r="2">
          <cell r="A2">
            <v>0</v>
          </cell>
        </row>
      </sheetData>
      <sheetData sheetId="12741">
        <row r="2">
          <cell r="A2">
            <v>0</v>
          </cell>
        </row>
      </sheetData>
      <sheetData sheetId="12742">
        <row r="2">
          <cell r="A2">
            <v>0</v>
          </cell>
        </row>
      </sheetData>
      <sheetData sheetId="12743">
        <row r="2">
          <cell r="A2">
            <v>0</v>
          </cell>
        </row>
      </sheetData>
      <sheetData sheetId="12744"/>
      <sheetData sheetId="12745">
        <row r="2">
          <cell r="A2">
            <v>0</v>
          </cell>
        </row>
      </sheetData>
      <sheetData sheetId="12746">
        <row r="2">
          <cell r="A2">
            <v>0</v>
          </cell>
        </row>
      </sheetData>
      <sheetData sheetId="12747">
        <row r="2">
          <cell r="A2">
            <v>0</v>
          </cell>
        </row>
      </sheetData>
      <sheetData sheetId="12748">
        <row r="2">
          <cell r="A2">
            <v>0</v>
          </cell>
        </row>
      </sheetData>
      <sheetData sheetId="12749">
        <row r="2">
          <cell r="A2">
            <v>0</v>
          </cell>
        </row>
      </sheetData>
      <sheetData sheetId="12750">
        <row r="2">
          <cell r="A2">
            <v>0</v>
          </cell>
        </row>
      </sheetData>
      <sheetData sheetId="12751"/>
      <sheetData sheetId="12752"/>
      <sheetData sheetId="12753"/>
      <sheetData sheetId="12754"/>
      <sheetData sheetId="12755"/>
      <sheetData sheetId="12756"/>
      <sheetData sheetId="12757">
        <row r="2">
          <cell r="A2">
            <v>0</v>
          </cell>
        </row>
      </sheetData>
      <sheetData sheetId="12758">
        <row r="2">
          <cell r="A2">
            <v>0</v>
          </cell>
        </row>
      </sheetData>
      <sheetData sheetId="12759">
        <row r="2">
          <cell r="A2">
            <v>0</v>
          </cell>
        </row>
      </sheetData>
      <sheetData sheetId="12760">
        <row r="2">
          <cell r="A2">
            <v>0</v>
          </cell>
        </row>
      </sheetData>
      <sheetData sheetId="12761">
        <row r="2">
          <cell r="A2">
            <v>0</v>
          </cell>
        </row>
      </sheetData>
      <sheetData sheetId="12762">
        <row r="2">
          <cell r="A2">
            <v>0</v>
          </cell>
        </row>
      </sheetData>
      <sheetData sheetId="12763">
        <row r="2">
          <cell r="A2">
            <v>0</v>
          </cell>
        </row>
      </sheetData>
      <sheetData sheetId="12764">
        <row r="2">
          <cell r="A2">
            <v>0</v>
          </cell>
        </row>
      </sheetData>
      <sheetData sheetId="12765">
        <row r="2">
          <cell r="A2">
            <v>0</v>
          </cell>
        </row>
      </sheetData>
      <sheetData sheetId="12766">
        <row r="2">
          <cell r="A2">
            <v>0</v>
          </cell>
        </row>
      </sheetData>
      <sheetData sheetId="12767">
        <row r="2">
          <cell r="A2">
            <v>0</v>
          </cell>
        </row>
      </sheetData>
      <sheetData sheetId="12768">
        <row r="2">
          <cell r="A2">
            <v>0</v>
          </cell>
        </row>
      </sheetData>
      <sheetData sheetId="12769">
        <row r="2">
          <cell r="A2">
            <v>0</v>
          </cell>
        </row>
      </sheetData>
      <sheetData sheetId="12770">
        <row r="2">
          <cell r="A2">
            <v>0</v>
          </cell>
        </row>
      </sheetData>
      <sheetData sheetId="12771">
        <row r="2">
          <cell r="A2">
            <v>0</v>
          </cell>
        </row>
      </sheetData>
      <sheetData sheetId="12772">
        <row r="2">
          <cell r="A2">
            <v>0</v>
          </cell>
        </row>
      </sheetData>
      <sheetData sheetId="12773">
        <row r="2">
          <cell r="A2">
            <v>0</v>
          </cell>
        </row>
      </sheetData>
      <sheetData sheetId="12774">
        <row r="2">
          <cell r="A2">
            <v>0</v>
          </cell>
        </row>
      </sheetData>
      <sheetData sheetId="12775">
        <row r="2">
          <cell r="A2">
            <v>0</v>
          </cell>
        </row>
      </sheetData>
      <sheetData sheetId="12776">
        <row r="2">
          <cell r="A2">
            <v>0</v>
          </cell>
        </row>
      </sheetData>
      <sheetData sheetId="12777">
        <row r="2">
          <cell r="A2">
            <v>0</v>
          </cell>
        </row>
      </sheetData>
      <sheetData sheetId="12778">
        <row r="2">
          <cell r="A2">
            <v>0</v>
          </cell>
        </row>
      </sheetData>
      <sheetData sheetId="12779">
        <row r="2">
          <cell r="A2">
            <v>0</v>
          </cell>
        </row>
      </sheetData>
      <sheetData sheetId="12780">
        <row r="2">
          <cell r="A2">
            <v>0</v>
          </cell>
        </row>
      </sheetData>
      <sheetData sheetId="12781">
        <row r="2">
          <cell r="A2">
            <v>0</v>
          </cell>
        </row>
      </sheetData>
      <sheetData sheetId="12782">
        <row r="2">
          <cell r="A2">
            <v>0</v>
          </cell>
        </row>
      </sheetData>
      <sheetData sheetId="12783">
        <row r="2">
          <cell r="A2">
            <v>0</v>
          </cell>
        </row>
      </sheetData>
      <sheetData sheetId="12784">
        <row r="2">
          <cell r="A2">
            <v>0</v>
          </cell>
        </row>
      </sheetData>
      <sheetData sheetId="12785">
        <row r="2">
          <cell r="A2">
            <v>0</v>
          </cell>
        </row>
      </sheetData>
      <sheetData sheetId="12786">
        <row r="2">
          <cell r="A2">
            <v>0</v>
          </cell>
        </row>
      </sheetData>
      <sheetData sheetId="12787">
        <row r="2">
          <cell r="A2">
            <v>0</v>
          </cell>
        </row>
      </sheetData>
      <sheetData sheetId="12788">
        <row r="2">
          <cell r="A2">
            <v>0</v>
          </cell>
        </row>
      </sheetData>
      <sheetData sheetId="12789">
        <row r="2">
          <cell r="A2">
            <v>0</v>
          </cell>
        </row>
      </sheetData>
      <sheetData sheetId="12790">
        <row r="2">
          <cell r="A2">
            <v>0</v>
          </cell>
        </row>
      </sheetData>
      <sheetData sheetId="12791">
        <row r="2">
          <cell r="A2">
            <v>0</v>
          </cell>
        </row>
      </sheetData>
      <sheetData sheetId="12792"/>
      <sheetData sheetId="12793">
        <row r="2">
          <cell r="A2">
            <v>0</v>
          </cell>
        </row>
      </sheetData>
      <sheetData sheetId="12794">
        <row r="2">
          <cell r="A2">
            <v>0</v>
          </cell>
        </row>
      </sheetData>
      <sheetData sheetId="12795">
        <row r="2">
          <cell r="A2">
            <v>0</v>
          </cell>
        </row>
      </sheetData>
      <sheetData sheetId="12796">
        <row r="2">
          <cell r="A2">
            <v>0</v>
          </cell>
        </row>
      </sheetData>
      <sheetData sheetId="12797">
        <row r="2">
          <cell r="A2">
            <v>0</v>
          </cell>
        </row>
      </sheetData>
      <sheetData sheetId="12798">
        <row r="2">
          <cell r="A2">
            <v>0</v>
          </cell>
        </row>
      </sheetData>
      <sheetData sheetId="12799">
        <row r="2">
          <cell r="A2">
            <v>0</v>
          </cell>
        </row>
      </sheetData>
      <sheetData sheetId="12800">
        <row r="2">
          <cell r="A2">
            <v>0</v>
          </cell>
        </row>
      </sheetData>
      <sheetData sheetId="12801">
        <row r="2">
          <cell r="A2">
            <v>0</v>
          </cell>
        </row>
      </sheetData>
      <sheetData sheetId="12802">
        <row r="2">
          <cell r="A2">
            <v>0</v>
          </cell>
        </row>
      </sheetData>
      <sheetData sheetId="12803">
        <row r="2">
          <cell r="A2">
            <v>0</v>
          </cell>
        </row>
      </sheetData>
      <sheetData sheetId="12804">
        <row r="2">
          <cell r="A2">
            <v>0</v>
          </cell>
        </row>
      </sheetData>
      <sheetData sheetId="12805">
        <row r="2">
          <cell r="A2">
            <v>0</v>
          </cell>
        </row>
      </sheetData>
      <sheetData sheetId="12806">
        <row r="2">
          <cell r="A2">
            <v>0</v>
          </cell>
        </row>
      </sheetData>
      <sheetData sheetId="12807">
        <row r="2">
          <cell r="A2">
            <v>0</v>
          </cell>
        </row>
      </sheetData>
      <sheetData sheetId="12808">
        <row r="2">
          <cell r="A2">
            <v>0</v>
          </cell>
        </row>
      </sheetData>
      <sheetData sheetId="12809">
        <row r="2">
          <cell r="A2">
            <v>0</v>
          </cell>
        </row>
      </sheetData>
      <sheetData sheetId="12810">
        <row r="2">
          <cell r="A2">
            <v>0</v>
          </cell>
        </row>
      </sheetData>
      <sheetData sheetId="12811">
        <row r="2">
          <cell r="A2">
            <v>0</v>
          </cell>
        </row>
      </sheetData>
      <sheetData sheetId="12812"/>
      <sheetData sheetId="12813">
        <row r="2">
          <cell r="A2">
            <v>0</v>
          </cell>
        </row>
      </sheetData>
      <sheetData sheetId="12814">
        <row r="2">
          <cell r="A2">
            <v>0</v>
          </cell>
        </row>
      </sheetData>
      <sheetData sheetId="12815">
        <row r="2">
          <cell r="A2">
            <v>0</v>
          </cell>
        </row>
      </sheetData>
      <sheetData sheetId="12816">
        <row r="2">
          <cell r="A2">
            <v>0</v>
          </cell>
        </row>
      </sheetData>
      <sheetData sheetId="12817">
        <row r="2">
          <cell r="A2">
            <v>0</v>
          </cell>
        </row>
      </sheetData>
      <sheetData sheetId="12818">
        <row r="2">
          <cell r="A2">
            <v>0</v>
          </cell>
        </row>
      </sheetData>
      <sheetData sheetId="12819">
        <row r="2">
          <cell r="A2">
            <v>0</v>
          </cell>
        </row>
      </sheetData>
      <sheetData sheetId="12820"/>
      <sheetData sheetId="12821"/>
      <sheetData sheetId="12822"/>
      <sheetData sheetId="12823"/>
      <sheetData sheetId="12824"/>
      <sheetData sheetId="12825"/>
      <sheetData sheetId="12826"/>
      <sheetData sheetId="12827"/>
      <sheetData sheetId="12828"/>
      <sheetData sheetId="12829"/>
      <sheetData sheetId="12830"/>
      <sheetData sheetId="12831"/>
      <sheetData sheetId="12832"/>
      <sheetData sheetId="12833"/>
      <sheetData sheetId="12834"/>
      <sheetData sheetId="12835"/>
      <sheetData sheetId="12836"/>
      <sheetData sheetId="12837"/>
      <sheetData sheetId="12838"/>
      <sheetData sheetId="12839"/>
      <sheetData sheetId="12840"/>
      <sheetData sheetId="12841"/>
      <sheetData sheetId="12842"/>
      <sheetData sheetId="12843"/>
      <sheetData sheetId="12844"/>
      <sheetData sheetId="12845"/>
      <sheetData sheetId="12846"/>
      <sheetData sheetId="12847"/>
      <sheetData sheetId="12848"/>
      <sheetData sheetId="12849"/>
      <sheetData sheetId="12850">
        <row r="2">
          <cell r="A2">
            <v>0</v>
          </cell>
        </row>
      </sheetData>
      <sheetData sheetId="12851">
        <row r="2">
          <cell r="A2">
            <v>0</v>
          </cell>
        </row>
      </sheetData>
      <sheetData sheetId="12852">
        <row r="2">
          <cell r="A2">
            <v>0</v>
          </cell>
        </row>
      </sheetData>
      <sheetData sheetId="12853">
        <row r="2">
          <cell r="A2">
            <v>0</v>
          </cell>
        </row>
      </sheetData>
      <sheetData sheetId="12854">
        <row r="2">
          <cell r="A2">
            <v>0</v>
          </cell>
        </row>
      </sheetData>
      <sheetData sheetId="12855">
        <row r="2">
          <cell r="A2">
            <v>0</v>
          </cell>
        </row>
      </sheetData>
      <sheetData sheetId="12856">
        <row r="2">
          <cell r="A2">
            <v>0</v>
          </cell>
        </row>
      </sheetData>
      <sheetData sheetId="12857"/>
      <sheetData sheetId="12858">
        <row r="2">
          <cell r="A2">
            <v>0</v>
          </cell>
        </row>
      </sheetData>
      <sheetData sheetId="12859">
        <row r="2">
          <cell r="A2">
            <v>0</v>
          </cell>
        </row>
      </sheetData>
      <sheetData sheetId="12860">
        <row r="2">
          <cell r="A2">
            <v>0</v>
          </cell>
        </row>
      </sheetData>
      <sheetData sheetId="12861">
        <row r="2">
          <cell r="A2">
            <v>0</v>
          </cell>
        </row>
      </sheetData>
      <sheetData sheetId="12862">
        <row r="2">
          <cell r="A2">
            <v>0</v>
          </cell>
        </row>
      </sheetData>
      <sheetData sheetId="12863">
        <row r="2">
          <cell r="A2">
            <v>0</v>
          </cell>
        </row>
      </sheetData>
      <sheetData sheetId="12864">
        <row r="2">
          <cell r="A2">
            <v>0</v>
          </cell>
        </row>
      </sheetData>
      <sheetData sheetId="12865" refreshError="1"/>
      <sheetData sheetId="12866" refreshError="1"/>
      <sheetData sheetId="12867" refreshError="1"/>
      <sheetData sheetId="12868" refreshError="1"/>
      <sheetData sheetId="12869" refreshError="1"/>
      <sheetData sheetId="12870" refreshError="1"/>
      <sheetData sheetId="12871" refreshError="1"/>
      <sheetData sheetId="12872" refreshError="1"/>
      <sheetData sheetId="12873" refreshError="1"/>
      <sheetData sheetId="12874" refreshError="1"/>
      <sheetData sheetId="12875" refreshError="1"/>
      <sheetData sheetId="12876" refreshError="1"/>
      <sheetData sheetId="12877" refreshError="1"/>
      <sheetData sheetId="12878" refreshError="1"/>
      <sheetData sheetId="12879" refreshError="1"/>
      <sheetData sheetId="12880" refreshError="1"/>
      <sheetData sheetId="12881" refreshError="1"/>
      <sheetData sheetId="12882" refreshError="1"/>
      <sheetData sheetId="12883" refreshError="1"/>
      <sheetData sheetId="12884" refreshError="1"/>
      <sheetData sheetId="12885">
        <row r="2">
          <cell r="A2">
            <v>0</v>
          </cell>
        </row>
      </sheetData>
      <sheetData sheetId="12886" refreshError="1"/>
      <sheetData sheetId="12887" refreshError="1"/>
      <sheetData sheetId="12888" refreshError="1"/>
      <sheetData sheetId="12889">
        <row r="2">
          <cell r="A2">
            <v>0</v>
          </cell>
        </row>
      </sheetData>
      <sheetData sheetId="12890" refreshError="1"/>
      <sheetData sheetId="12891" refreshError="1"/>
      <sheetData sheetId="12892" refreshError="1"/>
      <sheetData sheetId="12893" refreshError="1"/>
      <sheetData sheetId="12894" refreshError="1"/>
      <sheetData sheetId="12895" refreshError="1"/>
      <sheetData sheetId="12896" refreshError="1"/>
      <sheetData sheetId="12897" refreshError="1"/>
      <sheetData sheetId="12898" refreshError="1"/>
      <sheetData sheetId="12899" refreshError="1"/>
      <sheetData sheetId="12900" refreshError="1"/>
      <sheetData sheetId="12901" refreshError="1"/>
      <sheetData sheetId="12902" refreshError="1"/>
      <sheetData sheetId="12903" refreshError="1"/>
      <sheetData sheetId="12904" refreshError="1"/>
      <sheetData sheetId="12905" refreshError="1"/>
      <sheetData sheetId="12906" refreshError="1"/>
      <sheetData sheetId="12907" refreshError="1"/>
      <sheetData sheetId="12908" refreshError="1"/>
      <sheetData sheetId="12909" refreshError="1"/>
      <sheetData sheetId="12910" refreshError="1"/>
      <sheetData sheetId="12911" refreshError="1"/>
      <sheetData sheetId="12912" refreshError="1"/>
      <sheetData sheetId="12913" refreshError="1"/>
      <sheetData sheetId="12914" refreshError="1"/>
      <sheetData sheetId="12915" refreshError="1"/>
      <sheetData sheetId="12916" refreshError="1"/>
      <sheetData sheetId="12917" refreshError="1"/>
      <sheetData sheetId="12918"/>
      <sheetData sheetId="12919" refreshError="1"/>
      <sheetData sheetId="12920"/>
      <sheetData sheetId="12921">
        <row r="2">
          <cell r="A2">
            <v>0</v>
          </cell>
        </row>
      </sheetData>
      <sheetData sheetId="12922">
        <row r="2">
          <cell r="A2">
            <v>0</v>
          </cell>
        </row>
      </sheetData>
      <sheetData sheetId="12923">
        <row r="2">
          <cell r="A2">
            <v>0</v>
          </cell>
        </row>
      </sheetData>
      <sheetData sheetId="12924">
        <row r="2">
          <cell r="A2">
            <v>0</v>
          </cell>
        </row>
      </sheetData>
      <sheetData sheetId="12925">
        <row r="2">
          <cell r="A2">
            <v>0</v>
          </cell>
        </row>
      </sheetData>
      <sheetData sheetId="12926">
        <row r="2">
          <cell r="A2">
            <v>0</v>
          </cell>
        </row>
      </sheetData>
      <sheetData sheetId="12927">
        <row r="2">
          <cell r="A2">
            <v>0</v>
          </cell>
        </row>
      </sheetData>
      <sheetData sheetId="12928">
        <row r="2">
          <cell r="A2">
            <v>0</v>
          </cell>
        </row>
      </sheetData>
      <sheetData sheetId="12929">
        <row r="2">
          <cell r="A2">
            <v>0</v>
          </cell>
        </row>
      </sheetData>
      <sheetData sheetId="12930">
        <row r="2">
          <cell r="A2">
            <v>0</v>
          </cell>
        </row>
      </sheetData>
      <sheetData sheetId="12931">
        <row r="2">
          <cell r="A2">
            <v>0</v>
          </cell>
        </row>
      </sheetData>
      <sheetData sheetId="12932">
        <row r="2">
          <cell r="A2">
            <v>0</v>
          </cell>
        </row>
      </sheetData>
      <sheetData sheetId="12933">
        <row r="2">
          <cell r="A2">
            <v>0</v>
          </cell>
        </row>
      </sheetData>
      <sheetData sheetId="12934"/>
      <sheetData sheetId="12935">
        <row r="2">
          <cell r="A2">
            <v>0</v>
          </cell>
        </row>
      </sheetData>
      <sheetData sheetId="12936">
        <row r="2">
          <cell r="A2">
            <v>0</v>
          </cell>
        </row>
      </sheetData>
      <sheetData sheetId="12937">
        <row r="2">
          <cell r="A2">
            <v>0</v>
          </cell>
        </row>
      </sheetData>
      <sheetData sheetId="12938"/>
      <sheetData sheetId="12939">
        <row r="2">
          <cell r="A2">
            <v>0</v>
          </cell>
        </row>
      </sheetData>
      <sheetData sheetId="12940">
        <row r="2">
          <cell r="A2">
            <v>0</v>
          </cell>
        </row>
      </sheetData>
      <sheetData sheetId="12941">
        <row r="2">
          <cell r="A2">
            <v>0</v>
          </cell>
        </row>
      </sheetData>
      <sheetData sheetId="12942"/>
      <sheetData sheetId="12943">
        <row r="2">
          <cell r="A2">
            <v>0</v>
          </cell>
        </row>
      </sheetData>
      <sheetData sheetId="12944">
        <row r="2">
          <cell r="A2">
            <v>0</v>
          </cell>
        </row>
      </sheetData>
      <sheetData sheetId="12945"/>
      <sheetData sheetId="12946"/>
      <sheetData sheetId="12947"/>
      <sheetData sheetId="12948"/>
      <sheetData sheetId="12949"/>
      <sheetData sheetId="12950"/>
      <sheetData sheetId="12951"/>
      <sheetData sheetId="12952"/>
      <sheetData sheetId="12953"/>
      <sheetData sheetId="12954"/>
      <sheetData sheetId="12955"/>
      <sheetData sheetId="12956"/>
      <sheetData sheetId="12957"/>
      <sheetData sheetId="12958"/>
      <sheetData sheetId="12959"/>
      <sheetData sheetId="12960"/>
      <sheetData sheetId="12961"/>
      <sheetData sheetId="12962"/>
      <sheetData sheetId="12963"/>
      <sheetData sheetId="12964"/>
      <sheetData sheetId="12965">
        <row r="2">
          <cell r="A2">
            <v>0</v>
          </cell>
        </row>
      </sheetData>
      <sheetData sheetId="12966">
        <row r="2">
          <cell r="A2">
            <v>0</v>
          </cell>
        </row>
      </sheetData>
      <sheetData sheetId="12967">
        <row r="2">
          <cell r="A2">
            <v>0</v>
          </cell>
        </row>
      </sheetData>
      <sheetData sheetId="12968">
        <row r="2">
          <cell r="A2">
            <v>0</v>
          </cell>
        </row>
      </sheetData>
      <sheetData sheetId="12969">
        <row r="2">
          <cell r="A2">
            <v>0</v>
          </cell>
        </row>
      </sheetData>
      <sheetData sheetId="12970">
        <row r="2">
          <cell r="A2">
            <v>0</v>
          </cell>
        </row>
      </sheetData>
      <sheetData sheetId="12971">
        <row r="2">
          <cell r="A2">
            <v>0</v>
          </cell>
        </row>
      </sheetData>
      <sheetData sheetId="12972">
        <row r="2">
          <cell r="A2">
            <v>0</v>
          </cell>
        </row>
      </sheetData>
      <sheetData sheetId="12973">
        <row r="2">
          <cell r="A2">
            <v>0</v>
          </cell>
        </row>
      </sheetData>
      <sheetData sheetId="12974">
        <row r="2">
          <cell r="A2">
            <v>0</v>
          </cell>
        </row>
      </sheetData>
      <sheetData sheetId="12975">
        <row r="2">
          <cell r="A2">
            <v>0</v>
          </cell>
        </row>
      </sheetData>
      <sheetData sheetId="12976">
        <row r="2">
          <cell r="A2">
            <v>0</v>
          </cell>
        </row>
      </sheetData>
      <sheetData sheetId="12977">
        <row r="2">
          <cell r="A2">
            <v>0</v>
          </cell>
        </row>
      </sheetData>
      <sheetData sheetId="12978">
        <row r="2">
          <cell r="A2">
            <v>0</v>
          </cell>
        </row>
      </sheetData>
      <sheetData sheetId="12979"/>
      <sheetData sheetId="12980"/>
      <sheetData sheetId="12981"/>
      <sheetData sheetId="12982"/>
      <sheetData sheetId="12983"/>
      <sheetData sheetId="12984"/>
      <sheetData sheetId="12985"/>
      <sheetData sheetId="12986"/>
      <sheetData sheetId="12987"/>
      <sheetData sheetId="12988"/>
      <sheetData sheetId="12989"/>
      <sheetData sheetId="12990"/>
      <sheetData sheetId="12991"/>
      <sheetData sheetId="12992"/>
      <sheetData sheetId="12993"/>
      <sheetData sheetId="12994"/>
      <sheetData sheetId="12995"/>
      <sheetData sheetId="12996"/>
      <sheetData sheetId="12997"/>
      <sheetData sheetId="12998"/>
      <sheetData sheetId="12999"/>
      <sheetData sheetId="13000" refreshError="1"/>
      <sheetData sheetId="13001" refreshError="1"/>
      <sheetData sheetId="13002" refreshError="1"/>
      <sheetData sheetId="13003" refreshError="1"/>
      <sheetData sheetId="13004" refreshError="1"/>
      <sheetData sheetId="13005" refreshError="1"/>
      <sheetData sheetId="13006" refreshError="1"/>
      <sheetData sheetId="13007"/>
      <sheetData sheetId="13008"/>
      <sheetData sheetId="13009"/>
      <sheetData sheetId="13010"/>
      <sheetData sheetId="13011"/>
      <sheetData sheetId="13012"/>
      <sheetData sheetId="13013">
        <row r="2">
          <cell r="A2">
            <v>0</v>
          </cell>
        </row>
      </sheetData>
      <sheetData sheetId="13014">
        <row r="2">
          <cell r="A2">
            <v>0</v>
          </cell>
        </row>
      </sheetData>
      <sheetData sheetId="13015">
        <row r="2">
          <cell r="A2">
            <v>0</v>
          </cell>
        </row>
      </sheetData>
      <sheetData sheetId="13016">
        <row r="2">
          <cell r="A2">
            <v>0</v>
          </cell>
        </row>
      </sheetData>
      <sheetData sheetId="13017">
        <row r="2">
          <cell r="A2">
            <v>0</v>
          </cell>
        </row>
      </sheetData>
      <sheetData sheetId="13018">
        <row r="2">
          <cell r="A2">
            <v>0</v>
          </cell>
        </row>
      </sheetData>
      <sheetData sheetId="13019">
        <row r="2">
          <cell r="A2">
            <v>0</v>
          </cell>
        </row>
      </sheetData>
      <sheetData sheetId="13020">
        <row r="2">
          <cell r="A2">
            <v>0</v>
          </cell>
        </row>
      </sheetData>
      <sheetData sheetId="13021" refreshError="1"/>
      <sheetData sheetId="13022" refreshError="1"/>
      <sheetData sheetId="13023" refreshError="1"/>
      <sheetData sheetId="13024" refreshError="1"/>
      <sheetData sheetId="13025" refreshError="1"/>
      <sheetData sheetId="13026" refreshError="1"/>
      <sheetData sheetId="13027" refreshError="1"/>
      <sheetData sheetId="13028" refreshError="1"/>
      <sheetData sheetId="13029" refreshError="1"/>
      <sheetData sheetId="13030" refreshError="1"/>
      <sheetData sheetId="13031" refreshError="1"/>
      <sheetData sheetId="13032" refreshError="1"/>
      <sheetData sheetId="13033" refreshError="1"/>
      <sheetData sheetId="13034" refreshError="1"/>
      <sheetData sheetId="13035" refreshError="1"/>
      <sheetData sheetId="13036" refreshError="1"/>
      <sheetData sheetId="13037" refreshError="1"/>
      <sheetData sheetId="13038" refreshError="1"/>
      <sheetData sheetId="13039" refreshError="1"/>
      <sheetData sheetId="13040" refreshError="1"/>
      <sheetData sheetId="13041" refreshError="1"/>
      <sheetData sheetId="13042" refreshError="1"/>
      <sheetData sheetId="13043" refreshError="1"/>
      <sheetData sheetId="13044" refreshError="1"/>
      <sheetData sheetId="13045" refreshError="1"/>
      <sheetData sheetId="13046" refreshError="1"/>
      <sheetData sheetId="13047" refreshError="1"/>
      <sheetData sheetId="13048" refreshError="1"/>
      <sheetData sheetId="13049" refreshError="1"/>
      <sheetData sheetId="13050" refreshError="1"/>
      <sheetData sheetId="13051" refreshError="1"/>
      <sheetData sheetId="13052" refreshError="1"/>
      <sheetData sheetId="13053" refreshError="1"/>
      <sheetData sheetId="13054" refreshError="1"/>
      <sheetData sheetId="13055" refreshError="1"/>
      <sheetData sheetId="13056" refreshError="1"/>
      <sheetData sheetId="13057" refreshError="1"/>
      <sheetData sheetId="13058" refreshError="1"/>
      <sheetData sheetId="13059" refreshError="1"/>
      <sheetData sheetId="13060" refreshError="1"/>
      <sheetData sheetId="13061" refreshError="1"/>
      <sheetData sheetId="13062" refreshError="1"/>
      <sheetData sheetId="13063" refreshError="1"/>
      <sheetData sheetId="13064" refreshError="1"/>
      <sheetData sheetId="13065" refreshError="1"/>
      <sheetData sheetId="13066" refreshError="1"/>
      <sheetData sheetId="13067" refreshError="1"/>
      <sheetData sheetId="13068" refreshError="1"/>
      <sheetData sheetId="13069" refreshError="1"/>
      <sheetData sheetId="13070" refreshError="1"/>
      <sheetData sheetId="13071" refreshError="1"/>
      <sheetData sheetId="13072" refreshError="1"/>
      <sheetData sheetId="13073" refreshError="1"/>
      <sheetData sheetId="13074" refreshError="1"/>
      <sheetData sheetId="13075" refreshError="1"/>
      <sheetData sheetId="13076" refreshError="1"/>
      <sheetData sheetId="13077" refreshError="1"/>
      <sheetData sheetId="13078" refreshError="1"/>
      <sheetData sheetId="13079" refreshError="1"/>
      <sheetData sheetId="13080" refreshError="1"/>
      <sheetData sheetId="13081" refreshError="1"/>
      <sheetData sheetId="13082" refreshError="1"/>
      <sheetData sheetId="13083" refreshError="1"/>
      <sheetData sheetId="13084" refreshError="1"/>
      <sheetData sheetId="13085" refreshError="1"/>
      <sheetData sheetId="13086" refreshError="1"/>
      <sheetData sheetId="13087" refreshError="1"/>
      <sheetData sheetId="13088" refreshError="1"/>
      <sheetData sheetId="13089" refreshError="1"/>
      <sheetData sheetId="13090" refreshError="1"/>
      <sheetData sheetId="13091" refreshError="1"/>
      <sheetData sheetId="13092" refreshError="1"/>
      <sheetData sheetId="13093" refreshError="1"/>
      <sheetData sheetId="13094" refreshError="1"/>
      <sheetData sheetId="13095" refreshError="1"/>
      <sheetData sheetId="13096" refreshError="1"/>
      <sheetData sheetId="13097" refreshError="1"/>
      <sheetData sheetId="13098" refreshError="1"/>
      <sheetData sheetId="13099" refreshError="1"/>
      <sheetData sheetId="13100" refreshError="1"/>
      <sheetData sheetId="13101" refreshError="1"/>
      <sheetData sheetId="13102" refreshError="1"/>
      <sheetData sheetId="13103" refreshError="1"/>
      <sheetData sheetId="13104" refreshError="1"/>
      <sheetData sheetId="13105" refreshError="1"/>
      <sheetData sheetId="13106" refreshError="1"/>
      <sheetData sheetId="13107" refreshError="1"/>
      <sheetData sheetId="13108" refreshError="1"/>
      <sheetData sheetId="13109" refreshError="1"/>
      <sheetData sheetId="13110" refreshError="1"/>
      <sheetData sheetId="13111" refreshError="1"/>
      <sheetData sheetId="13112" refreshError="1"/>
      <sheetData sheetId="13113" refreshError="1"/>
      <sheetData sheetId="13114" refreshError="1"/>
      <sheetData sheetId="13115" refreshError="1"/>
      <sheetData sheetId="13116" refreshError="1"/>
      <sheetData sheetId="13117" refreshError="1"/>
      <sheetData sheetId="13118" refreshError="1"/>
      <sheetData sheetId="13119" refreshError="1"/>
      <sheetData sheetId="13120" refreshError="1"/>
      <sheetData sheetId="13121" refreshError="1"/>
      <sheetData sheetId="13122" refreshError="1"/>
      <sheetData sheetId="13123" refreshError="1"/>
      <sheetData sheetId="13124" refreshError="1"/>
      <sheetData sheetId="13125" refreshError="1"/>
      <sheetData sheetId="13126" refreshError="1"/>
      <sheetData sheetId="13127" refreshError="1"/>
      <sheetData sheetId="13128" refreshError="1"/>
      <sheetData sheetId="13129" refreshError="1"/>
      <sheetData sheetId="13130" refreshError="1"/>
      <sheetData sheetId="13131" refreshError="1"/>
      <sheetData sheetId="13132" refreshError="1"/>
      <sheetData sheetId="13133" refreshError="1"/>
      <sheetData sheetId="13134" refreshError="1"/>
      <sheetData sheetId="13135" refreshError="1"/>
      <sheetData sheetId="13136" refreshError="1"/>
      <sheetData sheetId="13137" refreshError="1"/>
      <sheetData sheetId="13138" refreshError="1"/>
      <sheetData sheetId="13139" refreshError="1"/>
      <sheetData sheetId="13140" refreshError="1"/>
      <sheetData sheetId="13141" refreshError="1"/>
      <sheetData sheetId="13142" refreshError="1"/>
      <sheetData sheetId="13143" refreshError="1"/>
      <sheetData sheetId="13144" refreshError="1"/>
      <sheetData sheetId="13145" refreshError="1"/>
      <sheetData sheetId="13146" refreshError="1"/>
      <sheetData sheetId="13147" refreshError="1"/>
      <sheetData sheetId="13148" refreshError="1"/>
      <sheetData sheetId="13149" refreshError="1"/>
      <sheetData sheetId="13150" refreshError="1"/>
      <sheetData sheetId="13151" refreshError="1"/>
      <sheetData sheetId="13152" refreshError="1"/>
      <sheetData sheetId="13153" refreshError="1"/>
      <sheetData sheetId="13154" refreshError="1"/>
      <sheetData sheetId="13155" refreshError="1"/>
      <sheetData sheetId="13156" refreshError="1"/>
      <sheetData sheetId="13157" refreshError="1"/>
      <sheetData sheetId="13158" refreshError="1"/>
      <sheetData sheetId="13159" refreshError="1"/>
      <sheetData sheetId="13160">
        <row r="2">
          <cell r="A2">
            <v>0</v>
          </cell>
        </row>
      </sheetData>
      <sheetData sheetId="13161">
        <row r="2">
          <cell r="A2">
            <v>0</v>
          </cell>
        </row>
      </sheetData>
      <sheetData sheetId="13162">
        <row r="2">
          <cell r="A2">
            <v>0</v>
          </cell>
        </row>
      </sheetData>
      <sheetData sheetId="13163">
        <row r="2">
          <cell r="A2">
            <v>0</v>
          </cell>
        </row>
      </sheetData>
      <sheetData sheetId="13164">
        <row r="2">
          <cell r="A2">
            <v>0</v>
          </cell>
        </row>
      </sheetData>
      <sheetData sheetId="13165">
        <row r="2">
          <cell r="A2">
            <v>0</v>
          </cell>
        </row>
      </sheetData>
      <sheetData sheetId="13166">
        <row r="2">
          <cell r="A2">
            <v>0</v>
          </cell>
        </row>
      </sheetData>
      <sheetData sheetId="13167">
        <row r="2">
          <cell r="A2">
            <v>0</v>
          </cell>
        </row>
      </sheetData>
      <sheetData sheetId="13168">
        <row r="2">
          <cell r="A2">
            <v>0</v>
          </cell>
        </row>
      </sheetData>
      <sheetData sheetId="13169">
        <row r="2">
          <cell r="A2">
            <v>0</v>
          </cell>
        </row>
      </sheetData>
      <sheetData sheetId="13170">
        <row r="2">
          <cell r="A2">
            <v>0</v>
          </cell>
        </row>
      </sheetData>
      <sheetData sheetId="13171">
        <row r="2">
          <cell r="A2">
            <v>0</v>
          </cell>
        </row>
      </sheetData>
      <sheetData sheetId="13172">
        <row r="2">
          <cell r="A2">
            <v>0</v>
          </cell>
        </row>
      </sheetData>
      <sheetData sheetId="13173">
        <row r="2">
          <cell r="A2">
            <v>0</v>
          </cell>
        </row>
      </sheetData>
      <sheetData sheetId="13174"/>
      <sheetData sheetId="13175"/>
      <sheetData sheetId="13176"/>
      <sheetData sheetId="13177"/>
      <sheetData sheetId="13178"/>
      <sheetData sheetId="13179"/>
      <sheetData sheetId="13180"/>
      <sheetData sheetId="13181"/>
      <sheetData sheetId="13182"/>
      <sheetData sheetId="13183"/>
      <sheetData sheetId="13184"/>
      <sheetData sheetId="13185"/>
      <sheetData sheetId="13186"/>
      <sheetData sheetId="13187"/>
      <sheetData sheetId="13188"/>
      <sheetData sheetId="13189"/>
      <sheetData sheetId="13190"/>
      <sheetData sheetId="13191"/>
      <sheetData sheetId="13192"/>
      <sheetData sheetId="13193"/>
      <sheetData sheetId="13194"/>
      <sheetData sheetId="13195"/>
      <sheetData sheetId="13196"/>
      <sheetData sheetId="13197"/>
      <sheetData sheetId="13198"/>
      <sheetData sheetId="13199">
        <row r="2">
          <cell r="A2">
            <v>0</v>
          </cell>
        </row>
      </sheetData>
      <sheetData sheetId="13200">
        <row r="2">
          <cell r="A2">
            <v>0</v>
          </cell>
        </row>
      </sheetData>
      <sheetData sheetId="13201">
        <row r="2">
          <cell r="A2">
            <v>0</v>
          </cell>
        </row>
      </sheetData>
      <sheetData sheetId="13202">
        <row r="2">
          <cell r="A2">
            <v>0</v>
          </cell>
        </row>
      </sheetData>
      <sheetData sheetId="13203">
        <row r="2">
          <cell r="A2">
            <v>0</v>
          </cell>
        </row>
      </sheetData>
      <sheetData sheetId="13204">
        <row r="2">
          <cell r="A2">
            <v>0</v>
          </cell>
        </row>
      </sheetData>
      <sheetData sheetId="13205">
        <row r="2">
          <cell r="A2">
            <v>0</v>
          </cell>
        </row>
      </sheetData>
      <sheetData sheetId="13206">
        <row r="2">
          <cell r="A2">
            <v>0</v>
          </cell>
        </row>
      </sheetData>
      <sheetData sheetId="13207">
        <row r="2">
          <cell r="A2">
            <v>0</v>
          </cell>
        </row>
      </sheetData>
      <sheetData sheetId="13208">
        <row r="2">
          <cell r="A2">
            <v>0</v>
          </cell>
        </row>
      </sheetData>
      <sheetData sheetId="13209">
        <row r="2">
          <cell r="A2">
            <v>0</v>
          </cell>
        </row>
      </sheetData>
      <sheetData sheetId="13210">
        <row r="2">
          <cell r="A2">
            <v>0</v>
          </cell>
        </row>
      </sheetData>
      <sheetData sheetId="13211">
        <row r="2">
          <cell r="A2">
            <v>0</v>
          </cell>
        </row>
      </sheetData>
      <sheetData sheetId="13212">
        <row r="2">
          <cell r="A2">
            <v>0</v>
          </cell>
        </row>
      </sheetData>
      <sheetData sheetId="13213">
        <row r="2">
          <cell r="A2">
            <v>0</v>
          </cell>
        </row>
      </sheetData>
      <sheetData sheetId="13214">
        <row r="2">
          <cell r="A2">
            <v>0</v>
          </cell>
        </row>
      </sheetData>
      <sheetData sheetId="13215">
        <row r="2">
          <cell r="A2">
            <v>0</v>
          </cell>
        </row>
      </sheetData>
      <sheetData sheetId="13216">
        <row r="2">
          <cell r="A2">
            <v>0</v>
          </cell>
        </row>
      </sheetData>
      <sheetData sheetId="13217">
        <row r="2">
          <cell r="A2">
            <v>0</v>
          </cell>
        </row>
      </sheetData>
      <sheetData sheetId="13218"/>
      <sheetData sheetId="13219"/>
      <sheetData sheetId="13220"/>
      <sheetData sheetId="13221"/>
      <sheetData sheetId="13222"/>
      <sheetData sheetId="13223"/>
      <sheetData sheetId="13224"/>
      <sheetData sheetId="13225"/>
      <sheetData sheetId="13226"/>
      <sheetData sheetId="13227"/>
      <sheetData sheetId="13228"/>
      <sheetData sheetId="13229"/>
      <sheetData sheetId="13230"/>
      <sheetData sheetId="13231"/>
      <sheetData sheetId="13232"/>
      <sheetData sheetId="13233"/>
      <sheetData sheetId="13234"/>
      <sheetData sheetId="13235"/>
      <sheetData sheetId="13236" refreshError="1"/>
      <sheetData sheetId="13237" refreshError="1"/>
      <sheetData sheetId="13238" refreshError="1"/>
      <sheetData sheetId="13239" refreshError="1"/>
      <sheetData sheetId="13240" refreshError="1"/>
      <sheetData sheetId="13241" refreshError="1"/>
      <sheetData sheetId="13242" refreshError="1"/>
      <sheetData sheetId="13243">
        <row r="2">
          <cell r="A2">
            <v>0</v>
          </cell>
        </row>
      </sheetData>
      <sheetData sheetId="13244">
        <row r="2">
          <cell r="A2">
            <v>0</v>
          </cell>
        </row>
      </sheetData>
      <sheetData sheetId="13245">
        <row r="2">
          <cell r="A2">
            <v>0</v>
          </cell>
        </row>
      </sheetData>
      <sheetData sheetId="13246">
        <row r="2">
          <cell r="A2">
            <v>0</v>
          </cell>
        </row>
      </sheetData>
      <sheetData sheetId="13247">
        <row r="2">
          <cell r="A2">
            <v>0</v>
          </cell>
        </row>
      </sheetData>
      <sheetData sheetId="13248">
        <row r="2">
          <cell r="A2">
            <v>0</v>
          </cell>
        </row>
      </sheetData>
      <sheetData sheetId="13249">
        <row r="2">
          <cell r="A2">
            <v>0</v>
          </cell>
        </row>
      </sheetData>
      <sheetData sheetId="13250">
        <row r="2">
          <cell r="A2">
            <v>0</v>
          </cell>
        </row>
      </sheetData>
      <sheetData sheetId="13251">
        <row r="2">
          <cell r="A2">
            <v>0</v>
          </cell>
        </row>
      </sheetData>
      <sheetData sheetId="13252">
        <row r="2">
          <cell r="A2">
            <v>0</v>
          </cell>
        </row>
      </sheetData>
      <sheetData sheetId="13253">
        <row r="2">
          <cell r="A2">
            <v>0</v>
          </cell>
        </row>
      </sheetData>
      <sheetData sheetId="13254">
        <row r="2">
          <cell r="A2">
            <v>0</v>
          </cell>
        </row>
      </sheetData>
      <sheetData sheetId="13255">
        <row r="2">
          <cell r="A2">
            <v>0</v>
          </cell>
        </row>
      </sheetData>
      <sheetData sheetId="13256">
        <row r="2">
          <cell r="A2">
            <v>0</v>
          </cell>
        </row>
      </sheetData>
      <sheetData sheetId="13257">
        <row r="2">
          <cell r="A2">
            <v>0</v>
          </cell>
        </row>
      </sheetData>
      <sheetData sheetId="13258">
        <row r="2">
          <cell r="A2">
            <v>0</v>
          </cell>
        </row>
      </sheetData>
      <sheetData sheetId="13259">
        <row r="2">
          <cell r="A2">
            <v>0</v>
          </cell>
        </row>
      </sheetData>
      <sheetData sheetId="13260">
        <row r="2">
          <cell r="A2">
            <v>0</v>
          </cell>
        </row>
      </sheetData>
      <sheetData sheetId="13261">
        <row r="2">
          <cell r="A2">
            <v>0</v>
          </cell>
        </row>
      </sheetData>
      <sheetData sheetId="13262"/>
      <sheetData sheetId="13263"/>
      <sheetData sheetId="13264"/>
      <sheetData sheetId="13265"/>
      <sheetData sheetId="13266"/>
      <sheetData sheetId="13267"/>
      <sheetData sheetId="13268"/>
      <sheetData sheetId="13269"/>
      <sheetData sheetId="13270"/>
      <sheetData sheetId="13271"/>
      <sheetData sheetId="13272"/>
      <sheetData sheetId="13273"/>
      <sheetData sheetId="13274"/>
      <sheetData sheetId="13275"/>
      <sheetData sheetId="13276"/>
      <sheetData sheetId="13277"/>
      <sheetData sheetId="13278"/>
      <sheetData sheetId="13279"/>
      <sheetData sheetId="13280"/>
      <sheetData sheetId="13281"/>
      <sheetData sheetId="13282"/>
      <sheetData sheetId="13283"/>
      <sheetData sheetId="13284"/>
      <sheetData sheetId="13285"/>
      <sheetData sheetId="13286"/>
      <sheetData sheetId="13287"/>
      <sheetData sheetId="13288"/>
      <sheetData sheetId="13289">
        <row r="2">
          <cell r="A2">
            <v>0</v>
          </cell>
        </row>
      </sheetData>
      <sheetData sheetId="13290">
        <row r="2">
          <cell r="A2">
            <v>0</v>
          </cell>
        </row>
      </sheetData>
      <sheetData sheetId="13291">
        <row r="2">
          <cell r="A2">
            <v>0</v>
          </cell>
        </row>
      </sheetData>
      <sheetData sheetId="13292">
        <row r="2">
          <cell r="A2">
            <v>0</v>
          </cell>
        </row>
      </sheetData>
      <sheetData sheetId="13293">
        <row r="2">
          <cell r="A2">
            <v>0</v>
          </cell>
        </row>
      </sheetData>
      <sheetData sheetId="13294">
        <row r="2">
          <cell r="A2">
            <v>0</v>
          </cell>
        </row>
      </sheetData>
      <sheetData sheetId="13295" refreshError="1"/>
      <sheetData sheetId="13296">
        <row r="2">
          <cell r="A2">
            <v>0</v>
          </cell>
        </row>
      </sheetData>
      <sheetData sheetId="13297"/>
      <sheetData sheetId="13298"/>
      <sheetData sheetId="13299"/>
      <sheetData sheetId="13300"/>
      <sheetData sheetId="13301"/>
      <sheetData sheetId="13302"/>
      <sheetData sheetId="13303"/>
      <sheetData sheetId="13304"/>
      <sheetData sheetId="13305"/>
      <sheetData sheetId="13306"/>
      <sheetData sheetId="13307"/>
      <sheetData sheetId="13308"/>
      <sheetData sheetId="13309"/>
      <sheetData sheetId="13310"/>
      <sheetData sheetId="13311"/>
      <sheetData sheetId="13312"/>
      <sheetData sheetId="13313"/>
      <sheetData sheetId="13314"/>
      <sheetData sheetId="13315"/>
      <sheetData sheetId="13316"/>
      <sheetData sheetId="13317"/>
      <sheetData sheetId="13318"/>
      <sheetData sheetId="13319"/>
      <sheetData sheetId="13320"/>
      <sheetData sheetId="13321"/>
      <sheetData sheetId="13322"/>
      <sheetData sheetId="13323"/>
      <sheetData sheetId="13324"/>
      <sheetData sheetId="13325"/>
      <sheetData sheetId="13326"/>
      <sheetData sheetId="13327"/>
      <sheetData sheetId="13328"/>
      <sheetData sheetId="13329"/>
      <sheetData sheetId="13330"/>
      <sheetData sheetId="13331"/>
      <sheetData sheetId="13332"/>
      <sheetData sheetId="13333"/>
      <sheetData sheetId="13334"/>
      <sheetData sheetId="13335"/>
      <sheetData sheetId="13336">
        <row r="2">
          <cell r="A2">
            <v>0</v>
          </cell>
        </row>
      </sheetData>
      <sheetData sheetId="13337">
        <row r="2">
          <cell r="A2">
            <v>0</v>
          </cell>
        </row>
      </sheetData>
      <sheetData sheetId="13338"/>
      <sheetData sheetId="13339">
        <row r="2">
          <cell r="A2">
            <v>0</v>
          </cell>
        </row>
      </sheetData>
      <sheetData sheetId="13340">
        <row r="2">
          <cell r="A2">
            <v>0</v>
          </cell>
        </row>
      </sheetData>
      <sheetData sheetId="13341">
        <row r="2">
          <cell r="A2">
            <v>0</v>
          </cell>
        </row>
      </sheetData>
      <sheetData sheetId="13342"/>
      <sheetData sheetId="13343"/>
      <sheetData sheetId="13344"/>
      <sheetData sheetId="13345"/>
      <sheetData sheetId="13346"/>
      <sheetData sheetId="13347">
        <row r="2">
          <cell r="A2">
            <v>0</v>
          </cell>
        </row>
      </sheetData>
      <sheetData sheetId="13348">
        <row r="2">
          <cell r="A2">
            <v>0</v>
          </cell>
        </row>
      </sheetData>
      <sheetData sheetId="13349"/>
      <sheetData sheetId="13350"/>
      <sheetData sheetId="13351">
        <row r="2">
          <cell r="A2">
            <v>0</v>
          </cell>
        </row>
      </sheetData>
      <sheetData sheetId="13352">
        <row r="2">
          <cell r="A2">
            <v>0</v>
          </cell>
        </row>
      </sheetData>
      <sheetData sheetId="13353"/>
      <sheetData sheetId="13354"/>
      <sheetData sheetId="13355"/>
      <sheetData sheetId="13356"/>
      <sheetData sheetId="13357"/>
      <sheetData sheetId="13358"/>
      <sheetData sheetId="13359"/>
      <sheetData sheetId="13360"/>
      <sheetData sheetId="13361"/>
      <sheetData sheetId="13362"/>
      <sheetData sheetId="13363"/>
      <sheetData sheetId="13364"/>
      <sheetData sheetId="13365"/>
      <sheetData sheetId="13366"/>
      <sheetData sheetId="13367"/>
      <sheetData sheetId="13368"/>
      <sheetData sheetId="13369"/>
      <sheetData sheetId="13370"/>
      <sheetData sheetId="13371"/>
      <sheetData sheetId="13372"/>
      <sheetData sheetId="13373"/>
      <sheetData sheetId="13374"/>
      <sheetData sheetId="13375"/>
      <sheetData sheetId="13376"/>
      <sheetData sheetId="13377"/>
      <sheetData sheetId="13378"/>
      <sheetData sheetId="13379"/>
      <sheetData sheetId="13380"/>
      <sheetData sheetId="13381"/>
      <sheetData sheetId="13382"/>
      <sheetData sheetId="13383"/>
      <sheetData sheetId="13384"/>
      <sheetData sheetId="13385"/>
      <sheetData sheetId="13386"/>
      <sheetData sheetId="13387"/>
      <sheetData sheetId="13388"/>
      <sheetData sheetId="13389"/>
      <sheetData sheetId="13390"/>
      <sheetData sheetId="13391"/>
      <sheetData sheetId="13392"/>
      <sheetData sheetId="13393"/>
      <sheetData sheetId="13394"/>
      <sheetData sheetId="13395"/>
      <sheetData sheetId="13396"/>
      <sheetData sheetId="13397"/>
      <sheetData sheetId="13398"/>
      <sheetData sheetId="13399"/>
      <sheetData sheetId="13400"/>
      <sheetData sheetId="13401"/>
      <sheetData sheetId="13402"/>
      <sheetData sheetId="13403"/>
      <sheetData sheetId="13404"/>
      <sheetData sheetId="13405"/>
      <sheetData sheetId="13406"/>
      <sheetData sheetId="13407"/>
      <sheetData sheetId="13408"/>
      <sheetData sheetId="13409"/>
      <sheetData sheetId="13410"/>
      <sheetData sheetId="13411"/>
      <sheetData sheetId="13412"/>
      <sheetData sheetId="13413"/>
      <sheetData sheetId="13414"/>
      <sheetData sheetId="13415"/>
      <sheetData sheetId="13416"/>
      <sheetData sheetId="13417"/>
      <sheetData sheetId="13418"/>
      <sheetData sheetId="13419"/>
      <sheetData sheetId="13420"/>
      <sheetData sheetId="13421"/>
      <sheetData sheetId="13422"/>
      <sheetData sheetId="13423"/>
      <sheetData sheetId="13424"/>
      <sheetData sheetId="13425"/>
      <sheetData sheetId="13426"/>
      <sheetData sheetId="13427"/>
      <sheetData sheetId="13428"/>
      <sheetData sheetId="13429"/>
      <sheetData sheetId="13430"/>
      <sheetData sheetId="13431"/>
      <sheetData sheetId="13432" refreshError="1"/>
      <sheetData sheetId="13433" refreshError="1"/>
      <sheetData sheetId="13434" refreshError="1"/>
      <sheetData sheetId="13435"/>
      <sheetData sheetId="13436"/>
      <sheetData sheetId="13437"/>
      <sheetData sheetId="13438"/>
      <sheetData sheetId="13439">
        <row r="2">
          <cell r="A2" t="str">
            <v>_</v>
          </cell>
        </row>
      </sheetData>
      <sheetData sheetId="13440"/>
      <sheetData sheetId="13441"/>
      <sheetData sheetId="13442"/>
      <sheetData sheetId="13443"/>
      <sheetData sheetId="13444"/>
      <sheetData sheetId="13445"/>
      <sheetData sheetId="13446"/>
      <sheetData sheetId="13447"/>
      <sheetData sheetId="13448" refreshError="1"/>
      <sheetData sheetId="13449" refreshError="1"/>
      <sheetData sheetId="13450" refreshError="1"/>
      <sheetData sheetId="13451" refreshError="1"/>
      <sheetData sheetId="13452"/>
      <sheetData sheetId="13453"/>
      <sheetData sheetId="13454"/>
      <sheetData sheetId="13455"/>
      <sheetData sheetId="13456"/>
      <sheetData sheetId="13457"/>
      <sheetData sheetId="13458"/>
      <sheetData sheetId="13459"/>
      <sheetData sheetId="13460"/>
      <sheetData sheetId="13461"/>
      <sheetData sheetId="13462"/>
      <sheetData sheetId="13463"/>
      <sheetData sheetId="13464"/>
      <sheetData sheetId="13465"/>
      <sheetData sheetId="13466"/>
      <sheetData sheetId="13467"/>
      <sheetData sheetId="13468"/>
      <sheetData sheetId="13469"/>
      <sheetData sheetId="13470"/>
      <sheetData sheetId="13471"/>
      <sheetData sheetId="13472"/>
      <sheetData sheetId="13473"/>
      <sheetData sheetId="13474"/>
      <sheetData sheetId="13475"/>
      <sheetData sheetId="13476"/>
      <sheetData sheetId="13477"/>
      <sheetData sheetId="13478"/>
      <sheetData sheetId="13479"/>
      <sheetData sheetId="13480"/>
      <sheetData sheetId="13481"/>
      <sheetData sheetId="13482"/>
      <sheetData sheetId="13483"/>
      <sheetData sheetId="13484"/>
      <sheetData sheetId="13485"/>
      <sheetData sheetId="13486"/>
      <sheetData sheetId="13487"/>
      <sheetData sheetId="13488"/>
      <sheetData sheetId="13489"/>
      <sheetData sheetId="13490"/>
      <sheetData sheetId="13491" refreshError="1"/>
      <sheetData sheetId="13492"/>
      <sheetData sheetId="13493"/>
      <sheetData sheetId="13494"/>
      <sheetData sheetId="13495"/>
      <sheetData sheetId="13496"/>
      <sheetData sheetId="13497"/>
      <sheetData sheetId="13498"/>
      <sheetData sheetId="13499"/>
      <sheetData sheetId="13500"/>
      <sheetData sheetId="13501"/>
      <sheetData sheetId="13502"/>
      <sheetData sheetId="13503"/>
      <sheetData sheetId="13504"/>
      <sheetData sheetId="13505"/>
      <sheetData sheetId="13506"/>
      <sheetData sheetId="13507"/>
      <sheetData sheetId="13508"/>
      <sheetData sheetId="13509"/>
      <sheetData sheetId="13510"/>
      <sheetData sheetId="13511"/>
      <sheetData sheetId="13512"/>
      <sheetData sheetId="13513"/>
      <sheetData sheetId="13514"/>
      <sheetData sheetId="13515"/>
      <sheetData sheetId="13516"/>
      <sheetData sheetId="13517"/>
      <sheetData sheetId="13518"/>
      <sheetData sheetId="13519"/>
      <sheetData sheetId="13520"/>
      <sheetData sheetId="13521"/>
      <sheetData sheetId="13522"/>
      <sheetData sheetId="13523"/>
      <sheetData sheetId="13524"/>
      <sheetData sheetId="13525"/>
      <sheetData sheetId="13526"/>
      <sheetData sheetId="13527"/>
      <sheetData sheetId="13528"/>
      <sheetData sheetId="13529"/>
      <sheetData sheetId="13530"/>
      <sheetData sheetId="13531"/>
      <sheetData sheetId="13532"/>
      <sheetData sheetId="13533"/>
      <sheetData sheetId="13534"/>
      <sheetData sheetId="13535"/>
      <sheetData sheetId="13536"/>
      <sheetData sheetId="13537"/>
      <sheetData sheetId="13538"/>
      <sheetData sheetId="13539"/>
      <sheetData sheetId="13540"/>
      <sheetData sheetId="13541"/>
      <sheetData sheetId="13542"/>
      <sheetData sheetId="13543"/>
      <sheetData sheetId="13544"/>
      <sheetData sheetId="13545"/>
      <sheetData sheetId="13546"/>
      <sheetData sheetId="13547"/>
      <sheetData sheetId="13548"/>
      <sheetData sheetId="13549"/>
      <sheetData sheetId="13550"/>
      <sheetData sheetId="13551"/>
      <sheetData sheetId="13552"/>
      <sheetData sheetId="13553"/>
      <sheetData sheetId="13554"/>
      <sheetData sheetId="13555"/>
      <sheetData sheetId="13556"/>
      <sheetData sheetId="13557"/>
      <sheetData sheetId="13558"/>
      <sheetData sheetId="13559"/>
      <sheetData sheetId="13560"/>
      <sheetData sheetId="13561"/>
      <sheetData sheetId="13562"/>
      <sheetData sheetId="13563"/>
      <sheetData sheetId="13564"/>
      <sheetData sheetId="13565"/>
      <sheetData sheetId="13566"/>
      <sheetData sheetId="13567"/>
      <sheetData sheetId="13568"/>
      <sheetData sheetId="13569"/>
      <sheetData sheetId="13570"/>
      <sheetData sheetId="13571"/>
      <sheetData sheetId="13572"/>
      <sheetData sheetId="13573"/>
      <sheetData sheetId="13574"/>
      <sheetData sheetId="13575"/>
      <sheetData sheetId="13576"/>
      <sheetData sheetId="13577"/>
      <sheetData sheetId="13578"/>
      <sheetData sheetId="13579"/>
      <sheetData sheetId="13580"/>
      <sheetData sheetId="13581"/>
      <sheetData sheetId="13582"/>
      <sheetData sheetId="13583"/>
      <sheetData sheetId="13584"/>
      <sheetData sheetId="13585"/>
      <sheetData sheetId="13586"/>
      <sheetData sheetId="13587"/>
      <sheetData sheetId="13588"/>
      <sheetData sheetId="13589"/>
      <sheetData sheetId="13590"/>
      <sheetData sheetId="13591"/>
      <sheetData sheetId="13592"/>
      <sheetData sheetId="13593"/>
      <sheetData sheetId="13594"/>
      <sheetData sheetId="13595"/>
      <sheetData sheetId="13596"/>
      <sheetData sheetId="13597"/>
      <sheetData sheetId="13598"/>
      <sheetData sheetId="13599"/>
      <sheetData sheetId="13600"/>
      <sheetData sheetId="13601"/>
      <sheetData sheetId="13602"/>
      <sheetData sheetId="13603"/>
      <sheetData sheetId="13604"/>
      <sheetData sheetId="13605"/>
      <sheetData sheetId="13606"/>
      <sheetData sheetId="13607"/>
      <sheetData sheetId="13608"/>
      <sheetData sheetId="13609"/>
      <sheetData sheetId="13610"/>
      <sheetData sheetId="13611"/>
      <sheetData sheetId="13612"/>
      <sheetData sheetId="13613"/>
      <sheetData sheetId="13614"/>
      <sheetData sheetId="13615"/>
      <sheetData sheetId="13616"/>
      <sheetData sheetId="13617"/>
      <sheetData sheetId="13618"/>
      <sheetData sheetId="13619"/>
      <sheetData sheetId="13620"/>
      <sheetData sheetId="13621"/>
      <sheetData sheetId="13622"/>
      <sheetData sheetId="13623"/>
      <sheetData sheetId="13624"/>
      <sheetData sheetId="13625"/>
      <sheetData sheetId="13626"/>
      <sheetData sheetId="13627"/>
      <sheetData sheetId="13628"/>
      <sheetData sheetId="13629"/>
      <sheetData sheetId="13630"/>
      <sheetData sheetId="13631"/>
      <sheetData sheetId="13632"/>
      <sheetData sheetId="13633"/>
      <sheetData sheetId="13634"/>
      <sheetData sheetId="13635"/>
      <sheetData sheetId="13636"/>
      <sheetData sheetId="13637"/>
      <sheetData sheetId="13638"/>
      <sheetData sheetId="13639"/>
      <sheetData sheetId="13640"/>
      <sheetData sheetId="13641"/>
      <sheetData sheetId="13642"/>
      <sheetData sheetId="13643"/>
      <sheetData sheetId="13644"/>
      <sheetData sheetId="13645"/>
      <sheetData sheetId="13646"/>
      <sheetData sheetId="13647"/>
      <sheetData sheetId="13648"/>
      <sheetData sheetId="13649"/>
      <sheetData sheetId="13650"/>
      <sheetData sheetId="13651"/>
      <sheetData sheetId="13652"/>
      <sheetData sheetId="13653"/>
      <sheetData sheetId="13654"/>
      <sheetData sheetId="13655"/>
      <sheetData sheetId="13656"/>
      <sheetData sheetId="13657"/>
      <sheetData sheetId="13658"/>
      <sheetData sheetId="13659"/>
      <sheetData sheetId="13660"/>
      <sheetData sheetId="13661"/>
      <sheetData sheetId="13662"/>
      <sheetData sheetId="13663"/>
      <sheetData sheetId="13664"/>
      <sheetData sheetId="13665"/>
      <sheetData sheetId="13666"/>
      <sheetData sheetId="13667"/>
      <sheetData sheetId="13668"/>
      <sheetData sheetId="13669"/>
      <sheetData sheetId="13670"/>
      <sheetData sheetId="13671"/>
      <sheetData sheetId="13672"/>
      <sheetData sheetId="13673"/>
      <sheetData sheetId="13674"/>
      <sheetData sheetId="13675"/>
      <sheetData sheetId="13676"/>
      <sheetData sheetId="13677"/>
      <sheetData sheetId="13678"/>
      <sheetData sheetId="13679"/>
      <sheetData sheetId="13680"/>
      <sheetData sheetId="13681"/>
      <sheetData sheetId="13682"/>
      <sheetData sheetId="13683"/>
      <sheetData sheetId="13684"/>
      <sheetData sheetId="13685"/>
      <sheetData sheetId="13686"/>
      <sheetData sheetId="13687"/>
      <sheetData sheetId="13688"/>
      <sheetData sheetId="13689"/>
      <sheetData sheetId="13690"/>
      <sheetData sheetId="13691"/>
      <sheetData sheetId="13692"/>
      <sheetData sheetId="13693"/>
      <sheetData sheetId="13694"/>
      <sheetData sheetId="13695"/>
      <sheetData sheetId="13696"/>
      <sheetData sheetId="13697"/>
      <sheetData sheetId="13698"/>
      <sheetData sheetId="13699"/>
      <sheetData sheetId="13700"/>
      <sheetData sheetId="13701"/>
      <sheetData sheetId="13702"/>
      <sheetData sheetId="13703"/>
      <sheetData sheetId="13704"/>
      <sheetData sheetId="13705"/>
      <sheetData sheetId="13706"/>
      <sheetData sheetId="13707"/>
      <sheetData sheetId="13708"/>
      <sheetData sheetId="13709"/>
      <sheetData sheetId="13710"/>
      <sheetData sheetId="13711"/>
      <sheetData sheetId="13712"/>
      <sheetData sheetId="13713"/>
      <sheetData sheetId="13714"/>
      <sheetData sheetId="13715"/>
      <sheetData sheetId="13716"/>
      <sheetData sheetId="13717"/>
      <sheetData sheetId="13718"/>
      <sheetData sheetId="13719"/>
      <sheetData sheetId="13720"/>
      <sheetData sheetId="13721"/>
      <sheetData sheetId="13722"/>
      <sheetData sheetId="13723"/>
      <sheetData sheetId="13724"/>
      <sheetData sheetId="13725"/>
      <sheetData sheetId="13726"/>
      <sheetData sheetId="13727"/>
      <sheetData sheetId="13728"/>
      <sheetData sheetId="13729"/>
      <sheetData sheetId="13730"/>
      <sheetData sheetId="13731"/>
      <sheetData sheetId="13732"/>
      <sheetData sheetId="13733"/>
      <sheetData sheetId="13734"/>
      <sheetData sheetId="13735"/>
      <sheetData sheetId="13736"/>
      <sheetData sheetId="13737"/>
      <sheetData sheetId="13738"/>
      <sheetData sheetId="13739"/>
      <sheetData sheetId="13740"/>
      <sheetData sheetId="13741"/>
      <sheetData sheetId="13742"/>
      <sheetData sheetId="13743"/>
      <sheetData sheetId="13744"/>
      <sheetData sheetId="13745"/>
      <sheetData sheetId="13746"/>
      <sheetData sheetId="13747"/>
      <sheetData sheetId="13748"/>
      <sheetData sheetId="13749"/>
      <sheetData sheetId="13750"/>
      <sheetData sheetId="13751"/>
      <sheetData sheetId="13752"/>
      <sheetData sheetId="13753"/>
      <sheetData sheetId="13754"/>
      <sheetData sheetId="13755"/>
      <sheetData sheetId="13756"/>
      <sheetData sheetId="13757"/>
      <sheetData sheetId="13758"/>
      <sheetData sheetId="13759"/>
      <sheetData sheetId="13760"/>
      <sheetData sheetId="13761"/>
      <sheetData sheetId="13762"/>
      <sheetData sheetId="13763"/>
      <sheetData sheetId="13764"/>
      <sheetData sheetId="13765"/>
      <sheetData sheetId="13766"/>
      <sheetData sheetId="13767"/>
      <sheetData sheetId="13768"/>
      <sheetData sheetId="13769"/>
      <sheetData sheetId="13770"/>
      <sheetData sheetId="13771"/>
      <sheetData sheetId="13772"/>
      <sheetData sheetId="13773"/>
      <sheetData sheetId="13774"/>
      <sheetData sheetId="13775"/>
      <sheetData sheetId="13776"/>
      <sheetData sheetId="13777"/>
      <sheetData sheetId="13778"/>
      <sheetData sheetId="13779"/>
      <sheetData sheetId="13780" refreshError="1"/>
      <sheetData sheetId="13781" refreshError="1"/>
      <sheetData sheetId="13782" refreshError="1"/>
      <sheetData sheetId="13783" refreshError="1"/>
      <sheetData sheetId="13784" refreshError="1"/>
      <sheetData sheetId="13785" refreshError="1"/>
      <sheetData sheetId="13786" refreshError="1"/>
      <sheetData sheetId="13787" refreshError="1"/>
      <sheetData sheetId="13788" refreshError="1"/>
      <sheetData sheetId="13789" refreshError="1"/>
      <sheetData sheetId="13790" refreshError="1"/>
      <sheetData sheetId="13791" refreshError="1"/>
      <sheetData sheetId="13792" refreshError="1"/>
      <sheetData sheetId="13793" refreshError="1"/>
      <sheetData sheetId="13794" refreshError="1"/>
      <sheetData sheetId="13795" refreshError="1"/>
      <sheetData sheetId="13796" refreshError="1"/>
      <sheetData sheetId="13797" refreshError="1"/>
      <sheetData sheetId="13798" refreshError="1"/>
      <sheetData sheetId="13799" refreshError="1"/>
      <sheetData sheetId="13800" refreshError="1"/>
      <sheetData sheetId="13801" refreshError="1"/>
      <sheetData sheetId="13802" refreshError="1"/>
      <sheetData sheetId="13803" refreshError="1"/>
      <sheetData sheetId="13804" refreshError="1"/>
      <sheetData sheetId="13805" refreshError="1"/>
      <sheetData sheetId="13806" refreshError="1"/>
      <sheetData sheetId="13807" refreshError="1"/>
      <sheetData sheetId="13808" refreshError="1"/>
      <sheetData sheetId="13809" refreshError="1"/>
      <sheetData sheetId="13810" refreshError="1"/>
      <sheetData sheetId="13811" refreshError="1"/>
      <sheetData sheetId="13812" refreshError="1"/>
      <sheetData sheetId="13813" refreshError="1"/>
      <sheetData sheetId="13814" refreshError="1"/>
      <sheetData sheetId="13815" refreshError="1"/>
      <sheetData sheetId="13816" refreshError="1"/>
      <sheetData sheetId="13817" refreshError="1"/>
      <sheetData sheetId="13818" refreshError="1"/>
      <sheetData sheetId="13819" refreshError="1"/>
      <sheetData sheetId="13820" refreshError="1"/>
      <sheetData sheetId="13821" refreshError="1"/>
      <sheetData sheetId="13822" refreshError="1"/>
      <sheetData sheetId="13823" refreshError="1"/>
      <sheetData sheetId="13824" refreshError="1"/>
      <sheetData sheetId="13825" refreshError="1"/>
      <sheetData sheetId="13826" refreshError="1"/>
      <sheetData sheetId="13827" refreshError="1"/>
      <sheetData sheetId="13828" refreshError="1"/>
      <sheetData sheetId="13829" refreshError="1"/>
      <sheetData sheetId="13830" refreshError="1"/>
      <sheetData sheetId="13831" refreshError="1"/>
      <sheetData sheetId="13832" refreshError="1"/>
      <sheetData sheetId="13833" refreshError="1"/>
      <sheetData sheetId="13834" refreshError="1"/>
      <sheetData sheetId="13835" refreshError="1"/>
      <sheetData sheetId="13836" refreshError="1"/>
      <sheetData sheetId="13837" refreshError="1"/>
      <sheetData sheetId="13838" refreshError="1"/>
      <sheetData sheetId="13839" refreshError="1"/>
      <sheetData sheetId="13840" refreshError="1"/>
      <sheetData sheetId="13841" refreshError="1"/>
      <sheetData sheetId="13842" refreshError="1"/>
      <sheetData sheetId="13843" refreshError="1"/>
      <sheetData sheetId="13844" refreshError="1"/>
      <sheetData sheetId="13845" refreshError="1"/>
      <sheetData sheetId="13846" refreshError="1"/>
      <sheetData sheetId="13847" refreshError="1"/>
      <sheetData sheetId="13848" refreshError="1"/>
      <sheetData sheetId="13849" refreshError="1"/>
      <sheetData sheetId="13850" refreshError="1"/>
      <sheetData sheetId="13851" refreshError="1"/>
      <sheetData sheetId="13852" refreshError="1"/>
      <sheetData sheetId="13853" refreshError="1"/>
      <sheetData sheetId="13854"/>
      <sheetData sheetId="13855"/>
      <sheetData sheetId="13856"/>
      <sheetData sheetId="13857"/>
      <sheetData sheetId="13858"/>
      <sheetData sheetId="13859"/>
      <sheetData sheetId="13860"/>
      <sheetData sheetId="13861"/>
      <sheetData sheetId="13862"/>
      <sheetData sheetId="13863"/>
      <sheetData sheetId="13864"/>
      <sheetData sheetId="13865"/>
      <sheetData sheetId="13866"/>
      <sheetData sheetId="13867"/>
      <sheetData sheetId="13868"/>
      <sheetData sheetId="13869"/>
      <sheetData sheetId="13870"/>
      <sheetData sheetId="13871"/>
      <sheetData sheetId="13872"/>
      <sheetData sheetId="13873"/>
      <sheetData sheetId="13874"/>
      <sheetData sheetId="13875"/>
      <sheetData sheetId="13876"/>
      <sheetData sheetId="13877"/>
      <sheetData sheetId="13878"/>
      <sheetData sheetId="13879"/>
      <sheetData sheetId="13880"/>
      <sheetData sheetId="13881"/>
      <sheetData sheetId="13882" refreshError="1"/>
      <sheetData sheetId="13883" refreshError="1"/>
      <sheetData sheetId="13884" refreshError="1"/>
      <sheetData sheetId="13885" refreshError="1"/>
      <sheetData sheetId="13886" refreshError="1"/>
      <sheetData sheetId="13887" refreshError="1"/>
      <sheetData sheetId="13888" refreshError="1"/>
      <sheetData sheetId="13889" refreshError="1"/>
      <sheetData sheetId="13890" refreshError="1"/>
      <sheetData sheetId="13891" refreshError="1"/>
      <sheetData sheetId="13892" refreshError="1"/>
      <sheetData sheetId="13893" refreshError="1"/>
      <sheetData sheetId="13894" refreshError="1"/>
      <sheetData sheetId="13895" refreshError="1"/>
      <sheetData sheetId="13896" refreshError="1"/>
      <sheetData sheetId="13897" refreshError="1"/>
      <sheetData sheetId="13898" refreshError="1"/>
      <sheetData sheetId="13899" refreshError="1"/>
      <sheetData sheetId="13900" refreshError="1"/>
      <sheetData sheetId="13901" refreshError="1"/>
      <sheetData sheetId="13902" refreshError="1"/>
      <sheetData sheetId="13903" refreshError="1"/>
      <sheetData sheetId="13904" refreshError="1"/>
      <sheetData sheetId="13905" refreshError="1"/>
      <sheetData sheetId="13906" refreshError="1"/>
      <sheetData sheetId="13907" refreshError="1"/>
      <sheetData sheetId="13908" refreshError="1"/>
      <sheetData sheetId="13909" refreshError="1"/>
      <sheetData sheetId="13910" refreshError="1"/>
      <sheetData sheetId="13911" refreshError="1"/>
      <sheetData sheetId="13912" refreshError="1"/>
      <sheetData sheetId="13913" refreshError="1"/>
      <sheetData sheetId="13914" refreshError="1"/>
      <sheetData sheetId="13915" refreshError="1"/>
      <sheetData sheetId="13916" refreshError="1"/>
      <sheetData sheetId="13917" refreshError="1"/>
      <sheetData sheetId="13918" refreshError="1"/>
      <sheetData sheetId="13919" refreshError="1"/>
      <sheetData sheetId="13920" refreshError="1"/>
      <sheetData sheetId="13921" refreshError="1"/>
      <sheetData sheetId="13922" refreshError="1"/>
      <sheetData sheetId="13923" refreshError="1"/>
      <sheetData sheetId="13924" refreshError="1"/>
      <sheetData sheetId="13925" refreshError="1"/>
      <sheetData sheetId="13926" refreshError="1"/>
      <sheetData sheetId="13927" refreshError="1"/>
      <sheetData sheetId="13928" refreshError="1"/>
      <sheetData sheetId="13929" refreshError="1"/>
      <sheetData sheetId="13930" refreshError="1"/>
      <sheetData sheetId="13931" refreshError="1"/>
      <sheetData sheetId="13932" refreshError="1"/>
      <sheetData sheetId="13933" refreshError="1"/>
      <sheetData sheetId="13934" refreshError="1"/>
      <sheetData sheetId="13935" refreshError="1"/>
      <sheetData sheetId="13936" refreshError="1"/>
      <sheetData sheetId="13937" refreshError="1"/>
      <sheetData sheetId="13938" refreshError="1"/>
      <sheetData sheetId="13939" refreshError="1"/>
      <sheetData sheetId="13940" refreshError="1"/>
      <sheetData sheetId="13941" refreshError="1"/>
      <sheetData sheetId="13942" refreshError="1"/>
      <sheetData sheetId="13943" refreshError="1"/>
      <sheetData sheetId="13944" refreshError="1"/>
      <sheetData sheetId="13945" refreshError="1"/>
      <sheetData sheetId="13946" refreshError="1"/>
      <sheetData sheetId="13947" refreshError="1"/>
      <sheetData sheetId="13948" refreshError="1"/>
      <sheetData sheetId="13949" refreshError="1"/>
      <sheetData sheetId="13950" refreshError="1"/>
      <sheetData sheetId="13951" refreshError="1"/>
      <sheetData sheetId="13952" refreshError="1"/>
      <sheetData sheetId="13953" refreshError="1"/>
      <sheetData sheetId="13954" refreshError="1"/>
      <sheetData sheetId="13955" refreshError="1"/>
      <sheetData sheetId="13956" refreshError="1"/>
      <sheetData sheetId="13957" refreshError="1"/>
      <sheetData sheetId="13958" refreshError="1"/>
      <sheetData sheetId="13959" refreshError="1"/>
      <sheetData sheetId="13960" refreshError="1"/>
      <sheetData sheetId="13961" refreshError="1"/>
      <sheetData sheetId="13962" refreshError="1"/>
      <sheetData sheetId="13963" refreshError="1"/>
      <sheetData sheetId="13964" refreshError="1"/>
      <sheetData sheetId="13965" refreshError="1"/>
      <sheetData sheetId="13966" refreshError="1"/>
      <sheetData sheetId="13967" refreshError="1"/>
      <sheetData sheetId="13968" refreshError="1"/>
      <sheetData sheetId="13969" refreshError="1"/>
      <sheetData sheetId="13970" refreshError="1"/>
      <sheetData sheetId="13971" refreshError="1"/>
      <sheetData sheetId="13972" refreshError="1"/>
      <sheetData sheetId="13973" refreshError="1"/>
      <sheetData sheetId="13974" refreshError="1"/>
      <sheetData sheetId="13975" refreshError="1"/>
      <sheetData sheetId="13976" refreshError="1"/>
      <sheetData sheetId="13977" refreshError="1"/>
      <sheetData sheetId="13978" refreshError="1"/>
      <sheetData sheetId="13979" refreshError="1"/>
      <sheetData sheetId="13980" refreshError="1"/>
      <sheetData sheetId="13981" refreshError="1"/>
      <sheetData sheetId="13982" refreshError="1"/>
      <sheetData sheetId="13983" refreshError="1"/>
      <sheetData sheetId="13984" refreshError="1"/>
      <sheetData sheetId="13985" refreshError="1"/>
      <sheetData sheetId="13986" refreshError="1"/>
      <sheetData sheetId="13987" refreshError="1"/>
      <sheetData sheetId="13988" refreshError="1"/>
      <sheetData sheetId="13989" refreshError="1"/>
      <sheetData sheetId="13990" refreshError="1"/>
      <sheetData sheetId="13991" refreshError="1"/>
      <sheetData sheetId="13992" refreshError="1"/>
      <sheetData sheetId="13993" refreshError="1"/>
      <sheetData sheetId="13994" refreshError="1"/>
      <sheetData sheetId="13995" refreshError="1"/>
      <sheetData sheetId="13996" refreshError="1"/>
      <sheetData sheetId="13997" refreshError="1"/>
      <sheetData sheetId="13998" refreshError="1"/>
      <sheetData sheetId="13999" refreshError="1"/>
      <sheetData sheetId="14000" refreshError="1"/>
      <sheetData sheetId="14001" refreshError="1"/>
      <sheetData sheetId="14002" refreshError="1"/>
      <sheetData sheetId="14003" refreshError="1"/>
      <sheetData sheetId="14004" refreshError="1"/>
      <sheetData sheetId="14005" refreshError="1"/>
      <sheetData sheetId="14006" refreshError="1"/>
      <sheetData sheetId="14007" refreshError="1"/>
      <sheetData sheetId="14008" refreshError="1"/>
      <sheetData sheetId="14009" refreshError="1"/>
      <sheetData sheetId="14010" refreshError="1"/>
      <sheetData sheetId="14011" refreshError="1"/>
      <sheetData sheetId="14012" refreshError="1"/>
      <sheetData sheetId="14013" refreshError="1"/>
      <sheetData sheetId="14014" refreshError="1"/>
      <sheetData sheetId="14015" refreshError="1"/>
      <sheetData sheetId="14016" refreshError="1"/>
      <sheetData sheetId="14017" refreshError="1"/>
      <sheetData sheetId="14018" refreshError="1"/>
      <sheetData sheetId="14019" refreshError="1"/>
      <sheetData sheetId="14020" refreshError="1"/>
      <sheetData sheetId="14021" refreshError="1"/>
      <sheetData sheetId="14022" refreshError="1"/>
      <sheetData sheetId="14023" refreshError="1"/>
      <sheetData sheetId="14024" refreshError="1"/>
      <sheetData sheetId="14025" refreshError="1"/>
      <sheetData sheetId="14026" refreshError="1"/>
      <sheetData sheetId="14027" refreshError="1"/>
      <sheetData sheetId="14028" refreshError="1"/>
      <sheetData sheetId="14029" refreshError="1"/>
      <sheetData sheetId="14030" refreshError="1"/>
      <sheetData sheetId="14031" refreshError="1"/>
      <sheetData sheetId="14032" refreshError="1"/>
      <sheetData sheetId="14033" refreshError="1"/>
      <sheetData sheetId="14034" refreshError="1"/>
      <sheetData sheetId="14035" refreshError="1"/>
      <sheetData sheetId="14036" refreshError="1"/>
      <sheetData sheetId="14037" refreshError="1"/>
      <sheetData sheetId="14038" refreshError="1"/>
      <sheetData sheetId="14039" refreshError="1"/>
      <sheetData sheetId="14040" refreshError="1"/>
      <sheetData sheetId="14041" refreshError="1"/>
      <sheetData sheetId="14042" refreshError="1"/>
      <sheetData sheetId="14043" refreshError="1"/>
      <sheetData sheetId="14044" refreshError="1"/>
      <sheetData sheetId="14045" refreshError="1"/>
      <sheetData sheetId="14046" refreshError="1"/>
      <sheetData sheetId="14047" refreshError="1"/>
      <sheetData sheetId="14048" refreshError="1"/>
      <sheetData sheetId="14049" refreshError="1"/>
      <sheetData sheetId="14050" refreshError="1"/>
      <sheetData sheetId="14051" refreshError="1"/>
      <sheetData sheetId="14052" refreshError="1"/>
      <sheetData sheetId="14053" refreshError="1"/>
      <sheetData sheetId="14054" refreshError="1"/>
      <sheetData sheetId="14055" refreshError="1"/>
      <sheetData sheetId="14056" refreshError="1"/>
      <sheetData sheetId="14057" refreshError="1"/>
      <sheetData sheetId="14058" refreshError="1"/>
      <sheetData sheetId="14059" refreshError="1"/>
      <sheetData sheetId="14060" refreshError="1"/>
      <sheetData sheetId="14061" refreshError="1"/>
      <sheetData sheetId="14062" refreshError="1"/>
      <sheetData sheetId="14063" refreshError="1"/>
      <sheetData sheetId="14064" refreshError="1"/>
      <sheetData sheetId="14065" refreshError="1"/>
      <sheetData sheetId="14066" refreshError="1"/>
      <sheetData sheetId="14067" refreshError="1"/>
      <sheetData sheetId="14068" refreshError="1"/>
      <sheetData sheetId="14069" refreshError="1"/>
      <sheetData sheetId="14070" refreshError="1"/>
      <sheetData sheetId="14071" refreshError="1"/>
      <sheetData sheetId="14072" refreshError="1"/>
      <sheetData sheetId="14073" refreshError="1"/>
      <sheetData sheetId="14074" refreshError="1"/>
      <sheetData sheetId="14075" refreshError="1"/>
      <sheetData sheetId="14076" refreshError="1"/>
      <sheetData sheetId="14077" refreshError="1"/>
      <sheetData sheetId="14078" refreshError="1"/>
      <sheetData sheetId="14079" refreshError="1"/>
      <sheetData sheetId="14080" refreshError="1"/>
      <sheetData sheetId="14081" refreshError="1"/>
      <sheetData sheetId="14082" refreshError="1"/>
      <sheetData sheetId="14083" refreshError="1"/>
      <sheetData sheetId="14084" refreshError="1"/>
      <sheetData sheetId="14085" refreshError="1"/>
      <sheetData sheetId="14086" refreshError="1"/>
      <sheetData sheetId="14087" refreshError="1"/>
      <sheetData sheetId="14088" refreshError="1"/>
      <sheetData sheetId="14089" refreshError="1"/>
      <sheetData sheetId="14090" refreshError="1"/>
      <sheetData sheetId="14091" refreshError="1"/>
      <sheetData sheetId="14092" refreshError="1"/>
      <sheetData sheetId="14093" refreshError="1"/>
      <sheetData sheetId="14094" refreshError="1"/>
      <sheetData sheetId="14095" refreshError="1"/>
      <sheetData sheetId="14096" refreshError="1"/>
      <sheetData sheetId="14097" refreshError="1"/>
      <sheetData sheetId="14098" refreshError="1"/>
      <sheetData sheetId="14099" refreshError="1"/>
      <sheetData sheetId="14100" refreshError="1"/>
      <sheetData sheetId="14101" refreshError="1"/>
      <sheetData sheetId="14102" refreshError="1"/>
      <sheetData sheetId="14103" refreshError="1"/>
      <sheetData sheetId="14104" refreshError="1"/>
      <sheetData sheetId="14105" refreshError="1"/>
      <sheetData sheetId="14106" refreshError="1"/>
      <sheetData sheetId="14107" refreshError="1"/>
      <sheetData sheetId="14108" refreshError="1"/>
      <sheetData sheetId="14109" refreshError="1"/>
      <sheetData sheetId="14110" refreshError="1"/>
      <sheetData sheetId="14111" refreshError="1"/>
      <sheetData sheetId="14112" refreshError="1"/>
      <sheetData sheetId="14113" refreshError="1"/>
      <sheetData sheetId="14114" refreshError="1"/>
      <sheetData sheetId="14115" refreshError="1"/>
      <sheetData sheetId="14116" refreshError="1"/>
      <sheetData sheetId="14117" refreshError="1"/>
      <sheetData sheetId="14118" refreshError="1"/>
      <sheetData sheetId="14119" refreshError="1"/>
      <sheetData sheetId="14120" refreshError="1"/>
      <sheetData sheetId="14121" refreshError="1"/>
      <sheetData sheetId="14122" refreshError="1"/>
      <sheetData sheetId="14123" refreshError="1"/>
      <sheetData sheetId="14124" refreshError="1"/>
      <sheetData sheetId="14125" refreshError="1"/>
      <sheetData sheetId="14126" refreshError="1"/>
      <sheetData sheetId="14127" refreshError="1"/>
      <sheetData sheetId="14128" refreshError="1"/>
      <sheetData sheetId="14129" refreshError="1"/>
      <sheetData sheetId="14130" refreshError="1"/>
      <sheetData sheetId="14131" refreshError="1"/>
      <sheetData sheetId="14132" refreshError="1"/>
      <sheetData sheetId="14133" refreshError="1"/>
      <sheetData sheetId="14134" refreshError="1"/>
      <sheetData sheetId="14135" refreshError="1"/>
      <sheetData sheetId="14136" refreshError="1"/>
      <sheetData sheetId="14137" refreshError="1"/>
      <sheetData sheetId="14138" refreshError="1"/>
      <sheetData sheetId="14139" refreshError="1"/>
      <sheetData sheetId="14140" refreshError="1"/>
      <sheetData sheetId="14141" refreshError="1"/>
      <sheetData sheetId="14142" refreshError="1"/>
      <sheetData sheetId="14143"/>
      <sheetData sheetId="14144"/>
      <sheetData sheetId="14145"/>
      <sheetData sheetId="14146"/>
      <sheetData sheetId="14147" refreshError="1"/>
      <sheetData sheetId="14148" refreshError="1"/>
      <sheetData sheetId="14149" refreshError="1"/>
      <sheetData sheetId="14150" refreshError="1"/>
      <sheetData sheetId="14151"/>
      <sheetData sheetId="14152" refreshError="1"/>
      <sheetData sheetId="14153" refreshError="1"/>
      <sheetData sheetId="14154"/>
      <sheetData sheetId="14155"/>
      <sheetData sheetId="14156"/>
      <sheetData sheetId="14157"/>
      <sheetData sheetId="14158"/>
      <sheetData sheetId="14159"/>
      <sheetData sheetId="14160"/>
      <sheetData sheetId="14161"/>
      <sheetData sheetId="14162" refreshError="1"/>
      <sheetData sheetId="1416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nsportes"/>
      <sheetName val="APU "/>
      <sheetName val="datos"/>
      <sheetName val="equipo"/>
      <sheetName val="mano de obra"/>
      <sheetName val="basicos"/>
      <sheetName val="presupuesto"/>
      <sheetName val="PRESUP. TIPO"/>
      <sheetName val="PRES.ACUMULADO"/>
      <sheetName val="PRES.ACUMULADO (2)"/>
      <sheetName val="AIU"/>
      <sheetName val="puente bonga"/>
      <sheetName val="PTE ARROYO GRANDE"/>
      <sheetName val="PTE BAYUNCA"/>
      <sheetName val="PTE CAJA COPI"/>
      <sheetName val="PTE CARABANAL"/>
      <sheetName val="PTE CASCABEL"/>
      <sheetName val="PTE JUAN ACOSTA"/>
      <sheetName val="PUENTE PEAJE"/>
      <sheetName val="PTE PLAYA MENDOZA"/>
      <sheetName val="PTE CAIMAN"/>
      <sheetName val="PTE TOTUMO"/>
      <sheetName val="PTE TURIPAMA"/>
      <sheetName val="COSTO PUENTES"/>
      <sheetName val="RESUMEN"/>
      <sheetName val="PRES.TRAMO 1 "/>
      <sheetName val="PRES.TRAMO 2"/>
      <sheetName val="PRES.TRAMO 3"/>
      <sheetName val="PRES.TRAMO 4"/>
      <sheetName val="PRES.TRAMO 5"/>
      <sheetName val="Esp. Part"/>
    </sheetNames>
    <sheetDataSet>
      <sheetData sheetId="0">
        <row r="1">
          <cell r="A1" t="str">
            <v>LISTA DE TRANSPORTES</v>
          </cell>
          <cell r="B1">
            <v>0</v>
          </cell>
          <cell r="C1">
            <v>0</v>
          </cell>
        </row>
        <row r="2">
          <cell r="A2" t="str">
            <v>PROPONENTE</v>
          </cell>
          <cell r="B2">
            <v>0</v>
          </cell>
          <cell r="C2">
            <v>0</v>
          </cell>
          <cell r="D2" t="str">
            <v>P</v>
          </cell>
          <cell r="E2">
            <v>0</v>
          </cell>
        </row>
        <row r="3">
          <cell r="A3" t="str">
            <v>PROPUESTA ECONOMICA</v>
          </cell>
          <cell r="B3">
            <v>0</v>
          </cell>
          <cell r="C3">
            <v>0</v>
          </cell>
          <cell r="D3" t="str">
            <v>L</v>
          </cell>
          <cell r="E3">
            <v>0</v>
          </cell>
        </row>
        <row r="4">
          <cell r="A4" t="str">
            <v xml:space="preserve">PRESUPUESTO PARA LA ESTRUCTURACION INTEGRAL DEL GRUPO NORTE (CORREDOR 3. SAN ROQUE-LA PAZ; LA PAZ CUESTECITAS; VALLEDUPAR - LA PAZ. VALLEDUPAR - BADILLO; BADILLO - SAN JUAN DEL CESAR. </v>
          </cell>
          <cell r="B4">
            <v>0</v>
          </cell>
          <cell r="C4">
            <v>0</v>
          </cell>
          <cell r="D4">
            <v>0</v>
          </cell>
          <cell r="E4">
            <v>0</v>
          </cell>
          <cell r="F4">
            <v>0</v>
          </cell>
        </row>
        <row r="5">
          <cell r="A5">
            <v>0</v>
          </cell>
          <cell r="B5">
            <v>0</v>
          </cell>
          <cell r="C5">
            <v>0</v>
          </cell>
          <cell r="D5">
            <v>0</v>
          </cell>
        </row>
        <row r="6">
          <cell r="A6" t="str">
            <v>DESCRIPCIÓN</v>
          </cell>
          <cell r="B6" t="str">
            <v>UNIDAD</v>
          </cell>
          <cell r="C6" t="str">
            <v>TARIFA/KM</v>
          </cell>
          <cell r="D6" t="str">
            <v>DISTANCIA</v>
          </cell>
        </row>
        <row r="7">
          <cell r="A7" t="str">
            <v>Transporte material excavacion</v>
          </cell>
          <cell r="B7" t="str">
            <v>M3/KM</v>
          </cell>
          <cell r="C7">
            <v>900</v>
          </cell>
          <cell r="D7">
            <v>5</v>
          </cell>
        </row>
        <row r="8">
          <cell r="A8" t="str">
            <v>Transporte de material granular</v>
          </cell>
          <cell r="B8" t="str">
            <v>M3/KM</v>
          </cell>
          <cell r="C8">
            <v>960</v>
          </cell>
          <cell r="D8">
            <v>50</v>
          </cell>
        </row>
        <row r="9">
          <cell r="A9" t="str">
            <v>Transporte de material demolicion</v>
          </cell>
          <cell r="B9" t="str">
            <v>M3/KM</v>
          </cell>
          <cell r="C9">
            <v>960</v>
          </cell>
          <cell r="D9">
            <v>40</v>
          </cell>
        </row>
        <row r="10">
          <cell r="A10" t="str">
            <v>Transporte de material terraplen</v>
          </cell>
          <cell r="B10" t="str">
            <v>M3/KM</v>
          </cell>
          <cell r="C10">
            <v>960</v>
          </cell>
          <cell r="D10">
            <v>30</v>
          </cell>
        </row>
        <row r="11">
          <cell r="A11" t="str">
            <v>Transporte de concreto</v>
          </cell>
          <cell r="B11" t="str">
            <v>M3/KM</v>
          </cell>
          <cell r="C11">
            <v>960</v>
          </cell>
          <cell r="D11">
            <v>50</v>
          </cell>
        </row>
        <row r="12">
          <cell r="A12" t="str">
            <v>Transporte de material asfalto</v>
          </cell>
          <cell r="B12" t="str">
            <v>M3/KM</v>
          </cell>
          <cell r="C12">
            <v>1050</v>
          </cell>
          <cell r="D12">
            <v>50</v>
          </cell>
        </row>
        <row r="13">
          <cell r="A13" t="str">
            <v xml:space="preserve">Transporte de material de desmonte </v>
          </cell>
          <cell r="B13" t="str">
            <v>M3/KM</v>
          </cell>
          <cell r="C13">
            <v>1050</v>
          </cell>
          <cell r="D13">
            <v>5</v>
          </cell>
        </row>
        <row r="14">
          <cell r="A14" t="str">
            <v>Transporte de tablestacas</v>
          </cell>
          <cell r="B14" t="str">
            <v>m2</v>
          </cell>
          <cell r="C14">
            <v>100</v>
          </cell>
          <cell r="D14">
            <v>50</v>
          </cell>
        </row>
        <row r="15">
          <cell r="A15" t="str">
            <v>Transporte de material Prefabricados</v>
          </cell>
          <cell r="B15" t="str">
            <v>KG/KM</v>
          </cell>
          <cell r="C15">
            <v>10</v>
          </cell>
          <cell r="D15">
            <v>50</v>
          </cell>
        </row>
        <row r="16">
          <cell r="A16" t="str">
            <v>Transporte de material Ferreteria</v>
          </cell>
          <cell r="B16" t="str">
            <v>KG/KM</v>
          </cell>
          <cell r="C16">
            <v>10</v>
          </cell>
          <cell r="D16">
            <v>50</v>
          </cell>
        </row>
        <row r="17">
          <cell r="A17" t="str">
            <v>Transporte de señales retiradas</v>
          </cell>
          <cell r="B17" t="str">
            <v>un</v>
          </cell>
          <cell r="C17">
            <v>100</v>
          </cell>
          <cell r="D17">
            <v>5</v>
          </cell>
        </row>
        <row r="18">
          <cell r="A18" t="str">
            <v>Transporte de Defensa metalica</v>
          </cell>
          <cell r="B18" t="str">
            <v>ml</v>
          </cell>
          <cell r="C18">
            <v>1000</v>
          </cell>
          <cell r="D18">
            <v>5</v>
          </cell>
        </row>
        <row r="19">
          <cell r="A19">
            <v>0</v>
          </cell>
          <cell r="B19">
            <v>0</v>
          </cell>
          <cell r="C19">
            <v>0</v>
          </cell>
          <cell r="D19">
            <v>0</v>
          </cell>
        </row>
        <row r="20">
          <cell r="A20">
            <v>0</v>
          </cell>
          <cell r="B20">
            <v>0</v>
          </cell>
          <cell r="C20">
            <v>0</v>
          </cell>
          <cell r="D20">
            <v>0</v>
          </cell>
        </row>
        <row r="21">
          <cell r="A21">
            <v>0</v>
          </cell>
          <cell r="B21">
            <v>0</v>
          </cell>
          <cell r="C21">
            <v>0</v>
          </cell>
        </row>
        <row r="22">
          <cell r="A22">
            <v>0</v>
          </cell>
          <cell r="B22">
            <v>0</v>
          </cell>
          <cell r="C22">
            <v>0</v>
          </cell>
        </row>
        <row r="23">
          <cell r="A23">
            <v>0</v>
          </cell>
          <cell r="B23">
            <v>0</v>
          </cell>
          <cell r="C23">
            <v>0</v>
          </cell>
        </row>
        <row r="24">
          <cell r="A24">
            <v>0</v>
          </cell>
          <cell r="B24">
            <v>0</v>
          </cell>
          <cell r="C24">
            <v>0</v>
          </cell>
        </row>
        <row r="25">
          <cell r="A25">
            <v>0</v>
          </cell>
          <cell r="B25">
            <v>0</v>
          </cell>
          <cell r="C25">
            <v>0</v>
          </cell>
        </row>
        <row r="27">
          <cell r="A27" t="str">
            <v>UNION TEMPORAL UT CYP - INYPSA - Q&amp;A</v>
          </cell>
          <cell r="B27">
            <v>0</v>
          </cell>
          <cell r="D27" t="str">
            <v>´</v>
          </cell>
        </row>
        <row r="28">
          <cell r="A28">
            <v>0</v>
          </cell>
          <cell r="B28">
            <v>0</v>
          </cell>
          <cell r="D28" t="str">
            <v>´´</v>
          </cell>
        </row>
      </sheetData>
      <sheetData sheetId="1">
        <row r="1">
          <cell r="B1">
            <v>0</v>
          </cell>
        </row>
      </sheetData>
      <sheetData sheetId="2">
        <row r="2">
          <cell r="A2" t="str">
            <v>P</v>
          </cell>
        </row>
      </sheetData>
      <sheetData sheetId="3">
        <row r="1">
          <cell r="A1" t="str">
            <v>MAQUINARIA - CORREDOR 3  AÑO 2012</v>
          </cell>
        </row>
      </sheetData>
      <sheetData sheetId="4">
        <row r="1">
          <cell r="B1" t="str">
            <v>CUADRO PRESTACIONAL Y MANO DE OBRA</v>
          </cell>
          <cell r="C1">
            <v>0</v>
          </cell>
          <cell r="D1">
            <v>0</v>
          </cell>
          <cell r="E1">
            <v>0</v>
          </cell>
          <cell r="F1">
            <v>0</v>
          </cell>
          <cell r="G1">
            <v>0</v>
          </cell>
          <cell r="H1">
            <v>0</v>
          </cell>
        </row>
        <row r="2">
          <cell r="A2" t="str">
            <v>PROPONENTE</v>
          </cell>
          <cell r="B2">
            <v>0</v>
          </cell>
          <cell r="C2">
            <v>0</v>
          </cell>
          <cell r="D2">
            <v>0</v>
          </cell>
          <cell r="E2">
            <v>0</v>
          </cell>
          <cell r="F2">
            <v>0</v>
          </cell>
          <cell r="G2">
            <v>0</v>
          </cell>
          <cell r="H2">
            <v>0</v>
          </cell>
          <cell r="I2" t="str">
            <v>P</v>
          </cell>
        </row>
        <row r="3">
          <cell r="A3" t="str">
            <v>PROPUESTA ECONOMICA</v>
          </cell>
          <cell r="B3">
            <v>0</v>
          </cell>
          <cell r="C3">
            <v>0</v>
          </cell>
          <cell r="D3">
            <v>0</v>
          </cell>
          <cell r="E3">
            <v>0</v>
          </cell>
          <cell r="F3">
            <v>0</v>
          </cell>
          <cell r="G3">
            <v>0</v>
          </cell>
          <cell r="H3">
            <v>0</v>
          </cell>
          <cell r="I3" t="str">
            <v>L</v>
          </cell>
        </row>
        <row r="4">
          <cell r="A4" t="str">
            <v>CORREDOR 3</v>
          </cell>
          <cell r="B4">
            <v>0</v>
          </cell>
          <cell r="C4">
            <v>0</v>
          </cell>
          <cell r="D4">
            <v>0</v>
          </cell>
          <cell r="E4">
            <v>0</v>
          </cell>
          <cell r="F4">
            <v>0</v>
          </cell>
          <cell r="G4">
            <v>0</v>
          </cell>
          <cell r="H4">
            <v>0</v>
          </cell>
          <cell r="I4" t="str">
            <v>O</v>
          </cell>
        </row>
        <row r="6">
          <cell r="B6" t="str">
            <v>Salario mínimo año 2012 ¹</v>
          </cell>
          <cell r="C6">
            <v>566665</v>
          </cell>
        </row>
        <row r="7">
          <cell r="B7" t="str">
            <v xml:space="preserve">Auxilio de transporte 2012 ² </v>
          </cell>
          <cell r="C7">
            <v>67800</v>
          </cell>
        </row>
        <row r="8">
          <cell r="B8">
            <v>0</v>
          </cell>
          <cell r="C8">
            <v>0</v>
          </cell>
        </row>
        <row r="9">
          <cell r="A9" t="str">
            <v>FACTORES PRESTACIONALES</v>
          </cell>
          <cell r="B9">
            <v>0</v>
          </cell>
          <cell r="C9">
            <v>0</v>
          </cell>
          <cell r="D9">
            <v>0</v>
          </cell>
          <cell r="E9">
            <v>0</v>
          </cell>
          <cell r="F9">
            <v>0</v>
          </cell>
          <cell r="G9">
            <v>0</v>
          </cell>
          <cell r="H9">
            <v>0</v>
          </cell>
        </row>
        <row r="10">
          <cell r="A10" t="str">
            <v>PAGOS</v>
          </cell>
          <cell r="B10">
            <v>0</v>
          </cell>
          <cell r="C10" t="str">
            <v>SALARIO MÍNIMO</v>
          </cell>
          <cell r="D10" t="str">
            <v>AYUDANTE, RASTRILLERO, NIVELETERO TORNILLETERO</v>
          </cell>
          <cell r="E10" t="str">
            <v>CADENERO2  OFICIAL</v>
          </cell>
          <cell r="F10" t="str">
            <v>TOPÓGRAFO   OPERARIO EQUIPO TENSIONAMIENTO</v>
          </cell>
          <cell r="G10" t="str">
            <v>CADENERO 1</v>
          </cell>
          <cell r="H10" t="str">
            <v>MAESTRO  SOLDADOR</v>
          </cell>
        </row>
        <row r="11">
          <cell r="A11" t="str">
            <v>SALARIO BÁSICO</v>
          </cell>
          <cell r="B11">
            <v>0</v>
          </cell>
          <cell r="C11">
            <v>0</v>
          </cell>
          <cell r="D11">
            <v>0</v>
          </cell>
          <cell r="E11">
            <v>0</v>
          </cell>
          <cell r="F11">
            <v>0</v>
          </cell>
          <cell r="G11">
            <v>0</v>
          </cell>
          <cell r="H11">
            <v>0</v>
          </cell>
        </row>
        <row r="12">
          <cell r="A12" t="str">
            <v>Sueldo mensual</v>
          </cell>
          <cell r="B12">
            <v>0</v>
          </cell>
          <cell r="C12">
            <v>566665</v>
          </cell>
          <cell r="D12">
            <v>566665</v>
          </cell>
          <cell r="E12">
            <v>855664.15</v>
          </cell>
          <cell r="F12">
            <v>2051327.3</v>
          </cell>
          <cell r="G12">
            <v>1025663.65</v>
          </cell>
          <cell r="H12">
            <v>1195663.1499999999</v>
          </cell>
          <cell r="J12">
            <v>0</v>
          </cell>
        </row>
        <row r="13">
          <cell r="A13" t="str">
            <v>Sueldo anual</v>
          </cell>
          <cell r="B13">
            <v>0</v>
          </cell>
          <cell r="C13">
            <v>6894424.166666667</v>
          </cell>
          <cell r="D13">
            <v>6894424.166666667</v>
          </cell>
          <cell r="E13">
            <v>10410580.491666667</v>
          </cell>
          <cell r="F13">
            <v>24957815.483333334</v>
          </cell>
          <cell r="G13">
            <v>12478907.741666667</v>
          </cell>
          <cell r="H13">
            <v>14547234.991666665</v>
          </cell>
        </row>
        <row r="14">
          <cell r="A14" t="str">
            <v>Auxilio de transporte</v>
          </cell>
          <cell r="B14">
            <v>0</v>
          </cell>
          <cell r="C14">
            <v>824900</v>
          </cell>
          <cell r="D14">
            <v>824900</v>
          </cell>
          <cell r="E14">
            <v>824900</v>
          </cell>
          <cell r="F14">
            <v>0</v>
          </cell>
          <cell r="G14">
            <v>824900</v>
          </cell>
          <cell r="H14">
            <v>0</v>
          </cell>
        </row>
        <row r="15">
          <cell r="A15" t="str">
            <v>PRESTACIONES SOCIALES</v>
          </cell>
          <cell r="B15">
            <v>0</v>
          </cell>
          <cell r="C15">
            <v>0</v>
          </cell>
          <cell r="D15">
            <v>0</v>
          </cell>
          <cell r="E15">
            <v>0</v>
          </cell>
          <cell r="F15">
            <v>0</v>
          </cell>
          <cell r="G15">
            <v>0</v>
          </cell>
          <cell r="H15">
            <v>0</v>
          </cell>
        </row>
        <row r="16">
          <cell r="A16" t="str">
            <v>Cesantías ³</v>
          </cell>
          <cell r="B16">
            <v>0</v>
          </cell>
          <cell r="C16">
            <v>634465</v>
          </cell>
          <cell r="D16">
            <v>634465</v>
          </cell>
          <cell r="E16">
            <v>923464.15</v>
          </cell>
          <cell r="F16">
            <v>2051327.3</v>
          </cell>
          <cell r="G16">
            <v>1093463.6499999999</v>
          </cell>
          <cell r="H16">
            <v>1195663.1499999999</v>
          </cell>
        </row>
        <row r="17">
          <cell r="A17" t="str">
            <v>Intereses sobre cesantías ⁴</v>
          </cell>
          <cell r="B17">
            <v>0</v>
          </cell>
          <cell r="C17">
            <v>76135.8</v>
          </cell>
          <cell r="D17">
            <v>76135.8</v>
          </cell>
          <cell r="E17">
            <v>110815.698</v>
          </cell>
          <cell r="F17">
            <v>246159.27599999998</v>
          </cell>
          <cell r="G17">
            <v>131215.63799999998</v>
          </cell>
          <cell r="H17">
            <v>143479.57799999998</v>
          </cell>
        </row>
        <row r="18">
          <cell r="A18" t="str">
            <v>Prima de servicios ⁵</v>
          </cell>
          <cell r="B18">
            <v>0</v>
          </cell>
          <cell r="C18">
            <v>634465</v>
          </cell>
          <cell r="D18">
            <v>634465</v>
          </cell>
          <cell r="E18">
            <v>923464.15</v>
          </cell>
          <cell r="F18">
            <v>2051327.3</v>
          </cell>
          <cell r="G18">
            <v>1093463.6499999999</v>
          </cell>
          <cell r="H18">
            <v>1195663.1499999999</v>
          </cell>
          <cell r="K18">
            <v>0</v>
          </cell>
        </row>
        <row r="19">
          <cell r="A19" t="str">
            <v>Vacaciones ⁶</v>
          </cell>
          <cell r="B19">
            <v>0</v>
          </cell>
          <cell r="C19">
            <v>283332.5</v>
          </cell>
          <cell r="D19">
            <v>283332.5</v>
          </cell>
          <cell r="E19">
            <v>427832.07500000001</v>
          </cell>
          <cell r="F19">
            <v>1025663.65</v>
          </cell>
          <cell r="G19">
            <v>512831.82500000001</v>
          </cell>
          <cell r="H19">
            <v>597831.57499999995</v>
          </cell>
        </row>
        <row r="20">
          <cell r="A20" t="str">
            <v>Dotación ⁷</v>
          </cell>
          <cell r="B20">
            <v>0</v>
          </cell>
          <cell r="C20">
            <v>270000</v>
          </cell>
          <cell r="D20">
            <v>270000</v>
          </cell>
          <cell r="E20">
            <v>270000</v>
          </cell>
          <cell r="F20">
            <v>270000</v>
          </cell>
          <cell r="G20">
            <v>0</v>
          </cell>
          <cell r="H20">
            <v>0</v>
          </cell>
        </row>
        <row r="21">
          <cell r="A21" t="str">
            <v>SEGURIDAD SOCIAL</v>
          </cell>
          <cell r="B21">
            <v>0</v>
          </cell>
          <cell r="C21">
            <v>0</v>
          </cell>
          <cell r="D21">
            <v>0</v>
          </cell>
          <cell r="E21">
            <v>0</v>
          </cell>
          <cell r="F21">
            <v>0</v>
          </cell>
          <cell r="G21">
            <v>0</v>
          </cell>
          <cell r="H21">
            <v>0</v>
          </cell>
        </row>
        <row r="22">
          <cell r="A22" t="str">
            <v>Salud ⁸</v>
          </cell>
          <cell r="B22">
            <v>0</v>
          </cell>
          <cell r="C22">
            <v>586026.0541666667</v>
          </cell>
          <cell r="D22">
            <v>586026.0541666667</v>
          </cell>
          <cell r="E22">
            <v>884899.34179166681</v>
          </cell>
          <cell r="F22">
            <v>2121414.3160833335</v>
          </cell>
          <cell r="G22">
            <v>1060707.1580416667</v>
          </cell>
          <cell r="H22">
            <v>1236514.9742916666</v>
          </cell>
        </row>
        <row r="23">
          <cell r="A23" t="str">
            <v>Pensiones ⁹</v>
          </cell>
          <cell r="B23">
            <v>0</v>
          </cell>
          <cell r="C23">
            <v>827330.9</v>
          </cell>
          <cell r="D23">
            <v>827330.9</v>
          </cell>
          <cell r="E23">
            <v>1249269.659</v>
          </cell>
          <cell r="F23">
            <v>2994937.858</v>
          </cell>
          <cell r="G23">
            <v>1497468.929</v>
          </cell>
          <cell r="H23">
            <v>1745668.199</v>
          </cell>
        </row>
        <row r="24">
          <cell r="A24" t="str">
            <v>ARP Riesgos profesionales ¹⁰</v>
          </cell>
          <cell r="B24">
            <v>0</v>
          </cell>
          <cell r="C24">
            <v>479851.92199999996</v>
          </cell>
          <cell r="D24">
            <v>479851.92199999996</v>
          </cell>
          <cell r="E24">
            <v>724576.40221999993</v>
          </cell>
          <cell r="F24">
            <v>1737063.9576399999</v>
          </cell>
          <cell r="G24">
            <v>868531.97881999996</v>
          </cell>
          <cell r="H24">
            <v>1012487.5554199999</v>
          </cell>
        </row>
        <row r="25">
          <cell r="A25" t="str">
            <v>Sena ¹¹</v>
          </cell>
          <cell r="B25">
            <v>0</v>
          </cell>
          <cell r="C25">
            <v>137888.48333333334</v>
          </cell>
          <cell r="D25">
            <v>137888.48333333334</v>
          </cell>
          <cell r="E25">
            <v>208211.60983333335</v>
          </cell>
          <cell r="F25">
            <v>499156.30966666667</v>
          </cell>
          <cell r="G25">
            <v>249578.15483333333</v>
          </cell>
          <cell r="H25">
            <v>290944.69983333332</v>
          </cell>
        </row>
        <row r="26">
          <cell r="A26" t="str">
            <v>Bienestar familiar ¹²</v>
          </cell>
          <cell r="B26">
            <v>0</v>
          </cell>
          <cell r="C26">
            <v>206832.72500000001</v>
          </cell>
          <cell r="D26">
            <v>206832.72500000001</v>
          </cell>
          <cell r="E26">
            <v>312317.41475</v>
          </cell>
          <cell r="F26">
            <v>748734.4645</v>
          </cell>
          <cell r="G26">
            <v>374367.23225</v>
          </cell>
          <cell r="H26">
            <v>436417.04974999995</v>
          </cell>
        </row>
        <row r="27">
          <cell r="A27" t="str">
            <v>Caja de compensación familiar ¹³</v>
          </cell>
          <cell r="B27">
            <v>0</v>
          </cell>
          <cell r="C27">
            <v>275776.96666666667</v>
          </cell>
          <cell r="D27">
            <v>275776.96666666667</v>
          </cell>
          <cell r="E27">
            <v>416423.2196666667</v>
          </cell>
          <cell r="F27">
            <v>998312.61933333334</v>
          </cell>
          <cell r="G27">
            <v>499156.30966666667</v>
          </cell>
          <cell r="H27">
            <v>581889.39966666664</v>
          </cell>
        </row>
        <row r="28">
          <cell r="A28">
            <v>0</v>
          </cell>
          <cell r="B28">
            <v>0</v>
          </cell>
          <cell r="C28">
            <v>0</v>
          </cell>
          <cell r="D28">
            <v>0</v>
          </cell>
          <cell r="E28">
            <v>0</v>
          </cell>
          <cell r="F28">
            <v>0</v>
          </cell>
          <cell r="G28">
            <v>0</v>
          </cell>
          <cell r="H28">
            <v>0</v>
          </cell>
        </row>
        <row r="29">
          <cell r="A29" t="str">
            <v>COSTO ANUAL</v>
          </cell>
          <cell r="B29">
            <v>0</v>
          </cell>
          <cell r="C29">
            <v>12131429.517833333</v>
          </cell>
          <cell r="D29">
            <v>12131429.517833333</v>
          </cell>
          <cell r="E29">
            <v>17686754.211928334</v>
          </cell>
          <cell r="F29">
            <v>39701912.534556672</v>
          </cell>
          <cell r="G29">
            <v>20684592.267278336</v>
          </cell>
          <cell r="H29">
            <v>22983794.322628334</v>
          </cell>
          <cell r="J29">
            <v>0</v>
          </cell>
        </row>
        <row r="30">
          <cell r="A30" t="str">
            <v xml:space="preserve">Rendimiento ¹⁴ </v>
          </cell>
          <cell r="B30">
            <v>0</v>
          </cell>
          <cell r="C30">
            <v>347</v>
          </cell>
          <cell r="D30">
            <v>347</v>
          </cell>
          <cell r="E30">
            <v>335</v>
          </cell>
          <cell r="F30">
            <v>315</v>
          </cell>
          <cell r="G30">
            <v>327</v>
          </cell>
          <cell r="H30">
            <v>315</v>
          </cell>
          <cell r="J30">
            <v>0</v>
          </cell>
          <cell r="K30">
            <v>0</v>
          </cell>
        </row>
        <row r="31">
          <cell r="A31" t="str">
            <v>JORNAL INTEGRAL</v>
          </cell>
          <cell r="B31">
            <v>0</v>
          </cell>
          <cell r="C31">
            <v>34960.891982228626</v>
          </cell>
          <cell r="D31">
            <v>34960.891982228626</v>
          </cell>
          <cell r="E31">
            <v>52796.281229636821</v>
          </cell>
          <cell r="F31">
            <v>126037.81757002119</v>
          </cell>
          <cell r="G31">
            <v>63255.633844887874</v>
          </cell>
          <cell r="H31">
            <v>72964.426421042328</v>
          </cell>
        </row>
        <row r="32">
          <cell r="A32" t="str">
            <v>FACTOR PRESTACIONAL</v>
          </cell>
          <cell r="B32">
            <v>0</v>
          </cell>
          <cell r="C32">
            <v>1.850876195753856</v>
          </cell>
          <cell r="D32">
            <v>1.850876195753856</v>
          </cell>
          <cell r="E32">
            <v>1.8510632201771042</v>
          </cell>
          <cell r="F32">
            <v>1.8432624218966107</v>
          </cell>
          <cell r="G32">
            <v>1.8501864771620169</v>
          </cell>
          <cell r="H32">
            <v>1.8307269841269842</v>
          </cell>
        </row>
        <row r="33">
          <cell r="B33">
            <v>0</v>
          </cell>
          <cell r="C33">
            <v>0</v>
          </cell>
          <cell r="D33">
            <v>0</v>
          </cell>
          <cell r="E33">
            <v>0</v>
          </cell>
          <cell r="F33">
            <v>0</v>
          </cell>
          <cell r="G33">
            <v>0</v>
          </cell>
          <cell r="H33">
            <v>0</v>
          </cell>
        </row>
        <row r="34">
          <cell r="A34" t="str">
            <v>MANO DE OBRA</v>
          </cell>
          <cell r="B34">
            <v>0</v>
          </cell>
          <cell r="C34">
            <v>0</v>
          </cell>
          <cell r="D34">
            <v>0</v>
          </cell>
          <cell r="E34">
            <v>0</v>
          </cell>
          <cell r="F34">
            <v>0</v>
          </cell>
          <cell r="G34">
            <v>0</v>
          </cell>
          <cell r="H34">
            <v>0</v>
          </cell>
        </row>
        <row r="35">
          <cell r="A35" t="str">
            <v>DESCRIPCIÓN</v>
          </cell>
          <cell r="B35">
            <v>0</v>
          </cell>
          <cell r="C35" t="str">
            <v>UNIDAD</v>
          </cell>
          <cell r="D35" t="str">
            <v>JORNAL BÁSICO</v>
          </cell>
          <cell r="E35" t="str">
            <v>PRESTACIONES</v>
          </cell>
          <cell r="F35" t="str">
            <v>JORNAL TOTAL</v>
          </cell>
        </row>
        <row r="36">
          <cell r="A36" t="str">
            <v>Ayudante</v>
          </cell>
          <cell r="B36">
            <v>0</v>
          </cell>
          <cell r="C36" t="str">
            <v>Día</v>
          </cell>
          <cell r="D36">
            <v>18888.830000000002</v>
          </cell>
          <cell r="E36">
            <v>1.85</v>
          </cell>
          <cell r="F36">
            <v>34944.335500000008</v>
          </cell>
          <cell r="H36">
            <v>0</v>
          </cell>
        </row>
        <row r="37">
          <cell r="A37" t="str">
            <v>2 Ayudantes</v>
          </cell>
          <cell r="B37">
            <v>0</v>
          </cell>
          <cell r="C37" t="str">
            <v>Día</v>
          </cell>
          <cell r="D37">
            <v>37777.660000000003</v>
          </cell>
          <cell r="E37">
            <v>1.85</v>
          </cell>
          <cell r="F37">
            <v>69888.671000000017</v>
          </cell>
          <cell r="H37">
            <v>0</v>
          </cell>
        </row>
        <row r="38">
          <cell r="A38" t="str">
            <v>3 Ayudantes</v>
          </cell>
          <cell r="B38">
            <v>0</v>
          </cell>
          <cell r="C38" t="str">
            <v>Día</v>
          </cell>
          <cell r="D38">
            <v>56666.490000000005</v>
          </cell>
          <cell r="E38">
            <v>1.85</v>
          </cell>
          <cell r="F38">
            <v>104833.00650000002</v>
          </cell>
          <cell r="H38">
            <v>0</v>
          </cell>
        </row>
        <row r="39">
          <cell r="A39" t="str">
            <v>4 Ayudantes</v>
          </cell>
          <cell r="B39">
            <v>0</v>
          </cell>
          <cell r="C39" t="str">
            <v>Día</v>
          </cell>
          <cell r="D39">
            <v>75555.320000000007</v>
          </cell>
          <cell r="E39">
            <v>1.85</v>
          </cell>
          <cell r="F39">
            <v>139777.34200000003</v>
          </cell>
          <cell r="H39">
            <v>0</v>
          </cell>
        </row>
        <row r="40">
          <cell r="A40" t="str">
            <v>5 Ayudantes</v>
          </cell>
          <cell r="B40">
            <v>0</v>
          </cell>
          <cell r="C40" t="str">
            <v>Día</v>
          </cell>
          <cell r="D40">
            <v>94444.150000000009</v>
          </cell>
          <cell r="E40">
            <v>1.85</v>
          </cell>
          <cell r="F40">
            <v>174721.67750000002</v>
          </cell>
        </row>
        <row r="41">
          <cell r="A41" t="str">
            <v>6 Ayudantes</v>
          </cell>
          <cell r="B41">
            <v>0</v>
          </cell>
          <cell r="C41" t="str">
            <v>Día</v>
          </cell>
          <cell r="D41">
            <v>113332.98000000001</v>
          </cell>
          <cell r="E41">
            <v>1.85</v>
          </cell>
          <cell r="F41">
            <v>209666.01300000004</v>
          </cell>
        </row>
        <row r="42">
          <cell r="A42" t="str">
            <v>Oficial</v>
          </cell>
          <cell r="B42">
            <v>0</v>
          </cell>
          <cell r="C42" t="str">
            <v>Día</v>
          </cell>
          <cell r="D42">
            <v>28522.14</v>
          </cell>
          <cell r="E42">
            <v>1.85</v>
          </cell>
          <cell r="F42">
            <v>52765.959000000003</v>
          </cell>
        </row>
        <row r="43">
          <cell r="A43" t="str">
            <v>2 Oficiales</v>
          </cell>
          <cell r="B43">
            <v>0</v>
          </cell>
          <cell r="C43" t="str">
            <v>Día</v>
          </cell>
          <cell r="D43">
            <v>57044.28</v>
          </cell>
          <cell r="E43">
            <v>1.85</v>
          </cell>
          <cell r="F43">
            <v>105531.91800000001</v>
          </cell>
        </row>
        <row r="44">
          <cell r="A44" t="str">
            <v>Maestro</v>
          </cell>
          <cell r="B44">
            <v>0</v>
          </cell>
          <cell r="C44" t="str">
            <v>Día</v>
          </cell>
          <cell r="D44">
            <v>39855.440000000002</v>
          </cell>
          <cell r="E44">
            <v>1.83</v>
          </cell>
          <cell r="F44">
            <v>72935.455200000011</v>
          </cell>
        </row>
        <row r="45">
          <cell r="A45" t="str">
            <v>Soldador</v>
          </cell>
          <cell r="B45">
            <v>0</v>
          </cell>
          <cell r="C45" t="str">
            <v>Día</v>
          </cell>
          <cell r="D45">
            <v>39855.440000000002</v>
          </cell>
          <cell r="E45">
            <v>1.83</v>
          </cell>
          <cell r="F45">
            <v>72935.455200000011</v>
          </cell>
        </row>
        <row r="46">
          <cell r="A46" t="str">
            <v>Operario Equipo Tensionamiento</v>
          </cell>
          <cell r="B46">
            <v>0</v>
          </cell>
          <cell r="C46" t="str">
            <v>Día</v>
          </cell>
          <cell r="D46">
            <v>68377.58</v>
          </cell>
          <cell r="E46">
            <v>1.84</v>
          </cell>
          <cell r="F46">
            <v>125814.74720000001</v>
          </cell>
        </row>
        <row r="47">
          <cell r="A47" t="str">
            <v>Topógrafo</v>
          </cell>
          <cell r="B47">
            <v>0</v>
          </cell>
          <cell r="C47" t="str">
            <v>Día</v>
          </cell>
          <cell r="D47">
            <v>68377.58</v>
          </cell>
          <cell r="E47">
            <v>1.84</v>
          </cell>
          <cell r="F47">
            <v>125814.74720000001</v>
          </cell>
        </row>
        <row r="48">
          <cell r="A48" t="str">
            <v>Cadenero 1</v>
          </cell>
          <cell r="B48">
            <v>0</v>
          </cell>
          <cell r="C48" t="str">
            <v>Día</v>
          </cell>
          <cell r="D48">
            <v>34188.79</v>
          </cell>
          <cell r="E48">
            <v>1.85</v>
          </cell>
          <cell r="F48">
            <v>63249.261500000008</v>
          </cell>
        </row>
        <row r="49">
          <cell r="A49" t="str">
            <v>Cadenero 2</v>
          </cell>
          <cell r="B49">
            <v>0</v>
          </cell>
          <cell r="C49" t="str">
            <v>Día</v>
          </cell>
          <cell r="D49">
            <v>28522.14</v>
          </cell>
          <cell r="E49">
            <v>1.85</v>
          </cell>
          <cell r="F49">
            <v>52765.959000000003</v>
          </cell>
        </row>
        <row r="50">
          <cell r="A50" t="str">
            <v>Tornillero</v>
          </cell>
          <cell r="B50">
            <v>0</v>
          </cell>
          <cell r="C50" t="str">
            <v>Día</v>
          </cell>
          <cell r="D50">
            <v>18888.830000000002</v>
          </cell>
          <cell r="E50">
            <v>1.85</v>
          </cell>
          <cell r="F50">
            <v>34944.335500000008</v>
          </cell>
        </row>
        <row r="51">
          <cell r="A51" t="str">
            <v>Rastrillero</v>
          </cell>
          <cell r="B51">
            <v>0</v>
          </cell>
          <cell r="C51" t="str">
            <v>Día</v>
          </cell>
          <cell r="D51">
            <v>18888.830000000002</v>
          </cell>
          <cell r="E51">
            <v>1.85</v>
          </cell>
          <cell r="F51">
            <v>34944.335500000008</v>
          </cell>
        </row>
        <row r="52">
          <cell r="A52" t="str">
            <v>Niveletero</v>
          </cell>
          <cell r="B52">
            <v>0</v>
          </cell>
          <cell r="C52" t="str">
            <v>Día</v>
          </cell>
          <cell r="D52">
            <v>18888.830000000002</v>
          </cell>
          <cell r="E52">
            <v>1.85</v>
          </cell>
          <cell r="F52">
            <v>34944.335500000008</v>
          </cell>
        </row>
        <row r="53">
          <cell r="A53" t="str">
            <v>FACTOR PRESTACIONAL PROMEDIO</v>
          </cell>
          <cell r="B53">
            <v>0</v>
          </cell>
          <cell r="C53">
            <v>0</v>
          </cell>
          <cell r="D53">
            <v>0</v>
          </cell>
          <cell r="E53">
            <v>1.8464705882352945</v>
          </cell>
          <cell r="F53">
            <v>0</v>
          </cell>
        </row>
        <row r="54">
          <cell r="A54">
            <v>0</v>
          </cell>
          <cell r="B54">
            <v>0</v>
          </cell>
          <cell r="C54">
            <v>0</v>
          </cell>
          <cell r="D54">
            <v>0</v>
          </cell>
          <cell r="E54">
            <v>0</v>
          </cell>
          <cell r="F54">
            <v>0</v>
          </cell>
          <cell r="G54">
            <v>0</v>
          </cell>
          <cell r="H54">
            <v>0</v>
          </cell>
        </row>
        <row r="55">
          <cell r="A55" t="str">
            <v>¹</v>
          </cell>
          <cell r="B55" t="str">
            <v>Decreto 5053 de 2009</v>
          </cell>
        </row>
        <row r="56">
          <cell r="A56" t="str">
            <v>²</v>
          </cell>
          <cell r="B56" t="str">
            <v>Decreto 5054 de 2009</v>
          </cell>
        </row>
        <row r="57">
          <cell r="A57" t="str">
            <v>³</v>
          </cell>
          <cell r="B57" t="str">
            <v>Art. 249 Código Sustantivo del Trabajo</v>
          </cell>
        </row>
        <row r="58">
          <cell r="A58" t="str">
            <v>⁴</v>
          </cell>
          <cell r="B58" t="str">
            <v>Art. 249 Código Sustantivo del Trabajo</v>
          </cell>
        </row>
        <row r="59">
          <cell r="A59" t="str">
            <v>⁵</v>
          </cell>
          <cell r="B59" t="str">
            <v>Art. 306 Código Sustantivo del Trabajo</v>
          </cell>
        </row>
        <row r="60">
          <cell r="A60" t="str">
            <v>⁶</v>
          </cell>
          <cell r="B60" t="str">
            <v>Art. 186 Código Sustantivo del Trabajo</v>
          </cell>
        </row>
        <row r="61">
          <cell r="A61" t="str">
            <v>⁷</v>
          </cell>
          <cell r="B61" t="str">
            <v>Art. 230 Código Sustantivo del Trabajo</v>
          </cell>
        </row>
        <row r="62">
          <cell r="A62" t="str">
            <v>⁸</v>
          </cell>
          <cell r="B62" t="str">
            <v>Art. 10 Ley 1122 de 2007</v>
          </cell>
        </row>
        <row r="63">
          <cell r="A63" t="str">
            <v>⁹</v>
          </cell>
          <cell r="B63" t="str">
            <v>Decreto 4982 de 2007</v>
          </cell>
        </row>
        <row r="64">
          <cell r="A64" t="str">
            <v>¹⁰</v>
          </cell>
          <cell r="B64" t="str">
            <v>Decreto 1295 de 1994</v>
          </cell>
        </row>
        <row r="65">
          <cell r="A65" t="str">
            <v>¹¹</v>
          </cell>
          <cell r="B65" t="str">
            <v xml:space="preserve">Art. 30 Ley 119 de 1994 </v>
          </cell>
        </row>
        <row r="66">
          <cell r="A66" t="str">
            <v>¹²</v>
          </cell>
          <cell r="B66" t="str">
            <v xml:space="preserve">Art. 1 Ley 89 de 1988 </v>
          </cell>
        </row>
        <row r="67">
          <cell r="A67" t="str">
            <v>¹³</v>
          </cell>
          <cell r="B67" t="str">
            <v>Art. 12 Ley 21 de 1982</v>
          </cell>
        </row>
        <row r="68">
          <cell r="A68" t="str">
            <v>¹⁴</v>
          </cell>
          <cell r="B68" t="str">
            <v>Días reales trabajados</v>
          </cell>
        </row>
        <row r="72">
          <cell r="D72" t="str">
            <v>UNION TEMPORAL UT CYP - INYPSA - Q&amp;A</v>
          </cell>
          <cell r="E72">
            <v>0</v>
          </cell>
          <cell r="F72">
            <v>0</v>
          </cell>
          <cell r="G72">
            <v>0</v>
          </cell>
          <cell r="H72">
            <v>0</v>
          </cell>
          <cell r="I72" t="str">
            <v>´</v>
          </cell>
        </row>
        <row r="73">
          <cell r="D73">
            <v>0</v>
          </cell>
          <cell r="E73">
            <v>0</v>
          </cell>
          <cell r="F73">
            <v>0</v>
          </cell>
          <cell r="G73">
            <v>0</v>
          </cell>
          <cell r="H73">
            <v>0</v>
          </cell>
          <cell r="I73" t="str">
            <v>´´</v>
          </cell>
        </row>
      </sheetData>
      <sheetData sheetId="5">
        <row r="1">
          <cell r="A1" t="str">
            <v>INSUMOS CORREDOR 3 AÑO 2012</v>
          </cell>
        </row>
      </sheetData>
      <sheetData sheetId="6">
        <row r="1">
          <cell r="A1">
            <v>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
      <sheetName val="Tabella_X"/>
      <sheetName val="Poste_figurative"/>
      <sheetName val="Ipotesi adottate"/>
      <sheetName val="Pedaggi"/>
      <sheetName val="Inflazione"/>
      <sheetName val="AVVERTIMENTI"/>
      <sheetName val="SOMMARIO"/>
      <sheetName val="sommarioAZIONISTI"/>
      <sheetName val="sommarioindicidebito"/>
      <sheetName val="Tab1"/>
      <sheetName val="Tab2"/>
      <sheetName val="Tab3"/>
      <sheetName val="Amm.Finanziario"/>
      <sheetName val="Tab4"/>
      <sheetName val="Tab5"/>
      <sheetName val="Nuove opere"/>
      <sheetName val="Ripartizione temporale (1)"/>
      <sheetName val="TIR e ROE"/>
      <sheetName val="INDICIDEBITO"/>
      <sheetName val="Manutenzioni"/>
      <sheetName val="Proventi vari"/>
      <sheetName val="Personale"/>
      <sheetName val="Costi operativi"/>
      <sheetName val="Proventi finanziari"/>
      <sheetName val="Rend.Fin."/>
      <sheetName val="SP"/>
      <sheetName val="Finanziamenti"/>
      <sheetName val="Iva"/>
      <sheetName val="C.C.N."/>
      <sheetName val="Imposte"/>
      <sheetName val="Accantonamenti"/>
      <sheetName val="Manutenzioni straordinarie (1)"/>
      <sheetName val="Manutenzioni straordinarie (2)"/>
      <sheetName val="Costi capitalizzati"/>
      <sheetName val="Contributi"/>
      <sheetName val="Beni non reversibili"/>
      <sheetName val="Impegilo Ce"/>
      <sheetName val="Impregilo SP"/>
    </sheetNames>
    <sheetDataSet>
      <sheetData sheetId="0" refreshError="1">
        <row r="10">
          <cell r="D10">
            <v>2013</v>
          </cell>
        </row>
        <row r="11">
          <cell r="D11">
            <v>19.5</v>
          </cell>
        </row>
        <row r="12">
          <cell r="D12">
            <v>2032</v>
          </cell>
        </row>
        <row r="14">
          <cell r="D14">
            <v>2032</v>
          </cell>
        </row>
        <row r="36">
          <cell r="D36">
            <v>4.2500000000000003E-2</v>
          </cell>
        </row>
        <row r="37">
          <cell r="D37">
            <v>0.33</v>
          </cell>
        </row>
        <row r="38">
          <cell r="D38">
            <v>0.99</v>
          </cell>
        </row>
        <row r="42">
          <cell r="D42">
            <v>0.44450000000000001</v>
          </cell>
        </row>
        <row r="43">
          <cell r="D43">
            <v>0.44800000000000001</v>
          </cell>
        </row>
        <row r="54">
          <cell r="D54">
            <v>157865</v>
          </cell>
        </row>
        <row r="72">
          <cell r="D72">
            <v>4.7500000000000001E-2</v>
          </cell>
        </row>
        <row r="76">
          <cell r="D76">
            <v>0</v>
          </cell>
        </row>
        <row r="78">
          <cell r="D78">
            <v>4.7500000000000001E-2</v>
          </cell>
        </row>
        <row r="86">
          <cell r="D86">
            <v>4.7500000000000001E-2</v>
          </cell>
        </row>
        <row r="110">
          <cell r="D110">
            <v>425</v>
          </cell>
        </row>
        <row r="121">
          <cell r="D121">
            <v>1.32</v>
          </cell>
        </row>
        <row r="122">
          <cell r="D122">
            <v>1.36</v>
          </cell>
        </row>
        <row r="123">
          <cell r="D123">
            <v>1.36</v>
          </cell>
        </row>
        <row r="129">
          <cell r="D129">
            <v>90</v>
          </cell>
          <cell r="G129">
            <v>0.6</v>
          </cell>
        </row>
        <row r="130">
          <cell r="D130">
            <v>60</v>
          </cell>
        </row>
        <row r="131">
          <cell r="D131">
            <v>120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
      <sheetName val="Apu Basicos"/>
      <sheetName val="M.O."/>
      <sheetName val="RESUMEN"/>
      <sheetName val="PTO CUELLO"/>
      <sheetName val=" BAÑO CUELLO"/>
      <sheetName val=" BAÑO SILENCIO"/>
      <sheetName val="APU"/>
      <sheetName val="Costos Ind. (2)"/>
    </sheetNames>
    <sheetDataSet>
      <sheetData sheetId="0" refreshError="1">
        <row r="4">
          <cell r="F4">
            <v>81500</v>
          </cell>
        </row>
        <row r="5">
          <cell r="L5">
            <v>3750</v>
          </cell>
        </row>
        <row r="6">
          <cell r="F6">
            <v>102000</v>
          </cell>
        </row>
        <row r="7">
          <cell r="F7">
            <v>3500</v>
          </cell>
          <cell r="L7">
            <v>375</v>
          </cell>
        </row>
        <row r="10">
          <cell r="L10">
            <v>8750</v>
          </cell>
        </row>
        <row r="20">
          <cell r="F20">
            <v>1300</v>
          </cell>
        </row>
        <row r="21">
          <cell r="F21">
            <v>19700</v>
          </cell>
        </row>
        <row r="23">
          <cell r="F23">
            <v>120000</v>
          </cell>
        </row>
        <row r="25">
          <cell r="F25">
            <v>3300</v>
          </cell>
        </row>
        <row r="26">
          <cell r="F26">
            <v>280000</v>
          </cell>
        </row>
        <row r="27">
          <cell r="F27">
            <v>32000</v>
          </cell>
        </row>
        <row r="28">
          <cell r="F28">
            <v>11000</v>
          </cell>
        </row>
        <row r="29">
          <cell r="F29">
            <v>21000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ow r="14">
          <cell r="B14">
            <v>7700</v>
          </cell>
        </row>
        <row r="15">
          <cell r="B15">
            <v>12000</v>
          </cell>
        </row>
        <row r="52">
          <cell r="B52">
            <v>750</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AULA CANO PESCAO"/>
      <sheetName val="AULAS CEDRO"/>
      <sheetName val="AULA .MUCANAS "/>
      <sheetName val="ANALISIS BASICO"/>
      <sheetName val="mat"/>
      <sheetName val="CUAD"/>
      <sheetName val="Cronog. 2008"/>
      <sheetName val="presupuesto sala sistema"/>
      <sheetName val="A.P.U SAL INF CEDRO"/>
      <sheetName val="A.P.U CEDROS"/>
      <sheetName val="A.P.U MUCANA"/>
      <sheetName val="A.P.U SAL MARRALU"/>
      <sheetName val="A.P.U SALA INF CECILIA"/>
      <sheetName val="SALA MA"/>
      <sheetName val="SALA INF EL CEDRO"/>
      <sheetName val="A.P.U SIS PLAYA"/>
      <sheetName val="sala playa blanca"/>
      <sheetName val="SALA INF CECLIA"/>
      <sheetName val="AULAS ESCOLAR CECILIA"/>
      <sheetName val="AULA PUEBLO N POPALES"/>
      <sheetName val="AULA  SINCELEGITO"/>
      <sheetName val="AULA LAS GUADAS"/>
      <sheetName val="AULA ESC CANO PESCAO"/>
      <sheetName val="A.P.U CECILIA"/>
      <sheetName val="A.P.U AULA PUBLO POPALES"/>
      <sheetName val="A.U.P AULA SINCELEGITO"/>
      <sheetName val="A.U.P AULA GUADUAS"/>
      <sheetName val="Cantidades"/>
      <sheetName val="CERRAMIENTO"/>
      <sheetName val="A.P.U CERRAMIENTO"/>
      <sheetName val="COMEDOR "/>
      <sheetName val="A.P.U COMEDOR"/>
      <sheetName val="PRESUPUESTO TOTAL"/>
      <sheetName val="Hoja1"/>
    </sheetNames>
    <sheetDataSet>
      <sheetData sheetId="0" refreshError="1">
        <row r="42">
          <cell r="G42">
            <v>2905.4174340984805</v>
          </cell>
        </row>
        <row r="116">
          <cell r="G116">
            <v>21358.774347730887</v>
          </cell>
        </row>
        <row r="153">
          <cell r="G153">
            <v>3301.1586069892815</v>
          </cell>
        </row>
        <row r="190">
          <cell r="G190">
            <v>1698.9794815577502</v>
          </cell>
        </row>
        <row r="227">
          <cell r="G227">
            <v>11326.529877051667</v>
          </cell>
        </row>
        <row r="338">
          <cell r="G338">
            <v>92870.706051253335</v>
          </cell>
        </row>
        <row r="376">
          <cell r="G376">
            <v>30131.875582410237</v>
          </cell>
        </row>
        <row r="415">
          <cell r="G415">
            <v>31471.835976880011</v>
          </cell>
        </row>
        <row r="491">
          <cell r="G491">
            <v>62618.114017731779</v>
          </cell>
        </row>
        <row r="529">
          <cell r="G529">
            <v>59687.65822428988</v>
          </cell>
        </row>
        <row r="568">
          <cell r="G568">
            <v>20050.213908841502</v>
          </cell>
        </row>
        <row r="644">
          <cell r="G644">
            <v>30704.579973037216</v>
          </cell>
        </row>
        <row r="687">
          <cell r="G687">
            <v>62168.288555133477</v>
          </cell>
        </row>
        <row r="725">
          <cell r="G725">
            <v>55454.691918212193</v>
          </cell>
        </row>
        <row r="763">
          <cell r="G763">
            <v>27961.615372637421</v>
          </cell>
        </row>
        <row r="850">
          <cell r="G850">
            <v>19491.789683245006</v>
          </cell>
        </row>
        <row r="888">
          <cell r="G888">
            <v>459031.71891012829</v>
          </cell>
        </row>
        <row r="926">
          <cell r="G926">
            <v>438607.34116844245</v>
          </cell>
        </row>
        <row r="964">
          <cell r="G964">
            <v>283418.65589777846</v>
          </cell>
        </row>
        <row r="1041">
          <cell r="G1041">
            <v>1246215.3789631156</v>
          </cell>
        </row>
        <row r="1080">
          <cell r="G1080">
            <v>56501.2839631155</v>
          </cell>
        </row>
        <row r="1119">
          <cell r="G1119">
            <v>320495.19896311546</v>
          </cell>
        </row>
        <row r="1196">
          <cell r="G1196">
            <v>114172.4114631155</v>
          </cell>
        </row>
        <row r="1413">
          <cell r="G1413">
            <v>31554.164884793427</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
      <sheetName val="EQUIPOS"/>
      <sheetName val="M.O."/>
      <sheetName val="HERRAMIENTAS MENORES"/>
      <sheetName val="FACTOR_PREST."/>
      <sheetName val="Apu Basicos"/>
      <sheetName val="1"/>
      <sheetName val="2"/>
      <sheetName val="3"/>
      <sheetName val="4"/>
      <sheetName val="5"/>
      <sheetName val="6"/>
      <sheetName val="Costos Ind. (2)"/>
    </sheetNames>
    <sheetDataSet>
      <sheetData sheetId="0" refreshError="1">
        <row r="5">
          <cell r="E5">
            <v>14000</v>
          </cell>
        </row>
        <row r="7">
          <cell r="E7">
            <v>52000</v>
          </cell>
        </row>
        <row r="70">
          <cell r="E70">
            <v>250</v>
          </cell>
        </row>
        <row r="71">
          <cell r="E71">
            <v>350</v>
          </cell>
        </row>
        <row r="72">
          <cell r="E72">
            <v>5500</v>
          </cell>
        </row>
        <row r="73">
          <cell r="E73">
            <v>30</v>
          </cell>
        </row>
        <row r="74">
          <cell r="E74">
            <v>7000</v>
          </cell>
        </row>
        <row r="75">
          <cell r="E75">
            <v>49500</v>
          </cell>
        </row>
        <row r="76">
          <cell r="E76">
            <v>1300</v>
          </cell>
        </row>
        <row r="78">
          <cell r="E78">
            <v>11589.626444504165</v>
          </cell>
        </row>
        <row r="82">
          <cell r="E82">
            <v>12</v>
          </cell>
        </row>
        <row r="83">
          <cell r="E83">
            <v>600</v>
          </cell>
        </row>
        <row r="84">
          <cell r="E84">
            <v>1557.377049180328</v>
          </cell>
        </row>
        <row r="85">
          <cell r="E85">
            <v>1475.4098360655737</v>
          </cell>
        </row>
      </sheetData>
      <sheetData sheetId="1" refreshError="1">
        <row r="5">
          <cell r="E5">
            <v>7312.5</v>
          </cell>
        </row>
        <row r="16">
          <cell r="E16">
            <v>3125</v>
          </cell>
        </row>
      </sheetData>
      <sheetData sheetId="2" refreshError="1"/>
      <sheetData sheetId="3" refreshError="1">
        <row r="23">
          <cell r="G23">
            <v>18168.055555555555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
      <sheetName val="Apu Basicos"/>
      <sheetName val="M.O."/>
      <sheetName val="Presupuesto"/>
      <sheetName val="CERRAMIENTO MORINDO"/>
      <sheetName val="APU"/>
      <sheetName val="avance de obra"/>
      <sheetName val="Costos Ind. (2)"/>
      <sheetName val="LISTA DE PRECIO"/>
    </sheetNames>
    <sheetDataSet>
      <sheetData sheetId="0">
        <row r="9">
          <cell r="F9">
            <v>4684.079999999999</v>
          </cell>
        </row>
        <row r="10">
          <cell r="F10">
            <v>1300</v>
          </cell>
        </row>
        <row r="13">
          <cell r="F13">
            <v>15000</v>
          </cell>
        </row>
        <row r="21">
          <cell r="F21">
            <v>1916.5133333333333</v>
          </cell>
        </row>
        <row r="27">
          <cell r="F27">
            <v>895.05599999999993</v>
          </cell>
        </row>
        <row r="28">
          <cell r="F28">
            <v>18000</v>
          </cell>
        </row>
        <row r="41">
          <cell r="F41">
            <v>18000</v>
          </cell>
        </row>
        <row r="42">
          <cell r="F42">
            <v>180000</v>
          </cell>
        </row>
        <row r="47">
          <cell r="F47">
            <v>30000</v>
          </cell>
        </row>
        <row r="49">
          <cell r="F49">
            <v>12000</v>
          </cell>
        </row>
        <row r="50">
          <cell r="F50">
            <v>9800.0000000000036</v>
          </cell>
        </row>
        <row r="51">
          <cell r="F51">
            <v>2000.0000000000039</v>
          </cell>
        </row>
        <row r="54">
          <cell r="F54">
            <v>495.00000000000006</v>
          </cell>
        </row>
        <row r="56">
          <cell r="F56">
            <v>935.00000000000011</v>
          </cell>
        </row>
        <row r="57">
          <cell r="F57">
            <v>15950.000000000002</v>
          </cell>
        </row>
        <row r="59">
          <cell r="F59">
            <v>5720.0000000000009</v>
          </cell>
        </row>
        <row r="61">
          <cell r="F61">
            <v>1430.0000000000002</v>
          </cell>
        </row>
        <row r="62">
          <cell r="F62">
            <v>1210</v>
          </cell>
        </row>
        <row r="64">
          <cell r="F64">
            <v>15400.000000000002</v>
          </cell>
        </row>
        <row r="65">
          <cell r="F65">
            <v>33000</v>
          </cell>
        </row>
        <row r="67">
          <cell r="F67">
            <v>14300.000000000002</v>
          </cell>
        </row>
        <row r="76">
          <cell r="F76">
            <v>12600</v>
          </cell>
        </row>
        <row r="78">
          <cell r="F78">
            <v>1980.0000000000002</v>
          </cell>
        </row>
        <row r="79">
          <cell r="F79">
            <v>990.00000000000011</v>
          </cell>
        </row>
        <row r="80">
          <cell r="F80">
            <v>33000</v>
          </cell>
        </row>
        <row r="81">
          <cell r="F81">
            <v>8800</v>
          </cell>
        </row>
        <row r="88">
          <cell r="F88">
            <v>1080</v>
          </cell>
        </row>
        <row r="91">
          <cell r="F91">
            <v>4800</v>
          </cell>
        </row>
        <row r="94">
          <cell r="F94">
            <v>36000</v>
          </cell>
        </row>
        <row r="95">
          <cell r="F95">
            <v>121580.59199999998</v>
          </cell>
        </row>
        <row r="96">
          <cell r="F96">
            <v>14018.4</v>
          </cell>
        </row>
        <row r="102">
          <cell r="F102">
            <v>31000</v>
          </cell>
        </row>
        <row r="104">
          <cell r="F104">
            <v>27000</v>
          </cell>
        </row>
        <row r="105">
          <cell r="F105">
            <v>11000</v>
          </cell>
        </row>
        <row r="106">
          <cell r="F106">
            <v>180000</v>
          </cell>
        </row>
        <row r="107">
          <cell r="F107">
            <v>105600</v>
          </cell>
        </row>
        <row r="108">
          <cell r="F108">
            <v>42000</v>
          </cell>
        </row>
        <row r="109">
          <cell r="F109">
            <v>7440</v>
          </cell>
        </row>
        <row r="110">
          <cell r="F110">
            <v>120000</v>
          </cell>
        </row>
      </sheetData>
      <sheetData sheetId="1"/>
      <sheetData sheetId="2">
        <row r="10">
          <cell r="F10">
            <v>92995.066439979142</v>
          </cell>
        </row>
      </sheetData>
      <sheetData sheetId="3"/>
      <sheetData sheetId="4"/>
      <sheetData sheetId="5"/>
      <sheetData sheetId="6"/>
      <sheetData sheetId="7"/>
      <sheetData sheetId="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s>
    <sheetDataSet>
      <sheetData sheetId="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row r="5">
          <cell r="C5" t="str">
            <v>INGEVIALESV E.U.</v>
          </cell>
        </row>
      </sheetData>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sheetDataSet>
      <sheetData sheetId="0" refreshError="1"/>
      <sheetData sheetId="1" refreshError="1"/>
      <sheetData sheetId="2" refreshError="1">
        <row r="20">
          <cell r="A20" t="str">
            <v>ADMINISTRADOR VIAL: ARMANDO SANCHEZ SANCHEZ</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cios-básicos2002"/>
      <sheetName val="ITEMS"/>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row r="16">
          <cell r="B16">
            <v>0.18</v>
          </cell>
        </row>
      </sheetData>
      <sheetData sheetId="1"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59">
          <cell r="C59" t="str">
            <v>Asfalto natural (asfaltita)</v>
          </cell>
        </row>
        <row r="60">
          <cell r="C60" t="str">
            <v>Asfalto líquido (Ligante)</v>
          </cell>
        </row>
        <row r="61">
          <cell r="C61" t="str">
            <v>Mezcla densa en caliente MDC3 (mezcla en planta)</v>
          </cell>
        </row>
        <row r="62">
          <cell r="C62" t="str">
            <v>Mezcla densa en caliente MDC2 (mezcla en planta)</v>
          </cell>
        </row>
        <row r="63">
          <cell r="C63" t="str">
            <v>Mezcla densa en caliente MDC1 (mezcla en planta)</v>
          </cell>
        </row>
        <row r="64">
          <cell r="C64" t="str">
            <v>Cemento asfáltico (ligante)</v>
          </cell>
        </row>
        <row r="65">
          <cell r="C65" t="str">
            <v>Emulsión asfáltica de rotura lenta</v>
          </cell>
        </row>
        <row r="66">
          <cell r="C66" t="str">
            <v>Emulsión asfáltica de rotura rápida</v>
          </cell>
        </row>
        <row r="67">
          <cell r="C67" t="str">
            <v>Mezcla con emulsión (mezcla en planta)</v>
          </cell>
        </row>
        <row r="68">
          <cell r="C68" t="str">
            <v>Agregado pétreo para mezclas asfálticas</v>
          </cell>
        </row>
        <row r="69">
          <cell r="C69" t="str">
            <v>Agregado pétreo para concreto hidráulico</v>
          </cell>
        </row>
        <row r="70">
          <cell r="C70" t="str">
            <v>Arena lavada</v>
          </cell>
        </row>
        <row r="71">
          <cell r="C71" t="str">
            <v>Arena semilavada</v>
          </cell>
        </row>
        <row r="72">
          <cell r="C72" t="str">
            <v>Material triturado para filtros</v>
          </cell>
        </row>
        <row r="73">
          <cell r="C73" t="str">
            <v>Material de afirmado</v>
          </cell>
        </row>
        <row r="74">
          <cell r="C74" t="str">
            <v xml:space="preserve">Material seleccionado para relleno </v>
          </cell>
        </row>
        <row r="75">
          <cell r="C75" t="str">
            <v>Base granular</v>
          </cell>
        </row>
        <row r="76">
          <cell r="C76" t="str">
            <v>Subbase granular</v>
          </cell>
        </row>
        <row r="77">
          <cell r="C77" t="str">
            <v>Acero de refuerzo A-37</v>
          </cell>
        </row>
        <row r="78">
          <cell r="C78" t="str">
            <v>Acero de refuerzo PDR-60</v>
          </cell>
        </row>
        <row r="79">
          <cell r="C79" t="str">
            <v>Alambre negro para amarre</v>
          </cell>
        </row>
        <row r="80">
          <cell r="C80" t="str">
            <v>Alambre galvanizado</v>
          </cell>
        </row>
        <row r="81">
          <cell r="C81" t="str">
            <v>Cemento gris</v>
          </cell>
        </row>
        <row r="82">
          <cell r="C82" t="str">
            <v>Formaleta</v>
          </cell>
        </row>
        <row r="83">
          <cell r="C83" t="str">
            <v>Malla para gaviones (2 M3)</v>
          </cell>
        </row>
        <row r="84">
          <cell r="C84" t="str">
            <v>Piedra para gaviones</v>
          </cell>
        </row>
        <row r="85">
          <cell r="C85" t="str">
            <v>Piedra para mampostería</v>
          </cell>
        </row>
        <row r="86">
          <cell r="C86" t="str">
            <v>Tubería  de concreto simple, diametro 60 cms</v>
          </cell>
        </row>
        <row r="87">
          <cell r="C87" t="str">
            <v>Tubería concreto reforzado diametro 90 cm</v>
          </cell>
        </row>
        <row r="88">
          <cell r="C88" t="str">
            <v>Aditivo acelerante</v>
          </cell>
        </row>
        <row r="89">
          <cell r="C89" t="str">
            <v>Agua</v>
          </cell>
        </row>
        <row r="90">
          <cell r="C90" t="str">
            <v>Tubería PVC diametro 2 pulgadas</v>
          </cell>
        </row>
        <row r="91">
          <cell r="C91" t="str">
            <v>Tubería PVC perforada diametro 2.5 pulgadas</v>
          </cell>
        </row>
        <row r="92">
          <cell r="C92" t="str">
            <v>Tubería perforada PVC diametro 3 pulgadas</v>
          </cell>
        </row>
        <row r="93">
          <cell r="C93" t="str">
            <v>Tubería PVC diametro 4 pulgadas</v>
          </cell>
        </row>
        <row r="94">
          <cell r="C94" t="str">
            <v>Tubería perforada PVC diametro 4 pulgadas</v>
          </cell>
        </row>
        <row r="95">
          <cell r="C95" t="str">
            <v>Cimbra</v>
          </cell>
        </row>
        <row r="96">
          <cell r="C96" t="str">
            <v>Geotextil tipo tejido</v>
          </cell>
        </row>
        <row r="97">
          <cell r="C97" t="str">
            <v>Geotextil tipo no tejido</v>
          </cell>
        </row>
        <row r="98">
          <cell r="C98" t="str">
            <v>Captafaro</v>
          </cell>
        </row>
        <row r="99">
          <cell r="C99" t="str">
            <v>Defensa metálica y accsesorios</v>
          </cell>
        </row>
        <row r="100">
          <cell r="C100" t="str">
            <v>Indicador de alineamiento</v>
          </cell>
        </row>
        <row r="101">
          <cell r="C101" t="str">
            <v>Lámina metálica para señales</v>
          </cell>
        </row>
        <row r="102">
          <cell r="C102" t="str">
            <v>Mojón o poste de referencia</v>
          </cell>
        </row>
        <row r="103">
          <cell r="C103" t="str">
            <v>Pegante epóxico</v>
          </cell>
        </row>
        <row r="104">
          <cell r="C104" t="str">
            <v>Poste para señales</v>
          </cell>
        </row>
        <row r="106">
          <cell r="C106" t="str">
            <v>MATERIALES</v>
          </cell>
        </row>
        <row r="107">
          <cell r="C107" t="str">
            <v>Poste para defensa metálica</v>
          </cell>
        </row>
        <row r="108">
          <cell r="C108" t="str">
            <v>Señal temporal</v>
          </cell>
        </row>
        <row r="109">
          <cell r="C109" t="str">
            <v>Tacha reflectiva</v>
          </cell>
        </row>
        <row r="110">
          <cell r="C110" t="str">
            <v>Terminal y accesorios para defensa metálica</v>
          </cell>
        </row>
        <row r="111">
          <cell r="C111" t="str">
            <v>Esferas reflectivas</v>
          </cell>
        </row>
        <row r="112">
          <cell r="C112" t="str">
            <v>Pintura de tráfico</v>
          </cell>
        </row>
        <row r="113">
          <cell r="C113" t="str">
            <v>Pintura de aluminio</v>
          </cell>
        </row>
        <row r="114">
          <cell r="C114" t="str">
            <v>Pintura anticorrosiva</v>
          </cell>
        </row>
        <row r="115">
          <cell r="C115" t="str">
            <v>Arbol (hasta 30 cm)</v>
          </cell>
        </row>
        <row r="116">
          <cell r="C116" t="str">
            <v>Cespedones</v>
          </cell>
        </row>
        <row r="117">
          <cell r="C117" t="str">
            <v>Semillas para empradizar</v>
          </cell>
        </row>
        <row r="118">
          <cell r="C118" t="str">
            <v>Tierra abonada</v>
          </cell>
        </row>
        <row r="119">
          <cell r="C119" t="str">
            <v>Explosivos 75%</v>
          </cell>
        </row>
        <row r="120">
          <cell r="C120" t="str">
            <v>Fulminantes</v>
          </cell>
        </row>
        <row r="121">
          <cell r="C121" t="str">
            <v>Mecha lenta</v>
          </cell>
        </row>
        <row r="122">
          <cell r="C122" t="str">
            <v>Cordón detonante</v>
          </cell>
        </row>
        <row r="123">
          <cell r="C123" t="str">
            <v>Cepillo</v>
          </cell>
        </row>
        <row r="124">
          <cell r="C124" t="str">
            <v>Jabón detergente</v>
          </cell>
        </row>
        <row r="125">
          <cell r="C125" t="str">
            <v>Enzimas orgánicas</v>
          </cell>
        </row>
        <row r="126">
          <cell r="C126" t="str">
            <v>Concreto hidraúlico para pavimento MR-40</v>
          </cell>
        </row>
        <row r="127">
          <cell r="C127" t="str">
            <v>Formaleta Metálica</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2"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3" refreshError="1"/>
      <sheetData sheetId="4" refreshError="1"/>
      <sheetData sheetId="5" refreshError="1"/>
      <sheetData sheetId="6"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HOJA DE ENTRA"/>
      <sheetName val="FACTOR_PREST Y CUADRILLAS"/>
      <sheetName val="LISTA DE PRECIO"/>
      <sheetName val="BASICOS"/>
      <sheetName val="INSUMOS"/>
      <sheetName val="PRESUPUESTO GENERAL"/>
      <sheetName val="CONFORMACION "/>
      <sheetName val="AIU"/>
      <sheetName val="PTO PLACA HUELA "/>
      <sheetName val="COSTO INTERV"/>
      <sheetName val="FACT MULTIP INT"/>
      <sheetName val="M_CONFORMACION "/>
      <sheetName val="TERRAPLEN "/>
      <sheetName val="M_TERRAPLEN "/>
      <sheetName val="EXC_SIN_CLASI "/>
      <sheetName val="EXCAV_SIN CLASIFICAR "/>
      <sheetName val="CONC_CICLOPEO "/>
      <sheetName val="conc_ciclo"/>
      <sheetName val="CONC_PLACA HUELLA "/>
      <sheetName val="conc_huella "/>
      <sheetName val="conc_dentellon"/>
      <sheetName val="SUB_BASE"/>
      <sheetName val="m_sub_base"/>
      <sheetName val="ACERO DE REFUERZO "/>
      <sheetName val="M-acero "/>
      <sheetName val="M-acero  (2)"/>
      <sheetName val="SELLO_ASFALTICO "/>
      <sheetName val="M-SELLO"/>
      <sheetName val="CUENTA_CONCRETO "/>
      <sheetName val="cuneta "/>
      <sheetName val="EXCAV_SECO "/>
      <sheetName val="EXCAV_Seco)"/>
      <sheetName val="CONC_BOX"/>
      <sheetName val="M-CONC_BOX"/>
      <sheetName val="M-ACERO_BOX"/>
      <sheetName val="RELLENO_SELE"/>
      <sheetName val="M-RELLENO_BOX"/>
      <sheetName val="TUBERIA_900MM"/>
      <sheetName val="CONC_SIMPLE"/>
      <sheetName val="M-CONCRETO_SIMPLBOX"/>
      <sheetName val="GAVION "/>
      <sheetName val="LIMPIEZA_ALCANT"/>
      <sheetName val="ALAMBRE DE PUA "/>
    </sheetNames>
    <sheetDataSet>
      <sheetData sheetId="0"/>
      <sheetData sheetId="1">
        <row r="66">
          <cell r="E66">
            <v>226662.77656958444</v>
          </cell>
        </row>
        <row r="75">
          <cell r="E75">
            <v>368327.01192557468</v>
          </cell>
        </row>
        <row r="122">
          <cell r="E122">
            <v>188885.64714132034</v>
          </cell>
        </row>
      </sheetData>
      <sheetData sheetId="2">
        <row r="11">
          <cell r="E11">
            <v>3800</v>
          </cell>
        </row>
        <row r="12">
          <cell r="E12">
            <v>610</v>
          </cell>
        </row>
        <row r="24">
          <cell r="E24">
            <v>16000</v>
          </cell>
        </row>
        <row r="25">
          <cell r="E25">
            <v>38000</v>
          </cell>
        </row>
        <row r="26">
          <cell r="E26">
            <v>90000</v>
          </cell>
        </row>
        <row r="34">
          <cell r="E34">
            <v>70000</v>
          </cell>
        </row>
        <row r="35">
          <cell r="E35">
            <v>3500</v>
          </cell>
        </row>
        <row r="39">
          <cell r="E39">
            <v>90000</v>
          </cell>
        </row>
        <row r="40">
          <cell r="E40">
            <v>450000</v>
          </cell>
        </row>
        <row r="41">
          <cell r="E41">
            <v>11000</v>
          </cell>
        </row>
        <row r="42">
          <cell r="E42">
            <v>90000</v>
          </cell>
        </row>
        <row r="43">
          <cell r="E43">
            <v>130000</v>
          </cell>
        </row>
        <row r="47">
          <cell r="E47">
            <v>36600</v>
          </cell>
        </row>
        <row r="51">
          <cell r="E51">
            <v>120000</v>
          </cell>
        </row>
        <row r="54">
          <cell r="E54">
            <v>80000</v>
          </cell>
        </row>
        <row r="60">
          <cell r="E60">
            <v>17000</v>
          </cell>
        </row>
        <row r="66">
          <cell r="E66">
            <v>8000</v>
          </cell>
        </row>
        <row r="85">
          <cell r="E85">
            <v>1100</v>
          </cell>
        </row>
        <row r="91">
          <cell r="E91">
            <v>100</v>
          </cell>
        </row>
      </sheetData>
      <sheetData sheetId="3">
        <row r="24">
          <cell r="C24">
            <v>482016.5882847922</v>
          </cell>
        </row>
        <row r="56">
          <cell r="C56">
            <v>526650.9529989243</v>
          </cell>
        </row>
        <row r="100">
          <cell r="C100">
            <v>462778.9788495159</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sheetName val="PRECIOS"/>
      <sheetName val="CUADRILLAS"/>
      <sheetName val="CUADRO"/>
    </sheetNames>
    <sheetDataSet>
      <sheetData sheetId="0"/>
      <sheetData sheetId="1">
        <row r="15">
          <cell r="B15">
            <v>25000</v>
          </cell>
        </row>
        <row r="17">
          <cell r="B17">
            <v>30000</v>
          </cell>
        </row>
      </sheetData>
      <sheetData sheetId="2"/>
      <sheetData sheetId="3"/>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Generali"/>
      <sheetName val="Inv e Amm"/>
      <sheetName val="Parametri"/>
      <sheetName val="Stampa"/>
      <sheetName val="Consuntivo"/>
      <sheetName val="Primo"/>
      <sheetName val="Secondo"/>
      <sheetName val="Terzo"/>
      <sheetName val="Foglio2"/>
      <sheetName val="Nuove opere"/>
      <sheetName val="Foglio1"/>
      <sheetName val="Integrazione dati"/>
      <sheetName val="Tot"/>
      <sheetName val="Inv NO"/>
      <sheetName val="Ricavi NO"/>
      <sheetName val="Costi NO"/>
      <sheetName val="Costi"/>
      <sheetName val="Imposte"/>
      <sheetName val="Finanza"/>
      <sheetName val="PN Fondi Circolante"/>
      <sheetName val="CF"/>
      <sheetName val="CE nuove opere"/>
      <sheetName val="Sintesi"/>
      <sheetName val="CE"/>
      <sheetName val="C.Finanziario"/>
      <sheetName val="C.Investimenti"/>
      <sheetName val="C.Finanziamenti"/>
      <sheetName val="C.Fab e Cop."/>
      <sheetName val="Indici sintetici"/>
      <sheetName val="Capitalizzazione OF"/>
      <sheetName val="IVA"/>
      <sheetName val="Traffico"/>
      <sheetName val="TIRVAN"/>
      <sheetName val="Assumption"/>
    </sheetNames>
    <sheetDataSet>
      <sheetData sheetId="0" refreshError="1">
        <row r="1">
          <cell r="C1">
            <v>2002</v>
          </cell>
        </row>
        <row r="2">
          <cell r="C2">
            <v>2002</v>
          </cell>
        </row>
        <row r="38">
          <cell r="D38" t="str">
            <v>Finanziario costante</v>
          </cell>
        </row>
        <row r="39">
          <cell r="D39" t="str">
            <v>Finanziario costante</v>
          </cell>
        </row>
        <row r="40">
          <cell r="D40" t="str">
            <v>Finanziario costante</v>
          </cell>
        </row>
        <row r="76">
          <cell r="D76">
            <v>2003</v>
          </cell>
          <cell r="E76">
            <v>2004</v>
          </cell>
          <cell r="F76">
            <v>2005</v>
          </cell>
          <cell r="G76">
            <v>2006</v>
          </cell>
          <cell r="H76">
            <v>2007</v>
          </cell>
          <cell r="I76">
            <v>2008</v>
          </cell>
          <cell r="J76">
            <v>2009</v>
          </cell>
          <cell r="K76">
            <v>2010</v>
          </cell>
          <cell r="L76">
            <v>2011</v>
          </cell>
          <cell r="M76">
            <v>2012</v>
          </cell>
          <cell r="N76">
            <v>2013</v>
          </cell>
          <cell r="O76">
            <v>2014</v>
          </cell>
          <cell r="P76">
            <v>2015</v>
          </cell>
          <cell r="Q76">
            <v>2016</v>
          </cell>
          <cell r="R76">
            <v>2017</v>
          </cell>
          <cell r="S76">
            <v>2018</v>
          </cell>
          <cell r="T76">
            <v>2019</v>
          </cell>
          <cell r="U76">
            <v>2020</v>
          </cell>
          <cell r="V76">
            <v>2021</v>
          </cell>
          <cell r="W76">
            <v>2022</v>
          </cell>
          <cell r="X76">
            <v>2023</v>
          </cell>
          <cell r="Y76">
            <v>2024</v>
          </cell>
          <cell r="Z76">
            <v>2025</v>
          </cell>
          <cell r="AA76">
            <v>2026</v>
          </cell>
          <cell r="AB76">
            <v>2027</v>
          </cell>
          <cell r="AC76">
            <v>2028</v>
          </cell>
          <cell r="AD76">
            <v>2029</v>
          </cell>
          <cell r="AE76">
            <v>2030</v>
          </cell>
          <cell r="AF76">
            <v>2031</v>
          </cell>
          <cell r="AG76">
            <v>2032</v>
          </cell>
          <cell r="AH76">
            <v>2033</v>
          </cell>
          <cell r="AI76">
            <v>2034</v>
          </cell>
          <cell r="AJ76">
            <v>2035</v>
          </cell>
          <cell r="AK76">
            <v>2036</v>
          </cell>
          <cell r="AL76">
            <v>2037</v>
          </cell>
          <cell r="AM76">
            <v>2038</v>
          </cell>
          <cell r="AN76">
            <v>2039</v>
          </cell>
        </row>
        <row r="77">
          <cell r="I77">
            <v>200000</v>
          </cell>
          <cell r="J77">
            <v>200000</v>
          </cell>
          <cell r="K77">
            <v>200000</v>
          </cell>
          <cell r="L77">
            <v>200000</v>
          </cell>
        </row>
        <row r="78">
          <cell r="F78">
            <v>15</v>
          </cell>
          <cell r="G78">
            <v>15</v>
          </cell>
          <cell r="H78">
            <v>15</v>
          </cell>
          <cell r="I78">
            <v>15</v>
          </cell>
          <cell r="J78">
            <v>15</v>
          </cell>
          <cell r="K78">
            <v>15</v>
          </cell>
          <cell r="L78">
            <v>15</v>
          </cell>
          <cell r="M78">
            <v>15</v>
          </cell>
          <cell r="N78">
            <v>15</v>
          </cell>
          <cell r="O78">
            <v>15</v>
          </cell>
          <cell r="P78">
            <v>15</v>
          </cell>
          <cell r="Q78">
            <v>15</v>
          </cell>
        </row>
      </sheetData>
      <sheetData sheetId="1" refreshError="1"/>
      <sheetData sheetId="2" refreshError="1">
        <row r="1">
          <cell r="C1">
            <v>2002</v>
          </cell>
          <cell r="D1">
            <v>2003</v>
          </cell>
          <cell r="E1">
            <v>2004</v>
          </cell>
          <cell r="F1">
            <v>2005</v>
          </cell>
          <cell r="G1">
            <v>2006</v>
          </cell>
          <cell r="H1">
            <v>2007</v>
          </cell>
          <cell r="I1">
            <v>2008</v>
          </cell>
          <cell r="J1">
            <v>2009</v>
          </cell>
          <cell r="K1">
            <v>2010</v>
          </cell>
          <cell r="L1">
            <v>2011</v>
          </cell>
          <cell r="M1">
            <v>2012</v>
          </cell>
          <cell r="N1">
            <v>2013</v>
          </cell>
          <cell r="O1">
            <v>2014</v>
          </cell>
          <cell r="P1">
            <v>2015</v>
          </cell>
          <cell r="Q1">
            <v>2016</v>
          </cell>
          <cell r="R1">
            <v>2017</v>
          </cell>
          <cell r="S1">
            <v>2018</v>
          </cell>
          <cell r="T1">
            <v>2019</v>
          </cell>
          <cell r="U1">
            <v>2020</v>
          </cell>
          <cell r="V1">
            <v>2021</v>
          </cell>
          <cell r="W1">
            <v>2022</v>
          </cell>
          <cell r="X1">
            <v>2023</v>
          </cell>
          <cell r="Y1">
            <v>2024</v>
          </cell>
          <cell r="Z1">
            <v>2025</v>
          </cell>
          <cell r="AA1">
            <v>2026</v>
          </cell>
          <cell r="AB1">
            <v>2027</v>
          </cell>
          <cell r="AC1">
            <v>2028</v>
          </cell>
          <cell r="AD1">
            <v>2029</v>
          </cell>
          <cell r="AE1">
            <v>2030</v>
          </cell>
          <cell r="AF1">
            <v>2031</v>
          </cell>
          <cell r="AG1">
            <v>2032</v>
          </cell>
          <cell r="AH1">
            <v>2033</v>
          </cell>
          <cell r="AI1">
            <v>2034</v>
          </cell>
          <cell r="AJ1">
            <v>2035</v>
          </cell>
          <cell r="AK1">
            <v>2036</v>
          </cell>
          <cell r="AL1">
            <v>2037</v>
          </cell>
          <cell r="AM1">
            <v>2038</v>
          </cell>
          <cell r="AN1">
            <v>2039</v>
          </cell>
        </row>
        <row r="2">
          <cell r="C2">
            <v>2002</v>
          </cell>
        </row>
        <row r="4">
          <cell r="C4">
            <v>0</v>
          </cell>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row>
        <row r="5">
          <cell r="C5">
            <v>1</v>
          </cell>
          <cell r="D5">
            <v>1</v>
          </cell>
          <cell r="E5">
            <v>1</v>
          </cell>
          <cell r="F5">
            <v>1</v>
          </cell>
          <cell r="G5">
            <v>1</v>
          </cell>
          <cell r="H5">
            <v>1</v>
          </cell>
          <cell r="I5">
            <v>1</v>
          </cell>
          <cell r="J5">
            <v>1</v>
          </cell>
          <cell r="K5">
            <v>1</v>
          </cell>
          <cell r="L5">
            <v>1</v>
          </cell>
          <cell r="M5">
            <v>1</v>
          </cell>
          <cell r="N5">
            <v>1</v>
          </cell>
          <cell r="O5">
            <v>1</v>
          </cell>
          <cell r="P5">
            <v>1</v>
          </cell>
          <cell r="Q5">
            <v>1</v>
          </cell>
          <cell r="R5">
            <v>1</v>
          </cell>
          <cell r="S5">
            <v>1</v>
          </cell>
          <cell r="T5">
            <v>1</v>
          </cell>
          <cell r="U5">
            <v>1</v>
          </cell>
          <cell r="V5">
            <v>1</v>
          </cell>
          <cell r="W5">
            <v>1</v>
          </cell>
          <cell r="X5">
            <v>1</v>
          </cell>
          <cell r="Y5">
            <v>1</v>
          </cell>
          <cell r="Z5">
            <v>1</v>
          </cell>
          <cell r="AA5">
            <v>1</v>
          </cell>
          <cell r="AB5">
            <v>1</v>
          </cell>
          <cell r="AC5">
            <v>1</v>
          </cell>
          <cell r="AD5">
            <v>1</v>
          </cell>
          <cell r="AE5">
            <v>1</v>
          </cell>
          <cell r="AF5">
            <v>1</v>
          </cell>
          <cell r="AG5">
            <v>1</v>
          </cell>
          <cell r="AH5">
            <v>1</v>
          </cell>
          <cell r="AI5">
            <v>1</v>
          </cell>
          <cell r="AJ5">
            <v>1</v>
          </cell>
          <cell r="AK5">
            <v>1</v>
          </cell>
          <cell r="AL5">
            <v>1</v>
          </cell>
          <cell r="AM5">
            <v>1</v>
          </cell>
          <cell r="AN5">
            <v>1</v>
          </cell>
        </row>
        <row r="8">
          <cell r="C8">
            <v>1</v>
          </cell>
          <cell r="D8">
            <v>1</v>
          </cell>
          <cell r="E8">
            <v>1</v>
          </cell>
          <cell r="F8">
            <v>1</v>
          </cell>
          <cell r="G8">
            <v>1</v>
          </cell>
          <cell r="H8">
            <v>1</v>
          </cell>
          <cell r="I8">
            <v>1</v>
          </cell>
          <cell r="J8">
            <v>1</v>
          </cell>
          <cell r="K8">
            <v>1</v>
          </cell>
          <cell r="L8">
            <v>1</v>
          </cell>
          <cell r="M8">
            <v>1</v>
          </cell>
          <cell r="N8">
            <v>1</v>
          </cell>
          <cell r="O8">
            <v>1</v>
          </cell>
          <cell r="P8">
            <v>1</v>
          </cell>
          <cell r="Q8">
            <v>1</v>
          </cell>
          <cell r="R8">
            <v>1</v>
          </cell>
          <cell r="S8">
            <v>1</v>
          </cell>
          <cell r="T8">
            <v>1</v>
          </cell>
          <cell r="U8">
            <v>1</v>
          </cell>
          <cell r="V8">
            <v>1</v>
          </cell>
          <cell r="W8">
            <v>1</v>
          </cell>
          <cell r="X8">
            <v>1</v>
          </cell>
          <cell r="Y8">
            <v>1</v>
          </cell>
          <cell r="Z8">
            <v>1</v>
          </cell>
          <cell r="AA8">
            <v>1</v>
          </cell>
          <cell r="AB8">
            <v>1</v>
          </cell>
          <cell r="AC8">
            <v>1</v>
          </cell>
          <cell r="AD8">
            <v>1</v>
          </cell>
          <cell r="AE8">
            <v>1</v>
          </cell>
          <cell r="AF8">
            <v>1</v>
          </cell>
          <cell r="AG8">
            <v>1</v>
          </cell>
          <cell r="AH8">
            <v>1</v>
          </cell>
          <cell r="AI8">
            <v>1</v>
          </cell>
          <cell r="AJ8">
            <v>1</v>
          </cell>
          <cell r="AK8">
            <v>1</v>
          </cell>
          <cell r="AL8">
            <v>1</v>
          </cell>
          <cell r="AM8">
            <v>1</v>
          </cell>
          <cell r="AN8">
            <v>1</v>
          </cell>
        </row>
        <row r="11">
          <cell r="C11">
            <v>1</v>
          </cell>
          <cell r="D11">
            <v>1</v>
          </cell>
          <cell r="E11">
            <v>1</v>
          </cell>
          <cell r="F11">
            <v>1</v>
          </cell>
          <cell r="G11">
            <v>1</v>
          </cell>
          <cell r="H11">
            <v>1</v>
          </cell>
          <cell r="I11">
            <v>1</v>
          </cell>
          <cell r="J11">
            <v>1</v>
          </cell>
          <cell r="K11">
            <v>1</v>
          </cell>
          <cell r="L11">
            <v>1</v>
          </cell>
          <cell r="M11">
            <v>1</v>
          </cell>
          <cell r="N11">
            <v>1</v>
          </cell>
          <cell r="O11">
            <v>1</v>
          </cell>
          <cell r="P11">
            <v>1</v>
          </cell>
          <cell r="Q11">
            <v>1</v>
          </cell>
          <cell r="R11">
            <v>1</v>
          </cell>
          <cell r="S11">
            <v>1</v>
          </cell>
          <cell r="T11">
            <v>1</v>
          </cell>
          <cell r="U11">
            <v>1</v>
          </cell>
          <cell r="V11">
            <v>1</v>
          </cell>
          <cell r="W11">
            <v>1</v>
          </cell>
          <cell r="X11">
            <v>1</v>
          </cell>
          <cell r="Y11">
            <v>1</v>
          </cell>
          <cell r="Z11">
            <v>1</v>
          </cell>
          <cell r="AA11">
            <v>1</v>
          </cell>
          <cell r="AB11">
            <v>1</v>
          </cell>
          <cell r="AC11">
            <v>1</v>
          </cell>
          <cell r="AD11">
            <v>1</v>
          </cell>
          <cell r="AE11">
            <v>1</v>
          </cell>
          <cell r="AF11">
            <v>1</v>
          </cell>
          <cell r="AG11">
            <v>1</v>
          </cell>
          <cell r="AH11">
            <v>1</v>
          </cell>
          <cell r="AI11">
            <v>1</v>
          </cell>
          <cell r="AJ11">
            <v>1</v>
          </cell>
          <cell r="AK11">
            <v>1</v>
          </cell>
          <cell r="AL11">
            <v>1</v>
          </cell>
          <cell r="AM11">
            <v>1</v>
          </cell>
          <cell r="AN11">
            <v>1</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row>
        <row r="15">
          <cell r="C15">
            <v>1</v>
          </cell>
          <cell r="D15">
            <v>1</v>
          </cell>
          <cell r="E15">
            <v>1</v>
          </cell>
          <cell r="F15">
            <v>1</v>
          </cell>
          <cell r="G15">
            <v>1</v>
          </cell>
          <cell r="H15">
            <v>1</v>
          </cell>
          <cell r="I15">
            <v>1</v>
          </cell>
          <cell r="J15">
            <v>1</v>
          </cell>
          <cell r="K15">
            <v>1</v>
          </cell>
          <cell r="L15">
            <v>1</v>
          </cell>
          <cell r="M15">
            <v>1</v>
          </cell>
          <cell r="N15">
            <v>1</v>
          </cell>
          <cell r="O15">
            <v>1</v>
          </cell>
          <cell r="P15">
            <v>1</v>
          </cell>
          <cell r="Q15">
            <v>1</v>
          </cell>
          <cell r="R15">
            <v>1</v>
          </cell>
          <cell r="S15">
            <v>1</v>
          </cell>
          <cell r="T15">
            <v>1</v>
          </cell>
          <cell r="U15">
            <v>1</v>
          </cell>
          <cell r="V15">
            <v>1</v>
          </cell>
          <cell r="W15">
            <v>1</v>
          </cell>
          <cell r="X15">
            <v>1</v>
          </cell>
          <cell r="Y15">
            <v>1</v>
          </cell>
          <cell r="Z15">
            <v>1</v>
          </cell>
          <cell r="AA15">
            <v>1</v>
          </cell>
          <cell r="AB15">
            <v>1</v>
          </cell>
          <cell r="AC15">
            <v>1</v>
          </cell>
          <cell r="AD15">
            <v>1</v>
          </cell>
          <cell r="AE15">
            <v>1</v>
          </cell>
          <cell r="AF15">
            <v>1</v>
          </cell>
          <cell r="AG15">
            <v>1</v>
          </cell>
          <cell r="AH15">
            <v>1</v>
          </cell>
          <cell r="AI15">
            <v>1</v>
          </cell>
          <cell r="AJ15">
            <v>1</v>
          </cell>
          <cell r="AK15">
            <v>1</v>
          </cell>
          <cell r="AL15">
            <v>1</v>
          </cell>
          <cell r="AM15">
            <v>1</v>
          </cell>
          <cell r="AN15">
            <v>1</v>
          </cell>
        </row>
        <row r="18">
          <cell r="C18">
            <v>1</v>
          </cell>
          <cell r="D18">
            <v>1</v>
          </cell>
          <cell r="E18">
            <v>1</v>
          </cell>
          <cell r="F18">
            <v>1</v>
          </cell>
          <cell r="G18">
            <v>1</v>
          </cell>
          <cell r="H18">
            <v>1</v>
          </cell>
          <cell r="I18">
            <v>1</v>
          </cell>
          <cell r="J18">
            <v>1</v>
          </cell>
          <cell r="K18">
            <v>1</v>
          </cell>
          <cell r="L18">
            <v>1</v>
          </cell>
          <cell r="M18">
            <v>1</v>
          </cell>
          <cell r="N18">
            <v>1</v>
          </cell>
          <cell r="O18">
            <v>1</v>
          </cell>
          <cell r="P18">
            <v>1</v>
          </cell>
          <cell r="Q18">
            <v>1</v>
          </cell>
          <cell r="R18">
            <v>1</v>
          </cell>
          <cell r="S18">
            <v>1</v>
          </cell>
          <cell r="T18">
            <v>1</v>
          </cell>
          <cell r="U18">
            <v>1</v>
          </cell>
          <cell r="V18">
            <v>1</v>
          </cell>
          <cell r="W18">
            <v>1</v>
          </cell>
          <cell r="X18">
            <v>1</v>
          </cell>
          <cell r="Y18">
            <v>1</v>
          </cell>
          <cell r="Z18">
            <v>1</v>
          </cell>
          <cell r="AA18">
            <v>1</v>
          </cell>
          <cell r="AB18">
            <v>1</v>
          </cell>
          <cell r="AC18">
            <v>1</v>
          </cell>
          <cell r="AD18">
            <v>1</v>
          </cell>
          <cell r="AE18">
            <v>1</v>
          </cell>
          <cell r="AF18">
            <v>1</v>
          </cell>
          <cell r="AG18">
            <v>1</v>
          </cell>
          <cell r="AH18">
            <v>1</v>
          </cell>
          <cell r="AI18">
            <v>1</v>
          </cell>
          <cell r="AJ18">
            <v>1</v>
          </cell>
          <cell r="AK18">
            <v>1</v>
          </cell>
          <cell r="AL18">
            <v>1</v>
          </cell>
          <cell r="AM18">
            <v>1</v>
          </cell>
          <cell r="AN18">
            <v>1</v>
          </cell>
        </row>
        <row r="20">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row>
        <row r="21">
          <cell r="C21">
            <v>1</v>
          </cell>
          <cell r="D21">
            <v>1</v>
          </cell>
          <cell r="E21">
            <v>1</v>
          </cell>
          <cell r="F21">
            <v>1</v>
          </cell>
          <cell r="G21">
            <v>1</v>
          </cell>
          <cell r="H21">
            <v>1</v>
          </cell>
          <cell r="I21">
            <v>1</v>
          </cell>
          <cell r="J21">
            <v>1</v>
          </cell>
          <cell r="K21">
            <v>1</v>
          </cell>
          <cell r="L21">
            <v>1</v>
          </cell>
          <cell r="M21">
            <v>1</v>
          </cell>
          <cell r="N21">
            <v>1</v>
          </cell>
          <cell r="O21">
            <v>1</v>
          </cell>
          <cell r="P21">
            <v>1</v>
          </cell>
          <cell r="Q21">
            <v>1</v>
          </cell>
          <cell r="R21">
            <v>1</v>
          </cell>
          <cell r="S21">
            <v>1</v>
          </cell>
          <cell r="T21">
            <v>1</v>
          </cell>
          <cell r="U21">
            <v>1</v>
          </cell>
          <cell r="V21">
            <v>1</v>
          </cell>
          <cell r="W21">
            <v>1</v>
          </cell>
          <cell r="X21">
            <v>1</v>
          </cell>
          <cell r="Y21">
            <v>1</v>
          </cell>
          <cell r="Z21">
            <v>1</v>
          </cell>
          <cell r="AA21">
            <v>1</v>
          </cell>
          <cell r="AB21">
            <v>1</v>
          </cell>
          <cell r="AC21">
            <v>1</v>
          </cell>
          <cell r="AD21">
            <v>1</v>
          </cell>
          <cell r="AE21">
            <v>1</v>
          </cell>
          <cell r="AF21">
            <v>1</v>
          </cell>
          <cell r="AG21">
            <v>1</v>
          </cell>
          <cell r="AH21">
            <v>1</v>
          </cell>
          <cell r="AI21">
            <v>1</v>
          </cell>
          <cell r="AJ21">
            <v>1</v>
          </cell>
          <cell r="AK21">
            <v>1</v>
          </cell>
          <cell r="AL21">
            <v>1</v>
          </cell>
          <cell r="AM21">
            <v>1</v>
          </cell>
          <cell r="AN21">
            <v>1</v>
          </cell>
        </row>
        <row r="24">
          <cell r="C24">
            <v>1</v>
          </cell>
          <cell r="D24">
            <v>1</v>
          </cell>
          <cell r="E24">
            <v>1</v>
          </cell>
          <cell r="F24">
            <v>1</v>
          </cell>
          <cell r="G24">
            <v>1</v>
          </cell>
          <cell r="H24">
            <v>1</v>
          </cell>
          <cell r="I24">
            <v>1</v>
          </cell>
          <cell r="J24">
            <v>1</v>
          </cell>
          <cell r="K24">
            <v>1</v>
          </cell>
          <cell r="L24">
            <v>1</v>
          </cell>
          <cell r="M24">
            <v>1</v>
          </cell>
          <cell r="N24">
            <v>1</v>
          </cell>
          <cell r="O24">
            <v>1</v>
          </cell>
          <cell r="P24">
            <v>1</v>
          </cell>
          <cell r="Q24">
            <v>1</v>
          </cell>
          <cell r="R24">
            <v>1</v>
          </cell>
          <cell r="S24">
            <v>1</v>
          </cell>
          <cell r="T24">
            <v>1</v>
          </cell>
          <cell r="U24">
            <v>1</v>
          </cell>
          <cell r="V24">
            <v>1</v>
          </cell>
          <cell r="W24">
            <v>1</v>
          </cell>
          <cell r="X24">
            <v>1</v>
          </cell>
          <cell r="Y24">
            <v>1</v>
          </cell>
          <cell r="Z24">
            <v>1</v>
          </cell>
          <cell r="AA24">
            <v>1</v>
          </cell>
          <cell r="AB24">
            <v>1</v>
          </cell>
          <cell r="AC24">
            <v>1</v>
          </cell>
          <cell r="AD24">
            <v>1</v>
          </cell>
          <cell r="AE24">
            <v>1</v>
          </cell>
          <cell r="AF24">
            <v>1</v>
          </cell>
          <cell r="AG24">
            <v>1</v>
          </cell>
          <cell r="AH24">
            <v>1</v>
          </cell>
          <cell r="AI24">
            <v>1</v>
          </cell>
          <cell r="AJ24">
            <v>1</v>
          </cell>
          <cell r="AK24">
            <v>1</v>
          </cell>
          <cell r="AL24">
            <v>1</v>
          </cell>
          <cell r="AM24">
            <v>1</v>
          </cell>
          <cell r="AN24">
            <v>1</v>
          </cell>
        </row>
        <row r="27">
          <cell r="C27">
            <v>1</v>
          </cell>
          <cell r="D27">
            <v>1</v>
          </cell>
          <cell r="E27">
            <v>1</v>
          </cell>
          <cell r="F27">
            <v>1</v>
          </cell>
          <cell r="G27">
            <v>1</v>
          </cell>
          <cell r="H27">
            <v>1</v>
          </cell>
          <cell r="I27">
            <v>1</v>
          </cell>
          <cell r="J27">
            <v>1</v>
          </cell>
          <cell r="K27">
            <v>1</v>
          </cell>
          <cell r="L27">
            <v>1</v>
          </cell>
          <cell r="M27">
            <v>1</v>
          </cell>
          <cell r="N27">
            <v>1</v>
          </cell>
          <cell r="O27">
            <v>1</v>
          </cell>
          <cell r="P27">
            <v>1</v>
          </cell>
          <cell r="Q27">
            <v>1</v>
          </cell>
          <cell r="R27">
            <v>1</v>
          </cell>
          <cell r="S27">
            <v>1</v>
          </cell>
          <cell r="T27">
            <v>1</v>
          </cell>
          <cell r="U27">
            <v>1</v>
          </cell>
          <cell r="V27">
            <v>1</v>
          </cell>
          <cell r="W27">
            <v>1</v>
          </cell>
          <cell r="X27">
            <v>1</v>
          </cell>
          <cell r="Y27">
            <v>1</v>
          </cell>
          <cell r="Z27">
            <v>1</v>
          </cell>
          <cell r="AA27">
            <v>1</v>
          </cell>
          <cell r="AB27">
            <v>1</v>
          </cell>
          <cell r="AC27">
            <v>1</v>
          </cell>
          <cell r="AD27">
            <v>1</v>
          </cell>
          <cell r="AE27">
            <v>1</v>
          </cell>
          <cell r="AF27">
            <v>1</v>
          </cell>
          <cell r="AG27">
            <v>1</v>
          </cell>
          <cell r="AH27">
            <v>1</v>
          </cell>
          <cell r="AI27">
            <v>1</v>
          </cell>
          <cell r="AJ27">
            <v>1</v>
          </cell>
          <cell r="AK27">
            <v>1</v>
          </cell>
          <cell r="AL27">
            <v>1</v>
          </cell>
          <cell r="AM27">
            <v>1</v>
          </cell>
          <cell r="AN27">
            <v>1</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row>
        <row r="30">
          <cell r="C30">
            <v>1</v>
          </cell>
          <cell r="D30">
            <v>1</v>
          </cell>
          <cell r="E30">
            <v>1</v>
          </cell>
          <cell r="F30">
            <v>1</v>
          </cell>
          <cell r="G30">
            <v>1</v>
          </cell>
          <cell r="H30">
            <v>1</v>
          </cell>
          <cell r="I30">
            <v>1</v>
          </cell>
          <cell r="J30">
            <v>1</v>
          </cell>
          <cell r="K30">
            <v>1</v>
          </cell>
          <cell r="L30">
            <v>1</v>
          </cell>
          <cell r="M30">
            <v>1</v>
          </cell>
          <cell r="N30">
            <v>1</v>
          </cell>
          <cell r="O30">
            <v>1</v>
          </cell>
          <cell r="P30">
            <v>1</v>
          </cell>
          <cell r="Q30">
            <v>1</v>
          </cell>
          <cell r="R30">
            <v>1</v>
          </cell>
          <cell r="S30">
            <v>1</v>
          </cell>
          <cell r="T30">
            <v>1</v>
          </cell>
          <cell r="U30">
            <v>1</v>
          </cell>
          <cell r="V30">
            <v>1</v>
          </cell>
          <cell r="W30">
            <v>1</v>
          </cell>
          <cell r="X30">
            <v>1</v>
          </cell>
          <cell r="Y30">
            <v>1</v>
          </cell>
          <cell r="Z30">
            <v>1</v>
          </cell>
          <cell r="AA30">
            <v>1</v>
          </cell>
          <cell r="AB30">
            <v>1</v>
          </cell>
          <cell r="AC30">
            <v>1</v>
          </cell>
          <cell r="AD30">
            <v>1</v>
          </cell>
          <cell r="AE30">
            <v>1</v>
          </cell>
          <cell r="AF30">
            <v>1</v>
          </cell>
          <cell r="AG30">
            <v>1</v>
          </cell>
          <cell r="AH30">
            <v>1</v>
          </cell>
          <cell r="AI30">
            <v>1</v>
          </cell>
          <cell r="AJ30">
            <v>1</v>
          </cell>
          <cell r="AK30">
            <v>1</v>
          </cell>
          <cell r="AL30">
            <v>1</v>
          </cell>
          <cell r="AM30">
            <v>1</v>
          </cell>
          <cell r="AN30">
            <v>1</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row>
        <row r="32">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1</v>
          </cell>
          <cell r="AD32">
            <v>1</v>
          </cell>
          <cell r="AE32">
            <v>1</v>
          </cell>
          <cell r="AF32">
            <v>1</v>
          </cell>
          <cell r="AG32">
            <v>1</v>
          </cell>
          <cell r="AH32">
            <v>1</v>
          </cell>
          <cell r="AI32">
            <v>1</v>
          </cell>
          <cell r="AJ32">
            <v>1</v>
          </cell>
          <cell r="AK32">
            <v>1</v>
          </cell>
          <cell r="AL32">
            <v>1</v>
          </cell>
          <cell r="AM32">
            <v>1</v>
          </cell>
          <cell r="AN32">
            <v>1</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row>
        <row r="37">
          <cell r="C37">
            <v>1</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row>
        <row r="38">
          <cell r="D38" t="str">
            <v>Finanziario costante</v>
          </cell>
        </row>
        <row r="39">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row>
        <row r="40">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NABASICOS"/>
      <sheetName val="TITO 1 APU AULAS"/>
      <sheetName val="ANALISIS RESUMIDOS"/>
      <sheetName val="TITO PRESUPUESTO AULAS"/>
      <sheetName val="TITO 3 APU BAÑOS"/>
      <sheetName val="TITO 2 PRESUPUESTO BAÑOS"/>
      <sheetName val="Materiales"/>
      <sheetName val="DATOS"/>
      <sheetName val="precios-básicos2002"/>
      <sheetName val="ITEMS"/>
      <sheetName val="Tabla"/>
    </sheetNames>
    <sheetDataSet>
      <sheetData sheetId="0" refreshError="1">
        <row r="2">
          <cell r="A2">
            <v>1</v>
          </cell>
          <cell r="B2" t="str">
            <v>TOXEMENT POLVO IMP. INTEG</v>
          </cell>
          <cell r="C2" t="str">
            <v>KG</v>
          </cell>
          <cell r="D2">
            <v>1912</v>
          </cell>
        </row>
        <row r="3">
          <cell r="A3">
            <v>2</v>
          </cell>
          <cell r="B3" t="str">
            <v>TOXEMENT  1-A IMP INTEGR.</v>
          </cell>
          <cell r="C3" t="str">
            <v>KG</v>
          </cell>
          <cell r="D3">
            <v>1275</v>
          </cell>
        </row>
        <row r="4">
          <cell r="A4">
            <v>3</v>
          </cell>
          <cell r="B4" t="str">
            <v>CONCREPLAST N ACELERANTE</v>
          </cell>
          <cell r="C4" t="str">
            <v>KG</v>
          </cell>
          <cell r="D4">
            <v>1960</v>
          </cell>
        </row>
        <row r="5">
          <cell r="A5">
            <v>4</v>
          </cell>
          <cell r="B5" t="str">
            <v>CONCREPLAST R-RETARDANTE</v>
          </cell>
          <cell r="C5" t="str">
            <v>KG</v>
          </cell>
          <cell r="D5">
            <v>1725</v>
          </cell>
        </row>
        <row r="6">
          <cell r="A6">
            <v>5</v>
          </cell>
          <cell r="B6" t="str">
            <v>CONCREPLAST SP-37</v>
          </cell>
          <cell r="C6" t="str">
            <v>KG</v>
          </cell>
          <cell r="D6">
            <v>3706</v>
          </cell>
        </row>
        <row r="7">
          <cell r="A7">
            <v>6</v>
          </cell>
          <cell r="B7" t="str">
            <v>AIRTOC-INCORPORADOR AIRE</v>
          </cell>
          <cell r="C7" t="str">
            <v>KG</v>
          </cell>
          <cell r="D7">
            <v>2459</v>
          </cell>
        </row>
        <row r="8">
          <cell r="A8">
            <v>7</v>
          </cell>
          <cell r="B8" t="str">
            <v>SET CONTROL HE</v>
          </cell>
          <cell r="C8" t="str">
            <v>KG</v>
          </cell>
          <cell r="D8">
            <v>1570</v>
          </cell>
        </row>
        <row r="9">
          <cell r="A9">
            <v>8</v>
          </cell>
          <cell r="B9" t="str">
            <v>ARENA MAMBO</v>
          </cell>
          <cell r="C9" t="str">
            <v>M3</v>
          </cell>
          <cell r="D9">
            <v>7250</v>
          </cell>
        </row>
        <row r="10">
          <cell r="A10">
            <v>9</v>
          </cell>
          <cell r="B10" t="str">
            <v>ADERCRIL - ADHERENTE</v>
          </cell>
          <cell r="C10" t="str">
            <v>KG</v>
          </cell>
          <cell r="D10">
            <v>8700</v>
          </cell>
        </row>
        <row r="11">
          <cell r="A11">
            <v>10</v>
          </cell>
          <cell r="B11" t="str">
            <v>LAMINA LAMIROCK 1/2"</v>
          </cell>
          <cell r="C11" t="str">
            <v>M2</v>
          </cell>
          <cell r="D11">
            <v>10073</v>
          </cell>
        </row>
        <row r="12">
          <cell r="A12">
            <v>11</v>
          </cell>
          <cell r="B12" t="str">
            <v>SIKA-2 - ACELERANTE</v>
          </cell>
          <cell r="C12" t="str">
            <v>KG</v>
          </cell>
          <cell r="D12">
            <v>4998</v>
          </cell>
        </row>
        <row r="13">
          <cell r="A13">
            <v>12</v>
          </cell>
          <cell r="B13" t="str">
            <v>SIKA-4A - SELLANTE</v>
          </cell>
          <cell r="C13" t="str">
            <v>KG</v>
          </cell>
          <cell r="D13">
            <v>3366</v>
          </cell>
        </row>
        <row r="14">
          <cell r="A14">
            <v>13</v>
          </cell>
          <cell r="B14" t="str">
            <v>SIKA-1 I IMP INTEGRAL</v>
          </cell>
          <cell r="C14" t="str">
            <v>KG</v>
          </cell>
          <cell r="D14">
            <v>4477</v>
          </cell>
        </row>
        <row r="15">
          <cell r="A15">
            <v>14</v>
          </cell>
          <cell r="B15" t="str">
            <v>SIKA-3 - ACELERANTE</v>
          </cell>
          <cell r="C15" t="str">
            <v>KG</v>
          </cell>
          <cell r="D15">
            <v>3538</v>
          </cell>
        </row>
        <row r="16">
          <cell r="A16">
            <v>15</v>
          </cell>
          <cell r="B16" t="str">
            <v>SIKA TOP-77- ADHERENTE</v>
          </cell>
          <cell r="C16" t="str">
            <v>KG</v>
          </cell>
          <cell r="D16">
            <v>22270</v>
          </cell>
        </row>
        <row r="17">
          <cell r="A17">
            <v>16</v>
          </cell>
          <cell r="B17" t="str">
            <v>SIKASET L</v>
          </cell>
          <cell r="C17" t="str">
            <v>KG</v>
          </cell>
          <cell r="D17">
            <v>3712</v>
          </cell>
        </row>
        <row r="18">
          <cell r="A18">
            <v>17</v>
          </cell>
          <cell r="B18" t="str">
            <v>PLASTIMENT BV-40-PLASTIF.</v>
          </cell>
          <cell r="C18" t="str">
            <v>KG</v>
          </cell>
          <cell r="D18">
            <v>8386</v>
          </cell>
        </row>
        <row r="19">
          <cell r="A19">
            <v>18</v>
          </cell>
          <cell r="B19" t="str">
            <v>SIKAMENT-NS - SUPERPLAST.</v>
          </cell>
          <cell r="C19" t="str">
            <v>KG</v>
          </cell>
          <cell r="D19">
            <v>4614</v>
          </cell>
        </row>
        <row r="20">
          <cell r="A20">
            <v>19</v>
          </cell>
          <cell r="B20" t="str">
            <v>SIKAMENT-FF - SUPERPLAST.</v>
          </cell>
          <cell r="C20" t="str">
            <v>KG</v>
          </cell>
          <cell r="D20">
            <v>4408</v>
          </cell>
        </row>
        <row r="21">
          <cell r="A21">
            <v>20</v>
          </cell>
          <cell r="B21" t="str">
            <v>SIKAMENT-320- SUPERPLAST.</v>
          </cell>
          <cell r="C21" t="str">
            <v>KG</v>
          </cell>
          <cell r="D21">
            <v>4408</v>
          </cell>
        </row>
        <row r="22">
          <cell r="A22">
            <v>21</v>
          </cell>
          <cell r="B22" t="str">
            <v>PLASTOCRETE 161R- RETARD</v>
          </cell>
          <cell r="C22" t="str">
            <v>KG</v>
          </cell>
          <cell r="D22">
            <v>1581</v>
          </cell>
        </row>
        <row r="23">
          <cell r="A23">
            <v>22</v>
          </cell>
          <cell r="B23" t="str">
            <v>PLASTIMENT VZ - RETARD.</v>
          </cell>
          <cell r="C23" t="str">
            <v>KG</v>
          </cell>
          <cell r="D23">
            <v>1600</v>
          </cell>
        </row>
        <row r="24">
          <cell r="A24">
            <v>23</v>
          </cell>
          <cell r="B24" t="str">
            <v>SIKA-AER</v>
          </cell>
          <cell r="C24" t="str">
            <v>KG</v>
          </cell>
          <cell r="D24">
            <v>824</v>
          </cell>
        </row>
        <row r="25">
          <cell r="A25">
            <v>24</v>
          </cell>
          <cell r="B25" t="str">
            <v>PLASTOCRETE DM - IMP INTG</v>
          </cell>
          <cell r="C25" t="str">
            <v>KG</v>
          </cell>
          <cell r="D25">
            <v>1821</v>
          </cell>
        </row>
        <row r="26">
          <cell r="A26">
            <v>25</v>
          </cell>
          <cell r="B26" t="str">
            <v>PLASTIFICANTE POZZOLIT</v>
          </cell>
          <cell r="C26" t="str">
            <v>LT</v>
          </cell>
          <cell r="D26">
            <v>1573</v>
          </cell>
        </row>
        <row r="27">
          <cell r="A27">
            <v>26</v>
          </cell>
          <cell r="B27" t="str">
            <v>CONCRETO CONSISTENC. 3000</v>
          </cell>
          <cell r="C27" t="str">
            <v>M3</v>
          </cell>
          <cell r="D27">
            <v>131544</v>
          </cell>
        </row>
        <row r="28">
          <cell r="A28">
            <v>27</v>
          </cell>
          <cell r="B28" t="str">
            <v>XYPEX CONCENTRADO-IMPERM</v>
          </cell>
          <cell r="C28" t="str">
            <v>KG</v>
          </cell>
          <cell r="D28">
            <v>7777</v>
          </cell>
        </row>
        <row r="29">
          <cell r="A29">
            <v>28</v>
          </cell>
          <cell r="B29" t="str">
            <v>PULIDA ZOCALOS GRANITO</v>
          </cell>
          <cell r="C29" t="str">
            <v>ML</v>
          </cell>
          <cell r="D29">
            <v>3000</v>
          </cell>
        </row>
        <row r="30">
          <cell r="A30">
            <v>29</v>
          </cell>
          <cell r="B30" t="str">
            <v>RELLENO PATCH`N PLUG</v>
          </cell>
          <cell r="C30" t="str">
            <v>KG</v>
          </cell>
          <cell r="D30">
            <v>6960</v>
          </cell>
        </row>
        <row r="31">
          <cell r="A31">
            <v>30</v>
          </cell>
          <cell r="B31" t="str">
            <v>PLASTIFICANTE RET. PE-301</v>
          </cell>
          <cell r="C31" t="str">
            <v>LT</v>
          </cell>
          <cell r="D31">
            <v>1606</v>
          </cell>
        </row>
        <row r="32">
          <cell r="A32">
            <v>31</v>
          </cell>
          <cell r="B32" t="str">
            <v>PLASTIFICANTE RET. PE-302</v>
          </cell>
          <cell r="C32" t="str">
            <v>LT</v>
          </cell>
          <cell r="D32">
            <v>1653</v>
          </cell>
        </row>
        <row r="33">
          <cell r="A33">
            <v>32</v>
          </cell>
          <cell r="B33" t="str">
            <v>PLASTIFICANTE RET.  400-N</v>
          </cell>
          <cell r="C33" t="str">
            <v>LT</v>
          </cell>
          <cell r="D33">
            <v>3944</v>
          </cell>
        </row>
        <row r="34">
          <cell r="A34">
            <v>33</v>
          </cell>
          <cell r="B34" t="str">
            <v>PLASTIFICANTE RET.  322-R</v>
          </cell>
          <cell r="C34" t="str">
            <v>LT</v>
          </cell>
          <cell r="D34">
            <v>1752</v>
          </cell>
        </row>
        <row r="35">
          <cell r="A35">
            <v>34</v>
          </cell>
          <cell r="B35" t="str">
            <v>PLASTIFICANTE RET.  360-R</v>
          </cell>
          <cell r="C35" t="str">
            <v>LT</v>
          </cell>
          <cell r="D35">
            <v>1502</v>
          </cell>
        </row>
        <row r="36">
          <cell r="A36">
            <v>35</v>
          </cell>
          <cell r="B36" t="str">
            <v>TUBO FLUORESCENTE      4W</v>
          </cell>
          <cell r="C36" t="str">
            <v>UN</v>
          </cell>
          <cell r="D36">
            <v>3357</v>
          </cell>
        </row>
        <row r="37">
          <cell r="A37">
            <v>36</v>
          </cell>
          <cell r="B37" t="str">
            <v>PLASTIFICANTE RET. PE-300</v>
          </cell>
          <cell r="C37" t="str">
            <v>LT</v>
          </cell>
          <cell r="D37">
            <v>1259</v>
          </cell>
        </row>
        <row r="38">
          <cell r="A38">
            <v>37</v>
          </cell>
          <cell r="B38" t="str">
            <v>PLASTIFICANTE RET. 100-XR</v>
          </cell>
          <cell r="C38" t="str">
            <v>LT</v>
          </cell>
          <cell r="D38">
            <v>1873</v>
          </cell>
        </row>
        <row r="39">
          <cell r="A39">
            <v>38</v>
          </cell>
          <cell r="B39" t="str">
            <v>PLASTIFICANTE RET. 430-R</v>
          </cell>
          <cell r="C39" t="str">
            <v>LT</v>
          </cell>
          <cell r="D39">
            <v>3944</v>
          </cell>
        </row>
        <row r="40">
          <cell r="A40">
            <v>39</v>
          </cell>
          <cell r="B40" t="str">
            <v>ACELERANTE 122-HE</v>
          </cell>
          <cell r="C40" t="str">
            <v>LT</v>
          </cell>
          <cell r="D40">
            <v>1630</v>
          </cell>
        </row>
        <row r="41">
          <cell r="A41">
            <v>40</v>
          </cell>
          <cell r="B41" t="str">
            <v>HPS-LA SHOTCRETE ACC</v>
          </cell>
          <cell r="C41" t="str">
            <v>LT</v>
          </cell>
          <cell r="D41">
            <v>1078</v>
          </cell>
        </row>
        <row r="42">
          <cell r="A42">
            <v>41</v>
          </cell>
          <cell r="B42" t="str">
            <v>MALLA NYLON GRUESA  (VOI)</v>
          </cell>
          <cell r="C42" t="str">
            <v>UN</v>
          </cell>
          <cell r="D42">
            <v>40700</v>
          </cell>
        </row>
        <row r="43">
          <cell r="A43">
            <v>42</v>
          </cell>
          <cell r="B43" t="str">
            <v>ELMAX II</v>
          </cell>
          <cell r="C43" t="str">
            <v>LT</v>
          </cell>
          <cell r="D43">
            <v>1061</v>
          </cell>
        </row>
        <row r="44">
          <cell r="A44">
            <v>43</v>
          </cell>
          <cell r="B44" t="str">
            <v>ELMAX III</v>
          </cell>
          <cell r="C44" t="str">
            <v>LT</v>
          </cell>
          <cell r="D44">
            <v>667</v>
          </cell>
        </row>
        <row r="45">
          <cell r="A45">
            <v>44</v>
          </cell>
          <cell r="B45" t="str">
            <v>WAIPE</v>
          </cell>
          <cell r="C45" t="str">
            <v>KG</v>
          </cell>
          <cell r="D45">
            <v>1710</v>
          </cell>
        </row>
        <row r="46">
          <cell r="A46">
            <v>45</v>
          </cell>
          <cell r="B46" t="str">
            <v>RHEOBUILD 561</v>
          </cell>
          <cell r="C46" t="str">
            <v>LT</v>
          </cell>
          <cell r="D46">
            <v>3126</v>
          </cell>
        </row>
        <row r="47">
          <cell r="A47">
            <v>46</v>
          </cell>
          <cell r="B47" t="str">
            <v>RHEOBUILD 1000</v>
          </cell>
          <cell r="C47" t="str">
            <v>LT</v>
          </cell>
          <cell r="D47">
            <v>3126</v>
          </cell>
        </row>
        <row r="48">
          <cell r="A48">
            <v>47</v>
          </cell>
          <cell r="B48" t="str">
            <v>DELVO</v>
          </cell>
          <cell r="C48" t="str">
            <v>LT</v>
          </cell>
          <cell r="D48">
            <v>1740</v>
          </cell>
        </row>
        <row r="49">
          <cell r="A49">
            <v>48</v>
          </cell>
          <cell r="B49" t="str">
            <v>TEC ADMIX PLAST</v>
          </cell>
          <cell r="C49" t="str">
            <v>KG</v>
          </cell>
          <cell r="D49">
            <v>2320</v>
          </cell>
        </row>
        <row r="50">
          <cell r="A50">
            <v>49</v>
          </cell>
          <cell r="B50" t="str">
            <v>TEC ADMIX ACEL.</v>
          </cell>
          <cell r="C50" t="str">
            <v>KG</v>
          </cell>
          <cell r="D50">
            <v>1914</v>
          </cell>
        </row>
        <row r="51">
          <cell r="A51">
            <v>50</v>
          </cell>
          <cell r="B51" t="str">
            <v>TEC ADMIX RET.</v>
          </cell>
          <cell r="C51" t="str">
            <v>KG</v>
          </cell>
          <cell r="D51">
            <v>1972</v>
          </cell>
        </row>
        <row r="52">
          <cell r="A52">
            <v>51</v>
          </cell>
          <cell r="B52" t="str">
            <v>TEC ADMIX SUPERPLAST</v>
          </cell>
          <cell r="C52" t="str">
            <v>KG</v>
          </cell>
          <cell r="D52">
            <v>4199</v>
          </cell>
        </row>
        <row r="53">
          <cell r="A53">
            <v>52</v>
          </cell>
          <cell r="B53" t="str">
            <v>TEC AIREADOR</v>
          </cell>
          <cell r="C53" t="str">
            <v>KG</v>
          </cell>
          <cell r="D53">
            <v>1624</v>
          </cell>
        </row>
        <row r="54">
          <cell r="A54">
            <v>53</v>
          </cell>
          <cell r="B54" t="str">
            <v>ADICONCRETO  1</v>
          </cell>
          <cell r="C54" t="str">
            <v>KG</v>
          </cell>
          <cell r="D54">
            <v>1948</v>
          </cell>
        </row>
        <row r="55">
          <cell r="A55">
            <v>54</v>
          </cell>
          <cell r="B55" t="str">
            <v>CASETON ICOPOR (PERDIDO)</v>
          </cell>
          <cell r="C55" t="str">
            <v>M3</v>
          </cell>
          <cell r="D55">
            <v>105900</v>
          </cell>
        </row>
        <row r="56">
          <cell r="A56">
            <v>55</v>
          </cell>
          <cell r="B56" t="str">
            <v>ADICONCRETO  5</v>
          </cell>
          <cell r="C56" t="str">
            <v>KG</v>
          </cell>
          <cell r="D56">
            <v>5336</v>
          </cell>
        </row>
        <row r="57">
          <cell r="A57">
            <v>56</v>
          </cell>
          <cell r="B57" t="str">
            <v>ADICONCRETO  7</v>
          </cell>
          <cell r="C57" t="str">
            <v>KG</v>
          </cell>
          <cell r="D57">
            <v>7337</v>
          </cell>
        </row>
        <row r="58">
          <cell r="A58">
            <v>57</v>
          </cell>
          <cell r="B58" t="str">
            <v>ADIMEZCLA  100</v>
          </cell>
          <cell r="C58" t="str">
            <v>KG</v>
          </cell>
          <cell r="D58">
            <v>1351</v>
          </cell>
        </row>
        <row r="59">
          <cell r="A59">
            <v>58</v>
          </cell>
          <cell r="B59" t="str">
            <v>CASETON ICOPOR (RECUPER.)</v>
          </cell>
          <cell r="C59" t="str">
            <v>M3</v>
          </cell>
          <cell r="D59">
            <v>62640</v>
          </cell>
        </row>
        <row r="60">
          <cell r="A60">
            <v>59</v>
          </cell>
          <cell r="B60" t="str">
            <v>ADICONCRETO 3BV</v>
          </cell>
          <cell r="C60" t="str">
            <v>KG</v>
          </cell>
          <cell r="D60">
            <v>1867</v>
          </cell>
        </row>
        <row r="61">
          <cell r="A61">
            <v>60</v>
          </cell>
          <cell r="B61" t="str">
            <v>LAM.ICOPOR 1.00x1.00  8mm</v>
          </cell>
          <cell r="C61" t="str">
            <v>UN</v>
          </cell>
          <cell r="D61">
            <v>739</v>
          </cell>
        </row>
        <row r="62">
          <cell r="A62">
            <v>61</v>
          </cell>
          <cell r="B62" t="str">
            <v>ADICONCRETO 6FF</v>
          </cell>
          <cell r="C62" t="str">
            <v>KG</v>
          </cell>
          <cell r="D62">
            <v>3202</v>
          </cell>
        </row>
        <row r="63">
          <cell r="A63">
            <v>62</v>
          </cell>
          <cell r="B63" t="str">
            <v>LAM.ICOPOR 1.00x1.00 10mm</v>
          </cell>
          <cell r="C63" t="str">
            <v>UN</v>
          </cell>
          <cell r="D63">
            <v>923</v>
          </cell>
        </row>
        <row r="64">
          <cell r="A64">
            <v>63</v>
          </cell>
          <cell r="B64" t="str">
            <v>LAM.ICOPOR 1.20x1.20  8mm</v>
          </cell>
          <cell r="C64" t="str">
            <v>UN</v>
          </cell>
          <cell r="D64">
            <v>1067</v>
          </cell>
        </row>
        <row r="65">
          <cell r="A65">
            <v>64</v>
          </cell>
          <cell r="B65" t="str">
            <v>LAM.ICOPOR 1.20x1.20 10mm</v>
          </cell>
          <cell r="C65" t="str">
            <v>UN</v>
          </cell>
          <cell r="D65">
            <v>1253</v>
          </cell>
        </row>
        <row r="66">
          <cell r="A66">
            <v>65</v>
          </cell>
          <cell r="B66" t="str">
            <v>LAM.ICOPOR 1.20x2.40  8mm</v>
          </cell>
          <cell r="C66" t="str">
            <v>UN</v>
          </cell>
          <cell r="D66">
            <v>2004</v>
          </cell>
        </row>
        <row r="67">
          <cell r="A67">
            <v>66</v>
          </cell>
          <cell r="B67" t="str">
            <v>LIMESTONE</v>
          </cell>
          <cell r="C67" t="str">
            <v>KG</v>
          </cell>
          <cell r="D67">
            <v>4433</v>
          </cell>
        </row>
        <row r="68">
          <cell r="A68">
            <v>67</v>
          </cell>
          <cell r="B68" t="str">
            <v>LIMESTONE PLUS</v>
          </cell>
          <cell r="C68" t="str">
            <v>KG</v>
          </cell>
          <cell r="D68">
            <v>4932</v>
          </cell>
        </row>
        <row r="69">
          <cell r="A69">
            <v>68</v>
          </cell>
          <cell r="B69" t="str">
            <v>CURASEAL BLANCO</v>
          </cell>
          <cell r="C69" t="str">
            <v>KG</v>
          </cell>
          <cell r="D69">
            <v>1747</v>
          </cell>
        </row>
        <row r="70">
          <cell r="A70">
            <v>69</v>
          </cell>
          <cell r="B70" t="str">
            <v>CURASEAL ROJO</v>
          </cell>
          <cell r="C70" t="str">
            <v>KG</v>
          </cell>
          <cell r="D70">
            <v>2659</v>
          </cell>
        </row>
        <row r="71">
          <cell r="A71">
            <v>70</v>
          </cell>
          <cell r="B71" t="str">
            <v>CURASEAL TRANSPARENTE</v>
          </cell>
          <cell r="C71" t="str">
            <v>KG</v>
          </cell>
          <cell r="D71">
            <v>3325</v>
          </cell>
        </row>
        <row r="72">
          <cell r="A72">
            <v>71</v>
          </cell>
          <cell r="B72" t="str">
            <v>DESMOLDATOC</v>
          </cell>
          <cell r="C72" t="str">
            <v>KG</v>
          </cell>
          <cell r="D72">
            <v>4216</v>
          </cell>
        </row>
        <row r="73">
          <cell r="A73">
            <v>72</v>
          </cell>
          <cell r="B73" t="str">
            <v>MALLA MICROFUTBOL</v>
          </cell>
          <cell r="C73" t="str">
            <v>UN</v>
          </cell>
          <cell r="D73">
            <v>37250</v>
          </cell>
        </row>
        <row r="74">
          <cell r="A74">
            <v>73</v>
          </cell>
          <cell r="B74" t="str">
            <v>TRITURADO 1"          CTG</v>
          </cell>
          <cell r="C74" t="str">
            <v>M3</v>
          </cell>
          <cell r="D74">
            <v>37700</v>
          </cell>
        </row>
        <row r="75">
          <cell r="A75">
            <v>74</v>
          </cell>
          <cell r="B75" t="str">
            <v>FLINTOC</v>
          </cell>
          <cell r="C75" t="str">
            <v>KG</v>
          </cell>
          <cell r="D75">
            <v>1995</v>
          </cell>
        </row>
        <row r="76">
          <cell r="A76">
            <v>75</v>
          </cell>
          <cell r="B76" t="str">
            <v>ACRISELLO BLANCO</v>
          </cell>
          <cell r="C76" t="str">
            <v>GL</v>
          </cell>
          <cell r="D76">
            <v>5310</v>
          </cell>
        </row>
        <row r="77">
          <cell r="A77">
            <v>76</v>
          </cell>
          <cell r="B77" t="str">
            <v>ACRISELLO GRIS</v>
          </cell>
          <cell r="C77" t="str">
            <v>GL</v>
          </cell>
          <cell r="D77">
            <v>4818</v>
          </cell>
        </row>
        <row r="78">
          <cell r="A78">
            <v>77</v>
          </cell>
          <cell r="B78" t="str">
            <v>ANTISOL BLANCO</v>
          </cell>
          <cell r="C78" t="str">
            <v>KG</v>
          </cell>
          <cell r="D78">
            <v>2146</v>
          </cell>
        </row>
        <row r="79">
          <cell r="A79">
            <v>78</v>
          </cell>
          <cell r="B79" t="str">
            <v>ANTISOL ROJO</v>
          </cell>
          <cell r="C79" t="str">
            <v>KG</v>
          </cell>
          <cell r="D79">
            <v>3480</v>
          </cell>
        </row>
        <row r="80">
          <cell r="A80">
            <v>79</v>
          </cell>
          <cell r="B80" t="str">
            <v>SEPAROL</v>
          </cell>
          <cell r="C80" t="str">
            <v>KG</v>
          </cell>
          <cell r="D80">
            <v>5220</v>
          </cell>
        </row>
        <row r="81">
          <cell r="A81">
            <v>80</v>
          </cell>
          <cell r="B81" t="str">
            <v>SELLADOR AZUL-ROJO</v>
          </cell>
          <cell r="C81" t="str">
            <v>UN</v>
          </cell>
          <cell r="D81">
            <v>1833</v>
          </cell>
        </row>
        <row r="82">
          <cell r="A82">
            <v>81</v>
          </cell>
          <cell r="B82" t="str">
            <v>CONCRETO CONSISTENC. 4000</v>
          </cell>
          <cell r="C82" t="str">
            <v>M3</v>
          </cell>
          <cell r="D82">
            <v>147204</v>
          </cell>
        </row>
        <row r="83">
          <cell r="A83">
            <v>82</v>
          </cell>
          <cell r="B83" t="str">
            <v>ADILOSA</v>
          </cell>
          <cell r="C83" t="str">
            <v>KG</v>
          </cell>
          <cell r="D83">
            <v>2668</v>
          </cell>
        </row>
        <row r="84">
          <cell r="A84">
            <v>83</v>
          </cell>
          <cell r="B84" t="str">
            <v>ADICLAY</v>
          </cell>
          <cell r="C84" t="str">
            <v>KG</v>
          </cell>
          <cell r="D84">
            <v>14421</v>
          </cell>
        </row>
        <row r="85">
          <cell r="A85">
            <v>84</v>
          </cell>
          <cell r="B85" t="str">
            <v>HIERRO CUADRADO 9 mm</v>
          </cell>
          <cell r="C85" t="str">
            <v>KG</v>
          </cell>
          <cell r="D85">
            <v>558</v>
          </cell>
        </row>
        <row r="86">
          <cell r="A86">
            <v>85</v>
          </cell>
          <cell r="B86" t="str">
            <v>TUBO FLUORESCENTE      6W</v>
          </cell>
          <cell r="C86" t="str">
            <v>UN</v>
          </cell>
          <cell r="D86">
            <v>2363</v>
          </cell>
        </row>
        <row r="87">
          <cell r="A87">
            <v>86</v>
          </cell>
          <cell r="B87" t="str">
            <v>ADITOX</v>
          </cell>
          <cell r="C87" t="str">
            <v>KG</v>
          </cell>
          <cell r="D87">
            <v>4402</v>
          </cell>
        </row>
        <row r="88">
          <cell r="A88">
            <v>87</v>
          </cell>
          <cell r="B88" t="str">
            <v>SELLOTOC BLANCO</v>
          </cell>
          <cell r="C88" t="str">
            <v>KG</v>
          </cell>
          <cell r="D88">
            <v>1141</v>
          </cell>
        </row>
        <row r="89">
          <cell r="A89">
            <v>88</v>
          </cell>
          <cell r="B89" t="str">
            <v>SELLOTOC GRIS</v>
          </cell>
          <cell r="C89" t="str">
            <v>KG</v>
          </cell>
          <cell r="D89">
            <v>833</v>
          </cell>
        </row>
        <row r="90">
          <cell r="A90">
            <v>89</v>
          </cell>
          <cell r="B90" t="str">
            <v>IMPERMEAB. MORTERO LISTOC</v>
          </cell>
          <cell r="C90" t="str">
            <v>KG</v>
          </cell>
          <cell r="D90">
            <v>510</v>
          </cell>
        </row>
        <row r="91">
          <cell r="A91">
            <v>90</v>
          </cell>
          <cell r="B91" t="str">
            <v>HARDTOP No.1  CALIDO</v>
          </cell>
          <cell r="C91" t="str">
            <v>KG</v>
          </cell>
          <cell r="D91">
            <v>1428</v>
          </cell>
        </row>
        <row r="92">
          <cell r="A92">
            <v>91</v>
          </cell>
          <cell r="B92" t="str">
            <v>HARDTOP No.1  FRIO</v>
          </cell>
          <cell r="C92" t="str">
            <v>KG</v>
          </cell>
          <cell r="D92">
            <v>1342</v>
          </cell>
        </row>
        <row r="93">
          <cell r="A93">
            <v>92</v>
          </cell>
          <cell r="B93" t="str">
            <v>HARDTOP No.2  CALIDO</v>
          </cell>
          <cell r="C93" t="str">
            <v>KG</v>
          </cell>
          <cell r="D93">
            <v>1337</v>
          </cell>
        </row>
        <row r="94">
          <cell r="A94">
            <v>93</v>
          </cell>
          <cell r="B94" t="str">
            <v>HARDTOP No.2  FRIO</v>
          </cell>
          <cell r="C94" t="str">
            <v>KG</v>
          </cell>
          <cell r="D94">
            <v>1337</v>
          </cell>
        </row>
        <row r="95">
          <cell r="A95">
            <v>94</v>
          </cell>
          <cell r="B95" t="str">
            <v>HARDTOP No.4</v>
          </cell>
          <cell r="C95" t="str">
            <v>KG</v>
          </cell>
          <cell r="D95">
            <v>1343</v>
          </cell>
        </row>
        <row r="96">
          <cell r="A96">
            <v>95</v>
          </cell>
          <cell r="B96" t="str">
            <v>HARDTOP No.14 BLANCO</v>
          </cell>
          <cell r="C96" t="str">
            <v>KG</v>
          </cell>
          <cell r="D96">
            <v>3124</v>
          </cell>
        </row>
        <row r="97">
          <cell r="A97">
            <v>96</v>
          </cell>
          <cell r="B97" t="str">
            <v>HARDTOP No.14 GRIS</v>
          </cell>
          <cell r="C97" t="str">
            <v>KG</v>
          </cell>
          <cell r="D97">
            <v>2725</v>
          </cell>
        </row>
        <row r="98">
          <cell r="A98">
            <v>97</v>
          </cell>
          <cell r="B98" t="str">
            <v>CONCRETO CONSISTENC. 5000</v>
          </cell>
          <cell r="C98" t="str">
            <v>M3</v>
          </cell>
          <cell r="D98">
            <v>165300</v>
          </cell>
        </row>
        <row r="99">
          <cell r="A99">
            <v>98</v>
          </cell>
          <cell r="B99" t="str">
            <v>GRAUTOC</v>
          </cell>
          <cell r="C99" t="str">
            <v>KG</v>
          </cell>
          <cell r="D99">
            <v>927</v>
          </cell>
        </row>
        <row r="100">
          <cell r="A100">
            <v>99</v>
          </cell>
          <cell r="B100" t="str">
            <v>GRAUTOC HIERRO</v>
          </cell>
          <cell r="C100" t="str">
            <v>KG</v>
          </cell>
          <cell r="D100">
            <v>995</v>
          </cell>
        </row>
        <row r="101">
          <cell r="A101">
            <v>100</v>
          </cell>
          <cell r="B101" t="str">
            <v>ADHERTOC BLANCO</v>
          </cell>
          <cell r="C101" t="str">
            <v>KG</v>
          </cell>
          <cell r="D101">
            <v>825</v>
          </cell>
        </row>
        <row r="102">
          <cell r="A102">
            <v>101</v>
          </cell>
          <cell r="B102" t="str">
            <v>ADHERTOC GRIS</v>
          </cell>
          <cell r="C102" t="str">
            <v>KG</v>
          </cell>
          <cell r="D102">
            <v>554</v>
          </cell>
        </row>
        <row r="103">
          <cell r="A103">
            <v>102</v>
          </cell>
          <cell r="B103" t="str">
            <v>SIKALISTO</v>
          </cell>
          <cell r="C103" t="str">
            <v>KG</v>
          </cell>
          <cell r="D103">
            <v>568</v>
          </cell>
        </row>
        <row r="104">
          <cell r="A104">
            <v>103</v>
          </cell>
          <cell r="B104" t="str">
            <v>PORTERIA FUTBOL</v>
          </cell>
          <cell r="C104" t="str">
            <v>UN</v>
          </cell>
          <cell r="D104">
            <v>610000</v>
          </cell>
        </row>
        <row r="105">
          <cell r="A105">
            <v>104</v>
          </cell>
          <cell r="B105" t="str">
            <v>SIKA CEMENTO</v>
          </cell>
          <cell r="C105" t="str">
            <v>KG</v>
          </cell>
          <cell r="D105">
            <v>661</v>
          </cell>
        </row>
        <row r="106">
          <cell r="A106">
            <v>105</v>
          </cell>
          <cell r="B106" t="str">
            <v>TUBO SANITARIO     1/1/2"</v>
          </cell>
          <cell r="C106" t="str">
            <v>ML</v>
          </cell>
          <cell r="D106">
            <v>3298</v>
          </cell>
        </row>
        <row r="107">
          <cell r="A107">
            <v>106</v>
          </cell>
          <cell r="B107" t="str">
            <v>SIKA-101 MORTERO BLANCO</v>
          </cell>
          <cell r="C107" t="str">
            <v>KG</v>
          </cell>
          <cell r="D107">
            <v>1450</v>
          </cell>
        </row>
        <row r="108">
          <cell r="A108">
            <v>107</v>
          </cell>
          <cell r="B108" t="str">
            <v>SIKA-101 MORTERO GRIS</v>
          </cell>
          <cell r="C108" t="str">
            <v>KG</v>
          </cell>
          <cell r="D108">
            <v>1160</v>
          </cell>
        </row>
        <row r="109">
          <cell r="A109">
            <v>108</v>
          </cell>
          <cell r="B109" t="str">
            <v>SIKAGROUT-200</v>
          </cell>
          <cell r="C109" t="str">
            <v>KG</v>
          </cell>
          <cell r="D109">
            <v>1009</v>
          </cell>
        </row>
        <row r="110">
          <cell r="A110">
            <v>109</v>
          </cell>
          <cell r="B110" t="str">
            <v>SIKATOP-ARMATEC 108</v>
          </cell>
          <cell r="C110" t="str">
            <v>KG</v>
          </cell>
          <cell r="D110">
            <v>4060</v>
          </cell>
        </row>
        <row r="111">
          <cell r="A111">
            <v>110</v>
          </cell>
          <cell r="B111" t="str">
            <v>SIKATOP-111-1</v>
          </cell>
          <cell r="C111" t="str">
            <v>KG</v>
          </cell>
          <cell r="D111">
            <v>1131</v>
          </cell>
        </row>
        <row r="112">
          <cell r="A112">
            <v>111</v>
          </cell>
          <cell r="B112" t="str">
            <v>SIKATOP-111-3</v>
          </cell>
          <cell r="C112" t="str">
            <v>KG</v>
          </cell>
          <cell r="D112">
            <v>1450</v>
          </cell>
        </row>
        <row r="113">
          <cell r="A113">
            <v>112</v>
          </cell>
          <cell r="B113" t="str">
            <v>SIKATOP-121 FRIO</v>
          </cell>
          <cell r="C113" t="str">
            <v>KG</v>
          </cell>
          <cell r="D113">
            <v>1566</v>
          </cell>
        </row>
        <row r="114">
          <cell r="A114">
            <v>113</v>
          </cell>
          <cell r="B114" t="str">
            <v>SIKATOP-121 CALIDO</v>
          </cell>
          <cell r="C114" t="str">
            <v>KG</v>
          </cell>
          <cell r="D114">
            <v>1624</v>
          </cell>
        </row>
        <row r="115">
          <cell r="A115">
            <v>114</v>
          </cell>
          <cell r="B115" t="str">
            <v>SIKATOP-122 FRIO</v>
          </cell>
          <cell r="C115" t="str">
            <v>KG</v>
          </cell>
          <cell r="D115">
            <v>1528</v>
          </cell>
        </row>
        <row r="116">
          <cell r="A116">
            <v>115</v>
          </cell>
          <cell r="B116" t="str">
            <v>SIKATOP-122 CALIDO</v>
          </cell>
          <cell r="C116" t="str">
            <v>KG</v>
          </cell>
          <cell r="D116">
            <v>1528</v>
          </cell>
        </row>
        <row r="117">
          <cell r="A117">
            <v>116</v>
          </cell>
          <cell r="B117" t="str">
            <v>SIKATOP-144 BLANCO</v>
          </cell>
          <cell r="C117" t="str">
            <v>KG</v>
          </cell>
          <cell r="D117">
            <v>3712</v>
          </cell>
        </row>
        <row r="118">
          <cell r="A118">
            <v>117</v>
          </cell>
          <cell r="B118" t="str">
            <v>SIKATOP-144 GRIS</v>
          </cell>
          <cell r="C118" t="str">
            <v>KG</v>
          </cell>
          <cell r="D118">
            <v>3190</v>
          </cell>
        </row>
        <row r="119">
          <cell r="A119">
            <v>118</v>
          </cell>
          <cell r="B119" t="str">
            <v>SIKAPISO-40 NEUTRO</v>
          </cell>
          <cell r="C119" t="str">
            <v>KG</v>
          </cell>
          <cell r="D119">
            <v>592</v>
          </cell>
        </row>
        <row r="120">
          <cell r="A120">
            <v>119</v>
          </cell>
          <cell r="B120" t="str">
            <v>SIKAPISO-40 ROJO</v>
          </cell>
          <cell r="C120" t="str">
            <v>KG</v>
          </cell>
          <cell r="D120">
            <v>1044</v>
          </cell>
        </row>
        <row r="121">
          <cell r="A121">
            <v>120</v>
          </cell>
          <cell r="B121" t="str">
            <v>SIKAPISO-40 VERDE</v>
          </cell>
          <cell r="C121" t="str">
            <v>KG</v>
          </cell>
          <cell r="D121">
            <v>1624</v>
          </cell>
        </row>
        <row r="122">
          <cell r="A122">
            <v>121</v>
          </cell>
          <cell r="B122" t="str">
            <v>SIKAPISO-50 NEUTRO</v>
          </cell>
          <cell r="C122" t="str">
            <v>KG</v>
          </cell>
          <cell r="D122">
            <v>528</v>
          </cell>
        </row>
        <row r="123">
          <cell r="A123">
            <v>122</v>
          </cell>
          <cell r="B123" t="str">
            <v>SIKAPISO-50 ROJO</v>
          </cell>
          <cell r="C123" t="str">
            <v>KG</v>
          </cell>
          <cell r="D123">
            <v>986</v>
          </cell>
        </row>
        <row r="124">
          <cell r="A124">
            <v>123</v>
          </cell>
          <cell r="B124" t="str">
            <v>SIKAPISO-50 VERDE</v>
          </cell>
          <cell r="C124" t="str">
            <v>KG</v>
          </cell>
          <cell r="D124">
            <v>1478</v>
          </cell>
        </row>
        <row r="125">
          <cell r="A125">
            <v>124</v>
          </cell>
          <cell r="B125" t="str">
            <v>EMBECO</v>
          </cell>
          <cell r="C125" t="str">
            <v>KG</v>
          </cell>
          <cell r="D125">
            <v>1230</v>
          </cell>
        </row>
        <row r="126">
          <cell r="A126">
            <v>125</v>
          </cell>
          <cell r="B126" t="str">
            <v>TUBO FLUORESCENTE    14 W</v>
          </cell>
          <cell r="C126" t="str">
            <v>UN</v>
          </cell>
          <cell r="D126">
            <v>2500</v>
          </cell>
        </row>
        <row r="127">
          <cell r="A127">
            <v>126</v>
          </cell>
          <cell r="B127" t="str">
            <v>MASTERFLOW</v>
          </cell>
          <cell r="C127" t="str">
            <v>KG</v>
          </cell>
          <cell r="D127">
            <v>980</v>
          </cell>
        </row>
        <row r="128">
          <cell r="A128">
            <v>127</v>
          </cell>
          <cell r="B128" t="str">
            <v>TUBO FLUORESCENTE    15 W</v>
          </cell>
          <cell r="C128" t="str">
            <v>UN</v>
          </cell>
          <cell r="D128">
            <v>2500</v>
          </cell>
        </row>
        <row r="129">
          <cell r="A129">
            <v>128</v>
          </cell>
          <cell r="B129" t="str">
            <v>GROUT FLOUDIFIER</v>
          </cell>
          <cell r="C129" t="str">
            <v>KG</v>
          </cell>
          <cell r="D129">
            <v>1566</v>
          </cell>
        </row>
        <row r="130">
          <cell r="A130">
            <v>129</v>
          </cell>
          <cell r="B130" t="str">
            <v>GROUT POLIMERICO G-10</v>
          </cell>
          <cell r="C130" t="str">
            <v>KG</v>
          </cell>
          <cell r="D130">
            <v>6740</v>
          </cell>
        </row>
        <row r="131">
          <cell r="A131">
            <v>130</v>
          </cell>
          <cell r="B131" t="str">
            <v>SELLADOR NEGRO-TRANSPAREN</v>
          </cell>
          <cell r="C131" t="str">
            <v>UN</v>
          </cell>
          <cell r="D131">
            <v>3688</v>
          </cell>
        </row>
        <row r="132">
          <cell r="A132">
            <v>131</v>
          </cell>
          <cell r="B132" t="str">
            <v>TEC PREMIX GROUT</v>
          </cell>
          <cell r="C132" t="str">
            <v>KG</v>
          </cell>
          <cell r="D132">
            <v>1044</v>
          </cell>
        </row>
        <row r="133">
          <cell r="A133">
            <v>132</v>
          </cell>
          <cell r="B133" t="str">
            <v>TEC PREMIX MORTERO</v>
          </cell>
          <cell r="C133" t="str">
            <v>KG</v>
          </cell>
          <cell r="D133">
            <v>522</v>
          </cell>
        </row>
        <row r="134">
          <cell r="A134">
            <v>133</v>
          </cell>
          <cell r="B134" t="str">
            <v>TEC ACRIL LIQUIDO</v>
          </cell>
          <cell r="C134" t="str">
            <v>KG</v>
          </cell>
          <cell r="D134">
            <v>8990</v>
          </cell>
        </row>
        <row r="135">
          <cell r="A135">
            <v>134</v>
          </cell>
          <cell r="B135" t="str">
            <v>TEC LATEX CEMENT</v>
          </cell>
          <cell r="C135" t="str">
            <v>KG</v>
          </cell>
          <cell r="D135">
            <v>1392</v>
          </cell>
        </row>
        <row r="136">
          <cell r="A136">
            <v>135</v>
          </cell>
          <cell r="B136" t="str">
            <v>TEC ACRIL PINTURA GRIS</v>
          </cell>
          <cell r="C136" t="str">
            <v>KG</v>
          </cell>
          <cell r="D136">
            <v>5452</v>
          </cell>
        </row>
        <row r="137">
          <cell r="A137">
            <v>136</v>
          </cell>
          <cell r="B137" t="str">
            <v>TEC ACRIL PINTURA BLANCO</v>
          </cell>
          <cell r="C137" t="str">
            <v>KG</v>
          </cell>
          <cell r="D137">
            <v>5742</v>
          </cell>
        </row>
        <row r="138">
          <cell r="A138">
            <v>137</v>
          </cell>
          <cell r="B138" t="str">
            <v>TEJA MANILIT PF/7     # 2</v>
          </cell>
          <cell r="C138" t="str">
            <v>UN</v>
          </cell>
          <cell r="D138">
            <v>4560</v>
          </cell>
        </row>
        <row r="139">
          <cell r="A139">
            <v>138</v>
          </cell>
          <cell r="B139" t="str">
            <v>TEJA MANILIT PF/7     # 3</v>
          </cell>
          <cell r="C139" t="str">
            <v>UN</v>
          </cell>
          <cell r="D139">
            <v>6826</v>
          </cell>
        </row>
        <row r="140">
          <cell r="A140">
            <v>139</v>
          </cell>
          <cell r="B140" t="str">
            <v>EPOTOC</v>
          </cell>
          <cell r="C140" t="str">
            <v>KG</v>
          </cell>
          <cell r="D140">
            <v>17555</v>
          </cell>
        </row>
        <row r="141">
          <cell r="A141">
            <v>140</v>
          </cell>
          <cell r="B141" t="str">
            <v>COSTO ADIC.ACELERADO 3D</v>
          </cell>
          <cell r="C141" t="str">
            <v>M3</v>
          </cell>
          <cell r="D141">
            <v>18096</v>
          </cell>
        </row>
        <row r="142">
          <cell r="A142">
            <v>141</v>
          </cell>
          <cell r="B142" t="str">
            <v>PROTECTOP GRIS</v>
          </cell>
          <cell r="C142" t="str">
            <v>KG</v>
          </cell>
          <cell r="D142">
            <v>14416</v>
          </cell>
        </row>
        <row r="143">
          <cell r="A143">
            <v>142</v>
          </cell>
          <cell r="B143" t="str">
            <v>TOC BONDING COMPOUND</v>
          </cell>
          <cell r="C143" t="str">
            <v>GL</v>
          </cell>
          <cell r="D143">
            <v>16647</v>
          </cell>
        </row>
        <row r="144">
          <cell r="A144">
            <v>143</v>
          </cell>
          <cell r="B144" t="str">
            <v>TOC 50-10</v>
          </cell>
          <cell r="C144" t="str">
            <v>KG</v>
          </cell>
          <cell r="D144">
            <v>11685</v>
          </cell>
        </row>
        <row r="145">
          <cell r="A145">
            <v>144</v>
          </cell>
          <cell r="B145" t="str">
            <v>MAQUINA BISELADORA     8"</v>
          </cell>
          <cell r="C145" t="str">
            <v>DD</v>
          </cell>
          <cell r="D145">
            <v>45000</v>
          </cell>
        </row>
        <row r="146">
          <cell r="A146">
            <v>145</v>
          </cell>
          <cell r="B146" t="str">
            <v>TOC 8004 INYECCION</v>
          </cell>
          <cell r="C146" t="str">
            <v>KG</v>
          </cell>
          <cell r="D146">
            <v>31300</v>
          </cell>
        </row>
        <row r="147">
          <cell r="A147">
            <v>146</v>
          </cell>
          <cell r="B147" t="str">
            <v>TOC 8004-1 ANCLAJE</v>
          </cell>
          <cell r="C147" t="str">
            <v>KG</v>
          </cell>
          <cell r="D147">
            <v>6250</v>
          </cell>
        </row>
        <row r="148">
          <cell r="A148">
            <v>147</v>
          </cell>
          <cell r="B148" t="str">
            <v>TOC 8015 COLORES</v>
          </cell>
          <cell r="C148" t="str">
            <v>KG</v>
          </cell>
          <cell r="D148">
            <v>26320</v>
          </cell>
        </row>
        <row r="149">
          <cell r="A149">
            <v>148</v>
          </cell>
          <cell r="B149" t="str">
            <v>TUBO FLUORESCENTE    20 W</v>
          </cell>
          <cell r="C149" t="str">
            <v>UN</v>
          </cell>
          <cell r="D149">
            <v>2440</v>
          </cell>
        </row>
        <row r="150">
          <cell r="A150">
            <v>149</v>
          </cell>
          <cell r="B150" t="str">
            <v>TOC 8015 TRANSPARENTE</v>
          </cell>
          <cell r="C150" t="str">
            <v>KG</v>
          </cell>
          <cell r="D150">
            <v>26320</v>
          </cell>
        </row>
        <row r="151">
          <cell r="A151">
            <v>150</v>
          </cell>
          <cell r="B151" t="str">
            <v>TOC 8015 ROJO J.A.</v>
          </cell>
          <cell r="C151" t="str">
            <v>KG</v>
          </cell>
          <cell r="D151">
            <v>8483</v>
          </cell>
        </row>
        <row r="152">
          <cell r="A152">
            <v>151</v>
          </cell>
          <cell r="B152" t="str">
            <v>SIKADUR-31   AD-   N GRIS</v>
          </cell>
          <cell r="C152" t="str">
            <v>KG</v>
          </cell>
          <cell r="D152">
            <v>13224</v>
          </cell>
        </row>
        <row r="153">
          <cell r="A153">
            <v>152</v>
          </cell>
          <cell r="B153" t="str">
            <v>SIKADUR-31 ADH-N LADRILL</v>
          </cell>
          <cell r="C153" t="str">
            <v>KG</v>
          </cell>
          <cell r="D153">
            <v>16352</v>
          </cell>
        </row>
        <row r="154">
          <cell r="A154">
            <v>153</v>
          </cell>
          <cell r="B154" t="str">
            <v>SIKADUR-32 PRIMER N</v>
          </cell>
          <cell r="C154" t="str">
            <v>KG</v>
          </cell>
          <cell r="D154">
            <v>19140</v>
          </cell>
        </row>
        <row r="155">
          <cell r="A155">
            <v>154</v>
          </cell>
          <cell r="B155" t="str">
            <v>SIKADUR-42 ANCLAJE N</v>
          </cell>
          <cell r="C155" t="str">
            <v>KG</v>
          </cell>
          <cell r="D155">
            <v>6728</v>
          </cell>
        </row>
        <row r="156">
          <cell r="A156">
            <v>155</v>
          </cell>
          <cell r="B156" t="str">
            <v>SIKAGUARD-62 COLORES</v>
          </cell>
          <cell r="C156" t="str">
            <v>KG</v>
          </cell>
          <cell r="D156">
            <v>23200</v>
          </cell>
        </row>
        <row r="157">
          <cell r="A157">
            <v>156</v>
          </cell>
          <cell r="B157" t="str">
            <v>TUBO FLUORESCENTE    48 W</v>
          </cell>
          <cell r="C157" t="str">
            <v>UN</v>
          </cell>
          <cell r="D157">
            <v>3950</v>
          </cell>
        </row>
        <row r="158">
          <cell r="A158">
            <v>157</v>
          </cell>
          <cell r="B158" t="str">
            <v>TUBO HALOGENO       150 W</v>
          </cell>
          <cell r="C158" t="str">
            <v>UN</v>
          </cell>
          <cell r="D158">
            <v>4100</v>
          </cell>
        </row>
        <row r="159">
          <cell r="A159">
            <v>158</v>
          </cell>
          <cell r="B159" t="str">
            <v>SIKAGUARD-62 VERDE OSC.</v>
          </cell>
          <cell r="C159" t="str">
            <v>KG</v>
          </cell>
          <cell r="D159">
            <v>23200</v>
          </cell>
        </row>
        <row r="160">
          <cell r="A160">
            <v>159</v>
          </cell>
          <cell r="B160" t="str">
            <v>TUBO HALOGENO       500 W</v>
          </cell>
          <cell r="C160" t="str">
            <v>UN</v>
          </cell>
          <cell r="D160">
            <v>4475</v>
          </cell>
        </row>
        <row r="161">
          <cell r="A161">
            <v>160</v>
          </cell>
          <cell r="B161" t="str">
            <v>SIKAGUARD-63 COLORES</v>
          </cell>
          <cell r="C161" t="str">
            <v>KG</v>
          </cell>
          <cell r="D161">
            <v>28420</v>
          </cell>
        </row>
        <row r="162">
          <cell r="A162">
            <v>161</v>
          </cell>
          <cell r="B162" t="str">
            <v>MEDIA CAÑA  TIRAS DE 3m</v>
          </cell>
          <cell r="C162" t="str">
            <v>ML</v>
          </cell>
          <cell r="D162">
            <v>2000</v>
          </cell>
        </row>
        <row r="163">
          <cell r="A163">
            <v>162</v>
          </cell>
          <cell r="B163" t="str">
            <v>TUBO HALOGENO      1000 W</v>
          </cell>
          <cell r="C163" t="str">
            <v>UN</v>
          </cell>
          <cell r="D163">
            <v>5313</v>
          </cell>
        </row>
        <row r="164">
          <cell r="A164">
            <v>163</v>
          </cell>
          <cell r="B164" t="str">
            <v>SIKAGUARD-65 COLORES</v>
          </cell>
          <cell r="C164" t="str">
            <v>KG</v>
          </cell>
          <cell r="D164">
            <v>8236</v>
          </cell>
        </row>
        <row r="165">
          <cell r="A165">
            <v>164</v>
          </cell>
          <cell r="B165" t="str">
            <v>TUBO HALOGENO      1500 W</v>
          </cell>
          <cell r="C165" t="str">
            <v>UN</v>
          </cell>
          <cell r="D165">
            <v>6170</v>
          </cell>
        </row>
        <row r="166">
          <cell r="A166">
            <v>165</v>
          </cell>
          <cell r="B166" t="str">
            <v>COSTO ADIC.ACELERADO 7D</v>
          </cell>
          <cell r="C166" t="str">
            <v>M3</v>
          </cell>
          <cell r="D166">
            <v>14500</v>
          </cell>
        </row>
        <row r="167">
          <cell r="A167">
            <v>166</v>
          </cell>
          <cell r="B167" t="str">
            <v>COSTO ADIC. IMP.3000 PSI</v>
          </cell>
          <cell r="C167" t="str">
            <v>M3</v>
          </cell>
          <cell r="D167">
            <v>4176</v>
          </cell>
        </row>
        <row r="168">
          <cell r="A168">
            <v>167</v>
          </cell>
          <cell r="B168" t="str">
            <v>MARTILLO NEUMATICO</v>
          </cell>
          <cell r="C168" t="str">
            <v>DD</v>
          </cell>
          <cell r="D168">
            <v>58000</v>
          </cell>
        </row>
        <row r="169">
          <cell r="A169">
            <v>168</v>
          </cell>
          <cell r="B169" t="str">
            <v>COSTO ADIC. IMP.4000 PSI</v>
          </cell>
          <cell r="C169" t="str">
            <v>M3</v>
          </cell>
          <cell r="D169">
            <v>4408</v>
          </cell>
        </row>
        <row r="170">
          <cell r="A170">
            <v>169</v>
          </cell>
          <cell r="B170" t="str">
            <v>CONEXION ENERGIA      E-1</v>
          </cell>
          <cell r="C170" t="str">
            <v>UN</v>
          </cell>
          <cell r="D170">
            <v>0</v>
          </cell>
        </row>
        <row r="171">
          <cell r="A171">
            <v>170</v>
          </cell>
          <cell r="B171" t="str">
            <v>COSTO ADIC. IMP.5000 PSI</v>
          </cell>
          <cell r="C171" t="str">
            <v>M3</v>
          </cell>
          <cell r="D171">
            <v>4872</v>
          </cell>
        </row>
        <row r="172">
          <cell r="A172">
            <v>171</v>
          </cell>
          <cell r="B172" t="str">
            <v>TEC EPOX IMPRIMANTE</v>
          </cell>
          <cell r="C172" t="str">
            <v>KG</v>
          </cell>
          <cell r="D172">
            <v>19372</v>
          </cell>
        </row>
        <row r="173">
          <cell r="A173">
            <v>172</v>
          </cell>
          <cell r="B173" t="str">
            <v>CEC EPOX ADHESIVO</v>
          </cell>
          <cell r="C173" t="str">
            <v>KG</v>
          </cell>
          <cell r="D173">
            <v>11948</v>
          </cell>
        </row>
        <row r="174">
          <cell r="A174">
            <v>173</v>
          </cell>
          <cell r="B174" t="str">
            <v>TEC EPOX JUNTA</v>
          </cell>
          <cell r="C174" t="str">
            <v>KG</v>
          </cell>
          <cell r="D174">
            <v>8584</v>
          </cell>
        </row>
        <row r="175">
          <cell r="A175">
            <v>174</v>
          </cell>
          <cell r="B175" t="str">
            <v>LIMPIADOR EPOXICO</v>
          </cell>
          <cell r="C175" t="str">
            <v>KG</v>
          </cell>
          <cell r="D175">
            <v>5452</v>
          </cell>
        </row>
        <row r="176">
          <cell r="A176">
            <v>175</v>
          </cell>
          <cell r="B176" t="str">
            <v>ADIPOXI ADHESIVO</v>
          </cell>
          <cell r="C176" t="str">
            <v>KG</v>
          </cell>
          <cell r="D176">
            <v>14407</v>
          </cell>
        </row>
        <row r="177">
          <cell r="A177">
            <v>176</v>
          </cell>
          <cell r="B177" t="str">
            <v>TEJA MANILIT PF/7     # 4</v>
          </cell>
          <cell r="C177" t="str">
            <v>UN</v>
          </cell>
          <cell r="D177">
            <v>8746</v>
          </cell>
        </row>
        <row r="178">
          <cell r="A178">
            <v>177</v>
          </cell>
          <cell r="B178" t="str">
            <v>TEJA MANILIT PF/7     # 5</v>
          </cell>
          <cell r="C178" t="str">
            <v>UN</v>
          </cell>
          <cell r="D178">
            <v>11121</v>
          </cell>
        </row>
        <row r="179">
          <cell r="A179">
            <v>178</v>
          </cell>
          <cell r="B179" t="str">
            <v>TEJA MANILIT PF/7     # 6</v>
          </cell>
          <cell r="C179" t="str">
            <v>UN</v>
          </cell>
          <cell r="D179">
            <v>14416</v>
          </cell>
        </row>
        <row r="180">
          <cell r="A180">
            <v>179</v>
          </cell>
          <cell r="B180" t="str">
            <v>TEJA MANILIT PF/7     # 8</v>
          </cell>
          <cell r="C180" t="str">
            <v>UN</v>
          </cell>
          <cell r="D180">
            <v>19738</v>
          </cell>
        </row>
        <row r="181">
          <cell r="A181">
            <v>180</v>
          </cell>
          <cell r="B181" t="str">
            <v>CEMENTO MARINO DENSO</v>
          </cell>
          <cell r="C181" t="str">
            <v>KG</v>
          </cell>
          <cell r="D181">
            <v>2590</v>
          </cell>
        </row>
        <row r="182">
          <cell r="A182">
            <v>181</v>
          </cell>
          <cell r="B182" t="str">
            <v>CEMENTO MARINO LIQUIDO</v>
          </cell>
          <cell r="C182" t="str">
            <v>KG</v>
          </cell>
          <cell r="D182">
            <v>3327</v>
          </cell>
        </row>
        <row r="183">
          <cell r="A183">
            <v>182</v>
          </cell>
          <cell r="B183" t="str">
            <v>CEMENTO MARINO PLASTICO</v>
          </cell>
          <cell r="C183" t="str">
            <v>KG</v>
          </cell>
          <cell r="D183">
            <v>3380</v>
          </cell>
        </row>
        <row r="184">
          <cell r="A184">
            <v>183</v>
          </cell>
          <cell r="B184" t="str">
            <v>EMULSION ASFALTICA</v>
          </cell>
          <cell r="C184" t="str">
            <v>KG</v>
          </cell>
          <cell r="D184">
            <v>4858</v>
          </cell>
        </row>
        <row r="185">
          <cell r="A185">
            <v>184</v>
          </cell>
          <cell r="B185" t="str">
            <v>CARBODEC</v>
          </cell>
          <cell r="C185" t="str">
            <v>KG</v>
          </cell>
          <cell r="D185">
            <v>6628</v>
          </cell>
        </row>
        <row r="186">
          <cell r="A186">
            <v>185</v>
          </cell>
          <cell r="B186" t="str">
            <v>SIKA TRANSPARENTE</v>
          </cell>
          <cell r="C186" t="str">
            <v>KG</v>
          </cell>
          <cell r="D186">
            <v>5394</v>
          </cell>
        </row>
        <row r="187">
          <cell r="A187">
            <v>186</v>
          </cell>
          <cell r="B187" t="str">
            <v>SIKA REPELENTE</v>
          </cell>
          <cell r="C187" t="str">
            <v>KG</v>
          </cell>
          <cell r="D187">
            <v>3886</v>
          </cell>
        </row>
        <row r="188">
          <cell r="A188">
            <v>187</v>
          </cell>
          <cell r="B188" t="str">
            <v>IGOL IMPRIMANTE</v>
          </cell>
          <cell r="C188" t="str">
            <v>KG</v>
          </cell>
          <cell r="D188">
            <v>3248</v>
          </cell>
        </row>
        <row r="189">
          <cell r="A189">
            <v>188</v>
          </cell>
          <cell r="B189" t="str">
            <v>IGOL TECHO</v>
          </cell>
          <cell r="C189" t="str">
            <v>KG</v>
          </cell>
          <cell r="D189">
            <v>3074</v>
          </cell>
        </row>
        <row r="190">
          <cell r="A190">
            <v>189</v>
          </cell>
          <cell r="B190" t="str">
            <v>IGOL DENSO</v>
          </cell>
          <cell r="C190" t="str">
            <v>KG</v>
          </cell>
          <cell r="D190">
            <v>3074</v>
          </cell>
        </row>
        <row r="191">
          <cell r="A191">
            <v>190</v>
          </cell>
          <cell r="B191" t="str">
            <v>SELLADOR B/CO-TRANSPARENT</v>
          </cell>
          <cell r="C191" t="str">
            <v>UN</v>
          </cell>
          <cell r="D191">
            <v>4297</v>
          </cell>
        </row>
        <row r="192">
          <cell r="A192">
            <v>191</v>
          </cell>
          <cell r="B192" t="str">
            <v>IGASOL IMPRIMANTE</v>
          </cell>
          <cell r="C192" t="str">
            <v>KG</v>
          </cell>
          <cell r="D192">
            <v>1508</v>
          </cell>
        </row>
        <row r="193">
          <cell r="A193">
            <v>192</v>
          </cell>
          <cell r="B193" t="str">
            <v>IGASOL CUBIERTA-20</v>
          </cell>
          <cell r="C193" t="str">
            <v>KG</v>
          </cell>
          <cell r="D193">
            <v>1392</v>
          </cell>
        </row>
        <row r="194">
          <cell r="A194">
            <v>193</v>
          </cell>
          <cell r="B194" t="str">
            <v>ALUMOL</v>
          </cell>
          <cell r="C194" t="str">
            <v>KG</v>
          </cell>
          <cell r="D194">
            <v>6496</v>
          </cell>
        </row>
        <row r="195">
          <cell r="A195">
            <v>194</v>
          </cell>
          <cell r="B195" t="str">
            <v>TEC LIQUIDO</v>
          </cell>
          <cell r="C195" t="str">
            <v>KG</v>
          </cell>
          <cell r="D195">
            <v>1600</v>
          </cell>
        </row>
        <row r="196">
          <cell r="A196">
            <v>195</v>
          </cell>
          <cell r="B196" t="str">
            <v>TEC OMICRON</v>
          </cell>
          <cell r="C196" t="str">
            <v>KG</v>
          </cell>
          <cell r="D196">
            <v>1531</v>
          </cell>
        </row>
        <row r="197">
          <cell r="A197">
            <v>196</v>
          </cell>
          <cell r="B197" t="str">
            <v>TEC PLUG</v>
          </cell>
          <cell r="C197" t="str">
            <v>KG</v>
          </cell>
          <cell r="D197">
            <v>2923</v>
          </cell>
        </row>
        <row r="198">
          <cell r="A198">
            <v>197</v>
          </cell>
          <cell r="B198" t="str">
            <v>TEC INSTANTANEO</v>
          </cell>
          <cell r="C198" t="str">
            <v>KG</v>
          </cell>
          <cell r="D198">
            <v>2157</v>
          </cell>
        </row>
        <row r="199">
          <cell r="A199">
            <v>198</v>
          </cell>
          <cell r="B199" t="str">
            <v>TEC RAPIDO</v>
          </cell>
          <cell r="C199" t="str">
            <v>KG</v>
          </cell>
          <cell r="D199">
            <v>2726</v>
          </cell>
        </row>
        <row r="200">
          <cell r="A200">
            <v>199</v>
          </cell>
          <cell r="B200" t="str">
            <v>TEC SIL BLANCO</v>
          </cell>
          <cell r="C200" t="str">
            <v>KG</v>
          </cell>
          <cell r="D200">
            <v>1241</v>
          </cell>
        </row>
        <row r="201">
          <cell r="A201">
            <v>200</v>
          </cell>
          <cell r="B201" t="str">
            <v>TEC SIL GRIS</v>
          </cell>
          <cell r="C201" t="str">
            <v>KG</v>
          </cell>
          <cell r="D201">
            <v>893</v>
          </cell>
        </row>
        <row r="202">
          <cell r="A202">
            <v>201</v>
          </cell>
          <cell r="B202" t="str">
            <v>TEC REPELENTE 200</v>
          </cell>
          <cell r="C202" t="str">
            <v>KG</v>
          </cell>
          <cell r="D202">
            <v>5220</v>
          </cell>
        </row>
        <row r="203">
          <cell r="A203">
            <v>202</v>
          </cell>
          <cell r="B203" t="str">
            <v>TEC REPELENTE W</v>
          </cell>
          <cell r="C203" t="str">
            <v>KG</v>
          </cell>
          <cell r="D203">
            <v>3596</v>
          </cell>
        </row>
        <row r="204">
          <cell r="A204">
            <v>203</v>
          </cell>
          <cell r="B204" t="str">
            <v>ADIFACHADA 158</v>
          </cell>
          <cell r="C204" t="str">
            <v>KG</v>
          </cell>
          <cell r="D204">
            <v>5370</v>
          </cell>
        </row>
        <row r="205">
          <cell r="A205">
            <v>204</v>
          </cell>
          <cell r="B205" t="str">
            <v>ADITECHO   3000</v>
          </cell>
          <cell r="C205" t="str">
            <v>KG</v>
          </cell>
          <cell r="D205">
            <v>2535</v>
          </cell>
        </row>
        <row r="206">
          <cell r="A206">
            <v>205</v>
          </cell>
          <cell r="B206" t="str">
            <v>TEJA MANILIT PF/7     #10</v>
          </cell>
          <cell r="C206" t="str">
            <v>UN</v>
          </cell>
          <cell r="D206">
            <v>22420</v>
          </cell>
        </row>
        <row r="207">
          <cell r="A207">
            <v>206</v>
          </cell>
          <cell r="B207" t="str">
            <v>CONEXION ENERGIA      E-2</v>
          </cell>
          <cell r="C207" t="str">
            <v>UN</v>
          </cell>
          <cell r="D207">
            <v>30343</v>
          </cell>
        </row>
        <row r="208">
          <cell r="A208">
            <v>207</v>
          </cell>
          <cell r="B208" t="str">
            <v>C/BOYA MANILIT PF/7   # 4</v>
          </cell>
          <cell r="C208" t="str">
            <v>UN</v>
          </cell>
          <cell r="D208">
            <v>15398</v>
          </cell>
        </row>
        <row r="209">
          <cell r="A209">
            <v>208</v>
          </cell>
          <cell r="B209" t="str">
            <v>ADISELLO BLANCO 130</v>
          </cell>
          <cell r="C209" t="str">
            <v>KG</v>
          </cell>
          <cell r="D209">
            <v>1121</v>
          </cell>
        </row>
        <row r="210">
          <cell r="A210">
            <v>209</v>
          </cell>
          <cell r="B210" t="str">
            <v>ADISELLO GRIS   130</v>
          </cell>
          <cell r="C210" t="str">
            <v>KG</v>
          </cell>
          <cell r="D210">
            <v>1001</v>
          </cell>
        </row>
        <row r="211">
          <cell r="A211">
            <v>210</v>
          </cell>
          <cell r="B211" t="str">
            <v>ROCKTOP GRIS</v>
          </cell>
          <cell r="C211" t="str">
            <v>KG</v>
          </cell>
          <cell r="D211">
            <v>481</v>
          </cell>
        </row>
        <row r="212">
          <cell r="A212">
            <v>211</v>
          </cell>
          <cell r="B212" t="str">
            <v>ROCKTOP ROJO</v>
          </cell>
          <cell r="C212" t="str">
            <v>KG</v>
          </cell>
          <cell r="D212">
            <v>882</v>
          </cell>
        </row>
        <row r="213">
          <cell r="A213">
            <v>212</v>
          </cell>
          <cell r="B213" t="str">
            <v>ROCKTOP VERDE</v>
          </cell>
          <cell r="C213" t="str">
            <v>KG</v>
          </cell>
          <cell r="D213">
            <v>1333</v>
          </cell>
        </row>
        <row r="214">
          <cell r="A214">
            <v>213</v>
          </cell>
          <cell r="B214" t="str">
            <v>EXELTOP GRIS</v>
          </cell>
          <cell r="C214" t="str">
            <v>KG</v>
          </cell>
          <cell r="D214">
            <v>1020</v>
          </cell>
        </row>
        <row r="215">
          <cell r="A215">
            <v>214</v>
          </cell>
          <cell r="B215" t="str">
            <v>EXELTOP ROJO</v>
          </cell>
          <cell r="C215" t="str">
            <v>KG</v>
          </cell>
          <cell r="D215">
            <v>1400</v>
          </cell>
        </row>
        <row r="216">
          <cell r="A216">
            <v>215</v>
          </cell>
          <cell r="B216" t="str">
            <v>EXELTOP VERDE</v>
          </cell>
          <cell r="C216" t="str">
            <v>KG</v>
          </cell>
          <cell r="D216">
            <v>1800</v>
          </cell>
        </row>
        <row r="217">
          <cell r="A217">
            <v>216</v>
          </cell>
          <cell r="B217" t="str">
            <v>TOC 8196 PISO EPOXICO</v>
          </cell>
          <cell r="C217" t="str">
            <v>GL</v>
          </cell>
          <cell r="D217">
            <v>8830</v>
          </cell>
        </row>
        <row r="218">
          <cell r="A218">
            <v>217</v>
          </cell>
          <cell r="B218" t="str">
            <v>MALLA PORTERIA FUTBOL</v>
          </cell>
          <cell r="C218" t="str">
            <v>UN</v>
          </cell>
          <cell r="D218">
            <v>124200</v>
          </cell>
        </row>
        <row r="219">
          <cell r="A219">
            <v>218</v>
          </cell>
          <cell r="B219" t="str">
            <v>COSTO ADIC. IMP.6000 PSI</v>
          </cell>
          <cell r="C219" t="str">
            <v>M3</v>
          </cell>
          <cell r="D219">
            <v>6380</v>
          </cell>
        </row>
        <row r="220">
          <cell r="A220">
            <v>219</v>
          </cell>
          <cell r="B220" t="str">
            <v>CONEXION ENERGIA      E-3</v>
          </cell>
          <cell r="C220" t="str">
            <v>UN</v>
          </cell>
          <cell r="D220">
            <v>60687</v>
          </cell>
        </row>
        <row r="221">
          <cell r="A221">
            <v>220</v>
          </cell>
          <cell r="B221" t="str">
            <v>GRAMA (Semilla)</v>
          </cell>
          <cell r="C221" t="str">
            <v>M2</v>
          </cell>
          <cell r="D221">
            <v>1180</v>
          </cell>
        </row>
        <row r="222">
          <cell r="A222">
            <v>221</v>
          </cell>
          <cell r="B222" t="str">
            <v>COLLARIN LISO        4-5"</v>
          </cell>
          <cell r="C222" t="str">
            <v>UN</v>
          </cell>
          <cell r="D222">
            <v>8000</v>
          </cell>
        </row>
        <row r="223">
          <cell r="A223">
            <v>222</v>
          </cell>
          <cell r="B223" t="str">
            <v>COLLARIN LISO        5-6"</v>
          </cell>
          <cell r="C223" t="str">
            <v>UN</v>
          </cell>
          <cell r="D223">
            <v>8500</v>
          </cell>
        </row>
        <row r="224">
          <cell r="A224">
            <v>223</v>
          </cell>
          <cell r="B224" t="str">
            <v>TIERRA NEGRA</v>
          </cell>
          <cell r="C224" t="str">
            <v>M3</v>
          </cell>
          <cell r="D224">
            <v>35350</v>
          </cell>
        </row>
        <row r="225">
          <cell r="A225">
            <v>224</v>
          </cell>
          <cell r="B225" t="str">
            <v>COLLARIN LISO        6-7"</v>
          </cell>
          <cell r="C225" t="str">
            <v>UN</v>
          </cell>
          <cell r="D225">
            <v>8800</v>
          </cell>
        </row>
        <row r="226">
          <cell r="A226">
            <v>225</v>
          </cell>
          <cell r="B226" t="str">
            <v>COLLARIN LISO        7-8"</v>
          </cell>
          <cell r="C226" t="str">
            <v>UN</v>
          </cell>
          <cell r="D226">
            <v>9100</v>
          </cell>
        </row>
        <row r="227">
          <cell r="A227">
            <v>226</v>
          </cell>
          <cell r="B227" t="str">
            <v>COLLARIN LISO        8-9"</v>
          </cell>
          <cell r="C227" t="str">
            <v>UN</v>
          </cell>
          <cell r="D227">
            <v>9700</v>
          </cell>
        </row>
        <row r="228">
          <cell r="A228">
            <v>227</v>
          </cell>
          <cell r="B228" t="str">
            <v>TRITURADO 1/2"</v>
          </cell>
          <cell r="C228" t="str">
            <v>M3</v>
          </cell>
          <cell r="D228">
            <v>37700</v>
          </cell>
        </row>
        <row r="229">
          <cell r="A229">
            <v>228</v>
          </cell>
          <cell r="B229" t="str">
            <v>COLLARIN LISO       9-10"</v>
          </cell>
          <cell r="C229" t="str">
            <v>UN</v>
          </cell>
          <cell r="D229">
            <v>10000</v>
          </cell>
        </row>
        <row r="230">
          <cell r="A230">
            <v>229</v>
          </cell>
          <cell r="B230" t="str">
            <v>CRUCETA METALICA  1.50 MT</v>
          </cell>
          <cell r="C230" t="str">
            <v>UN</v>
          </cell>
          <cell r="D230">
            <v>20453</v>
          </cell>
        </row>
        <row r="231">
          <cell r="A231">
            <v>230</v>
          </cell>
          <cell r="B231" t="str">
            <v>SUPERMANTO         500 X</v>
          </cell>
          <cell r="C231" t="str">
            <v>M2</v>
          </cell>
          <cell r="D231">
            <v>2970</v>
          </cell>
        </row>
        <row r="232">
          <cell r="A232">
            <v>231</v>
          </cell>
          <cell r="B232" t="str">
            <v>CRUCETA METALICA  2.00 MT</v>
          </cell>
          <cell r="C232" t="str">
            <v>UN</v>
          </cell>
          <cell r="D232">
            <v>26736</v>
          </cell>
        </row>
        <row r="233">
          <cell r="A233">
            <v>232</v>
          </cell>
          <cell r="B233" t="str">
            <v>SIKAFLOOR-54 MARRON</v>
          </cell>
          <cell r="C233" t="str">
            <v>KG</v>
          </cell>
          <cell r="D233">
            <v>7233</v>
          </cell>
        </row>
        <row r="234">
          <cell r="A234">
            <v>233</v>
          </cell>
          <cell r="B234" t="str">
            <v>SELLADOR TRADE MATE</v>
          </cell>
          <cell r="C234" t="str">
            <v>UN</v>
          </cell>
          <cell r="D234">
            <v>5694</v>
          </cell>
        </row>
        <row r="235">
          <cell r="A235">
            <v>234</v>
          </cell>
          <cell r="B235" t="str">
            <v>MASTERPLATE 200</v>
          </cell>
          <cell r="C235" t="str">
            <v>KG</v>
          </cell>
          <cell r="D235">
            <v>1148</v>
          </cell>
        </row>
        <row r="236">
          <cell r="A236">
            <v>235</v>
          </cell>
          <cell r="B236" t="str">
            <v>MASTERPLATE          ROJO</v>
          </cell>
          <cell r="C236" t="str">
            <v>KG</v>
          </cell>
          <cell r="D236">
            <v>1392</v>
          </cell>
        </row>
        <row r="237">
          <cell r="A237">
            <v>236</v>
          </cell>
          <cell r="B237" t="str">
            <v>MASTERPLATE     TERRACOTA</v>
          </cell>
          <cell r="C237" t="str">
            <v>KG</v>
          </cell>
          <cell r="D237">
            <v>1392</v>
          </cell>
        </row>
        <row r="238">
          <cell r="A238">
            <v>237</v>
          </cell>
          <cell r="B238" t="str">
            <v>MASTERPLATE    REFLECTIVO</v>
          </cell>
          <cell r="C238" t="str">
            <v>KG</v>
          </cell>
          <cell r="D238">
            <v>1804</v>
          </cell>
        </row>
        <row r="239">
          <cell r="A239">
            <v>238</v>
          </cell>
          <cell r="B239" t="str">
            <v>CRUCETA METALICA  2.50 MT</v>
          </cell>
          <cell r="C239" t="str">
            <v>UN</v>
          </cell>
          <cell r="D239">
            <v>39607</v>
          </cell>
        </row>
        <row r="240">
          <cell r="A240">
            <v>239</v>
          </cell>
          <cell r="B240" t="str">
            <v>CRUCETA METALICA  3.00 MT</v>
          </cell>
          <cell r="C240" t="str">
            <v>UN</v>
          </cell>
          <cell r="D240">
            <v>47212</v>
          </cell>
        </row>
        <row r="241">
          <cell r="A241">
            <v>240</v>
          </cell>
          <cell r="B241" t="str">
            <v>MASTERPLATE      AMARILLO</v>
          </cell>
          <cell r="C241" t="str">
            <v>KG</v>
          </cell>
          <cell r="D241">
            <v>3161</v>
          </cell>
        </row>
        <row r="242">
          <cell r="A242">
            <v>241</v>
          </cell>
          <cell r="B242" t="str">
            <v>ANVIL TOP 200-I</v>
          </cell>
          <cell r="C242" t="str">
            <v>KG</v>
          </cell>
          <cell r="D242">
            <v>1044</v>
          </cell>
        </row>
        <row r="243">
          <cell r="A243">
            <v>242</v>
          </cell>
          <cell r="B243" t="str">
            <v>MASTER TOP</v>
          </cell>
          <cell r="C243" t="str">
            <v>KG</v>
          </cell>
          <cell r="D243">
            <v>957</v>
          </cell>
        </row>
        <row r="244">
          <cell r="A244">
            <v>243</v>
          </cell>
          <cell r="B244" t="str">
            <v>MS-101 TABLON - SAHARA</v>
          </cell>
          <cell r="C244" t="str">
            <v>KG</v>
          </cell>
          <cell r="D244">
            <v>7064</v>
          </cell>
        </row>
        <row r="245">
          <cell r="A245">
            <v>244</v>
          </cell>
          <cell r="B245" t="str">
            <v>CRUCETA METALICA  6.00 MT</v>
          </cell>
          <cell r="C245" t="str">
            <v>UN</v>
          </cell>
          <cell r="D245">
            <v>94807</v>
          </cell>
        </row>
        <row r="246">
          <cell r="A246">
            <v>245</v>
          </cell>
          <cell r="B246" t="str">
            <v>MASTERFIL CJ</v>
          </cell>
          <cell r="C246" t="str">
            <v>KG</v>
          </cell>
          <cell r="D246">
            <v>19732</v>
          </cell>
        </row>
        <row r="247">
          <cell r="A247">
            <v>246</v>
          </cell>
          <cell r="B247" t="str">
            <v>CONEXION ENERGIA      E-4</v>
          </cell>
          <cell r="C247" t="str">
            <v>UN</v>
          </cell>
          <cell r="D247">
            <v>91027</v>
          </cell>
        </row>
        <row r="248">
          <cell r="A248">
            <v>247</v>
          </cell>
          <cell r="B248" t="str">
            <v>TEC MASTERCRON</v>
          </cell>
          <cell r="C248" t="str">
            <v>KG</v>
          </cell>
          <cell r="D248">
            <v>504</v>
          </cell>
        </row>
        <row r="249">
          <cell r="A249">
            <v>248</v>
          </cell>
          <cell r="B249" t="str">
            <v>CINTA P.V.C.</v>
          </cell>
          <cell r="C249" t="str">
            <v>ML</v>
          </cell>
          <cell r="D249">
            <v>3765</v>
          </cell>
        </row>
        <row r="250">
          <cell r="A250">
            <v>249</v>
          </cell>
          <cell r="B250" t="str">
            <v>CINTA P.V.C.           01</v>
          </cell>
          <cell r="C250" t="str">
            <v>ML</v>
          </cell>
          <cell r="D250">
            <v>6960</v>
          </cell>
        </row>
        <row r="251">
          <cell r="A251">
            <v>250</v>
          </cell>
          <cell r="B251" t="str">
            <v>CINTA P.V.C.           02</v>
          </cell>
          <cell r="C251" t="str">
            <v>ML</v>
          </cell>
          <cell r="D251">
            <v>12285</v>
          </cell>
        </row>
        <row r="252">
          <cell r="A252">
            <v>251</v>
          </cell>
          <cell r="B252" t="str">
            <v>MASIL CARBURANTE</v>
          </cell>
          <cell r="C252" t="str">
            <v>KG</v>
          </cell>
          <cell r="D252">
            <v>2900</v>
          </cell>
        </row>
        <row r="253">
          <cell r="A253">
            <v>252</v>
          </cell>
          <cell r="B253" t="str">
            <v>MASIL GRIS FRIO</v>
          </cell>
          <cell r="C253" t="str">
            <v>KG</v>
          </cell>
          <cell r="D253">
            <v>4290</v>
          </cell>
        </row>
        <row r="254">
          <cell r="A254">
            <v>253</v>
          </cell>
          <cell r="B254" t="str">
            <v>MASIL NEGRO</v>
          </cell>
          <cell r="C254" t="str">
            <v>KG</v>
          </cell>
          <cell r="D254">
            <v>2720</v>
          </cell>
        </row>
        <row r="255">
          <cell r="A255">
            <v>254</v>
          </cell>
          <cell r="B255" t="str">
            <v>VIGUETA PREFABRICADA</v>
          </cell>
          <cell r="C255" t="str">
            <v>ML</v>
          </cell>
          <cell r="D255">
            <v>8532</v>
          </cell>
        </row>
        <row r="256">
          <cell r="A256">
            <v>255</v>
          </cell>
          <cell r="B256" t="str">
            <v>SELLASIL ESTRUCTURAL</v>
          </cell>
          <cell r="C256" t="str">
            <v>UN</v>
          </cell>
          <cell r="D256">
            <v>7655</v>
          </cell>
        </row>
        <row r="257">
          <cell r="A257">
            <v>256</v>
          </cell>
          <cell r="B257" t="str">
            <v>MALLA NYLON PETROLIZADA</v>
          </cell>
          <cell r="C257" t="str">
            <v>UN</v>
          </cell>
          <cell r="D257">
            <v>125800</v>
          </cell>
        </row>
        <row r="258">
          <cell r="A258">
            <v>257</v>
          </cell>
          <cell r="B258" t="str">
            <v>SELLADOR USO GENERAL</v>
          </cell>
          <cell r="C258" t="str">
            <v>UN</v>
          </cell>
          <cell r="D258">
            <v>3312</v>
          </cell>
        </row>
        <row r="259">
          <cell r="A259">
            <v>258</v>
          </cell>
          <cell r="B259" t="str">
            <v>PROYECTOR SNF-011/T400 W</v>
          </cell>
          <cell r="C259" t="str">
            <v>UN</v>
          </cell>
          <cell r="D259">
            <v>331156</v>
          </cell>
        </row>
        <row r="260">
          <cell r="A260">
            <v>259</v>
          </cell>
          <cell r="B260" t="str">
            <v>SIKAFLEX 1A</v>
          </cell>
          <cell r="C260" t="str">
            <v>KG</v>
          </cell>
          <cell r="D260">
            <v>8700</v>
          </cell>
        </row>
        <row r="261">
          <cell r="A261">
            <v>260</v>
          </cell>
          <cell r="B261" t="str">
            <v>CAJA CONTADOR    28x32</v>
          </cell>
          <cell r="C261" t="str">
            <v>UN</v>
          </cell>
          <cell r="D261">
            <v>7842</v>
          </cell>
        </row>
        <row r="262">
          <cell r="A262">
            <v>261</v>
          </cell>
          <cell r="B262" t="str">
            <v>CAJA CONTADOR    30x30</v>
          </cell>
          <cell r="C262" t="str">
            <v>UN</v>
          </cell>
          <cell r="D262">
            <v>7890</v>
          </cell>
        </row>
        <row r="263">
          <cell r="A263">
            <v>262</v>
          </cell>
          <cell r="B263" t="str">
            <v>MOTOBOMBA              8"</v>
          </cell>
          <cell r="C263" t="str">
            <v>DD</v>
          </cell>
          <cell r="D263">
            <v>83520</v>
          </cell>
        </row>
        <row r="264">
          <cell r="A264">
            <v>263</v>
          </cell>
          <cell r="B264" t="str">
            <v>SELLADOR ALLGUARD COATING</v>
          </cell>
          <cell r="C264" t="str">
            <v>GL</v>
          </cell>
          <cell r="D264">
            <v>265634</v>
          </cell>
        </row>
        <row r="265">
          <cell r="A265">
            <v>264</v>
          </cell>
          <cell r="B265" t="str">
            <v>IGAS GRIS</v>
          </cell>
          <cell r="C265" t="str">
            <v>KG</v>
          </cell>
          <cell r="D265">
            <v>4234</v>
          </cell>
        </row>
        <row r="266">
          <cell r="A266">
            <v>265</v>
          </cell>
          <cell r="B266" t="str">
            <v>IGAS NEGRO</v>
          </cell>
          <cell r="C266" t="str">
            <v>KG</v>
          </cell>
          <cell r="D266">
            <v>3016</v>
          </cell>
        </row>
        <row r="267">
          <cell r="A267">
            <v>266</v>
          </cell>
          <cell r="B267" t="str">
            <v>SELLADOR ALLGUARD SEALER</v>
          </cell>
          <cell r="C267" t="str">
            <v>GL</v>
          </cell>
          <cell r="D267">
            <v>169194</v>
          </cell>
        </row>
        <row r="268">
          <cell r="A268">
            <v>267</v>
          </cell>
          <cell r="B268" t="str">
            <v>CERCHA DE 3 MTS</v>
          </cell>
          <cell r="C268" t="str">
            <v>UN</v>
          </cell>
          <cell r="D268">
            <v>27260</v>
          </cell>
        </row>
        <row r="269">
          <cell r="A269">
            <v>268</v>
          </cell>
          <cell r="B269" t="str">
            <v>CINTA SIKA PVC V-10</v>
          </cell>
          <cell r="C269" t="str">
            <v>ML</v>
          </cell>
          <cell r="D269">
            <v>4176</v>
          </cell>
        </row>
        <row r="270">
          <cell r="A270">
            <v>269</v>
          </cell>
          <cell r="B270" t="str">
            <v>CINTA SIKA PVC V-15</v>
          </cell>
          <cell r="C270" t="str">
            <v>ML</v>
          </cell>
          <cell r="D270">
            <v>7540</v>
          </cell>
        </row>
        <row r="271">
          <cell r="A271">
            <v>270</v>
          </cell>
          <cell r="B271" t="str">
            <v>CINTA SIKA PVC O-22</v>
          </cell>
          <cell r="C271" t="str">
            <v>ML</v>
          </cell>
          <cell r="D271">
            <v>13456</v>
          </cell>
        </row>
        <row r="272">
          <cell r="A272">
            <v>271</v>
          </cell>
          <cell r="B272" t="str">
            <v>C/BOYA MANILIT PF/7   # 6</v>
          </cell>
          <cell r="C272" t="str">
            <v>UN</v>
          </cell>
          <cell r="D272">
            <v>25282</v>
          </cell>
        </row>
        <row r="273">
          <cell r="A273">
            <v>272</v>
          </cell>
          <cell r="B273" t="str">
            <v>CAB.MANILIT FIJO</v>
          </cell>
          <cell r="C273" t="str">
            <v>UN</v>
          </cell>
          <cell r="D273">
            <v>9502</v>
          </cell>
        </row>
        <row r="274">
          <cell r="A274">
            <v>273</v>
          </cell>
          <cell r="B274" t="str">
            <v>ADIJUNTA K</v>
          </cell>
          <cell r="C274" t="str">
            <v>KG</v>
          </cell>
          <cell r="D274">
            <v>2401</v>
          </cell>
        </row>
        <row r="275">
          <cell r="A275">
            <v>274</v>
          </cell>
          <cell r="B275" t="str">
            <v>PLANTA ELECTRICA 32.5 KVA</v>
          </cell>
          <cell r="C275" t="str">
            <v>DD</v>
          </cell>
          <cell r="D275">
            <v>17400</v>
          </cell>
        </row>
        <row r="276">
          <cell r="A276">
            <v>275</v>
          </cell>
          <cell r="B276" t="str">
            <v>ADIMARMOL NATURAL/PIGMENT</v>
          </cell>
          <cell r="C276" t="str">
            <v>KG</v>
          </cell>
          <cell r="D276">
            <v>1254</v>
          </cell>
        </row>
        <row r="277">
          <cell r="A277">
            <v>276</v>
          </cell>
          <cell r="B277" t="str">
            <v>CAJA CONTADOR    30x40</v>
          </cell>
          <cell r="C277" t="str">
            <v>UN</v>
          </cell>
          <cell r="D277">
            <v>7310</v>
          </cell>
        </row>
        <row r="278">
          <cell r="A278">
            <v>277</v>
          </cell>
          <cell r="B278" t="str">
            <v>CAB.MANILIT ARTICULADO</v>
          </cell>
          <cell r="C278" t="str">
            <v>UN</v>
          </cell>
          <cell r="D278">
            <v>7864</v>
          </cell>
        </row>
        <row r="279">
          <cell r="A279">
            <v>278</v>
          </cell>
          <cell r="B279" t="str">
            <v>CAB.MANILIT FIJO VENTILAC</v>
          </cell>
          <cell r="C279" t="str">
            <v>UN</v>
          </cell>
          <cell r="D279">
            <v>8309</v>
          </cell>
        </row>
        <row r="280">
          <cell r="A280">
            <v>279</v>
          </cell>
          <cell r="B280" t="str">
            <v>CAB.MANILIT UNIVERSAL</v>
          </cell>
          <cell r="C280" t="str">
            <v>UN</v>
          </cell>
          <cell r="D280">
            <v>9714</v>
          </cell>
        </row>
        <row r="281">
          <cell r="A281">
            <v>280</v>
          </cell>
          <cell r="B281" t="str">
            <v>GEOTEXTIL NO TEJIDO 1600</v>
          </cell>
          <cell r="C281" t="str">
            <v>M2</v>
          </cell>
          <cell r="D281">
            <v>993</v>
          </cell>
        </row>
        <row r="282">
          <cell r="A282">
            <v>281</v>
          </cell>
          <cell r="B282" t="str">
            <v>GEOTEXTIL TEJIDO    1400</v>
          </cell>
          <cell r="C282" t="str">
            <v>M2</v>
          </cell>
          <cell r="D282">
            <v>807</v>
          </cell>
        </row>
        <row r="283">
          <cell r="A283">
            <v>282</v>
          </cell>
          <cell r="B283" t="str">
            <v>TOC CT-85</v>
          </cell>
          <cell r="C283" t="str">
            <v>GL</v>
          </cell>
          <cell r="D283">
            <v>11975</v>
          </cell>
        </row>
        <row r="284">
          <cell r="A284">
            <v>283</v>
          </cell>
          <cell r="B284" t="str">
            <v>CONEXION ENERGIA      E-5</v>
          </cell>
          <cell r="C284" t="str">
            <v>UN</v>
          </cell>
          <cell r="D284">
            <v>182056</v>
          </cell>
        </row>
        <row r="285">
          <cell r="A285">
            <v>284</v>
          </cell>
          <cell r="B285" t="str">
            <v>CARBOMASTIC No.1</v>
          </cell>
          <cell r="C285" t="str">
            <v>GL</v>
          </cell>
          <cell r="D285">
            <v>4178</v>
          </cell>
        </row>
        <row r="286">
          <cell r="A286">
            <v>285</v>
          </cell>
          <cell r="B286" t="str">
            <v>ARENA TOC FINA</v>
          </cell>
          <cell r="C286" t="str">
            <v>KG</v>
          </cell>
          <cell r="D286">
            <v>474</v>
          </cell>
        </row>
        <row r="287">
          <cell r="A287">
            <v>286</v>
          </cell>
          <cell r="B287" t="str">
            <v>ARENA COLMA FINA</v>
          </cell>
          <cell r="C287" t="str">
            <v>KG</v>
          </cell>
          <cell r="D287">
            <v>534</v>
          </cell>
        </row>
        <row r="288">
          <cell r="A288">
            <v>287</v>
          </cell>
          <cell r="B288" t="str">
            <v>ARENA COLMA MEDIA</v>
          </cell>
          <cell r="C288" t="str">
            <v>KG</v>
          </cell>
          <cell r="D288">
            <v>534</v>
          </cell>
        </row>
        <row r="289">
          <cell r="A289">
            <v>288</v>
          </cell>
          <cell r="B289" t="str">
            <v>ARENA COLMA GRUESA</v>
          </cell>
          <cell r="C289" t="str">
            <v>KG</v>
          </cell>
          <cell r="D289">
            <v>534</v>
          </cell>
        </row>
        <row r="290">
          <cell r="A290">
            <v>289</v>
          </cell>
          <cell r="B290" t="str">
            <v>COLMA LIMPIADOR</v>
          </cell>
          <cell r="C290" t="str">
            <v>KG</v>
          </cell>
          <cell r="D290">
            <v>5568</v>
          </cell>
        </row>
        <row r="291">
          <cell r="A291">
            <v>290</v>
          </cell>
          <cell r="B291" t="str">
            <v>MERULEX I.F.TRANSP-NEGRO</v>
          </cell>
          <cell r="C291" t="str">
            <v>KG</v>
          </cell>
          <cell r="D291">
            <v>6322</v>
          </cell>
        </row>
        <row r="292">
          <cell r="A292">
            <v>291</v>
          </cell>
          <cell r="B292" t="str">
            <v>CAJA CONTADOR    40x30</v>
          </cell>
          <cell r="C292" t="str">
            <v>UN</v>
          </cell>
          <cell r="D292">
            <v>4410</v>
          </cell>
        </row>
        <row r="293">
          <cell r="A293">
            <v>292</v>
          </cell>
          <cell r="B293" t="str">
            <v>SUELO CEMENTO 1:10</v>
          </cell>
          <cell r="C293" t="str">
            <v>M3</v>
          </cell>
          <cell r="D293">
            <v>38628</v>
          </cell>
        </row>
        <row r="294">
          <cell r="A294">
            <v>293</v>
          </cell>
          <cell r="B294" t="str">
            <v>TEC CONFILM</v>
          </cell>
          <cell r="C294" t="str">
            <v>KG</v>
          </cell>
          <cell r="D294">
            <v>2262</v>
          </cell>
        </row>
        <row r="295">
          <cell r="A295">
            <v>294</v>
          </cell>
          <cell r="B295" t="str">
            <v>ADIPOXI 150</v>
          </cell>
          <cell r="C295" t="str">
            <v>KG</v>
          </cell>
          <cell r="D295">
            <v>21077</v>
          </cell>
        </row>
        <row r="296">
          <cell r="A296">
            <v>295</v>
          </cell>
          <cell r="B296" t="str">
            <v>TEJA MAXILIT PF/7     # 4</v>
          </cell>
          <cell r="C296" t="str">
            <v>UN</v>
          </cell>
          <cell r="D296">
            <v>9972</v>
          </cell>
        </row>
        <row r="297">
          <cell r="A297">
            <v>296</v>
          </cell>
          <cell r="B297" t="str">
            <v>TEJA MAXILIT PF/7     # 6</v>
          </cell>
          <cell r="C297" t="str">
            <v>UN</v>
          </cell>
          <cell r="D297">
            <v>15537</v>
          </cell>
        </row>
        <row r="298">
          <cell r="A298">
            <v>297</v>
          </cell>
          <cell r="B298" t="str">
            <v>TEJA MAXILIT PF/7     # 8</v>
          </cell>
          <cell r="C298" t="str">
            <v>UN</v>
          </cell>
          <cell r="D298">
            <v>19934</v>
          </cell>
        </row>
        <row r="299">
          <cell r="A299">
            <v>298</v>
          </cell>
          <cell r="B299" t="str">
            <v>ADILIMPIADOR 1</v>
          </cell>
          <cell r="C299" t="str">
            <v>KG</v>
          </cell>
          <cell r="D299">
            <v>4669</v>
          </cell>
        </row>
        <row r="300">
          <cell r="A300">
            <v>299</v>
          </cell>
          <cell r="B300" t="str">
            <v>ADILIMPIADOR E</v>
          </cell>
          <cell r="C300" t="str">
            <v>KG</v>
          </cell>
          <cell r="D300">
            <v>4669</v>
          </cell>
        </row>
        <row r="301">
          <cell r="A301">
            <v>300</v>
          </cell>
          <cell r="B301" t="str">
            <v>CONEXION ENERGIA      E-6</v>
          </cell>
          <cell r="C301" t="str">
            <v>UN</v>
          </cell>
          <cell r="D301">
            <v>303424</v>
          </cell>
        </row>
        <row r="302">
          <cell r="A302">
            <v>301</v>
          </cell>
          <cell r="B302" t="str">
            <v>TEJA MAXILIT  PF/7   # 10</v>
          </cell>
          <cell r="C302" t="str">
            <v>UN</v>
          </cell>
          <cell r="D302">
            <v>25195</v>
          </cell>
        </row>
        <row r="303">
          <cell r="A303">
            <v>302</v>
          </cell>
          <cell r="B303" t="str">
            <v>MASTERKURE</v>
          </cell>
          <cell r="C303" t="str">
            <v>KG</v>
          </cell>
          <cell r="D303">
            <v>1925</v>
          </cell>
        </row>
        <row r="304">
          <cell r="A304">
            <v>303</v>
          </cell>
          <cell r="B304" t="str">
            <v>LIMPIADOR EPOXICO      01</v>
          </cell>
          <cell r="C304" t="str">
            <v>KG</v>
          </cell>
          <cell r="D304">
            <v>4889</v>
          </cell>
        </row>
        <row r="305">
          <cell r="A305">
            <v>304</v>
          </cell>
          <cell r="B305" t="str">
            <v>LIMPIADOR POLIURETANO</v>
          </cell>
          <cell r="C305" t="str">
            <v>KG</v>
          </cell>
          <cell r="D305">
            <v>3845</v>
          </cell>
        </row>
        <row r="306">
          <cell r="A306">
            <v>305</v>
          </cell>
          <cell r="B306" t="str">
            <v>REVISION ENERGIA BAJA TEN</v>
          </cell>
          <cell r="C306" t="str">
            <v>UN</v>
          </cell>
          <cell r="D306">
            <v>9100</v>
          </cell>
        </row>
        <row r="307">
          <cell r="A307">
            <v>306</v>
          </cell>
          <cell r="B307" t="str">
            <v>ANVIL BOND</v>
          </cell>
          <cell r="C307" t="str">
            <v>KG</v>
          </cell>
          <cell r="D307">
            <v>22527</v>
          </cell>
        </row>
        <row r="308">
          <cell r="A308">
            <v>307</v>
          </cell>
          <cell r="B308" t="str">
            <v>CONCRESIVE LPL</v>
          </cell>
          <cell r="C308" t="str">
            <v>KG</v>
          </cell>
          <cell r="D308">
            <v>23084</v>
          </cell>
        </row>
        <row r="309">
          <cell r="A309">
            <v>308</v>
          </cell>
          <cell r="B309" t="str">
            <v>EMACO S88C</v>
          </cell>
          <cell r="C309" t="str">
            <v>KG</v>
          </cell>
          <cell r="D309">
            <v>1340</v>
          </cell>
        </row>
        <row r="310">
          <cell r="A310">
            <v>309</v>
          </cell>
          <cell r="B310" t="str">
            <v>TECNOCONCRETO IP/102-402</v>
          </cell>
          <cell r="C310" t="str">
            <v>GL</v>
          </cell>
          <cell r="D310">
            <v>23919</v>
          </cell>
        </row>
        <row r="311">
          <cell r="A311">
            <v>310</v>
          </cell>
          <cell r="B311" t="str">
            <v>CAJA CONTADOR    45x45</v>
          </cell>
          <cell r="C311" t="str">
            <v>UN</v>
          </cell>
          <cell r="D311">
            <v>5570</v>
          </cell>
        </row>
        <row r="312">
          <cell r="A312">
            <v>311</v>
          </cell>
          <cell r="B312" t="str">
            <v>CAJA CONTADOR    60x60</v>
          </cell>
          <cell r="C312" t="str">
            <v>UN</v>
          </cell>
          <cell r="D312">
            <v>34413</v>
          </cell>
        </row>
        <row r="313">
          <cell r="A313">
            <v>312</v>
          </cell>
          <cell r="B313" t="str">
            <v>TECNOCONCRETO PS-107</v>
          </cell>
          <cell r="C313" t="str">
            <v>GL</v>
          </cell>
          <cell r="D313">
            <v>15190</v>
          </cell>
        </row>
        <row r="314">
          <cell r="A314">
            <v>313</v>
          </cell>
          <cell r="B314" t="str">
            <v>TECNOCONCRETO PS-107 C</v>
          </cell>
          <cell r="C314" t="str">
            <v>GL</v>
          </cell>
          <cell r="D314">
            <v>1989</v>
          </cell>
        </row>
        <row r="315">
          <cell r="A315">
            <v>314</v>
          </cell>
          <cell r="B315" t="str">
            <v>TECNOCONCRETO RS-105</v>
          </cell>
          <cell r="C315" t="str">
            <v>GL</v>
          </cell>
          <cell r="D315">
            <v>20631</v>
          </cell>
        </row>
        <row r="316">
          <cell r="A316">
            <v>315</v>
          </cell>
          <cell r="B316" t="str">
            <v>TECNOCONCRETO RM-203 PRIM</v>
          </cell>
          <cell r="C316" t="str">
            <v>GL</v>
          </cell>
          <cell r="D316">
            <v>20103</v>
          </cell>
        </row>
        <row r="317">
          <cell r="A317">
            <v>316</v>
          </cell>
          <cell r="B317" t="str">
            <v>DISCO PULIDORA</v>
          </cell>
          <cell r="C317" t="str">
            <v>UN</v>
          </cell>
          <cell r="D317">
            <v>9280</v>
          </cell>
        </row>
        <row r="318">
          <cell r="A318">
            <v>317</v>
          </cell>
          <cell r="B318" t="str">
            <v>TECNOCONCRETO RP-202</v>
          </cell>
          <cell r="C318" t="str">
            <v>GL</v>
          </cell>
          <cell r="D318">
            <v>25195</v>
          </cell>
        </row>
        <row r="319">
          <cell r="A319">
            <v>318</v>
          </cell>
          <cell r="B319" t="str">
            <v>TECNOCONCRETO P-70</v>
          </cell>
          <cell r="C319" t="str">
            <v>GL</v>
          </cell>
          <cell r="D319">
            <v>13050</v>
          </cell>
        </row>
        <row r="320">
          <cell r="A320">
            <v>319</v>
          </cell>
          <cell r="B320" t="str">
            <v>SELLADOR WATER REPELLENT</v>
          </cell>
          <cell r="C320" t="str">
            <v>GL</v>
          </cell>
          <cell r="D320">
            <v>279170</v>
          </cell>
        </row>
        <row r="321">
          <cell r="A321">
            <v>320</v>
          </cell>
          <cell r="B321" t="str">
            <v>CANDADO  YALE 11060</v>
          </cell>
          <cell r="C321" t="str">
            <v>UN</v>
          </cell>
          <cell r="D321">
            <v>9454</v>
          </cell>
        </row>
        <row r="322">
          <cell r="A322">
            <v>321</v>
          </cell>
          <cell r="B322" t="str">
            <v>CONCRETO CORR 1500 PSI</v>
          </cell>
          <cell r="C322" t="str">
            <v>M3</v>
          </cell>
          <cell r="D322">
            <v>112056</v>
          </cell>
        </row>
        <row r="323">
          <cell r="A323">
            <v>322</v>
          </cell>
          <cell r="B323" t="str">
            <v>CONCRETO CORR 2000 PSI</v>
          </cell>
          <cell r="C323" t="str">
            <v>M3</v>
          </cell>
          <cell r="D323">
            <v>117044</v>
          </cell>
        </row>
        <row r="324">
          <cell r="A324">
            <v>323</v>
          </cell>
          <cell r="B324" t="str">
            <v>CONCRETO CORR 2500 PSI</v>
          </cell>
          <cell r="C324" t="str">
            <v>M3</v>
          </cell>
          <cell r="D324">
            <v>123192</v>
          </cell>
        </row>
        <row r="325">
          <cell r="A325">
            <v>324</v>
          </cell>
          <cell r="B325" t="str">
            <v>CONCRETO CORR 3000 PSI</v>
          </cell>
          <cell r="C325" t="str">
            <v>M3</v>
          </cell>
          <cell r="D325">
            <v>131544</v>
          </cell>
        </row>
        <row r="326">
          <cell r="A326">
            <v>325</v>
          </cell>
          <cell r="B326" t="str">
            <v>CONCRETO CORR 3500 PSI</v>
          </cell>
          <cell r="C326" t="str">
            <v>M3</v>
          </cell>
          <cell r="D326">
            <v>138156</v>
          </cell>
        </row>
        <row r="327">
          <cell r="A327">
            <v>326</v>
          </cell>
          <cell r="B327" t="str">
            <v>CONCRETO CORR 4000 PSI</v>
          </cell>
          <cell r="C327" t="str">
            <v>M3</v>
          </cell>
          <cell r="D327">
            <v>147204</v>
          </cell>
        </row>
        <row r="328">
          <cell r="A328">
            <v>327</v>
          </cell>
          <cell r="B328" t="str">
            <v>CONCRETO CORR 4500 PSI</v>
          </cell>
          <cell r="C328" t="str">
            <v>M3</v>
          </cell>
          <cell r="D328">
            <v>156832</v>
          </cell>
        </row>
        <row r="329">
          <cell r="A329">
            <v>328</v>
          </cell>
          <cell r="B329" t="str">
            <v>CONCRETO CORR 5000 PSI</v>
          </cell>
          <cell r="C329" t="str">
            <v>M3</v>
          </cell>
          <cell r="D329">
            <v>165300</v>
          </cell>
        </row>
        <row r="330">
          <cell r="A330">
            <v>329</v>
          </cell>
          <cell r="B330" t="str">
            <v>CONCRETO CORR 6000 PSI</v>
          </cell>
          <cell r="C330" t="str">
            <v>M3</v>
          </cell>
          <cell r="D330">
            <v>180960</v>
          </cell>
        </row>
        <row r="331">
          <cell r="A331">
            <v>330</v>
          </cell>
          <cell r="B331" t="str">
            <v>SUELO CEMENTO 1:13</v>
          </cell>
          <cell r="C331" t="str">
            <v>M3</v>
          </cell>
          <cell r="D331">
            <v>35496</v>
          </cell>
        </row>
        <row r="332">
          <cell r="A332">
            <v>331</v>
          </cell>
          <cell r="B332" t="str">
            <v>COSTO ADIC. RET.1500 PSI</v>
          </cell>
          <cell r="C332" t="str">
            <v>M3</v>
          </cell>
          <cell r="D332">
            <v>5104</v>
          </cell>
        </row>
        <row r="333">
          <cell r="A333">
            <v>332</v>
          </cell>
          <cell r="B333" t="str">
            <v>COSTO ADIC. RET.2500 PSI</v>
          </cell>
          <cell r="C333" t="str">
            <v>M3</v>
          </cell>
          <cell r="D333">
            <v>5104</v>
          </cell>
        </row>
        <row r="334">
          <cell r="A334">
            <v>333</v>
          </cell>
          <cell r="B334" t="str">
            <v>COSTO ADIC. RET.3000 PSI</v>
          </cell>
          <cell r="C334" t="str">
            <v>M3</v>
          </cell>
          <cell r="D334">
            <v>5452</v>
          </cell>
        </row>
        <row r="335">
          <cell r="A335">
            <v>334</v>
          </cell>
          <cell r="B335" t="str">
            <v>COSTO ADIC. RET.3500 PSI</v>
          </cell>
          <cell r="C335" t="str">
            <v>M3</v>
          </cell>
          <cell r="D335">
            <v>5452</v>
          </cell>
        </row>
        <row r="336">
          <cell r="A336">
            <v>335</v>
          </cell>
          <cell r="B336" t="str">
            <v>COSTO ADIC. RET.5000 PSI</v>
          </cell>
          <cell r="C336" t="str">
            <v>M3</v>
          </cell>
          <cell r="D336">
            <v>5568</v>
          </cell>
        </row>
        <row r="337">
          <cell r="A337">
            <v>336</v>
          </cell>
          <cell r="B337" t="str">
            <v>BOVEDILLA PREFABRICADA</v>
          </cell>
          <cell r="C337" t="str">
            <v>UN</v>
          </cell>
          <cell r="D337">
            <v>1415</v>
          </cell>
        </row>
        <row r="338">
          <cell r="A338">
            <v>337</v>
          </cell>
          <cell r="B338" t="str">
            <v>COSTO ADIC. RET.6000 PSI</v>
          </cell>
          <cell r="C338" t="str">
            <v>M3</v>
          </cell>
          <cell r="D338">
            <v>5684</v>
          </cell>
        </row>
        <row r="339">
          <cell r="A339">
            <v>338</v>
          </cell>
          <cell r="B339" t="str">
            <v>BLOQ 10X20X40 TIPO IV C10</v>
          </cell>
          <cell r="C339" t="str">
            <v>UN</v>
          </cell>
          <cell r="D339">
            <v>458</v>
          </cell>
        </row>
        <row r="340">
          <cell r="A340">
            <v>339</v>
          </cell>
          <cell r="B340" t="str">
            <v>INCREMENT.BOMBEO</v>
          </cell>
          <cell r="C340" t="str">
            <v>M3</v>
          </cell>
          <cell r="D340">
            <v>11600</v>
          </cell>
        </row>
        <row r="341">
          <cell r="A341">
            <v>340</v>
          </cell>
          <cell r="B341" t="str">
            <v>BOVEDILLA PREFABRICADA 01</v>
          </cell>
          <cell r="C341" t="str">
            <v>UN</v>
          </cell>
          <cell r="D341">
            <v>1839</v>
          </cell>
        </row>
        <row r="342">
          <cell r="A342">
            <v>341</v>
          </cell>
          <cell r="B342" t="str">
            <v>LISTON ABARCO 1"x2"x12'</v>
          </cell>
          <cell r="C342" t="str">
            <v>UN</v>
          </cell>
          <cell r="D342">
            <v>4504</v>
          </cell>
        </row>
        <row r="343">
          <cell r="A343">
            <v>342</v>
          </cell>
          <cell r="B343" t="str">
            <v>LISTON ABARCO 2"x2"x15'</v>
          </cell>
          <cell r="C343" t="str">
            <v>UN</v>
          </cell>
          <cell r="D343">
            <v>4000</v>
          </cell>
        </row>
        <row r="344">
          <cell r="A344">
            <v>343</v>
          </cell>
          <cell r="B344" t="str">
            <v>LISTON ABARCO 2"x4"x12</v>
          </cell>
          <cell r="C344" t="str">
            <v>UN</v>
          </cell>
          <cell r="D344">
            <v>13032</v>
          </cell>
        </row>
        <row r="345">
          <cell r="A345">
            <v>344</v>
          </cell>
          <cell r="B345" t="str">
            <v>LISTON CATIVO 2"x2"x12'</v>
          </cell>
          <cell r="C345" t="str">
            <v>UN</v>
          </cell>
          <cell r="D345">
            <v>2000</v>
          </cell>
        </row>
        <row r="346">
          <cell r="A346">
            <v>345</v>
          </cell>
          <cell r="B346" t="str">
            <v>LISTON CATIVO 2"x2"x12'01</v>
          </cell>
          <cell r="C346" t="str">
            <v>UN</v>
          </cell>
          <cell r="D346">
            <v>2200</v>
          </cell>
        </row>
        <row r="347">
          <cell r="A347">
            <v>346</v>
          </cell>
          <cell r="B347" t="str">
            <v>LISTON CATIVO 2"x2"x15'</v>
          </cell>
          <cell r="C347" t="str">
            <v>UN</v>
          </cell>
          <cell r="D347">
            <v>2500</v>
          </cell>
        </row>
        <row r="348">
          <cell r="A348">
            <v>347</v>
          </cell>
          <cell r="B348" t="str">
            <v>LISTON CATIVO 2"x2"x15'01</v>
          </cell>
          <cell r="C348" t="str">
            <v>UN</v>
          </cell>
          <cell r="D348">
            <v>2500</v>
          </cell>
        </row>
        <row r="349">
          <cell r="A349">
            <v>348</v>
          </cell>
          <cell r="B349" t="str">
            <v>CABALLETE MAXILIT    FIJO</v>
          </cell>
          <cell r="C349" t="str">
            <v>UN</v>
          </cell>
          <cell r="D349">
            <v>10550</v>
          </cell>
        </row>
        <row r="350">
          <cell r="A350">
            <v>349</v>
          </cell>
          <cell r="B350" t="str">
            <v>CABALLETE MAXILIT ONDULAD</v>
          </cell>
          <cell r="C350" t="str">
            <v>UN</v>
          </cell>
          <cell r="D350">
            <v>9312</v>
          </cell>
        </row>
        <row r="351">
          <cell r="A351">
            <v>350</v>
          </cell>
          <cell r="B351" t="str">
            <v>CABALLETE MAXILIT    FI01</v>
          </cell>
          <cell r="C351" t="str">
            <v>UN</v>
          </cell>
          <cell r="D351">
            <v>10550</v>
          </cell>
        </row>
        <row r="352">
          <cell r="A352">
            <v>351</v>
          </cell>
          <cell r="B352" t="str">
            <v>CABALLETE MAXILIT ONDUL01</v>
          </cell>
          <cell r="C352" t="str">
            <v>UN</v>
          </cell>
          <cell r="D352">
            <v>9312</v>
          </cell>
        </row>
        <row r="353">
          <cell r="A353">
            <v>352</v>
          </cell>
          <cell r="B353" t="str">
            <v>CONEXION ENERGIA      E01</v>
          </cell>
          <cell r="C353" t="str">
            <v>UN</v>
          </cell>
          <cell r="D353">
            <v>0</v>
          </cell>
        </row>
        <row r="354">
          <cell r="A354">
            <v>353</v>
          </cell>
          <cell r="B354" t="str">
            <v>TEJA TECHADORA PF/5   # 4</v>
          </cell>
          <cell r="C354" t="str">
            <v>UN</v>
          </cell>
          <cell r="D354">
            <v>8023</v>
          </cell>
        </row>
        <row r="355">
          <cell r="A355">
            <v>354</v>
          </cell>
          <cell r="B355" t="str">
            <v>TEJA TECHADORA PF/5   # 6</v>
          </cell>
          <cell r="C355" t="str">
            <v>UN</v>
          </cell>
          <cell r="D355">
            <v>13223</v>
          </cell>
        </row>
        <row r="356">
          <cell r="A356">
            <v>355</v>
          </cell>
          <cell r="B356" t="str">
            <v>TEJA TECHADORA PF/5   #10</v>
          </cell>
          <cell r="C356" t="str">
            <v>UN</v>
          </cell>
          <cell r="D356">
            <v>17553</v>
          </cell>
        </row>
        <row r="357">
          <cell r="A357">
            <v>356</v>
          </cell>
          <cell r="B357" t="str">
            <v>TEJA RENDILIT  PF/5   # 4</v>
          </cell>
          <cell r="C357" t="str">
            <v>UN</v>
          </cell>
          <cell r="D357">
            <v>8587</v>
          </cell>
        </row>
        <row r="358">
          <cell r="A358">
            <v>357</v>
          </cell>
          <cell r="B358" t="str">
            <v>SUELO CEMENTO 1:30</v>
          </cell>
          <cell r="C358" t="str">
            <v>M3</v>
          </cell>
          <cell r="D358">
            <v>25520</v>
          </cell>
        </row>
        <row r="359">
          <cell r="A359">
            <v>358</v>
          </cell>
          <cell r="B359" t="str">
            <v>SUELO CEMENTO 1:5</v>
          </cell>
          <cell r="C359" t="str">
            <v>M3</v>
          </cell>
          <cell r="D359">
            <v>63800</v>
          </cell>
        </row>
        <row r="360">
          <cell r="A360">
            <v>359</v>
          </cell>
          <cell r="B360" t="str">
            <v>SUELO CEMENTO 1:6</v>
          </cell>
          <cell r="C360" t="str">
            <v>M3</v>
          </cell>
          <cell r="D360">
            <v>55680</v>
          </cell>
        </row>
        <row r="361">
          <cell r="A361">
            <v>360</v>
          </cell>
          <cell r="B361" t="str">
            <v>SUELO CEMENTO 1:8</v>
          </cell>
          <cell r="C361" t="str">
            <v>M3</v>
          </cell>
          <cell r="D361">
            <v>44892</v>
          </cell>
        </row>
        <row r="362">
          <cell r="A362">
            <v>361</v>
          </cell>
          <cell r="B362" t="str">
            <v>CONCRETO G.FINA 1500 PSI</v>
          </cell>
          <cell r="C362" t="str">
            <v>M3</v>
          </cell>
          <cell r="D362">
            <v>107996</v>
          </cell>
        </row>
        <row r="363">
          <cell r="A363">
            <v>362</v>
          </cell>
          <cell r="B363" t="str">
            <v>CONCRETO G.FINA 2000 PSI</v>
          </cell>
          <cell r="C363" t="str">
            <v>M3</v>
          </cell>
          <cell r="D363">
            <v>114608</v>
          </cell>
        </row>
        <row r="364">
          <cell r="A364">
            <v>363</v>
          </cell>
          <cell r="B364" t="str">
            <v>CONCRETO G.FINA 2500 PSI</v>
          </cell>
          <cell r="C364" t="str">
            <v>M3</v>
          </cell>
          <cell r="D364">
            <v>117160</v>
          </cell>
        </row>
        <row r="365">
          <cell r="A365">
            <v>364</v>
          </cell>
          <cell r="B365" t="str">
            <v>CONCRETO G.FINA 3000 PSI</v>
          </cell>
          <cell r="C365" t="str">
            <v>M3</v>
          </cell>
          <cell r="D365">
            <v>122960</v>
          </cell>
        </row>
        <row r="366">
          <cell r="A366">
            <v>365</v>
          </cell>
          <cell r="B366" t="str">
            <v>MORTERO CORR.    1500 PSI</v>
          </cell>
          <cell r="C366" t="str">
            <v>M3</v>
          </cell>
          <cell r="D366">
            <v>104980</v>
          </cell>
        </row>
        <row r="367">
          <cell r="A367">
            <v>366</v>
          </cell>
          <cell r="B367" t="str">
            <v>MORTERO CORR.    2000 PSI</v>
          </cell>
          <cell r="C367" t="str">
            <v>M3</v>
          </cell>
          <cell r="D367">
            <v>111012</v>
          </cell>
        </row>
        <row r="368">
          <cell r="A368">
            <v>367</v>
          </cell>
          <cell r="B368" t="str">
            <v>MORTERO CORR.    2500 PSI</v>
          </cell>
          <cell r="C368" t="str">
            <v>M3</v>
          </cell>
          <cell r="D368">
            <v>120060</v>
          </cell>
        </row>
        <row r="369">
          <cell r="A369">
            <v>368</v>
          </cell>
          <cell r="B369" t="str">
            <v>MORTERO CORR.    3000 PSI</v>
          </cell>
          <cell r="C369" t="str">
            <v>M3</v>
          </cell>
          <cell r="D369">
            <v>132704</v>
          </cell>
        </row>
        <row r="370">
          <cell r="A370">
            <v>369</v>
          </cell>
          <cell r="B370" t="str">
            <v>BLOQ 15X20X40 TIPO I C-15</v>
          </cell>
          <cell r="C370" t="str">
            <v>UN</v>
          </cell>
          <cell r="D370">
            <v>853</v>
          </cell>
        </row>
        <row r="371">
          <cell r="A371">
            <v>370</v>
          </cell>
          <cell r="B371" t="str">
            <v>BLOQ 20X20X40 TIPO I C-20</v>
          </cell>
          <cell r="C371" t="str">
            <v>UN</v>
          </cell>
          <cell r="D371">
            <v>1090</v>
          </cell>
        </row>
        <row r="372">
          <cell r="A372">
            <v>371</v>
          </cell>
          <cell r="B372" t="str">
            <v>MORTERO CORR.    1800 PSI</v>
          </cell>
          <cell r="C372" t="str">
            <v>M3</v>
          </cell>
          <cell r="D372">
            <v>106720</v>
          </cell>
        </row>
        <row r="373">
          <cell r="A373">
            <v>372</v>
          </cell>
          <cell r="B373" t="str">
            <v>LISTON CEDRO 1"x2"x12'</v>
          </cell>
          <cell r="C373" t="str">
            <v>UN</v>
          </cell>
          <cell r="D373">
            <v>2400</v>
          </cell>
        </row>
        <row r="374">
          <cell r="A374">
            <v>373</v>
          </cell>
          <cell r="B374" t="str">
            <v>BLOQ 15X20X40 TIPO IV C15</v>
          </cell>
          <cell r="C374" t="str">
            <v>UN</v>
          </cell>
          <cell r="D374">
            <v>737</v>
          </cell>
        </row>
        <row r="375">
          <cell r="A375">
            <v>374</v>
          </cell>
          <cell r="B375" t="str">
            <v>BLOQ 20X20X40 TIPO IV C20</v>
          </cell>
          <cell r="C375" t="str">
            <v>UN</v>
          </cell>
          <cell r="D375">
            <v>945</v>
          </cell>
        </row>
        <row r="376">
          <cell r="A376">
            <v>375</v>
          </cell>
          <cell r="B376" t="str">
            <v>MORTERO          1800 PSI</v>
          </cell>
          <cell r="C376" t="str">
            <v>M3</v>
          </cell>
          <cell r="D376">
            <v>107880</v>
          </cell>
        </row>
        <row r="377">
          <cell r="A377">
            <v>376</v>
          </cell>
          <cell r="B377" t="str">
            <v>ADOQUIN PEATONAL</v>
          </cell>
          <cell r="C377" t="str">
            <v>M2</v>
          </cell>
          <cell r="D377">
            <v>9338</v>
          </cell>
        </row>
        <row r="378">
          <cell r="A378">
            <v>377</v>
          </cell>
          <cell r="B378" t="str">
            <v>CONCRETO TRADIC. 1500 PSI</v>
          </cell>
          <cell r="C378" t="str">
            <v>M3</v>
          </cell>
          <cell r="D378">
            <v>101500</v>
          </cell>
        </row>
        <row r="379">
          <cell r="A379">
            <v>378</v>
          </cell>
          <cell r="B379" t="str">
            <v>CONCRETO TRADIC. 2000 PSI</v>
          </cell>
          <cell r="C379" t="str">
            <v>M3</v>
          </cell>
          <cell r="D379">
            <v>106720</v>
          </cell>
        </row>
        <row r="380">
          <cell r="A380">
            <v>379</v>
          </cell>
          <cell r="B380" t="str">
            <v>CONCRETO TRADIC. 2500 PSI</v>
          </cell>
          <cell r="C380" t="str">
            <v>M3</v>
          </cell>
          <cell r="D380">
            <v>109736</v>
          </cell>
        </row>
        <row r="381">
          <cell r="A381">
            <v>380</v>
          </cell>
          <cell r="B381" t="str">
            <v>CONCRETO TRADIC. 3000 PSI</v>
          </cell>
          <cell r="C381" t="str">
            <v>M3</v>
          </cell>
          <cell r="D381">
            <v>115852</v>
          </cell>
        </row>
        <row r="382">
          <cell r="A382">
            <v>381</v>
          </cell>
          <cell r="B382" t="str">
            <v>CONCRETO TRADIC. 3500 PSI</v>
          </cell>
          <cell r="C382" t="str">
            <v>M3</v>
          </cell>
          <cell r="D382">
            <v>120640</v>
          </cell>
        </row>
        <row r="383">
          <cell r="A383">
            <v>382</v>
          </cell>
          <cell r="B383" t="str">
            <v>CONCRETO TRADIC. 4000 PSI</v>
          </cell>
          <cell r="C383" t="str">
            <v>M3</v>
          </cell>
          <cell r="D383">
            <v>124700</v>
          </cell>
        </row>
        <row r="384">
          <cell r="A384">
            <v>383</v>
          </cell>
          <cell r="B384" t="str">
            <v>CONCRETO TRADIC. 4500 PSI</v>
          </cell>
          <cell r="C384" t="str">
            <v>M3</v>
          </cell>
          <cell r="D384">
            <v>129920</v>
          </cell>
        </row>
        <row r="385">
          <cell r="A385">
            <v>384</v>
          </cell>
          <cell r="B385" t="str">
            <v>CONCRETO TRADIC. 5000 PSI</v>
          </cell>
          <cell r="C385" t="str">
            <v>M3</v>
          </cell>
          <cell r="D385">
            <v>134560</v>
          </cell>
        </row>
        <row r="386">
          <cell r="A386">
            <v>385</v>
          </cell>
          <cell r="B386" t="str">
            <v>CONCRETO TRADIC. 6000 PSI</v>
          </cell>
          <cell r="C386" t="str">
            <v>M3</v>
          </cell>
          <cell r="D386">
            <v>146160</v>
          </cell>
        </row>
        <row r="387">
          <cell r="A387">
            <v>386</v>
          </cell>
          <cell r="B387" t="str">
            <v>CONCRETO G.FINA 3500 PSI</v>
          </cell>
          <cell r="C387" t="str">
            <v>M3</v>
          </cell>
          <cell r="D387">
            <v>129688</v>
          </cell>
        </row>
        <row r="388">
          <cell r="A388">
            <v>387</v>
          </cell>
          <cell r="B388" t="str">
            <v>CONCRETO G.FINA 4000 PSI</v>
          </cell>
          <cell r="C388" t="str">
            <v>M3</v>
          </cell>
          <cell r="D388">
            <v>134096</v>
          </cell>
        </row>
        <row r="389">
          <cell r="A389">
            <v>388</v>
          </cell>
          <cell r="B389" t="str">
            <v>CONCRETO G.FINA 4500 PSI</v>
          </cell>
          <cell r="C389" t="str">
            <v>M3</v>
          </cell>
          <cell r="D389">
            <v>139896</v>
          </cell>
        </row>
        <row r="390">
          <cell r="A390">
            <v>389</v>
          </cell>
          <cell r="B390" t="str">
            <v>CEPILLO DE ACERO</v>
          </cell>
          <cell r="C390" t="str">
            <v>UN</v>
          </cell>
          <cell r="D390">
            <v>2025</v>
          </cell>
        </row>
        <row r="391">
          <cell r="A391">
            <v>390</v>
          </cell>
          <cell r="B391" t="str">
            <v>CEPILLO DE ACERO       01</v>
          </cell>
          <cell r="C391" t="str">
            <v>UN</v>
          </cell>
          <cell r="D391">
            <v>1570</v>
          </cell>
        </row>
        <row r="392">
          <cell r="A392">
            <v>391</v>
          </cell>
          <cell r="B392" t="str">
            <v>SACOS DE FIQUE</v>
          </cell>
          <cell r="C392" t="str">
            <v>UN</v>
          </cell>
          <cell r="D392">
            <v>100</v>
          </cell>
        </row>
        <row r="393">
          <cell r="A393">
            <v>392</v>
          </cell>
          <cell r="B393" t="str">
            <v>BROCA AR C.LISO      1/2"</v>
          </cell>
          <cell r="C393" t="str">
            <v>UN</v>
          </cell>
          <cell r="D393">
            <v>5394</v>
          </cell>
        </row>
        <row r="394">
          <cell r="A394">
            <v>393</v>
          </cell>
          <cell r="B394" t="str">
            <v>BROCA AR C.LISO      1/4"</v>
          </cell>
          <cell r="C394" t="str">
            <v>UN</v>
          </cell>
          <cell r="D394">
            <v>1624</v>
          </cell>
        </row>
        <row r="395">
          <cell r="A395">
            <v>394</v>
          </cell>
          <cell r="B395" t="str">
            <v>ACEITERA METALICA   250cc</v>
          </cell>
          <cell r="C395" t="str">
            <v>UN</v>
          </cell>
          <cell r="D395">
            <v>6380</v>
          </cell>
        </row>
        <row r="396">
          <cell r="A396">
            <v>395</v>
          </cell>
          <cell r="B396" t="str">
            <v>INCREMENT.BOMBEO 1500 PSI</v>
          </cell>
          <cell r="C396" t="str">
            <v>M3</v>
          </cell>
          <cell r="D396">
            <v>3480</v>
          </cell>
        </row>
        <row r="397">
          <cell r="A397">
            <v>396</v>
          </cell>
          <cell r="B397" t="str">
            <v>INCREMENT.BOMBEO 2000 PSI</v>
          </cell>
          <cell r="C397" t="str">
            <v>M3</v>
          </cell>
          <cell r="D397">
            <v>3712</v>
          </cell>
        </row>
        <row r="398">
          <cell r="A398">
            <v>397</v>
          </cell>
          <cell r="B398" t="str">
            <v>INCREMENT.BOMBEO 2500 PSI</v>
          </cell>
          <cell r="C398" t="str">
            <v>M3</v>
          </cell>
          <cell r="D398">
            <v>3944</v>
          </cell>
        </row>
        <row r="399">
          <cell r="A399">
            <v>398</v>
          </cell>
          <cell r="B399" t="str">
            <v>INCREMENT.BOMBEO 3000 PSI</v>
          </cell>
          <cell r="C399" t="str">
            <v>M3</v>
          </cell>
          <cell r="D399">
            <v>4176</v>
          </cell>
        </row>
        <row r="400">
          <cell r="A400">
            <v>399</v>
          </cell>
          <cell r="B400" t="str">
            <v>INCREMENT.BOMBEO 3500 PSI</v>
          </cell>
          <cell r="C400" t="str">
            <v>M3</v>
          </cell>
          <cell r="D400">
            <v>4408</v>
          </cell>
        </row>
        <row r="401">
          <cell r="A401">
            <v>400</v>
          </cell>
          <cell r="B401" t="str">
            <v>INCREMENT.BOMBEO 4000 PSI</v>
          </cell>
          <cell r="C401" t="str">
            <v>M3</v>
          </cell>
          <cell r="D401">
            <v>4840</v>
          </cell>
        </row>
        <row r="402">
          <cell r="A402">
            <v>401</v>
          </cell>
          <cell r="B402" t="str">
            <v>INCREMENT.BOMBEO 4500 PSI</v>
          </cell>
          <cell r="C402" t="str">
            <v>M3</v>
          </cell>
          <cell r="D402">
            <v>4872</v>
          </cell>
        </row>
        <row r="403">
          <cell r="A403">
            <v>402</v>
          </cell>
          <cell r="B403" t="str">
            <v>INCREMENT.BOMBEO 5000 PSI</v>
          </cell>
          <cell r="C403" t="str">
            <v>M3</v>
          </cell>
          <cell r="D403">
            <v>5104</v>
          </cell>
        </row>
        <row r="404">
          <cell r="A404">
            <v>403</v>
          </cell>
          <cell r="B404" t="str">
            <v>INCREMENT.BOMBEO 6000 PSI</v>
          </cell>
          <cell r="C404" t="str">
            <v>M3</v>
          </cell>
          <cell r="D404">
            <v>5336</v>
          </cell>
        </row>
        <row r="405">
          <cell r="A405">
            <v>404</v>
          </cell>
          <cell r="B405" t="str">
            <v>INCREMENT.FLUIDO 1500 PSI</v>
          </cell>
          <cell r="C405" t="str">
            <v>M3</v>
          </cell>
          <cell r="D405">
            <v>8932</v>
          </cell>
        </row>
        <row r="406">
          <cell r="A406">
            <v>405</v>
          </cell>
          <cell r="B406" t="str">
            <v>INCREMENT.FLUIDO 2000 PSI</v>
          </cell>
          <cell r="C406" t="str">
            <v>M3</v>
          </cell>
          <cell r="D406">
            <v>9048</v>
          </cell>
        </row>
        <row r="407">
          <cell r="A407">
            <v>406</v>
          </cell>
          <cell r="B407" t="str">
            <v>INCREMENT.FLUIDO 2500 PSI</v>
          </cell>
          <cell r="C407" t="str">
            <v>M3</v>
          </cell>
          <cell r="D407">
            <v>9976</v>
          </cell>
        </row>
        <row r="408">
          <cell r="A408">
            <v>407</v>
          </cell>
          <cell r="B408" t="str">
            <v>INCREMENT.FLUIDO 3000 PSI</v>
          </cell>
          <cell r="C408" t="str">
            <v>M3</v>
          </cell>
          <cell r="D408">
            <v>11368</v>
          </cell>
        </row>
        <row r="409">
          <cell r="A409">
            <v>408</v>
          </cell>
          <cell r="B409" t="str">
            <v>INCREMENT.FLUIDO 3500 PSI</v>
          </cell>
          <cell r="C409" t="str">
            <v>M3</v>
          </cell>
          <cell r="D409">
            <v>11716</v>
          </cell>
        </row>
        <row r="410">
          <cell r="A410">
            <v>409</v>
          </cell>
          <cell r="B410" t="str">
            <v>INCREMENT.FLUIDO 4000 PSI</v>
          </cell>
          <cell r="C410" t="str">
            <v>M3</v>
          </cell>
          <cell r="D410">
            <v>12644</v>
          </cell>
        </row>
        <row r="411">
          <cell r="A411">
            <v>410</v>
          </cell>
          <cell r="B411" t="str">
            <v>INCREMENT.FLUIDO 4500 PSI</v>
          </cell>
          <cell r="C411" t="str">
            <v>M3</v>
          </cell>
          <cell r="D411">
            <v>14732</v>
          </cell>
        </row>
        <row r="412">
          <cell r="A412">
            <v>411</v>
          </cell>
          <cell r="B412" t="str">
            <v>INCREMENT.FLUIDO 5000 PSI</v>
          </cell>
          <cell r="C412" t="str">
            <v>M3</v>
          </cell>
          <cell r="D412">
            <v>15428</v>
          </cell>
        </row>
        <row r="413">
          <cell r="A413">
            <v>412</v>
          </cell>
          <cell r="B413" t="str">
            <v>INCREMENT.FLUIDO 6000 PSI</v>
          </cell>
          <cell r="C413" t="str">
            <v>M3</v>
          </cell>
          <cell r="D413">
            <v>16124</v>
          </cell>
        </row>
        <row r="414">
          <cell r="A414">
            <v>413</v>
          </cell>
          <cell r="B414" t="str">
            <v>MORTERO PISOS    1500 PSI</v>
          </cell>
          <cell r="C414" t="str">
            <v>M3</v>
          </cell>
          <cell r="D414">
            <v>96280</v>
          </cell>
        </row>
        <row r="415">
          <cell r="A415">
            <v>414</v>
          </cell>
          <cell r="B415" t="str">
            <v>MORTERO PISOS    2000 PSI</v>
          </cell>
          <cell r="C415" t="str">
            <v>M3</v>
          </cell>
          <cell r="D415">
            <v>99760</v>
          </cell>
        </row>
        <row r="416">
          <cell r="A416">
            <v>415</v>
          </cell>
          <cell r="B416" t="str">
            <v>MORTERO PISOS    2500 PSI</v>
          </cell>
          <cell r="C416" t="str">
            <v>M3</v>
          </cell>
          <cell r="D416">
            <v>105212</v>
          </cell>
        </row>
        <row r="417">
          <cell r="A417">
            <v>416</v>
          </cell>
          <cell r="B417" t="str">
            <v>MORTERO PISOS    3000 PSI</v>
          </cell>
          <cell r="C417" t="str">
            <v>M3</v>
          </cell>
          <cell r="D417">
            <v>112288</v>
          </cell>
        </row>
        <row r="418">
          <cell r="A418">
            <v>417</v>
          </cell>
          <cell r="B418" t="str">
            <v>MORTERO PISOS    3500 PSI</v>
          </cell>
          <cell r="C418" t="str">
            <v>M3</v>
          </cell>
          <cell r="D418">
            <v>118320</v>
          </cell>
        </row>
        <row r="419">
          <cell r="A419">
            <v>418</v>
          </cell>
          <cell r="B419" t="str">
            <v>MORTERO PISOS    4000 PSI</v>
          </cell>
          <cell r="C419" t="str">
            <v>M3</v>
          </cell>
          <cell r="D419">
            <v>120640</v>
          </cell>
        </row>
        <row r="420">
          <cell r="A420">
            <v>419</v>
          </cell>
          <cell r="B420" t="str">
            <v>ZORRA METALICA PLANA</v>
          </cell>
          <cell r="C420" t="str">
            <v>UN</v>
          </cell>
          <cell r="D420">
            <v>64380</v>
          </cell>
        </row>
        <row r="421">
          <cell r="A421">
            <v>420</v>
          </cell>
          <cell r="B421" t="str">
            <v>DIFUSOR ALETA MOVIL 6"x6"</v>
          </cell>
          <cell r="C421" t="str">
            <v>UN</v>
          </cell>
          <cell r="D421">
            <v>12000</v>
          </cell>
        </row>
        <row r="422">
          <cell r="A422">
            <v>421</v>
          </cell>
          <cell r="B422" t="str">
            <v>REVISION ENERGIA BAJA T01</v>
          </cell>
          <cell r="C422" t="str">
            <v>UN</v>
          </cell>
          <cell r="D422">
            <v>18205</v>
          </cell>
        </row>
        <row r="423">
          <cell r="A423">
            <v>422</v>
          </cell>
          <cell r="B423" t="str">
            <v>MORTERO A.A.     1500 PSI</v>
          </cell>
          <cell r="C423" t="str">
            <v>M3</v>
          </cell>
          <cell r="D423">
            <v>101384</v>
          </cell>
        </row>
        <row r="424">
          <cell r="A424">
            <v>423</v>
          </cell>
          <cell r="B424" t="str">
            <v>MORTERO A.A.     2000 PSI</v>
          </cell>
          <cell r="C424" t="str">
            <v>M3</v>
          </cell>
          <cell r="D424">
            <v>114376</v>
          </cell>
        </row>
        <row r="425">
          <cell r="A425">
            <v>424</v>
          </cell>
          <cell r="B425" t="str">
            <v>MALLA NYLON (Voleibol)</v>
          </cell>
          <cell r="C425" t="str">
            <v>UN</v>
          </cell>
          <cell r="D425">
            <v>24800</v>
          </cell>
        </row>
        <row r="426">
          <cell r="A426">
            <v>425</v>
          </cell>
          <cell r="B426" t="str">
            <v>MORTERO A.A.     2500 PSI</v>
          </cell>
          <cell r="C426" t="str">
            <v>M3</v>
          </cell>
          <cell r="D426">
            <v>119944</v>
          </cell>
        </row>
        <row r="427">
          <cell r="A427">
            <v>426</v>
          </cell>
          <cell r="B427" t="str">
            <v>REVISION ENERGIA MEDIA T.</v>
          </cell>
          <cell r="C427" t="str">
            <v>UN</v>
          </cell>
          <cell r="D427">
            <v>18205</v>
          </cell>
        </row>
        <row r="428">
          <cell r="A428">
            <v>427</v>
          </cell>
          <cell r="B428" t="str">
            <v>VOLQUETA 3 M3</v>
          </cell>
          <cell r="C428" t="str">
            <v>VJ</v>
          </cell>
          <cell r="D428">
            <v>39376</v>
          </cell>
        </row>
        <row r="429">
          <cell r="A429">
            <v>428</v>
          </cell>
          <cell r="B429" t="str">
            <v>AGUA POTABLE</v>
          </cell>
          <cell r="C429" t="str">
            <v>LT</v>
          </cell>
          <cell r="D429">
            <v>8.56</v>
          </cell>
        </row>
        <row r="430">
          <cell r="A430">
            <v>429</v>
          </cell>
          <cell r="B430" t="str">
            <v>LISTON CEDRO 1"x2"x15'</v>
          </cell>
          <cell r="C430" t="str">
            <v>UN</v>
          </cell>
          <cell r="D430">
            <v>5000</v>
          </cell>
        </row>
        <row r="431">
          <cell r="A431">
            <v>430</v>
          </cell>
          <cell r="B431" t="str">
            <v>LISTON ABARCO 2"x2"x12'01</v>
          </cell>
          <cell r="C431" t="str">
            <v>UN</v>
          </cell>
          <cell r="D431">
            <v>3200</v>
          </cell>
        </row>
        <row r="432">
          <cell r="A432">
            <v>431</v>
          </cell>
          <cell r="B432" t="str">
            <v>LISTON ABARCO 2"x2"x15'02</v>
          </cell>
          <cell r="C432" t="str">
            <v>UN</v>
          </cell>
          <cell r="D432">
            <v>4000</v>
          </cell>
        </row>
        <row r="433">
          <cell r="A433">
            <v>432</v>
          </cell>
          <cell r="B433" t="str">
            <v>LISTON ABARCO 1"x2"x12'</v>
          </cell>
          <cell r="C433" t="str">
            <v>UN</v>
          </cell>
          <cell r="D433">
            <v>1600</v>
          </cell>
        </row>
        <row r="434">
          <cell r="A434">
            <v>433</v>
          </cell>
          <cell r="B434" t="str">
            <v>LISTON ABARCO 1"x3"x12'</v>
          </cell>
          <cell r="C434" t="str">
            <v>UN</v>
          </cell>
          <cell r="D434">
            <v>2400</v>
          </cell>
        </row>
        <row r="435">
          <cell r="A435">
            <v>434</v>
          </cell>
          <cell r="B435" t="str">
            <v>LISTON ABARCO 1"x4"x12'</v>
          </cell>
          <cell r="C435" t="str">
            <v>UN</v>
          </cell>
          <cell r="D435">
            <v>3200</v>
          </cell>
        </row>
        <row r="436">
          <cell r="A436">
            <v>435</v>
          </cell>
          <cell r="B436" t="str">
            <v>LISTON ABARCO 1"x4"x12'01</v>
          </cell>
          <cell r="C436" t="str">
            <v>UN</v>
          </cell>
          <cell r="D436">
            <v>3200</v>
          </cell>
        </row>
        <row r="437">
          <cell r="A437">
            <v>436</v>
          </cell>
          <cell r="B437" t="str">
            <v>LISTON ABARCO 1"x4"x15'</v>
          </cell>
          <cell r="C437" t="str">
            <v>UN</v>
          </cell>
          <cell r="D437">
            <v>4000</v>
          </cell>
        </row>
        <row r="438">
          <cell r="A438">
            <v>437</v>
          </cell>
          <cell r="B438" t="str">
            <v>LISTON ABARCO 2"x3"x12'</v>
          </cell>
          <cell r="C438" t="str">
            <v>UN</v>
          </cell>
          <cell r="D438">
            <v>4800</v>
          </cell>
        </row>
        <row r="439">
          <cell r="A439">
            <v>438</v>
          </cell>
          <cell r="B439" t="str">
            <v>LISTON ABARCO 2"x3"x12'01</v>
          </cell>
          <cell r="C439" t="str">
            <v>UN</v>
          </cell>
          <cell r="D439">
            <v>4800</v>
          </cell>
        </row>
        <row r="440">
          <cell r="A440">
            <v>439</v>
          </cell>
          <cell r="B440" t="str">
            <v>LISTON ABARCO 2"x3"x12'02</v>
          </cell>
          <cell r="C440" t="str">
            <v>UN</v>
          </cell>
          <cell r="D440">
            <v>4800</v>
          </cell>
        </row>
        <row r="441">
          <cell r="A441">
            <v>440</v>
          </cell>
          <cell r="B441" t="str">
            <v>LISTON ABARCO 2"x3"x15'</v>
          </cell>
          <cell r="C441" t="str">
            <v>UN</v>
          </cell>
          <cell r="D441">
            <v>6000</v>
          </cell>
        </row>
        <row r="442">
          <cell r="A442">
            <v>441</v>
          </cell>
          <cell r="B442" t="str">
            <v>LISTON ABARCO 2"x4"x12'</v>
          </cell>
          <cell r="C442" t="str">
            <v>UN</v>
          </cell>
          <cell r="D442">
            <v>6400</v>
          </cell>
        </row>
        <row r="443">
          <cell r="A443">
            <v>442</v>
          </cell>
          <cell r="B443" t="str">
            <v>LISTON ABARCO 2"x4"x12'01</v>
          </cell>
          <cell r="C443" t="str">
            <v>UN</v>
          </cell>
          <cell r="D443">
            <v>8000</v>
          </cell>
        </row>
        <row r="444">
          <cell r="A444">
            <v>443</v>
          </cell>
          <cell r="B444" t="str">
            <v>LISTON ABARCO 2"x4"x15'</v>
          </cell>
          <cell r="C444" t="str">
            <v>UN</v>
          </cell>
          <cell r="D444">
            <v>8000</v>
          </cell>
        </row>
        <row r="445">
          <cell r="A445">
            <v>444</v>
          </cell>
          <cell r="B445" t="str">
            <v>LISTON ABARCO 2"x4"x15'01</v>
          </cell>
          <cell r="C445" t="str">
            <v>UN</v>
          </cell>
          <cell r="D445">
            <v>8000</v>
          </cell>
        </row>
        <row r="446">
          <cell r="A446">
            <v>445</v>
          </cell>
          <cell r="B446" t="str">
            <v>LISTON CATIVO 2"x2"x12'02</v>
          </cell>
          <cell r="C446" t="str">
            <v>UN</v>
          </cell>
          <cell r="D446">
            <v>1800</v>
          </cell>
        </row>
        <row r="447">
          <cell r="A447">
            <v>446</v>
          </cell>
          <cell r="B447" t="str">
            <v>LISTON CATIVO 1"x2x"12'</v>
          </cell>
          <cell r="C447" t="str">
            <v>UN</v>
          </cell>
          <cell r="D447">
            <v>900</v>
          </cell>
        </row>
        <row r="448">
          <cell r="A448">
            <v>447</v>
          </cell>
          <cell r="B448" t="str">
            <v>LISTON CATIVO 2"x3"x12'</v>
          </cell>
          <cell r="C448" t="str">
            <v>UN</v>
          </cell>
          <cell r="D448">
            <v>3000</v>
          </cell>
        </row>
        <row r="449">
          <cell r="A449">
            <v>448</v>
          </cell>
          <cell r="B449" t="str">
            <v>LISTON CATIVO 2"x3"x12'01</v>
          </cell>
          <cell r="C449" t="str">
            <v>UN</v>
          </cell>
          <cell r="D449">
            <v>3750</v>
          </cell>
        </row>
        <row r="450">
          <cell r="A450">
            <v>449</v>
          </cell>
          <cell r="B450" t="str">
            <v>LISTON CATIVO 2"x3"x12'02</v>
          </cell>
          <cell r="C450" t="str">
            <v>UN</v>
          </cell>
          <cell r="D450">
            <v>2700</v>
          </cell>
        </row>
        <row r="451">
          <cell r="A451">
            <v>450</v>
          </cell>
          <cell r="B451" t="str">
            <v>LISTON CATIVO 2"x3"x15'</v>
          </cell>
          <cell r="C451" t="str">
            <v>UN</v>
          </cell>
          <cell r="D451">
            <v>4125</v>
          </cell>
        </row>
        <row r="452">
          <cell r="A452">
            <v>451</v>
          </cell>
          <cell r="B452" t="str">
            <v>LISTON CATIVO 2"x4"x12'</v>
          </cell>
          <cell r="C452" t="str">
            <v>UN</v>
          </cell>
          <cell r="D452">
            <v>4000</v>
          </cell>
        </row>
        <row r="453">
          <cell r="A453">
            <v>452</v>
          </cell>
          <cell r="B453" t="str">
            <v>LISTON CATIVO 2"x4"x12'01</v>
          </cell>
          <cell r="C453" t="str">
            <v>UN</v>
          </cell>
          <cell r="D453">
            <v>5000</v>
          </cell>
        </row>
        <row r="454">
          <cell r="A454">
            <v>453</v>
          </cell>
          <cell r="B454" t="str">
            <v>LISTON CATIVO 2"x4"x15'</v>
          </cell>
          <cell r="C454" t="str">
            <v>UN</v>
          </cell>
          <cell r="D454">
            <v>5000</v>
          </cell>
        </row>
        <row r="455">
          <cell r="A455">
            <v>454</v>
          </cell>
          <cell r="B455" t="str">
            <v>PUERTA SENCILLA CEIBA R.</v>
          </cell>
          <cell r="C455" t="str">
            <v>UN</v>
          </cell>
          <cell r="D455">
            <v>170000</v>
          </cell>
        </row>
        <row r="456">
          <cell r="A456">
            <v>455</v>
          </cell>
          <cell r="B456" t="str">
            <v>PUERTA SENC.   FLORMORADO</v>
          </cell>
          <cell r="C456" t="str">
            <v>UN</v>
          </cell>
          <cell r="D456">
            <v>280000</v>
          </cell>
        </row>
        <row r="457">
          <cell r="A457">
            <v>456</v>
          </cell>
          <cell r="B457" t="str">
            <v>RETROCARGADOR  416C   US$</v>
          </cell>
          <cell r="C457" t="str">
            <v>UN</v>
          </cell>
          <cell r="D457">
            <v>76826</v>
          </cell>
        </row>
        <row r="458">
          <cell r="A458">
            <v>457</v>
          </cell>
          <cell r="B458" t="str">
            <v>MOTONIVELADORA CAT20H US$</v>
          </cell>
          <cell r="C458" t="str">
            <v>UN</v>
          </cell>
          <cell r="D458">
            <v>164729</v>
          </cell>
        </row>
        <row r="459">
          <cell r="A459">
            <v>458</v>
          </cell>
          <cell r="B459" t="str">
            <v>PUERTA PPAL.    CEIBA R.</v>
          </cell>
          <cell r="C459" t="str">
            <v>UN</v>
          </cell>
          <cell r="D459">
            <v>240000</v>
          </cell>
        </row>
        <row r="460">
          <cell r="A460">
            <v>459</v>
          </cell>
          <cell r="B460" t="str">
            <v>MARCO  SENCILLO CEIBA R.</v>
          </cell>
          <cell r="C460" t="str">
            <v>UN</v>
          </cell>
          <cell r="D460">
            <v>35000</v>
          </cell>
        </row>
        <row r="461">
          <cell r="A461">
            <v>460</v>
          </cell>
          <cell r="B461" t="str">
            <v>BULLDOZER D-6  CAT416 US$</v>
          </cell>
          <cell r="C461" t="str">
            <v>UN</v>
          </cell>
          <cell r="D461">
            <v>172408</v>
          </cell>
        </row>
        <row r="462">
          <cell r="A462">
            <v>461</v>
          </cell>
          <cell r="B462" t="str">
            <v>EXCAVADORA     CAT320 US</v>
          </cell>
          <cell r="C462" t="str">
            <v>UN</v>
          </cell>
          <cell r="D462">
            <v>160086</v>
          </cell>
        </row>
        <row r="463">
          <cell r="A463">
            <v>462</v>
          </cell>
          <cell r="B463" t="str">
            <v>ENTREPISO PAL.   20X40X20</v>
          </cell>
          <cell r="C463" t="str">
            <v>UN</v>
          </cell>
          <cell r="D463">
            <v>550</v>
          </cell>
        </row>
        <row r="464">
          <cell r="A464">
            <v>463</v>
          </cell>
          <cell r="B464" t="str">
            <v>MARCO  PPAL.    CEIBA R.</v>
          </cell>
          <cell r="C464" t="str">
            <v>UN</v>
          </cell>
          <cell r="D464">
            <v>40000</v>
          </cell>
        </row>
        <row r="465">
          <cell r="A465">
            <v>464</v>
          </cell>
          <cell r="B465" t="str">
            <v>ENTREPISO PAL.   25x40x20</v>
          </cell>
          <cell r="C465" t="str">
            <v>UN</v>
          </cell>
          <cell r="D465">
            <v>600</v>
          </cell>
        </row>
        <row r="466">
          <cell r="A466">
            <v>465</v>
          </cell>
          <cell r="B466" t="str">
            <v>CONCRETO CONSISTENC. 3001</v>
          </cell>
          <cell r="C466" t="str">
            <v>M3</v>
          </cell>
          <cell r="D466">
            <v>132008</v>
          </cell>
        </row>
        <row r="467">
          <cell r="A467">
            <v>466</v>
          </cell>
          <cell r="B467" t="str">
            <v>PUERTA ELECTRICA CORRED</v>
          </cell>
          <cell r="C467" t="str">
            <v>UN</v>
          </cell>
          <cell r="D467">
            <v>3700000</v>
          </cell>
        </row>
        <row r="468">
          <cell r="A468">
            <v>467</v>
          </cell>
          <cell r="B468" t="str">
            <v>TRANSP.+MONTAJE ESTRUCT.</v>
          </cell>
          <cell r="C468" t="str">
            <v>KG</v>
          </cell>
          <cell r="D468">
            <v>566</v>
          </cell>
        </row>
        <row r="469">
          <cell r="A469">
            <v>468</v>
          </cell>
          <cell r="B469" t="str">
            <v>ENTREPISO PAL.   30X40X20</v>
          </cell>
          <cell r="C469" t="str">
            <v>UN</v>
          </cell>
          <cell r="D469">
            <v>800</v>
          </cell>
        </row>
        <row r="470">
          <cell r="A470">
            <v>469</v>
          </cell>
          <cell r="B470" t="str">
            <v>LADRILLO No. 3    30x20x8</v>
          </cell>
          <cell r="C470" t="str">
            <v>UN</v>
          </cell>
          <cell r="D470">
            <v>255</v>
          </cell>
        </row>
        <row r="471">
          <cell r="A471">
            <v>470</v>
          </cell>
          <cell r="B471" t="str">
            <v>ENTREPISO PAL.   35X40X20</v>
          </cell>
          <cell r="C471" t="str">
            <v>UN</v>
          </cell>
          <cell r="D471">
            <v>830</v>
          </cell>
        </row>
        <row r="472">
          <cell r="A472">
            <v>471</v>
          </cell>
          <cell r="B472" t="str">
            <v>REVISION ENERGIA ALTA T.</v>
          </cell>
          <cell r="C472" t="str">
            <v>UN</v>
          </cell>
          <cell r="D472">
            <v>18205</v>
          </cell>
        </row>
        <row r="473">
          <cell r="A473">
            <v>472</v>
          </cell>
          <cell r="B473" t="str">
            <v>LADRILLO No. 4    40x20x9</v>
          </cell>
          <cell r="C473" t="str">
            <v>UN</v>
          </cell>
          <cell r="D473">
            <v>419</v>
          </cell>
        </row>
        <row r="474">
          <cell r="A474">
            <v>473</v>
          </cell>
          <cell r="B474" t="str">
            <v>REVISION MEDIDOR MONOF.</v>
          </cell>
          <cell r="C474" t="str">
            <v>UN</v>
          </cell>
          <cell r="D474">
            <v>3031</v>
          </cell>
        </row>
        <row r="475">
          <cell r="A475">
            <v>474</v>
          </cell>
          <cell r="B475" t="str">
            <v>ENTREPISO PAL.   20x50x20</v>
          </cell>
          <cell r="C475" t="str">
            <v>UN</v>
          </cell>
          <cell r="D475">
            <v>1305</v>
          </cell>
        </row>
        <row r="476">
          <cell r="A476">
            <v>475</v>
          </cell>
          <cell r="B476" t="str">
            <v>LADRILLO No. 5 40x20x12.5</v>
          </cell>
          <cell r="C476" t="str">
            <v>UN</v>
          </cell>
          <cell r="D476">
            <v>551</v>
          </cell>
        </row>
        <row r="477">
          <cell r="A477">
            <v>476</v>
          </cell>
          <cell r="B477" t="str">
            <v>ENTREPISO PAL.   25x50x20</v>
          </cell>
          <cell r="C477" t="str">
            <v>UN</v>
          </cell>
          <cell r="D477">
            <v>840</v>
          </cell>
        </row>
        <row r="478">
          <cell r="A478">
            <v>477</v>
          </cell>
          <cell r="B478" t="str">
            <v>REVISION MEDIDOR BIFAS.</v>
          </cell>
          <cell r="C478" t="str">
            <v>UN</v>
          </cell>
          <cell r="D478">
            <v>6345</v>
          </cell>
        </row>
        <row r="479">
          <cell r="A479">
            <v>478</v>
          </cell>
          <cell r="B479" t="str">
            <v>POLIETILENO TRANSP. ROLLO</v>
          </cell>
          <cell r="C479" t="str">
            <v>KG</v>
          </cell>
          <cell r="D479">
            <v>1800</v>
          </cell>
        </row>
        <row r="480">
          <cell r="A480">
            <v>479</v>
          </cell>
          <cell r="B480" t="str">
            <v>POLIETILENO  COLOR  ROLLO</v>
          </cell>
          <cell r="C480" t="str">
            <v>KG</v>
          </cell>
          <cell r="D480">
            <v>1800</v>
          </cell>
        </row>
        <row r="481">
          <cell r="A481">
            <v>480</v>
          </cell>
          <cell r="B481" t="str">
            <v>PLANTA ELECTRICA 62.5 KVA</v>
          </cell>
          <cell r="C481" t="str">
            <v>DD</v>
          </cell>
          <cell r="D481">
            <v>25520</v>
          </cell>
        </row>
        <row r="482">
          <cell r="A482">
            <v>481</v>
          </cell>
          <cell r="B482" t="str">
            <v>VIBRADOR ELECTRICO</v>
          </cell>
          <cell r="C482" t="str">
            <v>DD</v>
          </cell>
          <cell r="D482">
            <v>40519</v>
          </cell>
        </row>
        <row r="483">
          <cell r="A483">
            <v>482</v>
          </cell>
          <cell r="B483" t="str">
            <v>ENTREPISO PAL.   30x50x20</v>
          </cell>
          <cell r="C483" t="str">
            <v>UN</v>
          </cell>
          <cell r="D483">
            <v>850</v>
          </cell>
        </row>
        <row r="484">
          <cell r="A484">
            <v>483</v>
          </cell>
          <cell r="B484" t="str">
            <v>ENTREPISO PAL.   35X50X20</v>
          </cell>
          <cell r="C484" t="str">
            <v>UN</v>
          </cell>
          <cell r="D484">
            <v>1005</v>
          </cell>
        </row>
        <row r="485">
          <cell r="A485">
            <v>484</v>
          </cell>
          <cell r="B485" t="str">
            <v>ARENA NEGRA SANTO TOMAS</v>
          </cell>
          <cell r="C485" t="str">
            <v>M3</v>
          </cell>
          <cell r="D485">
            <v>6600</v>
          </cell>
        </row>
        <row r="486">
          <cell r="A486">
            <v>485</v>
          </cell>
          <cell r="B486" t="str">
            <v>TAPA EXTERNA       BLANCO</v>
          </cell>
          <cell r="C486" t="str">
            <v>UN</v>
          </cell>
          <cell r="D486">
            <v>1817</v>
          </cell>
        </row>
        <row r="487">
          <cell r="A487">
            <v>486</v>
          </cell>
          <cell r="B487" t="str">
            <v>TAPA INTERNA       BLANCO</v>
          </cell>
          <cell r="C487" t="str">
            <v>UN</v>
          </cell>
          <cell r="D487">
            <v>1498</v>
          </cell>
        </row>
        <row r="488">
          <cell r="A488">
            <v>487</v>
          </cell>
          <cell r="B488" t="str">
            <v>UNION ESQUINA      BLANCO</v>
          </cell>
          <cell r="C488" t="str">
            <v>UN</v>
          </cell>
          <cell r="D488">
            <v>2656</v>
          </cell>
        </row>
        <row r="489">
          <cell r="A489">
            <v>488</v>
          </cell>
          <cell r="B489" t="str">
            <v>UNION CANAL-BAJ.   BLANCO</v>
          </cell>
          <cell r="C489" t="str">
            <v>UN</v>
          </cell>
          <cell r="D489">
            <v>2332</v>
          </cell>
        </row>
        <row r="490">
          <cell r="A490">
            <v>489</v>
          </cell>
          <cell r="B490" t="str">
            <v>UNION CANAL        BLANCO</v>
          </cell>
          <cell r="C490" t="str">
            <v>UN</v>
          </cell>
          <cell r="D490">
            <v>2154</v>
          </cell>
        </row>
        <row r="491">
          <cell r="A491">
            <v>490</v>
          </cell>
          <cell r="B491" t="str">
            <v>SOPORTE DE CANAL   BLANCO</v>
          </cell>
          <cell r="C491" t="str">
            <v>UN</v>
          </cell>
          <cell r="D491">
            <v>709</v>
          </cell>
        </row>
        <row r="492">
          <cell r="A492">
            <v>491</v>
          </cell>
          <cell r="B492" t="str">
            <v>SOPORTE MET. DE CANAL</v>
          </cell>
          <cell r="C492" t="str">
            <v>UN</v>
          </cell>
          <cell r="D492">
            <v>2560</v>
          </cell>
        </row>
        <row r="493">
          <cell r="A493">
            <v>492</v>
          </cell>
          <cell r="B493" t="str">
            <v>BAJANTE Ref.240080 BLANCO</v>
          </cell>
          <cell r="C493" t="str">
            <v>ML</v>
          </cell>
          <cell r="D493">
            <v>4789</v>
          </cell>
        </row>
        <row r="494">
          <cell r="A494">
            <v>493</v>
          </cell>
          <cell r="B494" t="str">
            <v>CODO BAJANTE 90º   BLANCO</v>
          </cell>
          <cell r="C494" t="str">
            <v>UN</v>
          </cell>
          <cell r="D494">
            <v>2125</v>
          </cell>
        </row>
        <row r="495">
          <cell r="A495">
            <v>494</v>
          </cell>
          <cell r="B495" t="str">
            <v>ARENA BLANCA SANTO TOMAS</v>
          </cell>
          <cell r="C495" t="str">
            <v>M3</v>
          </cell>
          <cell r="D495">
            <v>6600</v>
          </cell>
        </row>
        <row r="496">
          <cell r="A496">
            <v>495</v>
          </cell>
          <cell r="B496" t="str">
            <v>SOPORTE BAJANTE    BLANCO</v>
          </cell>
          <cell r="C496" t="str">
            <v>UN</v>
          </cell>
          <cell r="D496">
            <v>618</v>
          </cell>
        </row>
        <row r="497">
          <cell r="A497">
            <v>496</v>
          </cell>
          <cell r="B497" t="str">
            <v>CALICHE PUERTO COLOMBIA</v>
          </cell>
          <cell r="C497" t="str">
            <v>M3</v>
          </cell>
          <cell r="D497">
            <v>7500</v>
          </cell>
        </row>
        <row r="498">
          <cell r="A498">
            <v>497</v>
          </cell>
          <cell r="B498" t="str">
            <v>ADAPT.BAJANTE-ALCANT.B/CO</v>
          </cell>
          <cell r="C498" t="str">
            <v>UN</v>
          </cell>
          <cell r="D498">
            <v>2038</v>
          </cell>
        </row>
        <row r="499">
          <cell r="A499">
            <v>498</v>
          </cell>
          <cell r="B499" t="str">
            <v>ADAPT.BAJANTE LLUVIA B/CO</v>
          </cell>
          <cell r="C499" t="str">
            <v>UN</v>
          </cell>
          <cell r="D499">
            <v>1086</v>
          </cell>
        </row>
        <row r="500">
          <cell r="A500">
            <v>499</v>
          </cell>
          <cell r="B500" t="str">
            <v>TEJA COLOMBIT  PF/7   # 2</v>
          </cell>
          <cell r="C500" t="str">
            <v>UN</v>
          </cell>
          <cell r="D500">
            <v>4608</v>
          </cell>
        </row>
        <row r="501">
          <cell r="A501">
            <v>500</v>
          </cell>
          <cell r="B501" t="str">
            <v>TEJA COLOMBIT  PF/7   # 3</v>
          </cell>
          <cell r="C501" t="str">
            <v>UN</v>
          </cell>
          <cell r="D501">
            <v>6119</v>
          </cell>
        </row>
        <row r="502">
          <cell r="A502">
            <v>501</v>
          </cell>
          <cell r="B502" t="str">
            <v>TEJA COLOMBIT  PF/7   # 4</v>
          </cell>
          <cell r="C502" t="str">
            <v>UN</v>
          </cell>
          <cell r="D502">
            <v>9300</v>
          </cell>
        </row>
        <row r="503">
          <cell r="A503">
            <v>502</v>
          </cell>
          <cell r="B503" t="str">
            <v>TEJA COLOMBIT  PF/7   # 5</v>
          </cell>
          <cell r="C503" t="str">
            <v>UN</v>
          </cell>
          <cell r="D503">
            <v>12025</v>
          </cell>
        </row>
        <row r="504">
          <cell r="A504">
            <v>503</v>
          </cell>
          <cell r="B504" t="str">
            <v>TEJA COLOMBIT  PF/7   # 6</v>
          </cell>
          <cell r="C504" t="str">
            <v>UN</v>
          </cell>
          <cell r="D504">
            <v>14149</v>
          </cell>
        </row>
        <row r="505">
          <cell r="A505">
            <v>504</v>
          </cell>
          <cell r="B505" t="str">
            <v>TEJA COLOMBIT  PF/7   # 8</v>
          </cell>
          <cell r="C505" t="str">
            <v>UN</v>
          </cell>
          <cell r="D505">
            <v>18024</v>
          </cell>
        </row>
        <row r="506">
          <cell r="A506">
            <v>505</v>
          </cell>
          <cell r="B506" t="str">
            <v>TEJA COLOMBIT  PF/7   #10</v>
          </cell>
          <cell r="C506" t="str">
            <v>UN</v>
          </cell>
          <cell r="D506">
            <v>23453</v>
          </cell>
        </row>
        <row r="507">
          <cell r="A507">
            <v>506</v>
          </cell>
          <cell r="B507" t="str">
            <v>TEJA COLOMBIT  PF/5   # 2</v>
          </cell>
          <cell r="C507" t="str">
            <v>UN</v>
          </cell>
          <cell r="D507">
            <v>4226</v>
          </cell>
        </row>
        <row r="508">
          <cell r="A508">
            <v>507</v>
          </cell>
          <cell r="B508" t="str">
            <v>TEJA COLOMBIT  PF/5   # 3</v>
          </cell>
          <cell r="C508" t="str">
            <v>UN</v>
          </cell>
          <cell r="D508">
            <v>5612</v>
          </cell>
        </row>
        <row r="509">
          <cell r="A509">
            <v>508</v>
          </cell>
          <cell r="B509" t="str">
            <v>TEJA COLOMBIT  PF/5   # 4</v>
          </cell>
          <cell r="C509" t="str">
            <v>UN</v>
          </cell>
          <cell r="D509">
            <v>8611</v>
          </cell>
        </row>
        <row r="510">
          <cell r="A510">
            <v>509</v>
          </cell>
          <cell r="B510" t="str">
            <v>TEJA COLOMBIT  PF/5   # 5</v>
          </cell>
          <cell r="C510" t="str">
            <v>UN</v>
          </cell>
          <cell r="D510">
            <v>11029</v>
          </cell>
        </row>
        <row r="511">
          <cell r="A511">
            <v>510</v>
          </cell>
          <cell r="B511" t="str">
            <v>TEJA COLOMBIT  PF/5   # 6</v>
          </cell>
          <cell r="C511" t="str">
            <v>UN</v>
          </cell>
          <cell r="D511">
            <v>12977</v>
          </cell>
        </row>
        <row r="512">
          <cell r="A512">
            <v>511</v>
          </cell>
          <cell r="B512" t="str">
            <v>TEJA COLOMBIT  PF/5   # 8</v>
          </cell>
          <cell r="C512" t="str">
            <v>UN</v>
          </cell>
          <cell r="D512">
            <v>16534</v>
          </cell>
        </row>
        <row r="513">
          <cell r="A513">
            <v>512</v>
          </cell>
          <cell r="B513" t="str">
            <v>TEJA COLOMBIT  PF/5   #10</v>
          </cell>
          <cell r="C513" t="str">
            <v>UN</v>
          </cell>
          <cell r="D513">
            <v>21511</v>
          </cell>
        </row>
        <row r="514">
          <cell r="A514">
            <v>513</v>
          </cell>
          <cell r="B514" t="str">
            <v>TEJA COLOMBIT  PF/3   # 2</v>
          </cell>
          <cell r="C514" t="str">
            <v>UN</v>
          </cell>
          <cell r="D514">
            <v>1476</v>
          </cell>
        </row>
        <row r="515">
          <cell r="A515">
            <v>514</v>
          </cell>
          <cell r="B515" t="str">
            <v>TEJA COLOMBIT  PF/3   # 3</v>
          </cell>
          <cell r="C515" t="str">
            <v>UN</v>
          </cell>
          <cell r="D515">
            <v>1959</v>
          </cell>
        </row>
        <row r="516">
          <cell r="A516">
            <v>515</v>
          </cell>
          <cell r="B516" t="str">
            <v>TEJA COLOMBIT  PF/3   # 4</v>
          </cell>
          <cell r="C516" t="str">
            <v>UN</v>
          </cell>
          <cell r="D516">
            <v>3006</v>
          </cell>
        </row>
        <row r="517">
          <cell r="A517">
            <v>516</v>
          </cell>
          <cell r="B517" t="str">
            <v>TEJA COLOMBIT  PF/3   # 5</v>
          </cell>
          <cell r="C517" t="str">
            <v>UN</v>
          </cell>
          <cell r="D517">
            <v>3850</v>
          </cell>
        </row>
        <row r="518">
          <cell r="A518">
            <v>517</v>
          </cell>
          <cell r="B518" t="str">
            <v>TEJA COLOMBIT  PF/3   # 6</v>
          </cell>
          <cell r="C518" t="str">
            <v>UN</v>
          </cell>
          <cell r="D518">
            <v>4530</v>
          </cell>
        </row>
        <row r="519">
          <cell r="A519">
            <v>518</v>
          </cell>
          <cell r="B519" t="str">
            <v>TEJA COLOMBIT  PF/3   # 8</v>
          </cell>
          <cell r="C519" t="str">
            <v>UN</v>
          </cell>
          <cell r="D519">
            <v>3771</v>
          </cell>
        </row>
        <row r="520">
          <cell r="A520">
            <v>519</v>
          </cell>
          <cell r="B520" t="str">
            <v>TEJA RENDILIT  PF/7A  # 6</v>
          </cell>
          <cell r="C520" t="str">
            <v>UN</v>
          </cell>
          <cell r="D520">
            <v>14153</v>
          </cell>
        </row>
        <row r="521">
          <cell r="A521">
            <v>520</v>
          </cell>
          <cell r="B521" t="str">
            <v>TEJA RENDILIT  PF/7A  # 8</v>
          </cell>
          <cell r="C521" t="str">
            <v>UN</v>
          </cell>
          <cell r="D521">
            <v>18784</v>
          </cell>
        </row>
        <row r="522">
          <cell r="A522">
            <v>521</v>
          </cell>
          <cell r="B522" t="str">
            <v>TEJA RENDILIT  PF/7A  #10</v>
          </cell>
          <cell r="C522" t="str">
            <v>UN</v>
          </cell>
          <cell r="D522">
            <v>22014</v>
          </cell>
        </row>
        <row r="523">
          <cell r="A523">
            <v>522</v>
          </cell>
          <cell r="B523" t="str">
            <v>LADRILLO No. 6   40x20x15</v>
          </cell>
          <cell r="C523" t="str">
            <v>UN</v>
          </cell>
          <cell r="D523">
            <v>638</v>
          </cell>
        </row>
        <row r="524">
          <cell r="A524">
            <v>523</v>
          </cell>
          <cell r="B524" t="str">
            <v>LADRILLO No. 7   40x20x20</v>
          </cell>
          <cell r="C524" t="str">
            <v>UN</v>
          </cell>
          <cell r="D524">
            <v>842</v>
          </cell>
        </row>
        <row r="525">
          <cell r="A525">
            <v>524</v>
          </cell>
          <cell r="B525" t="str">
            <v>LADRILLO No. 11  35x20x20</v>
          </cell>
          <cell r="C525" t="str">
            <v>UN</v>
          </cell>
          <cell r="D525">
            <v>957</v>
          </cell>
        </row>
        <row r="526">
          <cell r="A526">
            <v>525</v>
          </cell>
          <cell r="B526" t="str">
            <v>T.LAT.COLOMBIT PF/7   # 3</v>
          </cell>
          <cell r="C526" t="str">
            <v>UN</v>
          </cell>
          <cell r="D526">
            <v>8091</v>
          </cell>
        </row>
        <row r="527">
          <cell r="A527">
            <v>526</v>
          </cell>
          <cell r="B527" t="str">
            <v>T.LAT.COLOMBIT PF/7   # 4</v>
          </cell>
          <cell r="C527" t="str">
            <v>UN</v>
          </cell>
          <cell r="D527">
            <v>10836</v>
          </cell>
        </row>
        <row r="528">
          <cell r="A528">
            <v>527</v>
          </cell>
          <cell r="B528" t="str">
            <v>T.LAT.COLOMBIT PF/7   # 5</v>
          </cell>
          <cell r="C528" t="str">
            <v>UN</v>
          </cell>
          <cell r="D528">
            <v>12320</v>
          </cell>
        </row>
        <row r="529">
          <cell r="A529">
            <v>528</v>
          </cell>
          <cell r="B529" t="str">
            <v>T.LAT.COLOMBIT PF/7   # 6</v>
          </cell>
          <cell r="C529" t="str">
            <v>UN</v>
          </cell>
          <cell r="D529">
            <v>13726</v>
          </cell>
        </row>
        <row r="530">
          <cell r="A530">
            <v>529</v>
          </cell>
          <cell r="B530" t="str">
            <v>T.LAT.COLOMBIT PF/7   # 8</v>
          </cell>
          <cell r="C530" t="str">
            <v>UN</v>
          </cell>
          <cell r="D530">
            <v>15498</v>
          </cell>
        </row>
        <row r="531">
          <cell r="A531">
            <v>530</v>
          </cell>
          <cell r="B531" t="str">
            <v>T.LAT.COLOMBIT PF/7   #10</v>
          </cell>
          <cell r="C531" t="str">
            <v>UN</v>
          </cell>
          <cell r="D531">
            <v>19710</v>
          </cell>
        </row>
        <row r="532">
          <cell r="A532">
            <v>531</v>
          </cell>
          <cell r="B532" t="str">
            <v>T.LAT.COLOMBIT PF/5   # 4</v>
          </cell>
          <cell r="C532" t="str">
            <v>UN</v>
          </cell>
          <cell r="D532">
            <v>9939</v>
          </cell>
        </row>
        <row r="533">
          <cell r="A533">
            <v>532</v>
          </cell>
          <cell r="B533" t="str">
            <v>T.LAT.COLOMBIT PF/5   # 5</v>
          </cell>
          <cell r="C533" t="str">
            <v>UN</v>
          </cell>
          <cell r="D533">
            <v>11301</v>
          </cell>
        </row>
        <row r="534">
          <cell r="A534">
            <v>533</v>
          </cell>
          <cell r="B534" t="str">
            <v>T.LAT.COLOMBIT PF/5   # 6</v>
          </cell>
          <cell r="C534" t="str">
            <v>UN</v>
          </cell>
          <cell r="D534">
            <v>12589</v>
          </cell>
        </row>
        <row r="535">
          <cell r="A535">
            <v>534</v>
          </cell>
          <cell r="B535" t="str">
            <v>T.LAT.COLOMBIT PF/5   # 8</v>
          </cell>
          <cell r="C535" t="str">
            <v>UN</v>
          </cell>
          <cell r="D535">
            <v>14215</v>
          </cell>
        </row>
        <row r="536">
          <cell r="A536">
            <v>535</v>
          </cell>
          <cell r="B536" t="str">
            <v>T.LAT.COLOMBIT PF/5   #10</v>
          </cell>
          <cell r="C536" t="str">
            <v>UN</v>
          </cell>
          <cell r="D536">
            <v>18077</v>
          </cell>
        </row>
        <row r="537">
          <cell r="A537">
            <v>536</v>
          </cell>
          <cell r="B537" t="str">
            <v>C/BOYA COLOMBIT PF/7  # 4</v>
          </cell>
          <cell r="C537" t="str">
            <v>UN</v>
          </cell>
          <cell r="D537">
            <v>17397</v>
          </cell>
        </row>
        <row r="538">
          <cell r="A538">
            <v>537</v>
          </cell>
          <cell r="B538" t="str">
            <v>C/BOYA COLOMBIT PF/7  # 5</v>
          </cell>
          <cell r="C538" t="str">
            <v>UN</v>
          </cell>
          <cell r="D538">
            <v>23010</v>
          </cell>
        </row>
        <row r="539">
          <cell r="A539">
            <v>538</v>
          </cell>
          <cell r="B539" t="str">
            <v>C/BOYA COLOMBIT PF/7  # 6</v>
          </cell>
          <cell r="C539" t="str">
            <v>UN</v>
          </cell>
          <cell r="D539">
            <v>28559</v>
          </cell>
        </row>
        <row r="540">
          <cell r="A540">
            <v>539</v>
          </cell>
          <cell r="B540" t="str">
            <v>C/BOYA COLOMBIT PF/5  # 4</v>
          </cell>
          <cell r="C540" t="str">
            <v>UN</v>
          </cell>
          <cell r="D540">
            <v>12427</v>
          </cell>
        </row>
        <row r="541">
          <cell r="A541">
            <v>540</v>
          </cell>
          <cell r="B541" t="str">
            <v>C/BOYA COLOMBIT PF/5  # 5</v>
          </cell>
          <cell r="C541" t="str">
            <v>UN</v>
          </cell>
          <cell r="D541">
            <v>16441</v>
          </cell>
        </row>
        <row r="542">
          <cell r="A542">
            <v>541</v>
          </cell>
          <cell r="B542" t="str">
            <v>C/BOYA COLOMBIT P/5   # 6</v>
          </cell>
          <cell r="C542" t="str">
            <v>UN</v>
          </cell>
          <cell r="D542">
            <v>20404</v>
          </cell>
        </row>
        <row r="543">
          <cell r="A543">
            <v>542</v>
          </cell>
          <cell r="B543" t="str">
            <v>C/BOYA COLOMBIT P/3   # 4</v>
          </cell>
          <cell r="C543" t="str">
            <v>UN</v>
          </cell>
          <cell r="D543">
            <v>13313</v>
          </cell>
        </row>
        <row r="544">
          <cell r="A544">
            <v>543</v>
          </cell>
          <cell r="B544" t="str">
            <v>C/BOYA COLOMBIT P/3   # 5</v>
          </cell>
          <cell r="C544" t="str">
            <v>UN</v>
          </cell>
          <cell r="D544">
            <v>17613</v>
          </cell>
        </row>
        <row r="545">
          <cell r="A545">
            <v>544</v>
          </cell>
          <cell r="B545" t="str">
            <v>C/BOYA COLOMBIT P/3   # 6</v>
          </cell>
          <cell r="C545" t="str">
            <v>UN</v>
          </cell>
          <cell r="D545">
            <v>21860</v>
          </cell>
        </row>
        <row r="546">
          <cell r="A546">
            <v>545</v>
          </cell>
          <cell r="B546" t="str">
            <v>TEJA COLOMBIT P/7VENT # 4</v>
          </cell>
          <cell r="C546" t="str">
            <v>UN</v>
          </cell>
          <cell r="D546">
            <v>16191</v>
          </cell>
        </row>
        <row r="547">
          <cell r="A547">
            <v>546</v>
          </cell>
          <cell r="B547" t="str">
            <v>TEJA COLOMBIT P/7VENT # 5</v>
          </cell>
          <cell r="C547" t="str">
            <v>UN</v>
          </cell>
          <cell r="D547">
            <v>20393</v>
          </cell>
        </row>
        <row r="548">
          <cell r="A548">
            <v>547</v>
          </cell>
          <cell r="B548" t="str">
            <v>TEJA COLOMBIT P/7VENT # 6</v>
          </cell>
          <cell r="C548" t="str">
            <v>UN</v>
          </cell>
          <cell r="D548">
            <v>25006</v>
          </cell>
        </row>
        <row r="549">
          <cell r="A549">
            <v>548</v>
          </cell>
          <cell r="B549" t="str">
            <v>TEJA COLOMBIT P/5VENT # 4</v>
          </cell>
          <cell r="C549" t="str">
            <v>UN</v>
          </cell>
          <cell r="D549">
            <v>14850</v>
          </cell>
        </row>
        <row r="550">
          <cell r="A550">
            <v>549</v>
          </cell>
          <cell r="B550" t="str">
            <v>TEJA COLOMBIT P/5VENT # 5</v>
          </cell>
          <cell r="C550" t="str">
            <v>UN</v>
          </cell>
          <cell r="D550">
            <v>10888</v>
          </cell>
        </row>
        <row r="551">
          <cell r="A551">
            <v>550</v>
          </cell>
          <cell r="B551" t="str">
            <v>TEJA COLOMBIT P/5VENT # 6</v>
          </cell>
          <cell r="C551" t="str">
            <v>UN</v>
          </cell>
          <cell r="D551">
            <v>22936</v>
          </cell>
        </row>
        <row r="552">
          <cell r="A552">
            <v>551</v>
          </cell>
          <cell r="B552" t="str">
            <v>LADR.TOLETE No.1  24x12x6</v>
          </cell>
          <cell r="C552" t="str">
            <v>UN</v>
          </cell>
          <cell r="D552">
            <v>294</v>
          </cell>
        </row>
        <row r="553">
          <cell r="A553">
            <v>552</v>
          </cell>
          <cell r="B553" t="str">
            <v>CAB COLOMBIT  PF/7   FIJO</v>
          </cell>
          <cell r="C553" t="str">
            <v>UN</v>
          </cell>
          <cell r="D553">
            <v>9283</v>
          </cell>
        </row>
        <row r="554">
          <cell r="A554">
            <v>553</v>
          </cell>
          <cell r="B554" t="str">
            <v>LADR.TOLETE No.2  24x12x6</v>
          </cell>
          <cell r="C554" t="str">
            <v>UN</v>
          </cell>
          <cell r="D554">
            <v>255</v>
          </cell>
        </row>
        <row r="555">
          <cell r="A555">
            <v>554</v>
          </cell>
          <cell r="B555" t="str">
            <v>DIFUSOR ALETA MOVIL 8"x8"</v>
          </cell>
          <cell r="C555" t="str">
            <v>UN</v>
          </cell>
          <cell r="D555">
            <v>15000</v>
          </cell>
        </row>
        <row r="556">
          <cell r="A556">
            <v>555</v>
          </cell>
          <cell r="B556" t="str">
            <v>ALFOMBRA MALAGA RES.5.5mm</v>
          </cell>
          <cell r="C556" t="str">
            <v>M2</v>
          </cell>
          <cell r="D556">
            <v>10210</v>
          </cell>
        </row>
        <row r="557">
          <cell r="A557">
            <v>556</v>
          </cell>
          <cell r="B557" t="str">
            <v>PALA CUADRADA 4303</v>
          </cell>
          <cell r="C557" t="str">
            <v>UN</v>
          </cell>
          <cell r="D557">
            <v>4408</v>
          </cell>
        </row>
        <row r="558">
          <cell r="A558">
            <v>557</v>
          </cell>
          <cell r="B558" t="str">
            <v>ESCOBA</v>
          </cell>
          <cell r="C558" t="str">
            <v>UN</v>
          </cell>
          <cell r="D558">
            <v>1740</v>
          </cell>
        </row>
        <row r="559">
          <cell r="A559">
            <v>558</v>
          </cell>
          <cell r="B559" t="str">
            <v>ALFOMBRA BOHEMIA    11 mm</v>
          </cell>
          <cell r="C559" t="str">
            <v>M2</v>
          </cell>
          <cell r="D559">
            <v>20430</v>
          </cell>
        </row>
        <row r="560">
          <cell r="A560">
            <v>559</v>
          </cell>
          <cell r="B560" t="str">
            <v>DIFUSOR ALETA MOVIL 10x10</v>
          </cell>
          <cell r="C560" t="str">
            <v>UN</v>
          </cell>
          <cell r="D560">
            <v>21000</v>
          </cell>
        </row>
        <row r="561">
          <cell r="A561">
            <v>560</v>
          </cell>
          <cell r="B561" t="str">
            <v>CONCREPLAST IMPERM.</v>
          </cell>
          <cell r="C561" t="str">
            <v>KG</v>
          </cell>
          <cell r="D561">
            <v>1555</v>
          </cell>
        </row>
        <row r="562">
          <cell r="A562">
            <v>561</v>
          </cell>
          <cell r="B562" t="str">
            <v>TOC MADERA TRANSPARENTE</v>
          </cell>
          <cell r="C562" t="str">
            <v>KG</v>
          </cell>
          <cell r="D562">
            <v>4545</v>
          </cell>
        </row>
        <row r="563">
          <cell r="A563">
            <v>562</v>
          </cell>
          <cell r="B563" t="str">
            <v>ALFOMBRA SINFONIA RES.</v>
          </cell>
          <cell r="C563" t="str">
            <v>M2</v>
          </cell>
          <cell r="D563">
            <v>25818</v>
          </cell>
        </row>
        <row r="564">
          <cell r="A564">
            <v>563</v>
          </cell>
          <cell r="B564" t="str">
            <v>ALFOMB.FANTASIA RES.17 mm</v>
          </cell>
          <cell r="C564" t="str">
            <v>M2</v>
          </cell>
          <cell r="D564">
            <v>41692</v>
          </cell>
        </row>
        <row r="565">
          <cell r="A565">
            <v>564</v>
          </cell>
          <cell r="B565" t="str">
            <v>ALFOMBRA MAGIST.RES.20 mm</v>
          </cell>
          <cell r="C565" t="str">
            <v>M2</v>
          </cell>
          <cell r="D565">
            <v>48620</v>
          </cell>
        </row>
        <row r="566">
          <cell r="A566">
            <v>565</v>
          </cell>
          <cell r="B566" t="str">
            <v>BROCHA DE FIQUE</v>
          </cell>
          <cell r="C566" t="str">
            <v>UN</v>
          </cell>
          <cell r="D566">
            <v>1032</v>
          </cell>
        </row>
        <row r="567">
          <cell r="A567">
            <v>566</v>
          </cell>
          <cell r="B567" t="str">
            <v>PALUSTRE INCOLMA     No.8</v>
          </cell>
          <cell r="C567" t="str">
            <v>UN</v>
          </cell>
          <cell r="D567">
            <v>2591</v>
          </cell>
        </row>
        <row r="568">
          <cell r="A568">
            <v>567</v>
          </cell>
          <cell r="B568" t="str">
            <v>CAB COLOMBIT  PF/7   UNIV</v>
          </cell>
          <cell r="C568" t="str">
            <v>UN</v>
          </cell>
          <cell r="D568">
            <v>9746</v>
          </cell>
        </row>
        <row r="569">
          <cell r="A569">
            <v>568</v>
          </cell>
          <cell r="B569" t="str">
            <v>LADR.TOLETE No.3  24x12x6</v>
          </cell>
          <cell r="C569" t="str">
            <v>UN</v>
          </cell>
          <cell r="D569">
            <v>255</v>
          </cell>
        </row>
        <row r="570">
          <cell r="A570">
            <v>569</v>
          </cell>
          <cell r="B570" t="str">
            <v>GRANZON ARROYO DE PIEDRA</v>
          </cell>
          <cell r="C570" t="str">
            <v>M3</v>
          </cell>
          <cell r="D570">
            <v>24000</v>
          </cell>
        </row>
        <row r="571">
          <cell r="A571">
            <v>570</v>
          </cell>
          <cell r="B571" t="str">
            <v>ENTREPISO PAL.   20x60x20</v>
          </cell>
          <cell r="C571" t="str">
            <v>UN</v>
          </cell>
          <cell r="D571">
            <v>460</v>
          </cell>
        </row>
        <row r="572">
          <cell r="A572">
            <v>571</v>
          </cell>
          <cell r="B572" t="str">
            <v>ALMADANA         3 LIBRAS</v>
          </cell>
          <cell r="C572" t="str">
            <v>UN</v>
          </cell>
          <cell r="D572">
            <v>5963</v>
          </cell>
        </row>
        <row r="573">
          <cell r="A573">
            <v>572</v>
          </cell>
          <cell r="B573" t="str">
            <v>ENTREPISO PAL.   25X60X20</v>
          </cell>
          <cell r="C573" t="str">
            <v>UN</v>
          </cell>
          <cell r="D573">
            <v>890</v>
          </cell>
        </row>
        <row r="574">
          <cell r="A574">
            <v>573</v>
          </cell>
          <cell r="B574" t="str">
            <v>CAB COLOMBIT  PF/5   FIJO</v>
          </cell>
          <cell r="C574" t="str">
            <v>UN</v>
          </cell>
          <cell r="D574">
            <v>7741</v>
          </cell>
        </row>
        <row r="575">
          <cell r="A575">
            <v>574</v>
          </cell>
          <cell r="B575" t="str">
            <v>ANDAMIO COLGANTE 60m</v>
          </cell>
          <cell r="C575" t="str">
            <v>DD</v>
          </cell>
          <cell r="D575">
            <v>1914</v>
          </cell>
        </row>
        <row r="576">
          <cell r="A576">
            <v>575</v>
          </cell>
          <cell r="B576" t="str">
            <v>RIELES P/PAVIMENTO CONCR.</v>
          </cell>
          <cell r="C576" t="str">
            <v>DD</v>
          </cell>
          <cell r="D576">
            <v>2082</v>
          </cell>
        </row>
        <row r="577">
          <cell r="A577">
            <v>576</v>
          </cell>
          <cell r="B577" t="str">
            <v>ALFOMBRA MONACO     20 mm</v>
          </cell>
          <cell r="C577" t="str">
            <v>M2</v>
          </cell>
          <cell r="D577">
            <v>31992</v>
          </cell>
        </row>
        <row r="578">
          <cell r="A578">
            <v>577</v>
          </cell>
          <cell r="B578" t="str">
            <v>ALFOMB.MOSAICOS COM.7.5mm</v>
          </cell>
          <cell r="C578" t="str">
            <v>M2</v>
          </cell>
          <cell r="D578">
            <v>25755</v>
          </cell>
        </row>
        <row r="579">
          <cell r="A579">
            <v>578</v>
          </cell>
          <cell r="B579" t="str">
            <v>ALFOMBR.ALIANZA COM.9.0mm</v>
          </cell>
          <cell r="C579" t="str">
            <v>M2</v>
          </cell>
          <cell r="D579">
            <v>25657</v>
          </cell>
        </row>
        <row r="580">
          <cell r="A580">
            <v>579</v>
          </cell>
          <cell r="B580" t="str">
            <v>ALFOMB.CENTAURO COM.4.5mm</v>
          </cell>
          <cell r="C580" t="str">
            <v>M2</v>
          </cell>
          <cell r="D580">
            <v>11960</v>
          </cell>
        </row>
        <row r="581">
          <cell r="A581">
            <v>580</v>
          </cell>
          <cell r="B581" t="str">
            <v>DIFUSOR ALETA MOVIL 12x12</v>
          </cell>
          <cell r="C581" t="str">
            <v>UN</v>
          </cell>
          <cell r="D581">
            <v>24000</v>
          </cell>
        </row>
        <row r="582">
          <cell r="A582">
            <v>581</v>
          </cell>
          <cell r="B582" t="str">
            <v>TACO METALICO 2-3.28 mts</v>
          </cell>
          <cell r="C582" t="str">
            <v>DD</v>
          </cell>
          <cell r="D582">
            <v>127</v>
          </cell>
        </row>
        <row r="583">
          <cell r="A583">
            <v>582</v>
          </cell>
          <cell r="B583" t="str">
            <v>CAB COLOMBIT  PF/5   UNIV</v>
          </cell>
          <cell r="C583" t="str">
            <v>UN</v>
          </cell>
          <cell r="D583">
            <v>7746</v>
          </cell>
        </row>
        <row r="584">
          <cell r="A584">
            <v>583</v>
          </cell>
          <cell r="B584" t="str">
            <v>ALFOMB. ESCOCES COM.3.7mm</v>
          </cell>
          <cell r="C584" t="str">
            <v>M2</v>
          </cell>
          <cell r="D584">
            <v>12247</v>
          </cell>
        </row>
        <row r="585">
          <cell r="A585">
            <v>584</v>
          </cell>
          <cell r="B585" t="str">
            <v>CANTO RODADO A. DE PIEDRA</v>
          </cell>
          <cell r="C585" t="str">
            <v>M3</v>
          </cell>
          <cell r="D585">
            <v>30000</v>
          </cell>
        </row>
        <row r="586">
          <cell r="A586">
            <v>585</v>
          </cell>
          <cell r="B586" t="str">
            <v>POLVILLO</v>
          </cell>
          <cell r="C586" t="str">
            <v>M3</v>
          </cell>
          <cell r="D586">
            <v>5220</v>
          </cell>
        </row>
        <row r="587">
          <cell r="A587">
            <v>586</v>
          </cell>
          <cell r="B587" t="str">
            <v>TABLETA           24x24x5</v>
          </cell>
          <cell r="C587" t="str">
            <v>UN</v>
          </cell>
          <cell r="D587">
            <v>563</v>
          </cell>
        </row>
        <row r="588">
          <cell r="A588">
            <v>587</v>
          </cell>
          <cell r="B588" t="str">
            <v>POLVILLO PUERTO COLOMBIA</v>
          </cell>
          <cell r="C588" t="str">
            <v>M3</v>
          </cell>
          <cell r="D588">
            <v>7000</v>
          </cell>
        </row>
        <row r="589">
          <cell r="A589">
            <v>588</v>
          </cell>
          <cell r="B589" t="str">
            <v>OVEROL ENTERIZO EN DRIL</v>
          </cell>
          <cell r="C589" t="str">
            <v>UN</v>
          </cell>
          <cell r="D589">
            <v>18000</v>
          </cell>
        </row>
        <row r="590">
          <cell r="A590">
            <v>589</v>
          </cell>
          <cell r="B590" t="str">
            <v>TRITURADO PTO COLOMBIA</v>
          </cell>
          <cell r="C590" t="str">
            <v>M3</v>
          </cell>
          <cell r="D590">
            <v>22500</v>
          </cell>
        </row>
        <row r="591">
          <cell r="A591">
            <v>590</v>
          </cell>
          <cell r="B591" t="str">
            <v>POLIETILENO NEGRO   ROLLO</v>
          </cell>
          <cell r="C591" t="str">
            <v>KG</v>
          </cell>
          <cell r="D591">
            <v>1800</v>
          </cell>
        </row>
        <row r="592">
          <cell r="A592">
            <v>591</v>
          </cell>
          <cell r="B592" t="str">
            <v>GANCHO COLOMBIT   MADERA</v>
          </cell>
          <cell r="C592" t="str">
            <v>UN</v>
          </cell>
          <cell r="D592">
            <v>122</v>
          </cell>
        </row>
        <row r="593">
          <cell r="A593">
            <v>592</v>
          </cell>
          <cell r="B593" t="str">
            <v>BOCADILLO          24x7x5</v>
          </cell>
          <cell r="C593" t="str">
            <v>UN</v>
          </cell>
          <cell r="D593">
            <v>181</v>
          </cell>
        </row>
        <row r="594">
          <cell r="A594">
            <v>593</v>
          </cell>
          <cell r="B594" t="str">
            <v>AMARRE PARA TEJA ASBESTO CEMENTO</v>
          </cell>
          <cell r="C594" t="str">
            <v>UN</v>
          </cell>
          <cell r="D594">
            <v>180</v>
          </cell>
        </row>
        <row r="595">
          <cell r="A595">
            <v>594</v>
          </cell>
          <cell r="B595" t="str">
            <v>TEJA COLOMBIT COLONIAL .7</v>
          </cell>
          <cell r="C595" t="str">
            <v>UN</v>
          </cell>
          <cell r="D595">
            <v>9425</v>
          </cell>
        </row>
        <row r="596">
          <cell r="A596">
            <v>595</v>
          </cell>
          <cell r="B596" t="str">
            <v>TEJA COLOMBIT COLONIAL1.6</v>
          </cell>
          <cell r="C596" t="str">
            <v>UN</v>
          </cell>
          <cell r="D596">
            <v>24527</v>
          </cell>
        </row>
        <row r="597">
          <cell r="A597">
            <v>596</v>
          </cell>
          <cell r="B597" t="str">
            <v>TERM COLOMBIT COLONIAL .7</v>
          </cell>
          <cell r="C597" t="str">
            <v>UN</v>
          </cell>
          <cell r="D597">
            <v>1695</v>
          </cell>
        </row>
        <row r="598">
          <cell r="A598">
            <v>597</v>
          </cell>
          <cell r="B598" t="str">
            <v>TERM COLOMBIT COLONIAL1.6</v>
          </cell>
          <cell r="C598" t="str">
            <v>UN</v>
          </cell>
          <cell r="D598">
            <v>4394</v>
          </cell>
        </row>
        <row r="599">
          <cell r="A599">
            <v>598</v>
          </cell>
          <cell r="B599" t="str">
            <v>C/BOYA COLOMBIT COLONIAL</v>
          </cell>
          <cell r="C599" t="str">
            <v>UN</v>
          </cell>
          <cell r="D599">
            <v>24266</v>
          </cell>
        </row>
        <row r="600">
          <cell r="A600">
            <v>599</v>
          </cell>
          <cell r="B600" t="str">
            <v>C/LLETE COLOMBIT COLONIAL</v>
          </cell>
          <cell r="C600" t="str">
            <v>UN</v>
          </cell>
          <cell r="D600">
            <v>10942</v>
          </cell>
        </row>
        <row r="601">
          <cell r="A601">
            <v>600</v>
          </cell>
          <cell r="B601" t="str">
            <v>TRITURADO 1-3/4"</v>
          </cell>
          <cell r="C601" t="str">
            <v>M3</v>
          </cell>
          <cell r="D601">
            <v>22040</v>
          </cell>
        </row>
        <row r="602">
          <cell r="A602">
            <v>601</v>
          </cell>
          <cell r="B602" t="str">
            <v>ESPEJO ARGENTINO      3mm</v>
          </cell>
          <cell r="C602" t="str">
            <v>M2</v>
          </cell>
          <cell r="D602">
            <v>15500</v>
          </cell>
        </row>
        <row r="603">
          <cell r="A603">
            <v>602</v>
          </cell>
          <cell r="B603" t="str">
            <v>PAPEL MURAL GISELLE</v>
          </cell>
          <cell r="C603" t="str">
            <v>RL</v>
          </cell>
          <cell r="D603">
            <v>20879</v>
          </cell>
        </row>
        <row r="604">
          <cell r="A604">
            <v>603</v>
          </cell>
          <cell r="B604" t="str">
            <v>PAPEL MURAL NATALIE II</v>
          </cell>
          <cell r="C604" t="str">
            <v>RL</v>
          </cell>
          <cell r="D604">
            <v>19139</v>
          </cell>
        </row>
        <row r="605">
          <cell r="A605">
            <v>604</v>
          </cell>
          <cell r="B605" t="str">
            <v>OVEROL 2 PIEZAS EN DRIL</v>
          </cell>
          <cell r="C605" t="str">
            <v>UN</v>
          </cell>
          <cell r="D605">
            <v>25000</v>
          </cell>
        </row>
        <row r="606">
          <cell r="A606">
            <v>605</v>
          </cell>
          <cell r="B606" t="str">
            <v>PLANILIT LISA    MEDIA</v>
          </cell>
          <cell r="C606" t="str">
            <v>UN</v>
          </cell>
          <cell r="D606">
            <v>1730</v>
          </cell>
        </row>
        <row r="607">
          <cell r="A607">
            <v>606</v>
          </cell>
          <cell r="B607" t="str">
            <v>PLANILIT LISA    DOBLE</v>
          </cell>
          <cell r="C607" t="str">
            <v>UN</v>
          </cell>
          <cell r="D607">
            <v>6783</v>
          </cell>
        </row>
        <row r="608">
          <cell r="A608">
            <v>607</v>
          </cell>
          <cell r="B608" t="str">
            <v>TOMA DE NUCLEO DE 2"</v>
          </cell>
          <cell r="C608" t="str">
            <v>UN</v>
          </cell>
          <cell r="D608">
            <v>100000</v>
          </cell>
        </row>
        <row r="609">
          <cell r="A609">
            <v>608</v>
          </cell>
          <cell r="B609" t="str">
            <v>TOMA DE NUCLEO DE 3"</v>
          </cell>
          <cell r="C609" t="str">
            <v>UN</v>
          </cell>
          <cell r="D609">
            <v>100000</v>
          </cell>
        </row>
        <row r="610">
          <cell r="A610">
            <v>609</v>
          </cell>
          <cell r="B610" t="str">
            <v>DECOREX RANURADO  GRIS</v>
          </cell>
          <cell r="C610" t="str">
            <v>UN</v>
          </cell>
          <cell r="D610">
            <v>3392</v>
          </cell>
        </row>
        <row r="611">
          <cell r="A611">
            <v>610</v>
          </cell>
          <cell r="B611" t="str">
            <v>BOTA EN CAUCHO C/PUNTERA</v>
          </cell>
          <cell r="C611" t="str">
            <v>UN</v>
          </cell>
          <cell r="D611">
            <v>30740</v>
          </cell>
        </row>
        <row r="612">
          <cell r="A612">
            <v>611</v>
          </cell>
          <cell r="B612" t="str">
            <v>REVISION MEDIDOR TRIF.</v>
          </cell>
          <cell r="C612" t="str">
            <v>UN</v>
          </cell>
          <cell r="D612">
            <v>12136</v>
          </cell>
        </row>
        <row r="613">
          <cell r="A613">
            <v>612</v>
          </cell>
          <cell r="B613" t="str">
            <v>TABLILLA           24x6x5</v>
          </cell>
          <cell r="C613" t="str">
            <v>UN</v>
          </cell>
          <cell r="D613">
            <v>181</v>
          </cell>
        </row>
        <row r="614">
          <cell r="A614">
            <v>613</v>
          </cell>
          <cell r="B614" t="str">
            <v>COCINA INTEG.ESTANDAR 1.5</v>
          </cell>
          <cell r="C614" t="str">
            <v>ML</v>
          </cell>
          <cell r="D614">
            <v>158000</v>
          </cell>
        </row>
        <row r="615">
          <cell r="A615">
            <v>614</v>
          </cell>
          <cell r="B615" t="str">
            <v>COCINA INTEG.ESTANDAR 2.1</v>
          </cell>
          <cell r="C615" t="str">
            <v>ML</v>
          </cell>
          <cell r="D615">
            <v>185246</v>
          </cell>
        </row>
        <row r="616">
          <cell r="A616">
            <v>615</v>
          </cell>
          <cell r="B616" t="str">
            <v>RETROEXCAVADORA      5-10</v>
          </cell>
          <cell r="C616" t="str">
            <v>HR</v>
          </cell>
          <cell r="D616">
            <v>24500</v>
          </cell>
        </row>
        <row r="617">
          <cell r="A617">
            <v>616</v>
          </cell>
          <cell r="B617" t="str">
            <v>ACUEDUCTO RESIDENCIAL E-1</v>
          </cell>
          <cell r="C617" t="str">
            <v>UN</v>
          </cell>
          <cell r="D617">
            <v>0</v>
          </cell>
        </row>
        <row r="618">
          <cell r="A618">
            <v>617</v>
          </cell>
          <cell r="B618" t="str">
            <v>CANDADO  YALE ALEMAN 850</v>
          </cell>
          <cell r="C618" t="str">
            <v>UN</v>
          </cell>
          <cell r="D618">
            <v>10290</v>
          </cell>
        </row>
        <row r="619">
          <cell r="A619">
            <v>618</v>
          </cell>
          <cell r="B619" t="str">
            <v>TEJA CARIBE         47x27</v>
          </cell>
          <cell r="C619" t="str">
            <v>UN</v>
          </cell>
          <cell r="D619">
            <v>893</v>
          </cell>
        </row>
        <row r="620">
          <cell r="A620">
            <v>619</v>
          </cell>
          <cell r="B620" t="str">
            <v>ACUEDUCTO RESIDENCIAL E-2</v>
          </cell>
          <cell r="C620" t="str">
            <v>UN</v>
          </cell>
          <cell r="D620">
            <v>74043</v>
          </cell>
        </row>
        <row r="621">
          <cell r="A621">
            <v>620</v>
          </cell>
          <cell r="B621" t="str">
            <v>CANALEX ACAN. GRIS</v>
          </cell>
          <cell r="C621" t="str">
            <v>UN</v>
          </cell>
          <cell r="D621">
            <v>11104</v>
          </cell>
        </row>
        <row r="622">
          <cell r="A622">
            <v>621</v>
          </cell>
          <cell r="B622" t="str">
            <v>REVISION MED. TRIF. C/DEM</v>
          </cell>
          <cell r="C622" t="str">
            <v>UN</v>
          </cell>
          <cell r="D622">
            <v>12136</v>
          </cell>
        </row>
        <row r="623">
          <cell r="A623">
            <v>622</v>
          </cell>
          <cell r="B623" t="str">
            <v>CINTURON DE SEGURIDAD</v>
          </cell>
          <cell r="C623" t="str">
            <v>UN</v>
          </cell>
          <cell r="D623">
            <v>68440</v>
          </cell>
        </row>
        <row r="624">
          <cell r="A624">
            <v>623</v>
          </cell>
          <cell r="B624" t="str">
            <v>CONCRETO CONSISTENC. 4001</v>
          </cell>
          <cell r="C624" t="str">
            <v>M3</v>
          </cell>
          <cell r="D624">
            <v>156020</v>
          </cell>
        </row>
        <row r="625">
          <cell r="A625">
            <v>624</v>
          </cell>
          <cell r="B625" t="str">
            <v>PROTECTOR AUDITIVO</v>
          </cell>
          <cell r="C625" t="str">
            <v>UN</v>
          </cell>
          <cell r="D625">
            <v>16820</v>
          </cell>
        </row>
        <row r="626">
          <cell r="A626">
            <v>625</v>
          </cell>
          <cell r="B626" t="str">
            <v>ACUECUCTO RESIDENCIAL E-3</v>
          </cell>
          <cell r="C626" t="str">
            <v>UN</v>
          </cell>
          <cell r="D626">
            <v>148073</v>
          </cell>
        </row>
        <row r="627">
          <cell r="A627">
            <v>626</v>
          </cell>
          <cell r="B627" t="str">
            <v>ACUEDUCTO RESIDENCIAL E-4</v>
          </cell>
          <cell r="C627" t="str">
            <v>UN</v>
          </cell>
          <cell r="D627">
            <v>296145</v>
          </cell>
        </row>
        <row r="628">
          <cell r="A628">
            <v>627</v>
          </cell>
          <cell r="B628" t="str">
            <v>ACUEDUCTO RESIDENCIAL E-5</v>
          </cell>
          <cell r="C628" t="str">
            <v>UN</v>
          </cell>
          <cell r="D628">
            <v>666333</v>
          </cell>
        </row>
        <row r="629">
          <cell r="A629">
            <v>628</v>
          </cell>
          <cell r="B629" t="str">
            <v>ACUEDUCTO RESIDENCIAL E-6</v>
          </cell>
          <cell r="C629" t="str">
            <v>UN</v>
          </cell>
          <cell r="D629">
            <v>1322660</v>
          </cell>
        </row>
        <row r="630">
          <cell r="A630">
            <v>629</v>
          </cell>
          <cell r="B630" t="str">
            <v>CONEXION ENERGIA      E02</v>
          </cell>
          <cell r="C630" t="str">
            <v>UN</v>
          </cell>
          <cell r="D630">
            <v>0</v>
          </cell>
        </row>
        <row r="631">
          <cell r="A631">
            <v>630</v>
          </cell>
          <cell r="B631" t="str">
            <v>CONEXION ENERGIA      E03</v>
          </cell>
          <cell r="C631" t="str">
            <v>UN</v>
          </cell>
          <cell r="D631">
            <v>32112</v>
          </cell>
        </row>
        <row r="632">
          <cell r="A632">
            <v>631</v>
          </cell>
          <cell r="B632" t="str">
            <v>ARGOLLA GOZNE          1"</v>
          </cell>
          <cell r="C632" t="str">
            <v>UN</v>
          </cell>
          <cell r="D632">
            <v>900</v>
          </cell>
        </row>
        <row r="633">
          <cell r="A633">
            <v>632</v>
          </cell>
          <cell r="B633" t="str">
            <v>ARGOLLA GOZNE      1 1/4"</v>
          </cell>
          <cell r="C633" t="str">
            <v>UN</v>
          </cell>
          <cell r="D633">
            <v>1083</v>
          </cell>
        </row>
        <row r="634">
          <cell r="A634">
            <v>633</v>
          </cell>
          <cell r="B634" t="str">
            <v>ARGOLLA GOZNE      1 1/2"</v>
          </cell>
          <cell r="C634" t="str">
            <v>UN</v>
          </cell>
          <cell r="D634">
            <v>1205</v>
          </cell>
        </row>
        <row r="635">
          <cell r="A635">
            <v>634</v>
          </cell>
          <cell r="B635" t="str">
            <v>TOPE DE RESORTE P/PUERTA</v>
          </cell>
          <cell r="C635" t="str">
            <v>UN</v>
          </cell>
          <cell r="D635">
            <v>782</v>
          </cell>
        </row>
        <row r="636">
          <cell r="A636">
            <v>635</v>
          </cell>
          <cell r="B636" t="str">
            <v>TEJA ISABELA        47x24</v>
          </cell>
          <cell r="C636" t="str">
            <v>UN</v>
          </cell>
          <cell r="D636">
            <v>842</v>
          </cell>
        </row>
        <row r="637">
          <cell r="A637">
            <v>636</v>
          </cell>
          <cell r="B637" t="str">
            <v>CANAL. COLOMBIT DELTA 300</v>
          </cell>
          <cell r="C637" t="str">
            <v>UN</v>
          </cell>
          <cell r="D637">
            <v>30528</v>
          </cell>
        </row>
        <row r="638">
          <cell r="A638">
            <v>637</v>
          </cell>
          <cell r="B638" t="str">
            <v>CANAL. COLOMBIT DELTA 350</v>
          </cell>
          <cell r="C638" t="str">
            <v>UN</v>
          </cell>
          <cell r="D638">
            <v>35185</v>
          </cell>
        </row>
        <row r="639">
          <cell r="A639">
            <v>638</v>
          </cell>
          <cell r="B639" t="str">
            <v>CANAL. COLOMBIT DELTA 375</v>
          </cell>
          <cell r="C639" t="str">
            <v>UN</v>
          </cell>
          <cell r="D639">
            <v>37616</v>
          </cell>
        </row>
        <row r="640">
          <cell r="A640">
            <v>639</v>
          </cell>
          <cell r="B640" t="str">
            <v>CANAL. COLOMBIT DELTA 400</v>
          </cell>
          <cell r="C640" t="str">
            <v>UN</v>
          </cell>
          <cell r="D640">
            <v>41554</v>
          </cell>
        </row>
        <row r="641">
          <cell r="A641">
            <v>640</v>
          </cell>
          <cell r="B641" t="str">
            <v>CANAL. COLOMBIT DELTA 450</v>
          </cell>
          <cell r="C641" t="str">
            <v>UN</v>
          </cell>
          <cell r="D641">
            <v>43862</v>
          </cell>
        </row>
        <row r="642">
          <cell r="A642">
            <v>641</v>
          </cell>
          <cell r="B642" t="str">
            <v>CANAL. COLOMBIT DELTA 500</v>
          </cell>
          <cell r="C642" t="str">
            <v>UN</v>
          </cell>
          <cell r="D642">
            <v>47068</v>
          </cell>
        </row>
        <row r="643">
          <cell r="A643">
            <v>642</v>
          </cell>
          <cell r="B643" t="str">
            <v>CANAL. COLOMBIT DELTA 550</v>
          </cell>
          <cell r="C643" t="str">
            <v>UN</v>
          </cell>
          <cell r="D643">
            <v>51063</v>
          </cell>
        </row>
        <row r="644">
          <cell r="A644">
            <v>643</v>
          </cell>
          <cell r="B644" t="str">
            <v>CANAL. COLOMBIT DELTA 600</v>
          </cell>
          <cell r="C644" t="str">
            <v>UN</v>
          </cell>
          <cell r="D644">
            <v>55380</v>
          </cell>
        </row>
        <row r="645">
          <cell r="A645">
            <v>644</v>
          </cell>
          <cell r="B645" t="str">
            <v>CANALETA DELTA      6.5 m</v>
          </cell>
          <cell r="C645" t="str">
            <v>UN</v>
          </cell>
          <cell r="D645">
            <v>58696</v>
          </cell>
        </row>
        <row r="646">
          <cell r="A646">
            <v>645</v>
          </cell>
          <cell r="B646" t="str">
            <v>CANALETA DELTA      7.0 m</v>
          </cell>
          <cell r="C646" t="str">
            <v>UN</v>
          </cell>
          <cell r="D646">
            <v>60071</v>
          </cell>
        </row>
        <row r="647">
          <cell r="A647">
            <v>646</v>
          </cell>
          <cell r="B647" t="str">
            <v>CANALETA DELTA      7.5 m</v>
          </cell>
          <cell r="C647" t="str">
            <v>UN</v>
          </cell>
          <cell r="D647">
            <v>63607</v>
          </cell>
        </row>
        <row r="648">
          <cell r="A648">
            <v>647</v>
          </cell>
          <cell r="B648" t="str">
            <v>CANALETA DELTA      2.5 m</v>
          </cell>
          <cell r="C648" t="str">
            <v>UN</v>
          </cell>
          <cell r="D648">
            <v>25136</v>
          </cell>
        </row>
        <row r="649">
          <cell r="A649">
            <v>648</v>
          </cell>
          <cell r="B649" t="str">
            <v>CANALETA DELTA      3.0 m</v>
          </cell>
          <cell r="C649" t="str">
            <v>UN</v>
          </cell>
          <cell r="D649">
            <v>30528</v>
          </cell>
        </row>
        <row r="650">
          <cell r="A650">
            <v>649</v>
          </cell>
          <cell r="B650" t="str">
            <v>CANALETA DELTA      3.5 m</v>
          </cell>
          <cell r="C650" t="str">
            <v>UN</v>
          </cell>
          <cell r="D650">
            <v>35185</v>
          </cell>
        </row>
        <row r="651">
          <cell r="A651">
            <v>650</v>
          </cell>
          <cell r="B651" t="str">
            <v>CANALETA DELTA      3.75m</v>
          </cell>
          <cell r="C651" t="str">
            <v>UN</v>
          </cell>
          <cell r="D651">
            <v>37616</v>
          </cell>
        </row>
        <row r="652">
          <cell r="A652">
            <v>651</v>
          </cell>
          <cell r="B652" t="str">
            <v>CANALETA DELTA      4.0 m</v>
          </cell>
          <cell r="C652" t="str">
            <v>UN</v>
          </cell>
          <cell r="D652">
            <v>41554</v>
          </cell>
        </row>
        <row r="653">
          <cell r="A653">
            <v>652</v>
          </cell>
          <cell r="B653" t="str">
            <v>CAB.LARGO 3%      C.DELTA</v>
          </cell>
          <cell r="C653" t="str">
            <v>UN</v>
          </cell>
          <cell r="D653">
            <v>9016</v>
          </cell>
        </row>
        <row r="654">
          <cell r="A654">
            <v>653</v>
          </cell>
          <cell r="B654" t="str">
            <v>LADRILLO No. 34   30x20x9</v>
          </cell>
          <cell r="C654" t="str">
            <v>UN</v>
          </cell>
          <cell r="D654">
            <v>314</v>
          </cell>
        </row>
        <row r="655">
          <cell r="A655">
            <v>654</v>
          </cell>
          <cell r="B655" t="str">
            <v>PAPEL MURAL DREAM MACHINE</v>
          </cell>
          <cell r="C655" t="str">
            <v>RL</v>
          </cell>
          <cell r="D655">
            <v>30159</v>
          </cell>
        </row>
        <row r="656">
          <cell r="A656">
            <v>655</v>
          </cell>
          <cell r="B656" t="str">
            <v>PAPEL MURAL KIDS &amp; KIDS</v>
          </cell>
          <cell r="C656" t="str">
            <v>RL</v>
          </cell>
          <cell r="D656">
            <v>36190</v>
          </cell>
        </row>
        <row r="657">
          <cell r="A657">
            <v>656</v>
          </cell>
          <cell r="B657" t="str">
            <v>TAPA FINAL        C.DELTA</v>
          </cell>
          <cell r="C657" t="str">
            <v>UN</v>
          </cell>
          <cell r="D657">
            <v>3196</v>
          </cell>
        </row>
        <row r="658">
          <cell r="A658">
            <v>657</v>
          </cell>
          <cell r="B658" t="str">
            <v>TAPA DE CIERRE    C.DELTA</v>
          </cell>
          <cell r="C658" t="str">
            <v>UN</v>
          </cell>
          <cell r="D658">
            <v>1830</v>
          </cell>
        </row>
        <row r="659">
          <cell r="A659">
            <v>658</v>
          </cell>
          <cell r="B659" t="str">
            <v>RESPIRADOR CONTRA POLVO</v>
          </cell>
          <cell r="C659" t="str">
            <v>UN</v>
          </cell>
          <cell r="D659">
            <v>11716</v>
          </cell>
        </row>
        <row r="660">
          <cell r="A660">
            <v>659</v>
          </cell>
          <cell r="B660" t="str">
            <v>GANCHO 1/4" P/MAD.C.DELTA</v>
          </cell>
          <cell r="C660" t="str">
            <v>UN</v>
          </cell>
          <cell r="D660">
            <v>884</v>
          </cell>
        </row>
        <row r="661">
          <cell r="A661">
            <v>660</v>
          </cell>
          <cell r="B661" t="str">
            <v>GANCHO 1/4" P/MET.C.DELTA</v>
          </cell>
          <cell r="C661" t="str">
            <v>UN</v>
          </cell>
          <cell r="D661">
            <v>790</v>
          </cell>
        </row>
        <row r="662">
          <cell r="A662">
            <v>661</v>
          </cell>
          <cell r="B662" t="str">
            <v>SUPERKANALETA       2.5 m</v>
          </cell>
          <cell r="C662" t="str">
            <v>UN</v>
          </cell>
          <cell r="D662">
            <v>33945</v>
          </cell>
        </row>
        <row r="663">
          <cell r="A663">
            <v>662</v>
          </cell>
          <cell r="B663" t="str">
            <v>SUPERKANALETA       3.0 m</v>
          </cell>
          <cell r="C663" t="str">
            <v>UN</v>
          </cell>
          <cell r="D663">
            <v>40738</v>
          </cell>
        </row>
        <row r="664">
          <cell r="A664">
            <v>663</v>
          </cell>
          <cell r="B664" t="str">
            <v>SUPERKANALETA       3.5 m</v>
          </cell>
          <cell r="C664" t="str">
            <v>UN</v>
          </cell>
          <cell r="D664">
            <v>47526</v>
          </cell>
        </row>
        <row r="665">
          <cell r="A665">
            <v>664</v>
          </cell>
          <cell r="B665" t="str">
            <v>SUPERKANALETA       3.75m</v>
          </cell>
          <cell r="C665" t="str">
            <v>UN</v>
          </cell>
          <cell r="D665">
            <v>50923</v>
          </cell>
        </row>
        <row r="666">
          <cell r="A666">
            <v>665</v>
          </cell>
          <cell r="B666" t="str">
            <v>SUPERKANALETA       4.0 m</v>
          </cell>
          <cell r="C666" t="str">
            <v>UN</v>
          </cell>
          <cell r="D666">
            <v>54279</v>
          </cell>
        </row>
        <row r="667">
          <cell r="A667">
            <v>666</v>
          </cell>
          <cell r="B667" t="str">
            <v>SUPERKANALETA       4.5 m</v>
          </cell>
          <cell r="C667" t="str">
            <v>UN</v>
          </cell>
          <cell r="D667">
            <v>61069</v>
          </cell>
        </row>
        <row r="668">
          <cell r="A668">
            <v>667</v>
          </cell>
          <cell r="B668" t="str">
            <v>SUPERKANALETA       5.0 m</v>
          </cell>
          <cell r="C668" t="str">
            <v>UN</v>
          </cell>
          <cell r="D668">
            <v>67106</v>
          </cell>
        </row>
        <row r="669">
          <cell r="A669">
            <v>668</v>
          </cell>
          <cell r="B669" t="str">
            <v>SUPERKANALETA       5.25m</v>
          </cell>
          <cell r="C669" t="str">
            <v>UN</v>
          </cell>
          <cell r="D669">
            <v>70453</v>
          </cell>
        </row>
        <row r="670">
          <cell r="A670">
            <v>669</v>
          </cell>
          <cell r="B670" t="str">
            <v>SUPERKANALETA       5.5 m</v>
          </cell>
          <cell r="C670" t="str">
            <v>UN</v>
          </cell>
          <cell r="D670">
            <v>73806</v>
          </cell>
        </row>
        <row r="671">
          <cell r="A671">
            <v>670</v>
          </cell>
          <cell r="B671" t="str">
            <v>SUPERKANALETA       6.0 m</v>
          </cell>
          <cell r="C671" t="str">
            <v>UN</v>
          </cell>
          <cell r="D671">
            <v>82093</v>
          </cell>
        </row>
        <row r="672">
          <cell r="A672">
            <v>671</v>
          </cell>
          <cell r="B672" t="str">
            <v>SUPERKANALETA       6.5 m</v>
          </cell>
          <cell r="C672" t="str">
            <v>UN</v>
          </cell>
          <cell r="D672">
            <v>88510</v>
          </cell>
        </row>
        <row r="673">
          <cell r="A673">
            <v>672</v>
          </cell>
          <cell r="B673" t="str">
            <v>SUPERKANALETA       7.0 m</v>
          </cell>
          <cell r="C673" t="str">
            <v>UN</v>
          </cell>
          <cell r="D673">
            <v>95322</v>
          </cell>
        </row>
        <row r="674">
          <cell r="A674">
            <v>673</v>
          </cell>
          <cell r="B674" t="str">
            <v>SUPERKANALETA       7.5 m</v>
          </cell>
          <cell r="C674" t="str">
            <v>UN</v>
          </cell>
          <cell r="D674">
            <v>102135</v>
          </cell>
        </row>
        <row r="675">
          <cell r="A675">
            <v>674</v>
          </cell>
          <cell r="B675" t="str">
            <v>CAB.FIJO 3%       SUPERK.</v>
          </cell>
          <cell r="C675" t="str">
            <v>UN</v>
          </cell>
          <cell r="D675">
            <v>16079</v>
          </cell>
        </row>
        <row r="676">
          <cell r="A676">
            <v>675</v>
          </cell>
          <cell r="B676" t="str">
            <v>MASCARILLA DESECHABLE</v>
          </cell>
          <cell r="C676" t="str">
            <v>UN</v>
          </cell>
          <cell r="D676">
            <v>372</v>
          </cell>
        </row>
        <row r="677">
          <cell r="A677">
            <v>676</v>
          </cell>
          <cell r="B677" t="str">
            <v>PAPEL MURAL GISELE II</v>
          </cell>
          <cell r="C677" t="str">
            <v>RL</v>
          </cell>
          <cell r="D677">
            <v>27839</v>
          </cell>
        </row>
        <row r="678">
          <cell r="A678">
            <v>677</v>
          </cell>
          <cell r="B678" t="str">
            <v>ENSAYO DENSIDAD TERRENO</v>
          </cell>
          <cell r="C678" t="str">
            <v>UN</v>
          </cell>
          <cell r="D678">
            <v>13920</v>
          </cell>
        </row>
        <row r="679">
          <cell r="A679">
            <v>678</v>
          </cell>
          <cell r="B679" t="str">
            <v>ENSAYO PROCTOR</v>
          </cell>
          <cell r="C679" t="str">
            <v>UN</v>
          </cell>
          <cell r="D679">
            <v>34800</v>
          </cell>
        </row>
        <row r="680">
          <cell r="A680">
            <v>679</v>
          </cell>
          <cell r="B680" t="str">
            <v>COPIA HELIOGRAFICA 100x70</v>
          </cell>
          <cell r="C680" t="str">
            <v>M2</v>
          </cell>
          <cell r="D680">
            <v>1850</v>
          </cell>
        </row>
        <row r="681">
          <cell r="A681">
            <v>680</v>
          </cell>
          <cell r="B681" t="str">
            <v>REJILLA SIFON    PC 20x20</v>
          </cell>
          <cell r="C681" t="str">
            <v>UN</v>
          </cell>
          <cell r="D681">
            <v>12363</v>
          </cell>
        </row>
        <row r="682">
          <cell r="A682">
            <v>681</v>
          </cell>
          <cell r="B682" t="str">
            <v>TERMINAL S/CANAL  SUPERK.</v>
          </cell>
          <cell r="C682" t="str">
            <v>UN</v>
          </cell>
          <cell r="D682">
            <v>3343</v>
          </cell>
        </row>
        <row r="683">
          <cell r="A683">
            <v>682</v>
          </cell>
          <cell r="B683" t="str">
            <v>TERMINAL C/MURO   SUPERK.</v>
          </cell>
          <cell r="C683" t="str">
            <v>UN</v>
          </cell>
          <cell r="D683">
            <v>9612</v>
          </cell>
        </row>
        <row r="684">
          <cell r="A684">
            <v>683</v>
          </cell>
          <cell r="B684" t="str">
            <v>REJILLA SIFON   S 4.5x3.5</v>
          </cell>
          <cell r="C684" t="str">
            <v>UN</v>
          </cell>
          <cell r="D684">
            <v>65967</v>
          </cell>
        </row>
        <row r="685">
          <cell r="A685">
            <v>684</v>
          </cell>
          <cell r="B685" t="str">
            <v>CUPULA TRAGANTE    C 6x4"</v>
          </cell>
          <cell r="C685" t="str">
            <v>UN</v>
          </cell>
          <cell r="D685">
            <v>11713</v>
          </cell>
        </row>
        <row r="686">
          <cell r="A686">
            <v>685</v>
          </cell>
          <cell r="B686" t="str">
            <v>TAPA DE CIERRE    SUPERK.</v>
          </cell>
          <cell r="C686" t="str">
            <v>UN</v>
          </cell>
          <cell r="D686">
            <v>2786</v>
          </cell>
        </row>
        <row r="687">
          <cell r="A687">
            <v>686</v>
          </cell>
          <cell r="B687" t="str">
            <v>PLACA DE CIERRE   SUPERK.</v>
          </cell>
          <cell r="C687" t="str">
            <v>UN</v>
          </cell>
          <cell r="D687">
            <v>1290</v>
          </cell>
        </row>
        <row r="688">
          <cell r="A688">
            <v>687</v>
          </cell>
          <cell r="B688" t="str">
            <v>GANCHO 3/8" P/MAD.SUPERK.</v>
          </cell>
          <cell r="C688" t="str">
            <v>UN</v>
          </cell>
          <cell r="D688">
            <v>775</v>
          </cell>
        </row>
        <row r="689">
          <cell r="A689">
            <v>688</v>
          </cell>
          <cell r="B689" t="str">
            <v>GANCHO 3/8" P/MET.SUPERK.</v>
          </cell>
          <cell r="C689" t="str">
            <v>UN</v>
          </cell>
          <cell r="D689">
            <v>651</v>
          </cell>
        </row>
        <row r="690">
          <cell r="A690">
            <v>689</v>
          </cell>
          <cell r="B690" t="str">
            <v>CANAL CIRC. CCA     2.5 m</v>
          </cell>
          <cell r="C690" t="str">
            <v>UN</v>
          </cell>
          <cell r="D690">
            <v>9208</v>
          </cell>
        </row>
        <row r="691">
          <cell r="A691">
            <v>690</v>
          </cell>
          <cell r="B691" t="str">
            <v>CANAL CIRC. CCB     1.25m</v>
          </cell>
          <cell r="C691" t="str">
            <v>UN</v>
          </cell>
          <cell r="D691">
            <v>4610</v>
          </cell>
        </row>
        <row r="692">
          <cell r="A692">
            <v>691</v>
          </cell>
          <cell r="B692" t="str">
            <v>CANAL CIRC. CCG-A   2.5 m</v>
          </cell>
          <cell r="C692" t="str">
            <v>UN</v>
          </cell>
          <cell r="D692">
            <v>11939</v>
          </cell>
        </row>
        <row r="693">
          <cell r="A693">
            <v>692</v>
          </cell>
          <cell r="B693" t="str">
            <v>CANAL CIRC. CCG-B   1.25m</v>
          </cell>
          <cell r="C693" t="str">
            <v>UN</v>
          </cell>
          <cell r="D693">
            <v>5788</v>
          </cell>
        </row>
        <row r="694">
          <cell r="A694">
            <v>693</v>
          </cell>
          <cell r="B694" t="str">
            <v>TERMINAL CANAL  A/C 0.37m</v>
          </cell>
          <cell r="C694" t="str">
            <v>UN</v>
          </cell>
          <cell r="D694">
            <v>3278</v>
          </cell>
        </row>
        <row r="695">
          <cell r="A695">
            <v>694</v>
          </cell>
          <cell r="B695" t="str">
            <v>TERMINAL    CCG-R   0.71m</v>
          </cell>
          <cell r="C695" t="str">
            <v>UN</v>
          </cell>
          <cell r="D695">
            <v>4146</v>
          </cell>
        </row>
        <row r="696">
          <cell r="A696">
            <v>695</v>
          </cell>
          <cell r="B696" t="str">
            <v>TERMINAL    CC      0.37m</v>
          </cell>
          <cell r="C696" t="str">
            <v>UN</v>
          </cell>
          <cell r="D696">
            <v>3278</v>
          </cell>
        </row>
        <row r="697">
          <cell r="A697">
            <v>696</v>
          </cell>
          <cell r="B697" t="str">
            <v>TERMINAL    CCG     0.71m</v>
          </cell>
          <cell r="C697" t="str">
            <v>UN</v>
          </cell>
          <cell r="D697">
            <v>3604</v>
          </cell>
        </row>
        <row r="698">
          <cell r="A698">
            <v>697</v>
          </cell>
          <cell r="B698" t="str">
            <v>SECCION     CC-R    0.31m</v>
          </cell>
          <cell r="C698" t="str">
            <v>UN</v>
          </cell>
          <cell r="D698">
            <v>3236</v>
          </cell>
        </row>
        <row r="699">
          <cell r="A699">
            <v>698</v>
          </cell>
          <cell r="B699" t="str">
            <v>SECCION     CCG-R   0.71m</v>
          </cell>
          <cell r="C699" t="str">
            <v>UN</v>
          </cell>
          <cell r="D699">
            <v>6909</v>
          </cell>
        </row>
        <row r="700">
          <cell r="A700">
            <v>699</v>
          </cell>
          <cell r="B700" t="str">
            <v>SECCION     CC      0.31m</v>
          </cell>
          <cell r="C700" t="str">
            <v>UN</v>
          </cell>
          <cell r="D700">
            <v>3236</v>
          </cell>
        </row>
        <row r="701">
          <cell r="A701">
            <v>700</v>
          </cell>
          <cell r="B701" t="str">
            <v>SECCION     CCG     0.71m</v>
          </cell>
          <cell r="C701" t="str">
            <v>UN</v>
          </cell>
          <cell r="D701">
            <v>6464</v>
          </cell>
        </row>
        <row r="702">
          <cell r="A702">
            <v>701</v>
          </cell>
          <cell r="B702" t="str">
            <v>ESQUINERO EXT. CANAL A/C</v>
          </cell>
          <cell r="C702" t="str">
            <v>UN</v>
          </cell>
          <cell r="D702">
            <v>3236</v>
          </cell>
        </row>
        <row r="703">
          <cell r="A703">
            <v>702</v>
          </cell>
          <cell r="B703" t="str">
            <v>ESQUINERO INT. CCG-C</v>
          </cell>
          <cell r="C703" t="str">
            <v>UN</v>
          </cell>
          <cell r="D703">
            <v>4116</v>
          </cell>
        </row>
        <row r="704">
          <cell r="A704">
            <v>703</v>
          </cell>
          <cell r="B704" t="str">
            <v>ESQUINERO EXT. CC</v>
          </cell>
          <cell r="C704" t="str">
            <v>UN</v>
          </cell>
          <cell r="D704">
            <v>3236</v>
          </cell>
        </row>
        <row r="705">
          <cell r="A705">
            <v>704</v>
          </cell>
          <cell r="B705" t="str">
            <v>ESQUINERO INT. CCG</v>
          </cell>
          <cell r="C705" t="str">
            <v>UN</v>
          </cell>
          <cell r="D705">
            <v>3997</v>
          </cell>
        </row>
        <row r="706">
          <cell r="A706">
            <v>705</v>
          </cell>
          <cell r="B706" t="str">
            <v>CANAL INDUST CANAL  2.0 m</v>
          </cell>
          <cell r="C706" t="str">
            <v>UN</v>
          </cell>
          <cell r="D706">
            <v>13965</v>
          </cell>
        </row>
        <row r="707">
          <cell r="A707">
            <v>706</v>
          </cell>
          <cell r="B707" t="str">
            <v>CANAL INDUST. CI-B  2.5 m</v>
          </cell>
          <cell r="C707" t="str">
            <v>UN</v>
          </cell>
          <cell r="D707">
            <v>17455</v>
          </cell>
        </row>
        <row r="708">
          <cell r="A708">
            <v>707</v>
          </cell>
          <cell r="B708" t="str">
            <v>CANAL INDUST. CI-C  1.25m</v>
          </cell>
          <cell r="C708" t="str">
            <v>UN</v>
          </cell>
          <cell r="D708">
            <v>8701</v>
          </cell>
        </row>
        <row r="709">
          <cell r="A709">
            <v>708</v>
          </cell>
          <cell r="B709" t="str">
            <v>TERMINAL      CI    0.4 m</v>
          </cell>
          <cell r="C709" t="str">
            <v>UN</v>
          </cell>
          <cell r="D709">
            <v>3306</v>
          </cell>
        </row>
        <row r="710">
          <cell r="A710">
            <v>709</v>
          </cell>
          <cell r="B710" t="str">
            <v>TERMINAL      CI-C  0.4 m</v>
          </cell>
          <cell r="C710" t="str">
            <v>UN</v>
          </cell>
          <cell r="D710">
            <v>3361</v>
          </cell>
        </row>
        <row r="711">
          <cell r="A711">
            <v>710</v>
          </cell>
          <cell r="B711" t="str">
            <v>TERMINAL      CI-RG 0.4 m</v>
          </cell>
          <cell r="C711" t="str">
            <v>UN</v>
          </cell>
          <cell r="D711">
            <v>3306</v>
          </cell>
        </row>
        <row r="712">
          <cell r="A712">
            <v>711</v>
          </cell>
          <cell r="B712" t="str">
            <v>SECCION       CI    0.4 m</v>
          </cell>
          <cell r="C712" t="str">
            <v>UN</v>
          </cell>
          <cell r="D712">
            <v>3038</v>
          </cell>
        </row>
        <row r="713">
          <cell r="A713">
            <v>712</v>
          </cell>
          <cell r="B713" t="str">
            <v>SECCION       CI-C  0.4 m</v>
          </cell>
          <cell r="C713" t="str">
            <v>UN</v>
          </cell>
          <cell r="D713">
            <v>3167</v>
          </cell>
        </row>
        <row r="714">
          <cell r="A714">
            <v>713</v>
          </cell>
          <cell r="B714" t="str">
            <v>ESQUINERO     CI</v>
          </cell>
          <cell r="C714" t="str">
            <v>UN</v>
          </cell>
          <cell r="D714">
            <v>5067</v>
          </cell>
        </row>
        <row r="715">
          <cell r="A715">
            <v>714</v>
          </cell>
          <cell r="B715" t="str">
            <v>ESQUINERO     CI-C</v>
          </cell>
          <cell r="C715" t="str">
            <v>UN</v>
          </cell>
          <cell r="D715">
            <v>5067</v>
          </cell>
        </row>
        <row r="716">
          <cell r="A716">
            <v>715</v>
          </cell>
          <cell r="B716" t="str">
            <v>ESQUINERO     CI-RG</v>
          </cell>
          <cell r="C716" t="str">
            <v>UN</v>
          </cell>
          <cell r="D716">
            <v>5067</v>
          </cell>
        </row>
        <row r="717">
          <cell r="A717">
            <v>716</v>
          </cell>
          <cell r="B717" t="str">
            <v>CANAL TRAPEZOIDAL  2.56 m</v>
          </cell>
          <cell r="C717" t="str">
            <v>UN</v>
          </cell>
          <cell r="D717">
            <v>11421</v>
          </cell>
        </row>
        <row r="718">
          <cell r="A718">
            <v>717</v>
          </cell>
          <cell r="B718" t="str">
            <v>TAPA P/CANAL TRAPEZOIDAL</v>
          </cell>
          <cell r="C718" t="str">
            <v>UN</v>
          </cell>
          <cell r="D718">
            <v>597</v>
          </cell>
        </row>
        <row r="719">
          <cell r="A719">
            <v>718</v>
          </cell>
          <cell r="B719" t="str">
            <v>TERMINAL TRAPEZOIDAL</v>
          </cell>
          <cell r="C719" t="str">
            <v>UN</v>
          </cell>
          <cell r="D719">
            <v>2214</v>
          </cell>
        </row>
        <row r="720">
          <cell r="A720">
            <v>719</v>
          </cell>
          <cell r="B720" t="str">
            <v>SECCION TRAPEZ.SAL.RECT.</v>
          </cell>
          <cell r="C720" t="str">
            <v>UN</v>
          </cell>
          <cell r="D720">
            <v>2961</v>
          </cell>
        </row>
        <row r="721">
          <cell r="A721">
            <v>720</v>
          </cell>
          <cell r="B721" t="str">
            <v>ESQUINERO TRAPEZ.INTERIOR</v>
          </cell>
          <cell r="C721" t="str">
            <v>UN</v>
          </cell>
          <cell r="D721">
            <v>5061</v>
          </cell>
        </row>
        <row r="722">
          <cell r="A722">
            <v>721</v>
          </cell>
          <cell r="B722" t="str">
            <v>ESQUINERO TRAPEZ.EXTERIOR</v>
          </cell>
          <cell r="C722" t="str">
            <v>UN</v>
          </cell>
          <cell r="D722">
            <v>4048</v>
          </cell>
        </row>
        <row r="723">
          <cell r="A723">
            <v>722</v>
          </cell>
          <cell r="B723" t="str">
            <v>BAJANTE RECT. TR-A  2.5 m</v>
          </cell>
          <cell r="C723" t="str">
            <v>UN</v>
          </cell>
          <cell r="D723">
            <v>12523</v>
          </cell>
        </row>
        <row r="724">
          <cell r="A724">
            <v>723</v>
          </cell>
          <cell r="B724" t="str">
            <v>BAJANTE RECT. TR-B  1.25m</v>
          </cell>
          <cell r="C724" t="str">
            <v>UN</v>
          </cell>
          <cell r="D724">
            <v>8966</v>
          </cell>
        </row>
        <row r="725">
          <cell r="A725">
            <v>724</v>
          </cell>
          <cell r="B725" t="str">
            <v>BAJANTE RECT. TR-C  0.6 m</v>
          </cell>
          <cell r="C725" t="str">
            <v>UN</v>
          </cell>
          <cell r="D725">
            <v>45012</v>
          </cell>
        </row>
        <row r="726">
          <cell r="A726">
            <v>725</v>
          </cell>
          <cell r="B726" t="str">
            <v>BAJANTE RECT. TRG-A 2.5 m</v>
          </cell>
          <cell r="C726" t="str">
            <v>UN</v>
          </cell>
          <cell r="D726">
            <v>18116</v>
          </cell>
        </row>
        <row r="727">
          <cell r="A727">
            <v>726</v>
          </cell>
          <cell r="B727" t="str">
            <v>BAJANTE RECT. TRG-B 1.25m</v>
          </cell>
          <cell r="C727" t="str">
            <v>UN</v>
          </cell>
          <cell r="D727">
            <v>883</v>
          </cell>
        </row>
        <row r="728">
          <cell r="A728">
            <v>727</v>
          </cell>
          <cell r="B728" t="str">
            <v>BAJANTE RECT. TRG-C 0.6 m</v>
          </cell>
          <cell r="C728" t="str">
            <v>UN</v>
          </cell>
          <cell r="D728">
            <v>4489</v>
          </cell>
        </row>
        <row r="729">
          <cell r="A729">
            <v>728</v>
          </cell>
          <cell r="B729" t="str">
            <v>CAMPANA       TR</v>
          </cell>
          <cell r="C729" t="str">
            <v>UN</v>
          </cell>
          <cell r="D729">
            <v>1183</v>
          </cell>
        </row>
        <row r="730">
          <cell r="A730">
            <v>729</v>
          </cell>
          <cell r="B730" t="str">
            <v>CAMPANA P/CANAL TRG</v>
          </cell>
          <cell r="C730" t="str">
            <v>UN</v>
          </cell>
          <cell r="D730">
            <v>1778</v>
          </cell>
        </row>
        <row r="731">
          <cell r="A731">
            <v>730</v>
          </cell>
          <cell r="B731" t="str">
            <v>CAMBIO         TR    90º</v>
          </cell>
          <cell r="C731" t="str">
            <v>UN</v>
          </cell>
          <cell r="D731">
            <v>1106</v>
          </cell>
        </row>
        <row r="732">
          <cell r="A732">
            <v>731</v>
          </cell>
          <cell r="B732" t="str">
            <v>CAMBIO P/CANAL TRG   90º</v>
          </cell>
          <cell r="C732" t="str">
            <v>UN</v>
          </cell>
          <cell r="D732">
            <v>1778</v>
          </cell>
        </row>
        <row r="733">
          <cell r="A733">
            <v>732</v>
          </cell>
          <cell r="B733" t="str">
            <v>CODO           TR    90º</v>
          </cell>
          <cell r="C733" t="str">
            <v>UN</v>
          </cell>
          <cell r="D733">
            <v>3524</v>
          </cell>
        </row>
        <row r="734">
          <cell r="A734">
            <v>733</v>
          </cell>
          <cell r="B734" t="str">
            <v>CODO           TRG   90º</v>
          </cell>
          <cell r="C734" t="str">
            <v>UN</v>
          </cell>
          <cell r="D734">
            <v>2753</v>
          </cell>
        </row>
        <row r="735">
          <cell r="A735">
            <v>734</v>
          </cell>
          <cell r="B735" t="str">
            <v>CODO TIPO C    TR    90º</v>
          </cell>
          <cell r="C735" t="str">
            <v>UN</v>
          </cell>
          <cell r="D735">
            <v>3084</v>
          </cell>
        </row>
        <row r="736">
          <cell r="A736">
            <v>735</v>
          </cell>
          <cell r="B736" t="str">
            <v>CODO TIPO C    TRG   90º</v>
          </cell>
          <cell r="C736" t="str">
            <v>UN</v>
          </cell>
          <cell r="D736">
            <v>2953</v>
          </cell>
        </row>
        <row r="737">
          <cell r="A737">
            <v>736</v>
          </cell>
          <cell r="B737" t="str">
            <v>CODO TIPO L    TR    90º</v>
          </cell>
          <cell r="C737" t="str">
            <v>UN</v>
          </cell>
          <cell r="D737">
            <v>5508</v>
          </cell>
        </row>
        <row r="738">
          <cell r="A738">
            <v>737</v>
          </cell>
          <cell r="B738" t="str">
            <v>CODO TIPO L    TRG   90º</v>
          </cell>
          <cell r="C738" t="str">
            <v>UN</v>
          </cell>
          <cell r="D738">
            <v>6161</v>
          </cell>
        </row>
        <row r="739">
          <cell r="A739">
            <v>738</v>
          </cell>
          <cell r="B739" t="str">
            <v>TANQUE CONICO     250 Lt.</v>
          </cell>
          <cell r="C739" t="str">
            <v>UN</v>
          </cell>
          <cell r="D739">
            <v>42355</v>
          </cell>
        </row>
        <row r="740">
          <cell r="A740">
            <v>739</v>
          </cell>
          <cell r="B740" t="str">
            <v>TANQUE CONICO     500 Lt.</v>
          </cell>
          <cell r="C740" t="str">
            <v>UN</v>
          </cell>
          <cell r="D740">
            <v>59811</v>
          </cell>
        </row>
        <row r="741">
          <cell r="A741">
            <v>740</v>
          </cell>
          <cell r="B741" t="str">
            <v>TANQUE RECTANG.   250 Lt.</v>
          </cell>
          <cell r="C741" t="str">
            <v>UN</v>
          </cell>
          <cell r="D741">
            <v>67710</v>
          </cell>
        </row>
        <row r="742">
          <cell r="A742">
            <v>741</v>
          </cell>
          <cell r="B742" t="str">
            <v>TANQUE RECTANG.   500 Lt.</v>
          </cell>
          <cell r="C742" t="str">
            <v>UN</v>
          </cell>
          <cell r="D742">
            <v>92489</v>
          </cell>
        </row>
        <row r="743">
          <cell r="A743">
            <v>742</v>
          </cell>
          <cell r="B743" t="str">
            <v>TANQUE CILINDRIC.1000 Lt.</v>
          </cell>
          <cell r="C743" t="str">
            <v>UN</v>
          </cell>
          <cell r="D743">
            <v>137663</v>
          </cell>
        </row>
        <row r="744">
          <cell r="A744">
            <v>743</v>
          </cell>
          <cell r="B744" t="str">
            <v>VALVULA</v>
          </cell>
          <cell r="C744" t="str">
            <v>UN</v>
          </cell>
          <cell r="D744">
            <v>6702</v>
          </cell>
        </row>
        <row r="745">
          <cell r="A745">
            <v>744</v>
          </cell>
          <cell r="B745" t="str">
            <v>FLOTADOR</v>
          </cell>
          <cell r="C745" t="str">
            <v>UN</v>
          </cell>
          <cell r="D745">
            <v>1099</v>
          </cell>
        </row>
        <row r="746">
          <cell r="A746">
            <v>745</v>
          </cell>
          <cell r="B746" t="str">
            <v>DUCTO CIRCULAR  0.4x2.0 m</v>
          </cell>
          <cell r="C746" t="str">
            <v>UN</v>
          </cell>
          <cell r="D746">
            <v>46790</v>
          </cell>
        </row>
        <row r="747">
          <cell r="A747">
            <v>746</v>
          </cell>
          <cell r="B747" t="str">
            <v>DUCTO CIRCULAR O.0X1.0 m</v>
          </cell>
          <cell r="C747" t="str">
            <v>UN</v>
          </cell>
          <cell r="D747">
            <v>23395</v>
          </cell>
        </row>
        <row r="748">
          <cell r="A748">
            <v>747</v>
          </cell>
          <cell r="B748" t="str">
            <v>DERIVACION CIRCULAR</v>
          </cell>
          <cell r="C748" t="str">
            <v>UN</v>
          </cell>
          <cell r="D748">
            <v>33572</v>
          </cell>
        </row>
        <row r="749">
          <cell r="A749">
            <v>748</v>
          </cell>
          <cell r="B749" t="str">
            <v>TAPA DUCTO CIRCULAR</v>
          </cell>
          <cell r="C749" t="str">
            <v>UN</v>
          </cell>
          <cell r="D749">
            <v>5715</v>
          </cell>
        </row>
        <row r="750">
          <cell r="A750">
            <v>749</v>
          </cell>
          <cell r="B750" t="str">
            <v>UNION CIRCULAR P/DUCTO</v>
          </cell>
          <cell r="C750" t="str">
            <v>UN</v>
          </cell>
          <cell r="D750">
            <v>3577</v>
          </cell>
        </row>
        <row r="751">
          <cell r="A751">
            <v>750</v>
          </cell>
          <cell r="B751" t="str">
            <v>DUCTO RECTANG.  0.4x2.0 m</v>
          </cell>
          <cell r="C751" t="str">
            <v>UN</v>
          </cell>
          <cell r="D751">
            <v>50900</v>
          </cell>
        </row>
        <row r="752">
          <cell r="A752">
            <v>751</v>
          </cell>
          <cell r="B752" t="str">
            <v>DUCTO RECTANG.  0.4x1.0 m</v>
          </cell>
          <cell r="C752" t="str">
            <v>UN</v>
          </cell>
          <cell r="D752">
            <v>29450</v>
          </cell>
        </row>
        <row r="753">
          <cell r="A753">
            <v>752</v>
          </cell>
          <cell r="B753" t="str">
            <v>DERIVACION RECTANGULAR</v>
          </cell>
          <cell r="C753" t="str">
            <v>UN</v>
          </cell>
          <cell r="D753">
            <v>37619</v>
          </cell>
        </row>
        <row r="754">
          <cell r="A754">
            <v>753</v>
          </cell>
          <cell r="B754" t="str">
            <v>TAPA DUCTO RECTANGULAR</v>
          </cell>
          <cell r="C754" t="str">
            <v>UN</v>
          </cell>
          <cell r="D754">
            <v>6125</v>
          </cell>
        </row>
        <row r="755">
          <cell r="A755">
            <v>754</v>
          </cell>
          <cell r="B755" t="str">
            <v>VENTILADOR DE TECHO 100 W</v>
          </cell>
          <cell r="C755" t="str">
            <v>UN</v>
          </cell>
          <cell r="D755">
            <v>52500</v>
          </cell>
        </row>
        <row r="756">
          <cell r="A756">
            <v>755</v>
          </cell>
          <cell r="B756" t="str">
            <v>TEJA ONDULADA No.2</v>
          </cell>
          <cell r="C756" t="str">
            <v>UN</v>
          </cell>
          <cell r="D756">
            <v>4369</v>
          </cell>
        </row>
        <row r="757">
          <cell r="A757">
            <v>756</v>
          </cell>
          <cell r="B757" t="str">
            <v>TEJA ONDULADA No.3</v>
          </cell>
          <cell r="C757" t="str">
            <v>UN</v>
          </cell>
          <cell r="D757">
            <v>6600</v>
          </cell>
        </row>
        <row r="758">
          <cell r="A758">
            <v>757</v>
          </cell>
          <cell r="B758" t="str">
            <v>TEJA ONDULADA No.4</v>
          </cell>
          <cell r="C758" t="str">
            <v>UN</v>
          </cell>
          <cell r="D758">
            <v>9387</v>
          </cell>
        </row>
        <row r="759">
          <cell r="A759">
            <v>758</v>
          </cell>
          <cell r="B759" t="str">
            <v>TEJA ONDULADA No.5</v>
          </cell>
          <cell r="C759" t="str">
            <v>UN</v>
          </cell>
          <cell r="D759">
            <v>11758</v>
          </cell>
        </row>
        <row r="760">
          <cell r="A760">
            <v>759</v>
          </cell>
          <cell r="B760" t="str">
            <v>TEJA ONDULADA No.6</v>
          </cell>
          <cell r="C760" t="str">
            <v>UN</v>
          </cell>
          <cell r="D760">
            <v>14563</v>
          </cell>
        </row>
        <row r="761">
          <cell r="A761">
            <v>760</v>
          </cell>
          <cell r="B761" t="str">
            <v>TEJA ONDULADA No.8</v>
          </cell>
          <cell r="C761" t="str">
            <v>UN</v>
          </cell>
          <cell r="D761">
            <v>19333</v>
          </cell>
        </row>
        <row r="762">
          <cell r="A762">
            <v>761</v>
          </cell>
          <cell r="B762" t="str">
            <v>TEJA ONDULADA No.10</v>
          </cell>
          <cell r="C762" t="str">
            <v>UN</v>
          </cell>
          <cell r="D762">
            <v>24300</v>
          </cell>
        </row>
        <row r="763">
          <cell r="A763">
            <v>762</v>
          </cell>
          <cell r="B763" t="str">
            <v>TEJA   ONDULIT      No.4</v>
          </cell>
          <cell r="C763" t="str">
            <v>UN</v>
          </cell>
          <cell r="D763">
            <v>8105</v>
          </cell>
        </row>
        <row r="764">
          <cell r="A764">
            <v>763</v>
          </cell>
          <cell r="B764" t="str">
            <v>TEJA   ONDULIT      No.5</v>
          </cell>
          <cell r="C764" t="str">
            <v>UN</v>
          </cell>
          <cell r="D764">
            <v>10705</v>
          </cell>
        </row>
        <row r="765">
          <cell r="A765">
            <v>764</v>
          </cell>
          <cell r="B765" t="str">
            <v>TEJA   ONDULIT      No.6</v>
          </cell>
          <cell r="C765" t="str">
            <v>UN</v>
          </cell>
          <cell r="D765">
            <v>13356</v>
          </cell>
        </row>
        <row r="766">
          <cell r="A766">
            <v>765</v>
          </cell>
          <cell r="B766" t="str">
            <v>TEJA   ONDULIT      No.8</v>
          </cell>
          <cell r="C766" t="str">
            <v>UN</v>
          </cell>
          <cell r="D766">
            <v>17731</v>
          </cell>
        </row>
        <row r="767">
          <cell r="A767">
            <v>766</v>
          </cell>
          <cell r="B767" t="str">
            <v>TEJA   ONDULIT      No.10</v>
          </cell>
          <cell r="C767" t="str">
            <v>UN</v>
          </cell>
          <cell r="D767">
            <v>22358</v>
          </cell>
        </row>
        <row r="768">
          <cell r="A768">
            <v>767</v>
          </cell>
          <cell r="B768" t="str">
            <v>TEJA   TEJALIT      No.4</v>
          </cell>
          <cell r="C768" t="str">
            <v>UN</v>
          </cell>
          <cell r="D768">
            <v>2828</v>
          </cell>
        </row>
        <row r="769">
          <cell r="A769">
            <v>768</v>
          </cell>
          <cell r="B769" t="str">
            <v>TEJA   TEJALIT      No.5</v>
          </cell>
          <cell r="C769" t="str">
            <v>UN</v>
          </cell>
          <cell r="D769">
            <v>3762</v>
          </cell>
        </row>
        <row r="770">
          <cell r="A770">
            <v>769</v>
          </cell>
          <cell r="B770" t="str">
            <v>TEJA   TEJALIT      No.6</v>
          </cell>
          <cell r="C770" t="str">
            <v>UN</v>
          </cell>
          <cell r="D770">
            <v>4661</v>
          </cell>
        </row>
        <row r="771">
          <cell r="A771">
            <v>770</v>
          </cell>
          <cell r="B771" t="str">
            <v>TEJA   TEJALIT      No.8</v>
          </cell>
          <cell r="C771" t="str">
            <v>UN</v>
          </cell>
          <cell r="D771">
            <v>6186</v>
          </cell>
        </row>
        <row r="772">
          <cell r="A772">
            <v>771</v>
          </cell>
          <cell r="B772" t="str">
            <v>TEJA  TEJALIT DOBLE No.4</v>
          </cell>
          <cell r="C772" t="str">
            <v>UN</v>
          </cell>
          <cell r="D772">
            <v>5653</v>
          </cell>
        </row>
        <row r="773">
          <cell r="A773">
            <v>772</v>
          </cell>
          <cell r="B773" t="str">
            <v>TEJA  TEJALIT DOBLE No.5</v>
          </cell>
          <cell r="C773" t="str">
            <v>UN</v>
          </cell>
          <cell r="D773">
            <v>7525</v>
          </cell>
        </row>
        <row r="774">
          <cell r="A774">
            <v>773</v>
          </cell>
          <cell r="B774" t="str">
            <v>TEJA  TEJALIT DOBLE No.6</v>
          </cell>
          <cell r="C774" t="str">
            <v>UN</v>
          </cell>
          <cell r="D774">
            <v>9322</v>
          </cell>
        </row>
        <row r="775">
          <cell r="A775">
            <v>774</v>
          </cell>
          <cell r="B775" t="str">
            <v>TEJA  TEJALIT DOBLE No.8</v>
          </cell>
          <cell r="C775" t="str">
            <v>UN</v>
          </cell>
          <cell r="D775">
            <v>12375</v>
          </cell>
        </row>
        <row r="776">
          <cell r="A776">
            <v>775</v>
          </cell>
          <cell r="B776" t="str">
            <v>TEJA ONDUL.GRIS 1000 No.2</v>
          </cell>
          <cell r="C776" t="str">
            <v>UN</v>
          </cell>
          <cell r="D776">
            <v>5024</v>
          </cell>
        </row>
        <row r="777">
          <cell r="A777">
            <v>776</v>
          </cell>
          <cell r="B777" t="str">
            <v>TEJA ONDUL.GRIS 1000 No.3</v>
          </cell>
          <cell r="C777" t="str">
            <v>UN</v>
          </cell>
          <cell r="D777">
            <v>7591</v>
          </cell>
        </row>
        <row r="778">
          <cell r="A778">
            <v>777</v>
          </cell>
          <cell r="B778" t="str">
            <v>CABALLETE G15 ONDUL. 1000</v>
          </cell>
          <cell r="C778" t="str">
            <v>UN</v>
          </cell>
          <cell r="D778">
            <v>6927</v>
          </cell>
        </row>
        <row r="779">
          <cell r="A779">
            <v>778</v>
          </cell>
          <cell r="B779" t="str">
            <v>CABALLETE G20 ONDUL. 1000</v>
          </cell>
          <cell r="C779" t="str">
            <v>UN</v>
          </cell>
          <cell r="D779">
            <v>8927</v>
          </cell>
        </row>
        <row r="780">
          <cell r="A780">
            <v>779</v>
          </cell>
          <cell r="B780" t="str">
            <v>CABALLETE G25 ONDUL. 1000</v>
          </cell>
          <cell r="C780" t="str">
            <v>UN</v>
          </cell>
          <cell r="D780">
            <v>8927</v>
          </cell>
        </row>
        <row r="781">
          <cell r="A781">
            <v>780</v>
          </cell>
          <cell r="B781" t="str">
            <v>PUERTA PRINCIPAL SEDRO</v>
          </cell>
          <cell r="C781" t="str">
            <v>UN</v>
          </cell>
          <cell r="D781">
            <v>240000</v>
          </cell>
        </row>
        <row r="782">
          <cell r="A782">
            <v>781</v>
          </cell>
          <cell r="B782" t="str">
            <v>BLOQUE MURO</v>
          </cell>
          <cell r="C782" t="str">
            <v>UN</v>
          </cell>
          <cell r="D782">
            <v>1500</v>
          </cell>
        </row>
        <row r="783">
          <cell r="A783">
            <v>782</v>
          </cell>
          <cell r="B783" t="str">
            <v>MANTO POPULAR 3MM</v>
          </cell>
          <cell r="C783" t="str">
            <v>M2</v>
          </cell>
          <cell r="D783">
            <v>30136</v>
          </cell>
        </row>
        <row r="784">
          <cell r="A784">
            <v>783</v>
          </cell>
          <cell r="B784" t="str">
            <v>MANTO CONSTRUCCION 3MM</v>
          </cell>
          <cell r="C784" t="str">
            <v>M2</v>
          </cell>
          <cell r="D784">
            <v>34997</v>
          </cell>
        </row>
        <row r="785">
          <cell r="A785">
            <v>784</v>
          </cell>
          <cell r="B785" t="str">
            <v>MALLA NYLON (Voleibol) 01</v>
          </cell>
          <cell r="C785" t="str">
            <v>UN</v>
          </cell>
          <cell r="D785">
            <v>27300</v>
          </cell>
        </row>
        <row r="786">
          <cell r="A786">
            <v>785</v>
          </cell>
          <cell r="B786" t="str">
            <v>POLISEC</v>
          </cell>
          <cell r="C786" t="str">
            <v>M2</v>
          </cell>
          <cell r="D786">
            <v>330</v>
          </cell>
        </row>
        <row r="787">
          <cell r="A787">
            <v>786</v>
          </cell>
          <cell r="B787" t="str">
            <v>MANTO CONSTRUCCION 3MM GR</v>
          </cell>
          <cell r="C787" t="str">
            <v>M2</v>
          </cell>
          <cell r="D787">
            <v>44824</v>
          </cell>
        </row>
        <row r="788">
          <cell r="A788">
            <v>787</v>
          </cell>
          <cell r="B788" t="str">
            <v>MANTO STANDARD 2MM</v>
          </cell>
          <cell r="C788" t="str">
            <v>M2</v>
          </cell>
          <cell r="D788">
            <v>34696</v>
          </cell>
        </row>
        <row r="789">
          <cell r="A789">
            <v>788</v>
          </cell>
          <cell r="B789" t="str">
            <v>BARRA 14 LB</v>
          </cell>
          <cell r="C789" t="str">
            <v>UN</v>
          </cell>
          <cell r="D789">
            <v>22597</v>
          </cell>
        </row>
        <row r="790">
          <cell r="A790">
            <v>789</v>
          </cell>
          <cell r="B790" t="str">
            <v>TAPA REGISTRO     R 17x17</v>
          </cell>
          <cell r="C790" t="str">
            <v>UN</v>
          </cell>
          <cell r="D790">
            <v>17451</v>
          </cell>
        </row>
        <row r="791">
          <cell r="A791">
            <v>790</v>
          </cell>
          <cell r="B791" t="str">
            <v>CLARABOYA ONDULIT   No.4</v>
          </cell>
          <cell r="C791" t="str">
            <v>UN</v>
          </cell>
          <cell r="D791">
            <v>11701</v>
          </cell>
        </row>
        <row r="792">
          <cell r="A792">
            <v>791</v>
          </cell>
          <cell r="B792" t="str">
            <v>CEMENTO BLANCO</v>
          </cell>
          <cell r="C792" t="str">
            <v>KG</v>
          </cell>
          <cell r="D792">
            <v>421</v>
          </cell>
        </row>
        <row r="793">
          <cell r="A793">
            <v>792</v>
          </cell>
          <cell r="B793" t="str">
            <v>CLARABOYA ONDULIT No.6</v>
          </cell>
          <cell r="C793" t="str">
            <v>UN</v>
          </cell>
          <cell r="D793">
            <v>17717</v>
          </cell>
        </row>
        <row r="794">
          <cell r="A794">
            <v>793</v>
          </cell>
          <cell r="B794" t="str">
            <v>MANTO STANDARD 3MM</v>
          </cell>
          <cell r="C794" t="str">
            <v>M2</v>
          </cell>
          <cell r="D794">
            <v>40655</v>
          </cell>
        </row>
        <row r="795">
          <cell r="A795">
            <v>794</v>
          </cell>
          <cell r="B795" t="str">
            <v>ALMADANA         6 LIBRAS</v>
          </cell>
          <cell r="C795" t="str">
            <v>UN</v>
          </cell>
          <cell r="D795">
            <v>11101</v>
          </cell>
        </row>
        <row r="796">
          <cell r="A796">
            <v>795</v>
          </cell>
          <cell r="B796" t="str">
            <v>MANTO STAND 3MM GRANILLA</v>
          </cell>
          <cell r="C796" t="str">
            <v>M2</v>
          </cell>
          <cell r="D796">
            <v>46715</v>
          </cell>
        </row>
        <row r="797">
          <cell r="A797">
            <v>796</v>
          </cell>
          <cell r="B797" t="str">
            <v>TAPA REGISTRO     R 24x24</v>
          </cell>
          <cell r="C797" t="str">
            <v>UN</v>
          </cell>
          <cell r="D797">
            <v>19132</v>
          </cell>
        </row>
        <row r="798">
          <cell r="A798">
            <v>797</v>
          </cell>
          <cell r="B798" t="str">
            <v>GRAPA PARA CAMA S/PONER</v>
          </cell>
          <cell r="C798" t="str">
            <v>UN</v>
          </cell>
          <cell r="D798">
            <v>2847</v>
          </cell>
        </row>
        <row r="799">
          <cell r="A799">
            <v>798</v>
          </cell>
          <cell r="B799" t="str">
            <v>CABALLETE FIJO 20</v>
          </cell>
          <cell r="C799" t="str">
            <v>UN</v>
          </cell>
          <cell r="D799">
            <v>9502</v>
          </cell>
        </row>
        <row r="800">
          <cell r="A800">
            <v>799</v>
          </cell>
          <cell r="B800" t="str">
            <v>CIERRE MAGNET. PERMANENTE</v>
          </cell>
          <cell r="C800" t="str">
            <v>UN</v>
          </cell>
          <cell r="D800">
            <v>313</v>
          </cell>
        </row>
        <row r="801">
          <cell r="A801">
            <v>800</v>
          </cell>
          <cell r="B801" t="str">
            <v>CIERRA VAIVEN PUERTA GAB.</v>
          </cell>
          <cell r="C801" t="str">
            <v>UN</v>
          </cell>
          <cell r="D801">
            <v>434</v>
          </cell>
        </row>
        <row r="802">
          <cell r="A802">
            <v>801</v>
          </cell>
          <cell r="B802" t="str">
            <v>CONCRETO CONSISTENC. 5001</v>
          </cell>
          <cell r="C802" t="str">
            <v>M3</v>
          </cell>
          <cell r="D802">
            <v>178060</v>
          </cell>
        </row>
        <row r="803">
          <cell r="A803">
            <v>802</v>
          </cell>
          <cell r="B803" t="str">
            <v>CORRUGAS PARA MADERA 1/2"</v>
          </cell>
          <cell r="C803" t="str">
            <v>UN</v>
          </cell>
          <cell r="D803">
            <v>9746</v>
          </cell>
        </row>
        <row r="804">
          <cell r="A804">
            <v>803</v>
          </cell>
          <cell r="B804" t="str">
            <v>EXTINTOR AGUA 2 1/2 METAL</v>
          </cell>
          <cell r="C804" t="str">
            <v>UN</v>
          </cell>
          <cell r="D804">
            <v>22620</v>
          </cell>
        </row>
        <row r="805">
          <cell r="A805">
            <v>804</v>
          </cell>
          <cell r="B805" t="str">
            <v>CABALLETE VENTILACION 20</v>
          </cell>
          <cell r="C805" t="str">
            <v>UN</v>
          </cell>
          <cell r="D805">
            <v>9859</v>
          </cell>
        </row>
        <row r="806">
          <cell r="A806">
            <v>805</v>
          </cell>
          <cell r="B806" t="str">
            <v>COSTO ADIC. ACELERADO 3D</v>
          </cell>
          <cell r="C806" t="str">
            <v>M3</v>
          </cell>
          <cell r="D806">
            <v>23200</v>
          </cell>
        </row>
        <row r="807">
          <cell r="A807">
            <v>806</v>
          </cell>
          <cell r="B807" t="str">
            <v>REGLETA TELEF. 10 PARES</v>
          </cell>
          <cell r="C807" t="str">
            <v>UN</v>
          </cell>
          <cell r="D807">
            <v>6010</v>
          </cell>
        </row>
        <row r="808">
          <cell r="A808">
            <v>807</v>
          </cell>
          <cell r="B808" t="str">
            <v>PLATINA COBRE  1 1/2 x1/8</v>
          </cell>
          <cell r="C808" t="str">
            <v>ML</v>
          </cell>
          <cell r="D808">
            <v>4700</v>
          </cell>
        </row>
        <row r="809">
          <cell r="A809">
            <v>808</v>
          </cell>
          <cell r="B809" t="str">
            <v>PLATINA COBRE    5/8 x1/8</v>
          </cell>
          <cell r="C809" t="str">
            <v>ML</v>
          </cell>
          <cell r="D809">
            <v>2000</v>
          </cell>
        </row>
        <row r="810">
          <cell r="A810">
            <v>809</v>
          </cell>
          <cell r="B810" t="str">
            <v>PORTERIA MULTIFUNCIONAL</v>
          </cell>
          <cell r="C810" t="str">
            <v>UN</v>
          </cell>
          <cell r="D810">
            <v>615000</v>
          </cell>
        </row>
        <row r="811">
          <cell r="A811">
            <v>810</v>
          </cell>
          <cell r="B811" t="str">
            <v>COSTO ADIC. ACELERADO 7D</v>
          </cell>
          <cell r="C811" t="str">
            <v>M3</v>
          </cell>
          <cell r="D811">
            <v>13920</v>
          </cell>
        </row>
        <row r="812">
          <cell r="A812">
            <v>811</v>
          </cell>
          <cell r="B812" t="str">
            <v>COSTO ADIC. IMP.3000 PS01</v>
          </cell>
          <cell r="C812" t="str">
            <v>M3</v>
          </cell>
          <cell r="D812">
            <v>6960</v>
          </cell>
        </row>
        <row r="813">
          <cell r="A813">
            <v>812</v>
          </cell>
          <cell r="B813" t="str">
            <v>COSTO ADIC. IMP.4000 PS01</v>
          </cell>
          <cell r="C813" t="str">
            <v>M3</v>
          </cell>
          <cell r="D813">
            <v>7192</v>
          </cell>
        </row>
        <row r="814">
          <cell r="A814">
            <v>813</v>
          </cell>
          <cell r="B814" t="str">
            <v>DILATACION EN BRONCE PC09</v>
          </cell>
          <cell r="C814" t="str">
            <v>ML</v>
          </cell>
          <cell r="D814">
            <v>4060</v>
          </cell>
        </row>
        <row r="815">
          <cell r="A815">
            <v>814</v>
          </cell>
          <cell r="B815" t="str">
            <v>ESCUDO DECO</v>
          </cell>
          <cell r="C815" t="str">
            <v>UN</v>
          </cell>
          <cell r="D815">
            <v>985</v>
          </cell>
        </row>
        <row r="816">
          <cell r="A816">
            <v>815</v>
          </cell>
          <cell r="B816" t="str">
            <v>MANIJA PARA VENTANA</v>
          </cell>
          <cell r="C816" t="str">
            <v>UN</v>
          </cell>
          <cell r="D816">
            <v>1190</v>
          </cell>
        </row>
        <row r="817">
          <cell r="A817">
            <v>816</v>
          </cell>
          <cell r="B817" t="str">
            <v>ALAMBRE COBRE THW  14 AWG</v>
          </cell>
          <cell r="C817" t="str">
            <v>ML</v>
          </cell>
          <cell r="D817">
            <v>292</v>
          </cell>
        </row>
        <row r="818">
          <cell r="A818">
            <v>817</v>
          </cell>
          <cell r="B818" t="str">
            <v>HILO ALUMINIO 0.7 x 0.9</v>
          </cell>
          <cell r="C818" t="str">
            <v>ML</v>
          </cell>
          <cell r="D818">
            <v>1322</v>
          </cell>
        </row>
        <row r="819">
          <cell r="A819">
            <v>818</v>
          </cell>
          <cell r="B819" t="str">
            <v>CAJA 4x4 MET. DEKO AK  2V</v>
          </cell>
          <cell r="C819" t="str">
            <v>UN</v>
          </cell>
          <cell r="D819">
            <v>1525</v>
          </cell>
        </row>
        <row r="820">
          <cell r="A820">
            <v>819</v>
          </cell>
          <cell r="B820" t="str">
            <v>CINTA BANDIT         1/2"</v>
          </cell>
          <cell r="C820" t="str">
            <v>RL</v>
          </cell>
          <cell r="D820">
            <v>36300</v>
          </cell>
        </row>
        <row r="821">
          <cell r="A821">
            <v>820</v>
          </cell>
          <cell r="B821" t="str">
            <v>HEBILLA              1/2"</v>
          </cell>
          <cell r="C821" t="str">
            <v>UN</v>
          </cell>
          <cell r="D821">
            <v>32500</v>
          </cell>
        </row>
        <row r="822">
          <cell r="A822">
            <v>821</v>
          </cell>
          <cell r="B822" t="str">
            <v>TINTILLA P/MADERA CAFE</v>
          </cell>
          <cell r="C822" t="str">
            <v>LT</v>
          </cell>
          <cell r="D822">
            <v>11700</v>
          </cell>
        </row>
        <row r="823">
          <cell r="A823">
            <v>822</v>
          </cell>
          <cell r="B823" t="str">
            <v>BALDOSA P5</v>
          </cell>
          <cell r="C823" t="str">
            <v>M2</v>
          </cell>
          <cell r="D823">
            <v>14836</v>
          </cell>
        </row>
        <row r="824">
          <cell r="A824">
            <v>823</v>
          </cell>
          <cell r="B824" t="str">
            <v>CABALLETE G 20</v>
          </cell>
          <cell r="C824" t="str">
            <v>UN</v>
          </cell>
          <cell r="D824">
            <v>7742</v>
          </cell>
        </row>
        <row r="825">
          <cell r="A825">
            <v>824</v>
          </cell>
          <cell r="B825" t="str">
            <v>TABLON ANTIDESLIZANTE 30 X 30</v>
          </cell>
          <cell r="C825" t="str">
            <v>M2</v>
          </cell>
          <cell r="D825">
            <v>9095</v>
          </cell>
        </row>
        <row r="826">
          <cell r="A826">
            <v>825</v>
          </cell>
          <cell r="B826" t="str">
            <v>BALA ALUMINIO No.10</v>
          </cell>
          <cell r="C826" t="str">
            <v>UN</v>
          </cell>
          <cell r="D826">
            <v>4300</v>
          </cell>
        </row>
        <row r="827">
          <cell r="A827">
            <v>826</v>
          </cell>
          <cell r="B827" t="str">
            <v>BALA ALUMINIO No.12</v>
          </cell>
          <cell r="C827" t="str">
            <v>UN</v>
          </cell>
          <cell r="D827">
            <v>3350</v>
          </cell>
        </row>
        <row r="828">
          <cell r="A828">
            <v>827</v>
          </cell>
          <cell r="B828" t="str">
            <v>CONECTOR CORAZA      1/2"</v>
          </cell>
          <cell r="C828" t="str">
            <v>UN</v>
          </cell>
          <cell r="D828">
            <v>2313</v>
          </cell>
        </row>
        <row r="829">
          <cell r="A829">
            <v>828</v>
          </cell>
          <cell r="B829" t="str">
            <v>MANTO STANDARD 4MM</v>
          </cell>
          <cell r="C829" t="str">
            <v>M2</v>
          </cell>
          <cell r="D829">
            <v>49006</v>
          </cell>
        </row>
        <row r="830">
          <cell r="A830">
            <v>829</v>
          </cell>
          <cell r="B830" t="str">
            <v>MANTO STANDARD 4MM G. NAT</v>
          </cell>
          <cell r="C830" t="str">
            <v>M2</v>
          </cell>
          <cell r="D830">
            <v>54049</v>
          </cell>
        </row>
        <row r="831">
          <cell r="A831">
            <v>830</v>
          </cell>
          <cell r="B831" t="str">
            <v>MANTO EDIL 3MM</v>
          </cell>
          <cell r="C831" t="str">
            <v>M2</v>
          </cell>
          <cell r="D831">
            <v>47815</v>
          </cell>
        </row>
        <row r="832">
          <cell r="A832">
            <v>831</v>
          </cell>
          <cell r="B832" t="str">
            <v>MANTO EDIL 4MM</v>
          </cell>
          <cell r="C832" t="str">
            <v>M2</v>
          </cell>
          <cell r="D832">
            <v>55436</v>
          </cell>
        </row>
        <row r="833">
          <cell r="A833">
            <v>832</v>
          </cell>
          <cell r="B833" t="str">
            <v>TEJA OND. GRIS 1000 No.2</v>
          </cell>
          <cell r="C833" t="str">
            <v>UN</v>
          </cell>
          <cell r="D833">
            <v>5824</v>
          </cell>
        </row>
        <row r="834">
          <cell r="A834">
            <v>833</v>
          </cell>
          <cell r="B834" t="str">
            <v>CORAZA METALICA        1"</v>
          </cell>
          <cell r="C834" t="str">
            <v>UN</v>
          </cell>
          <cell r="D834">
            <v>7688</v>
          </cell>
        </row>
        <row r="835">
          <cell r="A835">
            <v>834</v>
          </cell>
          <cell r="B835" t="str">
            <v>TEJA OND. GRIS 1000 No.3</v>
          </cell>
          <cell r="C835" t="str">
            <v>UN</v>
          </cell>
          <cell r="D835">
            <v>7591</v>
          </cell>
        </row>
        <row r="836">
          <cell r="A836">
            <v>835</v>
          </cell>
          <cell r="B836" t="str">
            <v>GANCHO TEJA ETERNIT  55mm</v>
          </cell>
          <cell r="C836" t="str">
            <v>UN</v>
          </cell>
          <cell r="D836">
            <v>325</v>
          </cell>
        </row>
        <row r="837">
          <cell r="A837">
            <v>836</v>
          </cell>
          <cell r="B837" t="str">
            <v>GANCHO TEJA ETERNIT 150mm</v>
          </cell>
          <cell r="C837" t="str">
            <v>UN</v>
          </cell>
          <cell r="D837">
            <v>234</v>
          </cell>
        </row>
        <row r="838">
          <cell r="A838">
            <v>837</v>
          </cell>
          <cell r="B838" t="str">
            <v>GANCHO TEJA ETERNIT 250mm</v>
          </cell>
          <cell r="C838" t="str">
            <v>UN</v>
          </cell>
          <cell r="D838">
            <v>309</v>
          </cell>
        </row>
        <row r="839">
          <cell r="A839">
            <v>838</v>
          </cell>
          <cell r="B839" t="str">
            <v>BALDOSA MARMOLIZADA</v>
          </cell>
          <cell r="C839" t="str">
            <v>M2</v>
          </cell>
          <cell r="D839">
            <v>12273</v>
          </cell>
        </row>
        <row r="840">
          <cell r="A840">
            <v>839</v>
          </cell>
          <cell r="B840" t="str">
            <v>TEJA ETERNIT 1000     # 3</v>
          </cell>
          <cell r="C840" t="str">
            <v>UN</v>
          </cell>
          <cell r="D840">
            <v>7030</v>
          </cell>
        </row>
        <row r="841">
          <cell r="A841">
            <v>840</v>
          </cell>
          <cell r="B841" t="str">
            <v>GANCHO TEJA ETERNIT ESPAÑ</v>
          </cell>
          <cell r="C841" t="str">
            <v>UN</v>
          </cell>
          <cell r="D841">
            <v>137</v>
          </cell>
        </row>
        <row r="842">
          <cell r="A842">
            <v>841</v>
          </cell>
          <cell r="B842" t="str">
            <v>TEJA ETERNIT PLANICEL</v>
          </cell>
          <cell r="C842" t="str">
            <v>UN</v>
          </cell>
          <cell r="D842">
            <v>9063</v>
          </cell>
        </row>
        <row r="843">
          <cell r="A843">
            <v>842</v>
          </cell>
          <cell r="B843" t="str">
            <v>TEJA ETERNIT PLANICEL INI</v>
          </cell>
          <cell r="C843" t="str">
            <v>UN</v>
          </cell>
          <cell r="D843">
            <v>10295</v>
          </cell>
        </row>
        <row r="844">
          <cell r="A844">
            <v>843</v>
          </cell>
          <cell r="B844" t="str">
            <v>CAB  ETERNIT PLANICEL</v>
          </cell>
          <cell r="C844" t="str">
            <v>UN</v>
          </cell>
          <cell r="D844">
            <v>7375</v>
          </cell>
        </row>
        <row r="845">
          <cell r="A845">
            <v>845</v>
          </cell>
          <cell r="B845" t="str">
            <v>CORAZA METALICA      1/2"</v>
          </cell>
          <cell r="C845" t="str">
            <v>UN</v>
          </cell>
          <cell r="D845">
            <v>4072</v>
          </cell>
        </row>
        <row r="846">
          <cell r="A846">
            <v>846</v>
          </cell>
          <cell r="B846" t="str">
            <v>CAPACETE             1/2"</v>
          </cell>
          <cell r="C846" t="str">
            <v>UN</v>
          </cell>
          <cell r="D846">
            <v>580</v>
          </cell>
        </row>
        <row r="847">
          <cell r="A847">
            <v>847</v>
          </cell>
          <cell r="B847" t="str">
            <v>TERM.LAT  PLANICEL   CM1</v>
          </cell>
          <cell r="C847" t="str">
            <v>UN</v>
          </cell>
          <cell r="D847">
            <v>13908</v>
          </cell>
        </row>
        <row r="848">
          <cell r="A848">
            <v>848</v>
          </cell>
          <cell r="B848" t="str">
            <v>TERM.LAT  PLANICEL   CM2</v>
          </cell>
          <cell r="C848" t="str">
            <v>UN</v>
          </cell>
          <cell r="D848">
            <v>7372</v>
          </cell>
        </row>
        <row r="849">
          <cell r="A849">
            <v>849</v>
          </cell>
          <cell r="B849" t="str">
            <v>TERM.LAT  PLANICEL   SM1</v>
          </cell>
          <cell r="C849" t="str">
            <v>UN</v>
          </cell>
          <cell r="D849">
            <v>13311</v>
          </cell>
        </row>
        <row r="850">
          <cell r="A850">
            <v>850</v>
          </cell>
          <cell r="B850" t="str">
            <v>TERM.LAT  PLANICEL   SM2</v>
          </cell>
          <cell r="C850" t="str">
            <v>UN</v>
          </cell>
          <cell r="D850">
            <v>5859</v>
          </cell>
        </row>
        <row r="851">
          <cell r="A851">
            <v>851</v>
          </cell>
          <cell r="B851" t="str">
            <v>UNION NEGRA          1/2"</v>
          </cell>
          <cell r="C851" t="str">
            <v>UN</v>
          </cell>
          <cell r="D851">
            <v>528</v>
          </cell>
        </row>
        <row r="852">
          <cell r="A852">
            <v>852</v>
          </cell>
          <cell r="B852" t="str">
            <v>GRANITO TRAV.PERUANO No.3</v>
          </cell>
          <cell r="C852" t="str">
            <v>BT</v>
          </cell>
          <cell r="D852">
            <v>8500</v>
          </cell>
        </row>
        <row r="853">
          <cell r="A853">
            <v>853</v>
          </cell>
          <cell r="B853" t="str">
            <v>CASCO Y VISOR ESMERILAR</v>
          </cell>
          <cell r="C853" t="str">
            <v>UN</v>
          </cell>
          <cell r="D853">
            <v>22520</v>
          </cell>
        </row>
        <row r="854">
          <cell r="A854">
            <v>854</v>
          </cell>
          <cell r="B854" t="str">
            <v>MARM. RENACIM. BEIGE 40X4</v>
          </cell>
          <cell r="C854" t="str">
            <v>M2</v>
          </cell>
          <cell r="D854">
            <v>14384</v>
          </cell>
        </row>
        <row r="855">
          <cell r="A855">
            <v>855</v>
          </cell>
          <cell r="B855" t="str">
            <v>GABINETE CONTRA INCENDIO</v>
          </cell>
          <cell r="C855" t="str">
            <v>UN</v>
          </cell>
          <cell r="D855">
            <v>69020</v>
          </cell>
        </row>
        <row r="856">
          <cell r="A856">
            <v>856</v>
          </cell>
          <cell r="B856" t="str">
            <v>PLACA ETERNIT PLANA x 4mm</v>
          </cell>
          <cell r="C856" t="str">
            <v>UN</v>
          </cell>
          <cell r="D856">
            <v>3584</v>
          </cell>
        </row>
        <row r="857">
          <cell r="A857">
            <v>857</v>
          </cell>
          <cell r="B857" t="str">
            <v>PLACA ETERNIT PLANA x 401</v>
          </cell>
          <cell r="C857" t="str">
            <v>UN</v>
          </cell>
          <cell r="D857">
            <v>7809</v>
          </cell>
        </row>
        <row r="858">
          <cell r="A858">
            <v>858</v>
          </cell>
          <cell r="B858" t="str">
            <v>PLACA ETERNIT PLANA x 6mm</v>
          </cell>
          <cell r="C858" t="str">
            <v>UN</v>
          </cell>
          <cell r="D858">
            <v>20842</v>
          </cell>
        </row>
        <row r="859">
          <cell r="A859">
            <v>859</v>
          </cell>
          <cell r="B859" t="str">
            <v>PLACA ETERNIT DOBLE x 6mm</v>
          </cell>
          <cell r="C859" t="str">
            <v>UN</v>
          </cell>
          <cell r="D859">
            <v>18207</v>
          </cell>
        </row>
        <row r="860">
          <cell r="A860">
            <v>860</v>
          </cell>
          <cell r="B860" t="str">
            <v>PLACA ACANALADA 0.60x1.20</v>
          </cell>
          <cell r="C860" t="str">
            <v>UN</v>
          </cell>
          <cell r="D860">
            <v>12012</v>
          </cell>
        </row>
        <row r="861">
          <cell r="A861">
            <v>861</v>
          </cell>
          <cell r="B861" t="str">
            <v>PLACA ACANALADA 0.60x1.70</v>
          </cell>
          <cell r="C861" t="str">
            <v>UN</v>
          </cell>
          <cell r="D861">
            <v>15974</v>
          </cell>
        </row>
        <row r="862">
          <cell r="A862">
            <v>862</v>
          </cell>
          <cell r="B862" t="str">
            <v>PLACA ACANALADA 0.60x2.40</v>
          </cell>
          <cell r="C862" t="str">
            <v>UN</v>
          </cell>
          <cell r="D862">
            <v>21136</v>
          </cell>
        </row>
        <row r="863">
          <cell r="A863">
            <v>863</v>
          </cell>
          <cell r="B863" t="str">
            <v>PLACA ACANALADA 0.60x3.40</v>
          </cell>
          <cell r="C863" t="str">
            <v>UN</v>
          </cell>
          <cell r="D863">
            <v>29512</v>
          </cell>
        </row>
        <row r="864">
          <cell r="A864">
            <v>864</v>
          </cell>
          <cell r="B864" t="str">
            <v>CANALETA ETERNIT   43X350</v>
          </cell>
          <cell r="C864" t="str">
            <v>UN</v>
          </cell>
          <cell r="D864">
            <v>35185</v>
          </cell>
        </row>
        <row r="865">
          <cell r="A865">
            <v>865</v>
          </cell>
          <cell r="B865" t="str">
            <v>CANALETA ETERNIT   43X400</v>
          </cell>
          <cell r="C865" t="str">
            <v>UN</v>
          </cell>
          <cell r="D865">
            <v>41554</v>
          </cell>
        </row>
        <row r="866">
          <cell r="A866">
            <v>866</v>
          </cell>
          <cell r="B866" t="str">
            <v>CANALETA ETERNIT   43x450</v>
          </cell>
          <cell r="C866" t="str">
            <v>UN</v>
          </cell>
          <cell r="D866">
            <v>43858</v>
          </cell>
        </row>
        <row r="867">
          <cell r="A867">
            <v>867</v>
          </cell>
          <cell r="B867" t="str">
            <v>CANALETA ETERNIT   43X500</v>
          </cell>
          <cell r="C867" t="str">
            <v>UN</v>
          </cell>
          <cell r="D867">
            <v>47067</v>
          </cell>
        </row>
        <row r="868">
          <cell r="A868">
            <v>868</v>
          </cell>
          <cell r="B868" t="str">
            <v>CANALETA ETERNIT   43X550</v>
          </cell>
          <cell r="C868" t="str">
            <v>UN</v>
          </cell>
          <cell r="D868">
            <v>51063</v>
          </cell>
        </row>
        <row r="869">
          <cell r="A869">
            <v>869</v>
          </cell>
          <cell r="B869" t="str">
            <v>CANALETA ETERNIT   43X600</v>
          </cell>
          <cell r="C869" t="str">
            <v>UN</v>
          </cell>
          <cell r="D869">
            <v>55579</v>
          </cell>
        </row>
        <row r="870">
          <cell r="A870">
            <v>870</v>
          </cell>
          <cell r="B870" t="str">
            <v>CANALETA ETERNIT   43X650</v>
          </cell>
          <cell r="C870" t="str">
            <v>UN</v>
          </cell>
          <cell r="D870">
            <v>58696</v>
          </cell>
        </row>
        <row r="871">
          <cell r="A871">
            <v>871</v>
          </cell>
          <cell r="B871" t="str">
            <v>CANALETA ETERNIT   43X700</v>
          </cell>
          <cell r="C871" t="str">
            <v>UN</v>
          </cell>
          <cell r="D871">
            <v>60871</v>
          </cell>
        </row>
        <row r="872">
          <cell r="A872">
            <v>872</v>
          </cell>
          <cell r="B872" t="str">
            <v>CANALETA ETERNIT   43X750</v>
          </cell>
          <cell r="C872" t="str">
            <v>UN</v>
          </cell>
          <cell r="D872">
            <v>63607</v>
          </cell>
        </row>
        <row r="873">
          <cell r="A873">
            <v>873</v>
          </cell>
          <cell r="B873" t="str">
            <v>TORNILLO P/CANALETA 43MAD</v>
          </cell>
          <cell r="C873" t="str">
            <v>UN</v>
          </cell>
          <cell r="D873">
            <v>346</v>
          </cell>
        </row>
        <row r="874">
          <cell r="A874">
            <v>874</v>
          </cell>
          <cell r="B874" t="str">
            <v>FIJADOR ALA COM C-90</v>
          </cell>
          <cell r="C874" t="str">
            <v>UN</v>
          </cell>
          <cell r="D874">
            <v>1054</v>
          </cell>
        </row>
        <row r="875">
          <cell r="A875">
            <v>875</v>
          </cell>
          <cell r="B875" t="str">
            <v>FIJADOR ALA   CANALETA 43</v>
          </cell>
          <cell r="C875" t="str">
            <v>UN</v>
          </cell>
          <cell r="D875">
            <v>632</v>
          </cell>
        </row>
        <row r="876">
          <cell r="A876">
            <v>876</v>
          </cell>
          <cell r="B876" t="str">
            <v>ESPACIADOR    CANALETA 43</v>
          </cell>
          <cell r="C876" t="str">
            <v>UN</v>
          </cell>
          <cell r="D876">
            <v>399</v>
          </cell>
        </row>
        <row r="877">
          <cell r="A877">
            <v>877</v>
          </cell>
          <cell r="B877" t="str">
            <v>CAJA CUADRADA    10x10x10</v>
          </cell>
          <cell r="C877" t="str">
            <v>UN</v>
          </cell>
          <cell r="D877">
            <v>1300</v>
          </cell>
        </row>
        <row r="878">
          <cell r="A878">
            <v>878</v>
          </cell>
          <cell r="B878" t="str">
            <v>CAJA PARA UN CONTADOR</v>
          </cell>
          <cell r="C878" t="str">
            <v>UN</v>
          </cell>
          <cell r="D878">
            <v>19100</v>
          </cell>
        </row>
        <row r="879">
          <cell r="A879">
            <v>879</v>
          </cell>
          <cell r="B879" t="str">
            <v>CABALLETE 4%   CANALETA43</v>
          </cell>
          <cell r="C879" t="str">
            <v>UN</v>
          </cell>
          <cell r="D879">
            <v>2876</v>
          </cell>
        </row>
        <row r="880">
          <cell r="A880">
            <v>880</v>
          </cell>
          <cell r="B880" t="str">
            <v>TAPA TERM C/MURO DER-IZQ</v>
          </cell>
          <cell r="C880" t="str">
            <v>UN</v>
          </cell>
          <cell r="D880">
            <v>1299</v>
          </cell>
        </row>
        <row r="881">
          <cell r="A881">
            <v>881</v>
          </cell>
          <cell r="B881" t="str">
            <v>CANALETA ETERNIT   90X375</v>
          </cell>
          <cell r="C881" t="str">
            <v>UN</v>
          </cell>
          <cell r="D881">
            <v>50894</v>
          </cell>
        </row>
        <row r="882">
          <cell r="A882">
            <v>882</v>
          </cell>
          <cell r="B882" t="str">
            <v>CANALETA ETERNIT  90X4.50</v>
          </cell>
          <cell r="C882" t="str">
            <v>UN</v>
          </cell>
          <cell r="D882">
            <v>54010</v>
          </cell>
        </row>
        <row r="883">
          <cell r="A883">
            <v>883</v>
          </cell>
          <cell r="B883" t="str">
            <v>CANALETA ETERNIT  90X5.25</v>
          </cell>
          <cell r="C883" t="str">
            <v>UN</v>
          </cell>
          <cell r="D883">
            <v>66927</v>
          </cell>
        </row>
        <row r="884">
          <cell r="A884">
            <v>884</v>
          </cell>
          <cell r="B884" t="str">
            <v>CANALETA ETERNIT  90X6.00</v>
          </cell>
          <cell r="C884" t="str">
            <v>UN</v>
          </cell>
          <cell r="D884">
            <v>71611</v>
          </cell>
        </row>
        <row r="885">
          <cell r="A885">
            <v>885</v>
          </cell>
          <cell r="B885" t="str">
            <v>CANALETA ETERNIT  90X6.50</v>
          </cell>
          <cell r="C885" t="str">
            <v>UN</v>
          </cell>
          <cell r="D885">
            <v>76018</v>
          </cell>
        </row>
        <row r="886">
          <cell r="A886">
            <v>886</v>
          </cell>
          <cell r="B886" t="str">
            <v>CANALETA ETERNIT  90X7.00</v>
          </cell>
          <cell r="C886" t="str">
            <v>UN</v>
          </cell>
          <cell r="D886">
            <v>81865</v>
          </cell>
        </row>
        <row r="887">
          <cell r="A887">
            <v>887</v>
          </cell>
          <cell r="B887" t="str">
            <v>CANALETA ETERNIT  90X7.50</v>
          </cell>
          <cell r="C887" t="str">
            <v>UN</v>
          </cell>
          <cell r="D887">
            <v>85914</v>
          </cell>
        </row>
        <row r="888">
          <cell r="A888">
            <v>888</v>
          </cell>
          <cell r="B888" t="str">
            <v>CANALETA ETERNIT  90X8.00</v>
          </cell>
          <cell r="C888" t="str">
            <v>UN</v>
          </cell>
          <cell r="D888">
            <v>104011</v>
          </cell>
        </row>
        <row r="889">
          <cell r="A889">
            <v>889</v>
          </cell>
          <cell r="B889" t="str">
            <v>CANALETA ETERNIT  90X8.50</v>
          </cell>
          <cell r="C889" t="str">
            <v>UN</v>
          </cell>
          <cell r="D889">
            <v>110511</v>
          </cell>
        </row>
        <row r="890">
          <cell r="A890">
            <v>890</v>
          </cell>
          <cell r="B890" t="str">
            <v>CANALETA ETERNIT  90X9.00</v>
          </cell>
          <cell r="C890" t="str">
            <v>UN</v>
          </cell>
          <cell r="D890">
            <v>117017</v>
          </cell>
        </row>
        <row r="891">
          <cell r="A891">
            <v>891</v>
          </cell>
          <cell r="B891" t="str">
            <v>TORNILLO P/CANALETA 90</v>
          </cell>
          <cell r="C891" t="str">
            <v>UN</v>
          </cell>
          <cell r="D891">
            <v>1683</v>
          </cell>
        </row>
        <row r="892">
          <cell r="A892">
            <v>892</v>
          </cell>
          <cell r="B892" t="str">
            <v>CANALETA ETERNI   90x3.00</v>
          </cell>
          <cell r="C892" t="str">
            <v>UN</v>
          </cell>
          <cell r="D892">
            <v>39709</v>
          </cell>
        </row>
        <row r="893">
          <cell r="A893">
            <v>893</v>
          </cell>
          <cell r="B893" t="str">
            <v>GANCHO P/CANALETA 90  MAD</v>
          </cell>
          <cell r="C893" t="str">
            <v>UN</v>
          </cell>
          <cell r="D893">
            <v>753</v>
          </cell>
        </row>
        <row r="894">
          <cell r="A894">
            <v>894</v>
          </cell>
          <cell r="B894" t="str">
            <v>TRABA COMPL P/CANALETA 90</v>
          </cell>
          <cell r="C894" t="str">
            <v>UN</v>
          </cell>
          <cell r="D894">
            <v>797</v>
          </cell>
        </row>
        <row r="895">
          <cell r="A895">
            <v>895</v>
          </cell>
          <cell r="B895" t="str">
            <v>CAJA PARA DOS MEDIDORES</v>
          </cell>
          <cell r="C895" t="str">
            <v>UN</v>
          </cell>
          <cell r="D895">
            <v>25377</v>
          </cell>
        </row>
        <row r="896">
          <cell r="A896">
            <v>896</v>
          </cell>
          <cell r="B896" t="str">
            <v>CAJA PARA TRES MEDIDORES</v>
          </cell>
          <cell r="C896" t="str">
            <v>UN</v>
          </cell>
          <cell r="D896">
            <v>109338</v>
          </cell>
        </row>
        <row r="897">
          <cell r="A897">
            <v>897</v>
          </cell>
          <cell r="B897" t="str">
            <v>ROSETA PORCELANA</v>
          </cell>
          <cell r="C897" t="str">
            <v>UN</v>
          </cell>
          <cell r="D897">
            <v>2568</v>
          </cell>
        </row>
        <row r="898">
          <cell r="A898">
            <v>898</v>
          </cell>
          <cell r="B898" t="str">
            <v>CABALLETE CANALETA 90  3%</v>
          </cell>
          <cell r="C898" t="str">
            <v>UN</v>
          </cell>
          <cell r="D898">
            <v>12307</v>
          </cell>
        </row>
        <row r="899">
          <cell r="A899">
            <v>899</v>
          </cell>
          <cell r="B899" t="str">
            <v>CABALLETE CANALETA 90  9%</v>
          </cell>
          <cell r="C899" t="str">
            <v>UN</v>
          </cell>
          <cell r="D899">
            <v>12327</v>
          </cell>
        </row>
        <row r="900">
          <cell r="A900">
            <v>900</v>
          </cell>
          <cell r="B900" t="str">
            <v>ROSETA BAKELITA      AVE</v>
          </cell>
          <cell r="C900" t="str">
            <v>UN</v>
          </cell>
          <cell r="D900">
            <v>685</v>
          </cell>
        </row>
        <row r="901">
          <cell r="A901">
            <v>901</v>
          </cell>
          <cell r="B901" t="str">
            <v>TAPA TERM CANALETA 90</v>
          </cell>
          <cell r="C901" t="str">
            <v>UN</v>
          </cell>
          <cell r="D901">
            <v>4437</v>
          </cell>
        </row>
        <row r="902">
          <cell r="A902">
            <v>902</v>
          </cell>
          <cell r="B902" t="str">
            <v>GOTERA P/CANALETA 90</v>
          </cell>
          <cell r="C902" t="str">
            <v>UN</v>
          </cell>
          <cell r="D902">
            <v>429</v>
          </cell>
        </row>
        <row r="903">
          <cell r="A903">
            <v>903</v>
          </cell>
          <cell r="B903" t="str">
            <v>PERMAFLEX-STANDARD 750</v>
          </cell>
          <cell r="C903" t="str">
            <v>MT2</v>
          </cell>
          <cell r="D903">
            <v>5182</v>
          </cell>
        </row>
        <row r="904">
          <cell r="A904">
            <v>904</v>
          </cell>
          <cell r="B904" t="str">
            <v>PERMAFLEX-STANDARD 500</v>
          </cell>
          <cell r="C904" t="str">
            <v>MT2</v>
          </cell>
          <cell r="D904">
            <v>3712</v>
          </cell>
        </row>
        <row r="905">
          <cell r="A905">
            <v>905</v>
          </cell>
          <cell r="B905" t="str">
            <v>MARMOL NAL. GRIS PAYANDE</v>
          </cell>
          <cell r="C905" t="str">
            <v>M2</v>
          </cell>
          <cell r="D905">
            <v>34568</v>
          </cell>
        </row>
        <row r="906">
          <cell r="A906">
            <v>906</v>
          </cell>
          <cell r="B906" t="str">
            <v>PERMAFLEX HR-600</v>
          </cell>
          <cell r="C906" t="str">
            <v>MT2</v>
          </cell>
          <cell r="D906">
            <v>4563</v>
          </cell>
        </row>
        <row r="907">
          <cell r="A907">
            <v>907</v>
          </cell>
          <cell r="B907" t="str">
            <v>PERMAFLEX HR-750</v>
          </cell>
          <cell r="C907" t="str">
            <v>MT2</v>
          </cell>
          <cell r="D907">
            <v>6342</v>
          </cell>
        </row>
        <row r="908">
          <cell r="A908">
            <v>908</v>
          </cell>
          <cell r="B908" t="str">
            <v>CABALLETE FIJO 15</v>
          </cell>
          <cell r="C908" t="str">
            <v>UN</v>
          </cell>
          <cell r="D908">
            <v>9582</v>
          </cell>
        </row>
        <row r="909">
          <cell r="A909">
            <v>909</v>
          </cell>
          <cell r="B909" t="str">
            <v>CABALLETE FIJO 15 ETERNIT</v>
          </cell>
          <cell r="C909" t="str">
            <v>UN</v>
          </cell>
          <cell r="D909">
            <v>23045</v>
          </cell>
        </row>
        <row r="910">
          <cell r="A910">
            <v>910</v>
          </cell>
          <cell r="B910" t="str">
            <v>CABALLETE FIJO 25 ETERNIT</v>
          </cell>
          <cell r="C910" t="str">
            <v>UN</v>
          </cell>
          <cell r="D910">
            <v>9582</v>
          </cell>
        </row>
        <row r="911">
          <cell r="A911">
            <v>911</v>
          </cell>
          <cell r="B911" t="str">
            <v>CABALLETE G15 ETERNIT</v>
          </cell>
          <cell r="C911" t="str">
            <v>UN</v>
          </cell>
          <cell r="D911">
            <v>7748</v>
          </cell>
        </row>
        <row r="912">
          <cell r="A912">
            <v>912</v>
          </cell>
          <cell r="B912" t="str">
            <v>CABALLETE G25 ETERNIT</v>
          </cell>
          <cell r="C912" t="str">
            <v>UN</v>
          </cell>
          <cell r="D912">
            <v>7749</v>
          </cell>
        </row>
        <row r="913">
          <cell r="A913">
            <v>913</v>
          </cell>
          <cell r="B913" t="str">
            <v>CABALLETE VENTILACION 15</v>
          </cell>
          <cell r="C913" t="str">
            <v>UN</v>
          </cell>
          <cell r="D913">
            <v>9859</v>
          </cell>
        </row>
        <row r="914">
          <cell r="A914">
            <v>914</v>
          </cell>
          <cell r="B914" t="str">
            <v>MARMOL NAL. ROYAL VERDE</v>
          </cell>
          <cell r="C914" t="str">
            <v>M2</v>
          </cell>
          <cell r="D914">
            <v>36192</v>
          </cell>
        </row>
        <row r="915">
          <cell r="A915">
            <v>915</v>
          </cell>
          <cell r="B915" t="str">
            <v>TABLON ANDINO</v>
          </cell>
          <cell r="C915" t="str">
            <v>M2</v>
          </cell>
          <cell r="D915">
            <v>8433</v>
          </cell>
        </row>
        <row r="916">
          <cell r="A916">
            <v>916</v>
          </cell>
          <cell r="B916" t="str">
            <v>TABLETA ROMANA</v>
          </cell>
          <cell r="C916" t="str">
            <v>M2</v>
          </cell>
          <cell r="D916">
            <v>5498</v>
          </cell>
        </row>
        <row r="917">
          <cell r="A917">
            <v>917</v>
          </cell>
          <cell r="B917" t="str">
            <v>PEGAPLUS</v>
          </cell>
          <cell r="C917" t="str">
            <v>KG</v>
          </cell>
          <cell r="D917">
            <v>420</v>
          </cell>
        </row>
        <row r="918">
          <cell r="A918">
            <v>918</v>
          </cell>
          <cell r="B918" t="str">
            <v>LADRILLO No.3 ESP.40x20X8</v>
          </cell>
          <cell r="C918" t="str">
            <v>UN</v>
          </cell>
          <cell r="D918">
            <v>345</v>
          </cell>
        </row>
        <row r="919">
          <cell r="A919">
            <v>919</v>
          </cell>
          <cell r="B919" t="str">
            <v>TABLETA 12 24x12X5</v>
          </cell>
          <cell r="C919" t="str">
            <v>UN</v>
          </cell>
          <cell r="D919">
            <v>281</v>
          </cell>
        </row>
        <row r="920">
          <cell r="A920">
            <v>920</v>
          </cell>
          <cell r="B920" t="str">
            <v>CABALLETE VENTILACION 25</v>
          </cell>
          <cell r="C920" t="str">
            <v>UN</v>
          </cell>
          <cell r="D920">
            <v>9927</v>
          </cell>
        </row>
        <row r="921">
          <cell r="A921">
            <v>921</v>
          </cell>
          <cell r="B921" t="str">
            <v>TEJA CABALL VENT 15 OND.</v>
          </cell>
          <cell r="C921" t="str">
            <v>UN</v>
          </cell>
          <cell r="D921">
            <v>11137</v>
          </cell>
        </row>
        <row r="922">
          <cell r="A922">
            <v>922</v>
          </cell>
          <cell r="B922" t="str">
            <v>TEJA CABALL VENT 20 OND.</v>
          </cell>
          <cell r="C922" t="str">
            <v>UN</v>
          </cell>
          <cell r="D922">
            <v>11315</v>
          </cell>
        </row>
        <row r="923">
          <cell r="A923">
            <v>923</v>
          </cell>
          <cell r="B923" t="str">
            <v>TEJA CABALL VENT 25 OND.</v>
          </cell>
          <cell r="C923" t="str">
            <v>UN</v>
          </cell>
          <cell r="D923">
            <v>11311</v>
          </cell>
        </row>
        <row r="924">
          <cell r="A924">
            <v>924</v>
          </cell>
          <cell r="B924" t="str">
            <v>ADOQUIN 6 21x12X6</v>
          </cell>
          <cell r="C924" t="str">
            <v>UN</v>
          </cell>
          <cell r="D924">
            <v>218</v>
          </cell>
        </row>
        <row r="925">
          <cell r="A925">
            <v>925</v>
          </cell>
          <cell r="B925" t="str">
            <v>TEJA CABALL ARTICUL. SUP.</v>
          </cell>
          <cell r="C925" t="str">
            <v>UN</v>
          </cell>
          <cell r="D925">
            <v>7757</v>
          </cell>
        </row>
        <row r="926">
          <cell r="A926">
            <v>926</v>
          </cell>
          <cell r="B926" t="str">
            <v>TEJA CABALL ARTICUL. INF.</v>
          </cell>
          <cell r="C926" t="str">
            <v>UN</v>
          </cell>
          <cell r="D926">
            <v>7755</v>
          </cell>
        </row>
        <row r="927">
          <cell r="A927">
            <v>927</v>
          </cell>
          <cell r="B927" t="str">
            <v>TEJA CABALLETE LIMAHOYA</v>
          </cell>
          <cell r="C927" t="str">
            <v>UN</v>
          </cell>
          <cell r="D927">
            <v>8832</v>
          </cell>
        </row>
        <row r="928">
          <cell r="A928">
            <v>928</v>
          </cell>
          <cell r="B928" t="str">
            <v>TEJA CAB LIMATESA LIMAHOY</v>
          </cell>
          <cell r="C928" t="str">
            <v>UN</v>
          </cell>
          <cell r="D928">
            <v>6266</v>
          </cell>
        </row>
        <row r="929">
          <cell r="A929">
            <v>929</v>
          </cell>
          <cell r="B929" t="str">
            <v>T. C. LIMAT LIMAHOYA TERM</v>
          </cell>
          <cell r="C929" t="str">
            <v>UN</v>
          </cell>
          <cell r="D929">
            <v>6542</v>
          </cell>
        </row>
        <row r="930">
          <cell r="A930">
            <v>930</v>
          </cell>
          <cell r="B930" t="str">
            <v>COSTO ADIC. IMP.5000 PS01</v>
          </cell>
          <cell r="C930" t="str">
            <v>M3</v>
          </cell>
          <cell r="D930">
            <v>7888</v>
          </cell>
        </row>
        <row r="931">
          <cell r="A931">
            <v>931</v>
          </cell>
          <cell r="B931" t="str">
            <v>TEJA CABALLETE FIJO 15</v>
          </cell>
          <cell r="C931" t="str">
            <v>UN</v>
          </cell>
          <cell r="D931">
            <v>9828</v>
          </cell>
        </row>
        <row r="932">
          <cell r="A932">
            <v>932</v>
          </cell>
          <cell r="B932" t="str">
            <v>CANCHA TENIS TENISSINCO</v>
          </cell>
          <cell r="C932" t="str">
            <v>M2</v>
          </cell>
          <cell r="D932">
            <v>38200</v>
          </cell>
        </row>
        <row r="933">
          <cell r="A933">
            <v>933</v>
          </cell>
          <cell r="B933" t="str">
            <v>TEJA CABALLETE FIJO 20</v>
          </cell>
          <cell r="C933" t="str">
            <v>UN</v>
          </cell>
          <cell r="D933">
            <v>9027</v>
          </cell>
        </row>
        <row r="934">
          <cell r="A934">
            <v>934</v>
          </cell>
          <cell r="B934" t="str">
            <v>TEJA CABALLETE ART SUP</v>
          </cell>
          <cell r="C934" t="str">
            <v>UN</v>
          </cell>
          <cell r="D934">
            <v>6908</v>
          </cell>
        </row>
        <row r="935">
          <cell r="A935">
            <v>935</v>
          </cell>
          <cell r="B935" t="str">
            <v>GRAVILLA FINA 1/2"</v>
          </cell>
          <cell r="C935" t="str">
            <v>M3</v>
          </cell>
          <cell r="D935">
            <v>37700</v>
          </cell>
        </row>
        <row r="936">
          <cell r="A936">
            <v>936</v>
          </cell>
          <cell r="B936" t="str">
            <v>TEJA CABALLETE ART INF</v>
          </cell>
          <cell r="C936" t="str">
            <v>UN</v>
          </cell>
          <cell r="D936">
            <v>6895</v>
          </cell>
        </row>
        <row r="937">
          <cell r="A937">
            <v>937</v>
          </cell>
          <cell r="B937" t="str">
            <v>TEJA CABALLETE VENTIL 15</v>
          </cell>
          <cell r="C937" t="str">
            <v>UN</v>
          </cell>
          <cell r="D937">
            <v>9341</v>
          </cell>
        </row>
        <row r="938">
          <cell r="A938">
            <v>938</v>
          </cell>
          <cell r="B938" t="str">
            <v>CERRADURA ORBIT ALCOBA</v>
          </cell>
          <cell r="C938" t="str">
            <v>UN</v>
          </cell>
          <cell r="D938">
            <v>28505</v>
          </cell>
        </row>
        <row r="939">
          <cell r="A939">
            <v>939</v>
          </cell>
          <cell r="B939" t="str">
            <v>TEJA CABALLETE UNIVERSAL</v>
          </cell>
          <cell r="C939" t="str">
            <v>UN</v>
          </cell>
          <cell r="D939">
            <v>9176</v>
          </cell>
        </row>
        <row r="940">
          <cell r="A940">
            <v>940</v>
          </cell>
          <cell r="B940" t="str">
            <v>CANCHA MULTIPL.TENISLEIBO</v>
          </cell>
          <cell r="C940" t="str">
            <v>M2</v>
          </cell>
          <cell r="D940">
            <v>39500</v>
          </cell>
        </row>
        <row r="941">
          <cell r="A941">
            <v>941</v>
          </cell>
          <cell r="B941" t="str">
            <v>TEJA CABALLETE VENTIL 20</v>
          </cell>
          <cell r="C941" t="str">
            <v>UN</v>
          </cell>
          <cell r="D941">
            <v>9347</v>
          </cell>
        </row>
        <row r="942">
          <cell r="A942">
            <v>942</v>
          </cell>
          <cell r="B942" t="str">
            <v>REJILLA SUMINISTRO  6"x6"</v>
          </cell>
          <cell r="C942" t="str">
            <v>UN</v>
          </cell>
          <cell r="D942">
            <v>6500</v>
          </cell>
        </row>
        <row r="943">
          <cell r="A943">
            <v>943</v>
          </cell>
          <cell r="B943" t="str">
            <v>TEJA UNION CABALL LIM 15</v>
          </cell>
          <cell r="C943" t="str">
            <v>UN</v>
          </cell>
          <cell r="D943">
            <v>7294</v>
          </cell>
        </row>
        <row r="944">
          <cell r="A944">
            <v>944</v>
          </cell>
          <cell r="B944" t="str">
            <v>TEJA UNION CABALL LIM 20</v>
          </cell>
          <cell r="C944" t="str">
            <v>UN</v>
          </cell>
          <cell r="D944">
            <v>7294</v>
          </cell>
        </row>
        <row r="945">
          <cell r="A945">
            <v>945</v>
          </cell>
          <cell r="B945" t="str">
            <v>CALENTADOR DE PASO</v>
          </cell>
          <cell r="C945" t="str">
            <v>UN</v>
          </cell>
          <cell r="D945">
            <v>325200</v>
          </cell>
        </row>
        <row r="946">
          <cell r="A946">
            <v>946</v>
          </cell>
          <cell r="B946" t="str">
            <v>TEJA VENTIL ONDULIT No.4</v>
          </cell>
          <cell r="C946" t="str">
            <v>UN</v>
          </cell>
          <cell r="D946">
            <v>17015</v>
          </cell>
        </row>
        <row r="947">
          <cell r="A947">
            <v>947</v>
          </cell>
          <cell r="B947" t="str">
            <v>EXTRACTOR REPISA Y FILTRO</v>
          </cell>
          <cell r="C947" t="str">
            <v>UN</v>
          </cell>
          <cell r="D947">
            <v>85840</v>
          </cell>
        </row>
        <row r="948">
          <cell r="A948">
            <v>948</v>
          </cell>
          <cell r="B948" t="str">
            <v>TEJA VENTIL ONDULIT No.6</v>
          </cell>
          <cell r="C948" t="str">
            <v>UN</v>
          </cell>
          <cell r="D948">
            <v>25503</v>
          </cell>
        </row>
        <row r="949">
          <cell r="A949">
            <v>949</v>
          </cell>
          <cell r="B949" t="str">
            <v>PLACA PLANA 61x122x4</v>
          </cell>
          <cell r="C949" t="str">
            <v>UN</v>
          </cell>
          <cell r="D949">
            <v>3584</v>
          </cell>
        </row>
        <row r="950">
          <cell r="A950">
            <v>950</v>
          </cell>
          <cell r="B950" t="str">
            <v>CONCRETO CORR 2000 PSI 01</v>
          </cell>
          <cell r="C950" t="str">
            <v>M3</v>
          </cell>
          <cell r="D950">
            <v>91292</v>
          </cell>
        </row>
        <row r="951">
          <cell r="A951">
            <v>951</v>
          </cell>
          <cell r="B951" t="str">
            <v>PLACA PLANA 122x122x4</v>
          </cell>
          <cell r="C951" t="str">
            <v>UN</v>
          </cell>
          <cell r="D951">
            <v>7809</v>
          </cell>
        </row>
        <row r="952">
          <cell r="A952">
            <v>952</v>
          </cell>
          <cell r="B952" t="str">
            <v>TANQUE ETERNIT CIL./1000</v>
          </cell>
          <cell r="C952" t="str">
            <v>UN</v>
          </cell>
          <cell r="D952">
            <v>131000</v>
          </cell>
        </row>
        <row r="953">
          <cell r="A953">
            <v>953</v>
          </cell>
          <cell r="B953" t="str">
            <v>TANQUE ETERNIT CONICO 250</v>
          </cell>
          <cell r="C953" t="str">
            <v>UN</v>
          </cell>
          <cell r="D953">
            <v>68307</v>
          </cell>
        </row>
        <row r="954">
          <cell r="A954">
            <v>954</v>
          </cell>
          <cell r="B954" t="str">
            <v>TANQUE ETERNIT CONICO 500</v>
          </cell>
          <cell r="C954" t="str">
            <v>UN</v>
          </cell>
          <cell r="D954">
            <v>95757</v>
          </cell>
        </row>
        <row r="955">
          <cell r="A955">
            <v>955</v>
          </cell>
          <cell r="B955" t="str">
            <v>TANQUE ETERNIT CONICO1000</v>
          </cell>
          <cell r="C955" t="str">
            <v>UN</v>
          </cell>
          <cell r="D955">
            <v>177066</v>
          </cell>
        </row>
        <row r="956">
          <cell r="A956">
            <v>956</v>
          </cell>
          <cell r="B956" t="str">
            <v>PLACA PLANA 120x240x6</v>
          </cell>
          <cell r="C956" t="str">
            <v>UN</v>
          </cell>
          <cell r="D956">
            <v>20642</v>
          </cell>
        </row>
        <row r="957">
          <cell r="A957">
            <v>957</v>
          </cell>
          <cell r="B957" t="str">
            <v>CANALETA ETERNIT 43x3.00</v>
          </cell>
          <cell r="C957" t="str">
            <v>UN</v>
          </cell>
          <cell r="D957">
            <v>30159</v>
          </cell>
        </row>
        <row r="958">
          <cell r="A958">
            <v>958</v>
          </cell>
          <cell r="B958" t="str">
            <v>ESPACIADOR C43</v>
          </cell>
          <cell r="C958" t="str">
            <v>UN</v>
          </cell>
          <cell r="D958">
            <v>399</v>
          </cell>
        </row>
        <row r="959">
          <cell r="A959">
            <v>959</v>
          </cell>
          <cell r="B959" t="str">
            <v>JUEGO CONX.TANQUE ETERNIT</v>
          </cell>
          <cell r="C959" t="str">
            <v>UN</v>
          </cell>
          <cell r="D959">
            <v>8539</v>
          </cell>
        </row>
        <row r="960">
          <cell r="A960">
            <v>960</v>
          </cell>
          <cell r="B960" t="str">
            <v>VALVULA C/BRAZO ETERNIT</v>
          </cell>
          <cell r="C960" t="str">
            <v>UN</v>
          </cell>
          <cell r="D960">
            <v>5390</v>
          </cell>
        </row>
        <row r="961">
          <cell r="A961">
            <v>961</v>
          </cell>
          <cell r="B961" t="str">
            <v>BOLA PLASTICA   EETRNIT</v>
          </cell>
          <cell r="C961" t="str">
            <v>UN</v>
          </cell>
          <cell r="D961">
            <v>1080</v>
          </cell>
        </row>
        <row r="962">
          <cell r="A962">
            <v>962</v>
          </cell>
          <cell r="B962" t="str">
            <v>CABALLETE ARTIC SUP. C43</v>
          </cell>
          <cell r="C962" t="str">
            <v>UN</v>
          </cell>
          <cell r="D962">
            <v>5041</v>
          </cell>
        </row>
        <row r="963">
          <cell r="A963">
            <v>963</v>
          </cell>
          <cell r="B963" t="str">
            <v>TEJA TRANSP.AJONIT  No.4</v>
          </cell>
          <cell r="C963" t="str">
            <v>UN</v>
          </cell>
          <cell r="D963">
            <v>11600</v>
          </cell>
        </row>
        <row r="964">
          <cell r="A964">
            <v>964</v>
          </cell>
          <cell r="B964" t="str">
            <v>EXTRACTOR REPISA  C/LUZ</v>
          </cell>
          <cell r="C964" t="str">
            <v>UN</v>
          </cell>
          <cell r="D964">
            <v>96280</v>
          </cell>
        </row>
        <row r="965">
          <cell r="A965">
            <v>965</v>
          </cell>
          <cell r="B965" t="str">
            <v>TEJA TRANSP.AJONIT  No.6</v>
          </cell>
          <cell r="C965" t="str">
            <v>UN</v>
          </cell>
          <cell r="D965">
            <v>17700</v>
          </cell>
        </row>
        <row r="966">
          <cell r="A966">
            <v>966</v>
          </cell>
          <cell r="B966" t="str">
            <v>CONEXION ENERGIA      E04</v>
          </cell>
          <cell r="C966" t="str">
            <v>UN</v>
          </cell>
          <cell r="D966">
            <v>64119</v>
          </cell>
        </row>
        <row r="967">
          <cell r="A967">
            <v>967</v>
          </cell>
          <cell r="B967" t="str">
            <v>TEJA TRANSP.AJONIT  No.10</v>
          </cell>
          <cell r="C967" t="str">
            <v>UN</v>
          </cell>
          <cell r="D967">
            <v>31320</v>
          </cell>
        </row>
        <row r="968">
          <cell r="A968">
            <v>968</v>
          </cell>
          <cell r="B968" t="str">
            <v>CONEXION ENERGIA      E05</v>
          </cell>
          <cell r="C968" t="str">
            <v>UN</v>
          </cell>
          <cell r="D968">
            <v>96175</v>
          </cell>
        </row>
        <row r="969">
          <cell r="A969">
            <v>969</v>
          </cell>
          <cell r="B969" t="str">
            <v>TEJA TRANSP.AJOZINC No.7</v>
          </cell>
          <cell r="C969" t="str">
            <v>UN</v>
          </cell>
          <cell r="D969">
            <v>17748</v>
          </cell>
        </row>
        <row r="970">
          <cell r="A970">
            <v>970</v>
          </cell>
          <cell r="B970" t="str">
            <v>TEJA TRANSP.AJOZINC No.8</v>
          </cell>
          <cell r="C970" t="str">
            <v>UN</v>
          </cell>
          <cell r="D970">
            <v>20068</v>
          </cell>
        </row>
        <row r="971">
          <cell r="A971">
            <v>971</v>
          </cell>
          <cell r="B971" t="str">
            <v>TEJA TRANSP.AJOZINC No.10</v>
          </cell>
          <cell r="C971" t="str">
            <v>UN</v>
          </cell>
          <cell r="D971">
            <v>25172</v>
          </cell>
        </row>
        <row r="972">
          <cell r="A972">
            <v>972</v>
          </cell>
          <cell r="B972" t="str">
            <v>TEJA TRANSP.AJOZINC No.12</v>
          </cell>
          <cell r="C972" t="str">
            <v>UN</v>
          </cell>
          <cell r="D972">
            <v>30160</v>
          </cell>
        </row>
        <row r="973">
          <cell r="A973">
            <v>973</v>
          </cell>
          <cell r="B973" t="str">
            <v>TEJA ROLL.AJOZINC CRISTAL</v>
          </cell>
          <cell r="C973" t="str">
            <v>UN</v>
          </cell>
          <cell r="D973">
            <v>621760</v>
          </cell>
        </row>
        <row r="974">
          <cell r="A974">
            <v>974</v>
          </cell>
          <cell r="B974" t="str">
            <v>CONEXION ENERGIA      E06</v>
          </cell>
          <cell r="C974" t="str">
            <v>UN</v>
          </cell>
          <cell r="D974">
            <v>192341</v>
          </cell>
        </row>
        <row r="975">
          <cell r="A975">
            <v>975</v>
          </cell>
          <cell r="B975" t="str">
            <v>CONEXION ENERGIA      E07</v>
          </cell>
          <cell r="C975" t="str">
            <v>UN</v>
          </cell>
          <cell r="D975">
            <v>320588</v>
          </cell>
        </row>
        <row r="976">
          <cell r="A976">
            <v>976</v>
          </cell>
          <cell r="B976" t="str">
            <v>CAJA MEDIDOR DE AGUA</v>
          </cell>
          <cell r="C976" t="str">
            <v>UN</v>
          </cell>
          <cell r="D976">
            <v>22000</v>
          </cell>
        </row>
        <row r="977">
          <cell r="A977">
            <v>977</v>
          </cell>
          <cell r="B977" t="str">
            <v>CONEXION ENERGIA      E08</v>
          </cell>
          <cell r="C977" t="str">
            <v>UN</v>
          </cell>
          <cell r="D977">
            <v>35798</v>
          </cell>
        </row>
        <row r="978">
          <cell r="A978">
            <v>978</v>
          </cell>
          <cell r="B978" t="str">
            <v>COSTO ADIC. IMP.6000 PS01</v>
          </cell>
          <cell r="C978" t="str">
            <v>M3</v>
          </cell>
          <cell r="D978">
            <v>8352</v>
          </cell>
        </row>
        <row r="979">
          <cell r="A979">
            <v>979</v>
          </cell>
          <cell r="B979" t="str">
            <v>CAJA MEDIDOR DE AGUA   01</v>
          </cell>
          <cell r="C979" t="str">
            <v>UN</v>
          </cell>
          <cell r="D979">
            <v>34000</v>
          </cell>
        </row>
        <row r="980">
          <cell r="A980">
            <v>980</v>
          </cell>
          <cell r="B980" t="str">
            <v>CAJA MEDIDOR DE AGUA   02</v>
          </cell>
          <cell r="C980" t="str">
            <v>UN</v>
          </cell>
          <cell r="D980">
            <v>45000</v>
          </cell>
        </row>
        <row r="981">
          <cell r="A981">
            <v>981</v>
          </cell>
          <cell r="B981" t="str">
            <v>TANQUE CON TAPA    500 Lt</v>
          </cell>
          <cell r="C981" t="str">
            <v>UN</v>
          </cell>
          <cell r="D981">
            <v>72036</v>
          </cell>
        </row>
        <row r="982">
          <cell r="A982">
            <v>982</v>
          </cell>
          <cell r="B982" t="str">
            <v>TANQUE CON TAPA    1000Lt</v>
          </cell>
          <cell r="C982" t="str">
            <v>UN</v>
          </cell>
          <cell r="D982">
            <v>129920</v>
          </cell>
        </row>
        <row r="983">
          <cell r="A983">
            <v>983</v>
          </cell>
          <cell r="B983" t="str">
            <v>TANQUE CON TAPA    1500Lt</v>
          </cell>
          <cell r="C983" t="str">
            <v>UN</v>
          </cell>
          <cell r="D983">
            <v>176900</v>
          </cell>
        </row>
        <row r="984">
          <cell r="A984">
            <v>984</v>
          </cell>
          <cell r="B984" t="str">
            <v>TANQUE CON TAPA    255 Lt</v>
          </cell>
          <cell r="C984" t="str">
            <v>UN</v>
          </cell>
          <cell r="D984">
            <v>52548</v>
          </cell>
        </row>
        <row r="985">
          <cell r="A985">
            <v>985</v>
          </cell>
          <cell r="B985" t="str">
            <v>CONEXION ENERGIA      E09</v>
          </cell>
          <cell r="C985" t="str">
            <v>UN</v>
          </cell>
          <cell r="D985">
            <v>71209</v>
          </cell>
        </row>
        <row r="986">
          <cell r="A986">
            <v>986</v>
          </cell>
          <cell r="B986" t="str">
            <v>CONEXION ENERGIA      E10</v>
          </cell>
          <cell r="C986" t="str">
            <v>UN</v>
          </cell>
          <cell r="D986">
            <v>107408</v>
          </cell>
        </row>
        <row r="987">
          <cell r="A987">
            <v>987</v>
          </cell>
          <cell r="B987" t="str">
            <v>CONEXION ENERGIA      E11</v>
          </cell>
          <cell r="C987" t="str">
            <v>UN</v>
          </cell>
          <cell r="D987">
            <v>214820</v>
          </cell>
        </row>
        <row r="988">
          <cell r="A988">
            <v>988</v>
          </cell>
          <cell r="B988" t="str">
            <v>TEJA TIPO ACESCO    No.6</v>
          </cell>
          <cell r="C988" t="str">
            <v>UN</v>
          </cell>
          <cell r="D988">
            <v>73660</v>
          </cell>
        </row>
        <row r="989">
          <cell r="A989">
            <v>989</v>
          </cell>
          <cell r="B989" t="str">
            <v>TEJA TIPO ACESCO    No.8</v>
          </cell>
          <cell r="C989" t="str">
            <v>UN</v>
          </cell>
          <cell r="D989">
            <v>131892</v>
          </cell>
        </row>
        <row r="990">
          <cell r="A990">
            <v>990</v>
          </cell>
          <cell r="B990" t="str">
            <v>REJILLA SUMINISTRO  8"x8"</v>
          </cell>
          <cell r="C990" t="str">
            <v>UN</v>
          </cell>
          <cell r="D990">
            <v>9500</v>
          </cell>
        </row>
        <row r="991">
          <cell r="A991">
            <v>991</v>
          </cell>
          <cell r="B991" t="str">
            <v>TEJA T.ESPAÑOLA 0.70x1.08</v>
          </cell>
          <cell r="C991" t="str">
            <v>UN</v>
          </cell>
          <cell r="D991">
            <v>46363</v>
          </cell>
        </row>
        <row r="992">
          <cell r="A992">
            <v>992</v>
          </cell>
          <cell r="B992" t="str">
            <v>VIDRIO EN LAMINA      3mm</v>
          </cell>
          <cell r="C992" t="str">
            <v>UN</v>
          </cell>
          <cell r="D992">
            <v>23400</v>
          </cell>
        </row>
        <row r="993">
          <cell r="A993">
            <v>993</v>
          </cell>
          <cell r="B993" t="str">
            <v>TEJA T.ESPAÑOLA 1.60x1.08</v>
          </cell>
          <cell r="C993" t="str">
            <v>UN</v>
          </cell>
          <cell r="D993">
            <v>93032</v>
          </cell>
        </row>
        <row r="994">
          <cell r="A994">
            <v>994</v>
          </cell>
          <cell r="B994" t="str">
            <v>SUELO CEMENTO 1:10     01</v>
          </cell>
          <cell r="C994" t="str">
            <v>M3</v>
          </cell>
          <cell r="D994">
            <v>40020</v>
          </cell>
        </row>
        <row r="995">
          <cell r="A995">
            <v>995</v>
          </cell>
          <cell r="B995" t="str">
            <v>TEJA ONDULADA       No.4</v>
          </cell>
          <cell r="C995" t="str">
            <v>UN</v>
          </cell>
          <cell r="D995">
            <v>66004</v>
          </cell>
        </row>
        <row r="996">
          <cell r="A996">
            <v>996</v>
          </cell>
          <cell r="B996" t="str">
            <v>PLANTA ELECTRICA 93.8 KVA</v>
          </cell>
          <cell r="C996" t="str">
            <v>DD</v>
          </cell>
          <cell r="D996">
            <v>34800</v>
          </cell>
        </row>
        <row r="997">
          <cell r="A997">
            <v>997</v>
          </cell>
          <cell r="B997" t="str">
            <v>TEJA ONDULADA       No.5</v>
          </cell>
          <cell r="C997" t="str">
            <v>UN</v>
          </cell>
          <cell r="D997">
            <v>79112</v>
          </cell>
        </row>
        <row r="998">
          <cell r="A998">
            <v>998</v>
          </cell>
          <cell r="B998" t="str">
            <v>CAJA MEDIDOR DE AGUA   03</v>
          </cell>
          <cell r="C998" t="str">
            <v>UN</v>
          </cell>
          <cell r="D998">
            <v>50000</v>
          </cell>
        </row>
        <row r="999">
          <cell r="A999">
            <v>999</v>
          </cell>
          <cell r="B999" t="str">
            <v>TEJA ONDULADA       No.6</v>
          </cell>
          <cell r="C999" t="str">
            <v>UN</v>
          </cell>
          <cell r="D999">
            <v>35693</v>
          </cell>
        </row>
        <row r="1000">
          <cell r="A1000">
            <v>1000</v>
          </cell>
          <cell r="B1000" t="str">
            <v>GASOLINA CORR.  ARMENIA</v>
          </cell>
          <cell r="C1000" t="str">
            <v>GL</v>
          </cell>
          <cell r="D1000">
            <v>1198</v>
          </cell>
        </row>
        <row r="1001">
          <cell r="A1001">
            <v>1001</v>
          </cell>
          <cell r="B1001" t="str">
            <v>TEJA ONDULADA       No.8</v>
          </cell>
          <cell r="C1001" t="str">
            <v>UN</v>
          </cell>
          <cell r="D1001">
            <v>131892</v>
          </cell>
        </row>
        <row r="1002">
          <cell r="A1002">
            <v>1002</v>
          </cell>
          <cell r="B1002" t="str">
            <v>TEJA ONDULADA       No.10</v>
          </cell>
          <cell r="C1002" t="str">
            <v>UN</v>
          </cell>
          <cell r="D1002">
            <v>167620</v>
          </cell>
        </row>
        <row r="1003">
          <cell r="A1003">
            <v>1003</v>
          </cell>
          <cell r="B1003" t="str">
            <v>CONCRETO CORR 1500 PSI 01</v>
          </cell>
          <cell r="C1003" t="str">
            <v>M3</v>
          </cell>
          <cell r="D1003">
            <v>112172</v>
          </cell>
        </row>
        <row r="1004">
          <cell r="A1004">
            <v>1004</v>
          </cell>
          <cell r="B1004" t="str">
            <v>TEJA TRIPLANA       No.5</v>
          </cell>
          <cell r="C1004" t="str">
            <v>UN</v>
          </cell>
          <cell r="D1004">
            <v>79112</v>
          </cell>
        </row>
        <row r="1005">
          <cell r="A1005">
            <v>1005</v>
          </cell>
          <cell r="B1005" t="str">
            <v>CONCRETO CORR 2000 PSI 02</v>
          </cell>
          <cell r="C1005" t="str">
            <v>M3</v>
          </cell>
          <cell r="D1005">
            <v>117276</v>
          </cell>
        </row>
        <row r="1006">
          <cell r="A1006">
            <v>1006</v>
          </cell>
          <cell r="B1006" t="str">
            <v>TEJA TRIPLANA       No.1</v>
          </cell>
          <cell r="C1006" t="str">
            <v>UN</v>
          </cell>
          <cell r="D1006">
            <v>100224</v>
          </cell>
        </row>
        <row r="1007">
          <cell r="A1007">
            <v>1007</v>
          </cell>
          <cell r="B1007" t="str">
            <v>CONCRETO CORR 2500 PSI 01</v>
          </cell>
          <cell r="C1007" t="str">
            <v>M3</v>
          </cell>
          <cell r="D1007">
            <v>124584</v>
          </cell>
        </row>
        <row r="1008">
          <cell r="A1008">
            <v>1008</v>
          </cell>
          <cell r="B1008" t="str">
            <v>TEJA TRIPLANA       No.2</v>
          </cell>
          <cell r="C1008" t="str">
            <v>UN</v>
          </cell>
          <cell r="D1008">
            <v>131892</v>
          </cell>
        </row>
        <row r="1009">
          <cell r="A1009">
            <v>1009</v>
          </cell>
          <cell r="B1009" t="str">
            <v>POSTE CONC.     8m-1050Kg</v>
          </cell>
          <cell r="C1009" t="str">
            <v>UN</v>
          </cell>
          <cell r="D1009">
            <v>172000</v>
          </cell>
        </row>
        <row r="1010">
          <cell r="A1010">
            <v>1010</v>
          </cell>
          <cell r="B1010" t="str">
            <v>CABALLETE ARTIC INF. C43</v>
          </cell>
          <cell r="C1010" t="str">
            <v>UN</v>
          </cell>
          <cell r="D1010">
            <v>5033</v>
          </cell>
        </row>
        <row r="1011">
          <cell r="A1011">
            <v>1011</v>
          </cell>
          <cell r="B1011" t="str">
            <v>LAM.ICOPOR 1.20x2.40 10mm</v>
          </cell>
          <cell r="C1011" t="str">
            <v>UN</v>
          </cell>
          <cell r="D1011">
            <v>2506</v>
          </cell>
        </row>
        <row r="1012">
          <cell r="A1012">
            <v>1012</v>
          </cell>
          <cell r="B1012" t="str">
            <v>CAB. ONDULADO   0.93x0.50</v>
          </cell>
          <cell r="C1012" t="str">
            <v>UN</v>
          </cell>
          <cell r="D1012">
            <v>26680</v>
          </cell>
        </row>
        <row r="1013">
          <cell r="A1013">
            <v>1013</v>
          </cell>
          <cell r="B1013" t="str">
            <v>CONEXION ENERGIA      E12</v>
          </cell>
          <cell r="C1013" t="str">
            <v>UN</v>
          </cell>
          <cell r="D1013">
            <v>358033</v>
          </cell>
        </row>
        <row r="1014">
          <cell r="A1014">
            <v>1014</v>
          </cell>
          <cell r="B1014" t="str">
            <v>TEJA TRIPLANA XL    No.1</v>
          </cell>
          <cell r="C1014" t="str">
            <v>UN</v>
          </cell>
          <cell r="D1014">
            <v>99760</v>
          </cell>
        </row>
        <row r="1015">
          <cell r="A1015">
            <v>1015</v>
          </cell>
          <cell r="B1015" t="str">
            <v>POSTE CONC.      9m-510Kg</v>
          </cell>
          <cell r="C1015" t="str">
            <v>UN</v>
          </cell>
          <cell r="D1015">
            <v>130000</v>
          </cell>
        </row>
        <row r="1016">
          <cell r="A1016">
            <v>1016</v>
          </cell>
          <cell r="B1016" t="str">
            <v>TEJA TRIPLANA XL    No.3</v>
          </cell>
          <cell r="C1016" t="str">
            <v>UN</v>
          </cell>
          <cell r="D1016">
            <v>232580</v>
          </cell>
        </row>
        <row r="1017">
          <cell r="A1017">
            <v>1017</v>
          </cell>
          <cell r="B1017" t="str">
            <v>CONCRETO CORR 3000 PSI 01</v>
          </cell>
          <cell r="C1017" t="str">
            <v>M3</v>
          </cell>
          <cell r="D1017">
            <v>132008</v>
          </cell>
        </row>
        <row r="1018">
          <cell r="A1018">
            <v>1018</v>
          </cell>
          <cell r="B1018" t="str">
            <v>CANALETA 90   3.15 x 1.00</v>
          </cell>
          <cell r="C1018" t="str">
            <v>UN</v>
          </cell>
          <cell r="D1018">
            <v>78184</v>
          </cell>
        </row>
        <row r="1019">
          <cell r="A1019">
            <v>1019</v>
          </cell>
          <cell r="B1019" t="str">
            <v>CANALETA 90-2   2.40x1.00</v>
          </cell>
          <cell r="C1019" t="str">
            <v>UN</v>
          </cell>
          <cell r="D1019">
            <v>131892</v>
          </cell>
        </row>
        <row r="1020">
          <cell r="A1020">
            <v>1020</v>
          </cell>
          <cell r="B1020" t="str">
            <v>CANALETA 90-3   2.92x1.00</v>
          </cell>
          <cell r="C1020" t="str">
            <v>UN</v>
          </cell>
          <cell r="D1020">
            <v>188964</v>
          </cell>
        </row>
        <row r="1021">
          <cell r="A1021">
            <v>1021</v>
          </cell>
          <cell r="B1021" t="str">
            <v>CANALETA ACESCO 2.92x0.94</v>
          </cell>
          <cell r="C1021" t="str">
            <v>UN</v>
          </cell>
          <cell r="D1021">
            <v>188964</v>
          </cell>
        </row>
        <row r="1022">
          <cell r="A1022">
            <v>1022</v>
          </cell>
          <cell r="B1022" t="str">
            <v>SUPERCANALETA      COL.90</v>
          </cell>
          <cell r="C1022" t="str">
            <v>UN</v>
          </cell>
          <cell r="D1022">
            <v>131892</v>
          </cell>
        </row>
        <row r="1023">
          <cell r="A1023">
            <v>1023</v>
          </cell>
          <cell r="B1023" t="str">
            <v>HIERRO 1/4</v>
          </cell>
          <cell r="C1023" t="str">
            <v>KG</v>
          </cell>
          <cell r="D1023">
            <v>600</v>
          </cell>
        </row>
        <row r="1024">
          <cell r="A1024">
            <v>1024</v>
          </cell>
          <cell r="B1024" t="str">
            <v>DOMO CIRCULAR   Diam.1.10</v>
          </cell>
          <cell r="C1024" t="str">
            <v>UN</v>
          </cell>
          <cell r="D1024">
            <v>66004</v>
          </cell>
        </row>
        <row r="1025">
          <cell r="A1025">
            <v>1025</v>
          </cell>
          <cell r="B1025" t="str">
            <v>DOMO CIRCULAR   Diam.1.40</v>
          </cell>
          <cell r="C1025" t="str">
            <v>UN</v>
          </cell>
          <cell r="D1025">
            <v>116232</v>
          </cell>
        </row>
        <row r="1026">
          <cell r="A1026">
            <v>1026</v>
          </cell>
          <cell r="B1026" t="str">
            <v>DOMO CUAD.BURB.  0.5 x0.5</v>
          </cell>
          <cell r="C1026" t="str">
            <v>UN</v>
          </cell>
          <cell r="D1026">
            <v>18792</v>
          </cell>
        </row>
        <row r="1027">
          <cell r="A1027">
            <v>1027</v>
          </cell>
          <cell r="B1027" t="str">
            <v>DOMO CUAD.BURB. 0.65x0.65</v>
          </cell>
          <cell r="C1027" t="str">
            <v>UN</v>
          </cell>
          <cell r="D1027">
            <v>29116</v>
          </cell>
        </row>
        <row r="1028">
          <cell r="A1028">
            <v>1028</v>
          </cell>
          <cell r="B1028" t="str">
            <v>DOMO CUAD.BURBUJA 0.8x0.8</v>
          </cell>
          <cell r="C1028" t="str">
            <v>UN</v>
          </cell>
          <cell r="D1028">
            <v>36540</v>
          </cell>
        </row>
        <row r="1029">
          <cell r="A1029">
            <v>1029</v>
          </cell>
          <cell r="B1029" t="str">
            <v>LACA AEROSOL x 160Z</v>
          </cell>
          <cell r="C1029" t="str">
            <v>UN</v>
          </cell>
          <cell r="D1029">
            <v>3870</v>
          </cell>
        </row>
        <row r="1030">
          <cell r="A1030">
            <v>1030</v>
          </cell>
          <cell r="B1030" t="str">
            <v>VARILLA 10.5 m.m LISO</v>
          </cell>
          <cell r="C1030" t="str">
            <v>KG</v>
          </cell>
          <cell r="D1030">
            <v>567</v>
          </cell>
        </row>
        <row r="1031">
          <cell r="A1031">
            <v>1031</v>
          </cell>
          <cell r="B1031" t="str">
            <v>BOVEDA CRISTACRYL   No.1</v>
          </cell>
          <cell r="C1031" t="str">
            <v>UN</v>
          </cell>
          <cell r="D1031">
            <v>118088</v>
          </cell>
        </row>
        <row r="1032">
          <cell r="A1032">
            <v>1032</v>
          </cell>
          <cell r="B1032" t="str">
            <v>TABLONES P/ANDAMIO</v>
          </cell>
          <cell r="C1032" t="str">
            <v>DD</v>
          </cell>
          <cell r="D1032">
            <v>819</v>
          </cell>
        </row>
        <row r="1033">
          <cell r="A1033">
            <v>1033</v>
          </cell>
          <cell r="B1033" t="str">
            <v>BOVEDA CRISTACRYL   No.3</v>
          </cell>
          <cell r="C1033" t="str">
            <v>UN</v>
          </cell>
          <cell r="D1033">
            <v>201492</v>
          </cell>
        </row>
        <row r="1034">
          <cell r="A1034">
            <v>1034</v>
          </cell>
          <cell r="B1034" t="str">
            <v>BOVEDA CRISTACRYL   No.4</v>
          </cell>
          <cell r="C1034" t="str">
            <v>UN</v>
          </cell>
          <cell r="D1034">
            <v>305312</v>
          </cell>
        </row>
        <row r="1035">
          <cell r="A1035">
            <v>1035</v>
          </cell>
          <cell r="B1035" t="str">
            <v>REVISION ENERGIA      E-1</v>
          </cell>
          <cell r="C1035" t="str">
            <v>UN</v>
          </cell>
          <cell r="D1035">
            <v>4285</v>
          </cell>
        </row>
        <row r="1036">
          <cell r="A1036">
            <v>1036</v>
          </cell>
          <cell r="B1036" t="str">
            <v>POSTE CONC.     10m-510Kg</v>
          </cell>
          <cell r="C1036" t="str">
            <v>UN</v>
          </cell>
          <cell r="D1036">
            <v>152000</v>
          </cell>
        </row>
        <row r="1037">
          <cell r="A1037">
            <v>1037</v>
          </cell>
          <cell r="B1037" t="str">
            <v>TIMPANO CRISTACRYL  No.3</v>
          </cell>
          <cell r="C1037" t="str">
            <v>UN</v>
          </cell>
          <cell r="D1037">
            <v>150800</v>
          </cell>
        </row>
        <row r="1038">
          <cell r="A1038">
            <v>1038</v>
          </cell>
          <cell r="B1038" t="str">
            <v>TIMPANO CRISTACRYL  No.4</v>
          </cell>
          <cell r="C1038" t="str">
            <v>UN</v>
          </cell>
          <cell r="D1038">
            <v>244064</v>
          </cell>
        </row>
        <row r="1039">
          <cell r="A1039">
            <v>1039</v>
          </cell>
          <cell r="B1039" t="str">
            <v>CUPULA CRISTACRYL   No.1</v>
          </cell>
          <cell r="C1039" t="str">
            <v>UN</v>
          </cell>
          <cell r="D1039">
            <v>116232</v>
          </cell>
        </row>
        <row r="1040">
          <cell r="A1040">
            <v>1040</v>
          </cell>
          <cell r="B1040" t="str">
            <v>POSTE CONC.     10m-750Kg</v>
          </cell>
          <cell r="C1040" t="str">
            <v>UN</v>
          </cell>
          <cell r="D1040">
            <v>165000</v>
          </cell>
        </row>
        <row r="1041">
          <cell r="A1041">
            <v>1041</v>
          </cell>
          <cell r="B1041" t="str">
            <v>CUPULA CRISTACRYL   No.3</v>
          </cell>
          <cell r="C1041" t="str">
            <v>UN</v>
          </cell>
          <cell r="D1041">
            <v>209380</v>
          </cell>
        </row>
        <row r="1042">
          <cell r="A1042">
            <v>1042</v>
          </cell>
          <cell r="B1042" t="str">
            <v>CUPULA CRISTACRYL   No.4</v>
          </cell>
          <cell r="C1042" t="str">
            <v>UN</v>
          </cell>
          <cell r="D1042">
            <v>244064</v>
          </cell>
        </row>
        <row r="1043">
          <cell r="A1043">
            <v>1043</v>
          </cell>
          <cell r="B1043" t="str">
            <v>VARILLA 12 m.m   LISO</v>
          </cell>
          <cell r="C1043" t="str">
            <v>KG</v>
          </cell>
          <cell r="D1043">
            <v>567</v>
          </cell>
        </row>
        <row r="1044">
          <cell r="A1044">
            <v>1044</v>
          </cell>
          <cell r="B1044" t="str">
            <v>CONCRETO CORR 3500 PSI 01</v>
          </cell>
          <cell r="C1044" t="str">
            <v>M3</v>
          </cell>
          <cell r="D1044">
            <v>141868</v>
          </cell>
        </row>
        <row r="1045">
          <cell r="A1045">
            <v>1045</v>
          </cell>
          <cell r="B1045" t="str">
            <v>TIMPANO CUPULA      No.2</v>
          </cell>
          <cell r="C1045" t="str">
            <v>UN</v>
          </cell>
          <cell r="D1045">
            <v>88740</v>
          </cell>
        </row>
        <row r="1046">
          <cell r="A1046">
            <v>1046</v>
          </cell>
          <cell r="B1046" t="str">
            <v>TIMPANO CUPULA      No.3</v>
          </cell>
          <cell r="C1046" t="str">
            <v>UN</v>
          </cell>
          <cell r="D1046">
            <v>150800</v>
          </cell>
        </row>
        <row r="1047">
          <cell r="A1047">
            <v>1047</v>
          </cell>
          <cell r="B1047" t="str">
            <v>LAMINA LISA  Esp.   2 mm</v>
          </cell>
          <cell r="C1047" t="str">
            <v>UN</v>
          </cell>
          <cell r="D1047">
            <v>57072</v>
          </cell>
        </row>
        <row r="1048">
          <cell r="A1048">
            <v>1048</v>
          </cell>
          <cell r="B1048" t="str">
            <v>LAMINA LISA  Esp.   3 mm</v>
          </cell>
          <cell r="C1048" t="str">
            <v>UN</v>
          </cell>
          <cell r="D1048">
            <v>74356</v>
          </cell>
        </row>
        <row r="1049">
          <cell r="A1049">
            <v>1049</v>
          </cell>
          <cell r="B1049" t="str">
            <v>LAMINA LISA  Esp.   4 mm</v>
          </cell>
          <cell r="C1049" t="str">
            <v>UN</v>
          </cell>
          <cell r="D1049">
            <v>98484</v>
          </cell>
        </row>
        <row r="1050">
          <cell r="A1050">
            <v>1050</v>
          </cell>
          <cell r="B1050" t="str">
            <v>LAMINA LISA  Esp.   5 mm</v>
          </cell>
          <cell r="C1050" t="str">
            <v>UN</v>
          </cell>
          <cell r="D1050">
            <v>117392</v>
          </cell>
        </row>
        <row r="1051">
          <cell r="A1051">
            <v>1051</v>
          </cell>
          <cell r="B1051" t="str">
            <v>LAMINA LISA  Esp.   8 mm</v>
          </cell>
          <cell r="C1051" t="str">
            <v>UN</v>
          </cell>
          <cell r="D1051">
            <v>186876</v>
          </cell>
        </row>
        <row r="1052">
          <cell r="A1052">
            <v>1052</v>
          </cell>
          <cell r="B1052" t="str">
            <v>LAMINA LISA  Esp.  10 mm</v>
          </cell>
          <cell r="C1052" t="str">
            <v>UN</v>
          </cell>
          <cell r="D1052">
            <v>259840</v>
          </cell>
        </row>
        <row r="1053">
          <cell r="A1053">
            <v>1053</v>
          </cell>
          <cell r="B1053" t="str">
            <v>CONCRETO CORR 4000 PSI 01</v>
          </cell>
          <cell r="C1053" t="str">
            <v>M3</v>
          </cell>
          <cell r="D1053">
            <v>156020</v>
          </cell>
        </row>
        <row r="1054">
          <cell r="A1054">
            <v>1054</v>
          </cell>
          <cell r="B1054" t="str">
            <v>POSTE CONC.     12m-510Kg</v>
          </cell>
          <cell r="C1054" t="str">
            <v>UN</v>
          </cell>
          <cell r="D1054">
            <v>241000</v>
          </cell>
        </row>
        <row r="1055">
          <cell r="A1055">
            <v>1055</v>
          </cell>
          <cell r="B1055" t="str">
            <v>POSTE CONC.     12m-750Kg</v>
          </cell>
          <cell r="C1055" t="str">
            <v>UN</v>
          </cell>
          <cell r="D1055">
            <v>264000</v>
          </cell>
        </row>
        <row r="1056">
          <cell r="A1056">
            <v>1056</v>
          </cell>
          <cell r="B1056" t="str">
            <v>POSTE CONC.    12m-1050Kg</v>
          </cell>
          <cell r="C1056" t="str">
            <v>UN</v>
          </cell>
          <cell r="D1056">
            <v>241000</v>
          </cell>
        </row>
        <row r="1057">
          <cell r="A1057">
            <v>1057</v>
          </cell>
          <cell r="B1057" t="str">
            <v>POSTE CONC.    14m- 750Kg</v>
          </cell>
          <cell r="C1057" t="str">
            <v>UN</v>
          </cell>
          <cell r="D1057">
            <v>390000</v>
          </cell>
        </row>
        <row r="1058">
          <cell r="A1058">
            <v>1058</v>
          </cell>
          <cell r="B1058" t="str">
            <v>POSTE CONC.    14m-1050Kg</v>
          </cell>
          <cell r="C1058" t="str">
            <v>UN</v>
          </cell>
          <cell r="D1058">
            <v>445000</v>
          </cell>
        </row>
        <row r="1059">
          <cell r="A1059">
            <v>1059</v>
          </cell>
          <cell r="B1059" t="str">
            <v>LAMINA LISA  Esp. 2.4 mm</v>
          </cell>
          <cell r="C1059" t="str">
            <v>UN</v>
          </cell>
          <cell r="D1059">
            <v>90248</v>
          </cell>
        </row>
        <row r="1060">
          <cell r="A1060">
            <v>1060</v>
          </cell>
          <cell r="B1060" t="str">
            <v>LAMINA LISA  Esp.   3 m01</v>
          </cell>
          <cell r="C1060" t="str">
            <v>UN</v>
          </cell>
          <cell r="D1060">
            <v>104748</v>
          </cell>
        </row>
        <row r="1061">
          <cell r="A1061">
            <v>1061</v>
          </cell>
          <cell r="B1061" t="str">
            <v>LAMINA LISA  Esp.   4 m01</v>
          </cell>
          <cell r="C1061" t="str">
            <v>UN</v>
          </cell>
          <cell r="D1061">
            <v>138736</v>
          </cell>
        </row>
        <row r="1062">
          <cell r="A1062">
            <v>1062</v>
          </cell>
          <cell r="B1062" t="str">
            <v>LAMINA LISA  Esp.   5 m01</v>
          </cell>
          <cell r="C1062" t="str">
            <v>UN</v>
          </cell>
          <cell r="D1062">
            <v>165880</v>
          </cell>
        </row>
        <row r="1063">
          <cell r="A1063">
            <v>1063</v>
          </cell>
          <cell r="B1063" t="str">
            <v>LAMINA LISA  Esp.  20 mm</v>
          </cell>
          <cell r="C1063" t="str">
            <v>UN</v>
          </cell>
          <cell r="D1063">
            <v>916516</v>
          </cell>
        </row>
        <row r="1064">
          <cell r="A1064">
            <v>1064</v>
          </cell>
          <cell r="B1064" t="str">
            <v>GASOLINA EXTRA  ARMENIA</v>
          </cell>
          <cell r="C1064" t="str">
            <v>GL</v>
          </cell>
          <cell r="D1064">
            <v>1860</v>
          </cell>
        </row>
        <row r="1065">
          <cell r="A1065">
            <v>1065</v>
          </cell>
          <cell r="B1065" t="str">
            <v>POSTE CONC.     8m-510 Kg</v>
          </cell>
          <cell r="C1065" t="str">
            <v>UN</v>
          </cell>
          <cell r="D1065">
            <v>105000</v>
          </cell>
        </row>
        <row r="1066">
          <cell r="A1066">
            <v>1066</v>
          </cell>
          <cell r="B1066" t="str">
            <v>CONCRETO CORR 4500 PSI 01</v>
          </cell>
          <cell r="C1066" t="str">
            <v>M3</v>
          </cell>
          <cell r="D1066">
            <v>168664</v>
          </cell>
        </row>
        <row r="1067">
          <cell r="A1067">
            <v>1067</v>
          </cell>
          <cell r="B1067" t="str">
            <v>POSTE CONC.    12m-510 Kg</v>
          </cell>
          <cell r="C1067" t="str">
            <v>UN</v>
          </cell>
          <cell r="D1067">
            <v>324500</v>
          </cell>
        </row>
        <row r="1068">
          <cell r="A1068">
            <v>1068</v>
          </cell>
          <cell r="B1068" t="str">
            <v>POSTE CONC.    14m-750 Kg</v>
          </cell>
          <cell r="C1068" t="str">
            <v>UN</v>
          </cell>
          <cell r="D1068">
            <v>390000</v>
          </cell>
        </row>
        <row r="1069">
          <cell r="A1069">
            <v>1069</v>
          </cell>
          <cell r="B1069" t="str">
            <v>VIDRIO ESMERILADO     3mm</v>
          </cell>
          <cell r="C1069" t="str">
            <v>M2</v>
          </cell>
          <cell r="D1069">
            <v>31000</v>
          </cell>
        </row>
        <row r="1070">
          <cell r="A1070">
            <v>1070</v>
          </cell>
          <cell r="B1070" t="str">
            <v>VIDRIO ESMERILADO     4mm</v>
          </cell>
          <cell r="C1070" t="str">
            <v>M2</v>
          </cell>
          <cell r="D1070">
            <v>33000</v>
          </cell>
        </row>
        <row r="1071">
          <cell r="A1071">
            <v>1071</v>
          </cell>
          <cell r="B1071" t="str">
            <v>VIDRIO ESMERILADO     5mm</v>
          </cell>
          <cell r="C1071" t="str">
            <v>M2</v>
          </cell>
          <cell r="D1071">
            <v>35500</v>
          </cell>
        </row>
        <row r="1072">
          <cell r="A1072">
            <v>1072</v>
          </cell>
          <cell r="B1072" t="str">
            <v>VIDRIO ESMERILADO     6mm</v>
          </cell>
          <cell r="C1072" t="str">
            <v>M2</v>
          </cell>
          <cell r="D1072">
            <v>39000</v>
          </cell>
        </row>
        <row r="1073">
          <cell r="A1073">
            <v>1073</v>
          </cell>
          <cell r="B1073" t="str">
            <v>CONCRETO CORR 5000 PSI 01</v>
          </cell>
          <cell r="C1073" t="str">
            <v>M3</v>
          </cell>
          <cell r="D1073">
            <v>178060</v>
          </cell>
        </row>
        <row r="1074">
          <cell r="A1074">
            <v>1074</v>
          </cell>
          <cell r="B1074" t="str">
            <v>ESTUCO VENECIANO</v>
          </cell>
          <cell r="C1074" t="str">
            <v>M2</v>
          </cell>
          <cell r="D1074">
            <v>13500</v>
          </cell>
        </row>
        <row r="1075">
          <cell r="A1075">
            <v>1075</v>
          </cell>
          <cell r="B1075" t="str">
            <v>LAMINA ANTIBALA Esp.20mm</v>
          </cell>
          <cell r="C1075" t="str">
            <v>UN</v>
          </cell>
          <cell r="D1075">
            <v>516896</v>
          </cell>
        </row>
        <row r="1076">
          <cell r="A1076">
            <v>1076</v>
          </cell>
          <cell r="B1076" t="str">
            <v>LAMINA ANTIBALA Esp.30mm</v>
          </cell>
          <cell r="C1076" t="str">
            <v>UN</v>
          </cell>
          <cell r="D1076">
            <v>860836</v>
          </cell>
        </row>
        <row r="1077">
          <cell r="A1077">
            <v>1077</v>
          </cell>
          <cell r="B1077" t="str">
            <v>LAMINA ANTIBALA Esp.40mm</v>
          </cell>
          <cell r="C1077" t="str">
            <v>UN</v>
          </cell>
          <cell r="D1077">
            <v>1224728</v>
          </cell>
        </row>
        <row r="1078">
          <cell r="A1078">
            <v>1078</v>
          </cell>
          <cell r="B1078" t="str">
            <v>REFLECTOR SODIO 250 W</v>
          </cell>
          <cell r="C1078" t="str">
            <v>UN</v>
          </cell>
          <cell r="D1078">
            <v>230000</v>
          </cell>
        </row>
        <row r="1079">
          <cell r="A1079">
            <v>1079</v>
          </cell>
          <cell r="B1079" t="str">
            <v>REFLECTOR SODIO 400 W</v>
          </cell>
          <cell r="C1079" t="str">
            <v>UN</v>
          </cell>
          <cell r="D1079">
            <v>245000</v>
          </cell>
        </row>
        <row r="1080">
          <cell r="A1080">
            <v>1080</v>
          </cell>
          <cell r="B1080" t="str">
            <v>LAMINA CORRUG.  Esp. 3mm</v>
          </cell>
          <cell r="C1080" t="str">
            <v>UN</v>
          </cell>
          <cell r="D1080">
            <v>74356</v>
          </cell>
        </row>
        <row r="1081">
          <cell r="A1081">
            <v>1081</v>
          </cell>
          <cell r="B1081" t="str">
            <v>LAMINA CORRUG.  Esp. 5mm</v>
          </cell>
          <cell r="C1081" t="str">
            <v>UN</v>
          </cell>
          <cell r="D1081">
            <v>117276</v>
          </cell>
        </row>
        <row r="1082">
          <cell r="A1082">
            <v>1082</v>
          </cell>
          <cell r="B1082" t="str">
            <v>C.RASO DRY-WALL PLANO</v>
          </cell>
          <cell r="C1082" t="str">
            <v>M2</v>
          </cell>
          <cell r="D1082">
            <v>7785</v>
          </cell>
        </row>
        <row r="1083">
          <cell r="A1083">
            <v>1083</v>
          </cell>
          <cell r="B1083" t="str">
            <v>LAMINA ESPEJO   Esp. 7mm</v>
          </cell>
          <cell r="C1083" t="str">
            <v>UN</v>
          </cell>
          <cell r="D1083">
            <v>228520</v>
          </cell>
        </row>
        <row r="1084">
          <cell r="A1084">
            <v>1084</v>
          </cell>
          <cell r="B1084" t="str">
            <v>C.RASO DRY-WALL BOVEDA</v>
          </cell>
          <cell r="C1084" t="str">
            <v>M2</v>
          </cell>
          <cell r="D1084">
            <v>9701</v>
          </cell>
        </row>
        <row r="1085">
          <cell r="A1085">
            <v>1085</v>
          </cell>
          <cell r="B1085" t="str">
            <v>PARED EN DRY-WALL E=10 CM</v>
          </cell>
          <cell r="C1085" t="str">
            <v>M2</v>
          </cell>
          <cell r="D1085">
            <v>16734</v>
          </cell>
        </row>
        <row r="1086">
          <cell r="A1086">
            <v>1086</v>
          </cell>
          <cell r="B1086" t="str">
            <v>PARED EN DRY-WALL E=12 CM</v>
          </cell>
          <cell r="C1086" t="str">
            <v>M2</v>
          </cell>
          <cell r="D1086">
            <v>17343</v>
          </cell>
        </row>
        <row r="1087">
          <cell r="A1087">
            <v>1087</v>
          </cell>
          <cell r="B1087" t="str">
            <v>BLOQUE CONCRETO No.4</v>
          </cell>
          <cell r="C1087" t="str">
            <v>UN</v>
          </cell>
          <cell r="D1087">
            <v>592</v>
          </cell>
        </row>
        <row r="1088">
          <cell r="A1088">
            <v>1088</v>
          </cell>
          <cell r="B1088" t="str">
            <v>BLOQUE CONCRETO No.6</v>
          </cell>
          <cell r="C1088" t="str">
            <v>UN</v>
          </cell>
          <cell r="D1088">
            <v>901</v>
          </cell>
        </row>
        <row r="1089">
          <cell r="A1089">
            <v>1089</v>
          </cell>
          <cell r="B1089" t="str">
            <v>TEJA ONDULADA   No.4  2mm</v>
          </cell>
          <cell r="C1089" t="str">
            <v>UN</v>
          </cell>
          <cell r="D1089">
            <v>48836</v>
          </cell>
        </row>
        <row r="1090">
          <cell r="A1090">
            <v>1090</v>
          </cell>
          <cell r="B1090" t="str">
            <v>TEJA ONDULADA   No.4  3mm</v>
          </cell>
          <cell r="C1090" t="str">
            <v>UN</v>
          </cell>
          <cell r="D1090">
            <v>67280</v>
          </cell>
        </row>
        <row r="1091">
          <cell r="A1091">
            <v>1091</v>
          </cell>
          <cell r="B1091" t="str">
            <v>TEJA ONDULADA   No.5  2mm</v>
          </cell>
          <cell r="C1091" t="str">
            <v>UN</v>
          </cell>
          <cell r="D1091">
            <v>60436</v>
          </cell>
        </row>
        <row r="1092">
          <cell r="A1092">
            <v>1092</v>
          </cell>
          <cell r="B1092" t="str">
            <v>TEJA ONDULADA   No.5  3mm</v>
          </cell>
          <cell r="C1092" t="str">
            <v>UN</v>
          </cell>
          <cell r="D1092">
            <v>79808</v>
          </cell>
        </row>
        <row r="1093">
          <cell r="A1093">
            <v>1093</v>
          </cell>
          <cell r="B1093" t="str">
            <v>TEJA ONDULADA   No.6  2mm</v>
          </cell>
          <cell r="C1093" t="str">
            <v>UN</v>
          </cell>
          <cell r="D1093">
            <v>71920</v>
          </cell>
        </row>
        <row r="1094">
          <cell r="A1094">
            <v>1094</v>
          </cell>
          <cell r="B1094" t="str">
            <v>TEJA ONDULADA   No.6  3mm</v>
          </cell>
          <cell r="C1094" t="str">
            <v>UN</v>
          </cell>
          <cell r="D1094">
            <v>94192</v>
          </cell>
        </row>
        <row r="1095">
          <cell r="A1095">
            <v>1095</v>
          </cell>
          <cell r="B1095" t="str">
            <v>TEJA ONDULADA   No.8  2mm</v>
          </cell>
          <cell r="C1095" t="str">
            <v>UN</v>
          </cell>
          <cell r="D1095">
            <v>97440</v>
          </cell>
        </row>
        <row r="1096">
          <cell r="A1096">
            <v>1096</v>
          </cell>
          <cell r="B1096" t="str">
            <v>TEJA ONDULADA   No.8  3mm</v>
          </cell>
          <cell r="C1096" t="str">
            <v>UN</v>
          </cell>
          <cell r="D1096">
            <v>132588</v>
          </cell>
        </row>
        <row r="1097">
          <cell r="A1097">
            <v>1097</v>
          </cell>
          <cell r="B1097" t="str">
            <v>TEJA T.ESPAÑOLA No.2  3mm</v>
          </cell>
          <cell r="C1097" t="str">
            <v>UN</v>
          </cell>
          <cell r="D1097">
            <v>94192</v>
          </cell>
        </row>
        <row r="1098">
          <cell r="A1098">
            <v>1098</v>
          </cell>
          <cell r="B1098" t="str">
            <v>CAB.ONDULADO  PLAST   2MM</v>
          </cell>
          <cell r="C1098" t="str">
            <v>UN</v>
          </cell>
          <cell r="D1098">
            <v>26680</v>
          </cell>
        </row>
        <row r="1099">
          <cell r="A1099">
            <v>1099</v>
          </cell>
          <cell r="B1099" t="str">
            <v>TEJA TRAPEZOIDAL No.1 2mm</v>
          </cell>
          <cell r="C1099" t="str">
            <v>UN</v>
          </cell>
          <cell r="D1099">
            <v>71920</v>
          </cell>
        </row>
        <row r="1100">
          <cell r="A1100">
            <v>1100</v>
          </cell>
          <cell r="B1100" t="str">
            <v>TEJA TRAPEZOIDAL No.2 2mm</v>
          </cell>
          <cell r="C1100" t="str">
            <v>UN</v>
          </cell>
          <cell r="D1100">
            <v>97440</v>
          </cell>
        </row>
        <row r="1101">
          <cell r="A1101">
            <v>1101</v>
          </cell>
          <cell r="B1101" t="str">
            <v>TEJA TRAPEZOIDAL No.3 3mm</v>
          </cell>
          <cell r="C1101" t="str">
            <v>UN</v>
          </cell>
          <cell r="D1101">
            <v>191284</v>
          </cell>
        </row>
        <row r="1102">
          <cell r="A1102">
            <v>1102</v>
          </cell>
          <cell r="B1102" t="str">
            <v>TEJA TRAPEZOIDAL XL   3mm</v>
          </cell>
          <cell r="C1102" t="str">
            <v>UN</v>
          </cell>
          <cell r="D1102">
            <v>234552</v>
          </cell>
        </row>
        <row r="1103">
          <cell r="A1103">
            <v>1103</v>
          </cell>
          <cell r="B1103" t="str">
            <v>CAB. TRAPEZOIDAL      2MM</v>
          </cell>
          <cell r="C1103" t="str">
            <v>UN</v>
          </cell>
          <cell r="D1103">
            <v>26680</v>
          </cell>
        </row>
        <row r="1104">
          <cell r="A1104">
            <v>1104</v>
          </cell>
          <cell r="B1104" t="str">
            <v>CANALETA 90   l=2.40  3mm</v>
          </cell>
          <cell r="C1104" t="str">
            <v>UN</v>
          </cell>
          <cell r="D1104">
            <v>113680</v>
          </cell>
        </row>
        <row r="1105">
          <cell r="A1105">
            <v>1105</v>
          </cell>
          <cell r="B1105" t="str">
            <v>CANALETA 43   l=2.40  3mm</v>
          </cell>
          <cell r="C1105" t="str">
            <v>UN</v>
          </cell>
          <cell r="D1105">
            <v>78184</v>
          </cell>
        </row>
        <row r="1106">
          <cell r="A1106">
            <v>1106</v>
          </cell>
          <cell r="B1106" t="str">
            <v>DOMO BURBUJA    0.65x0.65</v>
          </cell>
          <cell r="C1106" t="str">
            <v>UN</v>
          </cell>
          <cell r="D1106">
            <v>29116</v>
          </cell>
        </row>
        <row r="1107">
          <cell r="A1107">
            <v>1107</v>
          </cell>
          <cell r="B1107" t="str">
            <v>DOMO BURBUJA    0.80x0.80</v>
          </cell>
          <cell r="C1107" t="str">
            <v>UN</v>
          </cell>
          <cell r="D1107">
            <v>36540</v>
          </cell>
        </row>
        <row r="1108">
          <cell r="A1108">
            <v>1108</v>
          </cell>
          <cell r="B1108" t="str">
            <v>DOMO BURBUJA    1.10x1.10</v>
          </cell>
          <cell r="C1108" t="str">
            <v>UN</v>
          </cell>
          <cell r="D1108">
            <v>66004</v>
          </cell>
        </row>
        <row r="1109">
          <cell r="A1109">
            <v>1109</v>
          </cell>
          <cell r="B1109" t="str">
            <v>CONCRETO CORR 6000 PSI 01</v>
          </cell>
          <cell r="C1109" t="str">
            <v>M3</v>
          </cell>
          <cell r="D1109">
            <v>220400</v>
          </cell>
        </row>
        <row r="1110">
          <cell r="A1110">
            <v>1110</v>
          </cell>
          <cell r="B1110" t="str">
            <v>DOMO CIRCULAR   Diam.0.80</v>
          </cell>
          <cell r="C1110" t="str">
            <v>UN</v>
          </cell>
          <cell r="D1110">
            <v>36540</v>
          </cell>
        </row>
        <row r="1111">
          <cell r="A1111">
            <v>1111</v>
          </cell>
          <cell r="B1111" t="str">
            <v>DOMO CIRCULAR   Diam.1.80</v>
          </cell>
          <cell r="C1111" t="str">
            <v>UN</v>
          </cell>
          <cell r="D1111">
            <v>66004</v>
          </cell>
        </row>
        <row r="1112">
          <cell r="A1112">
            <v>1112</v>
          </cell>
          <cell r="B1112" t="str">
            <v>DOMO P.DIAMANTE 0.90x0.90</v>
          </cell>
          <cell r="C1112" t="str">
            <v>UN</v>
          </cell>
          <cell r="D1112">
            <v>58464</v>
          </cell>
        </row>
        <row r="1113">
          <cell r="A1113">
            <v>1113</v>
          </cell>
          <cell r="B1113" t="str">
            <v>DOMO P.DIAMANTE 1.40x1.40</v>
          </cell>
          <cell r="C1113" t="str">
            <v>UN</v>
          </cell>
          <cell r="D1113">
            <v>116232</v>
          </cell>
        </row>
        <row r="1114">
          <cell r="A1114">
            <v>1114</v>
          </cell>
          <cell r="B1114" t="str">
            <v>LAMINA ACRILICA LISA 2 mm</v>
          </cell>
          <cell r="C1114" t="str">
            <v>UN</v>
          </cell>
          <cell r="D1114">
            <v>64496</v>
          </cell>
        </row>
        <row r="1115">
          <cell r="A1115">
            <v>1115</v>
          </cell>
          <cell r="B1115" t="str">
            <v>LAMINA ACRILICA LISA 3 mm</v>
          </cell>
          <cell r="C1115" t="str">
            <v>UN</v>
          </cell>
          <cell r="D1115">
            <v>85840</v>
          </cell>
        </row>
        <row r="1116">
          <cell r="A1116">
            <v>1116</v>
          </cell>
          <cell r="B1116" t="str">
            <v>LAMINA ACRILICA LISA 4 mm</v>
          </cell>
          <cell r="C1116" t="str">
            <v>UN</v>
          </cell>
          <cell r="D1116">
            <v>113680</v>
          </cell>
        </row>
        <row r="1117">
          <cell r="A1117">
            <v>1117</v>
          </cell>
          <cell r="B1117" t="str">
            <v>LAMINA ACRILICA LISA 5.5m</v>
          </cell>
          <cell r="C1117" t="str">
            <v>UN</v>
          </cell>
          <cell r="D1117">
            <v>152888</v>
          </cell>
        </row>
        <row r="1118">
          <cell r="A1118">
            <v>1118</v>
          </cell>
          <cell r="B1118" t="str">
            <v>AISLADOR DE PIN     23 KV</v>
          </cell>
          <cell r="C1118" t="str">
            <v>UN</v>
          </cell>
          <cell r="D1118">
            <v>13300</v>
          </cell>
        </row>
        <row r="1119">
          <cell r="A1119">
            <v>1119</v>
          </cell>
          <cell r="B1119" t="str">
            <v>VIGUETA PRET. ALTA RESIST</v>
          </cell>
          <cell r="C1119" t="str">
            <v>ML</v>
          </cell>
          <cell r="D1119">
            <v>8807</v>
          </cell>
        </row>
        <row r="1120">
          <cell r="A1120">
            <v>1120</v>
          </cell>
          <cell r="B1120" t="str">
            <v>BORDILLO PARA ACERA</v>
          </cell>
          <cell r="C1120" t="str">
            <v>ML</v>
          </cell>
          <cell r="D1120">
            <v>9897</v>
          </cell>
        </row>
        <row r="1121">
          <cell r="A1121">
            <v>1121</v>
          </cell>
          <cell r="B1121" t="str">
            <v>BALDOSA CONCRETO</v>
          </cell>
          <cell r="C1121" t="str">
            <v>M2</v>
          </cell>
          <cell r="D1121">
            <v>12034</v>
          </cell>
        </row>
        <row r="1122">
          <cell r="A1122">
            <v>1122</v>
          </cell>
          <cell r="B1122" t="str">
            <v>LISTON CATIVO 2"x4"x15'01</v>
          </cell>
          <cell r="C1122" t="str">
            <v>UN</v>
          </cell>
          <cell r="D1122">
            <v>5500</v>
          </cell>
        </row>
        <row r="1123">
          <cell r="A1123">
            <v>1123</v>
          </cell>
          <cell r="B1123" t="str">
            <v>REJILLA SUMINISTRO 10x10</v>
          </cell>
          <cell r="C1123" t="str">
            <v>UN</v>
          </cell>
          <cell r="D1123">
            <v>13500</v>
          </cell>
        </row>
        <row r="1124">
          <cell r="A1124">
            <v>1124</v>
          </cell>
          <cell r="B1124" t="str">
            <v>BULLDOZER D-6</v>
          </cell>
          <cell r="C1124" t="str">
            <v>HR</v>
          </cell>
          <cell r="D1124">
            <v>65000</v>
          </cell>
        </row>
        <row r="1125">
          <cell r="A1125">
            <v>1125</v>
          </cell>
          <cell r="B1125" t="str">
            <v>TUBO SANITARIO         3"</v>
          </cell>
          <cell r="C1125" t="str">
            <v>ML</v>
          </cell>
          <cell r="D1125">
            <v>6290</v>
          </cell>
        </row>
        <row r="1126">
          <cell r="A1126">
            <v>1126</v>
          </cell>
          <cell r="B1126" t="str">
            <v>TUBO SANITARIO         4"</v>
          </cell>
          <cell r="C1126" t="str">
            <v>ML</v>
          </cell>
          <cell r="D1126">
            <v>19631</v>
          </cell>
        </row>
        <row r="1127">
          <cell r="A1127">
            <v>1127</v>
          </cell>
          <cell r="B1127" t="str">
            <v>TUBO SANITARIO         6"</v>
          </cell>
          <cell r="C1127" t="str">
            <v>ML</v>
          </cell>
          <cell r="D1127">
            <v>38477</v>
          </cell>
        </row>
        <row r="1128">
          <cell r="A1128">
            <v>1128</v>
          </cell>
          <cell r="B1128" t="str">
            <v>CANECA 55 GL</v>
          </cell>
          <cell r="C1128" t="str">
            <v>UN</v>
          </cell>
          <cell r="D1128">
            <v>12000</v>
          </cell>
        </row>
        <row r="1129">
          <cell r="A1129">
            <v>1129</v>
          </cell>
          <cell r="B1129" t="str">
            <v>LAMINA ACRILICA LISA 2 01</v>
          </cell>
          <cell r="C1129" t="str">
            <v>UN</v>
          </cell>
          <cell r="D1129">
            <v>70258</v>
          </cell>
        </row>
        <row r="1130">
          <cell r="A1130">
            <v>1130</v>
          </cell>
          <cell r="B1130" t="str">
            <v>LAMINA ACRILICA LISA 3 01</v>
          </cell>
          <cell r="C1130" t="str">
            <v>UN</v>
          </cell>
          <cell r="D1130">
            <v>96280</v>
          </cell>
        </row>
        <row r="1131">
          <cell r="A1131">
            <v>1131</v>
          </cell>
          <cell r="B1131" t="str">
            <v>LAMINA ACRILICA LISA 4 01</v>
          </cell>
          <cell r="C1131" t="str">
            <v>UN</v>
          </cell>
          <cell r="D1131">
            <v>128769</v>
          </cell>
        </row>
        <row r="1132">
          <cell r="A1132">
            <v>1132</v>
          </cell>
          <cell r="B1132" t="str">
            <v>LAMINA ACRILICA LISA 5.01</v>
          </cell>
          <cell r="C1132" t="str">
            <v>UN</v>
          </cell>
          <cell r="D1132">
            <v>177480</v>
          </cell>
        </row>
        <row r="1133">
          <cell r="A1133">
            <v>1133</v>
          </cell>
          <cell r="B1133" t="str">
            <v>SUELO CEMENTO 1:13     01</v>
          </cell>
          <cell r="C1133" t="str">
            <v>M3</v>
          </cell>
          <cell r="D1133">
            <v>34568</v>
          </cell>
        </row>
        <row r="1134">
          <cell r="A1134">
            <v>1134</v>
          </cell>
          <cell r="B1134" t="str">
            <v>YESO CORRIENTE VENCEDOR</v>
          </cell>
          <cell r="C1134" t="str">
            <v>BT</v>
          </cell>
          <cell r="D1134">
            <v>14445</v>
          </cell>
        </row>
        <row r="1135">
          <cell r="A1135">
            <v>1135</v>
          </cell>
          <cell r="B1135" t="str">
            <v>ADOQUIN VEHICULAR</v>
          </cell>
          <cell r="C1135" t="str">
            <v>M2</v>
          </cell>
          <cell r="D1135">
            <v>10759</v>
          </cell>
        </row>
        <row r="1136">
          <cell r="A1136">
            <v>1136</v>
          </cell>
          <cell r="B1136" t="str">
            <v>CAOLIN</v>
          </cell>
          <cell r="C1136" t="str">
            <v>BT</v>
          </cell>
          <cell r="D1136">
            <v>7883</v>
          </cell>
        </row>
        <row r="1137">
          <cell r="A1137">
            <v>1137</v>
          </cell>
          <cell r="B1137" t="str">
            <v>MARMOLINA</v>
          </cell>
          <cell r="C1137" t="str">
            <v>BT</v>
          </cell>
          <cell r="D1137">
            <v>5700</v>
          </cell>
        </row>
        <row r="1138">
          <cell r="A1138">
            <v>1138</v>
          </cell>
          <cell r="B1138" t="str">
            <v>CARBURO</v>
          </cell>
          <cell r="C1138" t="str">
            <v>KG</v>
          </cell>
          <cell r="D1138">
            <v>73</v>
          </cell>
        </row>
        <row r="1139">
          <cell r="A1139">
            <v>1139</v>
          </cell>
          <cell r="B1139" t="str">
            <v>COSTO ADIC. RET.2500 PS01</v>
          </cell>
          <cell r="C1139" t="str">
            <v>M3</v>
          </cell>
          <cell r="D1139">
            <v>6960</v>
          </cell>
        </row>
        <row r="1140">
          <cell r="A1140">
            <v>1140</v>
          </cell>
          <cell r="B1140" t="str">
            <v>GRANIPLAST</v>
          </cell>
          <cell r="C1140" t="str">
            <v>M2</v>
          </cell>
          <cell r="D1140">
            <v>3000</v>
          </cell>
        </row>
        <row r="1141">
          <cell r="A1141">
            <v>1141</v>
          </cell>
          <cell r="B1141" t="str">
            <v>MARMOLPLAST</v>
          </cell>
          <cell r="C1141" t="str">
            <v>M2</v>
          </cell>
          <cell r="D1141">
            <v>5500</v>
          </cell>
        </row>
        <row r="1142">
          <cell r="A1142">
            <v>1142</v>
          </cell>
          <cell r="B1142" t="str">
            <v>COLORPLAST</v>
          </cell>
          <cell r="C1142" t="str">
            <v>M2</v>
          </cell>
          <cell r="D1142">
            <v>3000</v>
          </cell>
        </row>
        <row r="1143">
          <cell r="A1143">
            <v>1143</v>
          </cell>
          <cell r="B1143" t="str">
            <v>SILCOPLAST</v>
          </cell>
          <cell r="C1143" t="str">
            <v>M2</v>
          </cell>
          <cell r="D1143">
            <v>3000</v>
          </cell>
        </row>
        <row r="1144">
          <cell r="A1144">
            <v>1144</v>
          </cell>
          <cell r="B1144" t="str">
            <v>BLOQUE ENTREPISO E-30</v>
          </cell>
          <cell r="C1144" t="str">
            <v>UN</v>
          </cell>
          <cell r="D1144">
            <v>1392</v>
          </cell>
        </row>
        <row r="1145">
          <cell r="A1145">
            <v>1145</v>
          </cell>
          <cell r="B1145" t="str">
            <v>BLOQUE ENTREPISO E-35</v>
          </cell>
          <cell r="C1145" t="str">
            <v>UN</v>
          </cell>
          <cell r="D1145">
            <v>1566</v>
          </cell>
        </row>
        <row r="1146">
          <cell r="A1146">
            <v>1146</v>
          </cell>
          <cell r="B1146" t="str">
            <v>BLOQUE ENTREPISO E-40</v>
          </cell>
          <cell r="C1146" t="str">
            <v>UN</v>
          </cell>
          <cell r="D1146">
            <v>1682</v>
          </cell>
        </row>
        <row r="1147">
          <cell r="A1147">
            <v>1147</v>
          </cell>
          <cell r="B1147" t="str">
            <v>COSTO ADIC. RET.3000 PS01</v>
          </cell>
          <cell r="C1147" t="str">
            <v>M3</v>
          </cell>
          <cell r="D1147">
            <v>6960</v>
          </cell>
        </row>
        <row r="1148">
          <cell r="A1148">
            <v>1148</v>
          </cell>
          <cell r="B1148" t="str">
            <v>SUPERCANALETA l=1.57  3mm</v>
          </cell>
          <cell r="C1148" t="str">
            <v>UN</v>
          </cell>
          <cell r="D1148">
            <v>131892</v>
          </cell>
        </row>
        <row r="1149">
          <cell r="A1149">
            <v>1149</v>
          </cell>
          <cell r="B1149" t="str">
            <v>VIDRIO TEMPLADO       5mm</v>
          </cell>
          <cell r="C1149" t="str">
            <v>M2</v>
          </cell>
          <cell r="D1149">
            <v>79170</v>
          </cell>
        </row>
        <row r="1150">
          <cell r="A1150">
            <v>1150</v>
          </cell>
          <cell r="B1150" t="str">
            <v>PARED EN DRY-WALL E=15 CM</v>
          </cell>
          <cell r="C1150" t="str">
            <v>M2</v>
          </cell>
          <cell r="D1150">
            <v>17955</v>
          </cell>
        </row>
        <row r="1151">
          <cell r="A1151">
            <v>1151</v>
          </cell>
          <cell r="B1151" t="str">
            <v>VIDRIO TEMPLADO       6mm</v>
          </cell>
          <cell r="C1151" t="str">
            <v>M2</v>
          </cell>
          <cell r="D1151">
            <v>84270</v>
          </cell>
        </row>
        <row r="1152">
          <cell r="A1152">
            <v>1152</v>
          </cell>
          <cell r="B1152" t="str">
            <v>LAM.ICOPOR 1.20x3.60  8mm</v>
          </cell>
          <cell r="C1152" t="str">
            <v>UN</v>
          </cell>
          <cell r="D1152">
            <v>3007</v>
          </cell>
        </row>
        <row r="1153">
          <cell r="A1153">
            <v>1153</v>
          </cell>
          <cell r="B1153" t="str">
            <v>VIDRIO TEMPLADO       8mm</v>
          </cell>
          <cell r="C1153" t="str">
            <v>M2</v>
          </cell>
          <cell r="D1153">
            <v>120000</v>
          </cell>
        </row>
        <row r="1154">
          <cell r="A1154">
            <v>1154</v>
          </cell>
          <cell r="B1154" t="str">
            <v>CABLE ACERO GALV.    1/2"</v>
          </cell>
          <cell r="C1154" t="str">
            <v>ML</v>
          </cell>
          <cell r="D1154">
            <v>2000</v>
          </cell>
        </row>
        <row r="1155">
          <cell r="A1155">
            <v>1155</v>
          </cell>
          <cell r="B1155" t="str">
            <v>CONCRETO CORR 2500 PSI 02</v>
          </cell>
          <cell r="C1155" t="str">
            <v>M3</v>
          </cell>
          <cell r="D1155">
            <v>100688</v>
          </cell>
        </row>
        <row r="1156">
          <cell r="A1156">
            <v>1156</v>
          </cell>
          <cell r="B1156" t="str">
            <v>CABLE ACERO GALV.    1/4"</v>
          </cell>
          <cell r="C1156" t="str">
            <v>ML</v>
          </cell>
          <cell r="D1156">
            <v>550</v>
          </cell>
        </row>
        <row r="1157">
          <cell r="A1157">
            <v>1157</v>
          </cell>
          <cell r="B1157" t="str">
            <v>CONCRETO CORR 3000 PSI 02</v>
          </cell>
          <cell r="C1157" t="str">
            <v>M3</v>
          </cell>
          <cell r="D1157">
            <v>122032</v>
          </cell>
        </row>
        <row r="1158">
          <cell r="A1158">
            <v>1158</v>
          </cell>
          <cell r="B1158" t="str">
            <v>ENTREPISO PAL.   45x60x20</v>
          </cell>
          <cell r="C1158" t="str">
            <v>UN</v>
          </cell>
          <cell r="D1158">
            <v>1400</v>
          </cell>
        </row>
        <row r="1159">
          <cell r="A1159">
            <v>1159</v>
          </cell>
          <cell r="B1159" t="str">
            <v>ENTREPISO PAL.   50x60x20</v>
          </cell>
          <cell r="C1159" t="str">
            <v>UN</v>
          </cell>
          <cell r="D1159">
            <v>1410</v>
          </cell>
        </row>
        <row r="1160">
          <cell r="A1160">
            <v>1160</v>
          </cell>
          <cell r="B1160" t="str">
            <v>CONCRETO CORR 3500 PSI 02</v>
          </cell>
          <cell r="C1160" t="str">
            <v>M}</v>
          </cell>
          <cell r="D1160">
            <v>114956</v>
          </cell>
        </row>
        <row r="1161">
          <cell r="A1161">
            <v>1161</v>
          </cell>
          <cell r="B1161" t="str">
            <v>CONCRETO CORR 4000 PSI 02</v>
          </cell>
          <cell r="C1161" t="str">
            <v>M3</v>
          </cell>
          <cell r="D1161">
            <v>126092</v>
          </cell>
        </row>
        <row r="1162">
          <cell r="A1162">
            <v>1162</v>
          </cell>
          <cell r="B1162" t="str">
            <v>A.C.P.M         ARMENIA</v>
          </cell>
          <cell r="C1162" t="str">
            <v>GL</v>
          </cell>
          <cell r="D1162">
            <v>1197</v>
          </cell>
        </row>
        <row r="1163">
          <cell r="A1163">
            <v>1163</v>
          </cell>
          <cell r="B1163" t="str">
            <v>GASOLINA CORR.  B/QUILLA</v>
          </cell>
          <cell r="C1163" t="str">
            <v>GL</v>
          </cell>
          <cell r="D1163">
            <v>1185</v>
          </cell>
        </row>
        <row r="1164">
          <cell r="A1164">
            <v>1164</v>
          </cell>
          <cell r="B1164" t="str">
            <v>TOMA DE NUCLEO DE 4"</v>
          </cell>
          <cell r="C1164" t="str">
            <v>UN</v>
          </cell>
          <cell r="D1164">
            <v>100000</v>
          </cell>
        </row>
        <row r="1165">
          <cell r="A1165">
            <v>1165</v>
          </cell>
          <cell r="B1165" t="str">
            <v>ENSAYO DE HUMEDAD NATURAL</v>
          </cell>
          <cell r="C1165" t="str">
            <v>UN</v>
          </cell>
          <cell r="D1165">
            <v>12000</v>
          </cell>
        </row>
        <row r="1166">
          <cell r="A1166">
            <v>1166</v>
          </cell>
          <cell r="B1166" t="str">
            <v>ENSAYO DE GRANULOMETRIA</v>
          </cell>
          <cell r="C1166" t="str">
            <v>UN</v>
          </cell>
          <cell r="D1166">
            <v>30000</v>
          </cell>
        </row>
        <row r="1167">
          <cell r="A1167">
            <v>1167</v>
          </cell>
          <cell r="B1167" t="str">
            <v>YALE PASILLO       HIERRO</v>
          </cell>
          <cell r="C1167" t="str">
            <v>UN</v>
          </cell>
          <cell r="D1167">
            <v>10440</v>
          </cell>
        </row>
        <row r="1168">
          <cell r="A1168">
            <v>1168</v>
          </cell>
          <cell r="B1168" t="str">
            <v>VIDRIO EN LAMINA      4mm</v>
          </cell>
          <cell r="C1168" t="str">
            <v>UN</v>
          </cell>
          <cell r="D1168">
            <v>31400</v>
          </cell>
        </row>
        <row r="1169">
          <cell r="A1169">
            <v>1169</v>
          </cell>
          <cell r="B1169" t="str">
            <v>CALENTADOR A GAS    20 Gl</v>
          </cell>
          <cell r="C1169" t="str">
            <v>UN</v>
          </cell>
          <cell r="D1169">
            <v>452000</v>
          </cell>
        </row>
        <row r="1170">
          <cell r="A1170">
            <v>1170</v>
          </cell>
          <cell r="B1170" t="str">
            <v>YALE PASILLO       MADERA</v>
          </cell>
          <cell r="C1170" t="str">
            <v>UN</v>
          </cell>
          <cell r="D1170">
            <v>14384</v>
          </cell>
        </row>
        <row r="1171">
          <cell r="A1171">
            <v>1171</v>
          </cell>
          <cell r="B1171" t="str">
            <v>YALE BAÑO          HIERRO</v>
          </cell>
          <cell r="C1171" t="str">
            <v>UN</v>
          </cell>
          <cell r="D1171">
            <v>10440</v>
          </cell>
        </row>
        <row r="1172">
          <cell r="A1172">
            <v>1172</v>
          </cell>
          <cell r="B1172" t="str">
            <v>VIDRIO EN LAMINA      5mm</v>
          </cell>
          <cell r="C1172" t="str">
            <v>UN</v>
          </cell>
          <cell r="D1172">
            <v>42500</v>
          </cell>
        </row>
        <row r="1173">
          <cell r="A1173">
            <v>1173</v>
          </cell>
          <cell r="B1173" t="str">
            <v>CALENTADOR ELECTRIC.20 Gl</v>
          </cell>
          <cell r="C1173" t="str">
            <v>UN</v>
          </cell>
          <cell r="D1173">
            <v>213000</v>
          </cell>
        </row>
        <row r="1174">
          <cell r="A1174">
            <v>1174</v>
          </cell>
          <cell r="B1174" t="str">
            <v>YALE BAÑO          MADERA</v>
          </cell>
          <cell r="C1174" t="str">
            <v>UN</v>
          </cell>
          <cell r="D1174">
            <v>14384</v>
          </cell>
        </row>
        <row r="1175">
          <cell r="A1175">
            <v>1175</v>
          </cell>
          <cell r="B1175" t="str">
            <v>YALE PATIO-PRIVADA HIERRO</v>
          </cell>
          <cell r="C1175" t="str">
            <v>UN</v>
          </cell>
          <cell r="D1175">
            <v>10440</v>
          </cell>
        </row>
        <row r="1176">
          <cell r="A1176">
            <v>1176</v>
          </cell>
          <cell r="B1176" t="str">
            <v>CONCRETO CORR 4500 PSI 02</v>
          </cell>
          <cell r="C1176" t="str">
            <v>M3</v>
          </cell>
          <cell r="D1176">
            <v>137692</v>
          </cell>
        </row>
        <row r="1177">
          <cell r="A1177">
            <v>1177</v>
          </cell>
          <cell r="B1177" t="str">
            <v>CALENTADOR ELECTRIC.30 Gl</v>
          </cell>
          <cell r="C1177" t="str">
            <v>UN</v>
          </cell>
          <cell r="D1177">
            <v>270000</v>
          </cell>
        </row>
        <row r="1178">
          <cell r="A1178">
            <v>1178</v>
          </cell>
          <cell r="B1178" t="str">
            <v>YALE PATIO-PRIVADA MADERA</v>
          </cell>
          <cell r="C1178" t="str">
            <v>UN</v>
          </cell>
          <cell r="D1178">
            <v>14384</v>
          </cell>
        </row>
        <row r="1179">
          <cell r="A1179">
            <v>1179</v>
          </cell>
          <cell r="B1179" t="str">
            <v>YALE ALCOBA-OFIC.  HIERRO</v>
          </cell>
          <cell r="C1179" t="str">
            <v>UN</v>
          </cell>
          <cell r="D1179">
            <v>12760</v>
          </cell>
        </row>
        <row r="1180">
          <cell r="A1180">
            <v>1180</v>
          </cell>
          <cell r="B1180" t="str">
            <v>ENSAYO COMPACTACION STAND</v>
          </cell>
          <cell r="C1180" t="str">
            <v>UN</v>
          </cell>
          <cell r="D1180">
            <v>13920</v>
          </cell>
        </row>
        <row r="1181">
          <cell r="A1181">
            <v>1181</v>
          </cell>
          <cell r="B1181" t="str">
            <v>CALENTADOR INDUSTR. 80 Gl</v>
          </cell>
          <cell r="C1181" t="str">
            <v>UN</v>
          </cell>
          <cell r="D1181">
            <v>1104940</v>
          </cell>
        </row>
        <row r="1182">
          <cell r="A1182">
            <v>1182</v>
          </cell>
          <cell r="B1182" t="str">
            <v>YALE ALCOBA-OFIC.  MADERA</v>
          </cell>
          <cell r="C1182" t="str">
            <v>UN</v>
          </cell>
          <cell r="D1182">
            <v>17400</v>
          </cell>
        </row>
        <row r="1183">
          <cell r="A1183">
            <v>1183</v>
          </cell>
          <cell r="B1183" t="str">
            <v>YALE BODEGA-CLOSET HIERRO</v>
          </cell>
          <cell r="C1183" t="str">
            <v>UN</v>
          </cell>
          <cell r="D1183">
            <v>17052</v>
          </cell>
        </row>
        <row r="1184">
          <cell r="A1184">
            <v>1184</v>
          </cell>
          <cell r="B1184" t="str">
            <v>ENSAYO DE PERMEABILIDAD</v>
          </cell>
          <cell r="C1184" t="str">
            <v>UN</v>
          </cell>
          <cell r="D1184">
            <v>50000</v>
          </cell>
        </row>
        <row r="1185">
          <cell r="A1185">
            <v>1185</v>
          </cell>
          <cell r="B1185" t="str">
            <v>CALENTADOR INDUSTR.120 Gl</v>
          </cell>
          <cell r="C1185" t="str">
            <v>UN</v>
          </cell>
          <cell r="D1185">
            <v>1745000</v>
          </cell>
        </row>
        <row r="1186">
          <cell r="A1186">
            <v>1186</v>
          </cell>
          <cell r="B1186" t="str">
            <v>YALE BODEGA-CLOSET MADERA</v>
          </cell>
          <cell r="C1186" t="str">
            <v>UN</v>
          </cell>
          <cell r="D1186">
            <v>21692</v>
          </cell>
        </row>
        <row r="1187">
          <cell r="A1187">
            <v>1187</v>
          </cell>
          <cell r="B1187" t="str">
            <v>YALE SERV.PUBLICOS HIERRO</v>
          </cell>
          <cell r="C1187" t="str">
            <v>UN</v>
          </cell>
          <cell r="D1187">
            <v>14732</v>
          </cell>
        </row>
        <row r="1188">
          <cell r="A1188">
            <v>1188</v>
          </cell>
          <cell r="B1188" t="str">
            <v>BINDA BOQUILLA</v>
          </cell>
          <cell r="C1188" t="str">
            <v>KG</v>
          </cell>
          <cell r="D1188">
            <v>1682</v>
          </cell>
        </row>
        <row r="1189">
          <cell r="A1189">
            <v>1189</v>
          </cell>
          <cell r="B1189" t="str">
            <v>CALENTADOR PASO-GAS 10 Lt</v>
          </cell>
          <cell r="C1189" t="str">
            <v>UN</v>
          </cell>
          <cell r="D1189">
            <v>285000</v>
          </cell>
        </row>
        <row r="1190">
          <cell r="A1190">
            <v>1190</v>
          </cell>
          <cell r="B1190" t="str">
            <v>YALE SERV.PUBLICOS MADERA</v>
          </cell>
          <cell r="C1190" t="str">
            <v>UN</v>
          </cell>
          <cell r="D1190">
            <v>19256</v>
          </cell>
        </row>
        <row r="1191">
          <cell r="A1191">
            <v>1191</v>
          </cell>
          <cell r="B1191" t="str">
            <v>YALE ENTRADA-OFIC. HIERRO</v>
          </cell>
          <cell r="C1191" t="str">
            <v>UN</v>
          </cell>
          <cell r="D1191">
            <v>14732</v>
          </cell>
        </row>
        <row r="1192">
          <cell r="A1192">
            <v>1192</v>
          </cell>
          <cell r="B1192" t="str">
            <v>BINDA EXTRA BLANCO</v>
          </cell>
          <cell r="C1192" t="str">
            <v>KG</v>
          </cell>
          <cell r="D1192">
            <v>626</v>
          </cell>
        </row>
        <row r="1193">
          <cell r="A1193">
            <v>1193</v>
          </cell>
          <cell r="B1193" t="str">
            <v>VALVULA SEGURIDAD     H20</v>
          </cell>
          <cell r="C1193" t="str">
            <v>UN</v>
          </cell>
          <cell r="D1193">
            <v>7000</v>
          </cell>
        </row>
        <row r="1194">
          <cell r="A1194">
            <v>1194</v>
          </cell>
          <cell r="B1194" t="str">
            <v>YALE ENTRADA-OFIC. MADERA</v>
          </cell>
          <cell r="C1194" t="str">
            <v>UN</v>
          </cell>
          <cell r="D1194">
            <v>19256</v>
          </cell>
        </row>
        <row r="1195">
          <cell r="A1195">
            <v>1195</v>
          </cell>
          <cell r="B1195" t="str">
            <v>YALE AULAS         HIERRO</v>
          </cell>
          <cell r="C1195" t="str">
            <v>UN</v>
          </cell>
          <cell r="D1195">
            <v>17052</v>
          </cell>
        </row>
        <row r="1196">
          <cell r="A1196">
            <v>1196</v>
          </cell>
          <cell r="B1196" t="str">
            <v>COSTO ADIC. RET.3500 PS01</v>
          </cell>
          <cell r="C1196" t="str">
            <v>M3</v>
          </cell>
          <cell r="D1196">
            <v>6960</v>
          </cell>
        </row>
        <row r="1197">
          <cell r="A1197">
            <v>1197</v>
          </cell>
          <cell r="B1197" t="str">
            <v>CAMPANA EXTRACTORA  CH-60</v>
          </cell>
          <cell r="C1197" t="str">
            <v>UN</v>
          </cell>
          <cell r="D1197">
            <v>58000</v>
          </cell>
        </row>
        <row r="1198">
          <cell r="A1198">
            <v>1198</v>
          </cell>
          <cell r="B1198" t="str">
            <v>YALE AULAS         MADERA</v>
          </cell>
          <cell r="C1198" t="str">
            <v>UN</v>
          </cell>
          <cell r="D1198">
            <v>21692</v>
          </cell>
        </row>
        <row r="1199">
          <cell r="A1199">
            <v>1199</v>
          </cell>
          <cell r="B1199" t="str">
            <v>CCLE SALIDA        HIERRO</v>
          </cell>
          <cell r="C1199" t="str">
            <v>UN</v>
          </cell>
          <cell r="D1199">
            <v>10440</v>
          </cell>
        </row>
        <row r="1200">
          <cell r="A1200">
            <v>1200</v>
          </cell>
          <cell r="B1200" t="str">
            <v>VICENZA            25X35</v>
          </cell>
          <cell r="C1200" t="str">
            <v>M2</v>
          </cell>
          <cell r="D1200">
            <v>19047</v>
          </cell>
        </row>
        <row r="1201">
          <cell r="A1201">
            <v>1201</v>
          </cell>
          <cell r="B1201" t="str">
            <v>CAMPANA EXTRACTORA  CA-60</v>
          </cell>
          <cell r="C1201" t="str">
            <v>UN</v>
          </cell>
          <cell r="D1201">
            <v>72000</v>
          </cell>
        </row>
        <row r="1202">
          <cell r="A1202">
            <v>1202</v>
          </cell>
          <cell r="B1202" t="str">
            <v>YALE SALIDA        MADERA</v>
          </cell>
          <cell r="C1202" t="str">
            <v>UN</v>
          </cell>
          <cell r="D1202">
            <v>14384</v>
          </cell>
        </row>
        <row r="1203">
          <cell r="A1203">
            <v>1203</v>
          </cell>
          <cell r="B1203" t="str">
            <v>YALE COMUNICACION  HIERRO</v>
          </cell>
          <cell r="C1203" t="str">
            <v>UN</v>
          </cell>
          <cell r="D1203">
            <v>10440</v>
          </cell>
        </row>
        <row r="1204">
          <cell r="A1204">
            <v>1204</v>
          </cell>
          <cell r="B1204" t="str">
            <v>TUBERIA EN GRES        4"</v>
          </cell>
          <cell r="C1204" t="str">
            <v>UN</v>
          </cell>
          <cell r="D1204">
            <v>4620</v>
          </cell>
        </row>
        <row r="1205">
          <cell r="A1205">
            <v>1205</v>
          </cell>
          <cell r="B1205" t="str">
            <v>ESTUFA ELECTRICA   PS-664</v>
          </cell>
          <cell r="C1205" t="str">
            <v>UN</v>
          </cell>
          <cell r="D1205">
            <v>120000</v>
          </cell>
        </row>
        <row r="1206">
          <cell r="A1206">
            <v>1206</v>
          </cell>
          <cell r="B1206" t="str">
            <v>YALE COMUNICACION  MADERA</v>
          </cell>
          <cell r="C1206" t="str">
            <v>UN</v>
          </cell>
          <cell r="D1206">
            <v>14384</v>
          </cell>
        </row>
        <row r="1207">
          <cell r="A1207">
            <v>1207</v>
          </cell>
          <cell r="B1207" t="str">
            <v>YALE CORR.-PASILLO HIERRO</v>
          </cell>
          <cell r="C1207" t="str">
            <v>UN</v>
          </cell>
          <cell r="D1207">
            <v>14732</v>
          </cell>
        </row>
        <row r="1208">
          <cell r="A1208">
            <v>1208</v>
          </cell>
          <cell r="B1208" t="str">
            <v>VENTILADOR DE TECHO 200 W</v>
          </cell>
          <cell r="C1208" t="str">
            <v>UN</v>
          </cell>
          <cell r="D1208">
            <v>165850</v>
          </cell>
        </row>
        <row r="1209">
          <cell r="A1209">
            <v>1209</v>
          </cell>
          <cell r="B1209" t="str">
            <v>ESTUFA ELECTRICA  PMS-664</v>
          </cell>
          <cell r="C1209" t="str">
            <v>UN</v>
          </cell>
          <cell r="D1209">
            <v>134000</v>
          </cell>
        </row>
        <row r="1210">
          <cell r="A1210">
            <v>1210</v>
          </cell>
          <cell r="B1210" t="str">
            <v>YALE CORR.-PASILLO MADERA</v>
          </cell>
          <cell r="C1210" t="str">
            <v>UN</v>
          </cell>
          <cell r="D1210">
            <v>19256</v>
          </cell>
        </row>
        <row r="1211">
          <cell r="A1211">
            <v>1211</v>
          </cell>
          <cell r="B1211" t="str">
            <v>YALE CLOSET        HIERRO</v>
          </cell>
          <cell r="C1211" t="str">
            <v>UN</v>
          </cell>
          <cell r="D1211">
            <v>9280</v>
          </cell>
        </row>
        <row r="1212">
          <cell r="A1212">
            <v>1212</v>
          </cell>
          <cell r="B1212" t="str">
            <v>COSTO ADIC. RET.5000 PS01</v>
          </cell>
          <cell r="C1212" t="str">
            <v>M3</v>
          </cell>
          <cell r="D1212">
            <v>6960</v>
          </cell>
        </row>
        <row r="1213">
          <cell r="A1213">
            <v>1213</v>
          </cell>
          <cell r="B1213" t="str">
            <v>HORNO ELECTRICO</v>
          </cell>
          <cell r="C1213" t="str">
            <v>UN</v>
          </cell>
          <cell r="D1213">
            <v>205608</v>
          </cell>
        </row>
        <row r="1214">
          <cell r="A1214">
            <v>1214</v>
          </cell>
          <cell r="B1214" t="str">
            <v>YALE CLOSET        MADERA</v>
          </cell>
          <cell r="C1214" t="str">
            <v>UN</v>
          </cell>
          <cell r="D1214">
            <v>11600</v>
          </cell>
        </row>
        <row r="1215">
          <cell r="A1215">
            <v>1215</v>
          </cell>
          <cell r="B1215" t="str">
            <v>YALE ENTRADA       HIERRO</v>
          </cell>
          <cell r="C1215" t="str">
            <v>UN</v>
          </cell>
          <cell r="D1215">
            <v>22504</v>
          </cell>
        </row>
        <row r="1216">
          <cell r="A1216">
            <v>1216</v>
          </cell>
          <cell r="B1216" t="str">
            <v>COSTO ADIC. RET.6000 PS01</v>
          </cell>
          <cell r="C1216" t="str">
            <v>M3</v>
          </cell>
          <cell r="D1216">
            <v>6960</v>
          </cell>
        </row>
        <row r="1217">
          <cell r="A1217">
            <v>1217</v>
          </cell>
          <cell r="B1217" t="str">
            <v>HORNO A GAS</v>
          </cell>
          <cell r="C1217" t="str">
            <v>UN</v>
          </cell>
          <cell r="D1217">
            <v>190000</v>
          </cell>
        </row>
        <row r="1218">
          <cell r="A1218">
            <v>1218</v>
          </cell>
          <cell r="B1218" t="str">
            <v>YALE ENTRADA       MADERA</v>
          </cell>
          <cell r="C1218" t="str">
            <v>UN</v>
          </cell>
          <cell r="D1218">
            <v>27260</v>
          </cell>
        </row>
        <row r="1219">
          <cell r="A1219">
            <v>1219</v>
          </cell>
          <cell r="B1219" t="str">
            <v>YALE ALC.-H.HOTEL  HIERRO</v>
          </cell>
          <cell r="C1219" t="str">
            <v>UN</v>
          </cell>
          <cell r="D1219">
            <v>17052</v>
          </cell>
        </row>
        <row r="1220">
          <cell r="A1220">
            <v>1220</v>
          </cell>
          <cell r="B1220" t="str">
            <v>FORLI BASE OSCURA  25X25</v>
          </cell>
          <cell r="C1220" t="str">
            <v>M2</v>
          </cell>
          <cell r="D1220">
            <v>19047</v>
          </cell>
        </row>
        <row r="1221">
          <cell r="A1221">
            <v>1221</v>
          </cell>
          <cell r="B1221" t="str">
            <v>PLATINA       1 1/4 x 1/4</v>
          </cell>
          <cell r="C1221" t="str">
            <v>KG</v>
          </cell>
          <cell r="D1221">
            <v>1242</v>
          </cell>
        </row>
        <row r="1222">
          <cell r="A1222">
            <v>1222</v>
          </cell>
          <cell r="B1222" t="str">
            <v>YALE ALC.-H.HOTEL  MADERA</v>
          </cell>
          <cell r="C1222" t="str">
            <v>UN</v>
          </cell>
          <cell r="D1222">
            <v>21692</v>
          </cell>
        </row>
        <row r="1223">
          <cell r="A1223">
            <v>1223</v>
          </cell>
          <cell r="B1223" t="str">
            <v>YALE SALIDA        HIERRO</v>
          </cell>
          <cell r="C1223" t="str">
            <v>UN</v>
          </cell>
          <cell r="D1223">
            <v>9976</v>
          </cell>
        </row>
        <row r="1224">
          <cell r="A1224">
            <v>1224</v>
          </cell>
          <cell r="B1224" t="str">
            <v>MARCO DE ANDAMIO TUB1.5M</v>
          </cell>
          <cell r="C1224" t="str">
            <v>DD</v>
          </cell>
          <cell r="D1224">
            <v>202</v>
          </cell>
        </row>
        <row r="1225">
          <cell r="A1225">
            <v>1225</v>
          </cell>
          <cell r="B1225" t="str">
            <v>AISLADOR ESPIGO     2.5 m</v>
          </cell>
          <cell r="C1225" t="str">
            <v>UN</v>
          </cell>
          <cell r="D1225">
            <v>7850</v>
          </cell>
        </row>
        <row r="1226">
          <cell r="A1226">
            <v>1226</v>
          </cell>
          <cell r="B1226" t="str">
            <v>YALE SALIDA        MADE01</v>
          </cell>
          <cell r="C1226" t="str">
            <v>UN</v>
          </cell>
          <cell r="D1226">
            <v>12296</v>
          </cell>
        </row>
        <row r="1227">
          <cell r="A1227">
            <v>1227</v>
          </cell>
          <cell r="B1227" t="str">
            <v>YALE S/PONER   1/4</v>
          </cell>
          <cell r="C1227" t="str">
            <v>UN</v>
          </cell>
          <cell r="D1227">
            <v>30392</v>
          </cell>
        </row>
        <row r="1228">
          <cell r="A1228">
            <v>1228</v>
          </cell>
          <cell r="B1228" t="str">
            <v>TUBERIA EN GRES        6"</v>
          </cell>
          <cell r="C1228" t="str">
            <v>UN</v>
          </cell>
          <cell r="D1228">
            <v>6860</v>
          </cell>
        </row>
        <row r="1229">
          <cell r="A1229">
            <v>1229</v>
          </cell>
          <cell r="B1229" t="str">
            <v>YALE S/PONER   1/4 ROSETA</v>
          </cell>
          <cell r="C1229" t="str">
            <v>UN</v>
          </cell>
          <cell r="D1229">
            <v>27028</v>
          </cell>
        </row>
        <row r="1230">
          <cell r="A1230">
            <v>1230</v>
          </cell>
          <cell r="B1230" t="str">
            <v>VERONA CLARA       25X35</v>
          </cell>
          <cell r="C1230" t="str">
            <v>M2</v>
          </cell>
          <cell r="D1230">
            <v>19047</v>
          </cell>
        </row>
        <row r="1231">
          <cell r="A1231">
            <v>1231</v>
          </cell>
          <cell r="B1231" t="str">
            <v>YALE S/PONER</v>
          </cell>
          <cell r="C1231" t="str">
            <v>UN</v>
          </cell>
          <cell r="D1231">
            <v>9976</v>
          </cell>
        </row>
        <row r="1232">
          <cell r="A1232">
            <v>1232</v>
          </cell>
          <cell r="B1232" t="str">
            <v>YALE EMBUTIR</v>
          </cell>
          <cell r="C1232" t="str">
            <v>UN</v>
          </cell>
          <cell r="D1232">
            <v>30972</v>
          </cell>
        </row>
        <row r="1233">
          <cell r="A1233">
            <v>1233</v>
          </cell>
          <cell r="B1233" t="str">
            <v>TOMA MUESTRA TUBO SHELBY</v>
          </cell>
          <cell r="C1233" t="str">
            <v>UN</v>
          </cell>
          <cell r="D1233">
            <v>40000</v>
          </cell>
        </row>
        <row r="1234">
          <cell r="A1234">
            <v>1234</v>
          </cell>
          <cell r="B1234" t="str">
            <v>YALE EMBUTIR           01</v>
          </cell>
          <cell r="C1234" t="str">
            <v>UN</v>
          </cell>
          <cell r="D1234">
            <v>12760</v>
          </cell>
        </row>
        <row r="1235">
          <cell r="A1235">
            <v>1235</v>
          </cell>
          <cell r="B1235" t="str">
            <v>YALE EMBUTIR PICO DE LORO</v>
          </cell>
          <cell r="C1235" t="str">
            <v>UN</v>
          </cell>
          <cell r="D1235">
            <v>15080</v>
          </cell>
        </row>
        <row r="1236">
          <cell r="A1236">
            <v>1236</v>
          </cell>
          <cell r="B1236" t="str">
            <v>YALE EMBUTIR PICO DE LO01</v>
          </cell>
          <cell r="C1236" t="str">
            <v>UN</v>
          </cell>
          <cell r="D1236">
            <v>13688</v>
          </cell>
        </row>
        <row r="1237">
          <cell r="A1237">
            <v>1237</v>
          </cell>
          <cell r="B1237" t="str">
            <v>YALE MUEBLES</v>
          </cell>
          <cell r="C1237" t="str">
            <v>UN</v>
          </cell>
          <cell r="D1237">
            <v>8120</v>
          </cell>
        </row>
        <row r="1238">
          <cell r="A1238">
            <v>1238</v>
          </cell>
          <cell r="B1238" t="str">
            <v>YALE MUEBLES           01</v>
          </cell>
          <cell r="C1238" t="str">
            <v>UN</v>
          </cell>
          <cell r="D1238">
            <v>6148</v>
          </cell>
        </row>
        <row r="1239">
          <cell r="A1239">
            <v>1239</v>
          </cell>
          <cell r="B1239" t="str">
            <v>CIERRAPUERTAS        YALE</v>
          </cell>
          <cell r="C1239" t="str">
            <v>UN</v>
          </cell>
          <cell r="D1239">
            <v>52432</v>
          </cell>
        </row>
        <row r="1240">
          <cell r="A1240">
            <v>1240</v>
          </cell>
          <cell r="B1240" t="str">
            <v>TOMA MUESTRA MOLDE C.B.R</v>
          </cell>
          <cell r="C1240" t="str">
            <v>UN</v>
          </cell>
          <cell r="D1240">
            <v>200000</v>
          </cell>
        </row>
        <row r="1241">
          <cell r="A1241">
            <v>1241</v>
          </cell>
          <cell r="B1241" t="str">
            <v>CIERRAPUERTAS        YA01</v>
          </cell>
          <cell r="C1241" t="str">
            <v>UN</v>
          </cell>
          <cell r="D1241">
            <v>66584</v>
          </cell>
        </row>
        <row r="1242">
          <cell r="A1242">
            <v>1242</v>
          </cell>
          <cell r="B1242" t="str">
            <v>SCHLAGE T.A-PASO     A10S</v>
          </cell>
          <cell r="C1242" t="str">
            <v>UN</v>
          </cell>
          <cell r="D1242">
            <v>9048</v>
          </cell>
        </row>
        <row r="1243">
          <cell r="A1243">
            <v>1243</v>
          </cell>
          <cell r="B1243" t="str">
            <v>SCHLAGE T.A-PASO     A101</v>
          </cell>
          <cell r="C1243" t="str">
            <v>UN</v>
          </cell>
          <cell r="D1243">
            <v>12180</v>
          </cell>
        </row>
        <row r="1244">
          <cell r="A1244">
            <v>1244</v>
          </cell>
          <cell r="B1244" t="str">
            <v>CEDRO CAQUETA       PIEZA</v>
          </cell>
          <cell r="C1244" t="str">
            <v>UN</v>
          </cell>
          <cell r="D1244">
            <v>9700</v>
          </cell>
        </row>
        <row r="1245">
          <cell r="A1245">
            <v>1245</v>
          </cell>
          <cell r="B1245" t="str">
            <v>FLOTADOR METALICO 2"</v>
          </cell>
          <cell r="C1245" t="str">
            <v>UN</v>
          </cell>
          <cell r="D1245">
            <v>40307</v>
          </cell>
        </row>
        <row r="1246">
          <cell r="A1246">
            <v>1246</v>
          </cell>
          <cell r="B1246" t="str">
            <v>SCHLAGE T.A-PASO     A102</v>
          </cell>
          <cell r="C1246" t="str">
            <v>UN</v>
          </cell>
          <cell r="D1246">
            <v>14500</v>
          </cell>
        </row>
        <row r="1247">
          <cell r="A1247">
            <v>1247</v>
          </cell>
          <cell r="B1247" t="str">
            <v>GRANITO TRV.PERUANO  No.2</v>
          </cell>
          <cell r="C1247" t="str">
            <v>BT</v>
          </cell>
          <cell r="D1247">
            <v>12876</v>
          </cell>
        </row>
        <row r="1248">
          <cell r="A1248">
            <v>1248</v>
          </cell>
          <cell r="B1248" t="str">
            <v>GRANITO NEGRO        No.2</v>
          </cell>
          <cell r="C1248" t="str">
            <v>BT</v>
          </cell>
          <cell r="D1248">
            <v>12876</v>
          </cell>
        </row>
        <row r="1249">
          <cell r="A1249">
            <v>1249</v>
          </cell>
          <cell r="B1249" t="str">
            <v>SCHLAGE T.A-TERRAZA  A30S</v>
          </cell>
          <cell r="C1249" t="str">
            <v>UN</v>
          </cell>
          <cell r="D1249">
            <v>9396</v>
          </cell>
        </row>
        <row r="1250">
          <cell r="A1250">
            <v>1250</v>
          </cell>
          <cell r="B1250" t="str">
            <v>SCHLAGE T.A-TERRAZA  A30D</v>
          </cell>
          <cell r="C1250" t="str">
            <v>UN</v>
          </cell>
          <cell r="D1250">
            <v>12528</v>
          </cell>
        </row>
        <row r="1251">
          <cell r="A1251">
            <v>1251</v>
          </cell>
          <cell r="B1251" t="str">
            <v>FLORMORADO          PIEZA</v>
          </cell>
          <cell r="C1251" t="str">
            <v>UN</v>
          </cell>
          <cell r="D1251">
            <v>14000</v>
          </cell>
        </row>
        <row r="1252">
          <cell r="A1252">
            <v>1252</v>
          </cell>
          <cell r="B1252" t="str">
            <v>VERONA OSCURO      25X35</v>
          </cell>
          <cell r="C1252" t="str">
            <v>M2</v>
          </cell>
          <cell r="D1252">
            <v>19047</v>
          </cell>
        </row>
        <row r="1253">
          <cell r="A1253">
            <v>1253</v>
          </cell>
          <cell r="B1253" t="str">
            <v>SCHLAGE T.A-TERRAZA  A301</v>
          </cell>
          <cell r="C1253" t="str">
            <v>UN</v>
          </cell>
          <cell r="D1253">
            <v>14848</v>
          </cell>
        </row>
        <row r="1254">
          <cell r="A1254">
            <v>1254</v>
          </cell>
          <cell r="B1254" t="str">
            <v>ANDAMIO COLGANTE (100M)</v>
          </cell>
          <cell r="C1254" t="str">
            <v>DD</v>
          </cell>
          <cell r="D1254">
            <v>2320</v>
          </cell>
        </row>
        <row r="1255">
          <cell r="A1255">
            <v>1255</v>
          </cell>
          <cell r="B1255" t="str">
            <v>ANDAMIO COLGANTE  (30M)</v>
          </cell>
          <cell r="C1255" t="str">
            <v>DD</v>
          </cell>
          <cell r="D1255">
            <v>1740</v>
          </cell>
        </row>
        <row r="1256">
          <cell r="A1256">
            <v>1256</v>
          </cell>
          <cell r="B1256" t="str">
            <v>SCHLAGE T.A-TERRAZA  A302</v>
          </cell>
          <cell r="C1256" t="str">
            <v>UN</v>
          </cell>
          <cell r="D1256">
            <v>9744</v>
          </cell>
        </row>
        <row r="1257">
          <cell r="A1257">
            <v>1257</v>
          </cell>
          <cell r="B1257" t="str">
            <v>SCHLAGE T.A-TERRAZA  A303</v>
          </cell>
          <cell r="C1257" t="str">
            <v>UN</v>
          </cell>
          <cell r="D1257">
            <v>12876</v>
          </cell>
        </row>
        <row r="1258">
          <cell r="A1258">
            <v>1258</v>
          </cell>
          <cell r="B1258" t="str">
            <v>CALENTADOR ELECTRIC.11 GL</v>
          </cell>
          <cell r="C1258" t="str">
            <v>UN</v>
          </cell>
          <cell r="D1258">
            <v>140000</v>
          </cell>
        </row>
        <row r="1259">
          <cell r="A1259">
            <v>1259</v>
          </cell>
          <cell r="B1259" t="str">
            <v>TUBO SANITARIO         6"</v>
          </cell>
          <cell r="C1259" t="str">
            <v>ML</v>
          </cell>
          <cell r="D1259">
            <v>18045</v>
          </cell>
        </row>
        <row r="1260">
          <cell r="A1260">
            <v>1260</v>
          </cell>
          <cell r="B1260" t="str">
            <v>SCHLAGE T.A-TERRAZA  A304</v>
          </cell>
          <cell r="C1260" t="str">
            <v>UN</v>
          </cell>
          <cell r="D1260">
            <v>15196</v>
          </cell>
        </row>
        <row r="1261">
          <cell r="A1261">
            <v>1261</v>
          </cell>
          <cell r="B1261" t="str">
            <v>C.RASO GYPSTORM    T-206</v>
          </cell>
          <cell r="C1261" t="str">
            <v>UN</v>
          </cell>
          <cell r="D1261">
            <v>6810</v>
          </cell>
        </row>
        <row r="1262">
          <cell r="A1262">
            <v>1262</v>
          </cell>
          <cell r="B1262" t="str">
            <v>C.RASO GYPDREAMS  CT-336</v>
          </cell>
          <cell r="C1262" t="str">
            <v>UN</v>
          </cell>
          <cell r="D1262">
            <v>10170</v>
          </cell>
        </row>
        <row r="1263">
          <cell r="A1263">
            <v>1263</v>
          </cell>
          <cell r="B1263" t="str">
            <v>SCHLAGE T.A-BAÑO     A40S</v>
          </cell>
          <cell r="C1263" t="str">
            <v>UN</v>
          </cell>
          <cell r="D1263">
            <v>9744</v>
          </cell>
        </row>
        <row r="1264">
          <cell r="A1264">
            <v>1264</v>
          </cell>
          <cell r="B1264" t="str">
            <v>SCHLAGE T.A-BAÑO     A401</v>
          </cell>
          <cell r="C1264" t="str">
            <v>UN</v>
          </cell>
          <cell r="D1264">
            <v>12876</v>
          </cell>
        </row>
        <row r="1265">
          <cell r="A1265">
            <v>1265</v>
          </cell>
          <cell r="B1265" t="str">
            <v>ASCENSOR TL8  5 PARADAS</v>
          </cell>
          <cell r="C1265" t="str">
            <v>UN</v>
          </cell>
          <cell r="D1265">
            <v>29864200</v>
          </cell>
        </row>
        <row r="1266">
          <cell r="A1266">
            <v>1266</v>
          </cell>
          <cell r="B1266" t="str">
            <v>CODO PRES. PVC 90 2 1/2"</v>
          </cell>
          <cell r="C1266" t="str">
            <v>UN</v>
          </cell>
          <cell r="D1266">
            <v>5647</v>
          </cell>
        </row>
        <row r="1267">
          <cell r="A1267">
            <v>1267</v>
          </cell>
          <cell r="B1267" t="str">
            <v>SCHLAGE T.A-BAÑO     A402</v>
          </cell>
          <cell r="C1267" t="str">
            <v>UN</v>
          </cell>
          <cell r="D1267">
            <v>15196</v>
          </cell>
        </row>
        <row r="1268">
          <cell r="A1268">
            <v>1268</v>
          </cell>
          <cell r="B1268" t="str">
            <v>C.RASO GYPDREAMS  CT-206</v>
          </cell>
          <cell r="C1268" t="str">
            <v>UN</v>
          </cell>
          <cell r="D1268">
            <v>7080</v>
          </cell>
        </row>
        <row r="1269">
          <cell r="A1269">
            <v>1269</v>
          </cell>
          <cell r="B1269" t="str">
            <v>C.RASO GYPCELL     T-906</v>
          </cell>
          <cell r="C1269" t="str">
            <v>UN</v>
          </cell>
          <cell r="D1269">
            <v>11010</v>
          </cell>
        </row>
        <row r="1270">
          <cell r="A1270">
            <v>1270</v>
          </cell>
          <cell r="B1270" t="str">
            <v>SCHLAGE T.A-ENT.OF. A50PD</v>
          </cell>
          <cell r="C1270" t="str">
            <v>UN</v>
          </cell>
          <cell r="D1270">
            <v>13920</v>
          </cell>
        </row>
        <row r="1271">
          <cell r="A1271">
            <v>1271</v>
          </cell>
          <cell r="B1271" t="str">
            <v>SCHLAGE T.A-ENT.OF. A5001</v>
          </cell>
          <cell r="C1271" t="str">
            <v>UN</v>
          </cell>
          <cell r="D1271">
            <v>17052</v>
          </cell>
        </row>
        <row r="1272">
          <cell r="A1272">
            <v>1272</v>
          </cell>
          <cell r="B1272" t="str">
            <v>CALENTADOR ELECTRIC.15 GL</v>
          </cell>
          <cell r="C1272" t="str">
            <v>UN</v>
          </cell>
          <cell r="D1272">
            <v>161000</v>
          </cell>
        </row>
        <row r="1273">
          <cell r="A1273">
            <v>1273</v>
          </cell>
          <cell r="B1273" t="str">
            <v>SUELO CEMENTO 1:20</v>
          </cell>
          <cell r="C1273" t="str">
            <v>M3</v>
          </cell>
          <cell r="D1273">
            <v>29928</v>
          </cell>
        </row>
        <row r="1274">
          <cell r="A1274">
            <v>1274</v>
          </cell>
          <cell r="B1274" t="str">
            <v>SCHLAGE T.A-ENT.OF. A5002</v>
          </cell>
          <cell r="C1274" t="str">
            <v>UN</v>
          </cell>
          <cell r="D1274">
            <v>19372</v>
          </cell>
        </row>
        <row r="1275">
          <cell r="A1275">
            <v>1275</v>
          </cell>
          <cell r="B1275" t="str">
            <v>C.RASO GYPCELL    T-906C</v>
          </cell>
          <cell r="C1275" t="str">
            <v>UN</v>
          </cell>
          <cell r="D1275">
            <v>11430</v>
          </cell>
        </row>
        <row r="1276">
          <cell r="A1276">
            <v>1276</v>
          </cell>
          <cell r="B1276" t="str">
            <v>SCHLAGE T.A-OF.INT. A50WD</v>
          </cell>
          <cell r="C1276" t="str">
            <v>UN</v>
          </cell>
          <cell r="D1276">
            <v>11716</v>
          </cell>
        </row>
        <row r="1277">
          <cell r="A1277">
            <v>1277</v>
          </cell>
          <cell r="B1277" t="str">
            <v>SCHLAGE T.A-OF.INT. A5001</v>
          </cell>
          <cell r="C1277" t="str">
            <v>UN</v>
          </cell>
          <cell r="D1277">
            <v>14268</v>
          </cell>
        </row>
        <row r="1278">
          <cell r="A1278">
            <v>1278</v>
          </cell>
          <cell r="B1278" t="str">
            <v>ASCENSOR TL8  8 PARADAS</v>
          </cell>
          <cell r="C1278" t="str">
            <v>UN</v>
          </cell>
          <cell r="D1278">
            <v>36110800</v>
          </cell>
        </row>
        <row r="1279">
          <cell r="A1279">
            <v>1279</v>
          </cell>
          <cell r="B1279" t="str">
            <v>TUBERIA H.G   4"</v>
          </cell>
          <cell r="C1279" t="str">
            <v>ML</v>
          </cell>
          <cell r="D1279">
            <v>18822</v>
          </cell>
        </row>
        <row r="1280">
          <cell r="A1280">
            <v>1280</v>
          </cell>
          <cell r="B1280" t="str">
            <v>SCHLAGE T.A-OF.INT. A50WS</v>
          </cell>
          <cell r="C1280" t="str">
            <v>UN</v>
          </cell>
          <cell r="D1280">
            <v>17168</v>
          </cell>
        </row>
        <row r="1281">
          <cell r="A1281">
            <v>1281</v>
          </cell>
          <cell r="B1281" t="str">
            <v>CALENTADOR A GAS    15 GL</v>
          </cell>
          <cell r="C1281" t="str">
            <v>UN</v>
          </cell>
          <cell r="D1281">
            <v>360000</v>
          </cell>
        </row>
        <row r="1282">
          <cell r="A1282">
            <v>1282</v>
          </cell>
          <cell r="B1282" t="str">
            <v xml:space="preserve"> CERRADURA SCHLAGE T.A-ALCOBAS A50WS</v>
          </cell>
          <cell r="C1282" t="str">
            <v>UN</v>
          </cell>
          <cell r="D1282">
            <v>30289</v>
          </cell>
        </row>
        <row r="1283">
          <cell r="A1283">
            <v>1283</v>
          </cell>
          <cell r="B1283" t="str">
            <v>SCHLAGE T.A-ALCOBAS A5001</v>
          </cell>
          <cell r="C1283" t="str">
            <v>UN</v>
          </cell>
          <cell r="D1283">
            <v>13920</v>
          </cell>
        </row>
        <row r="1284">
          <cell r="A1284">
            <v>1284</v>
          </cell>
          <cell r="B1284" t="str">
            <v>CALENTADOR DE PASO 10 LTS</v>
          </cell>
          <cell r="C1284" t="str">
            <v>UN</v>
          </cell>
          <cell r="D1284">
            <v>279300</v>
          </cell>
        </row>
        <row r="1285">
          <cell r="A1285">
            <v>1285</v>
          </cell>
          <cell r="B1285" t="str">
            <v>CODO GALVANIZADO       4"</v>
          </cell>
          <cell r="C1285" t="str">
            <v>ML</v>
          </cell>
          <cell r="D1285">
            <v>18700</v>
          </cell>
        </row>
        <row r="1286">
          <cell r="A1286">
            <v>1286</v>
          </cell>
          <cell r="B1286" t="str">
            <v>SCHLAGE T.A-ALCOBAS A50WD</v>
          </cell>
          <cell r="C1286" t="str">
            <v>UN</v>
          </cell>
          <cell r="D1286">
            <v>16820</v>
          </cell>
        </row>
        <row r="1287">
          <cell r="A1287">
            <v>1287</v>
          </cell>
          <cell r="B1287" t="str">
            <v>REJILLA SUMINISTRO 12x12</v>
          </cell>
          <cell r="C1287" t="str">
            <v>UN</v>
          </cell>
          <cell r="D1287">
            <v>18000</v>
          </cell>
        </row>
        <row r="1288">
          <cell r="A1288">
            <v>1288</v>
          </cell>
          <cell r="B1288" t="str">
            <v>SCHLAGE T.A-CLOSET  A71WD</v>
          </cell>
          <cell r="C1288" t="str">
            <v>UN</v>
          </cell>
          <cell r="D1288">
            <v>11020</v>
          </cell>
        </row>
        <row r="1289">
          <cell r="A1289">
            <v>1289</v>
          </cell>
          <cell r="B1289" t="str">
            <v>SCHLAGE T.A-CLOSET  A7101</v>
          </cell>
          <cell r="C1289" t="str">
            <v>UN</v>
          </cell>
          <cell r="D1289">
            <v>13572</v>
          </cell>
        </row>
        <row r="1290">
          <cell r="A1290">
            <v>1290</v>
          </cell>
          <cell r="B1290" t="str">
            <v>CEMENTO GRIS</v>
          </cell>
          <cell r="C1290" t="str">
            <v>KG</v>
          </cell>
          <cell r="D1290">
            <v>385.2</v>
          </cell>
        </row>
        <row r="1291">
          <cell r="A1291">
            <v>1291</v>
          </cell>
          <cell r="B1291" t="str">
            <v>TUBERIA H.G   3"</v>
          </cell>
          <cell r="C1291" t="str">
            <v>ML</v>
          </cell>
          <cell r="D1291">
            <v>14614</v>
          </cell>
        </row>
        <row r="1292">
          <cell r="A1292">
            <v>1292</v>
          </cell>
          <cell r="B1292" t="str">
            <v>SCHLAGE T.A-CLOSET  A7102</v>
          </cell>
          <cell r="C1292" t="str">
            <v>UN</v>
          </cell>
          <cell r="D1292">
            <v>16472</v>
          </cell>
        </row>
        <row r="1293">
          <cell r="A1293">
            <v>1293</v>
          </cell>
          <cell r="B1293" t="str">
            <v>LONA PLASTICA P/CASETON</v>
          </cell>
          <cell r="C1293" t="str">
            <v>M2</v>
          </cell>
          <cell r="D1293">
            <v>531</v>
          </cell>
        </row>
        <row r="1294">
          <cell r="A1294">
            <v>1294</v>
          </cell>
          <cell r="B1294" t="str">
            <v>SCHLAGE T.A-E.APTO. A80PD</v>
          </cell>
          <cell r="C1294" t="str">
            <v>UN</v>
          </cell>
          <cell r="D1294">
            <v>12876</v>
          </cell>
        </row>
        <row r="1295">
          <cell r="A1295">
            <v>1295</v>
          </cell>
          <cell r="B1295" t="str">
            <v>SCHLAGE T.A-E.APTO. A8001</v>
          </cell>
          <cell r="C1295" t="str">
            <v>UN</v>
          </cell>
          <cell r="D1295">
            <v>15428</v>
          </cell>
        </row>
        <row r="1296">
          <cell r="A1296">
            <v>1296</v>
          </cell>
          <cell r="B1296" t="str">
            <v>TRANSP. BARRANQ-CARTAGENA</v>
          </cell>
          <cell r="C1296" t="str">
            <v>TN</v>
          </cell>
          <cell r="D1296">
            <v>25870</v>
          </cell>
        </row>
        <row r="1297">
          <cell r="A1297">
            <v>1297</v>
          </cell>
          <cell r="B1297" t="str">
            <v>CODO GALVANIZADO  3"</v>
          </cell>
          <cell r="C1297" t="str">
            <v>UN</v>
          </cell>
          <cell r="D1297">
            <v>12860</v>
          </cell>
        </row>
        <row r="1298">
          <cell r="A1298">
            <v>1298</v>
          </cell>
          <cell r="B1298" t="str">
            <v>SCHLAGE T.A-E.APTO. A8002</v>
          </cell>
          <cell r="C1298" t="str">
            <v>UN</v>
          </cell>
          <cell r="D1298">
            <v>18328</v>
          </cell>
        </row>
        <row r="1299">
          <cell r="A1299">
            <v>1299</v>
          </cell>
          <cell r="B1299" t="str">
            <v>GRAPA INDUSTRIAL     30mm</v>
          </cell>
          <cell r="C1299" t="str">
            <v>LB</v>
          </cell>
          <cell r="D1299">
            <v>2138</v>
          </cell>
        </row>
        <row r="1300">
          <cell r="A1300">
            <v>1300</v>
          </cell>
          <cell r="B1300" t="str">
            <v>SCHLAGE T.A-E.ECON. A80WD</v>
          </cell>
          <cell r="C1300" t="str">
            <v>UN</v>
          </cell>
          <cell r="D1300">
            <v>11252</v>
          </cell>
        </row>
        <row r="1301">
          <cell r="A1301">
            <v>1301</v>
          </cell>
          <cell r="B1301" t="str">
            <v>SCHLAGE T.A-E.ECON. A8001</v>
          </cell>
          <cell r="C1301" t="str">
            <v>UN</v>
          </cell>
          <cell r="D1301">
            <v>13804</v>
          </cell>
        </row>
        <row r="1302">
          <cell r="A1302">
            <v>1302</v>
          </cell>
          <cell r="B1302" t="str">
            <v>TRANSP. BARRANQ-STA.MARTA</v>
          </cell>
          <cell r="C1302" t="str">
            <v>TN</v>
          </cell>
          <cell r="D1302">
            <v>25870</v>
          </cell>
        </row>
        <row r="1303">
          <cell r="A1303">
            <v>1303</v>
          </cell>
          <cell r="B1303" t="str">
            <v>TUBERIA H.G  2 1/2"</v>
          </cell>
          <cell r="C1303" t="str">
            <v>ML</v>
          </cell>
          <cell r="D1303">
            <v>11919</v>
          </cell>
        </row>
        <row r="1304">
          <cell r="A1304">
            <v>1304</v>
          </cell>
          <cell r="B1304" t="str">
            <v>SCHLAGE T.A-E.ECON.  A10S</v>
          </cell>
          <cell r="C1304" t="str">
            <v>UN</v>
          </cell>
          <cell r="D1304">
            <v>17895</v>
          </cell>
        </row>
        <row r="1305">
          <cell r="A1305">
            <v>1305</v>
          </cell>
          <cell r="B1305" t="str">
            <v>CONCRETO CORR 5000 PSI 02</v>
          </cell>
          <cell r="C1305" t="str">
            <v>M3</v>
          </cell>
          <cell r="D1305">
            <v>146740</v>
          </cell>
        </row>
        <row r="1306">
          <cell r="A1306">
            <v>1306</v>
          </cell>
          <cell r="B1306" t="str">
            <v>SCHLAGE T.A-DEPOSIT.A80WS</v>
          </cell>
          <cell r="C1306" t="str">
            <v>UN</v>
          </cell>
          <cell r="D1306">
            <v>10904</v>
          </cell>
        </row>
        <row r="1307">
          <cell r="A1307">
            <v>1307</v>
          </cell>
          <cell r="B1307" t="str">
            <v>SCHLAGE T.A-DEPOSIT.A8001</v>
          </cell>
          <cell r="C1307" t="str">
            <v>UN</v>
          </cell>
          <cell r="D1307">
            <v>13456</v>
          </cell>
        </row>
        <row r="1308">
          <cell r="A1308">
            <v>1308</v>
          </cell>
          <cell r="B1308" t="str">
            <v>TRANSP. BARRANQ-BOGOTA</v>
          </cell>
          <cell r="C1308" t="str">
            <v>TN</v>
          </cell>
          <cell r="D1308">
            <v>81703</v>
          </cell>
        </row>
        <row r="1309">
          <cell r="A1309">
            <v>1309</v>
          </cell>
          <cell r="B1309" t="str">
            <v>CODO GALVANIZADO  2 1/2"</v>
          </cell>
          <cell r="C1309" t="str">
            <v>UN</v>
          </cell>
          <cell r="D1309">
            <v>8165</v>
          </cell>
        </row>
        <row r="1310">
          <cell r="A1310">
            <v>1310</v>
          </cell>
          <cell r="B1310" t="str">
            <v>SCHLAGE T.A-DEPOSIT.A8002</v>
          </cell>
          <cell r="C1310" t="str">
            <v>UN</v>
          </cell>
          <cell r="D1310">
            <v>16356</v>
          </cell>
        </row>
        <row r="1311">
          <cell r="A1311">
            <v>1311</v>
          </cell>
          <cell r="B1311" t="str">
            <v>INCREMENTO BOMBEO</v>
          </cell>
          <cell r="C1311" t="str">
            <v>M3</v>
          </cell>
          <cell r="D1311">
            <v>9280</v>
          </cell>
        </row>
        <row r="1312">
          <cell r="A1312">
            <v>1312</v>
          </cell>
          <cell r="B1312" t="str">
            <v>SCHLAGE T.A-H.HOTEL A85PD</v>
          </cell>
          <cell r="C1312" t="str">
            <v>UN</v>
          </cell>
          <cell r="D1312">
            <v>19952</v>
          </cell>
        </row>
        <row r="1313">
          <cell r="A1313">
            <v>1313</v>
          </cell>
          <cell r="B1313" t="str">
            <v>SCHLAGE T.A-H.HOTEL A8501</v>
          </cell>
          <cell r="C1313" t="str">
            <v>UN</v>
          </cell>
          <cell r="D1313">
            <v>22504</v>
          </cell>
        </row>
        <row r="1314">
          <cell r="A1314">
            <v>1314</v>
          </cell>
          <cell r="B1314" t="str">
            <v>TRANSP. BARRANQ-MEDELLIN</v>
          </cell>
          <cell r="C1314" t="str">
            <v>TN</v>
          </cell>
          <cell r="D1314">
            <v>64676</v>
          </cell>
        </row>
        <row r="1315">
          <cell r="A1315">
            <v>1315</v>
          </cell>
          <cell r="B1315" t="str">
            <v>VOLQUETA  DIESEL 6 MTS 3</v>
          </cell>
          <cell r="C1315" t="str">
            <v>MTS3</v>
          </cell>
          <cell r="D1315">
            <v>35000</v>
          </cell>
        </row>
        <row r="1316">
          <cell r="A1316">
            <v>1316</v>
          </cell>
          <cell r="B1316" t="str">
            <v>SCHLAGE T.A-H.HOTEL A8502</v>
          </cell>
          <cell r="C1316" t="str">
            <v>UN</v>
          </cell>
          <cell r="D1316">
            <v>25404</v>
          </cell>
        </row>
        <row r="1317">
          <cell r="A1317">
            <v>1317</v>
          </cell>
          <cell r="B1317" t="str">
            <v>CABALLETE C43 9%</v>
          </cell>
          <cell r="C1317" t="str">
            <v>UN</v>
          </cell>
          <cell r="D1317">
            <v>2892</v>
          </cell>
        </row>
        <row r="1318">
          <cell r="A1318">
            <v>1318</v>
          </cell>
          <cell r="B1318" t="str">
            <v>SCHLAGE T.A-E.PPAL. A87PD</v>
          </cell>
          <cell r="C1318" t="str">
            <v>UN</v>
          </cell>
          <cell r="D1318">
            <v>17980</v>
          </cell>
        </row>
        <row r="1319">
          <cell r="A1319">
            <v>1319</v>
          </cell>
          <cell r="B1319" t="str">
            <v>SCHLAGE T.A-E.PPAL. A8701</v>
          </cell>
          <cell r="C1319" t="str">
            <v>UN</v>
          </cell>
          <cell r="D1319">
            <v>20532</v>
          </cell>
        </row>
        <row r="1320">
          <cell r="A1320">
            <v>1320</v>
          </cell>
          <cell r="B1320" t="str">
            <v>TRANSP. BARRANQ-CALI</v>
          </cell>
          <cell r="C1320" t="str">
            <v>TN</v>
          </cell>
          <cell r="D1320">
            <v>77611</v>
          </cell>
        </row>
        <row r="1321">
          <cell r="A1321">
            <v>1321</v>
          </cell>
          <cell r="B1321" t="str">
            <v>GASOLINA EXTRA  B/QUILLA</v>
          </cell>
          <cell r="C1321" t="str">
            <v>GL</v>
          </cell>
          <cell r="D1321">
            <v>1465</v>
          </cell>
        </row>
        <row r="1322">
          <cell r="A1322">
            <v>1322</v>
          </cell>
          <cell r="B1322" t="str">
            <v>SCHLAGE T.A-E.PPAL. A8702</v>
          </cell>
          <cell r="C1322" t="str">
            <v>UN</v>
          </cell>
          <cell r="D1322">
            <v>23432</v>
          </cell>
        </row>
        <row r="1323">
          <cell r="A1323">
            <v>1323</v>
          </cell>
          <cell r="B1323" t="str">
            <v>G/ESCOBA CEDRO</v>
          </cell>
          <cell r="C1323" t="str">
            <v>ML</v>
          </cell>
          <cell r="D1323">
            <v>1800</v>
          </cell>
        </row>
        <row r="1324">
          <cell r="A1324">
            <v>1324</v>
          </cell>
          <cell r="B1324" t="str">
            <v>G/ESCOBA ROBLE</v>
          </cell>
          <cell r="C1324" t="str">
            <v>ML</v>
          </cell>
          <cell r="D1324">
            <v>6500</v>
          </cell>
        </row>
        <row r="1325">
          <cell r="A1325">
            <v>1325</v>
          </cell>
          <cell r="B1325" t="str">
            <v>SUELO CEMENTO 1:30     01</v>
          </cell>
          <cell r="C1325" t="str">
            <v>M3</v>
          </cell>
          <cell r="D1325">
            <v>27260</v>
          </cell>
        </row>
        <row r="1326">
          <cell r="A1326">
            <v>1326</v>
          </cell>
          <cell r="B1326" t="str">
            <v>VINILO VINILPLUS</v>
          </cell>
          <cell r="C1326" t="str">
            <v>GL</v>
          </cell>
          <cell r="D1326">
            <v>21650</v>
          </cell>
        </row>
        <row r="1327">
          <cell r="A1327">
            <v>1327</v>
          </cell>
          <cell r="B1327" t="str">
            <v>VINILO VINILATEX</v>
          </cell>
          <cell r="C1327" t="str">
            <v>GL</v>
          </cell>
          <cell r="D1327">
            <v>14880</v>
          </cell>
        </row>
        <row r="1328">
          <cell r="A1328">
            <v>1328</v>
          </cell>
          <cell r="B1328" t="str">
            <v>ESPACIADOR C90</v>
          </cell>
          <cell r="C1328" t="str">
            <v>UN</v>
          </cell>
          <cell r="D1328">
            <v>150</v>
          </cell>
        </row>
        <row r="1329">
          <cell r="A1329">
            <v>1329</v>
          </cell>
          <cell r="B1329" t="str">
            <v>CABALLETE ARTICUL SUP C90</v>
          </cell>
          <cell r="C1329" t="str">
            <v>UN</v>
          </cell>
          <cell r="D1329">
            <v>11532</v>
          </cell>
        </row>
        <row r="1330">
          <cell r="A1330">
            <v>1330</v>
          </cell>
          <cell r="B1330" t="str">
            <v>TRANSP. CARTAGENA-BARRANQ</v>
          </cell>
          <cell r="C1330" t="str">
            <v>TN</v>
          </cell>
          <cell r="D1330">
            <v>25870</v>
          </cell>
        </row>
        <row r="1331">
          <cell r="A1331">
            <v>1331</v>
          </cell>
          <cell r="B1331" t="str">
            <v>CABALLETE ARTICUL INF C90</v>
          </cell>
          <cell r="C1331" t="str">
            <v>UN</v>
          </cell>
          <cell r="D1331">
            <v>9912</v>
          </cell>
        </row>
        <row r="1332">
          <cell r="A1332">
            <v>1332</v>
          </cell>
          <cell r="B1332" t="str">
            <v>CABALLETE TERM 9% C90</v>
          </cell>
          <cell r="C1332" t="str">
            <v>UN</v>
          </cell>
          <cell r="D1332">
            <v>16789</v>
          </cell>
        </row>
        <row r="1333">
          <cell r="A1333">
            <v>1333</v>
          </cell>
          <cell r="B1333" t="str">
            <v>TRANSP. CARTAGENA-STA.MAR</v>
          </cell>
          <cell r="C1333" t="str">
            <v>TN</v>
          </cell>
          <cell r="D1333">
            <v>33262</v>
          </cell>
        </row>
        <row r="1334">
          <cell r="A1334">
            <v>1334</v>
          </cell>
          <cell r="B1334" t="str">
            <v>LAM.ICOPOR 1.20x3.60 10mm</v>
          </cell>
          <cell r="C1334" t="str">
            <v>UN</v>
          </cell>
          <cell r="D1334">
            <v>3758</v>
          </cell>
        </row>
        <row r="1335">
          <cell r="A1335">
            <v>1335</v>
          </cell>
          <cell r="B1335" t="str">
            <v>C.RASO PLYCEM TEXTURIZADO</v>
          </cell>
          <cell r="C1335" t="str">
            <v>M2</v>
          </cell>
          <cell r="D1335">
            <v>19900</v>
          </cell>
        </row>
        <row r="1336">
          <cell r="A1336">
            <v>1336</v>
          </cell>
          <cell r="B1336" t="str">
            <v>TRANSP. CARTAGENA-BOGOTA</v>
          </cell>
          <cell r="C1336" t="str">
            <v>TN</v>
          </cell>
          <cell r="D1336">
            <v>86850</v>
          </cell>
        </row>
        <row r="1337">
          <cell r="A1337">
            <v>1337</v>
          </cell>
          <cell r="B1337" t="str">
            <v>CABALLETE TERM 3% C90</v>
          </cell>
          <cell r="C1337" t="str">
            <v>UN</v>
          </cell>
          <cell r="D1337">
            <v>16007</v>
          </cell>
        </row>
        <row r="1338">
          <cell r="A1338">
            <v>1338</v>
          </cell>
          <cell r="B1338" t="str">
            <v>HELIMALLA PLANA H-503</v>
          </cell>
          <cell r="C1338" t="str">
            <v>TN</v>
          </cell>
          <cell r="D1338">
            <v>864765</v>
          </cell>
        </row>
        <row r="1339">
          <cell r="A1339">
            <v>1339</v>
          </cell>
          <cell r="B1339" t="str">
            <v>TRANSP. CARTAGENA-MEDELLI</v>
          </cell>
          <cell r="C1339" t="str">
            <v>TN</v>
          </cell>
          <cell r="D1339">
            <v>68372</v>
          </cell>
        </row>
        <row r="1340">
          <cell r="A1340">
            <v>1340</v>
          </cell>
          <cell r="B1340" t="str">
            <v>ABRAZADERA MORDAZA 1 1/4"</v>
          </cell>
          <cell r="C1340" t="str">
            <v>UN</v>
          </cell>
          <cell r="D1340">
            <v>1200</v>
          </cell>
        </row>
        <row r="1341">
          <cell r="A1341">
            <v>1341</v>
          </cell>
          <cell r="B1341" t="str">
            <v>ABRAZADERA MORDAZA 1 1/2"</v>
          </cell>
          <cell r="C1341" t="str">
            <v>UN</v>
          </cell>
          <cell r="D1341">
            <v>800</v>
          </cell>
        </row>
        <row r="1342">
          <cell r="A1342">
            <v>1342</v>
          </cell>
          <cell r="B1342" t="str">
            <v>TRANSP. CARTAGENA-CALI</v>
          </cell>
          <cell r="C1342" t="str">
            <v>TN</v>
          </cell>
          <cell r="D1342">
            <v>85002</v>
          </cell>
        </row>
        <row r="1343">
          <cell r="A1343">
            <v>1343</v>
          </cell>
          <cell r="B1343" t="str">
            <v>ABRAZADERA MORDAZA   2"</v>
          </cell>
          <cell r="C1343" t="str">
            <v>UN</v>
          </cell>
          <cell r="D1343">
            <v>1500</v>
          </cell>
        </row>
        <row r="1344">
          <cell r="A1344">
            <v>1344</v>
          </cell>
          <cell r="B1344" t="str">
            <v>ABRAZADERA TRAPECIO  1/2"</v>
          </cell>
          <cell r="C1344" t="str">
            <v>UN</v>
          </cell>
          <cell r="D1344">
            <v>1000</v>
          </cell>
        </row>
        <row r="1345">
          <cell r="A1345">
            <v>1345</v>
          </cell>
          <cell r="B1345" t="str">
            <v>SCHLAGE IMPORTADA  E51PD</v>
          </cell>
          <cell r="C1345" t="str">
            <v>UN</v>
          </cell>
          <cell r="D1345">
            <v>320160</v>
          </cell>
        </row>
        <row r="1346">
          <cell r="A1346">
            <v>1346</v>
          </cell>
          <cell r="B1346" t="str">
            <v>SCHLAGE IMPORTADA  E51P01</v>
          </cell>
          <cell r="C1346" t="str">
            <v>UN</v>
          </cell>
          <cell r="D1346">
            <v>320160</v>
          </cell>
        </row>
        <row r="1347">
          <cell r="A1347">
            <v>1347</v>
          </cell>
          <cell r="B1347" t="str">
            <v>TUBERIA EN GRES        8"</v>
          </cell>
          <cell r="C1347" t="str">
            <v>UN</v>
          </cell>
          <cell r="D1347">
            <v>8800</v>
          </cell>
        </row>
        <row r="1348">
          <cell r="A1348">
            <v>1348</v>
          </cell>
          <cell r="B1348" t="str">
            <v>SCHLAGE IMPORTADA  F160N</v>
          </cell>
          <cell r="C1348" t="str">
            <v>UN</v>
          </cell>
          <cell r="D1348">
            <v>155440</v>
          </cell>
        </row>
        <row r="1349">
          <cell r="A1349">
            <v>1349</v>
          </cell>
          <cell r="B1349" t="str">
            <v>SCHLAGE IMPORTADA  F16001</v>
          </cell>
          <cell r="C1349" t="str">
            <v>UN</v>
          </cell>
          <cell r="D1349">
            <v>148480</v>
          </cell>
        </row>
        <row r="1350">
          <cell r="A1350">
            <v>1350</v>
          </cell>
          <cell r="B1350" t="str">
            <v>SCHLAGE IMPORTADA  F16002</v>
          </cell>
          <cell r="C1350" t="str">
            <v>UN</v>
          </cell>
          <cell r="D1350">
            <v>148480</v>
          </cell>
        </row>
        <row r="1351">
          <cell r="A1351">
            <v>1351</v>
          </cell>
          <cell r="B1351" t="str">
            <v>SUELO CEMENTO 1:5      01</v>
          </cell>
          <cell r="C1351" t="str">
            <v>M3</v>
          </cell>
          <cell r="D1351">
            <v>59392</v>
          </cell>
        </row>
        <row r="1352">
          <cell r="A1352">
            <v>1352</v>
          </cell>
          <cell r="B1352" t="str">
            <v>ESMALTE BRILLANTE</v>
          </cell>
          <cell r="C1352" t="str">
            <v>GL</v>
          </cell>
          <cell r="D1352">
            <v>26300</v>
          </cell>
        </row>
        <row r="1353">
          <cell r="A1353">
            <v>1353</v>
          </cell>
          <cell r="B1353" t="str">
            <v>CIERRAPUERTAS        No.2</v>
          </cell>
          <cell r="C1353" t="str">
            <v>UN</v>
          </cell>
          <cell r="D1353">
            <v>42920</v>
          </cell>
        </row>
        <row r="1354">
          <cell r="A1354">
            <v>1354</v>
          </cell>
          <cell r="B1354" t="str">
            <v>TRANSP. STA.MARTA-BARRANQ</v>
          </cell>
          <cell r="C1354" t="str">
            <v>TN</v>
          </cell>
          <cell r="D1354">
            <v>25870</v>
          </cell>
        </row>
        <row r="1355">
          <cell r="A1355">
            <v>1355</v>
          </cell>
          <cell r="B1355" t="str">
            <v>CIERRAPUERTAS        No.4</v>
          </cell>
          <cell r="C1355" t="str">
            <v>UN</v>
          </cell>
          <cell r="D1355">
            <v>46500</v>
          </cell>
        </row>
        <row r="1356">
          <cell r="A1356">
            <v>1356</v>
          </cell>
          <cell r="B1356" t="str">
            <v>SOPORTE P/PUERTA VIDRIO</v>
          </cell>
          <cell r="C1356" t="str">
            <v>UN</v>
          </cell>
          <cell r="D1356">
            <v>16820</v>
          </cell>
        </row>
        <row r="1357">
          <cell r="A1357">
            <v>1357</v>
          </cell>
          <cell r="B1357" t="str">
            <v>BRAZO RETENEDOR</v>
          </cell>
          <cell r="C1357" t="str">
            <v>UN</v>
          </cell>
          <cell r="D1357">
            <v>16820</v>
          </cell>
        </row>
        <row r="1358">
          <cell r="A1358">
            <v>1358</v>
          </cell>
          <cell r="B1358" t="str">
            <v>SAFE DEPOSIT.CLASICO</v>
          </cell>
          <cell r="C1358" t="str">
            <v>UN</v>
          </cell>
          <cell r="D1358">
            <v>17500</v>
          </cell>
        </row>
        <row r="1359">
          <cell r="A1359">
            <v>1359</v>
          </cell>
          <cell r="B1359" t="str">
            <v>C.RASO FIBERPLACK   1/4"</v>
          </cell>
          <cell r="C1359" t="str">
            <v>M2</v>
          </cell>
          <cell r="D1359">
            <v>9470</v>
          </cell>
        </row>
        <row r="1360">
          <cell r="A1360">
            <v>1360</v>
          </cell>
          <cell r="B1360" t="str">
            <v>SAFE DEPOSI.FLORENC</v>
          </cell>
          <cell r="C1360" t="str">
            <v>UN</v>
          </cell>
          <cell r="D1360">
            <v>17300</v>
          </cell>
        </row>
        <row r="1361">
          <cell r="A1361">
            <v>1361</v>
          </cell>
          <cell r="B1361" t="str">
            <v>BAÑERA ARMONY FIBR.VIDRIO</v>
          </cell>
          <cell r="C1361" t="str">
            <v>UN</v>
          </cell>
          <cell r="D1361">
            <v>197154</v>
          </cell>
        </row>
        <row r="1362">
          <cell r="A1362">
            <v>1362</v>
          </cell>
          <cell r="B1362" t="str">
            <v>SAFE DEPOS.MONTECARL</v>
          </cell>
          <cell r="C1362" t="str">
            <v>UN</v>
          </cell>
          <cell r="D1362">
            <v>22800</v>
          </cell>
        </row>
        <row r="1363">
          <cell r="A1363">
            <v>1363</v>
          </cell>
          <cell r="B1363" t="str">
            <v>SAFE DEPOSITO CLASIC</v>
          </cell>
          <cell r="C1363" t="str">
            <v>UN</v>
          </cell>
          <cell r="D1363">
            <v>17900</v>
          </cell>
        </row>
        <row r="1364">
          <cell r="A1364">
            <v>1364</v>
          </cell>
          <cell r="B1364" t="str">
            <v>TRANSP. STA.MARTA-CARTAG.</v>
          </cell>
          <cell r="C1364" t="str">
            <v>TN</v>
          </cell>
          <cell r="D1364">
            <v>36958</v>
          </cell>
        </row>
        <row r="1365">
          <cell r="A1365">
            <v>1365</v>
          </cell>
          <cell r="B1365" t="str">
            <v>SAFE DEPOSITO FLORENCIA</v>
          </cell>
          <cell r="C1365" t="str">
            <v>UN</v>
          </cell>
          <cell r="D1365">
            <v>17700</v>
          </cell>
        </row>
        <row r="1366">
          <cell r="A1366">
            <v>1366</v>
          </cell>
          <cell r="B1366" t="str">
            <v>BAÑERA ARMONY FIBR.VIDR01</v>
          </cell>
          <cell r="C1366" t="str">
            <v>UN</v>
          </cell>
          <cell r="D1366">
            <v>260085</v>
          </cell>
        </row>
        <row r="1367">
          <cell r="A1367">
            <v>1367</v>
          </cell>
          <cell r="B1367" t="str">
            <v>SAFE DEPOSITO MONTECARLO</v>
          </cell>
          <cell r="C1367" t="str">
            <v>UN</v>
          </cell>
          <cell r="D1367">
            <v>23200</v>
          </cell>
        </row>
        <row r="1368">
          <cell r="A1368">
            <v>1368</v>
          </cell>
          <cell r="B1368" t="str">
            <v>SAFE ALCOBA CLASICO</v>
          </cell>
          <cell r="C1368" t="str">
            <v>UN</v>
          </cell>
          <cell r="D1368">
            <v>15600</v>
          </cell>
        </row>
        <row r="1369">
          <cell r="A1369">
            <v>1369</v>
          </cell>
          <cell r="B1369" t="str">
            <v>TRANSP. STA.MARTA-BOGOTA</v>
          </cell>
          <cell r="C1369" t="str">
            <v>TN</v>
          </cell>
          <cell r="D1369">
            <v>77611</v>
          </cell>
        </row>
        <row r="1370">
          <cell r="A1370">
            <v>1370</v>
          </cell>
          <cell r="B1370" t="str">
            <v>SAFE ALCOBA FLORENCIA</v>
          </cell>
          <cell r="C1370" t="str">
            <v>UN</v>
          </cell>
          <cell r="D1370">
            <v>16800</v>
          </cell>
        </row>
        <row r="1371">
          <cell r="A1371">
            <v>1371</v>
          </cell>
          <cell r="B1371" t="str">
            <v>C.RASO FIBERPLACK   1/2"</v>
          </cell>
          <cell r="C1371" t="str">
            <v>M2</v>
          </cell>
          <cell r="D1371">
            <v>7280</v>
          </cell>
        </row>
        <row r="1372">
          <cell r="A1372">
            <v>1372</v>
          </cell>
          <cell r="B1372" t="str">
            <v>SAFE ALCOBA MONTECARLO</v>
          </cell>
          <cell r="C1372" t="str">
            <v>UN</v>
          </cell>
          <cell r="D1372">
            <v>21800</v>
          </cell>
        </row>
        <row r="1373">
          <cell r="A1373">
            <v>1373</v>
          </cell>
          <cell r="B1373" t="str">
            <v>SAFE ALCOBA CLASICO    01</v>
          </cell>
          <cell r="C1373" t="str">
            <v>UN</v>
          </cell>
          <cell r="D1373">
            <v>16000</v>
          </cell>
        </row>
        <row r="1374">
          <cell r="A1374">
            <v>1374</v>
          </cell>
          <cell r="B1374" t="str">
            <v>TRANSP. STA.MARTA-MEDELLI</v>
          </cell>
          <cell r="C1374" t="str">
            <v>TN</v>
          </cell>
          <cell r="D1374">
            <v>64740</v>
          </cell>
        </row>
        <row r="1375">
          <cell r="A1375">
            <v>1375</v>
          </cell>
          <cell r="B1375" t="str">
            <v>SAFE ALCOBA FLORENCIA  01</v>
          </cell>
          <cell r="C1375" t="str">
            <v>UN</v>
          </cell>
          <cell r="D1375">
            <v>17200</v>
          </cell>
        </row>
        <row r="1376">
          <cell r="A1376">
            <v>1376</v>
          </cell>
          <cell r="B1376" t="str">
            <v>C.RASO CELOTEX    BET197</v>
          </cell>
          <cell r="C1376" t="str">
            <v>M2</v>
          </cell>
          <cell r="D1376">
            <v>1720</v>
          </cell>
        </row>
        <row r="1377">
          <cell r="A1377">
            <v>1377</v>
          </cell>
          <cell r="B1377" t="str">
            <v>SAFE ALCOBA MONTECARLO 01</v>
          </cell>
          <cell r="C1377" t="str">
            <v>UN</v>
          </cell>
          <cell r="D1377">
            <v>22200</v>
          </cell>
        </row>
        <row r="1378">
          <cell r="A1378">
            <v>1378</v>
          </cell>
          <cell r="B1378" t="str">
            <v>SAFE ENTRADA CLASICO</v>
          </cell>
          <cell r="C1378" t="str">
            <v>UN</v>
          </cell>
          <cell r="D1378">
            <v>16200</v>
          </cell>
        </row>
        <row r="1379">
          <cell r="A1379">
            <v>1379</v>
          </cell>
          <cell r="B1379" t="str">
            <v>TOMA TRIFASICA</v>
          </cell>
          <cell r="C1379" t="str">
            <v>UN</v>
          </cell>
          <cell r="D1379">
            <v>1345</v>
          </cell>
        </row>
        <row r="1380">
          <cell r="A1380">
            <v>1380</v>
          </cell>
          <cell r="B1380" t="str">
            <v>SAFE ENTRADA FLORENCIA</v>
          </cell>
          <cell r="C1380" t="str">
            <v>UN</v>
          </cell>
          <cell r="D1380">
            <v>17600</v>
          </cell>
        </row>
        <row r="1381">
          <cell r="A1381">
            <v>1381</v>
          </cell>
          <cell r="B1381" t="str">
            <v>C.RASO CELOTEX    BET154</v>
          </cell>
          <cell r="C1381" t="str">
            <v>M2</v>
          </cell>
          <cell r="D1381">
            <v>10290</v>
          </cell>
        </row>
        <row r="1382">
          <cell r="A1382">
            <v>1382</v>
          </cell>
          <cell r="B1382" t="str">
            <v>SAFE ENTRADA MONTECARLO</v>
          </cell>
          <cell r="C1382" t="str">
            <v>UN</v>
          </cell>
          <cell r="D1382">
            <v>22500</v>
          </cell>
        </row>
        <row r="1383">
          <cell r="A1383">
            <v>1383</v>
          </cell>
          <cell r="B1383" t="str">
            <v>SAFE ENTRADA CLASICO   01</v>
          </cell>
          <cell r="C1383" t="str">
            <v>UN</v>
          </cell>
          <cell r="D1383">
            <v>16600</v>
          </cell>
        </row>
        <row r="1384">
          <cell r="A1384">
            <v>1384</v>
          </cell>
          <cell r="B1384" t="str">
            <v>TOMA TRIPOLAR AVE</v>
          </cell>
          <cell r="C1384" t="str">
            <v>UN</v>
          </cell>
          <cell r="D1384">
            <v>1635</v>
          </cell>
        </row>
        <row r="1385">
          <cell r="A1385">
            <v>1385</v>
          </cell>
          <cell r="B1385" t="str">
            <v>SAFE ENTRADA FLORENCIA 01</v>
          </cell>
          <cell r="C1385" t="str">
            <v>UN</v>
          </cell>
          <cell r="D1385">
            <v>18000</v>
          </cell>
        </row>
        <row r="1386">
          <cell r="A1386">
            <v>1386</v>
          </cell>
          <cell r="B1386" t="str">
            <v>C.RASO CELOTEX    MRF197</v>
          </cell>
          <cell r="C1386" t="str">
            <v>M2</v>
          </cell>
          <cell r="D1386">
            <v>8490</v>
          </cell>
        </row>
        <row r="1387">
          <cell r="A1387">
            <v>1387</v>
          </cell>
          <cell r="B1387" t="str">
            <v>SAFE ENTRADA MONTECARLO01</v>
          </cell>
          <cell r="C1387" t="str">
            <v>UN</v>
          </cell>
          <cell r="D1387">
            <v>22900</v>
          </cell>
        </row>
        <row r="1388">
          <cell r="A1388">
            <v>1388</v>
          </cell>
          <cell r="B1388" t="str">
            <v>SAFE ENTRADA CLASICO   02</v>
          </cell>
          <cell r="C1388" t="str">
            <v>UN</v>
          </cell>
          <cell r="D1388">
            <v>20500</v>
          </cell>
        </row>
        <row r="1389">
          <cell r="A1389">
            <v>1389</v>
          </cell>
          <cell r="B1389" t="str">
            <v>HEBILLA              3/4"</v>
          </cell>
          <cell r="C1389" t="str">
            <v>UN</v>
          </cell>
          <cell r="D1389">
            <v>50900</v>
          </cell>
        </row>
        <row r="1390">
          <cell r="A1390">
            <v>1390</v>
          </cell>
          <cell r="B1390" t="str">
            <v>SAFE ENTRADA FLORENCIA 02</v>
          </cell>
          <cell r="C1390" t="str">
            <v>UN</v>
          </cell>
          <cell r="D1390">
            <v>20100</v>
          </cell>
        </row>
        <row r="1391">
          <cell r="A1391">
            <v>1391</v>
          </cell>
          <cell r="B1391" t="str">
            <v>SUPERMANTO   600XT</v>
          </cell>
          <cell r="C1391" t="str">
            <v>M2</v>
          </cell>
          <cell r="D1391">
            <v>3330</v>
          </cell>
        </row>
        <row r="1392">
          <cell r="A1392">
            <v>1392</v>
          </cell>
          <cell r="B1392" t="str">
            <v>SAFE ENTRADA MONTECARLO02</v>
          </cell>
          <cell r="C1392" t="str">
            <v>UN</v>
          </cell>
          <cell r="D1392">
            <v>27500</v>
          </cell>
        </row>
        <row r="1393">
          <cell r="A1393">
            <v>1393</v>
          </cell>
          <cell r="B1393" t="str">
            <v>SAFE CLOSETS CLASICO</v>
          </cell>
          <cell r="C1393" t="str">
            <v>UN</v>
          </cell>
          <cell r="D1393">
            <v>12900</v>
          </cell>
        </row>
        <row r="1394">
          <cell r="A1394">
            <v>1394</v>
          </cell>
          <cell r="B1394" t="str">
            <v>CINTA BANDIT         3/4"</v>
          </cell>
          <cell r="C1394" t="str">
            <v>RL</v>
          </cell>
          <cell r="D1394">
            <v>80640</v>
          </cell>
        </row>
        <row r="1395">
          <cell r="A1395">
            <v>1395</v>
          </cell>
          <cell r="B1395" t="str">
            <v>SAFE CLOSETS FLORENCIA</v>
          </cell>
          <cell r="C1395" t="str">
            <v>UN</v>
          </cell>
          <cell r="D1395">
            <v>15000</v>
          </cell>
        </row>
        <row r="1396">
          <cell r="A1396">
            <v>1396</v>
          </cell>
          <cell r="B1396" t="str">
            <v>ZET ALL      600XT</v>
          </cell>
          <cell r="C1396" t="str">
            <v>M2</v>
          </cell>
          <cell r="D1396">
            <v>4220</v>
          </cell>
        </row>
        <row r="1397">
          <cell r="A1397">
            <v>1397</v>
          </cell>
          <cell r="B1397" t="str">
            <v>SAFE CLOSETS MONTECARLO</v>
          </cell>
          <cell r="C1397" t="str">
            <v>UN</v>
          </cell>
          <cell r="D1397">
            <v>19500</v>
          </cell>
        </row>
        <row r="1398">
          <cell r="A1398">
            <v>1398</v>
          </cell>
          <cell r="B1398" t="str">
            <v>SAFE CLOSETS CLASICO   01</v>
          </cell>
          <cell r="C1398" t="str">
            <v>UN</v>
          </cell>
          <cell r="D1398">
            <v>13300</v>
          </cell>
        </row>
        <row r="1399">
          <cell r="A1399">
            <v>1399</v>
          </cell>
          <cell r="B1399" t="str">
            <v>UNION CONDUIT GALVAN.  3"</v>
          </cell>
          <cell r="C1399" t="str">
            <v>UN</v>
          </cell>
          <cell r="D1399">
            <v>3016</v>
          </cell>
        </row>
        <row r="1400">
          <cell r="A1400">
            <v>1400</v>
          </cell>
          <cell r="B1400" t="str">
            <v>SAFE CLOSETS FLORENCIA 01</v>
          </cell>
          <cell r="C1400" t="str">
            <v>UN</v>
          </cell>
          <cell r="D1400">
            <v>15400</v>
          </cell>
        </row>
        <row r="1401">
          <cell r="A1401">
            <v>1401</v>
          </cell>
          <cell r="B1401" t="str">
            <v>CALENTADOR A GAS    30 GL</v>
          </cell>
          <cell r="C1401" t="str">
            <v>UN</v>
          </cell>
          <cell r="D1401">
            <v>523000</v>
          </cell>
        </row>
        <row r="1402">
          <cell r="A1402">
            <v>1402</v>
          </cell>
          <cell r="B1402" t="str">
            <v>SAFE CLOSETS MONTECARLO01</v>
          </cell>
          <cell r="C1402" t="str">
            <v>UN</v>
          </cell>
          <cell r="D1402">
            <v>19900</v>
          </cell>
        </row>
        <row r="1403">
          <cell r="A1403">
            <v>1403</v>
          </cell>
          <cell r="B1403" t="str">
            <v>MOTONIVELADORA CAT 12-F</v>
          </cell>
          <cell r="C1403" t="str">
            <v>HR</v>
          </cell>
          <cell r="D1403">
            <v>57000</v>
          </cell>
        </row>
        <row r="1404">
          <cell r="A1404">
            <v>1404</v>
          </cell>
          <cell r="B1404" t="str">
            <v>CONECTOR CORAZA        1"</v>
          </cell>
          <cell r="C1404" t="str">
            <v>UN</v>
          </cell>
          <cell r="D1404">
            <v>6737</v>
          </cell>
        </row>
        <row r="1405">
          <cell r="A1405">
            <v>1405</v>
          </cell>
          <cell r="B1405" t="str">
            <v>SUELO CEMENTO 1:6      01</v>
          </cell>
          <cell r="C1405" t="str">
            <v>M3</v>
          </cell>
          <cell r="D1405">
            <v>51852</v>
          </cell>
        </row>
        <row r="1406">
          <cell r="A1406">
            <v>1406</v>
          </cell>
          <cell r="B1406" t="str">
            <v>FRESCASA             3.5"</v>
          </cell>
          <cell r="C1406" t="str">
            <v>M2</v>
          </cell>
          <cell r="D1406">
            <v>6400</v>
          </cell>
        </row>
        <row r="1407">
          <cell r="A1407">
            <v>1407</v>
          </cell>
          <cell r="B1407" t="str">
            <v>SUELO CEMENTO 1:8      01</v>
          </cell>
          <cell r="C1407" t="str">
            <v>M3</v>
          </cell>
          <cell r="D1407">
            <v>43384</v>
          </cell>
        </row>
        <row r="1408">
          <cell r="A1408">
            <v>1408</v>
          </cell>
          <cell r="B1408" t="str">
            <v>SAFE PATIOS CLASICO</v>
          </cell>
          <cell r="C1408" t="str">
            <v>UN</v>
          </cell>
          <cell r="D1408">
            <v>12600</v>
          </cell>
        </row>
        <row r="1409">
          <cell r="A1409">
            <v>1409</v>
          </cell>
          <cell r="B1409" t="str">
            <v>MALLA CON VENA  0.60x2.00</v>
          </cell>
          <cell r="C1409" t="str">
            <v>UN</v>
          </cell>
          <cell r="D1409">
            <v>4679</v>
          </cell>
        </row>
        <row r="1410">
          <cell r="A1410">
            <v>1410</v>
          </cell>
          <cell r="B1410" t="str">
            <v>SAFE PATIOS FLORENCIA</v>
          </cell>
          <cell r="C1410" t="str">
            <v>UN</v>
          </cell>
          <cell r="D1410">
            <v>14600</v>
          </cell>
        </row>
        <row r="1411">
          <cell r="A1411">
            <v>1411</v>
          </cell>
          <cell r="B1411" t="str">
            <v>TUBERIA GRES DRENAJE   4"</v>
          </cell>
          <cell r="C1411" t="str">
            <v>UN</v>
          </cell>
          <cell r="D1411">
            <v>4620</v>
          </cell>
        </row>
        <row r="1412">
          <cell r="A1412">
            <v>1412</v>
          </cell>
          <cell r="B1412" t="str">
            <v>SAFE PATIOS MONTECARLO</v>
          </cell>
          <cell r="C1412" t="str">
            <v>UN</v>
          </cell>
          <cell r="D1412">
            <v>19300</v>
          </cell>
        </row>
        <row r="1413">
          <cell r="A1413">
            <v>1413</v>
          </cell>
          <cell r="B1413" t="str">
            <v>SAFE BAÑOS CLASICO</v>
          </cell>
          <cell r="C1413" t="str">
            <v>UN</v>
          </cell>
          <cell r="D1413">
            <v>13500</v>
          </cell>
        </row>
        <row r="1414">
          <cell r="A1414">
            <v>1414</v>
          </cell>
          <cell r="B1414" t="str">
            <v>CUPULA TRAGANTE    C 4x2"</v>
          </cell>
          <cell r="C1414" t="str">
            <v>UN</v>
          </cell>
          <cell r="D1414">
            <v>6075</v>
          </cell>
        </row>
        <row r="1415">
          <cell r="A1415">
            <v>1415</v>
          </cell>
          <cell r="B1415" t="str">
            <v>SAFE BAÑOS FLORENCIA</v>
          </cell>
          <cell r="C1415" t="str">
            <v>UN</v>
          </cell>
          <cell r="D1415">
            <v>14800</v>
          </cell>
        </row>
        <row r="1416">
          <cell r="A1416">
            <v>1416</v>
          </cell>
          <cell r="B1416" t="str">
            <v>MOLDURA POLIURETANO    F1</v>
          </cell>
          <cell r="C1416" t="str">
            <v>ML</v>
          </cell>
          <cell r="D1416">
            <v>5300</v>
          </cell>
        </row>
        <row r="1417">
          <cell r="A1417">
            <v>1417</v>
          </cell>
          <cell r="B1417" t="str">
            <v>SAFE BAÑOS MONTECARLO</v>
          </cell>
          <cell r="C1417" t="str">
            <v>UN</v>
          </cell>
          <cell r="D1417">
            <v>19800</v>
          </cell>
        </row>
        <row r="1418">
          <cell r="A1418">
            <v>1418</v>
          </cell>
          <cell r="B1418" t="str">
            <v>SAFE PASO LIBRE CLAS</v>
          </cell>
          <cell r="C1418" t="str">
            <v>UN</v>
          </cell>
          <cell r="D1418">
            <v>12400</v>
          </cell>
        </row>
        <row r="1419">
          <cell r="A1419">
            <v>1419</v>
          </cell>
          <cell r="B1419" t="str">
            <v>CONCR.P/PAVIMENT.28KG/CM2</v>
          </cell>
          <cell r="C1419" t="str">
            <v>M3</v>
          </cell>
          <cell r="D1419">
            <v>124236</v>
          </cell>
        </row>
        <row r="1420">
          <cell r="A1420">
            <v>1420</v>
          </cell>
          <cell r="B1420" t="str">
            <v>SAFE PASO LIBRE FLOR</v>
          </cell>
          <cell r="C1420" t="str">
            <v>UN</v>
          </cell>
          <cell r="D1420">
            <v>14000</v>
          </cell>
        </row>
        <row r="1421">
          <cell r="A1421">
            <v>1421</v>
          </cell>
          <cell r="B1421" t="str">
            <v>MOLDURA POLIURETANO    F2</v>
          </cell>
          <cell r="C1421" t="str">
            <v>ML</v>
          </cell>
          <cell r="D1421">
            <v>6800</v>
          </cell>
        </row>
        <row r="1422">
          <cell r="A1422">
            <v>1422</v>
          </cell>
          <cell r="B1422" t="str">
            <v>SAFE PASO LIBRE MONT.</v>
          </cell>
          <cell r="C1422" t="str">
            <v>UN</v>
          </cell>
          <cell r="D1422">
            <v>18100</v>
          </cell>
        </row>
        <row r="1423">
          <cell r="A1423">
            <v>1423</v>
          </cell>
          <cell r="B1423" t="str">
            <v>REMOVEDOR AEROSOL x 160Z</v>
          </cell>
          <cell r="C1423" t="str">
            <v>UN</v>
          </cell>
          <cell r="D1423">
            <v>4200</v>
          </cell>
        </row>
        <row r="1424">
          <cell r="A1424">
            <v>1424</v>
          </cell>
          <cell r="B1424" t="str">
            <v>MALLA SIN VENA  0.53x2.40</v>
          </cell>
          <cell r="C1424" t="str">
            <v>UN</v>
          </cell>
          <cell r="D1424">
            <v>2000</v>
          </cell>
        </row>
        <row r="1425">
          <cell r="A1425">
            <v>1425</v>
          </cell>
          <cell r="B1425" t="str">
            <v>REGLA DE ALUMINIO 1 MT</v>
          </cell>
          <cell r="C1425" t="str">
            <v>UN</v>
          </cell>
          <cell r="D1425">
            <v>5568</v>
          </cell>
        </row>
        <row r="1426">
          <cell r="A1426">
            <v>1426</v>
          </cell>
          <cell r="B1426" t="str">
            <v>MOLDURA POLIURETANO    F3</v>
          </cell>
          <cell r="C1426" t="str">
            <v>ML</v>
          </cell>
          <cell r="D1426">
            <v>6800</v>
          </cell>
        </row>
        <row r="1427">
          <cell r="A1427">
            <v>1427</v>
          </cell>
          <cell r="B1427" t="str">
            <v>ANTICORROSIVO CROMATOZIN</v>
          </cell>
          <cell r="C1427" t="str">
            <v>GL</v>
          </cell>
          <cell r="D1427">
            <v>28300</v>
          </cell>
        </row>
        <row r="1428">
          <cell r="A1428">
            <v>1428</v>
          </cell>
          <cell r="B1428" t="str">
            <v>SAFE MUEBLES MADERA</v>
          </cell>
          <cell r="C1428" t="str">
            <v>UN</v>
          </cell>
          <cell r="D1428">
            <v>3500</v>
          </cell>
        </row>
        <row r="1429">
          <cell r="A1429">
            <v>1429</v>
          </cell>
          <cell r="B1429" t="str">
            <v>SAFE MUEBLES MADERA    01</v>
          </cell>
          <cell r="C1429" t="str">
            <v>UN</v>
          </cell>
          <cell r="D1429">
            <v>3260</v>
          </cell>
        </row>
        <row r="1430">
          <cell r="A1430">
            <v>1430</v>
          </cell>
          <cell r="B1430" t="str">
            <v>ANGULO       1/2x1/2x1/16</v>
          </cell>
          <cell r="C1430" t="str">
            <v>ML</v>
          </cell>
          <cell r="D1430">
            <v>700</v>
          </cell>
        </row>
        <row r="1431">
          <cell r="A1431">
            <v>1431</v>
          </cell>
          <cell r="B1431" t="str">
            <v>SAFE CLOSET 40 mm</v>
          </cell>
          <cell r="C1431" t="str">
            <v>UN</v>
          </cell>
          <cell r="D1431">
            <v>3800</v>
          </cell>
        </row>
        <row r="1432">
          <cell r="A1432">
            <v>1432</v>
          </cell>
          <cell r="B1432" t="str">
            <v>CONCR.P/PAVIMENT.49KG/CM2</v>
          </cell>
          <cell r="C1432" t="str">
            <v>M3</v>
          </cell>
          <cell r="D1432">
            <v>174928</v>
          </cell>
        </row>
        <row r="1433">
          <cell r="A1433">
            <v>1433</v>
          </cell>
          <cell r="B1433" t="str">
            <v>MORTERO CORRIENT.2500 PSI</v>
          </cell>
          <cell r="C1433" t="str">
            <v>M3</v>
          </cell>
          <cell r="D1433">
            <v>108692</v>
          </cell>
        </row>
        <row r="1434">
          <cell r="A1434">
            <v>1434</v>
          </cell>
          <cell r="B1434" t="str">
            <v>SAFE CORREDERA-PTA30 mm</v>
          </cell>
          <cell r="C1434" t="str">
            <v>UN</v>
          </cell>
          <cell r="D1434">
            <v>4800</v>
          </cell>
        </row>
        <row r="1435">
          <cell r="A1435">
            <v>1435</v>
          </cell>
          <cell r="B1435" t="str">
            <v>TUBO CORTINA DUCHA   3/4"</v>
          </cell>
          <cell r="C1435" t="str">
            <v>ML</v>
          </cell>
          <cell r="D1435">
            <v>3800</v>
          </cell>
        </row>
        <row r="1436">
          <cell r="A1436">
            <v>1436</v>
          </cell>
          <cell r="B1436" t="str">
            <v>SAFE CORREDERA-PTA  40 mm</v>
          </cell>
          <cell r="C1436" t="str">
            <v>UN</v>
          </cell>
          <cell r="D1436">
            <v>4900</v>
          </cell>
        </row>
        <row r="1437">
          <cell r="A1437">
            <v>1437</v>
          </cell>
          <cell r="B1437" t="str">
            <v>SAFE ENT. PPAL  PICAPORTE</v>
          </cell>
          <cell r="C1437" t="str">
            <v>UN</v>
          </cell>
          <cell r="D1437">
            <v>58000</v>
          </cell>
        </row>
        <row r="1438">
          <cell r="A1438">
            <v>1438</v>
          </cell>
          <cell r="B1438" t="str">
            <v>CONCR.P/PAVIMENT.53KG/CM2</v>
          </cell>
          <cell r="C1438" t="str">
            <v>M3</v>
          </cell>
          <cell r="D1438">
            <v>183396</v>
          </cell>
        </row>
        <row r="1439">
          <cell r="A1439">
            <v>1439</v>
          </cell>
          <cell r="B1439" t="str">
            <v>TAPA TERM C7MURO DER C90</v>
          </cell>
          <cell r="C1439" t="str">
            <v>UN</v>
          </cell>
          <cell r="D1439">
            <v>4421</v>
          </cell>
        </row>
        <row r="1440">
          <cell r="A1440">
            <v>1440</v>
          </cell>
          <cell r="B1440" t="str">
            <v>SOPORTE INF C90 A-15</v>
          </cell>
          <cell r="C1440" t="str">
            <v>UN</v>
          </cell>
          <cell r="D1440">
            <v>30801</v>
          </cell>
        </row>
        <row r="1441">
          <cell r="A1441">
            <v>1441</v>
          </cell>
          <cell r="B1441" t="str">
            <v>GABINETE WC PPAL</v>
          </cell>
          <cell r="C1441" t="str">
            <v>UN</v>
          </cell>
          <cell r="D1441">
            <v>89320</v>
          </cell>
        </row>
        <row r="1442">
          <cell r="A1442">
            <v>1442</v>
          </cell>
          <cell r="B1442" t="str">
            <v>EXTINTOR 10 LIBRAS ABC</v>
          </cell>
          <cell r="C1442" t="str">
            <v>UN</v>
          </cell>
          <cell r="D1442">
            <v>49648</v>
          </cell>
        </row>
        <row r="1443">
          <cell r="A1443">
            <v>1443</v>
          </cell>
          <cell r="B1443" t="str">
            <v>SAFE SOBREPONER-1/2GANCHO</v>
          </cell>
          <cell r="C1443" t="str">
            <v>UN</v>
          </cell>
          <cell r="D1443">
            <v>8500</v>
          </cell>
        </row>
        <row r="1444">
          <cell r="A1444">
            <v>1444</v>
          </cell>
          <cell r="B1444" t="str">
            <v>SAFE SOBREPONER-1/2GANC01</v>
          </cell>
          <cell r="C1444" t="str">
            <v>UN</v>
          </cell>
          <cell r="D1444">
            <v>12000</v>
          </cell>
        </row>
        <row r="1445">
          <cell r="A1445">
            <v>1445</v>
          </cell>
          <cell r="B1445" t="str">
            <v>MORTERO CORRIENT.1800 PSI</v>
          </cell>
          <cell r="C1445" t="str">
            <v>M3</v>
          </cell>
          <cell r="D1445">
            <v>98368</v>
          </cell>
        </row>
        <row r="1446">
          <cell r="A1446">
            <v>1446</v>
          </cell>
          <cell r="B1446" t="str">
            <v>SAFE INCRUSTAR</v>
          </cell>
          <cell r="C1446" t="str">
            <v>UN</v>
          </cell>
          <cell r="D1446">
            <v>8500</v>
          </cell>
        </row>
        <row r="1447">
          <cell r="A1447">
            <v>1447</v>
          </cell>
          <cell r="B1447" t="str">
            <v>GABINETE WC SERVICIO</v>
          </cell>
          <cell r="C1447" t="str">
            <v>UN</v>
          </cell>
          <cell r="D1447">
            <v>49532</v>
          </cell>
        </row>
        <row r="1448">
          <cell r="A1448">
            <v>1448</v>
          </cell>
          <cell r="B1448" t="str">
            <v>CONCRETO BOMB 2000 PSI</v>
          </cell>
          <cell r="C1448" t="str">
            <v>M3</v>
          </cell>
          <cell r="D1448">
            <v>109852</v>
          </cell>
        </row>
        <row r="1449">
          <cell r="A1449">
            <v>1449</v>
          </cell>
          <cell r="B1449" t="str">
            <v>PINTURA P/TRAFICO</v>
          </cell>
          <cell r="C1449" t="str">
            <v>GL</v>
          </cell>
          <cell r="D1449">
            <v>21580</v>
          </cell>
        </row>
        <row r="1450">
          <cell r="A1450">
            <v>1450</v>
          </cell>
          <cell r="B1450" t="str">
            <v>CITOFONO SIMEL INTELSA</v>
          </cell>
          <cell r="C1450" t="str">
            <v>UN</v>
          </cell>
          <cell r="D1450">
            <v>22000</v>
          </cell>
        </row>
        <row r="1451">
          <cell r="A1451">
            <v>1451</v>
          </cell>
          <cell r="B1451" t="str">
            <v>CONCRETO BOMB 2500 PSI</v>
          </cell>
          <cell r="C1451" t="str">
            <v>M3</v>
          </cell>
          <cell r="D1451">
            <v>115768</v>
          </cell>
        </row>
        <row r="1452">
          <cell r="A1452">
            <v>1452</v>
          </cell>
          <cell r="B1452" t="str">
            <v>ESM SINT. UNIHOGAR   PHLC</v>
          </cell>
          <cell r="C1452" t="str">
            <v>GL</v>
          </cell>
          <cell r="D1452">
            <v>21500</v>
          </cell>
        </row>
        <row r="1453">
          <cell r="A1453">
            <v>1453</v>
          </cell>
          <cell r="B1453" t="str">
            <v>INAFER C-1000      MADERA</v>
          </cell>
          <cell r="C1453" t="str">
            <v>UN</v>
          </cell>
          <cell r="D1453">
            <v>26680</v>
          </cell>
        </row>
        <row r="1454">
          <cell r="A1454">
            <v>1454</v>
          </cell>
          <cell r="B1454" t="str">
            <v>CONCRETO BOMB 3000 PSI</v>
          </cell>
          <cell r="C1454" t="str">
            <v>M3</v>
          </cell>
          <cell r="D1454">
            <v>124932</v>
          </cell>
        </row>
        <row r="1455">
          <cell r="A1455">
            <v>1455</v>
          </cell>
          <cell r="B1455" t="str">
            <v>INAFER C-999       MADERA</v>
          </cell>
          <cell r="C1455" t="str">
            <v>UN</v>
          </cell>
          <cell r="D1455">
            <v>18212</v>
          </cell>
        </row>
        <row r="1456">
          <cell r="A1456">
            <v>1456</v>
          </cell>
          <cell r="B1456" t="str">
            <v>CONCRETO BOMB 3500 PSI</v>
          </cell>
          <cell r="C1456" t="str">
            <v>M3</v>
          </cell>
          <cell r="D1456">
            <v>128296</v>
          </cell>
        </row>
        <row r="1457">
          <cell r="A1457">
            <v>1457</v>
          </cell>
          <cell r="B1457" t="str">
            <v>INAFER C-998       MADERA</v>
          </cell>
          <cell r="C1457" t="str">
            <v>UN</v>
          </cell>
          <cell r="D1457">
            <v>18212</v>
          </cell>
        </row>
        <row r="1458">
          <cell r="A1458">
            <v>1458</v>
          </cell>
          <cell r="B1458" t="str">
            <v>CONCRETO BOMB 4000 PSI</v>
          </cell>
          <cell r="C1458" t="str">
            <v>M3</v>
          </cell>
          <cell r="D1458">
            <v>137228</v>
          </cell>
        </row>
        <row r="1459">
          <cell r="A1459">
            <v>1459</v>
          </cell>
          <cell r="B1459" t="str">
            <v>INAFER C-333       MADERA</v>
          </cell>
          <cell r="C1459" t="str">
            <v>UN</v>
          </cell>
          <cell r="D1459">
            <v>11948</v>
          </cell>
        </row>
        <row r="1460">
          <cell r="A1460">
            <v>1460</v>
          </cell>
          <cell r="B1460" t="str">
            <v>INAFER C-333 SOLD -MADERA</v>
          </cell>
          <cell r="C1460" t="str">
            <v>UN</v>
          </cell>
          <cell r="D1460">
            <v>12644</v>
          </cell>
        </row>
        <row r="1461">
          <cell r="A1461">
            <v>1461</v>
          </cell>
          <cell r="B1461" t="str">
            <v>INAFER B-100  BISABRA PTA</v>
          </cell>
          <cell r="C1461" t="str">
            <v>UN</v>
          </cell>
          <cell r="D1461">
            <v>9512</v>
          </cell>
        </row>
        <row r="1462">
          <cell r="A1462">
            <v>1462</v>
          </cell>
          <cell r="B1462" t="str">
            <v>INAFER C1550    CERRADURA</v>
          </cell>
          <cell r="C1462" t="str">
            <v>UN</v>
          </cell>
          <cell r="D1462">
            <v>30276</v>
          </cell>
        </row>
        <row r="1463">
          <cell r="A1463">
            <v>1463</v>
          </cell>
          <cell r="B1463" t="str">
            <v>GATO SOBREPONER</v>
          </cell>
          <cell r="C1463" t="str">
            <v>UN</v>
          </cell>
          <cell r="D1463">
            <v>8858</v>
          </cell>
        </row>
        <row r="1464">
          <cell r="A1464">
            <v>1464</v>
          </cell>
          <cell r="B1464" t="str">
            <v>SERVIC.VIGILANCIA DIURNO</v>
          </cell>
          <cell r="C1464" t="str">
            <v>MS</v>
          </cell>
          <cell r="D1464">
            <v>862500</v>
          </cell>
        </row>
        <row r="1465">
          <cell r="A1465">
            <v>1465</v>
          </cell>
          <cell r="B1465" t="str">
            <v>GATO TIPO CANDADO</v>
          </cell>
          <cell r="C1465" t="str">
            <v>UN</v>
          </cell>
          <cell r="D1465">
            <v>25426</v>
          </cell>
        </row>
        <row r="1466">
          <cell r="A1466">
            <v>1466</v>
          </cell>
          <cell r="B1466" t="str">
            <v>CONCRETO BOMB 4500 PSI</v>
          </cell>
          <cell r="C1466" t="str">
            <v>M3</v>
          </cell>
          <cell r="D1466">
            <v>154976</v>
          </cell>
        </row>
        <row r="1467">
          <cell r="A1467">
            <v>1467</v>
          </cell>
          <cell r="B1467" t="str">
            <v>GATO DOBLE CERROJO</v>
          </cell>
          <cell r="C1467" t="str">
            <v>UN</v>
          </cell>
          <cell r="D1467">
            <v>24100</v>
          </cell>
        </row>
        <row r="1468">
          <cell r="A1468">
            <v>1468</v>
          </cell>
          <cell r="B1468" t="str">
            <v>EXTRACT.NUCLEO PAV.ASF 2"</v>
          </cell>
          <cell r="C1468" t="str">
            <v>UN</v>
          </cell>
          <cell r="D1468">
            <v>100000</v>
          </cell>
        </row>
        <row r="1469">
          <cell r="A1469">
            <v>1469</v>
          </cell>
          <cell r="B1469" t="str">
            <v>SOPORTE INF C90 A-25</v>
          </cell>
          <cell r="C1469" t="str">
            <v>UN</v>
          </cell>
          <cell r="D1469">
            <v>41161</v>
          </cell>
        </row>
        <row r="1470">
          <cell r="A1470">
            <v>1470</v>
          </cell>
          <cell r="B1470" t="str">
            <v>GATO INCRUSTAR   T/AZTECA</v>
          </cell>
          <cell r="C1470" t="str">
            <v>UN</v>
          </cell>
          <cell r="D1470">
            <v>28136</v>
          </cell>
        </row>
        <row r="1471">
          <cell r="A1471">
            <v>1471</v>
          </cell>
          <cell r="B1471" t="str">
            <v>EXTRACT.NUCLEO PAV.ASF 4"</v>
          </cell>
          <cell r="C1471" t="str">
            <v>UN</v>
          </cell>
          <cell r="D1471">
            <v>100000</v>
          </cell>
        </row>
        <row r="1472">
          <cell r="A1472">
            <v>1472</v>
          </cell>
          <cell r="B1472" t="str">
            <v>ESM SINT. UNICOLOR   PHLC</v>
          </cell>
          <cell r="C1472" t="str">
            <v>GL</v>
          </cell>
          <cell r="D1472">
            <v>22900</v>
          </cell>
        </row>
        <row r="1473">
          <cell r="A1473">
            <v>1473</v>
          </cell>
          <cell r="B1473" t="str">
            <v>FORMALETA MET.P/MUESTREO</v>
          </cell>
          <cell r="C1473" t="str">
            <v>MS</v>
          </cell>
          <cell r="D1473">
            <v>9000</v>
          </cell>
        </row>
        <row r="1474">
          <cell r="A1474">
            <v>1474</v>
          </cell>
          <cell r="B1474" t="str">
            <v>GATO SOBREP.ESCRITORIO</v>
          </cell>
          <cell r="C1474" t="str">
            <v>UN</v>
          </cell>
          <cell r="D1474">
            <v>1615</v>
          </cell>
        </row>
        <row r="1475">
          <cell r="A1475">
            <v>1475</v>
          </cell>
          <cell r="B1475" t="str">
            <v>GATO EMBUTIR PARA CLOSETS</v>
          </cell>
          <cell r="C1475" t="str">
            <v>UN</v>
          </cell>
          <cell r="D1475">
            <v>3142</v>
          </cell>
        </row>
        <row r="1476">
          <cell r="A1476">
            <v>1476</v>
          </cell>
          <cell r="B1476" t="str">
            <v>TANQUE DE AGUA   FORD 600</v>
          </cell>
          <cell r="C1476" t="str">
            <v>HH</v>
          </cell>
          <cell r="D1476">
            <v>23200</v>
          </cell>
        </row>
        <row r="1477">
          <cell r="A1477">
            <v>1477</v>
          </cell>
          <cell r="B1477" t="str">
            <v>MANTO GRANULADO</v>
          </cell>
          <cell r="C1477" t="str">
            <v>M2</v>
          </cell>
          <cell r="D1477">
            <v>8642</v>
          </cell>
        </row>
        <row r="1478">
          <cell r="A1478">
            <v>1478</v>
          </cell>
          <cell r="B1478" t="str">
            <v>GATO CLOSET PLEGABLE</v>
          </cell>
          <cell r="C1478" t="str">
            <v>UN</v>
          </cell>
          <cell r="D1478">
            <v>3159</v>
          </cell>
        </row>
        <row r="1479">
          <cell r="A1479">
            <v>1479</v>
          </cell>
          <cell r="B1479" t="str">
            <v>BISAGRA NUDO 2.5x2.5</v>
          </cell>
          <cell r="C1479" t="str">
            <v>UN</v>
          </cell>
          <cell r="D1479">
            <v>436</v>
          </cell>
        </row>
        <row r="1480">
          <cell r="A1480">
            <v>1480</v>
          </cell>
          <cell r="B1480" t="str">
            <v>BISAGRA NUDO 3 x 3</v>
          </cell>
          <cell r="C1480" t="str">
            <v>UN</v>
          </cell>
          <cell r="D1480">
            <v>479</v>
          </cell>
        </row>
        <row r="1481">
          <cell r="A1481">
            <v>1481</v>
          </cell>
          <cell r="B1481" t="str">
            <v>CONCRETO BOMB 5000 PSI</v>
          </cell>
          <cell r="C1481" t="str">
            <v>M3</v>
          </cell>
          <cell r="D1481">
            <v>164372</v>
          </cell>
        </row>
        <row r="1482">
          <cell r="A1482">
            <v>1482</v>
          </cell>
          <cell r="B1482" t="str">
            <v>SERVIC.VIGILANCIA NOCT.</v>
          </cell>
          <cell r="C1482" t="str">
            <v>MS</v>
          </cell>
          <cell r="D1482">
            <v>1067500</v>
          </cell>
        </row>
        <row r="1483">
          <cell r="A1483">
            <v>1483</v>
          </cell>
          <cell r="B1483" t="str">
            <v>BISAGRA NUDO 3 x 3     01</v>
          </cell>
          <cell r="C1483" t="str">
            <v>UN</v>
          </cell>
          <cell r="D1483">
            <v>624</v>
          </cell>
        </row>
        <row r="1484">
          <cell r="A1484">
            <v>1484</v>
          </cell>
          <cell r="B1484" t="str">
            <v>MORTERO TIPO M   2500 PSI</v>
          </cell>
          <cell r="C1484" t="str">
            <v>M3</v>
          </cell>
          <cell r="D1484">
            <v>75000</v>
          </cell>
        </row>
        <row r="1485">
          <cell r="A1485">
            <v>1485</v>
          </cell>
          <cell r="B1485" t="str">
            <v>BISAGRA NUDO 2.5x2.5   01</v>
          </cell>
          <cell r="C1485" t="str">
            <v>UN</v>
          </cell>
          <cell r="D1485">
            <v>522</v>
          </cell>
        </row>
        <row r="1486">
          <cell r="A1486">
            <v>1486</v>
          </cell>
          <cell r="B1486" t="str">
            <v>TUBERIA GRES DRENAJE   6"</v>
          </cell>
          <cell r="C1486" t="str">
            <v>UN</v>
          </cell>
          <cell r="D1486">
            <v>6560</v>
          </cell>
        </row>
        <row r="1487">
          <cell r="A1487">
            <v>1487</v>
          </cell>
          <cell r="B1487" t="str">
            <v>COLOCACION CONCRETO</v>
          </cell>
          <cell r="C1487" t="str">
            <v>M3</v>
          </cell>
          <cell r="D1487">
            <v>8000</v>
          </cell>
        </row>
        <row r="1488">
          <cell r="A1488">
            <v>1488</v>
          </cell>
          <cell r="B1488" t="str">
            <v>BISAGRA OMEGA     3"</v>
          </cell>
          <cell r="C1488" t="str">
            <v>UN</v>
          </cell>
          <cell r="D1488">
            <v>445</v>
          </cell>
        </row>
        <row r="1489">
          <cell r="A1489">
            <v>1489</v>
          </cell>
          <cell r="B1489" t="str">
            <v>BISAGRA OMEGA     3"   01</v>
          </cell>
          <cell r="C1489" t="str">
            <v>UN</v>
          </cell>
          <cell r="D1489">
            <v>508</v>
          </cell>
        </row>
        <row r="1490">
          <cell r="A1490">
            <v>1490</v>
          </cell>
          <cell r="B1490" t="str">
            <v>INT. AUTOM. INDUSTRIAL</v>
          </cell>
          <cell r="C1490" t="str">
            <v>UN</v>
          </cell>
          <cell r="D1490">
            <v>118000</v>
          </cell>
        </row>
        <row r="1491">
          <cell r="A1491">
            <v>1491</v>
          </cell>
          <cell r="B1491" t="str">
            <v>ABRASADERA PRESION</v>
          </cell>
          <cell r="C1491" t="str">
            <v>UN</v>
          </cell>
          <cell r="D1491">
            <v>2000</v>
          </cell>
        </row>
        <row r="1492">
          <cell r="A1492">
            <v>1492</v>
          </cell>
          <cell r="B1492" t="str">
            <v>S/COSTO FUERA PERIMETRO</v>
          </cell>
          <cell r="C1492" t="str">
            <v>M3</v>
          </cell>
          <cell r="D1492">
            <v>260</v>
          </cell>
        </row>
        <row r="1493">
          <cell r="A1493">
            <v>1493</v>
          </cell>
          <cell r="B1493" t="str">
            <v>CINTA INDUSTRIAL</v>
          </cell>
          <cell r="C1493" t="str">
            <v>UN</v>
          </cell>
          <cell r="D1493">
            <v>105000</v>
          </cell>
        </row>
        <row r="1494">
          <cell r="A1494">
            <v>1494</v>
          </cell>
          <cell r="B1494" t="str">
            <v>BLOQ AUTOM. MONOFASICO</v>
          </cell>
          <cell r="C1494" t="str">
            <v>UN</v>
          </cell>
          <cell r="D1494">
            <v>21000</v>
          </cell>
        </row>
        <row r="1495">
          <cell r="A1495">
            <v>1495</v>
          </cell>
          <cell r="B1495" t="str">
            <v>UNIVERSAL  2"</v>
          </cell>
          <cell r="C1495" t="str">
            <v>UN</v>
          </cell>
          <cell r="D1495">
            <v>11324</v>
          </cell>
        </row>
        <row r="1496">
          <cell r="A1496">
            <v>1496</v>
          </cell>
          <cell r="B1496" t="str">
            <v>SUPERCEL O-BLANCO61x122x4</v>
          </cell>
          <cell r="C1496" t="str">
            <v>UN</v>
          </cell>
          <cell r="D1496">
            <v>7582</v>
          </cell>
        </row>
        <row r="1497">
          <cell r="A1497">
            <v>1497</v>
          </cell>
          <cell r="B1497" t="str">
            <v>BISAGRA MUEBLE    2"</v>
          </cell>
          <cell r="C1497" t="str">
            <v>UN</v>
          </cell>
          <cell r="D1497">
            <v>233</v>
          </cell>
        </row>
        <row r="1498">
          <cell r="A1498">
            <v>1498</v>
          </cell>
          <cell r="B1498" t="str">
            <v>REGISTRO P.DIRECTO 1 1/2"</v>
          </cell>
          <cell r="C1498" t="str">
            <v>UN</v>
          </cell>
          <cell r="D1498">
            <v>14000</v>
          </cell>
        </row>
        <row r="1499">
          <cell r="A1499">
            <v>1499</v>
          </cell>
          <cell r="B1499" t="str">
            <v>BISAGRA MUEBLE    3"</v>
          </cell>
          <cell r="C1499" t="str">
            <v>UN</v>
          </cell>
          <cell r="D1499">
            <v>346</v>
          </cell>
        </row>
        <row r="1500">
          <cell r="A1500">
            <v>1500</v>
          </cell>
          <cell r="B1500" t="str">
            <v>COSTO ADIC.ACELERADO 3D01</v>
          </cell>
          <cell r="C1500" t="str">
            <v>M3</v>
          </cell>
          <cell r="D1500">
            <v>21228</v>
          </cell>
        </row>
        <row r="1501">
          <cell r="A1501">
            <v>1501</v>
          </cell>
          <cell r="B1501" t="str">
            <v>BISAGRA COMUN     2"</v>
          </cell>
          <cell r="C1501" t="str">
            <v>UN</v>
          </cell>
          <cell r="D1501">
            <v>148</v>
          </cell>
        </row>
        <row r="1502">
          <cell r="A1502">
            <v>1502</v>
          </cell>
          <cell r="B1502" t="str">
            <v>REGISTRO P.DIRECTO 2 1/2"</v>
          </cell>
          <cell r="C1502" t="str">
            <v>UN</v>
          </cell>
          <cell r="D1502">
            <v>32000</v>
          </cell>
        </row>
        <row r="1503">
          <cell r="A1503">
            <v>1503</v>
          </cell>
          <cell r="B1503" t="str">
            <v>BISAGRA COMUN     3"</v>
          </cell>
          <cell r="C1503" t="str">
            <v>UN</v>
          </cell>
          <cell r="D1503">
            <v>1979</v>
          </cell>
        </row>
        <row r="1504">
          <cell r="A1504">
            <v>1504</v>
          </cell>
          <cell r="B1504" t="str">
            <v>UNIVERSAL   2 1/2"</v>
          </cell>
          <cell r="C1504" t="str">
            <v>UN</v>
          </cell>
          <cell r="D1504">
            <v>19604</v>
          </cell>
        </row>
        <row r="1505">
          <cell r="A1505">
            <v>1505</v>
          </cell>
          <cell r="B1505" t="str">
            <v>CILINDRO GALION</v>
          </cell>
          <cell r="C1505" t="str">
            <v>HH</v>
          </cell>
          <cell r="D1505">
            <v>15000</v>
          </cell>
        </row>
        <row r="1506">
          <cell r="A1506">
            <v>1506</v>
          </cell>
          <cell r="B1506" t="str">
            <v>RECEBO  B-200</v>
          </cell>
          <cell r="C1506" t="str">
            <v>M3</v>
          </cell>
          <cell r="D1506">
            <v>10001</v>
          </cell>
        </row>
        <row r="1507">
          <cell r="A1507">
            <v>1507</v>
          </cell>
          <cell r="B1507" t="str">
            <v>TRITURADO         1 3/4"</v>
          </cell>
          <cell r="C1507" t="str">
            <v>M3</v>
          </cell>
          <cell r="D1507">
            <v>22000</v>
          </cell>
        </row>
        <row r="1508">
          <cell r="A1508">
            <v>1508</v>
          </cell>
          <cell r="B1508" t="str">
            <v>RECEBO  B-600</v>
          </cell>
          <cell r="C1508" t="str">
            <v>M3</v>
          </cell>
          <cell r="D1508">
            <v>22000</v>
          </cell>
        </row>
        <row r="1509">
          <cell r="A1509">
            <v>1509</v>
          </cell>
          <cell r="B1509" t="str">
            <v>CHEQUE DE 1/2" LIVIANO</v>
          </cell>
          <cell r="C1509" t="str">
            <v>UN</v>
          </cell>
          <cell r="D1509">
            <v>4950</v>
          </cell>
        </row>
        <row r="1510">
          <cell r="A1510">
            <v>1510</v>
          </cell>
          <cell r="B1510" t="str">
            <v>CINTA EPOXICA P/IDENT</v>
          </cell>
          <cell r="C1510" t="str">
            <v>RL</v>
          </cell>
          <cell r="D1510">
            <v>2722</v>
          </cell>
        </row>
        <row r="1511">
          <cell r="A1511">
            <v>1511</v>
          </cell>
          <cell r="B1511" t="str">
            <v>COSTO ADIC.ACELERADO 7D01</v>
          </cell>
          <cell r="C1511" t="str">
            <v>M3</v>
          </cell>
          <cell r="D1511">
            <v>14268</v>
          </cell>
        </row>
        <row r="1512">
          <cell r="A1512">
            <v>1512</v>
          </cell>
          <cell r="B1512" t="str">
            <v>GRAMA</v>
          </cell>
          <cell r="C1512" t="str">
            <v>M2</v>
          </cell>
          <cell r="D1512">
            <v>15000</v>
          </cell>
        </row>
        <row r="1513">
          <cell r="A1513">
            <v>1513</v>
          </cell>
          <cell r="B1513" t="str">
            <v>BAÑERA ARMONY FIBR.VIDR02</v>
          </cell>
          <cell r="C1513" t="str">
            <v>UN</v>
          </cell>
          <cell r="D1513">
            <v>257050</v>
          </cell>
        </row>
        <row r="1514">
          <cell r="A1514">
            <v>1514</v>
          </cell>
          <cell r="B1514" t="str">
            <v>BISAGRA COMUN     3"   01</v>
          </cell>
          <cell r="C1514" t="str">
            <v>UN</v>
          </cell>
          <cell r="D1514">
            <v>274</v>
          </cell>
        </row>
        <row r="1515">
          <cell r="A1515">
            <v>1515</v>
          </cell>
          <cell r="B1515" t="str">
            <v>ANDAMIO DE CARGA      4 T</v>
          </cell>
          <cell r="C1515" t="str">
            <v>DD</v>
          </cell>
          <cell r="D1515">
            <v>140</v>
          </cell>
        </row>
        <row r="1516">
          <cell r="A1516">
            <v>1516</v>
          </cell>
          <cell r="B1516" t="str">
            <v>BISAGRA RESORTE   3"</v>
          </cell>
          <cell r="C1516" t="str">
            <v>UN</v>
          </cell>
          <cell r="D1516">
            <v>5080</v>
          </cell>
        </row>
        <row r="1517">
          <cell r="A1517">
            <v>1517</v>
          </cell>
          <cell r="B1517" t="str">
            <v>BISAGRA RESORTE   3"   01</v>
          </cell>
          <cell r="C1517" t="str">
            <v>UN</v>
          </cell>
          <cell r="D1517">
            <v>5215</v>
          </cell>
        </row>
        <row r="1518">
          <cell r="A1518">
            <v>1518</v>
          </cell>
          <cell r="B1518" t="str">
            <v>BISAGRA P.VAIVEN 90º</v>
          </cell>
          <cell r="C1518" t="str">
            <v>UN</v>
          </cell>
          <cell r="D1518">
            <v>11892</v>
          </cell>
        </row>
        <row r="1519">
          <cell r="A1519">
            <v>1519</v>
          </cell>
          <cell r="B1519" t="str">
            <v>VITROBLOCK PISO</v>
          </cell>
          <cell r="C1519" t="str">
            <v>UN</v>
          </cell>
          <cell r="D1519">
            <v>920</v>
          </cell>
        </row>
        <row r="1520">
          <cell r="A1520">
            <v>1520</v>
          </cell>
          <cell r="B1520" t="str">
            <v>BISAGRA P.VAIVEN 90¦</v>
          </cell>
          <cell r="C1520" t="str">
            <v>UN</v>
          </cell>
          <cell r="D1520">
            <v>13661</v>
          </cell>
        </row>
        <row r="1521">
          <cell r="A1521">
            <v>1521</v>
          </cell>
          <cell r="B1521" t="str">
            <v>VITROBLOCK MURO</v>
          </cell>
          <cell r="C1521" t="str">
            <v>UN</v>
          </cell>
          <cell r="D1521">
            <v>3650</v>
          </cell>
        </row>
        <row r="1522">
          <cell r="A1522">
            <v>1522</v>
          </cell>
          <cell r="B1522" t="str">
            <v>BISAGRA GABINETE</v>
          </cell>
          <cell r="C1522" t="str">
            <v>UN</v>
          </cell>
          <cell r="D1522">
            <v>610</v>
          </cell>
        </row>
        <row r="1523">
          <cell r="A1523">
            <v>1523</v>
          </cell>
          <cell r="B1523" t="str">
            <v>BISAGRA GABINETE       01</v>
          </cell>
          <cell r="C1523" t="str">
            <v>UN</v>
          </cell>
          <cell r="D1523">
            <v>610</v>
          </cell>
        </row>
        <row r="1524">
          <cell r="A1524">
            <v>1524</v>
          </cell>
          <cell r="B1524" t="str">
            <v>BISAGRA ALUM.EXT  2"</v>
          </cell>
          <cell r="C1524" t="str">
            <v>UN</v>
          </cell>
          <cell r="D1524">
            <v>696</v>
          </cell>
        </row>
        <row r="1525">
          <cell r="A1525">
            <v>1525</v>
          </cell>
          <cell r="B1525" t="str">
            <v>GRAVILLA            1/2"</v>
          </cell>
          <cell r="C1525" t="str">
            <v>M3</v>
          </cell>
          <cell r="D1525">
            <v>59492</v>
          </cell>
        </row>
        <row r="1526">
          <cell r="A1526">
            <v>1526</v>
          </cell>
          <cell r="B1526" t="str">
            <v>GRANZON             3/4"</v>
          </cell>
          <cell r="C1526" t="str">
            <v>M3</v>
          </cell>
          <cell r="D1526">
            <v>35310</v>
          </cell>
        </row>
        <row r="1527">
          <cell r="A1527">
            <v>1527</v>
          </cell>
          <cell r="B1527" t="str">
            <v>CONECTOR BIMETALICO 2 AWG</v>
          </cell>
          <cell r="C1527" t="str">
            <v>UN</v>
          </cell>
          <cell r="D1527">
            <v>9336</v>
          </cell>
        </row>
        <row r="1528">
          <cell r="A1528">
            <v>1528</v>
          </cell>
          <cell r="B1528" t="str">
            <v>BISAGRA ALUM.EXT  3"</v>
          </cell>
          <cell r="C1528" t="str">
            <v>UN</v>
          </cell>
          <cell r="D1528">
            <v>1566</v>
          </cell>
        </row>
        <row r="1529">
          <cell r="A1529">
            <v>1529</v>
          </cell>
          <cell r="B1529" t="str">
            <v>RELLENO</v>
          </cell>
          <cell r="C1529" t="str">
            <v>M3</v>
          </cell>
          <cell r="D1529">
            <v>924</v>
          </cell>
        </row>
        <row r="1530">
          <cell r="A1530">
            <v>1530</v>
          </cell>
          <cell r="B1530" t="str">
            <v>VIDRIO 2mm</v>
          </cell>
          <cell r="C1530" t="str">
            <v>M2</v>
          </cell>
          <cell r="D1530">
            <v>8500</v>
          </cell>
        </row>
        <row r="1531">
          <cell r="A1531">
            <v>1531</v>
          </cell>
          <cell r="B1531" t="str">
            <v>CONECTOR BIMETALICO 4/0</v>
          </cell>
          <cell r="C1531" t="str">
            <v>UN</v>
          </cell>
          <cell r="D1531">
            <v>23008</v>
          </cell>
        </row>
        <row r="1532">
          <cell r="A1532">
            <v>1532</v>
          </cell>
          <cell r="B1532" t="str">
            <v>BISAGRA PIANO  30 mm</v>
          </cell>
          <cell r="C1532" t="str">
            <v>UN</v>
          </cell>
          <cell r="D1532">
            <v>6124</v>
          </cell>
        </row>
        <row r="1533">
          <cell r="A1533">
            <v>1533</v>
          </cell>
          <cell r="B1533" t="str">
            <v>ENTREPISO PAL.   20X70X20</v>
          </cell>
          <cell r="C1533" t="str">
            <v>UN</v>
          </cell>
          <cell r="D1533">
            <v>1060</v>
          </cell>
        </row>
        <row r="1534">
          <cell r="A1534">
            <v>1534</v>
          </cell>
          <cell r="B1534" t="str">
            <v>COSTO ADIC. IMP.3000 PS02</v>
          </cell>
          <cell r="C1534" t="str">
            <v>M3</v>
          </cell>
          <cell r="D1534">
            <v>7540</v>
          </cell>
        </row>
        <row r="1535">
          <cell r="A1535">
            <v>1535</v>
          </cell>
          <cell r="B1535" t="str">
            <v>MANTO POLIESTER</v>
          </cell>
          <cell r="C1535" t="str">
            <v>M2</v>
          </cell>
          <cell r="D1535">
            <v>7766</v>
          </cell>
        </row>
        <row r="1536">
          <cell r="A1536">
            <v>1536</v>
          </cell>
          <cell r="B1536" t="str">
            <v>PICAPORTE DE PIE  4"</v>
          </cell>
          <cell r="C1536" t="str">
            <v>UN</v>
          </cell>
          <cell r="D1536">
            <v>3174</v>
          </cell>
        </row>
        <row r="1537">
          <cell r="A1537">
            <v>1537</v>
          </cell>
          <cell r="B1537" t="str">
            <v>PASADOR SUECO     2"</v>
          </cell>
          <cell r="C1537" t="str">
            <v>UN</v>
          </cell>
          <cell r="D1537">
            <v>595</v>
          </cell>
        </row>
        <row r="1538">
          <cell r="A1538">
            <v>1538</v>
          </cell>
          <cell r="B1538" t="str">
            <v>VIDRIO 3mm</v>
          </cell>
          <cell r="C1538" t="str">
            <v>M2</v>
          </cell>
          <cell r="D1538">
            <v>10200</v>
          </cell>
        </row>
        <row r="1539">
          <cell r="A1539">
            <v>1539</v>
          </cell>
          <cell r="B1539" t="str">
            <v>PASADOR SUECO     3"</v>
          </cell>
          <cell r="C1539" t="str">
            <v>UN</v>
          </cell>
          <cell r="D1539">
            <v>843</v>
          </cell>
        </row>
        <row r="1540">
          <cell r="A1540">
            <v>1540</v>
          </cell>
          <cell r="B1540" t="str">
            <v>VIDRIO 4mm</v>
          </cell>
          <cell r="C1540" t="str">
            <v>M2</v>
          </cell>
          <cell r="D1540">
            <v>12750</v>
          </cell>
        </row>
        <row r="1541">
          <cell r="A1541">
            <v>1541</v>
          </cell>
          <cell r="B1541" t="str">
            <v>CONEXION TELEF. NO RESID</v>
          </cell>
          <cell r="C1541" t="str">
            <v>UN</v>
          </cell>
          <cell r="D1541">
            <v>480000</v>
          </cell>
        </row>
        <row r="1542">
          <cell r="A1542">
            <v>1542</v>
          </cell>
          <cell r="B1542" t="str">
            <v>VIDRIO 5mm</v>
          </cell>
          <cell r="C1542" t="str">
            <v>M2</v>
          </cell>
          <cell r="D1542">
            <v>17000</v>
          </cell>
        </row>
        <row r="1543">
          <cell r="A1543">
            <v>1543</v>
          </cell>
          <cell r="B1543" t="str">
            <v>CONCR.P/PAVIMENT.42KG/CM2</v>
          </cell>
          <cell r="C1543" t="str">
            <v>M3</v>
          </cell>
          <cell r="D1543">
            <v>230000</v>
          </cell>
        </row>
        <row r="1544">
          <cell r="A1544">
            <v>1544</v>
          </cell>
          <cell r="B1544" t="str">
            <v>PASADOR DE LUJO   3"</v>
          </cell>
          <cell r="C1544" t="str">
            <v>UN</v>
          </cell>
          <cell r="D1544">
            <v>1887</v>
          </cell>
        </row>
        <row r="1545">
          <cell r="A1545">
            <v>1545</v>
          </cell>
          <cell r="B1545" t="str">
            <v>PASADOR DE LUJO   4"</v>
          </cell>
          <cell r="C1545" t="str">
            <v>UN</v>
          </cell>
          <cell r="D1545">
            <v>2308</v>
          </cell>
        </row>
        <row r="1546">
          <cell r="A1546">
            <v>1546</v>
          </cell>
          <cell r="B1546" t="str">
            <v>CALENTADOR MIXTO    15 GL</v>
          </cell>
          <cell r="C1546" t="str">
            <v>UN</v>
          </cell>
          <cell r="D1546">
            <v>400000</v>
          </cell>
        </row>
        <row r="1547">
          <cell r="A1547">
            <v>1547</v>
          </cell>
          <cell r="B1547" t="str">
            <v>SUPERCEL B-BLANCO61x122x4</v>
          </cell>
          <cell r="C1547" t="str">
            <v>UN</v>
          </cell>
          <cell r="D1547">
            <v>7582</v>
          </cell>
        </row>
        <row r="1548">
          <cell r="A1548">
            <v>1548</v>
          </cell>
          <cell r="B1548" t="str">
            <v>PORTA CANDADO SIMPLE   3</v>
          </cell>
          <cell r="C1548" t="str">
            <v>UN</v>
          </cell>
          <cell r="D1548">
            <v>835</v>
          </cell>
        </row>
        <row r="1549">
          <cell r="A1549">
            <v>1549</v>
          </cell>
          <cell r="B1549" t="str">
            <v>SUPERCEL A-BLANCO61x122x4</v>
          </cell>
          <cell r="C1549" t="str">
            <v>UN</v>
          </cell>
          <cell r="D1549">
            <v>7582</v>
          </cell>
        </row>
        <row r="1550">
          <cell r="A1550">
            <v>1550</v>
          </cell>
          <cell r="B1550" t="str">
            <v>TANQUE CIRCULAR 1000 LTS</v>
          </cell>
          <cell r="C1550" t="str">
            <v>UN</v>
          </cell>
          <cell r="D1550">
            <v>137114</v>
          </cell>
        </row>
        <row r="1551">
          <cell r="A1551">
            <v>1551</v>
          </cell>
          <cell r="B1551" t="str">
            <v>C/FIJO SATURNO BRONC C/VI</v>
          </cell>
          <cell r="C1551" t="str">
            <v>M2</v>
          </cell>
          <cell r="D1551">
            <v>35000</v>
          </cell>
        </row>
        <row r="1552">
          <cell r="A1552">
            <v>1552</v>
          </cell>
          <cell r="B1552" t="str">
            <v>CONCR.P/PAVIMENT.35KG/CM2</v>
          </cell>
          <cell r="C1552" t="str">
            <v>M3</v>
          </cell>
          <cell r="D1552">
            <v>138736</v>
          </cell>
        </row>
        <row r="1553">
          <cell r="A1553">
            <v>1553</v>
          </cell>
          <cell r="B1553" t="str">
            <v>CONCR.P/PAVIMENT.38KG/CM2</v>
          </cell>
          <cell r="C1553" t="str">
            <v>M3</v>
          </cell>
          <cell r="D1553">
            <v>146160</v>
          </cell>
        </row>
        <row r="1554">
          <cell r="A1554">
            <v>1554</v>
          </cell>
          <cell r="B1554" t="str">
            <v>TERMOSTATO HONEYWELL</v>
          </cell>
          <cell r="C1554" t="str">
            <v>UN</v>
          </cell>
          <cell r="D1554">
            <v>30000</v>
          </cell>
        </row>
        <row r="1555">
          <cell r="A1555">
            <v>1555</v>
          </cell>
          <cell r="B1555" t="str">
            <v>LAMINA ICOPOR FFOIL (Al)</v>
          </cell>
          <cell r="C1555" t="str">
            <v>UN</v>
          </cell>
          <cell r="D1555">
            <v>15000</v>
          </cell>
        </row>
        <row r="1556">
          <cell r="A1556">
            <v>1556</v>
          </cell>
          <cell r="B1556" t="str">
            <v>UNIDAD AIRE CENTRAL    5T</v>
          </cell>
          <cell r="C1556" t="str">
            <v>UN</v>
          </cell>
          <cell r="D1556">
            <v>1600000</v>
          </cell>
        </row>
        <row r="1557">
          <cell r="A1557">
            <v>1557</v>
          </cell>
          <cell r="B1557" t="str">
            <v>UNIDAD AIRE CENTRAL    4T</v>
          </cell>
          <cell r="C1557" t="str">
            <v>UN</v>
          </cell>
          <cell r="D1557">
            <v>1150000</v>
          </cell>
        </row>
        <row r="1558">
          <cell r="A1558">
            <v>1558</v>
          </cell>
          <cell r="B1558" t="str">
            <v>UNIDAD AIRE CENTRAL    3T</v>
          </cell>
          <cell r="C1558" t="str">
            <v>UN</v>
          </cell>
          <cell r="D1558">
            <v>1050000</v>
          </cell>
        </row>
        <row r="1559">
          <cell r="A1559">
            <v>1559</v>
          </cell>
          <cell r="B1559" t="str">
            <v>UNIDAD AIRE CENTRAL    2T</v>
          </cell>
          <cell r="C1559" t="str">
            <v>UN</v>
          </cell>
          <cell r="D1559">
            <v>875000</v>
          </cell>
        </row>
        <row r="1560">
          <cell r="A1560">
            <v>1560</v>
          </cell>
          <cell r="B1560" t="str">
            <v>TRANSP. BOGOTA-BARRANQ.</v>
          </cell>
          <cell r="C1560" t="str">
            <v>TN</v>
          </cell>
          <cell r="D1560">
            <v>53589</v>
          </cell>
        </row>
        <row r="1561">
          <cell r="A1561">
            <v>1561</v>
          </cell>
          <cell r="B1561" t="str">
            <v>COSTO ADIC. IMP.4000 PS02</v>
          </cell>
          <cell r="C1561" t="str">
            <v>M3</v>
          </cell>
          <cell r="D1561">
            <v>7540</v>
          </cell>
        </row>
        <row r="1562">
          <cell r="A1562">
            <v>1562</v>
          </cell>
          <cell r="B1562" t="str">
            <v>COSTO ADIC. IMP.5000 PS02</v>
          </cell>
          <cell r="C1562" t="str">
            <v>M3</v>
          </cell>
          <cell r="D1562">
            <v>7540</v>
          </cell>
        </row>
        <row r="1563">
          <cell r="A1563">
            <v>1563</v>
          </cell>
          <cell r="B1563" t="str">
            <v>COSTO ADIC. IMP.6000 PS02</v>
          </cell>
          <cell r="C1563" t="str">
            <v>M3</v>
          </cell>
          <cell r="D1563">
            <v>7540</v>
          </cell>
        </row>
        <row r="1564">
          <cell r="A1564">
            <v>1564</v>
          </cell>
          <cell r="B1564" t="str">
            <v>CONCRETO CORR 1500 PSI 02</v>
          </cell>
          <cell r="C1564" t="str">
            <v>M3</v>
          </cell>
          <cell r="D1564">
            <v>111824</v>
          </cell>
        </row>
        <row r="1565">
          <cell r="A1565">
            <v>1565</v>
          </cell>
          <cell r="B1565" t="str">
            <v>CONCRETO CORR 2000 PSI 03</v>
          </cell>
          <cell r="C1565" t="str">
            <v>M3</v>
          </cell>
          <cell r="D1565">
            <v>118088</v>
          </cell>
        </row>
        <row r="1566">
          <cell r="A1566">
            <v>1566</v>
          </cell>
          <cell r="B1566" t="str">
            <v>CONCRETO CORR 2500 PSI 03</v>
          </cell>
          <cell r="C1566" t="str">
            <v>M3</v>
          </cell>
          <cell r="D1566">
            <v>124120</v>
          </cell>
        </row>
        <row r="1567">
          <cell r="A1567">
            <v>1567</v>
          </cell>
          <cell r="B1567" t="str">
            <v>CONCRETO CORR 3000 PSI 03</v>
          </cell>
          <cell r="C1567" t="str">
            <v>M3</v>
          </cell>
          <cell r="D1567">
            <v>134560</v>
          </cell>
        </row>
        <row r="1568">
          <cell r="A1568">
            <v>1568</v>
          </cell>
          <cell r="B1568" t="str">
            <v>CONCRETO CORR 3500 PSI 03</v>
          </cell>
          <cell r="C1568" t="str">
            <v>M3</v>
          </cell>
          <cell r="D1568">
            <v>138388</v>
          </cell>
        </row>
        <row r="1569">
          <cell r="A1569">
            <v>1569</v>
          </cell>
          <cell r="B1569" t="str">
            <v>CONCRETO CORR 4000 PSI 03</v>
          </cell>
          <cell r="C1569" t="str">
            <v>M3</v>
          </cell>
          <cell r="D1569">
            <v>148132</v>
          </cell>
        </row>
        <row r="1570">
          <cell r="A1570">
            <v>1570</v>
          </cell>
          <cell r="B1570" t="str">
            <v>CONCRETO CORR 4500 PSI 03</v>
          </cell>
          <cell r="C1570" t="str">
            <v>M3</v>
          </cell>
          <cell r="D1570">
            <v>167852</v>
          </cell>
        </row>
        <row r="1571">
          <cell r="A1571">
            <v>1571</v>
          </cell>
          <cell r="B1571" t="str">
            <v>CONCRETO CORR 5000 PSI 03</v>
          </cell>
          <cell r="C1571" t="str">
            <v>M3</v>
          </cell>
          <cell r="D1571">
            <v>177712</v>
          </cell>
        </row>
        <row r="1572">
          <cell r="A1572">
            <v>1572</v>
          </cell>
          <cell r="B1572" t="str">
            <v>CONCRETO CORR 6000 PSI 02</v>
          </cell>
          <cell r="C1572" t="str">
            <v>M3</v>
          </cell>
          <cell r="D1572">
            <v>200448</v>
          </cell>
        </row>
        <row r="1573">
          <cell r="A1573">
            <v>1573</v>
          </cell>
          <cell r="B1573" t="str">
            <v>COSTO ADIC. RET.1500 PS01</v>
          </cell>
          <cell r="C1573" t="str">
            <v>M3</v>
          </cell>
          <cell r="D1573">
            <v>7192</v>
          </cell>
        </row>
        <row r="1574">
          <cell r="A1574">
            <v>1574</v>
          </cell>
          <cell r="B1574" t="str">
            <v>COSTO ADIC. RET.2500 PS02</v>
          </cell>
          <cell r="C1574" t="str">
            <v>M3</v>
          </cell>
          <cell r="D1574">
            <v>7192</v>
          </cell>
        </row>
        <row r="1575">
          <cell r="A1575">
            <v>1575</v>
          </cell>
          <cell r="B1575" t="str">
            <v>COSTO ADIC. RET.3000 PS02</v>
          </cell>
          <cell r="C1575" t="str">
            <v>M3</v>
          </cell>
          <cell r="D1575">
            <v>7192</v>
          </cell>
        </row>
        <row r="1576">
          <cell r="A1576">
            <v>1576</v>
          </cell>
          <cell r="B1576" t="str">
            <v>COSTO ADIC. RET.3500 PS02</v>
          </cell>
          <cell r="C1576" t="str">
            <v>M3</v>
          </cell>
          <cell r="D1576">
            <v>7192</v>
          </cell>
        </row>
        <row r="1577">
          <cell r="A1577">
            <v>1577</v>
          </cell>
          <cell r="B1577" t="str">
            <v>COSTO ADIC. RET.5000 PS02</v>
          </cell>
          <cell r="C1577" t="str">
            <v>M3</v>
          </cell>
          <cell r="D1577">
            <v>7192</v>
          </cell>
        </row>
        <row r="1578">
          <cell r="A1578">
            <v>1578</v>
          </cell>
          <cell r="B1578" t="str">
            <v>COSTO ADIC. RET.6000 PS02</v>
          </cell>
          <cell r="C1578" t="str">
            <v>M3</v>
          </cell>
          <cell r="D1578">
            <v>7192</v>
          </cell>
        </row>
        <row r="1579">
          <cell r="A1579">
            <v>1579</v>
          </cell>
          <cell r="B1579" t="str">
            <v>INCREMENT. BOMBEO</v>
          </cell>
          <cell r="C1579" t="str">
            <v>M3</v>
          </cell>
          <cell r="D1579">
            <v>9280</v>
          </cell>
        </row>
        <row r="1580">
          <cell r="A1580">
            <v>1580</v>
          </cell>
          <cell r="B1580" t="str">
            <v>MORTERO CORR.    2500 P01</v>
          </cell>
          <cell r="C1580" t="str">
            <v>M3</v>
          </cell>
          <cell r="D1580">
            <v>115072</v>
          </cell>
        </row>
        <row r="1581">
          <cell r="A1581">
            <v>1581</v>
          </cell>
          <cell r="B1581" t="str">
            <v>MORTERO CORR.    1800 P01</v>
          </cell>
          <cell r="C1581" t="str">
            <v>M3</v>
          </cell>
          <cell r="D1581">
            <v>104864</v>
          </cell>
        </row>
        <row r="1582">
          <cell r="A1582">
            <v>1582</v>
          </cell>
          <cell r="B1582" t="str">
            <v>MORTERO         750 PSI</v>
          </cell>
          <cell r="C1582" t="str">
            <v>M3</v>
          </cell>
          <cell r="D1582">
            <v>95932</v>
          </cell>
        </row>
        <row r="1583">
          <cell r="A1583">
            <v>1583</v>
          </cell>
          <cell r="B1583" t="str">
            <v>MORTERO        1800 PSI</v>
          </cell>
          <cell r="C1583" t="str">
            <v>M3</v>
          </cell>
          <cell r="D1583">
            <v>98948</v>
          </cell>
        </row>
        <row r="1584">
          <cell r="A1584">
            <v>1584</v>
          </cell>
          <cell r="B1584" t="str">
            <v>MORTERO        2500 PSI</v>
          </cell>
          <cell r="C1584" t="str">
            <v>M3</v>
          </cell>
          <cell r="D1584">
            <v>108576</v>
          </cell>
        </row>
        <row r="1585">
          <cell r="A1585">
            <v>1585</v>
          </cell>
          <cell r="B1585" t="str">
            <v>CONCR.P/PAVIMENT.42KG/C01</v>
          </cell>
          <cell r="C1585" t="str">
            <v>M3</v>
          </cell>
          <cell r="D1585">
            <v>168896</v>
          </cell>
        </row>
        <row r="1586">
          <cell r="A1586">
            <v>1586</v>
          </cell>
          <cell r="B1586" t="str">
            <v>CONCR.P/PAVIMENT.35KG/C01</v>
          </cell>
          <cell r="C1586" t="str">
            <v>M3</v>
          </cell>
          <cell r="D1586">
            <v>139432</v>
          </cell>
        </row>
        <row r="1587">
          <cell r="A1587">
            <v>1587</v>
          </cell>
          <cell r="B1587" t="str">
            <v>CONCR.P/PAVIMENT.38KG/C01</v>
          </cell>
          <cell r="C1587" t="str">
            <v>M3</v>
          </cell>
          <cell r="D1587">
            <v>149176</v>
          </cell>
        </row>
        <row r="1588">
          <cell r="A1588">
            <v>1588</v>
          </cell>
          <cell r="B1588" t="str">
            <v>MANOMETRO 0-160 PSI</v>
          </cell>
          <cell r="C1588" t="str">
            <v>UN</v>
          </cell>
          <cell r="D1588">
            <v>15650</v>
          </cell>
        </row>
        <row r="1589">
          <cell r="A1589">
            <v>1589</v>
          </cell>
          <cell r="B1589" t="str">
            <v>NIPLE PASAMURO 2x10"</v>
          </cell>
          <cell r="C1589" t="str">
            <v>UN</v>
          </cell>
          <cell r="D1589">
            <v>11141</v>
          </cell>
        </row>
        <row r="1590">
          <cell r="A1590">
            <v>1590</v>
          </cell>
          <cell r="B1590" t="str">
            <v>TUBERIA GRES DRENAJE   8"</v>
          </cell>
          <cell r="C1590" t="str">
            <v>UN</v>
          </cell>
          <cell r="D1590">
            <v>8800</v>
          </cell>
        </row>
        <row r="1591">
          <cell r="A1591">
            <v>1591</v>
          </cell>
          <cell r="B1591" t="str">
            <v>BOMBA PARA CONCRETO</v>
          </cell>
          <cell r="C1591" t="str">
            <v>M3</v>
          </cell>
          <cell r="D1591">
            <v>9280</v>
          </cell>
        </row>
        <row r="1592">
          <cell r="A1592">
            <v>1592</v>
          </cell>
          <cell r="B1592" t="str">
            <v>CONCR.P/PAVIMENT.45KG/CM2</v>
          </cell>
          <cell r="C1592" t="str">
            <v>M3</v>
          </cell>
          <cell r="D1592">
            <v>178756</v>
          </cell>
        </row>
        <row r="1593">
          <cell r="A1593">
            <v>1593</v>
          </cell>
          <cell r="B1593" t="str">
            <v>ACCESORIO EN GRES      4"</v>
          </cell>
          <cell r="C1593" t="str">
            <v>UN</v>
          </cell>
          <cell r="D1593">
            <v>5800</v>
          </cell>
        </row>
        <row r="1594">
          <cell r="A1594">
            <v>1594</v>
          </cell>
          <cell r="B1594" t="str">
            <v>ACCESORIO EN GRES      6"</v>
          </cell>
          <cell r="C1594" t="str">
            <v>UN</v>
          </cell>
          <cell r="D1594">
            <v>6900</v>
          </cell>
        </row>
        <row r="1595">
          <cell r="A1595">
            <v>1595</v>
          </cell>
          <cell r="B1595" t="str">
            <v>COSTO ADICIONAL POR FIBRA</v>
          </cell>
          <cell r="C1595" t="str">
            <v>M3</v>
          </cell>
          <cell r="D1595">
            <v>14268</v>
          </cell>
        </row>
        <row r="1596">
          <cell r="A1596">
            <v>1596</v>
          </cell>
          <cell r="B1596" t="str">
            <v>GRANZON 3/16"x1"</v>
          </cell>
          <cell r="C1596" t="str">
            <v>M3</v>
          </cell>
          <cell r="D1596">
            <v>20880</v>
          </cell>
        </row>
        <row r="1597">
          <cell r="A1597">
            <v>1597</v>
          </cell>
          <cell r="B1597" t="str">
            <v>TRITURADO 1"x1 1/2"</v>
          </cell>
          <cell r="C1597" t="str">
            <v>M3</v>
          </cell>
          <cell r="D1597">
            <v>18560</v>
          </cell>
        </row>
        <row r="1598">
          <cell r="A1598">
            <v>1598</v>
          </cell>
          <cell r="B1598" t="str">
            <v>TRITURADO BANDA RETORNO</v>
          </cell>
          <cell r="C1598" t="str">
            <v>M3</v>
          </cell>
          <cell r="D1598">
            <v>14036</v>
          </cell>
        </row>
        <row r="1599">
          <cell r="A1599">
            <v>1599</v>
          </cell>
          <cell r="B1599" t="str">
            <v>CALENTADOR MIXTO    30 GL</v>
          </cell>
          <cell r="C1599" t="str">
            <v>UN</v>
          </cell>
          <cell r="D1599">
            <v>565300</v>
          </cell>
        </row>
        <row r="1600">
          <cell r="A1600">
            <v>1600</v>
          </cell>
          <cell r="B1600" t="str">
            <v>CALENTADOR PASO-GAS 13 LT</v>
          </cell>
          <cell r="C1600" t="str">
            <v>UN</v>
          </cell>
          <cell r="D1600">
            <v>350000</v>
          </cell>
        </row>
        <row r="1601">
          <cell r="A1601">
            <v>1601</v>
          </cell>
          <cell r="B1601" t="str">
            <v>TRITURADO SOBRE TAMAÑO</v>
          </cell>
          <cell r="C1601" t="str">
            <v>M3</v>
          </cell>
          <cell r="D1601">
            <v>15080</v>
          </cell>
        </row>
        <row r="1602">
          <cell r="A1602">
            <v>1602</v>
          </cell>
          <cell r="B1602" t="str">
            <v>AGREGADO No.4  CALIZO</v>
          </cell>
          <cell r="C1602" t="str">
            <v>M3</v>
          </cell>
          <cell r="D1602">
            <v>5220</v>
          </cell>
        </row>
        <row r="1603">
          <cell r="A1603">
            <v>1603</v>
          </cell>
          <cell r="B1603" t="str">
            <v>AGREGADO #4 SIERRA VIEJA</v>
          </cell>
          <cell r="C1603" t="str">
            <v>M3</v>
          </cell>
          <cell r="D1603">
            <v>12760</v>
          </cell>
        </row>
        <row r="1604">
          <cell r="A1604">
            <v>1604</v>
          </cell>
          <cell r="B1604" t="str">
            <v>TRANSP. STA.MARTA-CALI</v>
          </cell>
          <cell r="C1604" t="str">
            <v>TN</v>
          </cell>
          <cell r="D1604">
            <v>83155</v>
          </cell>
        </row>
        <row r="1605">
          <cell r="A1605">
            <v>1605</v>
          </cell>
          <cell r="B1605" t="str">
            <v>ROCA TAJAMAR &gt;20"</v>
          </cell>
          <cell r="C1605" t="str">
            <v>M3</v>
          </cell>
          <cell r="D1605">
            <v>27840</v>
          </cell>
        </row>
        <row r="1606">
          <cell r="A1606">
            <v>1606</v>
          </cell>
          <cell r="B1606" t="str">
            <v>CINCEL PALA ACERO 1/2x10"</v>
          </cell>
          <cell r="C1606" t="str">
            <v>UN</v>
          </cell>
          <cell r="D1606">
            <v>5485</v>
          </cell>
        </row>
        <row r="1607">
          <cell r="A1607">
            <v>1607</v>
          </cell>
          <cell r="B1607" t="str">
            <v>ACCESORIO EN GRES      8"</v>
          </cell>
          <cell r="C1607" t="str">
            <v>UN</v>
          </cell>
          <cell r="D1607">
            <v>11000</v>
          </cell>
        </row>
        <row r="1608">
          <cell r="A1608">
            <v>1608</v>
          </cell>
          <cell r="B1608" t="str">
            <v>NIPLE PASAMURO 3x8"</v>
          </cell>
          <cell r="C1608" t="str">
            <v>UN</v>
          </cell>
          <cell r="D1608">
            <v>20000</v>
          </cell>
        </row>
        <row r="1609">
          <cell r="A1609">
            <v>1609</v>
          </cell>
          <cell r="B1609" t="str">
            <v>ENTERPISO PAL.   25X70X20</v>
          </cell>
          <cell r="C1609" t="str">
            <v>UN</v>
          </cell>
          <cell r="D1609">
            <v>1155</v>
          </cell>
        </row>
        <row r="1610">
          <cell r="A1610">
            <v>1610</v>
          </cell>
          <cell r="B1610" t="str">
            <v>POLVILLO 1/2"</v>
          </cell>
          <cell r="C1610" t="str">
            <v>M3</v>
          </cell>
          <cell r="D1610">
            <v>3132</v>
          </cell>
        </row>
        <row r="1611">
          <cell r="A1611">
            <v>1611</v>
          </cell>
          <cell r="B1611" t="str">
            <v>MAT. GRAN. CALICHE 0*1"</v>
          </cell>
          <cell r="C1611" t="str">
            <v>M3</v>
          </cell>
          <cell r="D1611">
            <v>15515</v>
          </cell>
        </row>
        <row r="1612">
          <cell r="A1612">
            <v>1612</v>
          </cell>
          <cell r="B1612" t="str">
            <v>TEJA BAVARA</v>
          </cell>
          <cell r="C1612" t="str">
            <v>UN</v>
          </cell>
          <cell r="D1612">
            <v>444</v>
          </cell>
        </row>
        <row r="1613">
          <cell r="A1613">
            <v>1613</v>
          </cell>
          <cell r="B1613" t="str">
            <v>MAT. GRAN. CALICHE 0*1 1/</v>
          </cell>
          <cell r="C1613" t="str">
            <v>M3</v>
          </cell>
          <cell r="D1613">
            <v>4640</v>
          </cell>
        </row>
        <row r="1614">
          <cell r="A1614">
            <v>1614</v>
          </cell>
          <cell r="B1614" t="str">
            <v>CALENTADOR MIXTO    20 GL</v>
          </cell>
          <cell r="C1614" t="str">
            <v>UN</v>
          </cell>
          <cell r="D1614">
            <v>489000</v>
          </cell>
        </row>
        <row r="1615">
          <cell r="A1615">
            <v>1615</v>
          </cell>
          <cell r="B1615" t="str">
            <v>LISTON MONREY    1"x2"x3m</v>
          </cell>
          <cell r="C1615" t="str">
            <v>ML</v>
          </cell>
          <cell r="D1615">
            <v>400</v>
          </cell>
        </row>
        <row r="1616">
          <cell r="A1616">
            <v>1616</v>
          </cell>
          <cell r="B1616" t="str">
            <v>ENTREPISO PAL.   30x70x20</v>
          </cell>
          <cell r="C1616" t="str">
            <v>UN</v>
          </cell>
          <cell r="D1616">
            <v>1180</v>
          </cell>
        </row>
        <row r="1617">
          <cell r="A1617">
            <v>1617</v>
          </cell>
          <cell r="B1617" t="str">
            <v>ENTREPISO PAL.   35x70x20</v>
          </cell>
          <cell r="C1617" t="str">
            <v>UN</v>
          </cell>
          <cell r="D1617">
            <v>1225</v>
          </cell>
        </row>
        <row r="1618">
          <cell r="A1618">
            <v>1618</v>
          </cell>
          <cell r="B1618" t="str">
            <v xml:space="preserve">MAT. GRAN. CALICHE </v>
          </cell>
          <cell r="C1618" t="str">
            <v>M3</v>
          </cell>
          <cell r="D1618">
            <v>15515</v>
          </cell>
        </row>
        <row r="1619">
          <cell r="A1619">
            <v>1619</v>
          </cell>
          <cell r="B1619" t="str">
            <v>PROYECTOR SNF-011/T000W</v>
          </cell>
          <cell r="C1619" t="str">
            <v>UN</v>
          </cell>
          <cell r="D1619">
            <v>752445</v>
          </cell>
        </row>
        <row r="1620">
          <cell r="A1620">
            <v>1620</v>
          </cell>
          <cell r="B1620" t="str">
            <v>BLOQUE MURO       8x20x40</v>
          </cell>
          <cell r="C1620" t="str">
            <v>UN</v>
          </cell>
          <cell r="D1620">
            <v>300</v>
          </cell>
        </row>
        <row r="1621">
          <cell r="A1621">
            <v>1621</v>
          </cell>
          <cell r="B1621" t="str">
            <v>REFLECTOR MERCURIO 250 W</v>
          </cell>
          <cell r="C1621" t="str">
            <v>UN</v>
          </cell>
          <cell r="D1621">
            <v>208000</v>
          </cell>
        </row>
        <row r="1622">
          <cell r="A1622">
            <v>1622</v>
          </cell>
          <cell r="B1622" t="str">
            <v>REFLECTOR MERCURIO 400 W</v>
          </cell>
          <cell r="C1622" t="str">
            <v>UN</v>
          </cell>
          <cell r="D1622">
            <v>220000</v>
          </cell>
        </row>
        <row r="1623">
          <cell r="A1623">
            <v>1623</v>
          </cell>
          <cell r="B1623" t="str">
            <v>BLOQUE MURO      10x20x40</v>
          </cell>
          <cell r="C1623" t="str">
            <v>UN</v>
          </cell>
          <cell r="D1623">
            <v>650</v>
          </cell>
        </row>
        <row r="1624">
          <cell r="A1624">
            <v>1624</v>
          </cell>
          <cell r="B1624" t="str">
            <v>BLOQUE MURO      15x20x40</v>
          </cell>
          <cell r="C1624" t="str">
            <v>UN</v>
          </cell>
          <cell r="D1624">
            <v>650</v>
          </cell>
        </row>
        <row r="1625">
          <cell r="A1625">
            <v>1625</v>
          </cell>
          <cell r="B1625" t="str">
            <v>MAT. GRAN. CALICHE 0*3"</v>
          </cell>
          <cell r="C1625" t="str">
            <v>M3</v>
          </cell>
          <cell r="D1625">
            <v>6206</v>
          </cell>
        </row>
        <row r="1626">
          <cell r="A1626">
            <v>1626</v>
          </cell>
          <cell r="B1626" t="str">
            <v>ANTICORROSIVO ROJO</v>
          </cell>
          <cell r="C1626" t="str">
            <v>GL</v>
          </cell>
          <cell r="D1626">
            <v>15890</v>
          </cell>
        </row>
        <row r="1627">
          <cell r="A1627">
            <v>1627</v>
          </cell>
          <cell r="B1627" t="str">
            <v>TRANSP. BOGOTA-CARTAGENA</v>
          </cell>
          <cell r="C1627" t="str">
            <v>TN</v>
          </cell>
          <cell r="D1627">
            <v>57284</v>
          </cell>
        </row>
        <row r="1628">
          <cell r="A1628">
            <v>1628</v>
          </cell>
          <cell r="B1628" t="str">
            <v>MALLA PLASTIFICADA</v>
          </cell>
          <cell r="C1628" t="str">
            <v>M2</v>
          </cell>
          <cell r="D1628">
            <v>6220</v>
          </cell>
        </row>
        <row r="1629">
          <cell r="A1629">
            <v>1629</v>
          </cell>
          <cell r="B1629" t="str">
            <v>PROYECTOR PHLC  720-MERC</v>
          </cell>
          <cell r="C1629" t="str">
            <v>UN</v>
          </cell>
          <cell r="D1629">
            <v>349670</v>
          </cell>
        </row>
        <row r="1630">
          <cell r="A1630">
            <v>1630</v>
          </cell>
          <cell r="B1630" t="str">
            <v>CONCRETO CONSISTENC. 3002</v>
          </cell>
          <cell r="C1630" t="str">
            <v>M3</v>
          </cell>
          <cell r="D1630">
            <v>86768</v>
          </cell>
        </row>
        <row r="1631">
          <cell r="A1631">
            <v>1631</v>
          </cell>
          <cell r="B1631" t="str">
            <v>CONCRETO CONSISTENC. 4002</v>
          </cell>
          <cell r="C1631" t="str">
            <v>M3</v>
          </cell>
          <cell r="D1631">
            <v>100224</v>
          </cell>
        </row>
        <row r="1632">
          <cell r="A1632">
            <v>1632</v>
          </cell>
          <cell r="B1632" t="str">
            <v>CONCRETO CONSISTENC. 5002</v>
          </cell>
          <cell r="C1632" t="str">
            <v>M3</v>
          </cell>
          <cell r="D1632">
            <v>118552</v>
          </cell>
        </row>
        <row r="1633">
          <cell r="A1633">
            <v>1633</v>
          </cell>
          <cell r="B1633" t="str">
            <v>COSTO ADIC. IMP.3000 PS03</v>
          </cell>
          <cell r="C1633" t="str">
            <v>M3</v>
          </cell>
          <cell r="D1633">
            <v>3132</v>
          </cell>
        </row>
        <row r="1634">
          <cell r="A1634">
            <v>1634</v>
          </cell>
          <cell r="B1634" t="str">
            <v>COSTO ADIC. IMP.4000 PS03</v>
          </cell>
          <cell r="C1634" t="str">
            <v>M3</v>
          </cell>
          <cell r="D1634">
            <v>3364</v>
          </cell>
        </row>
        <row r="1635">
          <cell r="A1635">
            <v>1635</v>
          </cell>
          <cell r="B1635" t="str">
            <v>COSTP ADIC. IMP.5000 PSI</v>
          </cell>
          <cell r="C1635" t="str">
            <v>M3</v>
          </cell>
          <cell r="D1635">
            <v>3596</v>
          </cell>
        </row>
        <row r="1636">
          <cell r="A1636">
            <v>1636</v>
          </cell>
          <cell r="B1636" t="str">
            <v>CONCRETO CORR 2000 PSI 04</v>
          </cell>
          <cell r="C1636" t="str">
            <v>M3</v>
          </cell>
          <cell r="D1636">
            <v>93380</v>
          </cell>
        </row>
        <row r="1637">
          <cell r="A1637">
            <v>1637</v>
          </cell>
          <cell r="B1637" t="str">
            <v>CONCRETO CORR 2500 PSI 04</v>
          </cell>
          <cell r="C1637" t="str">
            <v>M3</v>
          </cell>
          <cell r="D1637">
            <v>102196</v>
          </cell>
        </row>
        <row r="1638">
          <cell r="A1638">
            <v>1638</v>
          </cell>
          <cell r="B1638" t="str">
            <v>CONCRETO CORR 3000 PSI 04</v>
          </cell>
          <cell r="C1638" t="str">
            <v>M3</v>
          </cell>
          <cell r="D1638">
            <v>106256</v>
          </cell>
        </row>
        <row r="1639">
          <cell r="A1639">
            <v>1639</v>
          </cell>
          <cell r="B1639" t="str">
            <v>CONCRETO CORR 3500 PSI 04</v>
          </cell>
          <cell r="C1639" t="str">
            <v>M3</v>
          </cell>
          <cell r="D1639">
            <v>117160</v>
          </cell>
        </row>
        <row r="1640">
          <cell r="A1640">
            <v>1640</v>
          </cell>
          <cell r="B1640" t="str">
            <v>CONCRETO CORR 4000 PSI 04</v>
          </cell>
          <cell r="C1640" t="str">
            <v>M3</v>
          </cell>
          <cell r="D1640">
            <v>127716</v>
          </cell>
        </row>
        <row r="1641">
          <cell r="A1641">
            <v>1641</v>
          </cell>
          <cell r="B1641" t="str">
            <v>CONCRETO CORR 4500 PSI 04</v>
          </cell>
          <cell r="C1641" t="str">
            <v>M3</v>
          </cell>
          <cell r="D1641">
            <v>139432</v>
          </cell>
        </row>
        <row r="1642">
          <cell r="A1642">
            <v>1642</v>
          </cell>
          <cell r="B1642" t="str">
            <v>CONCRETO CORR 5000 PSI 04</v>
          </cell>
          <cell r="C1642" t="str">
            <v>M3</v>
          </cell>
          <cell r="D1642">
            <v>146508</v>
          </cell>
        </row>
        <row r="1643">
          <cell r="A1643">
            <v>1643</v>
          </cell>
          <cell r="B1643" t="str">
            <v>COSTO ADIC. RET.2500 PS03</v>
          </cell>
          <cell r="C1643" t="str">
            <v>M3</v>
          </cell>
          <cell r="D1643">
            <v>5220</v>
          </cell>
        </row>
        <row r="1644">
          <cell r="A1644">
            <v>1644</v>
          </cell>
          <cell r="B1644" t="str">
            <v>COSTO ADIC. RET.3000 PS03</v>
          </cell>
          <cell r="C1644" t="str">
            <v>M3</v>
          </cell>
          <cell r="D1644">
            <v>5220</v>
          </cell>
        </row>
        <row r="1645">
          <cell r="A1645">
            <v>1645</v>
          </cell>
          <cell r="B1645" t="str">
            <v>COSTO ADIC. RET.3500 PS03</v>
          </cell>
          <cell r="C1645" t="str">
            <v>M3</v>
          </cell>
          <cell r="D1645">
            <v>5220</v>
          </cell>
        </row>
        <row r="1646">
          <cell r="A1646">
            <v>1646</v>
          </cell>
          <cell r="B1646" t="str">
            <v>CAPACETE             3/4"</v>
          </cell>
          <cell r="C1646" t="str">
            <v>UN</v>
          </cell>
          <cell r="D1646">
            <v>1682</v>
          </cell>
        </row>
        <row r="1647">
          <cell r="A1647">
            <v>1647</v>
          </cell>
          <cell r="B1647" t="str">
            <v>CAPACETE               1"</v>
          </cell>
          <cell r="C1647" t="str">
            <v>UN</v>
          </cell>
          <cell r="D1647">
            <v>1455</v>
          </cell>
        </row>
        <row r="1648">
          <cell r="A1648">
            <v>1648</v>
          </cell>
          <cell r="B1648" t="str">
            <v>COSTO ADIC. RET.5000 PS03</v>
          </cell>
          <cell r="C1648" t="str">
            <v>M3</v>
          </cell>
          <cell r="D1648">
            <v>5220</v>
          </cell>
        </row>
        <row r="1649">
          <cell r="A1649">
            <v>1649</v>
          </cell>
          <cell r="B1649" t="str">
            <v>INCREMENT. BOMBEO      01</v>
          </cell>
          <cell r="C1649" t="str">
            <v>M3</v>
          </cell>
          <cell r="D1649">
            <v>9280</v>
          </cell>
        </row>
        <row r="1650">
          <cell r="A1650">
            <v>1650</v>
          </cell>
          <cell r="B1650" t="str">
            <v>CONCR.P/PAVIMENT.42KG/C02</v>
          </cell>
          <cell r="C1650" t="str">
            <v>M3</v>
          </cell>
          <cell r="D1650">
            <v>140476</v>
          </cell>
        </row>
        <row r="1651">
          <cell r="A1651">
            <v>1651</v>
          </cell>
          <cell r="B1651" t="str">
            <v>CONCR.P/PAVIMENT.35KG/C02</v>
          </cell>
          <cell r="C1651" t="str">
            <v>M3</v>
          </cell>
          <cell r="D1651">
            <v>118204</v>
          </cell>
        </row>
        <row r="1652">
          <cell r="A1652">
            <v>1652</v>
          </cell>
          <cell r="B1652" t="str">
            <v>CONCR.P/PAVIMENT.38KG/C02</v>
          </cell>
          <cell r="C1652" t="str">
            <v>M3</v>
          </cell>
          <cell r="D1652">
            <v>128760</v>
          </cell>
        </row>
        <row r="1653">
          <cell r="A1653">
            <v>1653</v>
          </cell>
          <cell r="B1653" t="str">
            <v>BOMBA PARA CONCRETO    01</v>
          </cell>
          <cell r="C1653" t="str">
            <v>M3</v>
          </cell>
          <cell r="D1653">
            <v>9280</v>
          </cell>
        </row>
        <row r="1654">
          <cell r="A1654">
            <v>1654</v>
          </cell>
          <cell r="B1654" t="str">
            <v>CONCR.P/PAVIMENT.45KG/C01</v>
          </cell>
          <cell r="C1654" t="str">
            <v>M3</v>
          </cell>
          <cell r="D1654">
            <v>147552</v>
          </cell>
        </row>
        <row r="1655">
          <cell r="A1655">
            <v>1655</v>
          </cell>
          <cell r="B1655" t="str">
            <v>SOPORTE PARA REFLECTORES</v>
          </cell>
          <cell r="C1655" t="str">
            <v>UN</v>
          </cell>
          <cell r="D1655">
            <v>72000</v>
          </cell>
        </row>
        <row r="1656">
          <cell r="A1656">
            <v>1656</v>
          </cell>
          <cell r="B1656" t="str">
            <v>BLOQ 10X20X40 TP IV S3C10</v>
          </cell>
          <cell r="C1656" t="str">
            <v>UN</v>
          </cell>
          <cell r="D1656">
            <v>795</v>
          </cell>
        </row>
        <row r="1657">
          <cell r="A1657">
            <v>1657</v>
          </cell>
          <cell r="B1657" t="str">
            <v>BLOQ 15X20X40 TP I  S3C15</v>
          </cell>
          <cell r="C1657" t="str">
            <v>UN</v>
          </cell>
          <cell r="D1657">
            <v>1085</v>
          </cell>
        </row>
        <row r="1658">
          <cell r="A1658">
            <v>1658</v>
          </cell>
          <cell r="B1658" t="str">
            <v>BLOQ 15X20X40 TP IV S3C15</v>
          </cell>
          <cell r="C1658" t="str">
            <v>UN</v>
          </cell>
          <cell r="D1658">
            <v>946</v>
          </cell>
        </row>
        <row r="1659">
          <cell r="A1659">
            <v>1659</v>
          </cell>
          <cell r="B1659" t="str">
            <v>BLOQ 20X20X40 TP I  S3C20</v>
          </cell>
          <cell r="C1659" t="str">
            <v>UN</v>
          </cell>
          <cell r="D1659">
            <v>1334</v>
          </cell>
        </row>
        <row r="1660">
          <cell r="A1660">
            <v>1660</v>
          </cell>
          <cell r="B1660" t="str">
            <v>BLOQ 20X20X40 TP IV S3C20</v>
          </cell>
          <cell r="C1660" t="str">
            <v>UN</v>
          </cell>
          <cell r="D1660">
            <v>1160</v>
          </cell>
        </row>
        <row r="1661">
          <cell r="A1661">
            <v>1661</v>
          </cell>
          <cell r="B1661" t="str">
            <v>BLOQ 10X20X40 TP IV S1C10</v>
          </cell>
          <cell r="C1661" t="str">
            <v>UN</v>
          </cell>
          <cell r="D1661">
            <v>795</v>
          </cell>
        </row>
        <row r="1662">
          <cell r="A1662">
            <v>1662</v>
          </cell>
          <cell r="B1662" t="str">
            <v>BLOQ 15X20X40 TP I  S1C15</v>
          </cell>
          <cell r="C1662" t="str">
            <v>UN</v>
          </cell>
          <cell r="D1662">
            <v>1085</v>
          </cell>
        </row>
        <row r="1663">
          <cell r="A1663">
            <v>1663</v>
          </cell>
          <cell r="B1663" t="str">
            <v>REFLECTOR MERC.HALOG 25OW</v>
          </cell>
          <cell r="C1663" t="str">
            <v>UN</v>
          </cell>
          <cell r="D1663">
            <v>260000</v>
          </cell>
        </row>
        <row r="1664">
          <cell r="A1664">
            <v>1664</v>
          </cell>
          <cell r="B1664" t="str">
            <v>BLOQ 15X20X40 TP IV S1C15</v>
          </cell>
          <cell r="C1664" t="str">
            <v>UN</v>
          </cell>
          <cell r="D1664">
            <v>946</v>
          </cell>
        </row>
        <row r="1665">
          <cell r="A1665">
            <v>1665</v>
          </cell>
          <cell r="B1665" t="str">
            <v>BLOQ 20X20X40 TP I  S1C20</v>
          </cell>
          <cell r="C1665" t="str">
            <v>UN</v>
          </cell>
          <cell r="D1665">
            <v>1334</v>
          </cell>
        </row>
        <row r="1666">
          <cell r="A1666">
            <v>1666</v>
          </cell>
          <cell r="B1666" t="str">
            <v>BLOQ 20X20X40 TP IV S1C20</v>
          </cell>
          <cell r="C1666" t="str">
            <v>UN</v>
          </cell>
          <cell r="D1666">
            <v>1160</v>
          </cell>
        </row>
        <row r="1667">
          <cell r="A1667">
            <v>1667</v>
          </cell>
          <cell r="B1667" t="str">
            <v>REFLECTOR MERC.HALOG 400W</v>
          </cell>
          <cell r="C1667" t="str">
            <v>UN</v>
          </cell>
          <cell r="D1667">
            <v>260000</v>
          </cell>
        </row>
        <row r="1668">
          <cell r="A1668">
            <v>1668</v>
          </cell>
          <cell r="B1668" t="str">
            <v>BLOQ 10X20X40 TP IV S10</v>
          </cell>
          <cell r="C1668" t="str">
            <v>UN</v>
          </cell>
          <cell r="D1668">
            <v>795</v>
          </cell>
        </row>
        <row r="1669">
          <cell r="A1669">
            <v>1669</v>
          </cell>
          <cell r="B1669" t="str">
            <v>COSTO ADIC.AC.3D 1500 PSI</v>
          </cell>
          <cell r="C1669" t="str">
            <v>UN</v>
          </cell>
          <cell r="D1669">
            <v>19720</v>
          </cell>
        </row>
        <row r="1670">
          <cell r="A1670">
            <v>1670</v>
          </cell>
          <cell r="B1670" t="str">
            <v>COSTO ADIC.AC.3D 2000 PSI</v>
          </cell>
          <cell r="C1670" t="str">
            <v>UN</v>
          </cell>
          <cell r="D1670">
            <v>20880</v>
          </cell>
        </row>
        <row r="1671">
          <cell r="A1671">
            <v>1671</v>
          </cell>
          <cell r="B1671" t="str">
            <v>COSTO ADIC.AC.3D 2500 PSI</v>
          </cell>
          <cell r="C1671" t="str">
            <v>UN</v>
          </cell>
          <cell r="D1671">
            <v>22040</v>
          </cell>
        </row>
        <row r="1672">
          <cell r="A1672">
            <v>1672</v>
          </cell>
          <cell r="B1672" t="str">
            <v>COSTO ADIC.AC.3D 3000 PSI</v>
          </cell>
          <cell r="C1672" t="str">
            <v>un</v>
          </cell>
          <cell r="D1672">
            <v>23200</v>
          </cell>
        </row>
        <row r="1673">
          <cell r="A1673">
            <v>1673</v>
          </cell>
          <cell r="B1673" t="str">
            <v>BROCHA DE NYLON NATURAL 4</v>
          </cell>
          <cell r="C1673" t="str">
            <v>UN</v>
          </cell>
          <cell r="D1673">
            <v>12093</v>
          </cell>
        </row>
        <row r="1674">
          <cell r="A1674">
            <v>1674</v>
          </cell>
          <cell r="B1674" t="str">
            <v>COSTO ADIC. IMP.3500 PSI</v>
          </cell>
          <cell r="C1674" t="str">
            <v>M3</v>
          </cell>
          <cell r="D1674">
            <v>4176</v>
          </cell>
        </row>
        <row r="1675">
          <cell r="A1675">
            <v>1675</v>
          </cell>
          <cell r="B1675" t="str">
            <v>COSTO ADIC. IMP.4500 PSI</v>
          </cell>
          <cell r="C1675" t="str">
            <v>M3</v>
          </cell>
          <cell r="D1675">
            <v>4872</v>
          </cell>
        </row>
        <row r="1676">
          <cell r="A1676">
            <v>1676</v>
          </cell>
          <cell r="B1676" t="str">
            <v>COSTO ADIC. IMP.5500 PSI</v>
          </cell>
          <cell r="C1676" t="str">
            <v>M3</v>
          </cell>
          <cell r="D1676">
            <v>4872</v>
          </cell>
        </row>
        <row r="1677">
          <cell r="A1677">
            <v>1677</v>
          </cell>
          <cell r="B1677" t="str">
            <v>TAPA TANQUE CIRCULAR 1000</v>
          </cell>
          <cell r="C1677" t="str">
            <v>UN</v>
          </cell>
          <cell r="D1677">
            <v>24937</v>
          </cell>
        </row>
        <row r="1678">
          <cell r="A1678">
            <v>1678</v>
          </cell>
          <cell r="B1678" t="str">
            <v>COSTO ADIC. RET.2000 PSI</v>
          </cell>
          <cell r="C1678" t="str">
            <v>M3</v>
          </cell>
          <cell r="D1678">
            <v>5104</v>
          </cell>
        </row>
        <row r="1679">
          <cell r="A1679">
            <v>1679</v>
          </cell>
          <cell r="B1679" t="str">
            <v>REFLECT.METAL HALIDE 250W</v>
          </cell>
          <cell r="C1679" t="str">
            <v>UN</v>
          </cell>
          <cell r="D1679">
            <v>225000</v>
          </cell>
        </row>
        <row r="1680">
          <cell r="A1680">
            <v>1680</v>
          </cell>
          <cell r="B1680" t="str">
            <v>COSTO ADIC. RET.4000 PSI</v>
          </cell>
          <cell r="C1680" t="str">
            <v>M3</v>
          </cell>
          <cell r="D1680">
            <v>5568</v>
          </cell>
        </row>
        <row r="1681">
          <cell r="A1681">
            <v>1681</v>
          </cell>
          <cell r="B1681" t="str">
            <v>COSTO ADIC. RET.4500 PSI</v>
          </cell>
          <cell r="C1681" t="str">
            <v>M3</v>
          </cell>
          <cell r="D1681">
            <v>5568</v>
          </cell>
        </row>
        <row r="1682">
          <cell r="A1682">
            <v>1682</v>
          </cell>
          <cell r="B1682" t="str">
            <v>BROCHA DE NYLON NATURAL 5</v>
          </cell>
          <cell r="C1682" t="str">
            <v>UN</v>
          </cell>
          <cell r="D1682">
            <v>15387</v>
          </cell>
        </row>
        <row r="1683">
          <cell r="A1683">
            <v>1683</v>
          </cell>
          <cell r="B1683" t="str">
            <v>A.C.P.M         B/QUILLA</v>
          </cell>
          <cell r="C1683" t="str">
            <v>GL</v>
          </cell>
          <cell r="D1683">
            <v>1184</v>
          </cell>
        </row>
        <row r="1684">
          <cell r="A1684">
            <v>1684</v>
          </cell>
          <cell r="B1684" t="str">
            <v>GASOLINA CORR.  B/MANGA</v>
          </cell>
          <cell r="C1684" t="str">
            <v>GL</v>
          </cell>
          <cell r="D1684">
            <v>1181</v>
          </cell>
        </row>
        <row r="1685">
          <cell r="A1685">
            <v>1685</v>
          </cell>
          <cell r="B1685" t="str">
            <v>TORNILLO ACERO   1/2x1/4"</v>
          </cell>
          <cell r="C1685" t="str">
            <v>UN</v>
          </cell>
          <cell r="D1685">
            <v>41</v>
          </cell>
        </row>
        <row r="1686">
          <cell r="A1686">
            <v>1686</v>
          </cell>
          <cell r="B1686" t="str">
            <v>SUPERMANTO         600 XT</v>
          </cell>
          <cell r="C1686" t="str">
            <v>M2</v>
          </cell>
          <cell r="D1686">
            <v>3330</v>
          </cell>
        </row>
        <row r="1687">
          <cell r="A1687">
            <v>1687</v>
          </cell>
          <cell r="B1687" t="str">
            <v>COSTO ADIC. RET.5500 PSI</v>
          </cell>
          <cell r="C1687" t="str">
            <v>M3</v>
          </cell>
          <cell r="D1687">
            <v>5568</v>
          </cell>
        </row>
        <row r="1688">
          <cell r="A1688">
            <v>1688</v>
          </cell>
          <cell r="B1688" t="str">
            <v>SUPERMANTO         800 XT</v>
          </cell>
          <cell r="C1688" t="str">
            <v>M2</v>
          </cell>
          <cell r="D1688">
            <v>4410</v>
          </cell>
        </row>
        <row r="1689">
          <cell r="A1689">
            <v>1689</v>
          </cell>
          <cell r="B1689" t="str">
            <v>TANQUE CONICO 250 LTS</v>
          </cell>
          <cell r="C1689" t="str">
            <v>UN</v>
          </cell>
          <cell r="D1689">
            <v>43551</v>
          </cell>
        </row>
        <row r="1690">
          <cell r="A1690">
            <v>1690</v>
          </cell>
          <cell r="B1690" t="str">
            <v>SUPERMANTO         400 X</v>
          </cell>
          <cell r="C1690" t="str">
            <v>M2</v>
          </cell>
          <cell r="D1690">
            <v>2570</v>
          </cell>
        </row>
        <row r="1691">
          <cell r="A1691">
            <v>1691</v>
          </cell>
          <cell r="B1691" t="str">
            <v>TORNILLO ACERO     1x1/2"</v>
          </cell>
          <cell r="C1691" t="str">
            <v>UN</v>
          </cell>
          <cell r="D1691">
            <v>210</v>
          </cell>
        </row>
        <row r="1692">
          <cell r="A1692">
            <v>1692</v>
          </cell>
          <cell r="B1692" t="str">
            <v>MANTO FIBERGLASS      P-3</v>
          </cell>
          <cell r="C1692" t="str">
            <v>M2</v>
          </cell>
          <cell r="D1692">
            <v>4430</v>
          </cell>
        </row>
        <row r="1693">
          <cell r="A1693">
            <v>1693</v>
          </cell>
          <cell r="B1693" t="str">
            <v>TAPA TANQUE CONICO 250 LT</v>
          </cell>
          <cell r="C1693" t="str">
            <v>UN</v>
          </cell>
          <cell r="D1693">
            <v>9741</v>
          </cell>
        </row>
        <row r="1694">
          <cell r="A1694">
            <v>1694</v>
          </cell>
          <cell r="B1694" t="str">
            <v>MANTO FIBERGLASS      P-4</v>
          </cell>
          <cell r="C1694" t="str">
            <v>M2</v>
          </cell>
          <cell r="D1694">
            <v>4840</v>
          </cell>
        </row>
        <row r="1695">
          <cell r="A1695">
            <v>1695</v>
          </cell>
          <cell r="B1695" t="str">
            <v>TORNILLO ACERO     2x1/2"</v>
          </cell>
          <cell r="C1695" t="str">
            <v>UN</v>
          </cell>
          <cell r="D1695">
            <v>310</v>
          </cell>
        </row>
        <row r="1696">
          <cell r="A1696">
            <v>1696</v>
          </cell>
          <cell r="B1696" t="str">
            <v>REFLECT.METAL HALIDE 400W</v>
          </cell>
          <cell r="C1696" t="str">
            <v>UN</v>
          </cell>
          <cell r="D1696">
            <v>265000</v>
          </cell>
        </row>
        <row r="1697">
          <cell r="A1697">
            <v>1697</v>
          </cell>
          <cell r="B1697" t="str">
            <v>CEMENTO GRIS CARIBE</v>
          </cell>
          <cell r="C1697" t="str">
            <v>KG</v>
          </cell>
          <cell r="D1697">
            <v>166</v>
          </cell>
        </row>
        <row r="1698">
          <cell r="A1698">
            <v>1698</v>
          </cell>
          <cell r="B1698" t="str">
            <v>REFLECTOR SODIO 70 W</v>
          </cell>
          <cell r="C1698" t="str">
            <v>UN</v>
          </cell>
          <cell r="D1698">
            <v>175000</v>
          </cell>
        </row>
        <row r="1699">
          <cell r="A1699">
            <v>1699</v>
          </cell>
          <cell r="B1699" t="str">
            <v>TORNILLO ACERO     3x1/2"</v>
          </cell>
          <cell r="C1699" t="str">
            <v>UN</v>
          </cell>
          <cell r="D1699">
            <v>414</v>
          </cell>
        </row>
        <row r="1700">
          <cell r="A1700">
            <v>1700</v>
          </cell>
          <cell r="B1700" t="str">
            <v>BAÑERA TEMPRA FIBR.VIDRIO</v>
          </cell>
          <cell r="C1700" t="str">
            <v>UN</v>
          </cell>
          <cell r="D1700">
            <v>320594</v>
          </cell>
        </row>
        <row r="1701">
          <cell r="A1701">
            <v>1701</v>
          </cell>
          <cell r="B1701" t="str">
            <v>BAÑERA TEMPRA FIBR.VIDR01</v>
          </cell>
          <cell r="C1701" t="str">
            <v>UN</v>
          </cell>
          <cell r="D1701">
            <v>337041</v>
          </cell>
        </row>
        <row r="1702">
          <cell r="A1702">
            <v>1702</v>
          </cell>
          <cell r="B1702" t="str">
            <v>TEJA SHINGLE NACIONAL 1/8</v>
          </cell>
          <cell r="C1702" t="str">
            <v>M2</v>
          </cell>
          <cell r="D1702">
            <v>4760</v>
          </cell>
        </row>
        <row r="1703">
          <cell r="A1703">
            <v>1703</v>
          </cell>
          <cell r="B1703" t="str">
            <v>TORNILLO ACERO     4x1/2"</v>
          </cell>
          <cell r="C1703" t="str">
            <v>UN</v>
          </cell>
          <cell r="D1703">
            <v>517</v>
          </cell>
        </row>
        <row r="1704">
          <cell r="A1704">
            <v>1704</v>
          </cell>
          <cell r="B1704" t="str">
            <v>TEJA SHINGLE IMPORT.  1/8</v>
          </cell>
          <cell r="C1704" t="str">
            <v>M2</v>
          </cell>
          <cell r="D1704">
            <v>6520</v>
          </cell>
        </row>
        <row r="1705">
          <cell r="A1705">
            <v>1705</v>
          </cell>
          <cell r="B1705" t="str">
            <v>TANQUE CONICO 500 LTS</v>
          </cell>
          <cell r="C1705" t="str">
            <v>UN</v>
          </cell>
          <cell r="D1705">
            <v>66961</v>
          </cell>
        </row>
        <row r="1706">
          <cell r="A1706">
            <v>1706</v>
          </cell>
          <cell r="B1706" t="str">
            <v>TORNILLO ACERO     5x1/2"</v>
          </cell>
          <cell r="C1706" t="str">
            <v>UN</v>
          </cell>
          <cell r="D1706">
            <v>721</v>
          </cell>
        </row>
        <row r="1707">
          <cell r="A1707">
            <v>1707</v>
          </cell>
          <cell r="B1707" t="str">
            <v>ROOF INSULATION</v>
          </cell>
          <cell r="C1707" t="str">
            <v>M2</v>
          </cell>
          <cell r="D1707">
            <v>6270</v>
          </cell>
        </row>
        <row r="1708">
          <cell r="A1708">
            <v>1708</v>
          </cell>
          <cell r="B1708" t="str">
            <v>TAPA TANQUE CONICO 500 LT</v>
          </cell>
          <cell r="C1708" t="str">
            <v>UN</v>
          </cell>
          <cell r="D1708">
            <v>13781</v>
          </cell>
        </row>
        <row r="1709">
          <cell r="A1709">
            <v>1709</v>
          </cell>
          <cell r="B1709" t="str">
            <v>TORNILLO ACERO     6x5/8"</v>
          </cell>
          <cell r="C1709" t="str">
            <v>UN</v>
          </cell>
          <cell r="D1709">
            <v>1321</v>
          </cell>
        </row>
        <row r="1710">
          <cell r="A1710">
            <v>1710</v>
          </cell>
          <cell r="B1710" t="str">
            <v>TANQUE CONICO 1000 LTS</v>
          </cell>
          <cell r="C1710" t="str">
            <v>UN</v>
          </cell>
          <cell r="D1710">
            <v>137114</v>
          </cell>
        </row>
        <row r="1711">
          <cell r="A1711">
            <v>1711</v>
          </cell>
          <cell r="B1711" t="str">
            <v>TORNILLO ACERO     7x5/8"</v>
          </cell>
          <cell r="C1711" t="str">
            <v>UN</v>
          </cell>
          <cell r="D1711">
            <v>1625</v>
          </cell>
        </row>
        <row r="1712">
          <cell r="A1712">
            <v>1712</v>
          </cell>
          <cell r="B1712" t="str">
            <v>HELIMALLA PLANA H-513</v>
          </cell>
          <cell r="C1712" t="str">
            <v>TN</v>
          </cell>
          <cell r="D1712">
            <v>873001</v>
          </cell>
        </row>
        <row r="1713">
          <cell r="A1713">
            <v>1713</v>
          </cell>
          <cell r="B1713" t="str">
            <v>TUERCA ACERO   Diam. 1/4"</v>
          </cell>
          <cell r="C1713" t="str">
            <v>UN</v>
          </cell>
          <cell r="D1713">
            <v>24</v>
          </cell>
        </row>
        <row r="1714">
          <cell r="A1714">
            <v>1714</v>
          </cell>
          <cell r="B1714" t="str">
            <v>FIBER STRIP</v>
          </cell>
          <cell r="C1714" t="str">
            <v>M2</v>
          </cell>
          <cell r="D1714">
            <v>760</v>
          </cell>
        </row>
        <row r="1715">
          <cell r="A1715">
            <v>1715</v>
          </cell>
          <cell r="B1715" t="str">
            <v>TUERCA ACERO   Diam. 3/8"</v>
          </cell>
          <cell r="C1715" t="str">
            <v>UN</v>
          </cell>
          <cell r="D1715">
            <v>46</v>
          </cell>
        </row>
        <row r="1716">
          <cell r="A1716">
            <v>1716</v>
          </cell>
          <cell r="B1716" t="str">
            <v>EMULSION ASFALTICA TAMBOR</v>
          </cell>
          <cell r="C1716" t="str">
            <v>GL</v>
          </cell>
          <cell r="D1716">
            <v>1399</v>
          </cell>
        </row>
        <row r="1717">
          <cell r="A1717">
            <v>1717</v>
          </cell>
          <cell r="B1717" t="str">
            <v>TUERCA ACERO   Diam. 5/8"</v>
          </cell>
          <cell r="C1717" t="str">
            <v>UN</v>
          </cell>
          <cell r="D1717">
            <v>213</v>
          </cell>
        </row>
        <row r="1718">
          <cell r="A1718">
            <v>1718</v>
          </cell>
          <cell r="B1718" t="str">
            <v>EMULSION ASFALTICA CUÑETE</v>
          </cell>
          <cell r="C1718" t="str">
            <v>GL</v>
          </cell>
          <cell r="D1718">
            <v>2396</v>
          </cell>
        </row>
        <row r="1719">
          <cell r="A1719">
            <v>1719</v>
          </cell>
          <cell r="B1719" t="str">
            <v>TORNILLO LAMINA  Dia.3/8"</v>
          </cell>
          <cell r="C1719" t="str">
            <v>UN</v>
          </cell>
          <cell r="D1719">
            <v>14</v>
          </cell>
        </row>
        <row r="1720">
          <cell r="A1720">
            <v>1720</v>
          </cell>
          <cell r="B1720" t="str">
            <v>BAÑERA TEMPRA FIBR.VIDR02</v>
          </cell>
          <cell r="C1720" t="str">
            <v>UN</v>
          </cell>
          <cell r="D1720">
            <v>410598</v>
          </cell>
        </row>
        <row r="1721">
          <cell r="A1721">
            <v>1721</v>
          </cell>
          <cell r="B1721" t="str">
            <v>TORNILLO LAMINA  Dia.1/2"</v>
          </cell>
          <cell r="C1721" t="str">
            <v>UN</v>
          </cell>
          <cell r="D1721">
            <v>16</v>
          </cell>
        </row>
        <row r="1722">
          <cell r="A1722">
            <v>1722</v>
          </cell>
          <cell r="B1722" t="str">
            <v>PERMA PLY</v>
          </cell>
          <cell r="C1722" t="str">
            <v>M2</v>
          </cell>
          <cell r="D1722">
            <v>789</v>
          </cell>
        </row>
        <row r="1723">
          <cell r="A1723">
            <v>1723</v>
          </cell>
          <cell r="B1723" t="str">
            <v>TORNILLO LAMINA  Dia.3/4"</v>
          </cell>
          <cell r="C1723" t="str">
            <v>UN</v>
          </cell>
          <cell r="D1723">
            <v>18</v>
          </cell>
        </row>
        <row r="1724">
          <cell r="A1724">
            <v>1724</v>
          </cell>
          <cell r="B1724" t="str">
            <v>TORNILLO LAMINA  Dia.  1"</v>
          </cell>
          <cell r="C1724" t="str">
            <v>UN</v>
          </cell>
          <cell r="D1724">
            <v>21</v>
          </cell>
        </row>
        <row r="1725">
          <cell r="A1725">
            <v>1725</v>
          </cell>
          <cell r="B1725" t="str">
            <v>BALDE PLASTICO NEGRO</v>
          </cell>
          <cell r="C1725" t="str">
            <v>UN</v>
          </cell>
          <cell r="D1725">
            <v>1427</v>
          </cell>
        </row>
        <row r="1726">
          <cell r="A1726">
            <v>1726</v>
          </cell>
          <cell r="B1726" t="str">
            <v>TAPA TANQUE CONIC 1000 LT</v>
          </cell>
          <cell r="C1726" t="str">
            <v>UN</v>
          </cell>
          <cell r="D1726">
            <v>24937</v>
          </cell>
        </row>
        <row r="1727">
          <cell r="A1727">
            <v>1727</v>
          </cell>
          <cell r="B1727" t="str">
            <v>SOLDADURA ELECT.6013 1/8"</v>
          </cell>
          <cell r="C1727" t="str">
            <v>KG</v>
          </cell>
          <cell r="D1727">
            <v>2960</v>
          </cell>
        </row>
        <row r="1728">
          <cell r="A1728">
            <v>1728</v>
          </cell>
          <cell r="B1728" t="str">
            <v>JUEGO CONEXIONES TANQUE</v>
          </cell>
          <cell r="C1728" t="str">
            <v>UN</v>
          </cell>
          <cell r="D1728">
            <v>8545</v>
          </cell>
        </row>
        <row r="1729">
          <cell r="A1729">
            <v>1729</v>
          </cell>
          <cell r="B1729" t="str">
            <v>TANQ ETERPLAST 500L VERDE</v>
          </cell>
          <cell r="C1729" t="str">
            <v>UN</v>
          </cell>
          <cell r="D1729">
            <v>60366</v>
          </cell>
        </row>
        <row r="1730">
          <cell r="A1730">
            <v>1730</v>
          </cell>
          <cell r="B1730" t="str">
            <v>SOLDADURA PVC LIQUIDA 1/4</v>
          </cell>
          <cell r="C1730" t="str">
            <v>UN</v>
          </cell>
          <cell r="D1730">
            <v>16318</v>
          </cell>
        </row>
        <row r="1731">
          <cell r="A1731">
            <v>1731</v>
          </cell>
          <cell r="B1731" t="str">
            <v>SOLDADURA CPVC A.CAL.1/4</v>
          </cell>
          <cell r="C1731" t="str">
            <v>UN</v>
          </cell>
          <cell r="D1731">
            <v>18100</v>
          </cell>
        </row>
        <row r="1732">
          <cell r="A1732">
            <v>1732</v>
          </cell>
          <cell r="B1732" t="str">
            <v>BROCA ESPADA 050     1/2"</v>
          </cell>
          <cell r="C1732" t="str">
            <v>UN</v>
          </cell>
          <cell r="D1732">
            <v>3438</v>
          </cell>
        </row>
        <row r="1733">
          <cell r="A1733">
            <v>1733</v>
          </cell>
          <cell r="B1733" t="str">
            <v>TUBO DRENAJE-AGR. 65mm</v>
          </cell>
          <cell r="C1733" t="str">
            <v>ML</v>
          </cell>
          <cell r="D1733">
            <v>2721</v>
          </cell>
        </row>
        <row r="1734">
          <cell r="A1734">
            <v>1734</v>
          </cell>
          <cell r="B1734" t="str">
            <v>ASFALTO TIPO 190</v>
          </cell>
          <cell r="C1734" t="str">
            <v>KG</v>
          </cell>
          <cell r="D1734">
            <v>550</v>
          </cell>
        </row>
        <row r="1735">
          <cell r="A1735">
            <v>1735</v>
          </cell>
          <cell r="B1735" t="str">
            <v>TUBO DRENAJE-AGR.100mm</v>
          </cell>
          <cell r="C1735" t="str">
            <v>ML</v>
          </cell>
          <cell r="D1735">
            <v>4806</v>
          </cell>
        </row>
        <row r="1736">
          <cell r="A1736">
            <v>1736</v>
          </cell>
          <cell r="B1736" t="str">
            <v>BROCA ESPADA 100       1"</v>
          </cell>
          <cell r="C1736" t="str">
            <v>UN</v>
          </cell>
          <cell r="D1736">
            <v>4414</v>
          </cell>
        </row>
        <row r="1737">
          <cell r="A1737">
            <v>1737</v>
          </cell>
          <cell r="B1737" t="str">
            <v>TUBO DRENAJE-AGR.160mm</v>
          </cell>
          <cell r="C1737" t="str">
            <v>ML</v>
          </cell>
          <cell r="D1737">
            <v>10704</v>
          </cell>
        </row>
        <row r="1738">
          <cell r="A1738">
            <v>1738</v>
          </cell>
          <cell r="B1738" t="str">
            <v>BROCA ESPADA 150   1 1/2"</v>
          </cell>
          <cell r="C1738" t="str">
            <v>UN</v>
          </cell>
          <cell r="D1738">
            <v>6683</v>
          </cell>
        </row>
        <row r="1739">
          <cell r="A1739">
            <v>1739</v>
          </cell>
          <cell r="B1739" t="str">
            <v>BROCA EXPANSION 7/8    3"</v>
          </cell>
          <cell r="C1739" t="str">
            <v>UN</v>
          </cell>
          <cell r="D1739">
            <v>48900</v>
          </cell>
        </row>
        <row r="1740">
          <cell r="A1740">
            <v>1740</v>
          </cell>
          <cell r="B1740" t="str">
            <v>BAÑERA CLASSIQ FIB.VIDRIO</v>
          </cell>
          <cell r="C1740" t="str">
            <v>UN</v>
          </cell>
          <cell r="D1740">
            <v>199732</v>
          </cell>
        </row>
        <row r="1741">
          <cell r="A1741">
            <v>1741</v>
          </cell>
          <cell r="B1741" t="str">
            <v>TAPA ETERPLAST 500L VERDE</v>
          </cell>
          <cell r="C1741" t="str">
            <v>UN</v>
          </cell>
          <cell r="D1741">
            <v>22326</v>
          </cell>
        </row>
        <row r="1742">
          <cell r="A1742">
            <v>1742</v>
          </cell>
          <cell r="B1742" t="str">
            <v>TUBO DRENAJE-AGR.200mm</v>
          </cell>
          <cell r="C1742" t="str">
            <v>ML</v>
          </cell>
          <cell r="D1742">
            <v>14980</v>
          </cell>
        </row>
        <row r="1743">
          <cell r="A1743">
            <v>1743</v>
          </cell>
          <cell r="B1743" t="str">
            <v>TUBO DRENAJE      65mm</v>
          </cell>
          <cell r="C1743" t="str">
            <v>ML</v>
          </cell>
          <cell r="D1743">
            <v>3726</v>
          </cell>
        </row>
        <row r="1744">
          <cell r="A1744">
            <v>1744</v>
          </cell>
          <cell r="B1744" t="str">
            <v>BROCA P/VIDRIO       1/4"</v>
          </cell>
          <cell r="C1744" t="str">
            <v>UN</v>
          </cell>
          <cell r="D1744">
            <v>6752</v>
          </cell>
        </row>
        <row r="1745">
          <cell r="A1745">
            <v>1745</v>
          </cell>
          <cell r="B1745" t="str">
            <v>TUBO DRENAJE     100mm</v>
          </cell>
          <cell r="C1745" t="str">
            <v>ML</v>
          </cell>
          <cell r="D1745">
            <v>6476</v>
          </cell>
        </row>
        <row r="1746">
          <cell r="A1746">
            <v>1746</v>
          </cell>
          <cell r="B1746" t="str">
            <v>BROCA P/VIDRIO      5/16"</v>
          </cell>
          <cell r="C1746" t="str">
            <v>UN</v>
          </cell>
          <cell r="D1746">
            <v>8300</v>
          </cell>
        </row>
        <row r="1747">
          <cell r="A1747">
            <v>1747</v>
          </cell>
          <cell r="B1747" t="str">
            <v>BASE FELT</v>
          </cell>
          <cell r="C1747" t="str">
            <v>M2</v>
          </cell>
          <cell r="D1747">
            <v>430</v>
          </cell>
        </row>
        <row r="1748">
          <cell r="A1748">
            <v>1748</v>
          </cell>
          <cell r="B1748" t="str">
            <v>BROCA P/MURO       1/4x4"</v>
          </cell>
          <cell r="C1748" t="str">
            <v>UN</v>
          </cell>
          <cell r="D1748">
            <v>1183</v>
          </cell>
        </row>
        <row r="1749">
          <cell r="A1749">
            <v>1749</v>
          </cell>
          <cell r="B1749" t="str">
            <v>BAÑERA CLASSIQ FIB.VIDR01</v>
          </cell>
          <cell r="C1749" t="str">
            <v>UN</v>
          </cell>
          <cell r="D1749">
            <v>234783</v>
          </cell>
        </row>
        <row r="1750">
          <cell r="A1750">
            <v>1750</v>
          </cell>
          <cell r="B1750" t="str">
            <v>BROCA P/MURO       1/2x4"</v>
          </cell>
          <cell r="C1750" t="str">
            <v>UN</v>
          </cell>
          <cell r="D1750">
            <v>3424</v>
          </cell>
        </row>
        <row r="1751">
          <cell r="A1751">
            <v>1751</v>
          </cell>
          <cell r="B1751" t="str">
            <v>C.RASO MONOACUSTICO  1.5"</v>
          </cell>
          <cell r="C1751" t="str">
            <v>M2</v>
          </cell>
          <cell r="D1751">
            <v>13320</v>
          </cell>
        </row>
        <row r="1752">
          <cell r="A1752">
            <v>1752</v>
          </cell>
          <cell r="B1752" t="str">
            <v>C.RASO SUPERACUSTICO 1.5"</v>
          </cell>
          <cell r="C1752" t="str">
            <v>M2</v>
          </cell>
          <cell r="D1752">
            <v>22000</v>
          </cell>
        </row>
        <row r="1753">
          <cell r="A1753">
            <v>1753</v>
          </cell>
          <cell r="B1753" t="str">
            <v>C.RASO SUPERACUSTICO   1"</v>
          </cell>
          <cell r="C1753" t="str">
            <v>M2</v>
          </cell>
          <cell r="D1753">
            <v>20150</v>
          </cell>
        </row>
        <row r="1754">
          <cell r="A1754">
            <v>1754</v>
          </cell>
          <cell r="B1754" t="str">
            <v>LAMINA ACUSTICA NEGRA 1/2</v>
          </cell>
          <cell r="C1754" t="str">
            <v>M2</v>
          </cell>
          <cell r="D1754">
            <v>5730</v>
          </cell>
        </row>
        <row r="1755">
          <cell r="A1755">
            <v>1755</v>
          </cell>
          <cell r="B1755" t="str">
            <v>TANQ ETERPLAST 500L COMPL</v>
          </cell>
          <cell r="C1755" t="str">
            <v>UN</v>
          </cell>
          <cell r="D1755">
            <v>93524</v>
          </cell>
        </row>
        <row r="1756">
          <cell r="A1756">
            <v>1756</v>
          </cell>
          <cell r="B1756" t="str">
            <v>REFLECTOR SODIO 150 W</v>
          </cell>
          <cell r="C1756" t="str">
            <v>UN</v>
          </cell>
          <cell r="D1756">
            <v>185000</v>
          </cell>
        </row>
        <row r="1757">
          <cell r="A1757">
            <v>1757</v>
          </cell>
          <cell r="B1757" t="str">
            <v>BROCA P/BERBIQUI     1/2"</v>
          </cell>
          <cell r="C1757" t="str">
            <v>UN</v>
          </cell>
          <cell r="D1757">
            <v>4390</v>
          </cell>
        </row>
        <row r="1758">
          <cell r="A1758">
            <v>1758</v>
          </cell>
          <cell r="B1758" t="str">
            <v>MURO PORTANTE FIBRIT P6-R</v>
          </cell>
          <cell r="C1758" t="str">
            <v>ML</v>
          </cell>
          <cell r="D1758">
            <v>20666</v>
          </cell>
        </row>
        <row r="1759">
          <cell r="A1759">
            <v>1759</v>
          </cell>
          <cell r="B1759" t="str">
            <v>JUEGO CONEX PVC TANQUES</v>
          </cell>
          <cell r="C1759" t="str">
            <v>UN</v>
          </cell>
          <cell r="D1759">
            <v>4362</v>
          </cell>
        </row>
        <row r="1760">
          <cell r="A1760">
            <v>1760</v>
          </cell>
          <cell r="B1760" t="str">
            <v>BROCA P/BERBIQUI       1"</v>
          </cell>
          <cell r="C1760" t="str">
            <v>UN</v>
          </cell>
          <cell r="D1760">
            <v>8260</v>
          </cell>
        </row>
        <row r="1761">
          <cell r="A1761">
            <v>1761</v>
          </cell>
          <cell r="B1761" t="str">
            <v>MASILLA ACRILICA GRIS ICO</v>
          </cell>
          <cell r="C1761" t="str">
            <v>GL</v>
          </cell>
          <cell r="D1761">
            <v>23800</v>
          </cell>
        </row>
        <row r="1762">
          <cell r="A1762">
            <v>1762</v>
          </cell>
          <cell r="B1762" t="str">
            <v>PRIMER EPOXICO        ICO</v>
          </cell>
          <cell r="C1762" t="str">
            <v>GL</v>
          </cell>
          <cell r="D1762">
            <v>32790</v>
          </cell>
        </row>
        <row r="1763">
          <cell r="A1763">
            <v>1763</v>
          </cell>
          <cell r="B1763" t="str">
            <v>CATAL P/PRIMER        ICO</v>
          </cell>
          <cell r="C1763" t="str">
            <v>QGL</v>
          </cell>
          <cell r="D1763">
            <v>14240</v>
          </cell>
        </row>
        <row r="1764">
          <cell r="A1764">
            <v>1764</v>
          </cell>
          <cell r="B1764" t="str">
            <v>SANITARIO FLUXOMETRO</v>
          </cell>
          <cell r="C1764" t="str">
            <v>UN</v>
          </cell>
          <cell r="D1764">
            <v>222000</v>
          </cell>
        </row>
        <row r="1765">
          <cell r="A1765">
            <v>1765</v>
          </cell>
          <cell r="B1765" t="str">
            <v>ARENA ROTINET</v>
          </cell>
          <cell r="C1765" t="str">
            <v>M3</v>
          </cell>
          <cell r="D1765">
            <v>16379</v>
          </cell>
        </row>
        <row r="1766">
          <cell r="A1766">
            <v>1766</v>
          </cell>
          <cell r="B1766" t="str">
            <v>CANAL Ref.240090 BLANCO</v>
          </cell>
          <cell r="C1766" t="str">
            <v>ML</v>
          </cell>
          <cell r="D1766">
            <v>4272</v>
          </cell>
        </row>
        <row r="1767">
          <cell r="A1767">
            <v>1767</v>
          </cell>
          <cell r="B1767" t="str">
            <v>ROTURA CILINDRO ESPECIAL</v>
          </cell>
          <cell r="C1767" t="str">
            <v>UN</v>
          </cell>
          <cell r="D1767">
            <v>3480</v>
          </cell>
        </row>
        <row r="1768">
          <cell r="A1768">
            <v>1768</v>
          </cell>
          <cell r="B1768" t="str">
            <v>MAMPOCEM</v>
          </cell>
          <cell r="C1768" t="str">
            <v>KG</v>
          </cell>
          <cell r="D1768">
            <v>164</v>
          </cell>
        </row>
        <row r="1769">
          <cell r="A1769">
            <v>1769</v>
          </cell>
          <cell r="B1769" t="str">
            <v>ESCALERILLAS P/TUBULAR</v>
          </cell>
          <cell r="C1769" t="str">
            <v>DD</v>
          </cell>
          <cell r="D1769">
            <v>319</v>
          </cell>
        </row>
        <row r="1770">
          <cell r="A1770">
            <v>1770</v>
          </cell>
          <cell r="B1770" t="str">
            <v>SOLDADURA ESTAÑO P/COBRE</v>
          </cell>
          <cell r="C1770" t="str">
            <v>ML</v>
          </cell>
          <cell r="D1770">
            <v>10672</v>
          </cell>
        </row>
        <row r="1771">
          <cell r="A1771">
            <v>1771</v>
          </cell>
          <cell r="B1771" t="str">
            <v>GASOLINA CORR. SAN ANDRES</v>
          </cell>
          <cell r="C1771" t="str">
            <v>GL</v>
          </cell>
          <cell r="D1771">
            <v>1252</v>
          </cell>
        </row>
        <row r="1772">
          <cell r="A1772">
            <v>1772</v>
          </cell>
          <cell r="B1772" t="str">
            <v>HELIMALLA PLANA H-567</v>
          </cell>
          <cell r="C1772" t="str">
            <v>TN</v>
          </cell>
          <cell r="D1772">
            <v>864810</v>
          </cell>
        </row>
        <row r="1773">
          <cell r="A1773">
            <v>1773</v>
          </cell>
          <cell r="B1773" t="str">
            <v>A.C.P.M.       SAN ANDRES</v>
          </cell>
          <cell r="C1773" t="str">
            <v>GL</v>
          </cell>
          <cell r="D1773">
            <v>1244</v>
          </cell>
        </row>
        <row r="1774">
          <cell r="A1774">
            <v>1774</v>
          </cell>
          <cell r="B1774" t="str">
            <v>KWIKSET CERROJO CILINDRO</v>
          </cell>
          <cell r="C1774" t="str">
            <v>UN</v>
          </cell>
          <cell r="D1774">
            <v>20880</v>
          </cell>
        </row>
        <row r="1775">
          <cell r="A1775">
            <v>1775</v>
          </cell>
          <cell r="B1775" t="str">
            <v>PEGANTE T/COLBON</v>
          </cell>
          <cell r="C1775" t="str">
            <v>GL</v>
          </cell>
          <cell r="D1775">
            <v>10535</v>
          </cell>
        </row>
        <row r="1776">
          <cell r="A1776">
            <v>1776</v>
          </cell>
          <cell r="B1776" t="str">
            <v>HELIMALLA PLANA H-589</v>
          </cell>
          <cell r="C1776" t="str">
            <v>TN</v>
          </cell>
          <cell r="D1776">
            <v>849120</v>
          </cell>
        </row>
        <row r="1777">
          <cell r="A1777">
            <v>1777</v>
          </cell>
          <cell r="B1777" t="str">
            <v>VALV CON BRAZO 3 POSICION</v>
          </cell>
          <cell r="C1777" t="str">
            <v>UN</v>
          </cell>
          <cell r="D1777">
            <v>5390</v>
          </cell>
        </row>
        <row r="1778">
          <cell r="A1778">
            <v>1778</v>
          </cell>
          <cell r="B1778" t="str">
            <v>GRAFITO EN POLVO   25 gr.</v>
          </cell>
          <cell r="C1778" t="str">
            <v>UN</v>
          </cell>
          <cell r="D1778">
            <v>1812</v>
          </cell>
        </row>
        <row r="1779">
          <cell r="A1779">
            <v>1779</v>
          </cell>
          <cell r="B1779" t="str">
            <v>SILICONA TRANSP.   75 gr.</v>
          </cell>
          <cell r="C1779" t="str">
            <v>UN</v>
          </cell>
          <cell r="D1779">
            <v>3173</v>
          </cell>
        </row>
        <row r="1780">
          <cell r="A1780">
            <v>1780</v>
          </cell>
          <cell r="B1780" t="str">
            <v>CINTA ENMASCARAR 050 1/2"</v>
          </cell>
          <cell r="C1780" t="str">
            <v>UN</v>
          </cell>
          <cell r="D1780">
            <v>1508</v>
          </cell>
        </row>
        <row r="1781">
          <cell r="A1781">
            <v>1781</v>
          </cell>
          <cell r="B1781" t="str">
            <v>CINTA ENMASCARAR 100   1"</v>
          </cell>
          <cell r="C1781" t="str">
            <v>UN</v>
          </cell>
          <cell r="D1781">
            <v>2900</v>
          </cell>
        </row>
        <row r="1782">
          <cell r="A1782">
            <v>1782</v>
          </cell>
          <cell r="B1782" t="str">
            <v>CINTA TEFLON  8 m    1/2"</v>
          </cell>
          <cell r="C1782" t="str">
            <v>UN</v>
          </cell>
          <cell r="D1782">
            <v>267</v>
          </cell>
        </row>
        <row r="1783">
          <cell r="A1783">
            <v>1783</v>
          </cell>
          <cell r="B1783" t="str">
            <v>CINTA AISLANTE  Rollo 33m</v>
          </cell>
          <cell r="C1783" t="str">
            <v>UN</v>
          </cell>
          <cell r="D1783">
            <v>3248</v>
          </cell>
        </row>
        <row r="1784">
          <cell r="A1784">
            <v>1784</v>
          </cell>
          <cell r="B1784" t="str">
            <v>CEMENTO CAUCHO PATEX</v>
          </cell>
          <cell r="C1784" t="str">
            <v>GL</v>
          </cell>
          <cell r="D1784">
            <v>16506</v>
          </cell>
        </row>
        <row r="1785">
          <cell r="A1785">
            <v>1785</v>
          </cell>
          <cell r="B1785" t="str">
            <v>CEMENTO CAUCHO PATEX 1/10</v>
          </cell>
          <cell r="C1785" t="str">
            <v>UN</v>
          </cell>
          <cell r="D1785">
            <v>1745</v>
          </cell>
        </row>
        <row r="1786">
          <cell r="A1786">
            <v>1786</v>
          </cell>
          <cell r="B1786" t="str">
            <v>PEGANTE COLBON</v>
          </cell>
          <cell r="C1786" t="str">
            <v>KL</v>
          </cell>
          <cell r="D1786">
            <v>2903</v>
          </cell>
        </row>
        <row r="1787">
          <cell r="A1787">
            <v>1787</v>
          </cell>
          <cell r="B1787" t="str">
            <v>BAÑERA CLASSIQ FIB.VIDR02</v>
          </cell>
          <cell r="C1787" t="str">
            <v>UN</v>
          </cell>
          <cell r="D1787">
            <v>331657</v>
          </cell>
        </row>
        <row r="1788">
          <cell r="A1788">
            <v>1788</v>
          </cell>
          <cell r="B1788" t="str">
            <v>CONEXION ENERGIA E-2 RES.</v>
          </cell>
          <cell r="C1788" t="str">
            <v>UN</v>
          </cell>
          <cell r="D1788">
            <v>35798</v>
          </cell>
        </row>
        <row r="1789">
          <cell r="A1789">
            <v>1789</v>
          </cell>
          <cell r="B1789" t="str">
            <v>TRITURADO 3/4"        CTG</v>
          </cell>
          <cell r="C1789" t="str">
            <v>M3</v>
          </cell>
          <cell r="D1789">
            <v>37700</v>
          </cell>
        </row>
        <row r="1790">
          <cell r="A1790">
            <v>1790</v>
          </cell>
          <cell r="B1790" t="str">
            <v>ALAMBRE GALVANIZADO No.12</v>
          </cell>
          <cell r="C1790" t="str">
            <v>KG</v>
          </cell>
          <cell r="D1790">
            <v>850</v>
          </cell>
        </row>
        <row r="1791">
          <cell r="A1791">
            <v>1791</v>
          </cell>
          <cell r="B1791" t="str">
            <v>VIDRIO 6mm</v>
          </cell>
          <cell r="C1791" t="str">
            <v>M2</v>
          </cell>
          <cell r="D1791">
            <v>23800</v>
          </cell>
        </row>
        <row r="1792">
          <cell r="A1792">
            <v>1792</v>
          </cell>
          <cell r="B1792" t="str">
            <v>VIDRIO BRONCE  4mm</v>
          </cell>
          <cell r="C1792" t="str">
            <v>M2</v>
          </cell>
          <cell r="D1792">
            <v>16150</v>
          </cell>
        </row>
        <row r="1793">
          <cell r="A1793">
            <v>1793</v>
          </cell>
          <cell r="B1793" t="str">
            <v>ALAMBRE GALVANIZADO No.14</v>
          </cell>
          <cell r="C1793" t="str">
            <v>KG</v>
          </cell>
          <cell r="D1793">
            <v>850</v>
          </cell>
        </row>
        <row r="1794">
          <cell r="A1794">
            <v>1794</v>
          </cell>
          <cell r="B1794" t="str">
            <v>ALAMBRE NEGRO       No.18</v>
          </cell>
          <cell r="C1794" t="str">
            <v>KG</v>
          </cell>
          <cell r="D1794">
            <v>700</v>
          </cell>
        </row>
        <row r="1795">
          <cell r="A1795">
            <v>1795</v>
          </cell>
          <cell r="B1795" t="str">
            <v>LAMINA LAMIROCK 5/8"</v>
          </cell>
          <cell r="C1795" t="str">
            <v>M2</v>
          </cell>
          <cell r="D1795">
            <v>14071</v>
          </cell>
        </row>
        <row r="1796">
          <cell r="A1796">
            <v>1796</v>
          </cell>
          <cell r="B1796" t="str">
            <v>CABLE POLIPROPILENO  1/2"</v>
          </cell>
          <cell r="C1796" t="str">
            <v>UN</v>
          </cell>
          <cell r="D1796">
            <v>420</v>
          </cell>
        </row>
        <row r="1797">
          <cell r="A1797">
            <v>1797</v>
          </cell>
          <cell r="B1797" t="str">
            <v>TINA HIDROMASAJE PARISIEN</v>
          </cell>
          <cell r="C1797" t="str">
            <v>UN</v>
          </cell>
          <cell r="D1797">
            <v>1292931</v>
          </cell>
        </row>
        <row r="1798">
          <cell r="A1798">
            <v>1798</v>
          </cell>
          <cell r="B1798" t="str">
            <v>LIJA FINA P/MADERA 1/2-3"</v>
          </cell>
          <cell r="C1798" t="str">
            <v>UN</v>
          </cell>
          <cell r="D1798">
            <v>55</v>
          </cell>
        </row>
        <row r="1799">
          <cell r="A1799">
            <v>1799</v>
          </cell>
          <cell r="B1799" t="str">
            <v>CONEXION ENERGIA E-3 RES.</v>
          </cell>
          <cell r="C1799" t="str">
            <v>UN</v>
          </cell>
          <cell r="D1799">
            <v>71628</v>
          </cell>
        </row>
        <row r="1800">
          <cell r="A1800">
            <v>1800</v>
          </cell>
          <cell r="B1800" t="str">
            <v>RUEDA ESMERIL A36   5"x1"</v>
          </cell>
          <cell r="C1800" t="str">
            <v>UN</v>
          </cell>
          <cell r="D1800">
            <v>14534</v>
          </cell>
        </row>
        <row r="1801">
          <cell r="A1801">
            <v>1801</v>
          </cell>
          <cell r="B1801" t="str">
            <v>PAPELITE   PLIEGO  9"x11"</v>
          </cell>
          <cell r="C1801" t="str">
            <v>UN</v>
          </cell>
          <cell r="D1801">
            <v>670</v>
          </cell>
        </row>
        <row r="1802">
          <cell r="A1802">
            <v>1802</v>
          </cell>
          <cell r="B1802" t="str">
            <v>PABMERIL   PLIEGO  9"x11"</v>
          </cell>
          <cell r="C1802" t="str">
            <v>UN</v>
          </cell>
          <cell r="D1802">
            <v>770</v>
          </cell>
        </row>
        <row r="1803">
          <cell r="A1803">
            <v>1803</v>
          </cell>
          <cell r="B1803" t="str">
            <v>LIJA DE AGUA 60-100</v>
          </cell>
          <cell r="C1803" t="str">
            <v>UN</v>
          </cell>
          <cell r="D1803">
            <v>476</v>
          </cell>
        </row>
        <row r="1804">
          <cell r="A1804">
            <v>1804</v>
          </cell>
          <cell r="B1804" t="str">
            <v>PUNTILLA C/CABEZA    1/2"</v>
          </cell>
          <cell r="C1804" t="str">
            <v>LB</v>
          </cell>
          <cell r="D1804">
            <v>559</v>
          </cell>
        </row>
        <row r="1805">
          <cell r="A1805">
            <v>1805</v>
          </cell>
          <cell r="B1805" t="str">
            <v>PERFIL LAMINA P/DRYWALL</v>
          </cell>
          <cell r="C1805" t="str">
            <v>ML</v>
          </cell>
          <cell r="D1805">
            <v>916</v>
          </cell>
        </row>
        <row r="1806">
          <cell r="A1806">
            <v>1806</v>
          </cell>
          <cell r="B1806" t="str">
            <v>PUNTILLA C/CABEZA      1"</v>
          </cell>
          <cell r="C1806" t="str">
            <v>LB</v>
          </cell>
          <cell r="D1806">
            <v>559</v>
          </cell>
        </row>
        <row r="1807">
          <cell r="A1807">
            <v>1807</v>
          </cell>
          <cell r="B1807" t="str">
            <v>ALAMBRE DE PUAS     No.12</v>
          </cell>
          <cell r="C1807" t="str">
            <v>KG</v>
          </cell>
          <cell r="D1807">
            <v>1150</v>
          </cell>
        </row>
        <row r="1808">
          <cell r="A1808">
            <v>1808</v>
          </cell>
          <cell r="B1808" t="str">
            <v>PUNTILLA C/CABEZA      2"</v>
          </cell>
          <cell r="C1808" t="str">
            <v>LB</v>
          </cell>
          <cell r="D1808">
            <v>1744</v>
          </cell>
        </row>
        <row r="1809">
          <cell r="A1809">
            <v>1809</v>
          </cell>
          <cell r="B1809" t="str">
            <v>COLOR MINERAL ROJO</v>
          </cell>
          <cell r="C1809" t="str">
            <v>KG</v>
          </cell>
          <cell r="D1809">
            <v>2600</v>
          </cell>
        </row>
        <row r="1810">
          <cell r="A1810">
            <v>1810</v>
          </cell>
          <cell r="B1810" t="str">
            <v>PUNTILLA C/CABEZA      3"</v>
          </cell>
          <cell r="C1810" t="str">
            <v>LB</v>
          </cell>
          <cell r="D1810">
            <v>531</v>
          </cell>
        </row>
        <row r="1811">
          <cell r="A1811">
            <v>1811</v>
          </cell>
          <cell r="B1811" t="str">
            <v>CUCHILLA EN PIZARRA  3x60</v>
          </cell>
          <cell r="C1811" t="str">
            <v>UN</v>
          </cell>
          <cell r="D1811">
            <v>14688</v>
          </cell>
        </row>
        <row r="1812">
          <cell r="A1812">
            <v>1812</v>
          </cell>
          <cell r="B1812" t="str">
            <v>PUNTILLA C/CABEZA  4-5-6"</v>
          </cell>
          <cell r="C1812" t="str">
            <v>LB</v>
          </cell>
          <cell r="D1812">
            <v>946</v>
          </cell>
        </row>
        <row r="1813">
          <cell r="A1813">
            <v>1813</v>
          </cell>
          <cell r="B1813" t="str">
            <v>CONEXION ENERGIA E-4 RES.</v>
          </cell>
          <cell r="C1813" t="str">
            <v>UN</v>
          </cell>
          <cell r="D1813">
            <v>107394</v>
          </cell>
        </row>
        <row r="1814">
          <cell r="A1814">
            <v>1814</v>
          </cell>
          <cell r="B1814" t="str">
            <v>CONEXION ENERGIA E-5 RES.</v>
          </cell>
          <cell r="C1814" t="str">
            <v>UN</v>
          </cell>
          <cell r="D1814">
            <v>214797</v>
          </cell>
        </row>
        <row r="1815">
          <cell r="A1815">
            <v>1815</v>
          </cell>
          <cell r="B1815" t="str">
            <v>REFLECT.METAL HALIDE 100W</v>
          </cell>
          <cell r="C1815" t="str">
            <v>UN</v>
          </cell>
          <cell r="D1815">
            <v>250000</v>
          </cell>
        </row>
        <row r="1816">
          <cell r="A1816">
            <v>1816</v>
          </cell>
          <cell r="B1816" t="str">
            <v>C.RASO DURACUSTIC     5/8</v>
          </cell>
          <cell r="C1816" t="str">
            <v>M2</v>
          </cell>
          <cell r="D1816">
            <v>6090</v>
          </cell>
        </row>
        <row r="1817">
          <cell r="A1817">
            <v>1817</v>
          </cell>
          <cell r="B1817" t="str">
            <v>PUNTILLA S/CABEZA      1"</v>
          </cell>
          <cell r="C1817" t="str">
            <v>LB</v>
          </cell>
          <cell r="D1817">
            <v>608</v>
          </cell>
        </row>
        <row r="1818">
          <cell r="A1818">
            <v>1818</v>
          </cell>
          <cell r="B1818" t="str">
            <v>LAMINA GALVANIZADA.   24</v>
          </cell>
          <cell r="C1818" t="str">
            <v>UN</v>
          </cell>
          <cell r="D1818">
            <v>10550</v>
          </cell>
        </row>
        <row r="1819">
          <cell r="A1819">
            <v>1819</v>
          </cell>
          <cell r="B1819" t="str">
            <v>LAMINA GALVANIZADA.   22</v>
          </cell>
          <cell r="C1819" t="str">
            <v>UN</v>
          </cell>
          <cell r="D1819">
            <v>12430</v>
          </cell>
        </row>
        <row r="1820">
          <cell r="A1820">
            <v>1820</v>
          </cell>
          <cell r="B1820" t="str">
            <v>PUNTILLA S/CABEZA      2"</v>
          </cell>
          <cell r="C1820" t="str">
            <v>LB</v>
          </cell>
          <cell r="D1820">
            <v>670</v>
          </cell>
        </row>
        <row r="1821">
          <cell r="A1821">
            <v>1821</v>
          </cell>
          <cell r="B1821" t="str">
            <v>LAMINA GALVANIZADA.   20</v>
          </cell>
          <cell r="C1821" t="str">
            <v>UN</v>
          </cell>
          <cell r="D1821">
            <v>15650</v>
          </cell>
        </row>
        <row r="1822">
          <cell r="A1822">
            <v>1822</v>
          </cell>
          <cell r="B1822" t="str">
            <v>BLOQUE MURO      20x20x40</v>
          </cell>
          <cell r="C1822" t="str">
            <v>UN</v>
          </cell>
          <cell r="D1822">
            <v>660</v>
          </cell>
        </row>
        <row r="1823">
          <cell r="A1823">
            <v>1823</v>
          </cell>
          <cell r="B1823" t="str">
            <v>BOLA PLASTICA</v>
          </cell>
          <cell r="C1823" t="str">
            <v>UN</v>
          </cell>
          <cell r="D1823">
            <v>1080</v>
          </cell>
        </row>
        <row r="1824">
          <cell r="A1824">
            <v>1824</v>
          </cell>
          <cell r="B1824" t="str">
            <v>BATEA</v>
          </cell>
          <cell r="C1824" t="str">
            <v>UN</v>
          </cell>
          <cell r="D1824">
            <v>17059</v>
          </cell>
        </row>
        <row r="1825">
          <cell r="A1825">
            <v>1825</v>
          </cell>
          <cell r="B1825" t="str">
            <v>LAMINA GALVANIZADA.   18</v>
          </cell>
          <cell r="C1825" t="str">
            <v>UN</v>
          </cell>
          <cell r="D1825">
            <v>20650</v>
          </cell>
        </row>
        <row r="1826">
          <cell r="A1826">
            <v>1826</v>
          </cell>
          <cell r="B1826" t="str">
            <v>LAMINA GALVANIZADA.   16</v>
          </cell>
          <cell r="C1826" t="str">
            <v>UN</v>
          </cell>
          <cell r="D1826">
            <v>25150</v>
          </cell>
        </row>
        <row r="1827">
          <cell r="A1827">
            <v>1827</v>
          </cell>
          <cell r="B1827" t="str">
            <v>ROSETA           (PLAFON)</v>
          </cell>
          <cell r="C1827" t="str">
            <v>UN</v>
          </cell>
          <cell r="D1827">
            <v>560</v>
          </cell>
        </row>
        <row r="1828">
          <cell r="A1828">
            <v>1828</v>
          </cell>
          <cell r="B1828" t="str">
            <v>BLOQUE MURO      60x35x20</v>
          </cell>
          <cell r="C1828" t="str">
            <v>UN</v>
          </cell>
          <cell r="D1828">
            <v>1350</v>
          </cell>
        </row>
        <row r="1829">
          <cell r="A1829">
            <v>1829</v>
          </cell>
          <cell r="B1829" t="str">
            <v>LAVADERO CON TANQUE 75X60</v>
          </cell>
          <cell r="C1829" t="str">
            <v>UN</v>
          </cell>
          <cell r="D1829">
            <v>32000</v>
          </cell>
        </row>
        <row r="1830">
          <cell r="A1830">
            <v>1830</v>
          </cell>
          <cell r="B1830" t="str">
            <v>PANEL R 35 1.00x2.40</v>
          </cell>
          <cell r="C1830" t="str">
            <v>UN</v>
          </cell>
          <cell r="D1830">
            <v>67552</v>
          </cell>
        </row>
        <row r="1831">
          <cell r="A1831">
            <v>1831</v>
          </cell>
          <cell r="B1831" t="str">
            <v>CONEXION TELEF. RESID.E-1</v>
          </cell>
          <cell r="C1831" t="str">
            <v>UN</v>
          </cell>
          <cell r="D1831">
            <v>180000</v>
          </cell>
        </row>
        <row r="1832">
          <cell r="A1832">
            <v>1832</v>
          </cell>
          <cell r="B1832" t="str">
            <v>VENT.ALUMINIO        FIJA</v>
          </cell>
          <cell r="C1832" t="str">
            <v>M2</v>
          </cell>
          <cell r="D1832">
            <v>36630</v>
          </cell>
        </row>
        <row r="1833">
          <cell r="A1833">
            <v>1833</v>
          </cell>
          <cell r="B1833" t="str">
            <v>TORNILLO P/MADERA    1x6"</v>
          </cell>
          <cell r="C1833" t="str">
            <v>UN</v>
          </cell>
          <cell r="D1833">
            <v>90</v>
          </cell>
        </row>
        <row r="1834">
          <cell r="A1834">
            <v>1834</v>
          </cell>
          <cell r="B1834" t="str">
            <v>CALENT AUXIL ELECTR 15 LT</v>
          </cell>
          <cell r="C1834" t="str">
            <v>UN</v>
          </cell>
          <cell r="D1834">
            <v>161500</v>
          </cell>
        </row>
        <row r="1835">
          <cell r="A1835">
            <v>1835</v>
          </cell>
          <cell r="B1835" t="str">
            <v>FLAUTA RIEGO P/LAVADERO</v>
          </cell>
          <cell r="C1835" t="str">
            <v>UN</v>
          </cell>
          <cell r="D1835">
            <v>1500</v>
          </cell>
        </row>
        <row r="1836">
          <cell r="A1836">
            <v>1836</v>
          </cell>
          <cell r="B1836" t="str">
            <v>LAMINA GALVANIZADA.   14</v>
          </cell>
          <cell r="C1836" t="str">
            <v>UN</v>
          </cell>
          <cell r="D1836">
            <v>31750</v>
          </cell>
        </row>
        <row r="1837">
          <cell r="A1837">
            <v>1837</v>
          </cell>
          <cell r="B1837" t="str">
            <v>REGISTRO CORTE       1/2"</v>
          </cell>
          <cell r="C1837" t="str">
            <v>UN</v>
          </cell>
          <cell r="D1837">
            <v>9473</v>
          </cell>
        </row>
        <row r="1838">
          <cell r="A1838">
            <v>1838</v>
          </cell>
          <cell r="B1838" t="str">
            <v>REGISTRO TOYA        3/4"</v>
          </cell>
          <cell r="C1838" t="str">
            <v>UN</v>
          </cell>
          <cell r="D1838">
            <v>22400</v>
          </cell>
        </row>
        <row r="1839">
          <cell r="A1839">
            <v>1839</v>
          </cell>
          <cell r="B1839" t="str">
            <v>TORNILLO P/MADER 1-1/2x8"</v>
          </cell>
          <cell r="C1839" t="str">
            <v>UN</v>
          </cell>
          <cell r="D1839">
            <v>14</v>
          </cell>
        </row>
        <row r="1840">
          <cell r="A1840">
            <v>1840</v>
          </cell>
          <cell r="B1840" t="str">
            <v>MANTO EDIL CONSTRUCCION</v>
          </cell>
          <cell r="C1840" t="str">
            <v>M2</v>
          </cell>
          <cell r="D1840">
            <v>5614</v>
          </cell>
        </row>
        <row r="1841">
          <cell r="A1841">
            <v>1841</v>
          </cell>
          <cell r="B1841" t="str">
            <v>CONEXION TELEF. RESID.E-2</v>
          </cell>
          <cell r="C1841" t="str">
            <v>UN</v>
          </cell>
          <cell r="D1841">
            <v>240000</v>
          </cell>
        </row>
        <row r="1842">
          <cell r="A1842">
            <v>1842</v>
          </cell>
          <cell r="B1842" t="str">
            <v>TORNILLO P/MADERA   2x10"</v>
          </cell>
          <cell r="C1842" t="str">
            <v>UN</v>
          </cell>
          <cell r="D1842">
            <v>46</v>
          </cell>
        </row>
        <row r="1843">
          <cell r="A1843">
            <v>1843</v>
          </cell>
          <cell r="B1843" t="str">
            <v>REFLECT.SODIO 1000 W</v>
          </cell>
          <cell r="C1843" t="str">
            <v>UN</v>
          </cell>
          <cell r="D1843">
            <v>500000</v>
          </cell>
        </row>
        <row r="1844">
          <cell r="A1844">
            <v>1844</v>
          </cell>
          <cell r="B1844" t="str">
            <v>TORNILLO P/MADERA   2x14"</v>
          </cell>
          <cell r="C1844" t="str">
            <v>UN</v>
          </cell>
          <cell r="D1844">
            <v>24</v>
          </cell>
        </row>
        <row r="1845">
          <cell r="A1845">
            <v>1845</v>
          </cell>
          <cell r="B1845" t="str">
            <v>REGISTRO TOYA          1"</v>
          </cell>
          <cell r="C1845" t="str">
            <v>UN</v>
          </cell>
          <cell r="D1845">
            <v>12550</v>
          </cell>
        </row>
        <row r="1846">
          <cell r="A1846">
            <v>1846</v>
          </cell>
          <cell r="B1846" t="str">
            <v>REGISTRO TOYA      1 1/2"</v>
          </cell>
          <cell r="C1846" t="str">
            <v>UN</v>
          </cell>
          <cell r="D1846">
            <v>3800</v>
          </cell>
        </row>
        <row r="1847">
          <cell r="A1847">
            <v>1847</v>
          </cell>
          <cell r="B1847" t="str">
            <v>REGISTRO CORTE         2"</v>
          </cell>
          <cell r="C1847" t="str">
            <v>UN</v>
          </cell>
          <cell r="D1847">
            <v>31000</v>
          </cell>
        </row>
        <row r="1848">
          <cell r="A1848">
            <v>1848</v>
          </cell>
          <cell r="B1848" t="str">
            <v>TORNILLO P/MADERA   3x12"</v>
          </cell>
          <cell r="C1848" t="str">
            <v>UN</v>
          </cell>
          <cell r="D1848">
            <v>59</v>
          </cell>
        </row>
        <row r="1849">
          <cell r="A1849">
            <v>1849</v>
          </cell>
          <cell r="B1849" t="str">
            <v>TORNILLO P/MADERA   3x14"</v>
          </cell>
          <cell r="C1849" t="str">
            <v>UN</v>
          </cell>
          <cell r="D1849">
            <v>72</v>
          </cell>
        </row>
        <row r="1850">
          <cell r="A1850">
            <v>1850</v>
          </cell>
          <cell r="B1850" t="str">
            <v>TORNILLO P/MADERA  1/2x3"</v>
          </cell>
          <cell r="C1850" t="str">
            <v>UN</v>
          </cell>
          <cell r="D1850">
            <v>73</v>
          </cell>
        </row>
        <row r="1851">
          <cell r="A1851">
            <v>1851</v>
          </cell>
          <cell r="B1851" t="str">
            <v>CHEQUE RED WHITE   1 1/2"</v>
          </cell>
          <cell r="C1851" t="str">
            <v>UN</v>
          </cell>
          <cell r="D1851">
            <v>73219</v>
          </cell>
        </row>
        <row r="1852">
          <cell r="A1852">
            <v>1852</v>
          </cell>
          <cell r="B1852" t="str">
            <v>CONEXION ENERGIA E-6 RES.</v>
          </cell>
          <cell r="C1852" t="str">
            <v>UN</v>
          </cell>
          <cell r="D1852">
            <v>357991</v>
          </cell>
        </row>
        <row r="1853">
          <cell r="A1853">
            <v>1853</v>
          </cell>
          <cell r="B1853" t="str">
            <v>TORNILLO P/MADERA  3/4x6"</v>
          </cell>
          <cell r="C1853" t="str">
            <v>UN</v>
          </cell>
          <cell r="D1853">
            <v>9</v>
          </cell>
        </row>
        <row r="1854">
          <cell r="A1854">
            <v>1854</v>
          </cell>
          <cell r="B1854" t="str">
            <v>CONEX. ENERGIA No3 NO RES</v>
          </cell>
          <cell r="C1854" t="str">
            <v>UN</v>
          </cell>
          <cell r="D1854">
            <v>21480</v>
          </cell>
        </row>
        <row r="1855">
          <cell r="A1855">
            <v>1855</v>
          </cell>
          <cell r="B1855" t="str">
            <v>CONEX. ENERGIA No2 NO RES</v>
          </cell>
          <cell r="C1855" t="str">
            <v>UN</v>
          </cell>
          <cell r="D1855">
            <v>23627</v>
          </cell>
        </row>
        <row r="1856">
          <cell r="A1856">
            <v>1856</v>
          </cell>
          <cell r="B1856" t="str">
            <v>TORNILLO P/MADERA    1x4"</v>
          </cell>
          <cell r="C1856" t="str">
            <v>UN</v>
          </cell>
          <cell r="D1856">
            <v>60</v>
          </cell>
        </row>
        <row r="1857">
          <cell r="A1857">
            <v>1857</v>
          </cell>
          <cell r="B1857" t="str">
            <v>CONEXION TELEF. RESID.E-3</v>
          </cell>
          <cell r="C1857" t="str">
            <v>UN</v>
          </cell>
          <cell r="D1857">
            <v>300000</v>
          </cell>
        </row>
        <row r="1858">
          <cell r="A1858">
            <v>1858</v>
          </cell>
          <cell r="B1858" t="str">
            <v>CONEX. ENERGIA No1 NO RES</v>
          </cell>
          <cell r="C1858" t="str">
            <v>UN</v>
          </cell>
          <cell r="D1858">
            <v>25776</v>
          </cell>
        </row>
        <row r="1859">
          <cell r="A1859">
            <v>1859</v>
          </cell>
          <cell r="B1859" t="str">
            <v>TORNILLO P/MADERA    2x8"</v>
          </cell>
          <cell r="C1859" t="str">
            <v>UN</v>
          </cell>
          <cell r="D1859">
            <v>35</v>
          </cell>
        </row>
        <row r="1860">
          <cell r="A1860">
            <v>1860</v>
          </cell>
          <cell r="B1860" t="str">
            <v>REVISION INSTAL. E-2 RES.</v>
          </cell>
          <cell r="C1860" t="str">
            <v>UN</v>
          </cell>
          <cell r="D1860">
            <v>4299</v>
          </cell>
        </row>
        <row r="1861">
          <cell r="A1861">
            <v>1861</v>
          </cell>
          <cell r="B1861" t="str">
            <v>PASTA P/PULIR BLANCA PHLC</v>
          </cell>
          <cell r="C1861" t="str">
            <v>GL</v>
          </cell>
          <cell r="D1861">
            <v>13000</v>
          </cell>
        </row>
        <row r="1862">
          <cell r="A1862">
            <v>1862</v>
          </cell>
          <cell r="B1862" t="str">
            <v>PASTA P/PULIR ROJA   PHLC</v>
          </cell>
          <cell r="C1862" t="str">
            <v>GL</v>
          </cell>
          <cell r="D1862">
            <v>12800</v>
          </cell>
        </row>
        <row r="1863">
          <cell r="A1863">
            <v>1863</v>
          </cell>
          <cell r="B1863" t="str">
            <v>ESM FLUORESCENTE     PHLC</v>
          </cell>
          <cell r="C1863" t="str">
            <v>FCO</v>
          </cell>
          <cell r="D1863">
            <v>5400</v>
          </cell>
        </row>
        <row r="1864">
          <cell r="A1864">
            <v>1864</v>
          </cell>
          <cell r="B1864" t="str">
            <v>SELLADOR LIJABLE 34% PHLC</v>
          </cell>
          <cell r="C1864" t="str">
            <v>GL</v>
          </cell>
          <cell r="D1864">
            <v>18200</v>
          </cell>
        </row>
        <row r="1865">
          <cell r="A1865">
            <v>1865</v>
          </cell>
          <cell r="B1865" t="str">
            <v>REVISION INSTAL. E-3 RES.</v>
          </cell>
          <cell r="C1865" t="str">
            <v>UN</v>
          </cell>
          <cell r="D1865">
            <v>7181</v>
          </cell>
        </row>
        <row r="1866">
          <cell r="A1866">
            <v>1866</v>
          </cell>
          <cell r="B1866" t="str">
            <v>SELLADOR LIJABLE 45% PHLC</v>
          </cell>
          <cell r="C1866" t="str">
            <v>GL</v>
          </cell>
          <cell r="D1866">
            <v>21200</v>
          </cell>
        </row>
        <row r="1867">
          <cell r="A1867">
            <v>1867</v>
          </cell>
          <cell r="B1867" t="str">
            <v>LACA TRANSP. CONC    PHLC</v>
          </cell>
          <cell r="C1867" t="str">
            <v>GL</v>
          </cell>
          <cell r="D1867">
            <v>20200</v>
          </cell>
        </row>
        <row r="1868">
          <cell r="A1868">
            <v>1868</v>
          </cell>
          <cell r="B1868" t="str">
            <v>LACA TRANSP. BTE     PHLC</v>
          </cell>
          <cell r="C1868" t="str">
            <v>GL</v>
          </cell>
          <cell r="D1868">
            <v>18200</v>
          </cell>
        </row>
        <row r="1869">
          <cell r="A1869">
            <v>1869</v>
          </cell>
          <cell r="B1869" t="str">
            <v>LACA TRANSP. MATE    PHLC</v>
          </cell>
          <cell r="C1869" t="str">
            <v>GL</v>
          </cell>
          <cell r="D1869">
            <v>18200</v>
          </cell>
        </row>
        <row r="1870">
          <cell r="A1870">
            <v>1870</v>
          </cell>
          <cell r="B1870" t="str">
            <v>REMOVEDOR PINTURA    PHLC</v>
          </cell>
          <cell r="C1870" t="str">
            <v>GL</v>
          </cell>
          <cell r="D1870">
            <v>24700</v>
          </cell>
        </row>
        <row r="1871">
          <cell r="A1871">
            <v>1871</v>
          </cell>
          <cell r="B1871" t="str">
            <v>TAPAPOROS INCOLORO   PHLC</v>
          </cell>
          <cell r="C1871" t="str">
            <v>GL</v>
          </cell>
          <cell r="D1871">
            <v>14000</v>
          </cell>
        </row>
        <row r="1872">
          <cell r="A1872">
            <v>1872</v>
          </cell>
          <cell r="B1872" t="str">
            <v>THINNER REMOVEDOR    PHLC</v>
          </cell>
          <cell r="C1872" t="str">
            <v>GL</v>
          </cell>
          <cell r="D1872">
            <v>9744</v>
          </cell>
        </row>
        <row r="1873">
          <cell r="A1873">
            <v>1873</v>
          </cell>
          <cell r="B1873" t="str">
            <v>CONEXION TELEF. RESID.E-4</v>
          </cell>
          <cell r="C1873" t="str">
            <v>UN</v>
          </cell>
          <cell r="D1873">
            <v>360000</v>
          </cell>
        </row>
        <row r="1874">
          <cell r="A1874">
            <v>1874</v>
          </cell>
          <cell r="B1874" t="str">
            <v>THINNER ACRILICO     PHLC</v>
          </cell>
          <cell r="C1874" t="str">
            <v>GL</v>
          </cell>
          <cell r="D1874">
            <v>12100</v>
          </cell>
        </row>
        <row r="1875">
          <cell r="A1875">
            <v>1875</v>
          </cell>
          <cell r="B1875" t="str">
            <v>VINILO ALGRECO POP.  PHLC</v>
          </cell>
          <cell r="C1875" t="str">
            <v>GL</v>
          </cell>
          <cell r="D1875">
            <v>7600</v>
          </cell>
        </row>
        <row r="1876">
          <cell r="A1876">
            <v>1876</v>
          </cell>
          <cell r="B1876" t="str">
            <v>VINILO  GRECOTONE    PHLC</v>
          </cell>
          <cell r="C1876" t="str">
            <v>GL</v>
          </cell>
          <cell r="D1876">
            <v>13200</v>
          </cell>
        </row>
        <row r="1877">
          <cell r="A1877">
            <v>1877</v>
          </cell>
          <cell r="B1877" t="str">
            <v>IMPRIMANTE ALGRECO   PHLC</v>
          </cell>
          <cell r="C1877" t="str">
            <v>GL</v>
          </cell>
          <cell r="D1877">
            <v>9000</v>
          </cell>
        </row>
        <row r="1878">
          <cell r="A1878">
            <v>1878</v>
          </cell>
          <cell r="B1878" t="str">
            <v>VINILO  GRECOTEX     PHLC</v>
          </cell>
          <cell r="C1878" t="str">
            <v>GL</v>
          </cell>
          <cell r="D1878">
            <v>19200</v>
          </cell>
        </row>
        <row r="1879">
          <cell r="A1879">
            <v>1879</v>
          </cell>
          <cell r="B1879" t="str">
            <v>VINILO  MURAL T/COL  PHLC</v>
          </cell>
          <cell r="C1879" t="str">
            <v>GL</v>
          </cell>
          <cell r="D1879">
            <v>21000</v>
          </cell>
        </row>
        <row r="1880">
          <cell r="A1880">
            <v>1880</v>
          </cell>
          <cell r="B1880" t="str">
            <v>ANTIC. CROMATO DE ZN PHLC</v>
          </cell>
          <cell r="C1880" t="str">
            <v>GL</v>
          </cell>
          <cell r="D1880">
            <v>27000</v>
          </cell>
        </row>
        <row r="1881">
          <cell r="A1881">
            <v>1881</v>
          </cell>
          <cell r="B1881" t="str">
            <v>ANTIC. ROJO CLARO    PHLC</v>
          </cell>
          <cell r="C1881" t="str">
            <v>GL</v>
          </cell>
          <cell r="D1881">
            <v>13200</v>
          </cell>
        </row>
        <row r="1882">
          <cell r="A1882">
            <v>1882</v>
          </cell>
          <cell r="B1882" t="str">
            <v>ANTIC. GRIS          PHLC</v>
          </cell>
          <cell r="C1882" t="str">
            <v>GL</v>
          </cell>
          <cell r="D1882">
            <v>15100</v>
          </cell>
        </row>
        <row r="1883">
          <cell r="A1883">
            <v>1883</v>
          </cell>
          <cell r="B1883" t="str">
            <v>PINTURA P/TABL.NEGRA PHLC</v>
          </cell>
          <cell r="C1883" t="str">
            <v>GL</v>
          </cell>
          <cell r="D1883">
            <v>19100</v>
          </cell>
        </row>
        <row r="1884">
          <cell r="A1884">
            <v>1884</v>
          </cell>
          <cell r="B1884" t="str">
            <v>LACA P/MADERA NEGRA  PHLC</v>
          </cell>
          <cell r="C1884" t="str">
            <v>GL</v>
          </cell>
          <cell r="D1884">
            <v>17200</v>
          </cell>
        </row>
        <row r="1885">
          <cell r="A1885">
            <v>1885</v>
          </cell>
          <cell r="B1885" t="str">
            <v>LACA P/MADERA V.TINT PHLC</v>
          </cell>
          <cell r="C1885" t="str">
            <v>GL</v>
          </cell>
          <cell r="D1885">
            <v>24900</v>
          </cell>
        </row>
        <row r="1886">
          <cell r="A1886">
            <v>1886</v>
          </cell>
          <cell r="B1886" t="str">
            <v>ESM SINT. MATE BCO   PHLC</v>
          </cell>
          <cell r="C1886" t="str">
            <v>GL</v>
          </cell>
          <cell r="D1886">
            <v>21700</v>
          </cell>
        </row>
        <row r="1887">
          <cell r="A1887">
            <v>1887</v>
          </cell>
          <cell r="B1887" t="str">
            <v>BARNIZ TRANSP. BTE   PHLC</v>
          </cell>
          <cell r="C1887" t="str">
            <v>GL</v>
          </cell>
          <cell r="D1887">
            <v>11900</v>
          </cell>
        </row>
        <row r="1888">
          <cell r="A1888">
            <v>1888</v>
          </cell>
          <cell r="B1888" t="str">
            <v>BARNIZ TRANSP. MATE  PHLC</v>
          </cell>
          <cell r="C1888" t="str">
            <v>GL</v>
          </cell>
          <cell r="D1888">
            <v>16800</v>
          </cell>
        </row>
        <row r="1889">
          <cell r="A1889">
            <v>1889</v>
          </cell>
          <cell r="B1889" t="str">
            <v>REVISION INSTAL. E-4 RES.</v>
          </cell>
          <cell r="C1889" t="str">
            <v>UN</v>
          </cell>
          <cell r="D1889">
            <v>9310</v>
          </cell>
        </row>
        <row r="1890">
          <cell r="A1890">
            <v>1890</v>
          </cell>
          <cell r="B1890" t="str">
            <v>LINEA TRAFICO BCO    PHLC</v>
          </cell>
          <cell r="C1890" t="str">
            <v>GL</v>
          </cell>
          <cell r="D1890">
            <v>28100</v>
          </cell>
        </row>
        <row r="1891">
          <cell r="A1891">
            <v>1891</v>
          </cell>
          <cell r="B1891" t="str">
            <v>WASH PRIMER BASE     PHLC</v>
          </cell>
          <cell r="C1891" t="str">
            <v>QGL</v>
          </cell>
          <cell r="D1891">
            <v>7800</v>
          </cell>
        </row>
        <row r="1892">
          <cell r="A1892">
            <v>1892</v>
          </cell>
          <cell r="B1892" t="str">
            <v>WASH PRIMER CATAL    PHLC</v>
          </cell>
          <cell r="C1892" t="str">
            <v>QGL</v>
          </cell>
          <cell r="D1892">
            <v>4300</v>
          </cell>
        </row>
        <row r="1893">
          <cell r="A1893">
            <v>1893</v>
          </cell>
          <cell r="B1893" t="str">
            <v>BASES P/LACAS        PHLC</v>
          </cell>
          <cell r="C1893" t="str">
            <v>GL</v>
          </cell>
          <cell r="D1893">
            <v>20900</v>
          </cell>
        </row>
        <row r="1894">
          <cell r="A1894">
            <v>1894</v>
          </cell>
          <cell r="B1894" t="str">
            <v>MASILLA BLANCA/VERDE PHLC</v>
          </cell>
          <cell r="C1894" t="str">
            <v>GL</v>
          </cell>
          <cell r="D1894">
            <v>19000</v>
          </cell>
        </row>
        <row r="1895">
          <cell r="A1895">
            <v>1895</v>
          </cell>
          <cell r="B1895" t="str">
            <v>MASILLA PLASTIMAS    PHLC</v>
          </cell>
          <cell r="C1895" t="str">
            <v>QGL</v>
          </cell>
          <cell r="D1895">
            <v>7100</v>
          </cell>
        </row>
        <row r="1896">
          <cell r="A1896">
            <v>1896</v>
          </cell>
          <cell r="B1896" t="str">
            <v>LACA P/ENTREMEZCLA   PHLC</v>
          </cell>
          <cell r="C1896" t="str">
            <v>GL</v>
          </cell>
          <cell r="D1896">
            <v>24900</v>
          </cell>
        </row>
        <row r="1897">
          <cell r="A1897">
            <v>1897</v>
          </cell>
          <cell r="B1897" t="str">
            <v>KID VINILO INSECTIC. PHLC</v>
          </cell>
          <cell r="C1897" t="str">
            <v>GL</v>
          </cell>
          <cell r="D1897">
            <v>37000</v>
          </cell>
        </row>
        <row r="1898">
          <cell r="A1898">
            <v>1898</v>
          </cell>
          <cell r="B1898" t="str">
            <v>REVISION INSTAL. E-5 RES.</v>
          </cell>
          <cell r="C1898" t="str">
            <v>UN</v>
          </cell>
          <cell r="D1898">
            <v>11454</v>
          </cell>
        </row>
        <row r="1899">
          <cell r="A1899">
            <v>1899</v>
          </cell>
          <cell r="B1899" t="str">
            <v>REVISION INSTAL. E-6 RES.</v>
          </cell>
          <cell r="C1899" t="str">
            <v>UN</v>
          </cell>
          <cell r="D1899">
            <v>14320</v>
          </cell>
        </row>
        <row r="1900">
          <cell r="A1900">
            <v>1900</v>
          </cell>
          <cell r="B1900" t="str">
            <v>PRIMER VERDE OLIVA    ICO</v>
          </cell>
          <cell r="C1900" t="str">
            <v>GL</v>
          </cell>
          <cell r="D1900">
            <v>29920</v>
          </cell>
        </row>
        <row r="1901">
          <cell r="A1901">
            <v>1901</v>
          </cell>
          <cell r="B1901" t="str">
            <v>PRIMER GRIS           ICO</v>
          </cell>
          <cell r="C1901" t="str">
            <v>GL</v>
          </cell>
          <cell r="D1901">
            <v>32790</v>
          </cell>
        </row>
        <row r="1902">
          <cell r="A1902">
            <v>1902</v>
          </cell>
          <cell r="B1902" t="str">
            <v>ESM HORNEABLE T/COLOR ICO</v>
          </cell>
          <cell r="C1902" t="str">
            <v>GL</v>
          </cell>
          <cell r="D1902">
            <v>30440</v>
          </cell>
        </row>
        <row r="1903">
          <cell r="A1903">
            <v>1903</v>
          </cell>
          <cell r="B1903" t="str">
            <v>ESM HORNEABLE NEGRO   ICO</v>
          </cell>
          <cell r="C1903" t="str">
            <v>GL</v>
          </cell>
          <cell r="D1903">
            <v>22000</v>
          </cell>
        </row>
        <row r="1904">
          <cell r="A1904">
            <v>1904</v>
          </cell>
          <cell r="B1904" t="str">
            <v>ESM MARTILLADO T/COL. ICO</v>
          </cell>
          <cell r="C1904" t="str">
            <v>GL</v>
          </cell>
          <cell r="D1904">
            <v>32620</v>
          </cell>
        </row>
        <row r="1905">
          <cell r="A1905">
            <v>1905</v>
          </cell>
          <cell r="B1905" t="str">
            <v>ESM EPOXICO T/COLOR   ICO</v>
          </cell>
          <cell r="C1905" t="str">
            <v>GL</v>
          </cell>
          <cell r="D1905">
            <v>46450</v>
          </cell>
        </row>
        <row r="1906">
          <cell r="A1906">
            <v>1906</v>
          </cell>
          <cell r="B1906" t="str">
            <v>CATAL P/ACABADO EPOX  ICO</v>
          </cell>
          <cell r="C1906" t="str">
            <v>GL</v>
          </cell>
          <cell r="D1906">
            <v>46450</v>
          </cell>
        </row>
        <row r="1907">
          <cell r="A1907">
            <v>1907</v>
          </cell>
          <cell r="B1907" t="str">
            <v>CARRETILLA INDUCOL C/TE.</v>
          </cell>
          <cell r="C1907" t="str">
            <v>UN</v>
          </cell>
          <cell r="D1907">
            <v>55367</v>
          </cell>
        </row>
        <row r="1908">
          <cell r="A1908">
            <v>1908</v>
          </cell>
          <cell r="B1908" t="str">
            <v>FLEXICOLOR BLANCO     ICO</v>
          </cell>
          <cell r="C1908" t="str">
            <v>GL</v>
          </cell>
          <cell r="D1908">
            <v>45860</v>
          </cell>
        </row>
        <row r="1909">
          <cell r="A1909">
            <v>1909</v>
          </cell>
          <cell r="B1909" t="str">
            <v>ESM SUPERLUX T/COLOR  ICO</v>
          </cell>
          <cell r="C1909" t="str">
            <v>GL</v>
          </cell>
          <cell r="D1909">
            <v>26290</v>
          </cell>
        </row>
        <row r="1910">
          <cell r="A1910">
            <v>1910</v>
          </cell>
          <cell r="B1910" t="str">
            <v>MANGUERA NIVEL       5/16</v>
          </cell>
          <cell r="C1910" t="str">
            <v>ML</v>
          </cell>
          <cell r="D1910">
            <v>343</v>
          </cell>
        </row>
        <row r="1911">
          <cell r="A1911">
            <v>1911</v>
          </cell>
          <cell r="B1911" t="str">
            <v>ESM ICOLUX T/COLOR    ICO</v>
          </cell>
          <cell r="C1911" t="str">
            <v>GL</v>
          </cell>
          <cell r="D1911">
            <v>24550</v>
          </cell>
        </row>
        <row r="1912">
          <cell r="A1912">
            <v>1912</v>
          </cell>
          <cell r="B1912" t="str">
            <v>ICOMATE BLANCO        ICO</v>
          </cell>
          <cell r="C1912" t="str">
            <v>GL</v>
          </cell>
          <cell r="D1912">
            <v>24370</v>
          </cell>
        </row>
        <row r="1913">
          <cell r="A1913">
            <v>1913</v>
          </cell>
          <cell r="B1913" t="str">
            <v>VINILICO T/COLOR      ICO</v>
          </cell>
          <cell r="C1913" t="str">
            <v>GL</v>
          </cell>
          <cell r="D1913">
            <v>21650</v>
          </cell>
        </row>
        <row r="1914">
          <cell r="A1914">
            <v>1914</v>
          </cell>
          <cell r="B1914" t="str">
            <v>VINILUX  T/COLOR      ICO</v>
          </cell>
          <cell r="C1914" t="str">
            <v>GL</v>
          </cell>
          <cell r="D1914">
            <v>14880</v>
          </cell>
        </row>
        <row r="1915">
          <cell r="A1915">
            <v>1915</v>
          </cell>
          <cell r="B1915" t="str">
            <v>ICOLATEX T/COLOR      ICO</v>
          </cell>
          <cell r="C1915" t="str">
            <v>GL</v>
          </cell>
          <cell r="D1915">
            <v>8720</v>
          </cell>
        </row>
        <row r="1916">
          <cell r="A1916">
            <v>1916</v>
          </cell>
          <cell r="B1916" t="str">
            <v>ANTIC.CROMATO DE ZINC ICO</v>
          </cell>
          <cell r="C1916" t="str">
            <v>GL</v>
          </cell>
          <cell r="D1916">
            <v>32790</v>
          </cell>
        </row>
        <row r="1917">
          <cell r="A1917">
            <v>1917</v>
          </cell>
          <cell r="B1917" t="str">
            <v>ANTIC GRIS PROTECCION ICO</v>
          </cell>
          <cell r="C1917" t="str">
            <v>GL</v>
          </cell>
          <cell r="D1917">
            <v>18070</v>
          </cell>
        </row>
        <row r="1918">
          <cell r="A1918">
            <v>1918</v>
          </cell>
          <cell r="B1918" t="str">
            <v>ANTIC ROJO PROTECCION ICO</v>
          </cell>
          <cell r="C1918" t="str">
            <v>GL</v>
          </cell>
          <cell r="D1918">
            <v>15880</v>
          </cell>
        </row>
        <row r="1919">
          <cell r="A1919">
            <v>1919</v>
          </cell>
          <cell r="B1919" t="str">
            <v>ICOLUX ALUMINIO       ICO</v>
          </cell>
          <cell r="C1919" t="str">
            <v>GL</v>
          </cell>
          <cell r="D1919">
            <v>28660</v>
          </cell>
        </row>
        <row r="1920">
          <cell r="A1920">
            <v>1920</v>
          </cell>
          <cell r="B1920" t="str">
            <v>ALUMINIO BITUMINOSO   ICO</v>
          </cell>
          <cell r="C1920" t="str">
            <v>GL</v>
          </cell>
          <cell r="D1920">
            <v>30680</v>
          </cell>
        </row>
        <row r="1921">
          <cell r="A1921">
            <v>1921</v>
          </cell>
          <cell r="B1921" t="str">
            <v>ALUMINIO EXTRA REFLEC ICO</v>
          </cell>
          <cell r="C1921" t="str">
            <v>GL</v>
          </cell>
          <cell r="D1921">
            <v>31630</v>
          </cell>
        </row>
        <row r="1922">
          <cell r="A1922">
            <v>1922</v>
          </cell>
          <cell r="B1922" t="str">
            <v>BARNIZ SINTETICO BTE  ICO</v>
          </cell>
          <cell r="C1922" t="str">
            <v>GL</v>
          </cell>
          <cell r="D1922">
            <v>12000</v>
          </cell>
        </row>
        <row r="1923">
          <cell r="A1923">
            <v>1923</v>
          </cell>
          <cell r="B1923" t="str">
            <v>BARNIZ TRANSP.BTE     ICO</v>
          </cell>
          <cell r="C1923" t="str">
            <v>GL</v>
          </cell>
          <cell r="D1923">
            <v>19330</v>
          </cell>
        </row>
        <row r="1924">
          <cell r="A1924">
            <v>1924</v>
          </cell>
          <cell r="B1924" t="str">
            <v>BARNIZ TRANSP. MATE   ICO</v>
          </cell>
          <cell r="C1924" t="str">
            <v>GL</v>
          </cell>
          <cell r="D1924">
            <v>17890</v>
          </cell>
        </row>
        <row r="1925">
          <cell r="A1925">
            <v>1925</v>
          </cell>
          <cell r="B1925" t="str">
            <v>PASTA PULIDORA BLANCA ICO</v>
          </cell>
          <cell r="C1925" t="str">
            <v>GL</v>
          </cell>
          <cell r="D1925">
            <v>12570</v>
          </cell>
        </row>
        <row r="1926">
          <cell r="A1926">
            <v>1926</v>
          </cell>
          <cell r="B1926" t="str">
            <v>REMOVEDOR DE PINTURA  ICO</v>
          </cell>
          <cell r="C1926" t="str">
            <v>GL</v>
          </cell>
          <cell r="D1926">
            <v>27890</v>
          </cell>
        </row>
        <row r="1927">
          <cell r="A1927">
            <v>1927</v>
          </cell>
          <cell r="B1927" t="str">
            <v>TAPAPOROS NATURAL     ICO</v>
          </cell>
          <cell r="C1927" t="str">
            <v>GL</v>
          </cell>
          <cell r="D1927">
            <v>15690</v>
          </cell>
        </row>
        <row r="1928">
          <cell r="A1928">
            <v>1928</v>
          </cell>
          <cell r="B1928" t="str">
            <v>SELLADOR LIJABLE 28%  ICO</v>
          </cell>
          <cell r="C1928" t="str">
            <v>GL</v>
          </cell>
          <cell r="D1928">
            <v>19310</v>
          </cell>
        </row>
        <row r="1929">
          <cell r="A1929">
            <v>1929</v>
          </cell>
          <cell r="B1929" t="str">
            <v>SELLADOR LIJABLE 40%  ICO</v>
          </cell>
          <cell r="C1929" t="str">
            <v>GL</v>
          </cell>
          <cell r="D1929">
            <v>22340</v>
          </cell>
        </row>
        <row r="1930">
          <cell r="A1930">
            <v>1930</v>
          </cell>
          <cell r="B1930" t="str">
            <v>LACA TRANSP BTE P/MAD ICO</v>
          </cell>
          <cell r="C1930" t="str">
            <v>GL</v>
          </cell>
          <cell r="D1930">
            <v>20620</v>
          </cell>
        </row>
        <row r="1931">
          <cell r="A1931">
            <v>1931</v>
          </cell>
          <cell r="B1931" t="str">
            <v>LACA TRANSP MATEP/MAD ICO</v>
          </cell>
          <cell r="C1931" t="str">
            <v>GL</v>
          </cell>
          <cell r="D1931">
            <v>20870</v>
          </cell>
        </row>
        <row r="1932">
          <cell r="A1932">
            <v>1932</v>
          </cell>
          <cell r="B1932" t="str">
            <v>DECORALAC TRANSP BTE  ICO</v>
          </cell>
          <cell r="C1932" t="str">
            <v>GL</v>
          </cell>
          <cell r="D1932">
            <v>16330</v>
          </cell>
        </row>
        <row r="1933">
          <cell r="A1933">
            <v>1933</v>
          </cell>
          <cell r="B1933" t="str">
            <v>LAVADERO CEMENTO    55x80</v>
          </cell>
          <cell r="C1933" t="str">
            <v>UN</v>
          </cell>
          <cell r="D1933">
            <v>65867</v>
          </cell>
        </row>
        <row r="1934">
          <cell r="A1934">
            <v>1934</v>
          </cell>
          <cell r="B1934" t="str">
            <v>CALENT AUXIL ELECTR 10 LT</v>
          </cell>
          <cell r="C1934" t="str">
            <v>UN</v>
          </cell>
          <cell r="D1934">
            <v>139900</v>
          </cell>
        </row>
        <row r="1935">
          <cell r="A1935">
            <v>1935</v>
          </cell>
          <cell r="B1935" t="str">
            <v>CALENT AUXIL ELECTR 10 01</v>
          </cell>
          <cell r="C1935" t="str">
            <v>UN</v>
          </cell>
          <cell r="D1935">
            <v>139900</v>
          </cell>
        </row>
        <row r="1936">
          <cell r="A1936">
            <v>1936</v>
          </cell>
          <cell r="B1936" t="str">
            <v>ESTUFA GAS 4 PUESTOS</v>
          </cell>
          <cell r="C1936" t="str">
            <v>UN</v>
          </cell>
          <cell r="D1936">
            <v>187900</v>
          </cell>
        </row>
        <row r="1937">
          <cell r="A1937">
            <v>1937</v>
          </cell>
          <cell r="B1937" t="str">
            <v>ESTUFA GAS 4 PUESTOS ELEC</v>
          </cell>
          <cell r="C1937" t="str">
            <v>UN</v>
          </cell>
          <cell r="D1937">
            <v>247800</v>
          </cell>
        </row>
        <row r="1938">
          <cell r="A1938">
            <v>1938</v>
          </cell>
          <cell r="B1938" t="str">
            <v>ESTUFA GAS 5 PUESTOS ELEC</v>
          </cell>
          <cell r="C1938" t="str">
            <v>UN</v>
          </cell>
          <cell r="D1938">
            <v>411940</v>
          </cell>
        </row>
        <row r="1939">
          <cell r="A1939">
            <v>1939</v>
          </cell>
          <cell r="B1939" t="str">
            <v>ESTUFA MIXTA DE 4 PUESTOS</v>
          </cell>
          <cell r="C1939" t="str">
            <v>UN</v>
          </cell>
          <cell r="D1939">
            <v>166390</v>
          </cell>
        </row>
        <row r="1940">
          <cell r="A1940">
            <v>1940</v>
          </cell>
          <cell r="B1940" t="str">
            <v>EST MIXTA 4 PUESTOS ELECT</v>
          </cell>
          <cell r="C1940" t="str">
            <v>UN</v>
          </cell>
          <cell r="D1940">
            <v>226460</v>
          </cell>
        </row>
        <row r="1941">
          <cell r="A1941">
            <v>1941</v>
          </cell>
          <cell r="B1941" t="str">
            <v>ESTUFA MIXTA 4 PUESTOS</v>
          </cell>
          <cell r="C1941" t="str">
            <v>UN</v>
          </cell>
          <cell r="D1941">
            <v>176600</v>
          </cell>
        </row>
        <row r="1942">
          <cell r="A1942">
            <v>1942</v>
          </cell>
          <cell r="B1942" t="str">
            <v>ESTUFA MIXTA 4 PUESTOS 01</v>
          </cell>
          <cell r="C1942" t="str">
            <v>UN</v>
          </cell>
          <cell r="D1942">
            <v>176600</v>
          </cell>
        </row>
        <row r="1943">
          <cell r="A1943">
            <v>1943</v>
          </cell>
          <cell r="B1943" t="str">
            <v>ESTUFA GAS 3 PUESTOS</v>
          </cell>
          <cell r="C1943" t="str">
            <v>UN</v>
          </cell>
          <cell r="D1943">
            <v>109800</v>
          </cell>
        </row>
        <row r="1944">
          <cell r="A1944">
            <v>1944</v>
          </cell>
          <cell r="B1944" t="str">
            <v>EST GAS 3 PUEST ENCEN ELE</v>
          </cell>
          <cell r="C1944" t="str">
            <v>UN</v>
          </cell>
          <cell r="D1944">
            <v>126800</v>
          </cell>
        </row>
        <row r="1945">
          <cell r="A1945">
            <v>1945</v>
          </cell>
          <cell r="B1945" t="str">
            <v>ESTUFA GAS 4 PUESTOS   01</v>
          </cell>
          <cell r="C1945" t="str">
            <v>UN</v>
          </cell>
          <cell r="D1945">
            <v>129990</v>
          </cell>
        </row>
        <row r="1946">
          <cell r="A1946">
            <v>1946</v>
          </cell>
          <cell r="B1946" t="str">
            <v>EST GAS 4 PUEST ENCEN ELE</v>
          </cell>
          <cell r="C1946" t="str">
            <v>UN</v>
          </cell>
          <cell r="D1946">
            <v>193500</v>
          </cell>
        </row>
        <row r="1947">
          <cell r="A1947">
            <v>1947</v>
          </cell>
          <cell r="B1947" t="str">
            <v>VINILTEX</v>
          </cell>
          <cell r="C1947" t="str">
            <v>GL</v>
          </cell>
          <cell r="D1947">
            <v>39376</v>
          </cell>
        </row>
        <row r="1948">
          <cell r="A1948">
            <v>1948</v>
          </cell>
          <cell r="B1948" t="str">
            <v>INTERVINILO</v>
          </cell>
          <cell r="C1948" t="str">
            <v>GL</v>
          </cell>
          <cell r="D1948">
            <v>36093</v>
          </cell>
        </row>
        <row r="1949">
          <cell r="A1949">
            <v>1949</v>
          </cell>
          <cell r="B1949" t="str">
            <v>VINILTEX TIPO 1</v>
          </cell>
          <cell r="C1949" t="str">
            <v>GL</v>
          </cell>
          <cell r="D1949">
            <v>39376</v>
          </cell>
        </row>
        <row r="1950">
          <cell r="A1950">
            <v>1950</v>
          </cell>
          <cell r="B1950" t="str">
            <v>PINTURAMA</v>
          </cell>
          <cell r="C1950" t="str">
            <v>GL</v>
          </cell>
          <cell r="D1950">
            <v>17396</v>
          </cell>
        </row>
        <row r="1951">
          <cell r="A1951">
            <v>1951</v>
          </cell>
          <cell r="B1951" t="str">
            <v>IMPRIMANTE DE VINILO</v>
          </cell>
          <cell r="C1951" t="str">
            <v>GL</v>
          </cell>
          <cell r="D1951">
            <v>10180</v>
          </cell>
        </row>
        <row r="1952">
          <cell r="A1952">
            <v>1952</v>
          </cell>
          <cell r="B1952" t="str">
            <v>ACRILTEX</v>
          </cell>
          <cell r="C1952" t="str">
            <v>GL</v>
          </cell>
          <cell r="D1952">
            <v>25330</v>
          </cell>
        </row>
        <row r="1953">
          <cell r="A1953">
            <v>1953</v>
          </cell>
          <cell r="B1953" t="str">
            <v>ASCENSOR TL6VF 10 PARADAS</v>
          </cell>
          <cell r="C1953" t="str">
            <v>UN</v>
          </cell>
          <cell r="D1953">
            <v>41760000</v>
          </cell>
        </row>
        <row r="1954">
          <cell r="A1954">
            <v>1954</v>
          </cell>
          <cell r="B1954" t="str">
            <v>SILICONITE</v>
          </cell>
          <cell r="C1954" t="str">
            <v>GL</v>
          </cell>
          <cell r="D1954">
            <v>17300</v>
          </cell>
        </row>
        <row r="1955">
          <cell r="A1955">
            <v>1955</v>
          </cell>
          <cell r="B1955" t="str">
            <v>REV. INST. &lt;=10KV NO RES.</v>
          </cell>
          <cell r="C1955" t="str">
            <v>UN</v>
          </cell>
          <cell r="D1955">
            <v>10742</v>
          </cell>
        </row>
        <row r="1956">
          <cell r="A1956">
            <v>1956</v>
          </cell>
          <cell r="B1956" t="str">
            <v>ESMALTE SINTET.PINTULUX</v>
          </cell>
          <cell r="C1956" t="str">
            <v>GL</v>
          </cell>
          <cell r="D1956">
            <v>26290</v>
          </cell>
        </row>
        <row r="1957">
          <cell r="A1957">
            <v>1957</v>
          </cell>
          <cell r="B1957" t="str">
            <v>ESMALTE DOMESTICO</v>
          </cell>
          <cell r="C1957" t="str">
            <v>GL</v>
          </cell>
          <cell r="D1957">
            <v>24550</v>
          </cell>
        </row>
        <row r="1958">
          <cell r="A1958">
            <v>1958</v>
          </cell>
          <cell r="B1958" t="str">
            <v>ESMALTE SEMIBRILLANTE 110</v>
          </cell>
          <cell r="C1958" t="str">
            <v>GL</v>
          </cell>
          <cell r="D1958">
            <v>24440</v>
          </cell>
        </row>
        <row r="1959">
          <cell r="A1959">
            <v>1959</v>
          </cell>
          <cell r="B1959" t="str">
            <v>ESMALTE MATE SUPERSINTET.</v>
          </cell>
          <cell r="C1959" t="str">
            <v>GL</v>
          </cell>
          <cell r="D1959">
            <v>24370</v>
          </cell>
        </row>
        <row r="1960">
          <cell r="A1960">
            <v>1960</v>
          </cell>
          <cell r="B1960" t="str">
            <v>ESMALTE MARTILLADOS</v>
          </cell>
          <cell r="C1960" t="str">
            <v>GL</v>
          </cell>
          <cell r="D1960">
            <v>33680</v>
          </cell>
        </row>
        <row r="1961">
          <cell r="A1961">
            <v>1961</v>
          </cell>
          <cell r="B1961" t="str">
            <v>ESMALTE CORRUGABLES</v>
          </cell>
          <cell r="C1961" t="str">
            <v>GL</v>
          </cell>
          <cell r="D1961">
            <v>34840</v>
          </cell>
        </row>
        <row r="1962">
          <cell r="A1962">
            <v>1962</v>
          </cell>
          <cell r="B1962" t="str">
            <v>ESMALTE HORNEABLE LISO</v>
          </cell>
          <cell r="C1962" t="str">
            <v>GL</v>
          </cell>
          <cell r="D1962">
            <v>33770</v>
          </cell>
        </row>
        <row r="1963">
          <cell r="A1963">
            <v>1963</v>
          </cell>
          <cell r="B1963" t="str">
            <v>BASE BLANCA          1490</v>
          </cell>
          <cell r="C1963" t="str">
            <v>GL</v>
          </cell>
          <cell r="D1963">
            <v>41020</v>
          </cell>
        </row>
        <row r="1964">
          <cell r="A1964">
            <v>1964</v>
          </cell>
          <cell r="B1964" t="str">
            <v>MASILLA BLANCA       1491</v>
          </cell>
          <cell r="C1964" t="str">
            <v>GL</v>
          </cell>
          <cell r="D1964">
            <v>41250</v>
          </cell>
        </row>
        <row r="1965">
          <cell r="A1965">
            <v>1965</v>
          </cell>
          <cell r="B1965" t="str">
            <v>PINTURA BLANCA P/TRAFICO</v>
          </cell>
          <cell r="C1965" t="str">
            <v>GL</v>
          </cell>
          <cell r="D1965">
            <v>31920</v>
          </cell>
        </row>
        <row r="1966">
          <cell r="A1966">
            <v>1966</v>
          </cell>
          <cell r="B1966" t="str">
            <v>PINTURA NEGRA P/TABLEROS</v>
          </cell>
          <cell r="C1966" t="str">
            <v>GL</v>
          </cell>
          <cell r="D1966">
            <v>21590</v>
          </cell>
        </row>
        <row r="1967">
          <cell r="A1967">
            <v>1967</v>
          </cell>
          <cell r="B1967" t="str">
            <v>PINTU-MASTIC NEGRO</v>
          </cell>
          <cell r="C1967" t="str">
            <v>GL</v>
          </cell>
          <cell r="D1967">
            <v>25640</v>
          </cell>
        </row>
        <row r="1968">
          <cell r="A1968">
            <v>1968</v>
          </cell>
          <cell r="B1968" t="str">
            <v>BASE ANTICOR.EPOXY MINIO</v>
          </cell>
          <cell r="C1968" t="str">
            <v>QGL</v>
          </cell>
          <cell r="D1968">
            <v>34830</v>
          </cell>
        </row>
        <row r="1969">
          <cell r="A1969">
            <v>1969</v>
          </cell>
          <cell r="B1969" t="str">
            <v>BASE ANTICOR.EPOXY ROJA</v>
          </cell>
          <cell r="C1969" t="str">
            <v>GL</v>
          </cell>
          <cell r="D1969">
            <v>25520</v>
          </cell>
        </row>
        <row r="1970">
          <cell r="A1970">
            <v>1970</v>
          </cell>
          <cell r="B1970" t="str">
            <v>AROFLEX BLANCO</v>
          </cell>
          <cell r="C1970" t="str">
            <v>QGL</v>
          </cell>
          <cell r="D1970">
            <v>44820</v>
          </cell>
        </row>
        <row r="1971">
          <cell r="A1971">
            <v>1971</v>
          </cell>
          <cell r="B1971" t="str">
            <v>ALT.TEMP. NEGRO OºF-500ºF</v>
          </cell>
          <cell r="C1971" t="str">
            <v>GL</v>
          </cell>
          <cell r="D1971">
            <v>22200</v>
          </cell>
        </row>
        <row r="1972">
          <cell r="A1972">
            <v>1972</v>
          </cell>
          <cell r="B1972" t="str">
            <v>ALT.TEMP.GRIS 300ºF-800ºF</v>
          </cell>
          <cell r="C1972" t="str">
            <v>GL</v>
          </cell>
          <cell r="D1972">
            <v>91950</v>
          </cell>
        </row>
        <row r="1973">
          <cell r="A1973">
            <v>1973</v>
          </cell>
          <cell r="B1973" t="str">
            <v>ALT.TEMP.ALUM.300ºF-500ºF</v>
          </cell>
          <cell r="C1973" t="str">
            <v>GL</v>
          </cell>
          <cell r="D1973">
            <v>44520</v>
          </cell>
        </row>
        <row r="1974">
          <cell r="A1974">
            <v>1974</v>
          </cell>
          <cell r="B1974" t="str">
            <v>ALT.TEMP.ALUM400ºF-1100ºF</v>
          </cell>
          <cell r="C1974" t="str">
            <v>GL</v>
          </cell>
          <cell r="D1974">
            <v>140600</v>
          </cell>
        </row>
        <row r="1975">
          <cell r="A1975">
            <v>1975</v>
          </cell>
          <cell r="B1975" t="str">
            <v>OXIDO DE HIERRO ROJO</v>
          </cell>
          <cell r="C1975" t="str">
            <v>GL</v>
          </cell>
          <cell r="D1975">
            <v>15880</v>
          </cell>
        </row>
        <row r="1976">
          <cell r="A1976">
            <v>1976</v>
          </cell>
          <cell r="B1976" t="str">
            <v>MINIO PURO NARANJA</v>
          </cell>
          <cell r="C1976" t="str">
            <v>GL</v>
          </cell>
          <cell r="D1976">
            <v>26780</v>
          </cell>
        </row>
        <row r="1977">
          <cell r="A1977">
            <v>1977</v>
          </cell>
          <cell r="B1977" t="str">
            <v>CROMATO DE ZINC AMARILLO</v>
          </cell>
          <cell r="C1977" t="str">
            <v>GL</v>
          </cell>
          <cell r="D1977">
            <v>32790</v>
          </cell>
        </row>
        <row r="1978">
          <cell r="A1978">
            <v>1978</v>
          </cell>
          <cell r="B1978" t="str">
            <v>WASH PRIMER A PINTURA</v>
          </cell>
          <cell r="C1978" t="str">
            <v>GL</v>
          </cell>
          <cell r="D1978">
            <v>8360</v>
          </cell>
        </row>
        <row r="1979">
          <cell r="A1979">
            <v>1979</v>
          </cell>
          <cell r="B1979" t="str">
            <v>WASH PRIMER B CATALIZADOR</v>
          </cell>
          <cell r="C1979" t="str">
            <v>GL</v>
          </cell>
          <cell r="D1979">
            <v>3040</v>
          </cell>
        </row>
        <row r="1980">
          <cell r="A1980">
            <v>1980</v>
          </cell>
          <cell r="B1980" t="str">
            <v>ASFALTICA NEGRA</v>
          </cell>
          <cell r="C1980" t="str">
            <v>GL</v>
          </cell>
          <cell r="D1980">
            <v>18290</v>
          </cell>
        </row>
        <row r="1981">
          <cell r="A1981">
            <v>1981</v>
          </cell>
          <cell r="B1981" t="str">
            <v>PINTOXIDO</v>
          </cell>
          <cell r="C1981" t="str">
            <v>GL</v>
          </cell>
          <cell r="D1981">
            <v>40430</v>
          </cell>
        </row>
        <row r="1982">
          <cell r="A1982">
            <v>1982</v>
          </cell>
          <cell r="B1982" t="str">
            <v>ALUMINIO LIQ.BRILLANTE</v>
          </cell>
          <cell r="C1982" t="str">
            <v>GL</v>
          </cell>
          <cell r="D1982">
            <v>30680</v>
          </cell>
        </row>
        <row r="1983">
          <cell r="A1983">
            <v>1983</v>
          </cell>
          <cell r="B1983" t="str">
            <v>ALUMINIO BITUMINOSO</v>
          </cell>
          <cell r="C1983" t="str">
            <v>GL</v>
          </cell>
          <cell r="D1983">
            <v>30420</v>
          </cell>
        </row>
        <row r="1984">
          <cell r="A1984">
            <v>1984</v>
          </cell>
          <cell r="B1984" t="str">
            <v>BARNIZ SINT. BRILLANTE</v>
          </cell>
          <cell r="C1984" t="str">
            <v>GL</v>
          </cell>
          <cell r="D1984">
            <v>12860</v>
          </cell>
        </row>
        <row r="1985">
          <cell r="A1985">
            <v>1985</v>
          </cell>
          <cell r="B1985" t="str">
            <v>REV. INST.  &gt;10KV NO RES.</v>
          </cell>
          <cell r="C1985" t="str">
            <v>UN</v>
          </cell>
          <cell r="D1985">
            <v>21480</v>
          </cell>
        </row>
        <row r="1986">
          <cell r="A1986">
            <v>1986</v>
          </cell>
          <cell r="B1986" t="str">
            <v>BARNIZ EXTRA MATE</v>
          </cell>
          <cell r="C1986" t="str">
            <v>GL</v>
          </cell>
          <cell r="D1986">
            <v>18330</v>
          </cell>
        </row>
        <row r="1987">
          <cell r="A1987">
            <v>1987</v>
          </cell>
          <cell r="B1987" t="str">
            <v>BARNIZ VILTRIFLEX</v>
          </cell>
          <cell r="C1987" t="str">
            <v>GL</v>
          </cell>
          <cell r="D1987">
            <v>41480</v>
          </cell>
        </row>
        <row r="1988">
          <cell r="A1988">
            <v>1988</v>
          </cell>
          <cell r="B1988" t="str">
            <v>CATALIZADOR P/VITRIFLEX</v>
          </cell>
          <cell r="C1988" t="str">
            <v>GL</v>
          </cell>
          <cell r="D1988">
            <v>54830</v>
          </cell>
        </row>
        <row r="1989">
          <cell r="A1989">
            <v>1989</v>
          </cell>
          <cell r="B1989" t="str">
            <v>BARNIZ HORNEABLE BRILLANT</v>
          </cell>
          <cell r="C1989" t="str">
            <v>GL</v>
          </cell>
          <cell r="D1989">
            <v>34110</v>
          </cell>
        </row>
        <row r="1990">
          <cell r="A1990">
            <v>1990</v>
          </cell>
          <cell r="B1990" t="str">
            <v>DIELECTRICO TRANSPARENTE</v>
          </cell>
          <cell r="C1990" t="str">
            <v>GL</v>
          </cell>
          <cell r="D1990">
            <v>52270</v>
          </cell>
        </row>
        <row r="1991">
          <cell r="A1991">
            <v>1991</v>
          </cell>
          <cell r="B1991" t="str">
            <v>SELLADOR LIJABLE</v>
          </cell>
          <cell r="C1991" t="str">
            <v>GL</v>
          </cell>
          <cell r="D1991">
            <v>18940</v>
          </cell>
        </row>
        <row r="1992">
          <cell r="A1992">
            <v>1992</v>
          </cell>
          <cell r="B1992" t="str">
            <v>SELLADOR ALTOS SOLIDOS</v>
          </cell>
          <cell r="C1992" t="str">
            <v>GL</v>
          </cell>
          <cell r="D1992">
            <v>21560</v>
          </cell>
        </row>
        <row r="1993">
          <cell r="A1993">
            <v>1993</v>
          </cell>
          <cell r="B1993" t="str">
            <v>PINTULACA BRILLANTE</v>
          </cell>
          <cell r="C1993" t="str">
            <v>GL</v>
          </cell>
          <cell r="D1993">
            <v>20090</v>
          </cell>
        </row>
        <row r="1994">
          <cell r="A1994">
            <v>1994</v>
          </cell>
          <cell r="B1994" t="str">
            <v>PINTULACA MATE</v>
          </cell>
          <cell r="C1994" t="str">
            <v>GL</v>
          </cell>
          <cell r="D1994">
            <v>21060</v>
          </cell>
        </row>
        <row r="1995">
          <cell r="A1995">
            <v>1995</v>
          </cell>
          <cell r="B1995" t="str">
            <v>ULTRALAC MATE</v>
          </cell>
          <cell r="C1995" t="str">
            <v>GL</v>
          </cell>
          <cell r="D1995">
            <v>15240</v>
          </cell>
        </row>
        <row r="1996">
          <cell r="A1996">
            <v>1996</v>
          </cell>
          <cell r="B1996" t="str">
            <v>CONTADORES MONOFASICO</v>
          </cell>
          <cell r="C1996" t="str">
            <v>UN</v>
          </cell>
          <cell r="D1996">
            <v>14320</v>
          </cell>
        </row>
        <row r="1997">
          <cell r="A1997">
            <v>1997</v>
          </cell>
          <cell r="B1997" t="str">
            <v>BASE BLANCA ULTRALAC</v>
          </cell>
          <cell r="C1997" t="str">
            <v>GL</v>
          </cell>
          <cell r="D1997">
            <v>16820</v>
          </cell>
        </row>
        <row r="1998">
          <cell r="A1998">
            <v>1998</v>
          </cell>
          <cell r="B1998" t="str">
            <v>PINTULACA BLANCA</v>
          </cell>
          <cell r="C1998" t="str">
            <v>GL</v>
          </cell>
          <cell r="D1998">
            <v>27580</v>
          </cell>
        </row>
        <row r="1999">
          <cell r="A1999">
            <v>1999</v>
          </cell>
          <cell r="B1999" t="str">
            <v>CONTADORES BIFASICO</v>
          </cell>
          <cell r="C1999" t="str">
            <v>UN</v>
          </cell>
          <cell r="D1999">
            <v>14320</v>
          </cell>
        </row>
        <row r="2000">
          <cell r="A2000">
            <v>2000</v>
          </cell>
          <cell r="B2000" t="str">
            <v>TAPAPOROS NOGAL</v>
          </cell>
          <cell r="C2000" t="str">
            <v>GL</v>
          </cell>
          <cell r="D2000">
            <v>15690</v>
          </cell>
        </row>
        <row r="2001">
          <cell r="A2001">
            <v>2001</v>
          </cell>
          <cell r="B2001" t="str">
            <v>MASILLA EXTRARAPIDA GRIS</v>
          </cell>
          <cell r="C2001" t="str">
            <v>GL</v>
          </cell>
          <cell r="D2001">
            <v>23740</v>
          </cell>
        </row>
        <row r="2002">
          <cell r="A2002">
            <v>2002</v>
          </cell>
          <cell r="B2002" t="str">
            <v>MASILLA GRIS CONCENTRADA</v>
          </cell>
          <cell r="C2002" t="str">
            <v>GL</v>
          </cell>
          <cell r="D2002">
            <v>21740</v>
          </cell>
        </row>
        <row r="2003">
          <cell r="A2003">
            <v>2003</v>
          </cell>
          <cell r="B2003" t="str">
            <v>PASTA PULIDORA BLANCA</v>
          </cell>
          <cell r="C2003" t="str">
            <v>GL</v>
          </cell>
          <cell r="D2003">
            <v>17570</v>
          </cell>
        </row>
        <row r="2004">
          <cell r="A2004">
            <v>2004</v>
          </cell>
          <cell r="B2004" t="str">
            <v>PERMEX LISO</v>
          </cell>
          <cell r="C2004" t="str">
            <v>GL</v>
          </cell>
          <cell r="D2004">
            <v>13600</v>
          </cell>
        </row>
        <row r="2005">
          <cell r="A2005">
            <v>2005</v>
          </cell>
          <cell r="B2005" t="str">
            <v>PERMEX CORRUGADO</v>
          </cell>
          <cell r="C2005" t="str">
            <v>GL</v>
          </cell>
          <cell r="D2005">
            <v>14790</v>
          </cell>
        </row>
        <row r="2006">
          <cell r="A2006">
            <v>2006</v>
          </cell>
          <cell r="B2006" t="str">
            <v>DISOLVENTE THINNER</v>
          </cell>
          <cell r="C2006" t="str">
            <v>GL</v>
          </cell>
          <cell r="D2006">
            <v>9117</v>
          </cell>
        </row>
        <row r="2007">
          <cell r="A2007">
            <v>2007</v>
          </cell>
          <cell r="B2007" t="str">
            <v>AYUDANTE ALB. -HORA</v>
          </cell>
          <cell r="C2007" t="str">
            <v>HH</v>
          </cell>
          <cell r="D2007">
            <v>2000</v>
          </cell>
        </row>
        <row r="2008">
          <cell r="A2008">
            <v>2008</v>
          </cell>
          <cell r="B2008" t="str">
            <v>OFICIAL ALB .-HORA</v>
          </cell>
          <cell r="C2008" t="str">
            <v>HH</v>
          </cell>
          <cell r="D2008">
            <v>3200</v>
          </cell>
        </row>
        <row r="2009">
          <cell r="A2009">
            <v>2009</v>
          </cell>
          <cell r="B2009" t="str">
            <v>ENTREPISO PAL.   40x70x20</v>
          </cell>
          <cell r="C2009" t="str">
            <v>UN</v>
          </cell>
          <cell r="D2009">
            <v>1290</v>
          </cell>
        </row>
        <row r="2010">
          <cell r="A2010">
            <v>2010</v>
          </cell>
          <cell r="B2010" t="str">
            <v>CONTADORES TRIFASICO</v>
          </cell>
          <cell r="C2010" t="str">
            <v>UN</v>
          </cell>
          <cell r="D2010">
            <v>14320</v>
          </cell>
        </row>
        <row r="2011">
          <cell r="A2011">
            <v>2011</v>
          </cell>
          <cell r="B2011" t="str">
            <v>REV. TRANSFORM. 5-15  KVA</v>
          </cell>
          <cell r="C2011" t="str">
            <v>UN</v>
          </cell>
          <cell r="D2011">
            <v>14320</v>
          </cell>
        </row>
        <row r="2012">
          <cell r="A2012">
            <v>2012</v>
          </cell>
          <cell r="B2012" t="str">
            <v>REV. TRANSFORM.25-45  KVA</v>
          </cell>
          <cell r="C2012" t="str">
            <v>UN</v>
          </cell>
          <cell r="D2012">
            <v>21480</v>
          </cell>
        </row>
        <row r="2013">
          <cell r="A2013">
            <v>2013</v>
          </cell>
          <cell r="B2013" t="str">
            <v>RESIDENTE-SUELDO</v>
          </cell>
          <cell r="C2013" t="str">
            <v>MS</v>
          </cell>
          <cell r="D2013">
            <v>1032030</v>
          </cell>
        </row>
        <row r="2014">
          <cell r="A2014">
            <v>2014</v>
          </cell>
          <cell r="B2014" t="str">
            <v>MAESTRO GENERAL-SUELDO</v>
          </cell>
          <cell r="C2014" t="str">
            <v>MS</v>
          </cell>
          <cell r="D2014">
            <v>713821</v>
          </cell>
        </row>
        <row r="2015">
          <cell r="A2015">
            <v>2015</v>
          </cell>
          <cell r="B2015" t="str">
            <v>CONTRAMAESTRO-SUELDO</v>
          </cell>
          <cell r="C2015" t="str">
            <v>MS</v>
          </cell>
          <cell r="D2015">
            <v>550416</v>
          </cell>
        </row>
        <row r="2016">
          <cell r="A2016">
            <v>2016</v>
          </cell>
          <cell r="B2016" t="str">
            <v>ALMACENISTA-SUELDO</v>
          </cell>
          <cell r="C2016" t="str">
            <v>MS</v>
          </cell>
          <cell r="D2016">
            <v>430012</v>
          </cell>
        </row>
        <row r="2017">
          <cell r="A2017">
            <v>2017</v>
          </cell>
          <cell r="B2017" t="str">
            <v>CELADOR-SUELDO</v>
          </cell>
          <cell r="C2017" t="str">
            <v>MS</v>
          </cell>
          <cell r="D2017">
            <v>344010</v>
          </cell>
        </row>
        <row r="2018">
          <cell r="A2018">
            <v>2018</v>
          </cell>
          <cell r="B2018" t="str">
            <v>OFICIAL ALB.-SUELDO</v>
          </cell>
          <cell r="C2018" t="str">
            <v>DD</v>
          </cell>
          <cell r="D2018">
            <v>20000</v>
          </cell>
        </row>
        <row r="2019">
          <cell r="A2019">
            <v>2019</v>
          </cell>
          <cell r="B2019" t="str">
            <v>AYUDANTE ALB.</v>
          </cell>
          <cell r="C2019" t="str">
            <v>DD</v>
          </cell>
          <cell r="D2019">
            <v>10000</v>
          </cell>
        </row>
        <row r="2020">
          <cell r="A2020">
            <v>2020</v>
          </cell>
          <cell r="B2020" t="str">
            <v>RESIDENTE CON PREST.</v>
          </cell>
          <cell r="C2020" t="str">
            <v>MS</v>
          </cell>
          <cell r="D2020">
            <v>1610380</v>
          </cell>
        </row>
        <row r="2021">
          <cell r="A2021">
            <v>2021</v>
          </cell>
          <cell r="B2021" t="str">
            <v>MAESTRO GENERAL CON PREST</v>
          </cell>
          <cell r="C2021" t="str">
            <v>MS</v>
          </cell>
          <cell r="D2021">
            <v>1113846</v>
          </cell>
        </row>
        <row r="2022">
          <cell r="A2022">
            <v>2022</v>
          </cell>
          <cell r="B2022" t="str">
            <v>CONTRAMAESTRO CON PREST.</v>
          </cell>
          <cell r="C2022" t="str">
            <v>MS</v>
          </cell>
          <cell r="D2022">
            <v>860025</v>
          </cell>
        </row>
        <row r="2023">
          <cell r="A2023">
            <v>2023</v>
          </cell>
          <cell r="B2023" t="str">
            <v>OFICIAL ALB.-</v>
          </cell>
          <cell r="C2023" t="str">
            <v>MS</v>
          </cell>
          <cell r="D2023">
            <v>619232</v>
          </cell>
        </row>
        <row r="2024">
          <cell r="A2024">
            <v>2024</v>
          </cell>
          <cell r="B2024" t="str">
            <v>AYUDANTE ALB. 2-CON PREST</v>
          </cell>
          <cell r="C2024" t="str">
            <v>MS</v>
          </cell>
          <cell r="D2024">
            <v>429273</v>
          </cell>
        </row>
        <row r="2025">
          <cell r="A2025">
            <v>2025</v>
          </cell>
          <cell r="B2025" t="str">
            <v>ALMACENISTA CON PREST.</v>
          </cell>
          <cell r="C2025" t="str">
            <v>MS</v>
          </cell>
          <cell r="D2025">
            <v>672625</v>
          </cell>
        </row>
        <row r="2026">
          <cell r="A2026">
            <v>2026</v>
          </cell>
          <cell r="B2026" t="str">
            <v>CELADOR CON PREST.</v>
          </cell>
          <cell r="C2026" t="str">
            <v>MS</v>
          </cell>
          <cell r="D2026">
            <v>562938</v>
          </cell>
        </row>
        <row r="2027">
          <cell r="A2027">
            <v>2027</v>
          </cell>
          <cell r="B2027" t="str">
            <v>ENTREPISO PAL.   25x80x20</v>
          </cell>
          <cell r="C2027" t="str">
            <v>UN</v>
          </cell>
          <cell r="D2027">
            <v>1180</v>
          </cell>
        </row>
        <row r="2028">
          <cell r="A2028">
            <v>2028</v>
          </cell>
          <cell r="B2028" t="str">
            <v>ENTREPISO PAL.   30x80x20</v>
          </cell>
          <cell r="C2028" t="str">
            <v>UN</v>
          </cell>
          <cell r="D2028">
            <v>1300</v>
          </cell>
        </row>
        <row r="2029">
          <cell r="A2029">
            <v>2029</v>
          </cell>
          <cell r="B2029" t="str">
            <v>CONTADOR MONOFASICO</v>
          </cell>
          <cell r="C2029" t="str">
            <v>UN</v>
          </cell>
          <cell r="D2029">
            <v>3203</v>
          </cell>
        </row>
        <row r="2030">
          <cell r="A2030">
            <v>2030</v>
          </cell>
          <cell r="B2030" t="str">
            <v>CONTADOR TRIFASICO</v>
          </cell>
          <cell r="C2030" t="str">
            <v>UN</v>
          </cell>
          <cell r="D2030">
            <v>12824</v>
          </cell>
        </row>
        <row r="2031">
          <cell r="A2031">
            <v>2031</v>
          </cell>
          <cell r="B2031" t="str">
            <v>GEOMEMBRANA POLY-FLEX  20</v>
          </cell>
          <cell r="C2031" t="str">
            <v>M2</v>
          </cell>
          <cell r="D2031">
            <v>2552</v>
          </cell>
        </row>
        <row r="2032">
          <cell r="A2032">
            <v>2032</v>
          </cell>
          <cell r="B2032" t="str">
            <v>ENTREPISO PAL.   35x80x20</v>
          </cell>
          <cell r="C2032" t="str">
            <v>UN</v>
          </cell>
          <cell r="D2032">
            <v>1330</v>
          </cell>
        </row>
        <row r="2033">
          <cell r="A2033">
            <v>2033</v>
          </cell>
          <cell r="B2033" t="str">
            <v>ENTREP.PRENSVIBR.30X60X20</v>
          </cell>
          <cell r="C2033" t="str">
            <v>UN</v>
          </cell>
          <cell r="D2033">
            <v>1000</v>
          </cell>
        </row>
        <row r="2034">
          <cell r="A2034">
            <v>2034</v>
          </cell>
          <cell r="B2034" t="str">
            <v>GEOMEMBRANA PERMAFLEX</v>
          </cell>
          <cell r="C2034" t="str">
            <v>M2</v>
          </cell>
          <cell r="D2034">
            <v>2644</v>
          </cell>
        </row>
        <row r="2035">
          <cell r="A2035">
            <v>2035</v>
          </cell>
          <cell r="B2035" t="str">
            <v>GEOMEMBRANA PERMAFLEX  01</v>
          </cell>
          <cell r="C2035" t="str">
            <v>M2</v>
          </cell>
          <cell r="D2035">
            <v>3967</v>
          </cell>
        </row>
        <row r="2036">
          <cell r="A2036">
            <v>2036</v>
          </cell>
          <cell r="B2036" t="str">
            <v>GEOMEMBRANA PERMAFLEX  02</v>
          </cell>
          <cell r="C2036" t="str">
            <v>M2</v>
          </cell>
          <cell r="D2036">
            <v>3422</v>
          </cell>
        </row>
        <row r="2037">
          <cell r="A2037">
            <v>2037</v>
          </cell>
          <cell r="B2037" t="str">
            <v>REV. TRANSFORM.50-125 KVA</v>
          </cell>
          <cell r="C2037" t="str">
            <v>UN</v>
          </cell>
          <cell r="D2037">
            <v>35798</v>
          </cell>
        </row>
        <row r="2038">
          <cell r="A2038">
            <v>2038</v>
          </cell>
          <cell r="B2038" t="str">
            <v>REV. TRANSFOR.150-225 KVA</v>
          </cell>
          <cell r="C2038" t="str">
            <v>UN</v>
          </cell>
          <cell r="D2038">
            <v>50116</v>
          </cell>
        </row>
        <row r="2039">
          <cell r="A2039">
            <v>2039</v>
          </cell>
          <cell r="B2039" t="str">
            <v>GEOMEMBRANA PERMAFLEX  03</v>
          </cell>
          <cell r="C2039" t="str">
            <v>M2</v>
          </cell>
          <cell r="D2039">
            <v>5133</v>
          </cell>
        </row>
        <row r="2040">
          <cell r="A2040">
            <v>2040</v>
          </cell>
          <cell r="B2040" t="str">
            <v>ENTREP.PRENSVIBR.35X60X20</v>
          </cell>
          <cell r="C2040" t="str">
            <v>UN</v>
          </cell>
          <cell r="D2040">
            <v>1078</v>
          </cell>
        </row>
        <row r="2041">
          <cell r="A2041">
            <v>2041</v>
          </cell>
          <cell r="B2041" t="str">
            <v>GEOMEMBRANA PERMAFLEX  04</v>
          </cell>
          <cell r="C2041" t="str">
            <v>M2</v>
          </cell>
          <cell r="D2041">
            <v>5916</v>
          </cell>
        </row>
        <row r="2042">
          <cell r="A2042">
            <v>2042</v>
          </cell>
          <cell r="B2042" t="str">
            <v>ENTREP.PRENSVIBR.40X60X20</v>
          </cell>
          <cell r="C2042" t="str">
            <v>UN</v>
          </cell>
          <cell r="D2042">
            <v>1175</v>
          </cell>
        </row>
        <row r="2043">
          <cell r="A2043">
            <v>2043</v>
          </cell>
          <cell r="B2043" t="str">
            <v>MANGUERA JARDIN       1/2</v>
          </cell>
          <cell r="C2043" t="str">
            <v>ML</v>
          </cell>
          <cell r="D2043">
            <v>705</v>
          </cell>
        </row>
        <row r="2044">
          <cell r="A2044">
            <v>2044</v>
          </cell>
          <cell r="B2044" t="str">
            <v>CLAVO LISO             1"</v>
          </cell>
          <cell r="C2044" t="str">
            <v>LB</v>
          </cell>
          <cell r="D2044">
            <v>2780</v>
          </cell>
        </row>
        <row r="2045">
          <cell r="A2045">
            <v>2045</v>
          </cell>
          <cell r="B2045" t="str">
            <v>CLAVO LISO         1 1/2"</v>
          </cell>
          <cell r="C2045" t="str">
            <v>LB</v>
          </cell>
          <cell r="D2045">
            <v>2780</v>
          </cell>
        </row>
        <row r="2046">
          <cell r="A2046">
            <v>2046</v>
          </cell>
          <cell r="B2046" t="str">
            <v>CLAVO ESTRIADO         1"</v>
          </cell>
          <cell r="C2046" t="str">
            <v>LB</v>
          </cell>
          <cell r="D2046">
            <v>2900</v>
          </cell>
        </row>
        <row r="2047">
          <cell r="A2047">
            <v>2047</v>
          </cell>
          <cell r="B2047" t="str">
            <v>PIRLAN EN BRONCE</v>
          </cell>
          <cell r="C2047" t="str">
            <v>ML</v>
          </cell>
          <cell r="D2047">
            <v>4254</v>
          </cell>
        </row>
        <row r="2048">
          <cell r="A2048">
            <v>2048</v>
          </cell>
          <cell r="B2048" t="str">
            <v>REV. TRANSFOR.250-400 KVA</v>
          </cell>
          <cell r="C2048" t="str">
            <v>UN</v>
          </cell>
          <cell r="D2048">
            <v>71000</v>
          </cell>
        </row>
        <row r="2049">
          <cell r="A2049">
            <v>2049</v>
          </cell>
          <cell r="B2049" t="str">
            <v>REV. TRANSFOR.500-MFS KVA</v>
          </cell>
          <cell r="C2049" t="str">
            <v>UN</v>
          </cell>
          <cell r="D2049">
            <v>143193</v>
          </cell>
        </row>
        <row r="2050">
          <cell r="A2050">
            <v>2050</v>
          </cell>
          <cell r="B2050" t="str">
            <v>VINISOL TRAFICO 2mm</v>
          </cell>
          <cell r="C2050" t="str">
            <v>M2</v>
          </cell>
          <cell r="D2050">
            <v>10450</v>
          </cell>
        </row>
        <row r="2051">
          <cell r="A2051">
            <v>2051</v>
          </cell>
          <cell r="B2051" t="str">
            <v>DILATACION EN BRONCE PC13</v>
          </cell>
          <cell r="C2051" t="str">
            <v>ML</v>
          </cell>
          <cell r="D2051">
            <v>4060</v>
          </cell>
        </row>
        <row r="2052">
          <cell r="A2052">
            <v>2052</v>
          </cell>
          <cell r="B2052" t="str">
            <v>BALD.PISO JONICO  15x22.5</v>
          </cell>
          <cell r="C2052" t="str">
            <v>M2</v>
          </cell>
          <cell r="D2052">
            <v>8352</v>
          </cell>
        </row>
        <row r="2053">
          <cell r="A2053">
            <v>2053</v>
          </cell>
          <cell r="B2053" t="str">
            <v>CLOSET INGLES  METAL</v>
          </cell>
          <cell r="C2053" t="str">
            <v>M2</v>
          </cell>
          <cell r="D2053">
            <v>89283</v>
          </cell>
        </row>
        <row r="2054">
          <cell r="A2054">
            <v>2054</v>
          </cell>
          <cell r="B2054" t="str">
            <v>VINISOL TRAFICO 3mm</v>
          </cell>
          <cell r="C2054" t="str">
            <v>M2</v>
          </cell>
          <cell r="D2054">
            <v>14110</v>
          </cell>
        </row>
        <row r="2055">
          <cell r="A2055">
            <v>2055</v>
          </cell>
          <cell r="B2055" t="str">
            <v>RECONEXION NO RES. &lt;=10KV</v>
          </cell>
          <cell r="C2055" t="str">
            <v>UN</v>
          </cell>
          <cell r="D2055">
            <v>7161</v>
          </cell>
        </row>
        <row r="2056">
          <cell r="A2056">
            <v>2056</v>
          </cell>
          <cell r="B2056" t="str">
            <v>RECONEXION NO RES. &gt; 10KV</v>
          </cell>
          <cell r="C2056" t="str">
            <v>UN</v>
          </cell>
          <cell r="D2056">
            <v>21480</v>
          </cell>
        </row>
        <row r="2057">
          <cell r="A2057">
            <v>2057</v>
          </cell>
          <cell r="B2057" t="str">
            <v>LISTON PISO ORDINARIO</v>
          </cell>
          <cell r="C2057" t="str">
            <v>M2</v>
          </cell>
          <cell r="D2057">
            <v>5320</v>
          </cell>
        </row>
        <row r="2058">
          <cell r="A2058">
            <v>2058</v>
          </cell>
          <cell r="B2058" t="str">
            <v>LISTON PISO AMARILLO</v>
          </cell>
          <cell r="C2058" t="str">
            <v>M2</v>
          </cell>
          <cell r="D2058">
            <v>8860</v>
          </cell>
        </row>
        <row r="2059">
          <cell r="A2059">
            <v>2059</v>
          </cell>
          <cell r="B2059" t="str">
            <v>C.RASO CARRIL OCULTO</v>
          </cell>
          <cell r="C2059" t="str">
            <v>M2</v>
          </cell>
          <cell r="D2059">
            <v>49500</v>
          </cell>
        </row>
        <row r="2060">
          <cell r="A2060">
            <v>2060</v>
          </cell>
          <cell r="B2060" t="str">
            <v>C.RASO CARRIL VISTO</v>
          </cell>
          <cell r="C2060" t="str">
            <v>M2</v>
          </cell>
          <cell r="D2060">
            <v>29500</v>
          </cell>
        </row>
        <row r="2061">
          <cell r="A2061">
            <v>2061</v>
          </cell>
          <cell r="B2061" t="str">
            <v>C.RASO CARRIL SEMI OCULTO</v>
          </cell>
          <cell r="C2061" t="str">
            <v>M2</v>
          </cell>
          <cell r="D2061">
            <v>33500</v>
          </cell>
        </row>
        <row r="2062">
          <cell r="A2062">
            <v>2062</v>
          </cell>
          <cell r="B2062" t="str">
            <v>SOLDADURA SP-13      1/8"</v>
          </cell>
          <cell r="C2062" t="str">
            <v>KL</v>
          </cell>
          <cell r="D2062">
            <v>2200</v>
          </cell>
        </row>
        <row r="2063">
          <cell r="A2063">
            <v>2063</v>
          </cell>
          <cell r="B2063" t="str">
            <v>CLOSET VENECIA METAL</v>
          </cell>
          <cell r="C2063" t="str">
            <v>M2</v>
          </cell>
          <cell r="D2063">
            <v>97141</v>
          </cell>
        </row>
        <row r="2064">
          <cell r="A2064">
            <v>2064</v>
          </cell>
          <cell r="B2064" t="str">
            <v>MOLDURA 1 AL 6</v>
          </cell>
          <cell r="C2064" t="str">
            <v>M2</v>
          </cell>
          <cell r="D2064">
            <v>5590</v>
          </cell>
        </row>
        <row r="2065">
          <cell r="A2065">
            <v>2065</v>
          </cell>
          <cell r="B2065" t="str">
            <v>CORNISA  16 (CORTINERO)</v>
          </cell>
          <cell r="C2065" t="str">
            <v>M2</v>
          </cell>
          <cell r="D2065">
            <v>10400</v>
          </cell>
        </row>
        <row r="2066">
          <cell r="A2066">
            <v>2066</v>
          </cell>
          <cell r="B2066" t="str">
            <v>CORNISA DE LUZ 3-8</v>
          </cell>
          <cell r="C2066" t="str">
            <v>M2</v>
          </cell>
          <cell r="D2066">
            <v>10400</v>
          </cell>
        </row>
        <row r="2067">
          <cell r="A2067">
            <v>2067</v>
          </cell>
          <cell r="B2067" t="str">
            <v>BAQUETONES</v>
          </cell>
          <cell r="C2067" t="str">
            <v>M2</v>
          </cell>
          <cell r="D2067">
            <v>6340</v>
          </cell>
        </row>
        <row r="2068">
          <cell r="A2068">
            <v>2068</v>
          </cell>
          <cell r="B2068" t="str">
            <v>CORNISA 1-15</v>
          </cell>
          <cell r="C2068" t="str">
            <v>M2</v>
          </cell>
          <cell r="D2068">
            <v>10400</v>
          </cell>
        </row>
        <row r="2069">
          <cell r="A2069">
            <v>2069</v>
          </cell>
          <cell r="B2069" t="str">
            <v>ANGULARES 2-4-5-9</v>
          </cell>
          <cell r="C2069" t="str">
            <v>M2</v>
          </cell>
          <cell r="D2069">
            <v>5675</v>
          </cell>
        </row>
        <row r="2070">
          <cell r="A2070">
            <v>2070</v>
          </cell>
          <cell r="B2070" t="str">
            <v>FRISO 1-10</v>
          </cell>
          <cell r="C2070" t="str">
            <v>M2</v>
          </cell>
          <cell r="D2070">
            <v>10400</v>
          </cell>
        </row>
        <row r="2071">
          <cell r="A2071">
            <v>2071</v>
          </cell>
          <cell r="B2071" t="str">
            <v>AROS # 1</v>
          </cell>
          <cell r="C2071" t="str">
            <v>M2</v>
          </cell>
          <cell r="D2071">
            <v>8500</v>
          </cell>
        </row>
        <row r="2072">
          <cell r="A2072">
            <v>2072</v>
          </cell>
          <cell r="B2072" t="str">
            <v>APLIQUE DE LUZ</v>
          </cell>
          <cell r="C2072" t="str">
            <v>M2</v>
          </cell>
          <cell r="D2072">
            <v>22500</v>
          </cell>
        </row>
        <row r="2073">
          <cell r="A2073">
            <v>2073</v>
          </cell>
          <cell r="B2073" t="str">
            <v>AROS # 2-3</v>
          </cell>
          <cell r="C2073" t="str">
            <v>M2</v>
          </cell>
          <cell r="D2073">
            <v>8500</v>
          </cell>
        </row>
        <row r="2074">
          <cell r="A2074">
            <v>2074</v>
          </cell>
          <cell r="B2074" t="str">
            <v>C.RASO ACE.CELL-MOD  5x5</v>
          </cell>
          <cell r="C2074" t="str">
            <v>M2</v>
          </cell>
          <cell r="D2074">
            <v>120640</v>
          </cell>
        </row>
        <row r="2075">
          <cell r="A2075">
            <v>2075</v>
          </cell>
          <cell r="B2075" t="str">
            <v>C.RASO ACE.CELL MOD 10x10</v>
          </cell>
          <cell r="C2075" t="str">
            <v>M2</v>
          </cell>
          <cell r="D2075">
            <v>63568</v>
          </cell>
        </row>
        <row r="2076">
          <cell r="A2076">
            <v>2076</v>
          </cell>
          <cell r="B2076" t="str">
            <v>C.RASO ACE.CELL MOD 15x15</v>
          </cell>
          <cell r="C2076" t="str">
            <v>M2</v>
          </cell>
          <cell r="D2076">
            <v>43616</v>
          </cell>
        </row>
        <row r="2077">
          <cell r="A2077">
            <v>2077</v>
          </cell>
          <cell r="B2077" t="str">
            <v>C.RASO ACE.CELL MOD 20x20</v>
          </cell>
          <cell r="C2077" t="str">
            <v>M2</v>
          </cell>
          <cell r="D2077">
            <v>34336</v>
          </cell>
        </row>
        <row r="2078">
          <cell r="A2078">
            <v>2078</v>
          </cell>
          <cell r="B2078" t="str">
            <v>C.RASO AL.CELL MOD  5x5</v>
          </cell>
          <cell r="C2078" t="str">
            <v>M2</v>
          </cell>
          <cell r="D2078">
            <v>219240</v>
          </cell>
        </row>
        <row r="2079">
          <cell r="A2079">
            <v>2079</v>
          </cell>
          <cell r="B2079" t="str">
            <v>C.RASO AL.CELL MOD 10x10</v>
          </cell>
          <cell r="C2079" t="str">
            <v>M2</v>
          </cell>
          <cell r="D2079">
            <v>112868</v>
          </cell>
        </row>
        <row r="2080">
          <cell r="A2080">
            <v>2080</v>
          </cell>
          <cell r="B2080" t="str">
            <v>C.RASO AL.CELL MOD 15x15</v>
          </cell>
          <cell r="C2080" t="str">
            <v>M2</v>
          </cell>
          <cell r="D2080">
            <v>76096</v>
          </cell>
        </row>
        <row r="2081">
          <cell r="A2081">
            <v>2081</v>
          </cell>
          <cell r="B2081" t="str">
            <v>C.RASO AL.CELL MOD 20x20</v>
          </cell>
          <cell r="C2081" t="str">
            <v>M2</v>
          </cell>
          <cell r="D2081">
            <v>59856</v>
          </cell>
        </row>
        <row r="2082">
          <cell r="A2082">
            <v>2082</v>
          </cell>
          <cell r="B2082" t="str">
            <v>SOLDADURA SP-13     3/32"</v>
          </cell>
          <cell r="C2082" t="str">
            <v>KL</v>
          </cell>
          <cell r="D2082">
            <v>4601</v>
          </cell>
        </row>
        <row r="2083">
          <cell r="A2083">
            <v>2083</v>
          </cell>
          <cell r="B2083" t="str">
            <v>C.RASO ACE DECOR.  84R</v>
          </cell>
          <cell r="C2083" t="str">
            <v>M2</v>
          </cell>
          <cell r="D2083">
            <v>51620</v>
          </cell>
        </row>
        <row r="2084">
          <cell r="A2084">
            <v>2084</v>
          </cell>
          <cell r="B2084" t="str">
            <v>C.RASO ACE DECOR.  84R 01</v>
          </cell>
          <cell r="C2084" t="str">
            <v>M2</v>
          </cell>
          <cell r="D2084">
            <v>103240</v>
          </cell>
        </row>
        <row r="2085">
          <cell r="A2085">
            <v>2085</v>
          </cell>
          <cell r="B2085" t="str">
            <v>C.RASO ACE DECOR. 130B</v>
          </cell>
          <cell r="C2085" t="str">
            <v>M2</v>
          </cell>
          <cell r="D2085">
            <v>57768</v>
          </cell>
        </row>
        <row r="2086">
          <cell r="A2086">
            <v>2086</v>
          </cell>
          <cell r="B2086" t="str">
            <v>RECONEXION RESID. E-1</v>
          </cell>
          <cell r="C2086" t="str">
            <v>UN</v>
          </cell>
          <cell r="D2086">
            <v>1429</v>
          </cell>
        </row>
        <row r="2087">
          <cell r="A2087">
            <v>2087</v>
          </cell>
          <cell r="B2087" t="str">
            <v>C.RASO ACE ACUST.  84R</v>
          </cell>
          <cell r="C2087" t="str">
            <v>M2</v>
          </cell>
          <cell r="D2087">
            <v>58580</v>
          </cell>
        </row>
        <row r="2088">
          <cell r="A2088">
            <v>2088</v>
          </cell>
          <cell r="B2088" t="str">
            <v>GEOMEMBRANA POLY-FLEX  30</v>
          </cell>
          <cell r="C2088" t="str">
            <v>M2</v>
          </cell>
          <cell r="D2088">
            <v>3480</v>
          </cell>
        </row>
        <row r="2089">
          <cell r="A2089">
            <v>2089</v>
          </cell>
          <cell r="B2089" t="str">
            <v>C.RASO ACE ACUST. 130B</v>
          </cell>
          <cell r="C2089" t="str">
            <v>M2</v>
          </cell>
          <cell r="D2089">
            <v>64727</v>
          </cell>
        </row>
        <row r="2090">
          <cell r="A2090">
            <v>2090</v>
          </cell>
          <cell r="B2090" t="str">
            <v>RECONEXION RESID. E-2</v>
          </cell>
          <cell r="C2090" t="str">
            <v>UN</v>
          </cell>
          <cell r="D2090">
            <v>2148</v>
          </cell>
        </row>
        <row r="2091">
          <cell r="A2091">
            <v>2091</v>
          </cell>
          <cell r="B2091" t="str">
            <v>C.RASO ACE SELL.   84R</v>
          </cell>
          <cell r="C2091" t="str">
            <v>M2</v>
          </cell>
          <cell r="D2091">
            <v>63220</v>
          </cell>
        </row>
        <row r="2092">
          <cell r="A2092">
            <v>2092</v>
          </cell>
          <cell r="B2092" t="str">
            <v>C.RASO ACE SELL.   84R 01</v>
          </cell>
          <cell r="C2092" t="str">
            <v>M2</v>
          </cell>
          <cell r="D2092">
            <v>63220</v>
          </cell>
        </row>
        <row r="2093">
          <cell r="A2093">
            <v>2093</v>
          </cell>
          <cell r="B2093" t="str">
            <v>C.RASO ACE SELL.  130B</v>
          </cell>
          <cell r="C2093" t="str">
            <v>M2</v>
          </cell>
          <cell r="D2093">
            <v>35032</v>
          </cell>
        </row>
        <row r="2094">
          <cell r="A2094">
            <v>2094</v>
          </cell>
          <cell r="B2094" t="str">
            <v>C.RASO GALV. DECOR.  98Z</v>
          </cell>
          <cell r="C2094" t="str">
            <v>M2</v>
          </cell>
          <cell r="D2094">
            <v>34220</v>
          </cell>
        </row>
        <row r="2095">
          <cell r="A2095">
            <v>2095</v>
          </cell>
          <cell r="B2095" t="str">
            <v>C.RASO GALV. DECOR.  9801</v>
          </cell>
          <cell r="C2095" t="str">
            <v>M2</v>
          </cell>
          <cell r="D2095">
            <v>35960</v>
          </cell>
        </row>
        <row r="2096">
          <cell r="A2096">
            <v>2096</v>
          </cell>
          <cell r="B2096" t="str">
            <v>C.RASO ALUZ. DECOR.  84R</v>
          </cell>
          <cell r="C2096" t="str">
            <v>M2</v>
          </cell>
          <cell r="D2096">
            <v>40600</v>
          </cell>
        </row>
        <row r="2097">
          <cell r="A2097">
            <v>2097</v>
          </cell>
          <cell r="B2097" t="str">
            <v>C.RASO ALUZ. DECOR.  8401</v>
          </cell>
          <cell r="C2097" t="str">
            <v>M2</v>
          </cell>
          <cell r="D2097">
            <v>44080</v>
          </cell>
        </row>
        <row r="2098">
          <cell r="A2098">
            <v>2098</v>
          </cell>
          <cell r="B2098" t="str">
            <v>C.RASO ALUZ. DECOR.  30B</v>
          </cell>
          <cell r="C2098" t="str">
            <v>M2</v>
          </cell>
          <cell r="D2098">
            <v>95700</v>
          </cell>
        </row>
        <row r="2099">
          <cell r="A2099">
            <v>2099</v>
          </cell>
          <cell r="B2099" t="str">
            <v>C.RASO ALUZ. ACUST.  98Z</v>
          </cell>
          <cell r="C2099" t="str">
            <v>M2</v>
          </cell>
          <cell r="D2099">
            <v>33988</v>
          </cell>
        </row>
        <row r="2100">
          <cell r="A2100">
            <v>2100</v>
          </cell>
          <cell r="B2100" t="str">
            <v>C.RASO ALUZ. ACUST.  9801</v>
          </cell>
          <cell r="C2100" t="str">
            <v>M2</v>
          </cell>
          <cell r="D2100">
            <v>35264</v>
          </cell>
        </row>
        <row r="2101">
          <cell r="A2101">
            <v>2101</v>
          </cell>
          <cell r="B2101" t="str">
            <v>C.RASO ALUZ. ACUST.  84R</v>
          </cell>
          <cell r="C2101" t="str">
            <v>M2</v>
          </cell>
          <cell r="D2101">
            <v>47560</v>
          </cell>
        </row>
        <row r="2102">
          <cell r="A2102">
            <v>2102</v>
          </cell>
          <cell r="B2102" t="str">
            <v>C.RASO ALUZ. ACUST.  8401</v>
          </cell>
          <cell r="C2102" t="str">
            <v>M2</v>
          </cell>
          <cell r="D2102">
            <v>51040</v>
          </cell>
        </row>
        <row r="2103">
          <cell r="A2103">
            <v>2103</v>
          </cell>
          <cell r="B2103" t="str">
            <v>C.RASO ALUZ. ACUST.  30B</v>
          </cell>
          <cell r="C2103" t="str">
            <v>M2</v>
          </cell>
          <cell r="D2103">
            <v>102680</v>
          </cell>
        </row>
        <row r="2104">
          <cell r="A2104">
            <v>2104</v>
          </cell>
          <cell r="B2104" t="str">
            <v>C.RASO ALUZ. SELL.   84R</v>
          </cell>
          <cell r="C2104" t="str">
            <v>M2</v>
          </cell>
          <cell r="D2104">
            <v>44080</v>
          </cell>
        </row>
        <row r="2105">
          <cell r="A2105">
            <v>2105</v>
          </cell>
          <cell r="B2105" t="str">
            <v>C.RASO ALUZ. SELL.   30B</v>
          </cell>
          <cell r="C2105" t="str">
            <v>M2</v>
          </cell>
          <cell r="D2105">
            <v>115420</v>
          </cell>
        </row>
        <row r="2106">
          <cell r="A2106">
            <v>2106</v>
          </cell>
          <cell r="B2106" t="str">
            <v>C.RASO ALUM. DECOR.  84R</v>
          </cell>
          <cell r="C2106" t="str">
            <v>M2</v>
          </cell>
          <cell r="D2106">
            <v>51620</v>
          </cell>
        </row>
        <row r="2107">
          <cell r="A2107">
            <v>2107</v>
          </cell>
          <cell r="B2107" t="str">
            <v>C.RASO ALUM. DECOR.  8401</v>
          </cell>
          <cell r="C2107" t="str">
            <v>M2</v>
          </cell>
          <cell r="D2107">
            <v>63220</v>
          </cell>
        </row>
        <row r="2108">
          <cell r="A2108">
            <v>2108</v>
          </cell>
          <cell r="B2108" t="str">
            <v>C.RASO ALUM. DECOR.  8402</v>
          </cell>
          <cell r="C2108" t="str">
            <v>M2</v>
          </cell>
          <cell r="D2108">
            <v>70760</v>
          </cell>
        </row>
        <row r="2109">
          <cell r="A2109">
            <v>2109</v>
          </cell>
          <cell r="B2109" t="str">
            <v>C.RASO ALUM. ACUST.  84R</v>
          </cell>
          <cell r="C2109" t="str">
            <v>M2</v>
          </cell>
          <cell r="D2109">
            <v>51620</v>
          </cell>
        </row>
        <row r="2110">
          <cell r="A2110">
            <v>2110</v>
          </cell>
          <cell r="B2110" t="str">
            <v>C.RASO ALUM. ACUST.  8401</v>
          </cell>
          <cell r="C2110" t="str">
            <v>M2</v>
          </cell>
          <cell r="D2110">
            <v>70180</v>
          </cell>
        </row>
        <row r="2111">
          <cell r="A2111">
            <v>2111</v>
          </cell>
          <cell r="B2111" t="str">
            <v>C.RASO ALUM. ACUST.  8402</v>
          </cell>
          <cell r="C2111" t="str">
            <v>M2</v>
          </cell>
          <cell r="D2111">
            <v>77720</v>
          </cell>
        </row>
        <row r="2112">
          <cell r="A2112">
            <v>2112</v>
          </cell>
          <cell r="B2112" t="str">
            <v>C.RASO ALUM. SELL.   84R</v>
          </cell>
          <cell r="C2112" t="str">
            <v>M2</v>
          </cell>
          <cell r="D2112">
            <v>69252</v>
          </cell>
        </row>
        <row r="2113">
          <cell r="A2113">
            <v>2113</v>
          </cell>
          <cell r="B2113" t="str">
            <v>C.RASO ALUM. SELL.   8401</v>
          </cell>
          <cell r="C2113" t="str">
            <v>M2</v>
          </cell>
          <cell r="D2113">
            <v>80515</v>
          </cell>
        </row>
        <row r="2114">
          <cell r="A2114">
            <v>2114</v>
          </cell>
          <cell r="B2114" t="str">
            <v>C.RASO ALUM. SELL.   8402</v>
          </cell>
          <cell r="C2114" t="str">
            <v>M2</v>
          </cell>
          <cell r="D2114">
            <v>88554</v>
          </cell>
        </row>
        <row r="2115">
          <cell r="A2115">
            <v>2115</v>
          </cell>
          <cell r="B2115" t="str">
            <v>C.RASO LISTON VIROLA LISO</v>
          </cell>
          <cell r="C2115" t="str">
            <v>M2</v>
          </cell>
          <cell r="D2115">
            <v>4750</v>
          </cell>
        </row>
        <row r="2116">
          <cell r="A2116">
            <v>2116</v>
          </cell>
          <cell r="B2116" t="str">
            <v>C.RASO LISTON ROMERON</v>
          </cell>
          <cell r="C2116" t="str">
            <v>M2</v>
          </cell>
          <cell r="D2116">
            <v>14170</v>
          </cell>
        </row>
        <row r="2117">
          <cell r="A2117">
            <v>2117</v>
          </cell>
          <cell r="B2117" t="str">
            <v>RECONEXION RESID. E-3</v>
          </cell>
          <cell r="C2117" t="str">
            <v>UN</v>
          </cell>
          <cell r="D2117">
            <v>2864</v>
          </cell>
        </row>
        <row r="2118">
          <cell r="A2118">
            <v>2118</v>
          </cell>
          <cell r="B2118" t="str">
            <v>RECONEXION RESID. E-4</v>
          </cell>
          <cell r="C2118" t="str">
            <v>UN</v>
          </cell>
          <cell r="D2118">
            <v>4299</v>
          </cell>
        </row>
        <row r="2119">
          <cell r="A2119">
            <v>2119</v>
          </cell>
          <cell r="B2119" t="str">
            <v>VIDRIO BRONCE  5mm</v>
          </cell>
          <cell r="C2119" t="str">
            <v>M2</v>
          </cell>
          <cell r="D2119">
            <v>22100</v>
          </cell>
        </row>
        <row r="2120">
          <cell r="A2120">
            <v>2120</v>
          </cell>
          <cell r="B2120" t="str">
            <v>VIDRIO BRONCE  6mm</v>
          </cell>
          <cell r="C2120" t="str">
            <v>M2</v>
          </cell>
          <cell r="D2120">
            <v>32300</v>
          </cell>
        </row>
        <row r="2121">
          <cell r="A2121">
            <v>2121</v>
          </cell>
          <cell r="B2121" t="str">
            <v>CONEXION TELEF. RESID.E-5</v>
          </cell>
          <cell r="C2121" t="str">
            <v>UN</v>
          </cell>
          <cell r="D2121">
            <v>420000</v>
          </cell>
        </row>
        <row r="2122">
          <cell r="A2122">
            <v>2122</v>
          </cell>
          <cell r="B2122" t="str">
            <v>RECONEXION RESID. E-5</v>
          </cell>
          <cell r="C2122" t="str">
            <v>UN</v>
          </cell>
          <cell r="D2122">
            <v>7181</v>
          </cell>
        </row>
        <row r="2123">
          <cell r="A2123">
            <v>2123</v>
          </cell>
          <cell r="B2123" t="str">
            <v>BLOQ #4 10X20X40 CORR.</v>
          </cell>
          <cell r="C2123" t="str">
            <v>UN</v>
          </cell>
          <cell r="D2123">
            <v>514</v>
          </cell>
        </row>
        <row r="2124">
          <cell r="A2124">
            <v>2124</v>
          </cell>
          <cell r="B2124" t="str">
            <v>DECAMETRO            10 m</v>
          </cell>
          <cell r="C2124" t="str">
            <v>UN</v>
          </cell>
          <cell r="D2124">
            <v>21228</v>
          </cell>
        </row>
        <row r="2125">
          <cell r="A2125">
            <v>2125</v>
          </cell>
          <cell r="B2125" t="str">
            <v>CARGADOR FRONTAL 753.28M3</v>
          </cell>
          <cell r="C2125" t="str">
            <v>DD</v>
          </cell>
          <cell r="D2125">
            <v>65000</v>
          </cell>
        </row>
        <row r="2126">
          <cell r="A2126">
            <v>2126</v>
          </cell>
          <cell r="B2126" t="str">
            <v>BLOQ #4 10X20X40 RES. 50</v>
          </cell>
          <cell r="C2126" t="str">
            <v>UN</v>
          </cell>
          <cell r="D2126">
            <v>564</v>
          </cell>
        </row>
        <row r="2127">
          <cell r="A2127">
            <v>2127</v>
          </cell>
          <cell r="B2127" t="str">
            <v>BLOQ #4 10X20X40 RES. 60</v>
          </cell>
          <cell r="C2127" t="str">
            <v>UN</v>
          </cell>
          <cell r="D2127">
            <v>622</v>
          </cell>
        </row>
        <row r="2128">
          <cell r="A2128">
            <v>2128</v>
          </cell>
          <cell r="B2128" t="str">
            <v>BLOQ #6 15X20X40 CORR.</v>
          </cell>
          <cell r="C2128" t="str">
            <v>UN</v>
          </cell>
          <cell r="D2128">
            <v>756</v>
          </cell>
        </row>
        <row r="2129">
          <cell r="A2129">
            <v>2129</v>
          </cell>
          <cell r="B2129" t="str">
            <v>ALMADANA CON CABO    4 LB</v>
          </cell>
          <cell r="C2129" t="str">
            <v>UN</v>
          </cell>
          <cell r="D2129">
            <v>9572</v>
          </cell>
        </row>
        <row r="2130">
          <cell r="A2130">
            <v>2130</v>
          </cell>
          <cell r="B2130" t="str">
            <v>CABALLETE LISO       2.0m</v>
          </cell>
          <cell r="C2130" t="str">
            <v>UN</v>
          </cell>
          <cell r="D2130">
            <v>8142</v>
          </cell>
        </row>
        <row r="2131">
          <cell r="A2131">
            <v>2131</v>
          </cell>
          <cell r="B2131" t="str">
            <v>ALMADANA CON CABO    6 LB</v>
          </cell>
          <cell r="C2131" t="str">
            <v>UN</v>
          </cell>
          <cell r="D2131">
            <v>13920</v>
          </cell>
        </row>
        <row r="2132">
          <cell r="A2132">
            <v>2132</v>
          </cell>
          <cell r="B2132" t="str">
            <v>BLOQ #6 15X20X40 LIVIANO</v>
          </cell>
          <cell r="C2132" t="str">
            <v>UN</v>
          </cell>
          <cell r="D2132">
            <v>742</v>
          </cell>
        </row>
        <row r="2133">
          <cell r="A2133">
            <v>2133</v>
          </cell>
          <cell r="B2133" t="str">
            <v>CABALLETE LISO       2.01</v>
          </cell>
          <cell r="C2133" t="str">
            <v>UN</v>
          </cell>
          <cell r="D2133">
            <v>9868</v>
          </cell>
        </row>
        <row r="2134">
          <cell r="A2134">
            <v>2134</v>
          </cell>
          <cell r="B2134" t="str">
            <v>BLOQ #6 15X20X40 RES. 60</v>
          </cell>
          <cell r="C2134" t="str">
            <v>UN</v>
          </cell>
          <cell r="D2134">
            <v>853</v>
          </cell>
        </row>
        <row r="2135">
          <cell r="A2135">
            <v>2135</v>
          </cell>
          <cell r="B2135" t="str">
            <v>BALD.MEDITERRANEO   30x30</v>
          </cell>
          <cell r="C2135" t="str">
            <v>M2</v>
          </cell>
          <cell r="D2135">
            <v>10788</v>
          </cell>
        </row>
        <row r="2136">
          <cell r="A2136">
            <v>2136</v>
          </cell>
          <cell r="B2136" t="str">
            <v>CANALETA          90x3.00</v>
          </cell>
          <cell r="C2136" t="str">
            <v>UN</v>
          </cell>
          <cell r="D2136">
            <v>23273</v>
          </cell>
        </row>
        <row r="2137">
          <cell r="A2137">
            <v>2137</v>
          </cell>
          <cell r="B2137" t="str">
            <v>BALD.CARRARA        29x29</v>
          </cell>
          <cell r="C2137" t="str">
            <v>M2</v>
          </cell>
          <cell r="D2137">
            <v>12760</v>
          </cell>
        </row>
        <row r="2138">
          <cell r="A2138">
            <v>2138</v>
          </cell>
          <cell r="B2138" t="str">
            <v>ASCENSOR TL6VF 14 PARADAS</v>
          </cell>
          <cell r="C2138" t="str">
            <v>UN</v>
          </cell>
          <cell r="D2138">
            <v>49648000</v>
          </cell>
        </row>
        <row r="2139">
          <cell r="A2139">
            <v>2139</v>
          </cell>
          <cell r="B2139" t="str">
            <v>CONEXION TELEF. RESID.E-6</v>
          </cell>
          <cell r="C2139" t="str">
            <v>UN</v>
          </cell>
          <cell r="D2139">
            <v>480000</v>
          </cell>
        </row>
        <row r="2140">
          <cell r="A2140">
            <v>2140</v>
          </cell>
          <cell r="B2140" t="str">
            <v>CONCRETO G.FINA 5000 PSI</v>
          </cell>
          <cell r="C2140" t="str">
            <v>M3</v>
          </cell>
          <cell r="D2140">
            <v>143608</v>
          </cell>
        </row>
        <row r="2141">
          <cell r="A2141">
            <v>2141</v>
          </cell>
          <cell r="B2141" t="str">
            <v>CONCRETO G.FINA 6000 PSI</v>
          </cell>
          <cell r="C2141" t="str">
            <v>M3</v>
          </cell>
          <cell r="D2141">
            <v>156600</v>
          </cell>
        </row>
        <row r="2142">
          <cell r="A2142">
            <v>2142</v>
          </cell>
          <cell r="B2142" t="str">
            <v>ACOLILLADORA C/SERRUCHO</v>
          </cell>
          <cell r="C2142" t="str">
            <v>UN</v>
          </cell>
          <cell r="D2142">
            <v>25000</v>
          </cell>
        </row>
        <row r="2143">
          <cell r="A2143">
            <v>2143</v>
          </cell>
          <cell r="B2143" t="str">
            <v>BERBIQUI TRINQUETE</v>
          </cell>
          <cell r="C2143" t="str">
            <v>UN</v>
          </cell>
          <cell r="D2143">
            <v>25500</v>
          </cell>
        </row>
        <row r="2144">
          <cell r="A2144">
            <v>2144</v>
          </cell>
          <cell r="B2144" t="str">
            <v>CEPILLO HANDYMAN CORRUG.</v>
          </cell>
          <cell r="C2144" t="str">
            <v>UN</v>
          </cell>
          <cell r="D2144">
            <v>49500</v>
          </cell>
        </row>
        <row r="2145">
          <cell r="A2145">
            <v>2145</v>
          </cell>
          <cell r="B2145" t="str">
            <v>EST MIXTA 4 P ENCEN ELECT</v>
          </cell>
          <cell r="C2145" t="str">
            <v>UN</v>
          </cell>
          <cell r="D2145">
            <v>213400</v>
          </cell>
        </row>
        <row r="2146">
          <cell r="A2146">
            <v>2146</v>
          </cell>
          <cell r="B2146" t="str">
            <v>BATEA METALICA</v>
          </cell>
          <cell r="C2146" t="str">
            <v>UN</v>
          </cell>
          <cell r="D2146">
            <v>13960</v>
          </cell>
        </row>
        <row r="2147">
          <cell r="A2147">
            <v>2147</v>
          </cell>
          <cell r="B2147" t="str">
            <v>BLOQ #6 15X20X40 RES. 80</v>
          </cell>
          <cell r="C2147" t="str">
            <v>UN</v>
          </cell>
          <cell r="D2147">
            <v>911</v>
          </cell>
        </row>
        <row r="2148">
          <cell r="A2148">
            <v>2148</v>
          </cell>
          <cell r="B2148" t="str">
            <v>GEOMEMBRANA PERMAPLEX</v>
          </cell>
          <cell r="C2148" t="str">
            <v>M2</v>
          </cell>
          <cell r="D2148">
            <v>6844</v>
          </cell>
        </row>
        <row r="2149">
          <cell r="A2149">
            <v>2149</v>
          </cell>
          <cell r="B2149" t="str">
            <v>VALLAS DE OBRA TELA IMPER</v>
          </cell>
          <cell r="C2149" t="str">
            <v>ML</v>
          </cell>
          <cell r="D2149">
            <v>35000</v>
          </cell>
        </row>
        <row r="2150">
          <cell r="A2150">
            <v>2150</v>
          </cell>
          <cell r="B2150" t="str">
            <v>CONEXION DE GAS E-1   SIN</v>
          </cell>
          <cell r="C2150" t="str">
            <v>UN</v>
          </cell>
          <cell r="D2150">
            <v>299320</v>
          </cell>
        </row>
        <row r="2151">
          <cell r="A2151">
            <v>2151</v>
          </cell>
          <cell r="B2151" t="str">
            <v>MARTILLO DE UÑA BR. 23 mm</v>
          </cell>
          <cell r="C2151" t="str">
            <v>UN</v>
          </cell>
          <cell r="D2151">
            <v>5313</v>
          </cell>
        </row>
        <row r="2152">
          <cell r="A2152">
            <v>2152</v>
          </cell>
          <cell r="B2152" t="str">
            <v>PLACA IDENTIFICAC. 2x1 cm</v>
          </cell>
          <cell r="C2152" t="str">
            <v>UN</v>
          </cell>
          <cell r="D2152">
            <v>1050</v>
          </cell>
        </row>
        <row r="2153">
          <cell r="A2153">
            <v>2153</v>
          </cell>
          <cell r="B2153" t="str">
            <v>MARTILLO DE UÑA BR. 27 mm</v>
          </cell>
          <cell r="C2153" t="str">
            <v>UN</v>
          </cell>
          <cell r="D2153">
            <v>5968</v>
          </cell>
        </row>
        <row r="2154">
          <cell r="A2154">
            <v>2154</v>
          </cell>
          <cell r="B2154" t="str">
            <v>CITOFONO SIMEL INTELSA 01</v>
          </cell>
          <cell r="C2154" t="str">
            <v>UN</v>
          </cell>
          <cell r="D2154">
            <v>24000</v>
          </cell>
        </row>
        <row r="2155">
          <cell r="A2155">
            <v>2155</v>
          </cell>
          <cell r="B2155" t="str">
            <v>PLACA IDENTIFICAC. 3x5 cm</v>
          </cell>
          <cell r="C2155" t="str">
            <v>UN</v>
          </cell>
          <cell r="D2155">
            <v>1200</v>
          </cell>
        </row>
        <row r="2156">
          <cell r="A2156">
            <v>2156</v>
          </cell>
          <cell r="B2156" t="str">
            <v>BLOQ #6 15X20X40 RES. 100</v>
          </cell>
          <cell r="C2156" t="str">
            <v>UN</v>
          </cell>
          <cell r="D2156">
            <v>986</v>
          </cell>
        </row>
        <row r="2157">
          <cell r="A2157">
            <v>2157</v>
          </cell>
          <cell r="B2157" t="str">
            <v>DIV.BAÑO   POLIESTIRENO</v>
          </cell>
          <cell r="C2157" t="str">
            <v>M2</v>
          </cell>
          <cell r="D2157">
            <v>61460</v>
          </cell>
        </row>
        <row r="2158">
          <cell r="A2158">
            <v>2158</v>
          </cell>
          <cell r="B2158" t="str">
            <v>TALADRO        1/2"-3/8"</v>
          </cell>
          <cell r="C2158" t="str">
            <v>UN</v>
          </cell>
          <cell r="D2158">
            <v>95700</v>
          </cell>
        </row>
        <row r="2159">
          <cell r="A2159">
            <v>2159</v>
          </cell>
          <cell r="B2159" t="str">
            <v>CAJA MONOF. 2 CIRCUITOS</v>
          </cell>
          <cell r="C2159" t="str">
            <v>UN</v>
          </cell>
          <cell r="D2159">
            <v>8596</v>
          </cell>
        </row>
        <row r="2160">
          <cell r="A2160">
            <v>2160</v>
          </cell>
          <cell r="B2160" t="str">
            <v>CONEXION DE GAS E-2   SIN</v>
          </cell>
          <cell r="C2160" t="str">
            <v>UN</v>
          </cell>
          <cell r="D2160">
            <v>299320</v>
          </cell>
        </row>
        <row r="2161">
          <cell r="A2161">
            <v>2161</v>
          </cell>
          <cell r="B2161" t="str">
            <v>CALADORA 1. VELOCIDAD</v>
          </cell>
          <cell r="C2161" t="str">
            <v>UN</v>
          </cell>
          <cell r="D2161">
            <v>78300</v>
          </cell>
        </row>
        <row r="2162">
          <cell r="A2162">
            <v>2162</v>
          </cell>
          <cell r="B2162" t="str">
            <v>CALADORA PROFESIONAL V.V.</v>
          </cell>
          <cell r="C2162" t="str">
            <v>UN</v>
          </cell>
          <cell r="D2162">
            <v>392915</v>
          </cell>
        </row>
        <row r="2163">
          <cell r="A2163">
            <v>2163</v>
          </cell>
          <cell r="B2163" t="str">
            <v>CONEXION DE GAS E-3   SIN</v>
          </cell>
          <cell r="C2163" t="str">
            <v>UN</v>
          </cell>
          <cell r="D2163">
            <v>299320</v>
          </cell>
        </row>
        <row r="2164">
          <cell r="A2164">
            <v>2164</v>
          </cell>
          <cell r="B2164" t="str">
            <v>LIJADORA DE BANDA   3x24"</v>
          </cell>
          <cell r="C2164" t="str">
            <v>UN</v>
          </cell>
          <cell r="D2164">
            <v>310000</v>
          </cell>
        </row>
        <row r="2165">
          <cell r="A2165">
            <v>2165</v>
          </cell>
          <cell r="B2165" t="str">
            <v>PEGACOR I-50</v>
          </cell>
          <cell r="C2165" t="str">
            <v>KG</v>
          </cell>
          <cell r="D2165">
            <v>413</v>
          </cell>
        </row>
        <row r="2166">
          <cell r="A2166">
            <v>2166</v>
          </cell>
          <cell r="B2166" t="str">
            <v>RUTEADORA IND.   1 1/2 HP</v>
          </cell>
          <cell r="C2166" t="str">
            <v>UN</v>
          </cell>
          <cell r="D2166">
            <v>113000</v>
          </cell>
        </row>
        <row r="2167">
          <cell r="A2167">
            <v>2167</v>
          </cell>
          <cell r="B2167" t="str">
            <v>SIERRA CIRCULAR    7 1/4"</v>
          </cell>
          <cell r="C2167" t="str">
            <v>UN</v>
          </cell>
          <cell r="D2167">
            <v>136000</v>
          </cell>
        </row>
        <row r="2168">
          <cell r="A2168">
            <v>2168</v>
          </cell>
          <cell r="B2168" t="str">
            <v>CONEXION DE GAS E-4   SIN</v>
          </cell>
          <cell r="C2168" t="str">
            <v>UN</v>
          </cell>
          <cell r="D2168">
            <v>299320</v>
          </cell>
        </row>
        <row r="2169">
          <cell r="A2169">
            <v>2169</v>
          </cell>
          <cell r="B2169" t="str">
            <v>SIERRA RADIAL D/BRAZO 10"</v>
          </cell>
          <cell r="C2169" t="str">
            <v>UN</v>
          </cell>
          <cell r="D2169">
            <v>1227000</v>
          </cell>
        </row>
        <row r="2170">
          <cell r="A2170">
            <v>2170</v>
          </cell>
          <cell r="B2170" t="str">
            <v>PEGACOR E-50</v>
          </cell>
          <cell r="C2170" t="str">
            <v>KG</v>
          </cell>
          <cell r="D2170">
            <v>583</v>
          </cell>
        </row>
        <row r="2171">
          <cell r="A2171">
            <v>2171</v>
          </cell>
          <cell r="B2171" t="str">
            <v>TALADRO D/COLUM.5VEL 1/2"</v>
          </cell>
          <cell r="C2171" t="str">
            <v>UN</v>
          </cell>
          <cell r="D2171">
            <v>125500</v>
          </cell>
        </row>
        <row r="2172">
          <cell r="A2172">
            <v>2172</v>
          </cell>
          <cell r="B2172" t="str">
            <v>PEGACOR R-60</v>
          </cell>
          <cell r="C2172" t="str">
            <v>KG</v>
          </cell>
          <cell r="D2172">
            <v>846</v>
          </cell>
        </row>
        <row r="2173">
          <cell r="A2173">
            <v>2173</v>
          </cell>
          <cell r="B2173" t="str">
            <v>BLOQ #8 20X20X40 RES. 60</v>
          </cell>
          <cell r="C2173" t="str">
            <v>UN</v>
          </cell>
          <cell r="D2173">
            <v>1264</v>
          </cell>
        </row>
        <row r="2174">
          <cell r="A2174">
            <v>2174</v>
          </cell>
          <cell r="B2174" t="str">
            <v>BLOQ #8 20X20X40 RES. 80</v>
          </cell>
          <cell r="C2174" t="str">
            <v>UN</v>
          </cell>
          <cell r="D2174">
            <v>1334</v>
          </cell>
        </row>
        <row r="2175">
          <cell r="A2175">
            <v>2175</v>
          </cell>
          <cell r="B2175" t="str">
            <v>CONEXION DE GAS E-5   SIN</v>
          </cell>
          <cell r="C2175" t="str">
            <v>UN</v>
          </cell>
          <cell r="D2175">
            <v>299320</v>
          </cell>
        </row>
        <row r="2176">
          <cell r="A2176">
            <v>2176</v>
          </cell>
          <cell r="B2176" t="str">
            <v>TABLERO MADERA  0.70X1.40</v>
          </cell>
          <cell r="C2176" t="str">
            <v>DD</v>
          </cell>
          <cell r="D2176">
            <v>132</v>
          </cell>
        </row>
        <row r="2177">
          <cell r="A2177">
            <v>2177</v>
          </cell>
          <cell r="B2177" t="str">
            <v>ESPATULA               3"</v>
          </cell>
          <cell r="C2177" t="str">
            <v>UN</v>
          </cell>
          <cell r="D2177">
            <v>2030</v>
          </cell>
        </row>
        <row r="2178">
          <cell r="A2178">
            <v>2178</v>
          </cell>
          <cell r="B2178" t="str">
            <v>CANALETA          90x3.01</v>
          </cell>
          <cell r="C2178" t="str">
            <v>UN</v>
          </cell>
          <cell r="D2178">
            <v>28037</v>
          </cell>
        </row>
        <row r="2179">
          <cell r="A2179">
            <v>2179</v>
          </cell>
          <cell r="B2179" t="str">
            <v>ESPATULA               4"</v>
          </cell>
          <cell r="C2179" t="str">
            <v>UN</v>
          </cell>
          <cell r="D2179">
            <v>2413</v>
          </cell>
        </row>
        <row r="2180">
          <cell r="A2180">
            <v>2180</v>
          </cell>
          <cell r="B2180" t="str">
            <v>CONEXION DE GAS E-6   SIN</v>
          </cell>
          <cell r="C2180" t="str">
            <v>UN</v>
          </cell>
          <cell r="D2180">
            <v>299320</v>
          </cell>
        </row>
        <row r="2181">
          <cell r="A2181">
            <v>2181</v>
          </cell>
          <cell r="B2181" t="str">
            <v>CANALETA          90x4.50</v>
          </cell>
          <cell r="C2181" t="str">
            <v>UN</v>
          </cell>
          <cell r="D2181">
            <v>50652</v>
          </cell>
        </row>
        <row r="2182">
          <cell r="A2182">
            <v>2182</v>
          </cell>
          <cell r="B2182" t="str">
            <v>CONEXION TELEF. NO RESI01</v>
          </cell>
          <cell r="C2182" t="str">
            <v>UN</v>
          </cell>
          <cell r="D2182">
            <v>494647</v>
          </cell>
        </row>
        <row r="2183">
          <cell r="A2183">
            <v>2183</v>
          </cell>
          <cell r="B2183" t="str">
            <v>LLANA LISA</v>
          </cell>
          <cell r="C2183" t="str">
            <v>UN</v>
          </cell>
          <cell r="D2183">
            <v>8561</v>
          </cell>
        </row>
        <row r="2184">
          <cell r="A2184">
            <v>2184</v>
          </cell>
          <cell r="B2184" t="str">
            <v>BLOQ #8 20X20X40 RES. 100</v>
          </cell>
          <cell r="C2184" t="str">
            <v>UN</v>
          </cell>
          <cell r="D2184">
            <v>1462</v>
          </cell>
        </row>
        <row r="2185">
          <cell r="A2185">
            <v>2185</v>
          </cell>
          <cell r="B2185" t="str">
            <v>MARCO P/SEGUETA       12"</v>
          </cell>
          <cell r="C2185" t="str">
            <v>UN</v>
          </cell>
          <cell r="D2185">
            <v>6462</v>
          </cell>
        </row>
        <row r="2186">
          <cell r="A2186">
            <v>2186</v>
          </cell>
          <cell r="B2186" t="str">
            <v>PALA C.REDONDO    STANLEY</v>
          </cell>
          <cell r="C2186" t="str">
            <v>UN</v>
          </cell>
          <cell r="D2186">
            <v>3944</v>
          </cell>
        </row>
        <row r="2187">
          <cell r="A2187">
            <v>2187</v>
          </cell>
          <cell r="B2187" t="str">
            <v>CERCHAS METALICAS 3 Mts</v>
          </cell>
          <cell r="C2187" t="str">
            <v>DD</v>
          </cell>
          <cell r="D2187">
            <v>128</v>
          </cell>
        </row>
        <row r="2188">
          <cell r="A2188">
            <v>2188</v>
          </cell>
          <cell r="B2188" t="str">
            <v>CRUCETAS LARGAS Y CORTAS</v>
          </cell>
          <cell r="C2188" t="str">
            <v>DD</v>
          </cell>
          <cell r="D2188">
            <v>30</v>
          </cell>
        </row>
        <row r="2189">
          <cell r="A2189">
            <v>2189</v>
          </cell>
          <cell r="B2189" t="str">
            <v>SPLIT #6 15X20X40</v>
          </cell>
          <cell r="C2189" t="str">
            <v>UN</v>
          </cell>
          <cell r="D2189">
            <v>1560</v>
          </cell>
        </row>
        <row r="2190">
          <cell r="A2190">
            <v>2190</v>
          </cell>
          <cell r="B2190" t="str">
            <v>CANALETA          90x5.00</v>
          </cell>
          <cell r="C2190" t="str">
            <v>UN</v>
          </cell>
          <cell r="D2190">
            <v>46531</v>
          </cell>
        </row>
        <row r="2191">
          <cell r="A2191">
            <v>2191</v>
          </cell>
          <cell r="B2191" t="str">
            <v>SPLIT #6 MEDIOS 15X20X20</v>
          </cell>
          <cell r="C2191" t="str">
            <v>UN</v>
          </cell>
          <cell r="D2191">
            <v>882</v>
          </cell>
        </row>
        <row r="2192">
          <cell r="A2192">
            <v>2192</v>
          </cell>
          <cell r="B2192" t="str">
            <v>CHAPA SPLIT 5X20X40</v>
          </cell>
          <cell r="C2192" t="str">
            <v>UN</v>
          </cell>
          <cell r="D2192">
            <v>882</v>
          </cell>
        </row>
        <row r="2193">
          <cell r="A2193">
            <v>2193</v>
          </cell>
          <cell r="B2193" t="str">
            <v>FLEXOMETRO   UNILOC    3m</v>
          </cell>
          <cell r="C2193" t="str">
            <v>UN</v>
          </cell>
          <cell r="D2193">
            <v>6820</v>
          </cell>
        </row>
        <row r="2194">
          <cell r="A2194">
            <v>2194</v>
          </cell>
          <cell r="B2194" t="str">
            <v>CONEXION TELEF.RESID. E-1</v>
          </cell>
          <cell r="C2194" t="str">
            <v>UN</v>
          </cell>
          <cell r="D2194">
            <v>179763</v>
          </cell>
        </row>
        <row r="2195">
          <cell r="A2195">
            <v>2195</v>
          </cell>
          <cell r="B2195" t="str">
            <v>CAJA MONOF. 4 CIRCUITOS</v>
          </cell>
          <cell r="C2195" t="str">
            <v>UN</v>
          </cell>
          <cell r="D2195">
            <v>14082</v>
          </cell>
        </row>
        <row r="2196">
          <cell r="A2196">
            <v>2196</v>
          </cell>
          <cell r="B2196" t="str">
            <v>CONEXION TELEF.RESID. E-2</v>
          </cell>
          <cell r="C2196" t="str">
            <v>UN</v>
          </cell>
          <cell r="D2196">
            <v>243202</v>
          </cell>
        </row>
        <row r="2197">
          <cell r="A2197">
            <v>2197</v>
          </cell>
          <cell r="B2197" t="str">
            <v>CONEXION TELEF.RESID. E-3</v>
          </cell>
          <cell r="C2197" t="str">
            <v>UN</v>
          </cell>
          <cell r="D2197">
            <v>304002</v>
          </cell>
        </row>
        <row r="2198">
          <cell r="A2198">
            <v>2198</v>
          </cell>
          <cell r="B2198" t="str">
            <v>CONEXION TELEF.RESID. E-4</v>
          </cell>
          <cell r="C2198" t="str">
            <v>UN</v>
          </cell>
          <cell r="D2198">
            <v>364802</v>
          </cell>
        </row>
        <row r="2199">
          <cell r="A2199">
            <v>2199</v>
          </cell>
          <cell r="B2199" t="str">
            <v>CONEXION TELEF.RESID. E-5</v>
          </cell>
          <cell r="C2199" t="str">
            <v>UN</v>
          </cell>
          <cell r="D2199">
            <v>425602</v>
          </cell>
        </row>
        <row r="2200">
          <cell r="A2200">
            <v>2200</v>
          </cell>
          <cell r="B2200" t="str">
            <v>CAJA MONOF. 6 CIRCUITOS</v>
          </cell>
          <cell r="C2200" t="str">
            <v>UN</v>
          </cell>
          <cell r="D2200">
            <v>24836</v>
          </cell>
        </row>
        <row r="2201">
          <cell r="A2201">
            <v>2201</v>
          </cell>
          <cell r="B2201" t="str">
            <v>CONEXION TELEF.RESID. E-6</v>
          </cell>
          <cell r="C2201" t="str">
            <v>UN</v>
          </cell>
          <cell r="D2201">
            <v>494647</v>
          </cell>
        </row>
        <row r="2202">
          <cell r="A2202">
            <v>2202</v>
          </cell>
          <cell r="B2202" t="str">
            <v>PERFIL ABIERTO 50x100  18</v>
          </cell>
          <cell r="C2202" t="str">
            <v>ML</v>
          </cell>
          <cell r="D2202">
            <v>3310</v>
          </cell>
        </row>
        <row r="2203">
          <cell r="A2203">
            <v>2203</v>
          </cell>
          <cell r="B2203" t="str">
            <v>CANALETA          90x6.00</v>
          </cell>
          <cell r="C2203" t="str">
            <v>UN</v>
          </cell>
          <cell r="D2203">
            <v>55880</v>
          </cell>
        </row>
        <row r="2204">
          <cell r="A2204">
            <v>2204</v>
          </cell>
          <cell r="B2204" t="str">
            <v>CHAPA SPLIT 4X10.5X21</v>
          </cell>
          <cell r="C2204" t="str">
            <v>M2</v>
          </cell>
          <cell r="D2204">
            <v>10614</v>
          </cell>
        </row>
        <row r="2205">
          <cell r="A2205">
            <v>2205</v>
          </cell>
          <cell r="B2205" t="str">
            <v>SPLIT #8 20X20X40</v>
          </cell>
          <cell r="C2205" t="str">
            <v>UN</v>
          </cell>
          <cell r="D2205">
            <v>1931</v>
          </cell>
        </row>
        <row r="2206">
          <cell r="A2206">
            <v>2206</v>
          </cell>
          <cell r="B2206" t="str">
            <v>CIZALLA DE TIJERA     24"</v>
          </cell>
          <cell r="C2206" t="str">
            <v>UN</v>
          </cell>
          <cell r="D2206">
            <v>39500</v>
          </cell>
        </row>
        <row r="2207">
          <cell r="A2207">
            <v>2207</v>
          </cell>
          <cell r="B2207" t="str">
            <v>CANALETA          90x7.00</v>
          </cell>
          <cell r="C2207" t="str">
            <v>UN</v>
          </cell>
          <cell r="D2207">
            <v>65183</v>
          </cell>
        </row>
        <row r="2208">
          <cell r="A2208">
            <v>2208</v>
          </cell>
          <cell r="B2208" t="str">
            <v>CIZALLA DE TIJERA     30"</v>
          </cell>
          <cell r="C2208" t="str">
            <v>UN</v>
          </cell>
          <cell r="D2208">
            <v>49980</v>
          </cell>
        </row>
        <row r="2209">
          <cell r="A2209">
            <v>2209</v>
          </cell>
          <cell r="B2209" t="str">
            <v>CONEXION TELEF.PROVIC.</v>
          </cell>
          <cell r="C2209" t="str">
            <v>UN</v>
          </cell>
          <cell r="D2209">
            <v>133956</v>
          </cell>
        </row>
        <row r="2210">
          <cell r="A2210">
            <v>2210</v>
          </cell>
          <cell r="B2210" t="str">
            <v>CIZALLA DE TIJERA     36"</v>
          </cell>
          <cell r="C2210" t="str">
            <v>UN</v>
          </cell>
          <cell r="D2210">
            <v>65590</v>
          </cell>
        </row>
        <row r="2211">
          <cell r="A2211">
            <v>2211</v>
          </cell>
          <cell r="B2211" t="str">
            <v>MAQUINA DOBLADORA DE TUBO</v>
          </cell>
          <cell r="C2211" t="str">
            <v>UN</v>
          </cell>
          <cell r="D2211">
            <v>1113600</v>
          </cell>
        </row>
        <row r="2212">
          <cell r="A2212">
            <v>2212</v>
          </cell>
          <cell r="B2212" t="str">
            <v>POLIPASTO           1 Ton</v>
          </cell>
          <cell r="C2212" t="str">
            <v>UN</v>
          </cell>
          <cell r="D2212">
            <v>64940</v>
          </cell>
        </row>
        <row r="2213">
          <cell r="A2213">
            <v>2213</v>
          </cell>
          <cell r="B2213" t="str">
            <v>POLIPASTO           2 Ton</v>
          </cell>
          <cell r="C2213" t="str">
            <v>UN</v>
          </cell>
          <cell r="D2213">
            <v>17980</v>
          </cell>
        </row>
        <row r="2214">
          <cell r="A2214">
            <v>2214</v>
          </cell>
          <cell r="B2214" t="str">
            <v>POLIPASTO           4 Ton</v>
          </cell>
          <cell r="C2214" t="str">
            <v>UN</v>
          </cell>
          <cell r="D2214">
            <v>34800</v>
          </cell>
        </row>
        <row r="2215">
          <cell r="A2215">
            <v>2215</v>
          </cell>
          <cell r="B2215" t="str">
            <v>SOLDADOR 225 A  110/220 V</v>
          </cell>
          <cell r="C2215" t="str">
            <v>UN</v>
          </cell>
          <cell r="D2215">
            <v>504600</v>
          </cell>
        </row>
        <row r="2216">
          <cell r="A2216">
            <v>2216</v>
          </cell>
          <cell r="B2216" t="str">
            <v>ADOQUINES. "I" 21X14.5X8</v>
          </cell>
          <cell r="C2216" t="str">
            <v>M2</v>
          </cell>
          <cell r="D2216">
            <v>14867</v>
          </cell>
        </row>
        <row r="2217">
          <cell r="A2217">
            <v>2217</v>
          </cell>
          <cell r="B2217" t="str">
            <v>ADOQUIN RECTANG 21X10.5X8</v>
          </cell>
          <cell r="C2217" t="str">
            <v>M2</v>
          </cell>
          <cell r="D2217">
            <v>14867</v>
          </cell>
        </row>
        <row r="2218">
          <cell r="A2218">
            <v>2218</v>
          </cell>
          <cell r="B2218" t="str">
            <v>CONCRETO CORR 1500 PSI 03</v>
          </cell>
          <cell r="C2218" t="str">
            <v>M3</v>
          </cell>
          <cell r="D2218">
            <v>107764</v>
          </cell>
        </row>
        <row r="2219">
          <cell r="A2219">
            <v>2219</v>
          </cell>
          <cell r="B2219" t="str">
            <v>CIZALLA DE PALANCA</v>
          </cell>
          <cell r="C2219" t="str">
            <v>UN</v>
          </cell>
          <cell r="D2219">
            <v>211120</v>
          </cell>
        </row>
        <row r="2220">
          <cell r="A2220">
            <v>2220</v>
          </cell>
          <cell r="B2220" t="str">
            <v>CARRETILLA BUGY</v>
          </cell>
          <cell r="C2220" t="str">
            <v>UN</v>
          </cell>
          <cell r="D2220">
            <v>82743</v>
          </cell>
        </row>
        <row r="2221">
          <cell r="A2221">
            <v>2221</v>
          </cell>
          <cell r="B2221" t="str">
            <v>CARRETILLA C/RUEDA CAUCHO</v>
          </cell>
          <cell r="C2221" t="str">
            <v>UN</v>
          </cell>
          <cell r="D2221">
            <v>55367</v>
          </cell>
        </row>
        <row r="2222">
          <cell r="A2222">
            <v>2222</v>
          </cell>
          <cell r="B2222" t="str">
            <v>TARRAJA TUBO DADO  1/2-2"</v>
          </cell>
          <cell r="C2222" t="str">
            <v>UN</v>
          </cell>
          <cell r="D2222">
            <v>1682000</v>
          </cell>
        </row>
        <row r="2223">
          <cell r="A2223">
            <v>2223</v>
          </cell>
          <cell r="B2223" t="str">
            <v>CONEXION TELEF.RESID. E01</v>
          </cell>
          <cell r="C2223" t="str">
            <v>UN</v>
          </cell>
          <cell r="D2223">
            <v>199009</v>
          </cell>
        </row>
        <row r="2224">
          <cell r="A2224">
            <v>2224</v>
          </cell>
          <cell r="B2224" t="str">
            <v>CONCRETO CORR 2000 PSI 05</v>
          </cell>
          <cell r="C2224" t="str">
            <v>M3</v>
          </cell>
          <cell r="D2224">
            <v>112520</v>
          </cell>
        </row>
        <row r="2225">
          <cell r="A2225">
            <v>2225</v>
          </cell>
          <cell r="B2225" t="str">
            <v>CONEXION TELEF.RESID. E02</v>
          </cell>
          <cell r="C2225" t="str">
            <v>UN</v>
          </cell>
          <cell r="D2225">
            <v>285758</v>
          </cell>
        </row>
        <row r="2226">
          <cell r="A2226">
            <v>2226</v>
          </cell>
          <cell r="B2226" t="str">
            <v>CORTATUBO      1/8-1 1/8"</v>
          </cell>
          <cell r="C2226" t="str">
            <v>UN</v>
          </cell>
          <cell r="D2226">
            <v>14782</v>
          </cell>
        </row>
        <row r="2227">
          <cell r="A2227">
            <v>2227</v>
          </cell>
          <cell r="B2227" t="str">
            <v>CAJA MONOF. 8 CIRCUITOS</v>
          </cell>
          <cell r="C2227" t="str">
            <v>UN</v>
          </cell>
          <cell r="D2227">
            <v>27991</v>
          </cell>
        </row>
        <row r="2228">
          <cell r="A2228">
            <v>2228</v>
          </cell>
          <cell r="B2228" t="str">
            <v>CORTABALDOSA       400 mm</v>
          </cell>
          <cell r="C2228" t="str">
            <v>UN</v>
          </cell>
          <cell r="D2228">
            <v>62500</v>
          </cell>
        </row>
        <row r="2229">
          <cell r="A2229">
            <v>2229</v>
          </cell>
          <cell r="B2229" t="str">
            <v>CAJA MONOF.12 CIRCUITOS</v>
          </cell>
          <cell r="C2229" t="str">
            <v>UN</v>
          </cell>
          <cell r="D2229">
            <v>43048</v>
          </cell>
        </row>
        <row r="2230">
          <cell r="A2230">
            <v>2230</v>
          </cell>
          <cell r="B2230" t="str">
            <v>CAJA TRIF.  3 CIRCUITOS</v>
          </cell>
          <cell r="C2230" t="str">
            <v>UN</v>
          </cell>
          <cell r="D2230">
            <v>12540</v>
          </cell>
        </row>
        <row r="2231">
          <cell r="A2231">
            <v>2231</v>
          </cell>
          <cell r="B2231" t="str">
            <v>CAJA TRIF.  6 CIRCUITOS</v>
          </cell>
          <cell r="C2231" t="str">
            <v>UN</v>
          </cell>
          <cell r="D2231">
            <v>26854</v>
          </cell>
        </row>
        <row r="2232">
          <cell r="A2232">
            <v>2232</v>
          </cell>
          <cell r="B2232" t="str">
            <v>GUANTE CAUCHO NEGRO CAL35</v>
          </cell>
          <cell r="C2232" t="str">
            <v>UN</v>
          </cell>
          <cell r="D2232">
            <v>4060</v>
          </cell>
        </row>
        <row r="2233">
          <cell r="A2233">
            <v>2233</v>
          </cell>
          <cell r="B2233" t="str">
            <v>CAJA TRIF.  9 CIRCUITOS</v>
          </cell>
          <cell r="C2233" t="str">
            <v>UN</v>
          </cell>
          <cell r="D2233">
            <v>36111</v>
          </cell>
        </row>
        <row r="2234">
          <cell r="A2234">
            <v>2234</v>
          </cell>
          <cell r="B2234" t="str">
            <v>ABRIGO IMPER.PVC/NYLON</v>
          </cell>
          <cell r="C2234" t="str">
            <v>UN</v>
          </cell>
          <cell r="D2234">
            <v>33060</v>
          </cell>
        </row>
        <row r="2235">
          <cell r="A2235">
            <v>2235</v>
          </cell>
          <cell r="B2235" t="str">
            <v>BOTIQUIN PRIMEROS AUX.</v>
          </cell>
          <cell r="C2235" t="str">
            <v>UN</v>
          </cell>
          <cell r="D2235">
            <v>80040</v>
          </cell>
        </row>
        <row r="2236">
          <cell r="A2236">
            <v>2236</v>
          </cell>
          <cell r="B2236" t="str">
            <v>CAPA IMPERM.C/CAPUCHA</v>
          </cell>
          <cell r="C2236" t="str">
            <v>UN</v>
          </cell>
          <cell r="D2236">
            <v>33060</v>
          </cell>
        </row>
        <row r="2237">
          <cell r="A2237">
            <v>2237</v>
          </cell>
          <cell r="B2237" t="str">
            <v>CONCRETO CORR 2500 PSI 05</v>
          </cell>
          <cell r="C2237" t="str">
            <v>M3</v>
          </cell>
          <cell r="D2237">
            <v>118436</v>
          </cell>
        </row>
        <row r="2238">
          <cell r="A2238">
            <v>2238</v>
          </cell>
          <cell r="B2238" t="str">
            <v>CONCRETO CORR 3000 PSI 05</v>
          </cell>
          <cell r="C2238" t="str">
            <v>M3</v>
          </cell>
          <cell r="D2238">
            <v>126440</v>
          </cell>
        </row>
        <row r="2239">
          <cell r="A2239">
            <v>2239</v>
          </cell>
          <cell r="B2239" t="str">
            <v>CONCRETO CORR 3500 PSI 05</v>
          </cell>
          <cell r="C2239" t="str">
            <v>M3</v>
          </cell>
          <cell r="D2239">
            <v>132820</v>
          </cell>
        </row>
        <row r="2240">
          <cell r="A2240">
            <v>2240</v>
          </cell>
          <cell r="B2240" t="str">
            <v>CARETA P/ESMERILAR PLAST.</v>
          </cell>
          <cell r="C2240" t="str">
            <v>UN</v>
          </cell>
          <cell r="D2240">
            <v>12760</v>
          </cell>
        </row>
        <row r="2241">
          <cell r="A2241">
            <v>2241</v>
          </cell>
          <cell r="B2241" t="str">
            <v>CAJA TRIF. 12 CIRCUITOS</v>
          </cell>
          <cell r="C2241" t="str">
            <v>UN</v>
          </cell>
          <cell r="D2241">
            <v>51469</v>
          </cell>
        </row>
        <row r="2242">
          <cell r="A2242">
            <v>2242</v>
          </cell>
          <cell r="B2242" t="str">
            <v>CASCO DE SEGURIDAD</v>
          </cell>
          <cell r="C2242" t="str">
            <v>UN</v>
          </cell>
          <cell r="D2242">
            <v>10788</v>
          </cell>
        </row>
        <row r="2243">
          <cell r="A2243">
            <v>2243</v>
          </cell>
          <cell r="B2243" t="str">
            <v>CONEXION TELEF.RESID. E03</v>
          </cell>
          <cell r="C2243" t="str">
            <v>UN</v>
          </cell>
          <cell r="D2243">
            <v>382711</v>
          </cell>
        </row>
        <row r="2244">
          <cell r="A2244">
            <v>2244</v>
          </cell>
          <cell r="B2244" t="str">
            <v>BOTA DE CAUCHO SEGURIDAD</v>
          </cell>
          <cell r="C2244" t="str">
            <v>UN</v>
          </cell>
          <cell r="D2244">
            <v>30740</v>
          </cell>
        </row>
        <row r="2245">
          <cell r="A2245">
            <v>2245</v>
          </cell>
          <cell r="B2245" t="str">
            <v>CARETA P/SOLDAR</v>
          </cell>
          <cell r="C2245" t="str">
            <v>UN</v>
          </cell>
          <cell r="D2245">
            <v>29580</v>
          </cell>
        </row>
        <row r="2246">
          <cell r="A2246">
            <v>2246</v>
          </cell>
          <cell r="B2246" t="str">
            <v>TABLERO S/PUERTA  6 CIRC.</v>
          </cell>
          <cell r="C2246" t="str">
            <v>UN</v>
          </cell>
          <cell r="D2246">
            <v>78010</v>
          </cell>
        </row>
        <row r="2247">
          <cell r="A2247">
            <v>2247</v>
          </cell>
          <cell r="B2247" t="str">
            <v>GUANTE CARNAZA REFORZADO</v>
          </cell>
          <cell r="C2247" t="str">
            <v>UN</v>
          </cell>
          <cell r="D2247">
            <v>4060</v>
          </cell>
        </row>
        <row r="2248">
          <cell r="A2248">
            <v>2248</v>
          </cell>
          <cell r="B2248" t="str">
            <v>TABLERO S/PUERTA 12 CIRC.</v>
          </cell>
          <cell r="C2248" t="str">
            <v>UN</v>
          </cell>
          <cell r="D2248">
            <v>107787</v>
          </cell>
        </row>
        <row r="2249">
          <cell r="A2249">
            <v>2249</v>
          </cell>
          <cell r="B2249" t="str">
            <v>SOLDADURA ELEC. 0093/32"</v>
          </cell>
          <cell r="C2249" t="str">
            <v>KG</v>
          </cell>
          <cell r="D2249">
            <v>2200</v>
          </cell>
        </row>
        <row r="2250">
          <cell r="A2250">
            <v>2250</v>
          </cell>
          <cell r="B2250" t="str">
            <v>MONOGAFA CON MONTURA</v>
          </cell>
          <cell r="C2250" t="str">
            <v>UN</v>
          </cell>
          <cell r="D2250">
            <v>7540</v>
          </cell>
        </row>
        <row r="2251">
          <cell r="A2251">
            <v>2251</v>
          </cell>
          <cell r="B2251" t="str">
            <v>ANTEOJO DE SEGURIDAD SENC</v>
          </cell>
          <cell r="C2251" t="str">
            <v>UN</v>
          </cell>
          <cell r="D2251">
            <v>5336</v>
          </cell>
        </row>
        <row r="2252">
          <cell r="A2252">
            <v>2252</v>
          </cell>
          <cell r="B2252" t="str">
            <v>TABLERO S/PUERTA 18 CIRC.</v>
          </cell>
          <cell r="C2252" t="str">
            <v>UN</v>
          </cell>
          <cell r="D2252">
            <v>141404</v>
          </cell>
        </row>
        <row r="2253">
          <cell r="A2253">
            <v>2253</v>
          </cell>
          <cell r="B2253" t="str">
            <v>TABLERO S/PUERTA 24 CIRC.</v>
          </cell>
          <cell r="C2253" t="str">
            <v>UN</v>
          </cell>
          <cell r="D2253">
            <v>168710</v>
          </cell>
        </row>
        <row r="2254">
          <cell r="A2254">
            <v>2254</v>
          </cell>
          <cell r="B2254" t="str">
            <v>CONCRETO CORR 4000 PSI 05</v>
          </cell>
          <cell r="C2254" t="str">
            <v>M3</v>
          </cell>
          <cell r="D2254">
            <v>141520</v>
          </cell>
        </row>
        <row r="2255">
          <cell r="A2255">
            <v>2255</v>
          </cell>
          <cell r="B2255" t="str">
            <v>CINTURON DE SEGURIDAD  01</v>
          </cell>
          <cell r="C2255" t="str">
            <v>DD</v>
          </cell>
          <cell r="D2255">
            <v>464</v>
          </cell>
        </row>
        <row r="2256">
          <cell r="A2256">
            <v>2256</v>
          </cell>
          <cell r="B2256" t="str">
            <v>ANDAMIO TUBULAR 1.50</v>
          </cell>
          <cell r="C2256" t="str">
            <v>DD</v>
          </cell>
          <cell r="D2256">
            <v>556</v>
          </cell>
        </row>
        <row r="2257">
          <cell r="A2257">
            <v>2257</v>
          </cell>
          <cell r="B2257" t="str">
            <v>CONEXION TELEF.RESID. E04</v>
          </cell>
          <cell r="C2257" t="str">
            <v>UN</v>
          </cell>
          <cell r="D2257">
            <v>489870</v>
          </cell>
        </row>
        <row r="2258">
          <cell r="A2258">
            <v>2258</v>
          </cell>
          <cell r="B2258" t="str">
            <v>CONEXION TELEF.RESID. E05</v>
          </cell>
          <cell r="C2258" t="str">
            <v>UN</v>
          </cell>
          <cell r="D2258">
            <v>500192</v>
          </cell>
        </row>
        <row r="2259">
          <cell r="A2259">
            <v>2259</v>
          </cell>
          <cell r="B2259" t="str">
            <v>MARCOS 60x60</v>
          </cell>
          <cell r="C2259" t="str">
            <v>M2</v>
          </cell>
          <cell r="D2259">
            <v>8000</v>
          </cell>
        </row>
        <row r="2260">
          <cell r="A2260">
            <v>2260</v>
          </cell>
          <cell r="B2260" t="str">
            <v>CONEXION TELEF.RESID. E06</v>
          </cell>
          <cell r="C2260" t="str">
            <v>UN</v>
          </cell>
          <cell r="D2260">
            <v>510515</v>
          </cell>
        </row>
        <row r="2261">
          <cell r="A2261">
            <v>2261</v>
          </cell>
          <cell r="B2261" t="str">
            <v>CONEXION TELEF. PROV. E-1</v>
          </cell>
          <cell r="C2261" t="str">
            <v>UN</v>
          </cell>
          <cell r="D2261">
            <v>107100</v>
          </cell>
        </row>
        <row r="2262">
          <cell r="A2262">
            <v>2262</v>
          </cell>
          <cell r="B2262" t="str">
            <v>EST MIXTA 4 P ENCEN ELE01</v>
          </cell>
          <cell r="C2262" t="str">
            <v>UN</v>
          </cell>
          <cell r="D2262">
            <v>213400</v>
          </cell>
        </row>
        <row r="2263">
          <cell r="A2263">
            <v>2263</v>
          </cell>
          <cell r="B2263" t="str">
            <v>PISO PARED EGEO    20.5x20.5</v>
          </cell>
          <cell r="C2263" t="str">
            <v>M2</v>
          </cell>
          <cell r="D2263">
            <v>16906</v>
          </cell>
        </row>
        <row r="2264">
          <cell r="A2264">
            <v>2264</v>
          </cell>
          <cell r="B2264" t="str">
            <v>CONEXION TELEF. NO RESI02</v>
          </cell>
          <cell r="C2264" t="str">
            <v>UN</v>
          </cell>
          <cell r="D2264">
            <v>510515</v>
          </cell>
        </row>
        <row r="2265">
          <cell r="A2265">
            <v>2265</v>
          </cell>
          <cell r="B2265" t="str">
            <v>CONEXION TELEF.RESID. E07</v>
          </cell>
          <cell r="C2265" t="str">
            <v>UN</v>
          </cell>
          <cell r="D2265">
            <v>180000</v>
          </cell>
        </row>
        <row r="2266">
          <cell r="A2266">
            <v>2266</v>
          </cell>
          <cell r="B2266" t="str">
            <v>CLAVO ESTRIADO     1 1/2"</v>
          </cell>
          <cell r="C2266" t="str">
            <v>LB</v>
          </cell>
          <cell r="D2266">
            <v>2900</v>
          </cell>
        </row>
        <row r="2267">
          <cell r="A2267">
            <v>2267</v>
          </cell>
          <cell r="B2267" t="str">
            <v>CONEXION TELEF.RESID. E08</v>
          </cell>
          <cell r="C2267" t="str">
            <v>UN</v>
          </cell>
          <cell r="D2267">
            <v>240000</v>
          </cell>
        </row>
        <row r="2268">
          <cell r="A2268">
            <v>2268</v>
          </cell>
          <cell r="B2268" t="str">
            <v>CONCRETO CORR 4500 PSI 05</v>
          </cell>
          <cell r="C2268" t="str">
            <v>M3</v>
          </cell>
          <cell r="D2268">
            <v>150800</v>
          </cell>
        </row>
        <row r="2269">
          <cell r="A2269">
            <v>2269</v>
          </cell>
          <cell r="B2269" t="str">
            <v>CONEXION TELEF.RESID. E09</v>
          </cell>
          <cell r="C2269" t="str">
            <v>UN</v>
          </cell>
          <cell r="D2269">
            <v>300000</v>
          </cell>
        </row>
        <row r="2270">
          <cell r="A2270">
            <v>2270</v>
          </cell>
          <cell r="B2270" t="str">
            <v>TINA HIDROMASAJE LUCER II</v>
          </cell>
          <cell r="C2270" t="str">
            <v>UN</v>
          </cell>
          <cell r="D2270">
            <v>1538614</v>
          </cell>
        </row>
        <row r="2271">
          <cell r="A2271">
            <v>2271</v>
          </cell>
          <cell r="B2271" t="str">
            <v>CORTAFRIO LATERAL      7"</v>
          </cell>
          <cell r="C2271" t="str">
            <v>UN</v>
          </cell>
          <cell r="D2271">
            <v>12924</v>
          </cell>
        </row>
        <row r="2272">
          <cell r="A2272">
            <v>2272</v>
          </cell>
          <cell r="B2272" t="str">
            <v>CONCRETO CORR 5000 PSI 05</v>
          </cell>
          <cell r="C2272" t="str">
            <v>M3</v>
          </cell>
          <cell r="D2272">
            <v>153440</v>
          </cell>
        </row>
        <row r="2273">
          <cell r="A2273">
            <v>2273</v>
          </cell>
          <cell r="B2273" t="str">
            <v>TEJA PLACA ONDULADA #4</v>
          </cell>
          <cell r="C2273" t="str">
            <v>UN</v>
          </cell>
          <cell r="D2273">
            <v>7836</v>
          </cell>
        </row>
        <row r="2274">
          <cell r="A2274">
            <v>2274</v>
          </cell>
          <cell r="B2274" t="str">
            <v>TEJA PLACA ONDULADA #5</v>
          </cell>
          <cell r="C2274" t="str">
            <v>UN</v>
          </cell>
          <cell r="D2274">
            <v>10407</v>
          </cell>
        </row>
        <row r="2275">
          <cell r="A2275">
            <v>2275</v>
          </cell>
          <cell r="B2275" t="str">
            <v>TEJA PLACA ONDULADA #6</v>
          </cell>
          <cell r="C2275" t="str">
            <v>UN</v>
          </cell>
          <cell r="D2275">
            <v>12881</v>
          </cell>
        </row>
        <row r="2276">
          <cell r="A2276">
            <v>2276</v>
          </cell>
          <cell r="B2276" t="str">
            <v>TEJA PLACA ONDULADA #8</v>
          </cell>
          <cell r="C2276" t="str">
            <v>UN</v>
          </cell>
          <cell r="D2276">
            <v>16744</v>
          </cell>
        </row>
        <row r="2277">
          <cell r="A2277">
            <v>2277</v>
          </cell>
          <cell r="B2277" t="str">
            <v>TEJA PLACA ONDULADA #10</v>
          </cell>
          <cell r="C2277" t="str">
            <v>UN</v>
          </cell>
          <cell r="D2277">
            <v>21560</v>
          </cell>
        </row>
        <row r="2278">
          <cell r="A2278">
            <v>2278</v>
          </cell>
          <cell r="B2278" t="str">
            <v>PEGANTE EGA      1/4 Kg.</v>
          </cell>
          <cell r="C2278" t="str">
            <v>UN</v>
          </cell>
          <cell r="D2278">
            <v>520</v>
          </cell>
        </row>
        <row r="2279">
          <cell r="A2279">
            <v>2279</v>
          </cell>
          <cell r="B2279" t="str">
            <v>CONEXION TELEF.RESID. E10</v>
          </cell>
          <cell r="C2279" t="str">
            <v>UN</v>
          </cell>
          <cell r="D2279">
            <v>361000</v>
          </cell>
        </row>
        <row r="2280">
          <cell r="A2280">
            <v>2280</v>
          </cell>
          <cell r="B2280" t="str">
            <v>CONEXION TELEF.RESID. E11</v>
          </cell>
          <cell r="C2280" t="str">
            <v>UN</v>
          </cell>
          <cell r="D2280">
            <v>421000</v>
          </cell>
        </row>
        <row r="2281">
          <cell r="A2281">
            <v>2281</v>
          </cell>
          <cell r="B2281" t="str">
            <v>CONEXION  DE GAS  E-1  BQ</v>
          </cell>
          <cell r="C2281" t="str">
            <v>UN</v>
          </cell>
          <cell r="D2281">
            <v>249000</v>
          </cell>
        </row>
        <row r="2282">
          <cell r="A2282">
            <v>2282</v>
          </cell>
          <cell r="B2282" t="str">
            <v>CONEXION  DE GAS  E-2  BQ</v>
          </cell>
          <cell r="C2282" t="str">
            <v>UN</v>
          </cell>
          <cell r="D2282">
            <v>287000</v>
          </cell>
        </row>
        <row r="2283">
          <cell r="A2283">
            <v>2283</v>
          </cell>
          <cell r="B2283" t="str">
            <v>CONEXION  DE GAS  E-3  BQ</v>
          </cell>
          <cell r="C2283" t="str">
            <v>UN</v>
          </cell>
          <cell r="D2283">
            <v>327000</v>
          </cell>
        </row>
        <row r="2284">
          <cell r="A2284">
            <v>2284</v>
          </cell>
          <cell r="B2284" t="str">
            <v>CONEXION  DE GAS  E-4  BQ</v>
          </cell>
          <cell r="C2284" t="str">
            <v>UN</v>
          </cell>
          <cell r="D2284">
            <v>356000</v>
          </cell>
        </row>
        <row r="2285">
          <cell r="A2285">
            <v>2285</v>
          </cell>
          <cell r="B2285" t="str">
            <v>CONEXION  DE GAS  E-5  BQ</v>
          </cell>
          <cell r="C2285" t="str">
            <v>UN</v>
          </cell>
          <cell r="D2285">
            <v>430000</v>
          </cell>
        </row>
        <row r="2286">
          <cell r="A2286">
            <v>2286</v>
          </cell>
          <cell r="B2286" t="str">
            <v>CONEXION  DE GAS  E-6  BQ</v>
          </cell>
          <cell r="C2286" t="str">
            <v>UN</v>
          </cell>
          <cell r="D2286">
            <v>465000</v>
          </cell>
        </row>
        <row r="2287">
          <cell r="A2287">
            <v>2287</v>
          </cell>
          <cell r="B2287" t="str">
            <v>CONEXION  DE GAS  E-1 VUP</v>
          </cell>
          <cell r="C2287" t="str">
            <v>UN</v>
          </cell>
          <cell r="D2287">
            <v>214000</v>
          </cell>
        </row>
        <row r="2288">
          <cell r="A2288">
            <v>2288</v>
          </cell>
          <cell r="B2288" t="str">
            <v>CONEXION  DE GAS  E-2 VUP</v>
          </cell>
          <cell r="C2288" t="str">
            <v>UN</v>
          </cell>
          <cell r="D2288">
            <v>282000</v>
          </cell>
        </row>
        <row r="2289">
          <cell r="A2289">
            <v>2289</v>
          </cell>
          <cell r="B2289" t="str">
            <v>CONEXION  DE GAS  E-3 VUP</v>
          </cell>
          <cell r="C2289" t="str">
            <v>UN</v>
          </cell>
          <cell r="D2289">
            <v>327000</v>
          </cell>
        </row>
        <row r="2290">
          <cell r="A2290">
            <v>2290</v>
          </cell>
          <cell r="B2290" t="str">
            <v>CONEXION  DE GAS  E-4 VUP</v>
          </cell>
          <cell r="C2290" t="str">
            <v>UN</v>
          </cell>
          <cell r="D2290">
            <v>356000</v>
          </cell>
        </row>
        <row r="2291">
          <cell r="A2291">
            <v>2291</v>
          </cell>
          <cell r="B2291" t="str">
            <v>CONEXION  DE GAS  E-5 VUP</v>
          </cell>
          <cell r="C2291" t="str">
            <v>UN</v>
          </cell>
          <cell r="D2291">
            <v>430000</v>
          </cell>
        </row>
        <row r="2292">
          <cell r="A2292">
            <v>2292</v>
          </cell>
          <cell r="B2292" t="str">
            <v>CONEXION  DE GAS  E-6 VUP</v>
          </cell>
          <cell r="C2292" t="str">
            <v>UN</v>
          </cell>
          <cell r="D2292">
            <v>465000</v>
          </cell>
        </row>
        <row r="2293">
          <cell r="A2293">
            <v>2293</v>
          </cell>
          <cell r="B2293" t="str">
            <v>CONEXION TELEF.RESID. E12</v>
          </cell>
          <cell r="C2293" t="str">
            <v>UN</v>
          </cell>
          <cell r="D2293">
            <v>490000</v>
          </cell>
        </row>
        <row r="2294">
          <cell r="A2294">
            <v>2294</v>
          </cell>
          <cell r="B2294" t="str">
            <v>CONEXION TELEF. NO RESI03</v>
          </cell>
          <cell r="C2294" t="str">
            <v>UN</v>
          </cell>
          <cell r="D2294">
            <v>490000</v>
          </cell>
        </row>
        <row r="2295">
          <cell r="A2295">
            <v>2295</v>
          </cell>
          <cell r="B2295" t="str">
            <v>TABLON TORRENO      33x33</v>
          </cell>
          <cell r="C2295" t="str">
            <v>M2</v>
          </cell>
          <cell r="D2295">
            <v>9628</v>
          </cell>
        </row>
        <row r="2296">
          <cell r="A2296">
            <v>2296</v>
          </cell>
          <cell r="B2296" t="str">
            <v>LAM.ICOPOR 1.00x1.00 20mm</v>
          </cell>
          <cell r="C2296" t="str">
            <v>UN</v>
          </cell>
          <cell r="D2296">
            <v>1847</v>
          </cell>
        </row>
        <row r="2297">
          <cell r="A2297">
            <v>2297</v>
          </cell>
          <cell r="B2297" t="str">
            <v>LAM.ICOPOR 1.20x1.20 20mm</v>
          </cell>
          <cell r="C2297" t="str">
            <v>UN</v>
          </cell>
          <cell r="D2297">
            <v>2506</v>
          </cell>
        </row>
        <row r="2298">
          <cell r="A2298">
            <v>2298</v>
          </cell>
          <cell r="B2298" t="str">
            <v>TABLON TORRENO      25x25</v>
          </cell>
          <cell r="C2298" t="str">
            <v>M2</v>
          </cell>
          <cell r="D2298">
            <v>9628</v>
          </cell>
        </row>
        <row r="2299">
          <cell r="A2299">
            <v>2299</v>
          </cell>
          <cell r="B2299" t="str">
            <v>TEJA PLACA CLARABOYA #4</v>
          </cell>
          <cell r="C2299" t="str">
            <v>UN</v>
          </cell>
          <cell r="D2299">
            <v>12954</v>
          </cell>
        </row>
        <row r="2300">
          <cell r="A2300">
            <v>2300</v>
          </cell>
          <cell r="B2300" t="str">
            <v>MANTO EDIL STANDAR</v>
          </cell>
          <cell r="C2300" t="str">
            <v>M2</v>
          </cell>
          <cell r="D2300">
            <v>5614</v>
          </cell>
        </row>
        <row r="2301">
          <cell r="A2301">
            <v>2301</v>
          </cell>
          <cell r="B2301" t="str">
            <v>MANTO EDIL REAL ADHESIVO</v>
          </cell>
          <cell r="C2301" t="str">
            <v>M2</v>
          </cell>
          <cell r="D2301">
            <v>7400</v>
          </cell>
        </row>
        <row r="2302">
          <cell r="A2302">
            <v>2302</v>
          </cell>
          <cell r="B2302" t="str">
            <v>LAM.ICOPOR 1.20x2.40 20mm</v>
          </cell>
          <cell r="C2302" t="str">
            <v>UN</v>
          </cell>
          <cell r="D2302">
            <v>5011</v>
          </cell>
        </row>
        <row r="2303">
          <cell r="A2303">
            <v>2303</v>
          </cell>
          <cell r="B2303" t="str">
            <v>TABLETA IBENCA      25x25</v>
          </cell>
          <cell r="C2303" t="str">
            <v>M2</v>
          </cell>
          <cell r="D2303">
            <v>9628</v>
          </cell>
        </row>
        <row r="2304">
          <cell r="A2304">
            <v>2304</v>
          </cell>
          <cell r="B2304" t="str">
            <v>REVISION ENERGIA      E01</v>
          </cell>
          <cell r="C2304" t="str">
            <v>UN</v>
          </cell>
          <cell r="D2304">
            <v>3849</v>
          </cell>
        </row>
        <row r="2305">
          <cell r="A2305">
            <v>2305</v>
          </cell>
          <cell r="B2305" t="str">
            <v>TABLETA CORRIENTE   20x20</v>
          </cell>
          <cell r="C2305" t="str">
            <v>M2</v>
          </cell>
          <cell r="D2305">
            <v>9628</v>
          </cell>
        </row>
        <row r="2306">
          <cell r="A2306">
            <v>2306</v>
          </cell>
          <cell r="B2306" t="str">
            <v>MENSULA # 1</v>
          </cell>
          <cell r="C2306" t="str">
            <v>M2</v>
          </cell>
          <cell r="D2306">
            <v>7500</v>
          </cell>
        </row>
        <row r="2307">
          <cell r="A2307">
            <v>2307</v>
          </cell>
          <cell r="B2307" t="str">
            <v>LAM.ICOPOR 1.20x3.60 20mm</v>
          </cell>
          <cell r="C2307" t="str">
            <v>UN</v>
          </cell>
          <cell r="D2307">
            <v>7517</v>
          </cell>
        </row>
        <row r="2308">
          <cell r="A2308">
            <v>2308</v>
          </cell>
          <cell r="B2308" t="str">
            <v>LAM.ICOPOR 1.00x1.00 50mm</v>
          </cell>
          <cell r="C2308" t="str">
            <v>UN</v>
          </cell>
          <cell r="D2308">
            <v>4618</v>
          </cell>
        </row>
        <row r="2309">
          <cell r="A2309">
            <v>2309</v>
          </cell>
          <cell r="B2309" t="str">
            <v>TABLETA CORRIENTE</v>
          </cell>
          <cell r="C2309" t="str">
            <v>M2</v>
          </cell>
          <cell r="D2309">
            <v>8816</v>
          </cell>
        </row>
        <row r="2310">
          <cell r="A2310">
            <v>2310</v>
          </cell>
          <cell r="B2310" t="str">
            <v>REVISION ENERGIA      E-2</v>
          </cell>
          <cell r="C2310" t="str">
            <v>UN</v>
          </cell>
          <cell r="D2310">
            <v>5134</v>
          </cell>
        </row>
        <row r="2311">
          <cell r="A2311">
            <v>2311</v>
          </cell>
          <cell r="B2311" t="str">
            <v>TEJA PLACA CLARABOYA #6</v>
          </cell>
          <cell r="C2311" t="str">
            <v>UN</v>
          </cell>
          <cell r="D2311">
            <v>19517</v>
          </cell>
        </row>
        <row r="2312">
          <cell r="A2312">
            <v>2312</v>
          </cell>
          <cell r="B2312" t="str">
            <v>CONTEN.RECTANGULAR 240 Lt</v>
          </cell>
          <cell r="C2312" t="str">
            <v>UN</v>
          </cell>
          <cell r="D2312">
            <v>56655</v>
          </cell>
        </row>
        <row r="2313">
          <cell r="A2313">
            <v>2313</v>
          </cell>
          <cell r="B2313" t="str">
            <v>TEJA PLACA VENTILACION #6</v>
          </cell>
          <cell r="C2313" t="str">
            <v>UN</v>
          </cell>
          <cell r="D2313">
            <v>23574</v>
          </cell>
        </row>
        <row r="2314">
          <cell r="A2314">
            <v>2314</v>
          </cell>
          <cell r="B2314" t="str">
            <v>BROCHA 1/2"</v>
          </cell>
          <cell r="C2314" t="str">
            <v>UN</v>
          </cell>
          <cell r="D2314">
            <v>1100</v>
          </cell>
        </row>
        <row r="2315">
          <cell r="A2315">
            <v>2315</v>
          </cell>
          <cell r="B2315" t="str">
            <v>BROCHA 1"</v>
          </cell>
          <cell r="C2315" t="str">
            <v>UN</v>
          </cell>
          <cell r="D2315">
            <v>1300</v>
          </cell>
        </row>
        <row r="2316">
          <cell r="A2316">
            <v>2316</v>
          </cell>
          <cell r="B2316" t="str">
            <v>BROCHA 1 1/2"</v>
          </cell>
          <cell r="C2316" t="str">
            <v>UN</v>
          </cell>
          <cell r="D2316">
            <v>1500</v>
          </cell>
        </row>
        <row r="2317">
          <cell r="A2317">
            <v>2317</v>
          </cell>
          <cell r="B2317" t="str">
            <v>BROCHA 2"</v>
          </cell>
          <cell r="C2317" t="str">
            <v>UN</v>
          </cell>
          <cell r="D2317">
            <v>2500</v>
          </cell>
        </row>
        <row r="2318">
          <cell r="A2318">
            <v>2318</v>
          </cell>
          <cell r="B2318" t="str">
            <v>BROCHA 3"</v>
          </cell>
          <cell r="C2318" t="str">
            <v>UN</v>
          </cell>
          <cell r="D2318">
            <v>4700</v>
          </cell>
        </row>
        <row r="2319">
          <cell r="A2319">
            <v>2319</v>
          </cell>
          <cell r="B2319" t="str">
            <v>TINA SPA CHARLOTE</v>
          </cell>
          <cell r="C2319" t="str">
            <v>UN</v>
          </cell>
          <cell r="D2319">
            <v>2333548</v>
          </cell>
        </row>
        <row r="2320">
          <cell r="A2320">
            <v>2320</v>
          </cell>
          <cell r="B2320" t="str">
            <v>SAUNA PERSONAL AMERICANO</v>
          </cell>
          <cell r="C2320" t="str">
            <v>UN</v>
          </cell>
          <cell r="D2320">
            <v>4401250</v>
          </cell>
        </row>
        <row r="2321">
          <cell r="A2321">
            <v>2321</v>
          </cell>
          <cell r="B2321" t="str">
            <v>BROCHA 4"</v>
          </cell>
          <cell r="C2321" t="str">
            <v>UN</v>
          </cell>
          <cell r="D2321">
            <v>7800</v>
          </cell>
        </row>
        <row r="2322">
          <cell r="A2322">
            <v>2322</v>
          </cell>
          <cell r="B2322" t="str">
            <v>BROCHA 5"</v>
          </cell>
          <cell r="C2322" t="str">
            <v>UN</v>
          </cell>
          <cell r="D2322">
            <v>11900</v>
          </cell>
        </row>
        <row r="2323">
          <cell r="A2323">
            <v>2323</v>
          </cell>
          <cell r="B2323" t="str">
            <v>CEMENTO GRIS 50KLS</v>
          </cell>
          <cell r="C2323" t="str">
            <v>BL</v>
          </cell>
          <cell r="D2323">
            <v>7500</v>
          </cell>
        </row>
        <row r="2324">
          <cell r="A2324">
            <v>2324</v>
          </cell>
          <cell r="B2324" t="str">
            <v>CEMENTO BLANCO         01</v>
          </cell>
          <cell r="C2324" t="str">
            <v>KL</v>
          </cell>
          <cell r="D2324">
            <v>415</v>
          </cell>
        </row>
        <row r="2325">
          <cell r="A2325">
            <v>2325</v>
          </cell>
          <cell r="B2325" t="str">
            <v>CEMENTO BLANCO 42.5KLS</v>
          </cell>
          <cell r="C2325" t="str">
            <v>UN</v>
          </cell>
          <cell r="D2325">
            <v>14300</v>
          </cell>
        </row>
        <row r="2326">
          <cell r="A2326">
            <v>2326</v>
          </cell>
          <cell r="B2326" t="str">
            <v>CEMENTO BLANCO 5 KLS</v>
          </cell>
          <cell r="C2326" t="str">
            <v>BL</v>
          </cell>
          <cell r="D2326">
            <v>2073</v>
          </cell>
        </row>
        <row r="2327">
          <cell r="A2327">
            <v>2327</v>
          </cell>
          <cell r="B2327" t="str">
            <v>CEMENTO BLANCO 21 1/4 KL</v>
          </cell>
          <cell r="C2327" t="str">
            <v>BL</v>
          </cell>
          <cell r="D2327">
            <v>7830</v>
          </cell>
        </row>
        <row r="2328">
          <cell r="A2328">
            <v>2328</v>
          </cell>
          <cell r="B2328" t="str">
            <v>CEMENTO BLANCO 40 KL</v>
          </cell>
          <cell r="C2328" t="str">
            <v>BL</v>
          </cell>
          <cell r="D2328">
            <v>12680</v>
          </cell>
        </row>
        <row r="2329">
          <cell r="A2329">
            <v>2329</v>
          </cell>
          <cell r="B2329" t="str">
            <v>CEMENTO DIAMANTE 40 KLS</v>
          </cell>
          <cell r="C2329" t="str">
            <v>BL</v>
          </cell>
          <cell r="D2329">
            <v>5500</v>
          </cell>
        </row>
        <row r="2330">
          <cell r="A2330">
            <v>2330</v>
          </cell>
          <cell r="B2330" t="str">
            <v>BALDOSAS AMARILLA 25X25</v>
          </cell>
          <cell r="C2330" t="str">
            <v>M2</v>
          </cell>
          <cell r="D2330">
            <v>6960</v>
          </cell>
        </row>
        <row r="2331">
          <cell r="A2331">
            <v>2331</v>
          </cell>
          <cell r="B2331" t="str">
            <v>BLANCO HUILA SPACATTO</v>
          </cell>
          <cell r="C2331" t="str">
            <v>M2</v>
          </cell>
          <cell r="D2331">
            <v>37700</v>
          </cell>
        </row>
        <row r="2332">
          <cell r="A2332">
            <v>2332</v>
          </cell>
          <cell r="B2332" t="str">
            <v>BALDOSAS ROJA 25X25</v>
          </cell>
          <cell r="C2332" t="str">
            <v>M2</v>
          </cell>
          <cell r="D2332">
            <v>6528</v>
          </cell>
        </row>
        <row r="2333">
          <cell r="A2333">
            <v>2333</v>
          </cell>
          <cell r="B2333" t="str">
            <v>BALD.BLANCO-NEGRO 25X25</v>
          </cell>
          <cell r="C2333" t="str">
            <v>M2</v>
          </cell>
          <cell r="D2333">
            <v>6960</v>
          </cell>
        </row>
        <row r="2334">
          <cell r="A2334">
            <v>2334</v>
          </cell>
          <cell r="B2334" t="str">
            <v>LAM.ICOPOR 1.20x1.20 50mm</v>
          </cell>
          <cell r="C2334" t="str">
            <v>UN</v>
          </cell>
          <cell r="D2334">
            <v>6264</v>
          </cell>
        </row>
        <row r="2335">
          <cell r="A2335">
            <v>2335</v>
          </cell>
          <cell r="B2335" t="str">
            <v>LAM.ICOPOR 1.20x2.40 50mm</v>
          </cell>
          <cell r="C2335" t="str">
            <v>UN</v>
          </cell>
          <cell r="D2335">
            <v>12528</v>
          </cell>
        </row>
        <row r="2336">
          <cell r="A2336">
            <v>2336</v>
          </cell>
          <cell r="B2336" t="str">
            <v>LAM.ICOPOR 1.20x3.60 50mm</v>
          </cell>
          <cell r="C2336" t="str">
            <v>UN</v>
          </cell>
          <cell r="D2336">
            <v>18792</v>
          </cell>
        </row>
        <row r="2337">
          <cell r="A2337">
            <v>2337</v>
          </cell>
          <cell r="B2337" t="str">
            <v>VERJAS</v>
          </cell>
          <cell r="C2337" t="str">
            <v>M2</v>
          </cell>
          <cell r="D2337">
            <v>47365</v>
          </cell>
        </row>
        <row r="2338">
          <cell r="A2338">
            <v>2338</v>
          </cell>
          <cell r="B2338" t="str">
            <v>GEOMEMBRANA POLY-FLEX  40</v>
          </cell>
          <cell r="C2338" t="str">
            <v>M2</v>
          </cell>
          <cell r="D2338">
            <v>4640</v>
          </cell>
        </row>
        <row r="2339">
          <cell r="A2339">
            <v>2339</v>
          </cell>
          <cell r="B2339" t="str">
            <v>VERJAS                 01</v>
          </cell>
          <cell r="C2339" t="str">
            <v>M2</v>
          </cell>
          <cell r="D2339">
            <v>42925</v>
          </cell>
        </row>
        <row r="2340">
          <cell r="A2340">
            <v>2340</v>
          </cell>
          <cell r="B2340" t="str">
            <v>PANEL 2.00 x 0.50</v>
          </cell>
          <cell r="C2340" t="str">
            <v>ML</v>
          </cell>
          <cell r="D2340">
            <v>21462</v>
          </cell>
        </row>
        <row r="2341">
          <cell r="A2341">
            <v>2341</v>
          </cell>
          <cell r="B2341" t="str">
            <v>MEZCLADORA ELECTRICA</v>
          </cell>
          <cell r="C2341" t="str">
            <v>DD</v>
          </cell>
          <cell r="D2341">
            <v>20880</v>
          </cell>
        </row>
        <row r="2342">
          <cell r="A2342">
            <v>2342</v>
          </cell>
          <cell r="B2342" t="str">
            <v>BALD.BLANCO-AMARIL. 25X25</v>
          </cell>
          <cell r="C2342" t="str">
            <v>M2</v>
          </cell>
          <cell r="D2342">
            <v>6960</v>
          </cell>
        </row>
        <row r="2343">
          <cell r="A2343">
            <v>2343</v>
          </cell>
          <cell r="B2343" t="str">
            <v>ELEMENTOS VERTICALES</v>
          </cell>
          <cell r="C2343" t="str">
            <v>ML</v>
          </cell>
          <cell r="D2343">
            <v>10657</v>
          </cell>
        </row>
        <row r="2344">
          <cell r="A2344">
            <v>2344</v>
          </cell>
          <cell r="B2344" t="str">
            <v>BALAUSTRES 0.3-0.31-0.32</v>
          </cell>
          <cell r="C2344" t="str">
            <v>UN</v>
          </cell>
          <cell r="D2344">
            <v>3404</v>
          </cell>
        </row>
        <row r="2345">
          <cell r="A2345">
            <v>2345</v>
          </cell>
          <cell r="B2345" t="str">
            <v>BALAUSTRES 0.33-0.34-0.36</v>
          </cell>
          <cell r="C2345" t="str">
            <v>UN</v>
          </cell>
          <cell r="D2345">
            <v>3700</v>
          </cell>
        </row>
        <row r="2346">
          <cell r="A2346">
            <v>2346</v>
          </cell>
          <cell r="B2346" t="str">
            <v>CANALETA          90x8.00</v>
          </cell>
          <cell r="C2346" t="str">
            <v>UN</v>
          </cell>
          <cell r="D2346">
            <v>74503</v>
          </cell>
        </row>
        <row r="2347">
          <cell r="A2347">
            <v>2347</v>
          </cell>
          <cell r="B2347" t="str">
            <v>CUBIERTA ARQUITECT.  1.83</v>
          </cell>
          <cell r="C2347" t="str">
            <v>UN</v>
          </cell>
          <cell r="D2347">
            <v>7426</v>
          </cell>
        </row>
        <row r="2348">
          <cell r="A2348">
            <v>2348</v>
          </cell>
          <cell r="B2348" t="str">
            <v>CUBIERTA ARQUITECT.  2.44</v>
          </cell>
          <cell r="C2348" t="str">
            <v>UN</v>
          </cell>
          <cell r="D2348">
            <v>9913</v>
          </cell>
        </row>
        <row r="2349">
          <cell r="A2349">
            <v>2349</v>
          </cell>
          <cell r="B2349" t="str">
            <v>CUBIERTA ARQUITECT.  3.05</v>
          </cell>
          <cell r="C2349" t="str">
            <v>UN</v>
          </cell>
          <cell r="D2349">
            <v>12381</v>
          </cell>
        </row>
        <row r="2350">
          <cell r="A2350">
            <v>2350</v>
          </cell>
          <cell r="B2350" t="str">
            <v>CUBIERTA ARQUITECT.  3.66</v>
          </cell>
          <cell r="C2350" t="str">
            <v>UN</v>
          </cell>
          <cell r="D2350">
            <v>15254</v>
          </cell>
        </row>
        <row r="2351">
          <cell r="A2351">
            <v>2351</v>
          </cell>
          <cell r="B2351" t="str">
            <v>TEJA TOLEDO          2.10</v>
          </cell>
          <cell r="C2351" t="str">
            <v>UN</v>
          </cell>
          <cell r="D2351">
            <v>19832</v>
          </cell>
        </row>
        <row r="2352">
          <cell r="A2352">
            <v>2352</v>
          </cell>
          <cell r="B2352" t="str">
            <v>CUBIERTA ARQUITECT. 3.05m</v>
          </cell>
          <cell r="C2352" t="str">
            <v>UN</v>
          </cell>
          <cell r="D2352">
            <v>19863</v>
          </cell>
        </row>
        <row r="2353">
          <cell r="A2353">
            <v>2353</v>
          </cell>
          <cell r="B2353" t="str">
            <v>TEJA TOLEDO          2.80</v>
          </cell>
          <cell r="C2353" t="str">
            <v>UN</v>
          </cell>
          <cell r="D2353">
            <v>26486</v>
          </cell>
        </row>
        <row r="2354">
          <cell r="A2354">
            <v>2354</v>
          </cell>
          <cell r="B2354" t="str">
            <v>TEJA TOLEDO          3.50</v>
          </cell>
          <cell r="C2354" t="str">
            <v>UN</v>
          </cell>
          <cell r="D2354">
            <v>33094</v>
          </cell>
        </row>
        <row r="2355">
          <cell r="A2355">
            <v>2355</v>
          </cell>
          <cell r="B2355" t="str">
            <v>CANALETA           90x4.5</v>
          </cell>
          <cell r="C2355" t="str">
            <v>UN</v>
          </cell>
          <cell r="D2355">
            <v>41927</v>
          </cell>
        </row>
        <row r="2356">
          <cell r="A2356">
            <v>2356</v>
          </cell>
          <cell r="B2356" t="str">
            <v>SAUNA FAMILIAR AMERICANO</v>
          </cell>
          <cell r="C2356" t="str">
            <v>UN</v>
          </cell>
          <cell r="D2356">
            <v>4893750</v>
          </cell>
        </row>
        <row r="2357">
          <cell r="A2357">
            <v>2357</v>
          </cell>
          <cell r="B2357" t="str">
            <v>TEJA TOLEDO          4.20</v>
          </cell>
          <cell r="C2357" t="str">
            <v>UN</v>
          </cell>
          <cell r="D2357">
            <v>39705</v>
          </cell>
        </row>
        <row r="2358">
          <cell r="A2358">
            <v>2358</v>
          </cell>
          <cell r="B2358" t="str">
            <v>SAUNA SOCIAL AMERICANO</v>
          </cell>
          <cell r="C2358" t="str">
            <v>UN</v>
          </cell>
          <cell r="D2358">
            <v>5468750</v>
          </cell>
        </row>
        <row r="2359">
          <cell r="A2359">
            <v>2359</v>
          </cell>
          <cell r="B2359" t="str">
            <v>CABALLETE TEJA TOLEDO</v>
          </cell>
          <cell r="C2359" t="str">
            <v>UN</v>
          </cell>
          <cell r="D2359">
            <v>2255</v>
          </cell>
        </row>
        <row r="2360">
          <cell r="A2360">
            <v>2360</v>
          </cell>
          <cell r="B2360" t="str">
            <v>TERMINAL ALERO GRANDE</v>
          </cell>
          <cell r="C2360" t="str">
            <v>UN</v>
          </cell>
          <cell r="D2360">
            <v>5119</v>
          </cell>
        </row>
        <row r="2361">
          <cell r="A2361">
            <v>2361</v>
          </cell>
          <cell r="B2361" t="str">
            <v>ESTUFA GAS 4 P ENC ELECTR</v>
          </cell>
          <cell r="C2361" t="str">
            <v>UN</v>
          </cell>
          <cell r="D2361">
            <v>193500</v>
          </cell>
        </row>
        <row r="2362">
          <cell r="A2362">
            <v>2362</v>
          </cell>
          <cell r="B2362" t="str">
            <v>TERMINAL UNIVERSAL PLANO</v>
          </cell>
          <cell r="C2362" t="str">
            <v>UN</v>
          </cell>
          <cell r="D2362">
            <v>6130</v>
          </cell>
        </row>
        <row r="2363">
          <cell r="A2363">
            <v>2363</v>
          </cell>
          <cell r="B2363" t="str">
            <v>TERMINAL ALERO PEQUEÑO</v>
          </cell>
          <cell r="C2363" t="str">
            <v>UN</v>
          </cell>
          <cell r="D2363">
            <v>3969</v>
          </cell>
        </row>
        <row r="2364">
          <cell r="A2364">
            <v>2364</v>
          </cell>
          <cell r="B2364" t="str">
            <v>PERFIL ABIERTO 50x100  16</v>
          </cell>
          <cell r="C2364" t="str">
            <v>UN</v>
          </cell>
          <cell r="D2364">
            <v>24232</v>
          </cell>
        </row>
        <row r="2365">
          <cell r="A2365">
            <v>2365</v>
          </cell>
          <cell r="B2365" t="str">
            <v>ESTUFA GAS 4 PUESTOS   02</v>
          </cell>
          <cell r="C2365" t="str">
            <v>UN</v>
          </cell>
          <cell r="D2365">
            <v>171900</v>
          </cell>
        </row>
        <row r="2366">
          <cell r="A2366">
            <v>2366</v>
          </cell>
          <cell r="B2366" t="str">
            <v>HORNO ESTATICO</v>
          </cell>
          <cell r="C2366" t="str">
            <v>UN</v>
          </cell>
          <cell r="D2366">
            <v>249500</v>
          </cell>
        </row>
        <row r="2367">
          <cell r="A2367">
            <v>2367</v>
          </cell>
          <cell r="B2367" t="str">
            <v>PERFIL ABIERTO 50x100  14</v>
          </cell>
          <cell r="C2367" t="str">
            <v>UN</v>
          </cell>
          <cell r="D2367">
            <v>29885</v>
          </cell>
        </row>
        <row r="2368">
          <cell r="A2368">
            <v>2368</v>
          </cell>
          <cell r="B2368" t="str">
            <v>AZULEJO           15x22.5</v>
          </cell>
          <cell r="C2368" t="str">
            <v>M2</v>
          </cell>
          <cell r="D2368">
            <v>8294</v>
          </cell>
        </row>
        <row r="2369">
          <cell r="A2369">
            <v>2369</v>
          </cell>
          <cell r="B2369" t="str">
            <v>ACCESORIO ANDINO BLANCO</v>
          </cell>
          <cell r="C2369" t="str">
            <v>UN</v>
          </cell>
          <cell r="D2369">
            <v>11426</v>
          </cell>
        </row>
        <row r="2370">
          <cell r="A2370">
            <v>2370</v>
          </cell>
          <cell r="B2370" t="str">
            <v>REVISION ENERGIA      E-3</v>
          </cell>
          <cell r="C2370" t="str">
            <v>UN</v>
          </cell>
          <cell r="D2370">
            <v>6413</v>
          </cell>
        </row>
        <row r="2371">
          <cell r="A2371">
            <v>2371</v>
          </cell>
          <cell r="B2371" t="str">
            <v>DOTACION OFICINA</v>
          </cell>
          <cell r="C2371" t="str">
            <v>UN</v>
          </cell>
          <cell r="D2371">
            <v>350460</v>
          </cell>
        </row>
        <row r="2372">
          <cell r="A2372">
            <v>2372</v>
          </cell>
          <cell r="B2372" t="str">
            <v>TEJA INGLESA MOORE</v>
          </cell>
          <cell r="C2372" t="str">
            <v>M2</v>
          </cell>
          <cell r="D2372">
            <v>12412</v>
          </cell>
        </row>
        <row r="2373">
          <cell r="A2373">
            <v>2373</v>
          </cell>
          <cell r="B2373" t="str">
            <v>MINICARGADOR BOBCAT 753</v>
          </cell>
          <cell r="C2373" t="str">
            <v>HR</v>
          </cell>
          <cell r="D2373">
            <v>18560</v>
          </cell>
        </row>
        <row r="2374">
          <cell r="A2374">
            <v>2374</v>
          </cell>
          <cell r="B2374" t="str">
            <v>TEJA PLANA</v>
          </cell>
          <cell r="C2374" t="str">
            <v>M2</v>
          </cell>
          <cell r="D2374">
            <v>10904</v>
          </cell>
        </row>
        <row r="2375">
          <cell r="A2375">
            <v>2375</v>
          </cell>
          <cell r="B2375" t="str">
            <v>COMPRESOR CON MARTILLO</v>
          </cell>
          <cell r="C2375" t="str">
            <v>HR</v>
          </cell>
          <cell r="D2375">
            <v>21460</v>
          </cell>
        </row>
        <row r="2376">
          <cell r="A2376">
            <v>2376</v>
          </cell>
          <cell r="B2376" t="str">
            <v>TEJA BAVARA            01</v>
          </cell>
          <cell r="C2376" t="str">
            <v>M2</v>
          </cell>
          <cell r="D2376">
            <v>10074</v>
          </cell>
        </row>
        <row r="2377">
          <cell r="A2377">
            <v>2377</v>
          </cell>
          <cell r="B2377" t="str">
            <v>TEJA MOORE CABALLETE</v>
          </cell>
          <cell r="C2377" t="str">
            <v>ML</v>
          </cell>
          <cell r="D2377">
            <v>1972</v>
          </cell>
        </row>
        <row r="2378">
          <cell r="A2378">
            <v>2378</v>
          </cell>
          <cell r="B2378" t="str">
            <v>BALAUSTRES 0.37</v>
          </cell>
          <cell r="C2378" t="str">
            <v>UN</v>
          </cell>
          <cell r="D2378">
            <v>2886</v>
          </cell>
        </row>
        <row r="2379">
          <cell r="A2379">
            <v>2379</v>
          </cell>
          <cell r="B2379" t="str">
            <v>BALCONES CANASTAS</v>
          </cell>
          <cell r="C2379" t="str">
            <v>ML</v>
          </cell>
          <cell r="D2379">
            <v>108052</v>
          </cell>
        </row>
        <row r="2380">
          <cell r="A2380">
            <v>2380</v>
          </cell>
          <cell r="B2380" t="str">
            <v>CALADOS</v>
          </cell>
          <cell r="C2380" t="str">
            <v>M2</v>
          </cell>
          <cell r="D2380">
            <v>74008</v>
          </cell>
        </row>
        <row r="2381">
          <cell r="A2381">
            <v>2381</v>
          </cell>
          <cell r="B2381" t="str">
            <v>CAFE PINTA 153x305x10</v>
          </cell>
          <cell r="C2381" t="str">
            <v>M2</v>
          </cell>
          <cell r="D2381">
            <v>52780</v>
          </cell>
        </row>
        <row r="2382">
          <cell r="A2382">
            <v>2382</v>
          </cell>
          <cell r="B2382" t="str">
            <v>CALADOS ESPECIALES</v>
          </cell>
          <cell r="C2382" t="str">
            <v>M2</v>
          </cell>
          <cell r="D2382">
            <v>84369</v>
          </cell>
        </row>
        <row r="2383">
          <cell r="A2383">
            <v>2383</v>
          </cell>
          <cell r="B2383" t="str">
            <v>CUBIERTA LUXALON  0.4mm</v>
          </cell>
          <cell r="C2383" t="str">
            <v>M2</v>
          </cell>
          <cell r="D2383">
            <v>35380</v>
          </cell>
        </row>
        <row r="2384">
          <cell r="A2384">
            <v>2384</v>
          </cell>
          <cell r="B2384" t="str">
            <v>HORNO MULTIFUNC VENTILADO</v>
          </cell>
          <cell r="C2384" t="str">
            <v>UN</v>
          </cell>
          <cell r="D2384">
            <v>477600</v>
          </cell>
        </row>
        <row r="2385">
          <cell r="A2385">
            <v>2385</v>
          </cell>
          <cell r="B2385" t="str">
            <v>CUBIERTA LUXALON  0.4mm01</v>
          </cell>
          <cell r="C2385" t="str">
            <v>M2</v>
          </cell>
          <cell r="D2385">
            <v>36192</v>
          </cell>
        </row>
        <row r="2386">
          <cell r="A2386">
            <v>2386</v>
          </cell>
          <cell r="B2386" t="str">
            <v>HORNO MULTIFUNC VENTILA01</v>
          </cell>
          <cell r="C2386" t="str">
            <v>UN</v>
          </cell>
          <cell r="D2386">
            <v>434500</v>
          </cell>
        </row>
        <row r="2387">
          <cell r="A2387">
            <v>2387</v>
          </cell>
          <cell r="B2387" t="str">
            <v>CUBIERTA LUXALON ALUM.0.5</v>
          </cell>
          <cell r="C2387" t="str">
            <v>M2</v>
          </cell>
          <cell r="D2387">
            <v>43384</v>
          </cell>
        </row>
        <row r="2388">
          <cell r="A2388">
            <v>2388</v>
          </cell>
          <cell r="B2388" t="str">
            <v>CUBIERTA LUXALON ALUM.001</v>
          </cell>
          <cell r="C2388" t="str">
            <v>M2</v>
          </cell>
          <cell r="D2388">
            <v>44196</v>
          </cell>
        </row>
        <row r="2389">
          <cell r="A2389">
            <v>2389</v>
          </cell>
          <cell r="B2389" t="str">
            <v>CUMBRERA A 1 Y 2 AGUAS</v>
          </cell>
          <cell r="C2389" t="str">
            <v>Ml</v>
          </cell>
          <cell r="D2389">
            <v>10590</v>
          </cell>
        </row>
        <row r="2390">
          <cell r="A2390">
            <v>2390</v>
          </cell>
          <cell r="B2390" t="str">
            <v>BALD.IMITAC.GRANITO 25X25</v>
          </cell>
          <cell r="C2390" t="str">
            <v>M2</v>
          </cell>
          <cell r="D2390">
            <v>6960</v>
          </cell>
        </row>
        <row r="2391">
          <cell r="A2391">
            <v>2391</v>
          </cell>
          <cell r="B2391" t="str">
            <v>REMATE LAT. MURO  0.15 cm</v>
          </cell>
          <cell r="C2391" t="str">
            <v>Ml</v>
          </cell>
          <cell r="D2391">
            <v>10590</v>
          </cell>
        </row>
        <row r="2392">
          <cell r="A2392">
            <v>2392</v>
          </cell>
          <cell r="B2392" t="str">
            <v>MALLA GALLINERO  1.80x36m</v>
          </cell>
          <cell r="C2392" t="str">
            <v>RL</v>
          </cell>
          <cell r="D2392">
            <v>83700</v>
          </cell>
        </row>
        <row r="2393">
          <cell r="A2393">
            <v>2393</v>
          </cell>
          <cell r="B2393" t="str">
            <v>LIMAHOYA Desarro.0.384 mm</v>
          </cell>
          <cell r="C2393" t="str">
            <v>ML</v>
          </cell>
          <cell r="D2393">
            <v>10590</v>
          </cell>
        </row>
        <row r="2394">
          <cell r="A2394">
            <v>2394</v>
          </cell>
          <cell r="B2394" t="str">
            <v>TABLON LISO LATINO SALMON</v>
          </cell>
          <cell r="C2394" t="str">
            <v>M2</v>
          </cell>
          <cell r="D2394">
            <v>9535</v>
          </cell>
        </row>
        <row r="2395">
          <cell r="A2395">
            <v>2395</v>
          </cell>
          <cell r="B2395" t="str">
            <v>TEJA BAVARA ROJA</v>
          </cell>
          <cell r="C2395" t="str">
            <v>M2</v>
          </cell>
          <cell r="D2395">
            <v>13816</v>
          </cell>
        </row>
        <row r="2396">
          <cell r="A2396">
            <v>2396</v>
          </cell>
          <cell r="B2396" t="str">
            <v>FIJAMIX</v>
          </cell>
          <cell r="C2396" t="str">
            <v>KG</v>
          </cell>
          <cell r="D2396">
            <v>7830</v>
          </cell>
        </row>
        <row r="2397">
          <cell r="A2397">
            <v>2397</v>
          </cell>
          <cell r="B2397" t="str">
            <v>SEGUETA METALOY   12x3 cm</v>
          </cell>
          <cell r="C2397" t="str">
            <v>UN</v>
          </cell>
          <cell r="D2397">
            <v>1136</v>
          </cell>
        </row>
        <row r="2398">
          <cell r="A2398">
            <v>2398</v>
          </cell>
          <cell r="B2398" t="str">
            <v>CERAMICA BEIGE MARMOLIZA</v>
          </cell>
          <cell r="C2398" t="str">
            <v>M2</v>
          </cell>
          <cell r="D2398">
            <v>12123</v>
          </cell>
        </row>
        <row r="2399">
          <cell r="A2399">
            <v>2399</v>
          </cell>
          <cell r="B2399" t="str">
            <v>TABLON LISO LATINO ROJO</v>
          </cell>
          <cell r="C2399" t="str">
            <v>M2</v>
          </cell>
          <cell r="D2399">
            <v>9535</v>
          </cell>
        </row>
        <row r="2400">
          <cell r="A2400">
            <v>2400</v>
          </cell>
          <cell r="B2400" t="str">
            <v>CERAMICA BLANCO LISO</v>
          </cell>
          <cell r="C2400" t="str">
            <v>M2</v>
          </cell>
          <cell r="D2400">
            <v>9825</v>
          </cell>
        </row>
        <row r="2401">
          <cell r="A2401">
            <v>2401</v>
          </cell>
          <cell r="B2401" t="str">
            <v>CERAMICA GRAMILLA BLANCA</v>
          </cell>
          <cell r="C2401" t="str">
            <v>M2</v>
          </cell>
          <cell r="D2401">
            <v>11194</v>
          </cell>
        </row>
        <row r="2402">
          <cell r="A2402">
            <v>2402</v>
          </cell>
          <cell r="B2402" t="str">
            <v>VALVULA DE REGULACION 1/2</v>
          </cell>
          <cell r="C2402" t="str">
            <v>UN</v>
          </cell>
          <cell r="D2402">
            <v>12439</v>
          </cell>
        </row>
        <row r="2403">
          <cell r="A2403">
            <v>2403</v>
          </cell>
          <cell r="B2403" t="str">
            <v>REVISION ENERGIA      E-4</v>
          </cell>
          <cell r="C2403" t="str">
            <v>UN</v>
          </cell>
          <cell r="D2403">
            <v>8334</v>
          </cell>
        </row>
        <row r="2404">
          <cell r="A2404">
            <v>2404</v>
          </cell>
          <cell r="B2404" t="str">
            <v>ORINAL PEQUEÑO</v>
          </cell>
          <cell r="C2404" t="str">
            <v>UN</v>
          </cell>
          <cell r="D2404">
            <v>43906</v>
          </cell>
        </row>
        <row r="2405">
          <cell r="A2405">
            <v>2405</v>
          </cell>
          <cell r="B2405" t="str">
            <v>BALDOSA JASPEADA 30X30</v>
          </cell>
          <cell r="C2405" t="str">
            <v>M2</v>
          </cell>
          <cell r="D2405">
            <v>6985</v>
          </cell>
        </row>
        <row r="2406">
          <cell r="A2406">
            <v>2406</v>
          </cell>
          <cell r="B2406" t="str">
            <v>CERAMICA GRAMILLA CAFE</v>
          </cell>
          <cell r="C2406" t="str">
            <v>M2</v>
          </cell>
          <cell r="D2406">
            <v>11194</v>
          </cell>
        </row>
        <row r="2407">
          <cell r="A2407">
            <v>2407</v>
          </cell>
          <cell r="B2407" t="str">
            <v>CERAMICA GRIS LISO</v>
          </cell>
          <cell r="C2407" t="str">
            <v>M2</v>
          </cell>
          <cell r="D2407">
            <v>9825</v>
          </cell>
        </row>
        <row r="2408">
          <cell r="A2408">
            <v>2408</v>
          </cell>
          <cell r="B2408" t="str">
            <v>CERAMICA ALMENRA TEX</v>
          </cell>
          <cell r="C2408" t="str">
            <v>M2</v>
          </cell>
          <cell r="D2408">
            <v>11293</v>
          </cell>
        </row>
        <row r="2409">
          <cell r="A2409">
            <v>2409</v>
          </cell>
          <cell r="B2409" t="str">
            <v>CERAMICA GRANILLA BLANCA</v>
          </cell>
          <cell r="C2409" t="str">
            <v>M2</v>
          </cell>
          <cell r="D2409">
            <v>12748</v>
          </cell>
        </row>
        <row r="2410">
          <cell r="A2410">
            <v>2410</v>
          </cell>
          <cell r="B2410" t="str">
            <v>CERAMICA GRANILLA CAFE</v>
          </cell>
          <cell r="C2410" t="str">
            <v>M2</v>
          </cell>
          <cell r="D2410">
            <v>12748</v>
          </cell>
        </row>
        <row r="2411">
          <cell r="A2411">
            <v>2411</v>
          </cell>
          <cell r="B2411" t="str">
            <v>BALDOSA MADERA 25X25</v>
          </cell>
          <cell r="C2411" t="str">
            <v>M2</v>
          </cell>
          <cell r="D2411">
            <v>6960</v>
          </cell>
        </row>
        <row r="2412">
          <cell r="A2412">
            <v>2412</v>
          </cell>
          <cell r="B2412" t="str">
            <v>CERAMICA GRIS LISO     01</v>
          </cell>
          <cell r="C2412" t="str">
            <v>M2</v>
          </cell>
          <cell r="D2412">
            <v>10858</v>
          </cell>
        </row>
        <row r="2413">
          <cell r="A2413">
            <v>2413</v>
          </cell>
          <cell r="B2413" t="str">
            <v>ESPEJO ARGENTINO      4mm</v>
          </cell>
          <cell r="C2413" t="str">
            <v>M2</v>
          </cell>
          <cell r="D2413">
            <v>21471</v>
          </cell>
        </row>
        <row r="2414">
          <cell r="A2414">
            <v>2414</v>
          </cell>
          <cell r="B2414" t="str">
            <v>REVISION ENERGIA      E-5</v>
          </cell>
          <cell r="C2414" t="str">
            <v>UN</v>
          </cell>
          <cell r="D2414">
            <v>11494</v>
          </cell>
        </row>
        <row r="2415">
          <cell r="A2415">
            <v>2415</v>
          </cell>
          <cell r="B2415" t="str">
            <v>ESPEJO ARGENTINO      5mm</v>
          </cell>
          <cell r="C2415" t="str">
            <v>M2</v>
          </cell>
          <cell r="D2415">
            <v>28776</v>
          </cell>
        </row>
        <row r="2416">
          <cell r="A2416">
            <v>2416</v>
          </cell>
          <cell r="B2416" t="str">
            <v>BASE ASFALT.1350   (OBRA)</v>
          </cell>
          <cell r="C2416" t="str">
            <v>M3</v>
          </cell>
          <cell r="D2416">
            <v>130000</v>
          </cell>
        </row>
        <row r="2417">
          <cell r="A2417">
            <v>2417</v>
          </cell>
          <cell r="B2417" t="str">
            <v>ACRILCOR</v>
          </cell>
          <cell r="C2417" t="str">
            <v>KG</v>
          </cell>
          <cell r="D2417">
            <v>2850</v>
          </cell>
        </row>
        <row r="2418">
          <cell r="A2418">
            <v>2418</v>
          </cell>
          <cell r="B2418" t="str">
            <v>CERAMICA BEIGE LISO RENAC</v>
          </cell>
          <cell r="C2418" t="str">
            <v>M2</v>
          </cell>
          <cell r="D2418">
            <v>14384</v>
          </cell>
        </row>
        <row r="2419">
          <cell r="A2419">
            <v>2419</v>
          </cell>
          <cell r="B2419" t="str">
            <v>CALADOS MOD. 0.70x0.70</v>
          </cell>
          <cell r="C2419" t="str">
            <v>UN</v>
          </cell>
          <cell r="D2419">
            <v>60687</v>
          </cell>
        </row>
        <row r="2420">
          <cell r="A2420">
            <v>2420</v>
          </cell>
          <cell r="B2420" t="str">
            <v>REVISION ENERGIA      E-6</v>
          </cell>
          <cell r="C2420" t="str">
            <v>UN</v>
          </cell>
          <cell r="D2420">
            <v>12824</v>
          </cell>
        </row>
        <row r="2421">
          <cell r="A2421">
            <v>2421</v>
          </cell>
          <cell r="B2421" t="str">
            <v>CERAMICA BLANCA LISO RENA</v>
          </cell>
          <cell r="C2421" t="str">
            <v>M2</v>
          </cell>
          <cell r="D2421">
            <v>14384</v>
          </cell>
        </row>
        <row r="2422">
          <cell r="A2422">
            <v>2422</v>
          </cell>
          <cell r="B2422" t="str">
            <v>DESAGUE  BAÑERA AUTOMATIC</v>
          </cell>
          <cell r="C2422" t="str">
            <v>UN</v>
          </cell>
          <cell r="D2422">
            <v>55265</v>
          </cell>
        </row>
        <row r="2423">
          <cell r="A2423">
            <v>2423</v>
          </cell>
          <cell r="B2423" t="str">
            <v>BALDOSA P1 PAYANDE</v>
          </cell>
          <cell r="C2423" t="str">
            <v>M2</v>
          </cell>
          <cell r="D2423">
            <v>13270</v>
          </cell>
        </row>
        <row r="2424">
          <cell r="A2424">
            <v>2424</v>
          </cell>
          <cell r="B2424" t="str">
            <v>ARENA AMARILLA</v>
          </cell>
          <cell r="C2424" t="str">
            <v>M3</v>
          </cell>
          <cell r="D2424">
            <v>10700</v>
          </cell>
        </row>
        <row r="2425">
          <cell r="A2425">
            <v>2425</v>
          </cell>
          <cell r="B2425" t="str">
            <v>CALADOS MOD. 1.20x0.80</v>
          </cell>
          <cell r="C2425" t="str">
            <v>UN</v>
          </cell>
          <cell r="D2425">
            <v>109532</v>
          </cell>
        </row>
        <row r="2426">
          <cell r="A2426">
            <v>2426</v>
          </cell>
          <cell r="B2426" t="str">
            <v>MARMOL IMPORTADO BATTICHI</v>
          </cell>
          <cell r="C2426" t="str">
            <v>M2</v>
          </cell>
          <cell r="D2426">
            <v>52500</v>
          </cell>
        </row>
        <row r="2427">
          <cell r="A2427">
            <v>2427</v>
          </cell>
          <cell r="B2427" t="str">
            <v>ALFOMBR.TERUEL RES.7.0 mm</v>
          </cell>
          <cell r="C2427" t="str">
            <v>M2</v>
          </cell>
          <cell r="D2427">
            <v>11433</v>
          </cell>
        </row>
        <row r="2428">
          <cell r="A2428">
            <v>2428</v>
          </cell>
          <cell r="B2428" t="str">
            <v>ALFOMBRA ARENA RES. 75 mm</v>
          </cell>
          <cell r="C2428" t="str">
            <v>M2</v>
          </cell>
          <cell r="D2428">
            <v>12247</v>
          </cell>
        </row>
        <row r="2429">
          <cell r="A2429">
            <v>2429</v>
          </cell>
          <cell r="B2429" t="str">
            <v>CALADOS MOD. 1.00x1.00</v>
          </cell>
          <cell r="C2429" t="str">
            <v>UN</v>
          </cell>
          <cell r="D2429">
            <v>74008</v>
          </cell>
        </row>
        <row r="2430">
          <cell r="A2430">
            <v>2430</v>
          </cell>
          <cell r="B2430" t="str">
            <v>ALFOMB.MALLORCA RES.17 mm</v>
          </cell>
          <cell r="C2430" t="str">
            <v>M2</v>
          </cell>
          <cell r="D2430">
            <v>18239</v>
          </cell>
        </row>
        <row r="2431">
          <cell r="A2431">
            <v>2431</v>
          </cell>
          <cell r="B2431" t="str">
            <v>ALFOMBRA CARDEÑA   13.5mm</v>
          </cell>
          <cell r="C2431" t="str">
            <v>M2</v>
          </cell>
          <cell r="D2431">
            <v>23396</v>
          </cell>
        </row>
        <row r="2432">
          <cell r="A2432">
            <v>2432</v>
          </cell>
          <cell r="B2432" t="str">
            <v>ALFOMBRA MINK RES.  23 mm</v>
          </cell>
          <cell r="C2432" t="str">
            <v>M2</v>
          </cell>
          <cell r="D2432">
            <v>59157</v>
          </cell>
        </row>
        <row r="2433">
          <cell r="A2433">
            <v>2433</v>
          </cell>
          <cell r="B2433" t="str">
            <v>ALF.OASIS IMP. RES 8.0 mm</v>
          </cell>
          <cell r="C2433" t="str">
            <v>M2</v>
          </cell>
          <cell r="D2433">
            <v>23735</v>
          </cell>
        </row>
        <row r="2434">
          <cell r="A2434">
            <v>2434</v>
          </cell>
          <cell r="B2434" t="str">
            <v>ALFOMBRA BOUNTY   13.0 mm</v>
          </cell>
          <cell r="C2434" t="str">
            <v>M2</v>
          </cell>
          <cell r="D2434">
            <v>24570</v>
          </cell>
        </row>
        <row r="2435">
          <cell r="A2435">
            <v>2435</v>
          </cell>
          <cell r="B2435" t="str">
            <v>LISTON CEDRO 2"x2"x12'</v>
          </cell>
          <cell r="C2435" t="str">
            <v>UN</v>
          </cell>
          <cell r="D2435">
            <v>8000</v>
          </cell>
        </row>
        <row r="2436">
          <cell r="A2436">
            <v>2436</v>
          </cell>
          <cell r="B2436" t="str">
            <v>ALFOMBR.HERCULES COM.5 mm</v>
          </cell>
          <cell r="C2436" t="str">
            <v>M2</v>
          </cell>
          <cell r="D2436">
            <v>28792</v>
          </cell>
        </row>
        <row r="2437">
          <cell r="A2437">
            <v>2437</v>
          </cell>
          <cell r="B2437" t="str">
            <v>ALF.REFLEJOS COM  4.50 mm</v>
          </cell>
          <cell r="C2437" t="str">
            <v>M2</v>
          </cell>
          <cell r="D2437">
            <v>20080</v>
          </cell>
        </row>
        <row r="2438">
          <cell r="A2438">
            <v>2438</v>
          </cell>
          <cell r="B2438" t="str">
            <v>MENSULA # 2</v>
          </cell>
          <cell r="C2438" t="str">
            <v>M2</v>
          </cell>
          <cell r="D2438">
            <v>7500</v>
          </cell>
        </row>
        <row r="2439">
          <cell r="A2439">
            <v>2439</v>
          </cell>
          <cell r="B2439" t="str">
            <v>B.IMIT.MARMOL-GRIS 25X25</v>
          </cell>
          <cell r="C2439" t="str">
            <v>M2</v>
          </cell>
          <cell r="D2439">
            <v>6960</v>
          </cell>
        </row>
        <row r="2440">
          <cell r="A2440">
            <v>2440</v>
          </cell>
          <cell r="B2440" t="str">
            <v>ZOCALO BALD-CEMEN.25X25</v>
          </cell>
          <cell r="C2440" t="str">
            <v>ML</v>
          </cell>
          <cell r="D2440">
            <v>2176</v>
          </cell>
        </row>
        <row r="2441">
          <cell r="A2441">
            <v>2441</v>
          </cell>
          <cell r="B2441" t="str">
            <v>MALLA ZARANDA  3x3-.90x30</v>
          </cell>
          <cell r="C2441" t="str">
            <v>UN</v>
          </cell>
          <cell r="D2441">
            <v>141000</v>
          </cell>
        </row>
        <row r="2442">
          <cell r="A2442">
            <v>2442</v>
          </cell>
          <cell r="B2442" t="str">
            <v>CERAMICA PARKET ITALIA 20</v>
          </cell>
          <cell r="C2442" t="str">
            <v>M2</v>
          </cell>
          <cell r="D2442">
            <v>9500</v>
          </cell>
        </row>
        <row r="2443">
          <cell r="A2443">
            <v>2443</v>
          </cell>
          <cell r="B2443" t="str">
            <v>ZOCALO BALD-CEMEN.10X30</v>
          </cell>
          <cell r="C2443" t="str">
            <v>ML</v>
          </cell>
          <cell r="D2443">
            <v>2612</v>
          </cell>
        </row>
        <row r="2444">
          <cell r="A2444">
            <v>2444</v>
          </cell>
          <cell r="B2444" t="str">
            <v>ZOCALO PARA GRANO 35X35</v>
          </cell>
          <cell r="C2444" t="str">
            <v>ML</v>
          </cell>
          <cell r="D2444">
            <v>3900</v>
          </cell>
        </row>
        <row r="2445">
          <cell r="A2445">
            <v>2445</v>
          </cell>
          <cell r="B2445" t="str">
            <v>ACCESORIO ALAMEDA</v>
          </cell>
          <cell r="C2445" t="str">
            <v>UN</v>
          </cell>
          <cell r="D2445">
            <v>10672</v>
          </cell>
        </row>
        <row r="2446">
          <cell r="A2446">
            <v>2446</v>
          </cell>
          <cell r="B2446" t="str">
            <v>ZOCALO PARA GRANO 40X40</v>
          </cell>
          <cell r="C2446" t="str">
            <v>ML</v>
          </cell>
          <cell r="D2446">
            <v>4274</v>
          </cell>
        </row>
        <row r="2447">
          <cell r="A2447">
            <v>2447</v>
          </cell>
          <cell r="B2447" t="str">
            <v>CALADOS MOD. H=0.70</v>
          </cell>
          <cell r="C2447" t="str">
            <v>ML</v>
          </cell>
          <cell r="D2447">
            <v>53286</v>
          </cell>
        </row>
        <row r="2448">
          <cell r="A2448">
            <v>2448</v>
          </cell>
          <cell r="B2448" t="str">
            <v>COLLARIN SIN SALIDA  4-5"</v>
          </cell>
          <cell r="C2448" t="str">
            <v>UN</v>
          </cell>
          <cell r="D2448">
            <v>4000</v>
          </cell>
        </row>
        <row r="2449">
          <cell r="A2449">
            <v>2449</v>
          </cell>
          <cell r="B2449" t="str">
            <v>PERNO          5/8" x  8"</v>
          </cell>
          <cell r="C2449" t="str">
            <v>UN</v>
          </cell>
          <cell r="D2449">
            <v>2450</v>
          </cell>
        </row>
        <row r="2450">
          <cell r="A2450">
            <v>2450</v>
          </cell>
          <cell r="B2450" t="str">
            <v>UNIVERSAL GALVANIZADA 1/2</v>
          </cell>
          <cell r="C2450" t="str">
            <v>UN</v>
          </cell>
          <cell r="D2450">
            <v>1834</v>
          </cell>
        </row>
        <row r="2451">
          <cell r="A2451">
            <v>2451</v>
          </cell>
          <cell r="B2451" t="str">
            <v>BLOCK VIBRADO HUECO No.4</v>
          </cell>
          <cell r="C2451" t="str">
            <v>UN</v>
          </cell>
          <cell r="D2451">
            <v>560</v>
          </cell>
        </row>
        <row r="2452">
          <cell r="A2452">
            <v>2452</v>
          </cell>
          <cell r="B2452" t="str">
            <v>BLOCK VIBRADO HUECO No.6</v>
          </cell>
          <cell r="C2452" t="str">
            <v>UN</v>
          </cell>
          <cell r="D2452">
            <v>750</v>
          </cell>
        </row>
        <row r="2453">
          <cell r="A2453">
            <v>2453</v>
          </cell>
          <cell r="B2453" t="str">
            <v>BLOCK VIBRADO HUECO No.8</v>
          </cell>
          <cell r="C2453" t="str">
            <v>UN</v>
          </cell>
          <cell r="D2453">
            <v>1160</v>
          </cell>
        </row>
        <row r="2454">
          <cell r="A2454">
            <v>2454</v>
          </cell>
          <cell r="B2454" t="str">
            <v>BLOCK MACIZO No. 4</v>
          </cell>
          <cell r="C2454" t="str">
            <v>UN</v>
          </cell>
          <cell r="D2454">
            <v>760</v>
          </cell>
        </row>
        <row r="2455">
          <cell r="A2455">
            <v>2455</v>
          </cell>
          <cell r="B2455" t="str">
            <v>CALADO PERSIANA 50X10</v>
          </cell>
          <cell r="C2455" t="str">
            <v>UN</v>
          </cell>
          <cell r="D2455">
            <v>808</v>
          </cell>
        </row>
        <row r="2456">
          <cell r="A2456">
            <v>2456</v>
          </cell>
          <cell r="B2456" t="str">
            <v>CALADO PERSIANA 20X40</v>
          </cell>
          <cell r="C2456" t="str">
            <v>UN</v>
          </cell>
          <cell r="D2456">
            <v>1030</v>
          </cell>
        </row>
        <row r="2457">
          <cell r="A2457">
            <v>2457</v>
          </cell>
          <cell r="B2457" t="str">
            <v>UNIVERSAL GALVANIZADA 3/4</v>
          </cell>
          <cell r="C2457" t="str">
            <v>UN</v>
          </cell>
          <cell r="D2457">
            <v>2493</v>
          </cell>
        </row>
        <row r="2458">
          <cell r="A2458">
            <v>2458</v>
          </cell>
          <cell r="B2458" t="str">
            <v>UNIVERSAL GALVANIZADA   1</v>
          </cell>
          <cell r="C2458" t="str">
            <v>UN</v>
          </cell>
          <cell r="D2458">
            <v>2902</v>
          </cell>
        </row>
        <row r="2459">
          <cell r="A2459">
            <v>2459</v>
          </cell>
          <cell r="B2459" t="str">
            <v>CALADO OJO DE BUEY 40X40</v>
          </cell>
          <cell r="C2459" t="str">
            <v>UN</v>
          </cell>
          <cell r="D2459">
            <v>2115</v>
          </cell>
        </row>
        <row r="2460">
          <cell r="A2460">
            <v>2460</v>
          </cell>
          <cell r="B2460" t="str">
            <v>CALADO OJO DE BUEY 50X50</v>
          </cell>
          <cell r="C2460" t="str">
            <v>UN</v>
          </cell>
          <cell r="D2460">
            <v>3395</v>
          </cell>
        </row>
        <row r="2461">
          <cell r="A2461">
            <v>2461</v>
          </cell>
          <cell r="B2461" t="str">
            <v>MENSULA # 4</v>
          </cell>
          <cell r="C2461" t="str">
            <v>M2</v>
          </cell>
          <cell r="D2461">
            <v>7500</v>
          </cell>
        </row>
        <row r="2462">
          <cell r="A2462">
            <v>2462</v>
          </cell>
          <cell r="B2462" t="str">
            <v>BOTON   # 1-2-6</v>
          </cell>
          <cell r="C2462" t="str">
            <v>M2</v>
          </cell>
          <cell r="D2462">
            <v>2900</v>
          </cell>
        </row>
        <row r="2463">
          <cell r="A2463">
            <v>2463</v>
          </cell>
          <cell r="B2463" t="str">
            <v>CALADO 25X25</v>
          </cell>
          <cell r="C2463" t="str">
            <v>UN</v>
          </cell>
          <cell r="D2463">
            <v>670</v>
          </cell>
        </row>
        <row r="2464">
          <cell r="A2464">
            <v>2464</v>
          </cell>
          <cell r="B2464" t="str">
            <v>CALADO PERSIANA 25X25</v>
          </cell>
          <cell r="C2464" t="str">
            <v>UN</v>
          </cell>
          <cell r="D2464">
            <v>808</v>
          </cell>
        </row>
        <row r="2465">
          <cell r="A2465">
            <v>2465</v>
          </cell>
          <cell r="B2465" t="str">
            <v>VINILICO CUNETE</v>
          </cell>
          <cell r="C2465" t="str">
            <v>UN</v>
          </cell>
          <cell r="D2465">
            <v>100870</v>
          </cell>
        </row>
        <row r="2466">
          <cell r="A2466">
            <v>2466</v>
          </cell>
          <cell r="B2466" t="str">
            <v>VINILICO GALON</v>
          </cell>
          <cell r="C2466" t="str">
            <v>UN</v>
          </cell>
          <cell r="D2466">
            <v>20420</v>
          </cell>
        </row>
        <row r="2467">
          <cell r="A2467">
            <v>2467</v>
          </cell>
          <cell r="B2467" t="str">
            <v>PISO PARQUET GUAYAC.30x30</v>
          </cell>
          <cell r="C2467" t="str">
            <v>M2</v>
          </cell>
          <cell r="D2467">
            <v>9500</v>
          </cell>
        </row>
        <row r="2468">
          <cell r="A2468">
            <v>2468</v>
          </cell>
          <cell r="B2468" t="str">
            <v>CINTA SELLADO P/DRYWALL</v>
          </cell>
          <cell r="C2468" t="str">
            <v>ML</v>
          </cell>
          <cell r="D2468">
            <v>31</v>
          </cell>
        </row>
        <row r="2469">
          <cell r="A2469">
            <v>2469</v>
          </cell>
          <cell r="B2469" t="str">
            <v>TORNILLO P/FIJAR DRYWALL</v>
          </cell>
          <cell r="C2469" t="str">
            <v>UN</v>
          </cell>
          <cell r="D2469">
            <v>8</v>
          </cell>
        </row>
        <row r="2470">
          <cell r="A2470">
            <v>2470</v>
          </cell>
          <cell r="B2470" t="str">
            <v>EMULSION ASFALTICA ED/9</v>
          </cell>
          <cell r="C2470" t="str">
            <v>GL</v>
          </cell>
          <cell r="D2470">
            <v>2131</v>
          </cell>
        </row>
        <row r="2471">
          <cell r="A2471">
            <v>2471</v>
          </cell>
          <cell r="B2471" t="str">
            <v>VINILUX CUNETE</v>
          </cell>
          <cell r="C2471" t="str">
            <v>UN</v>
          </cell>
          <cell r="D2471">
            <v>88910</v>
          </cell>
        </row>
        <row r="2472">
          <cell r="A2472">
            <v>2472</v>
          </cell>
          <cell r="B2472" t="str">
            <v>VINILUX GALON</v>
          </cell>
          <cell r="C2472" t="str">
            <v>UN</v>
          </cell>
          <cell r="D2472">
            <v>14170</v>
          </cell>
        </row>
        <row r="2473">
          <cell r="A2473">
            <v>2473</v>
          </cell>
          <cell r="B2473" t="str">
            <v>ESMALTE ICOLUX CUNETE</v>
          </cell>
          <cell r="C2473" t="str">
            <v>UN</v>
          </cell>
          <cell r="D2473">
            <v>114320</v>
          </cell>
        </row>
        <row r="2474">
          <cell r="A2474">
            <v>2474</v>
          </cell>
          <cell r="B2474" t="str">
            <v>ESMALTE ICOLUX GALON</v>
          </cell>
          <cell r="C2474" t="str">
            <v>UN</v>
          </cell>
          <cell r="D2474">
            <v>23380</v>
          </cell>
        </row>
        <row r="2475">
          <cell r="A2475">
            <v>2475</v>
          </cell>
          <cell r="B2475" t="str">
            <v>EMULSION ASFALTICA ED/901</v>
          </cell>
          <cell r="C2475" t="str">
            <v>GL</v>
          </cell>
          <cell r="D2475">
            <v>1322</v>
          </cell>
        </row>
        <row r="2476">
          <cell r="A2476">
            <v>2476</v>
          </cell>
          <cell r="B2476" t="str">
            <v>EMULSION ASFALTICA EMULPL</v>
          </cell>
          <cell r="C2476" t="str">
            <v>GL</v>
          </cell>
          <cell r="D2476">
            <v>2807</v>
          </cell>
        </row>
        <row r="2477">
          <cell r="A2477">
            <v>2477</v>
          </cell>
          <cell r="B2477" t="str">
            <v>ESMALTE ICOMATE BLANCO GL</v>
          </cell>
          <cell r="C2477" t="str">
            <v>UN</v>
          </cell>
          <cell r="D2477">
            <v>23100</v>
          </cell>
        </row>
        <row r="2478">
          <cell r="A2478">
            <v>2478</v>
          </cell>
          <cell r="B2478" t="str">
            <v>ESMALTE ICOMATE NEGRO GL</v>
          </cell>
          <cell r="C2478" t="str">
            <v>UN</v>
          </cell>
          <cell r="D2478">
            <v>20370</v>
          </cell>
        </row>
        <row r="2479">
          <cell r="A2479">
            <v>2479</v>
          </cell>
          <cell r="B2479" t="str">
            <v>EMULSION ASFALTICA EMUL01</v>
          </cell>
          <cell r="C2479" t="str">
            <v>GL</v>
          </cell>
          <cell r="D2479">
            <v>2505</v>
          </cell>
        </row>
        <row r="2480">
          <cell r="A2480">
            <v>2480</v>
          </cell>
          <cell r="B2480" t="str">
            <v>FIBRATEX</v>
          </cell>
          <cell r="C2480" t="str">
            <v>GL</v>
          </cell>
          <cell r="D2480">
            <v>3088</v>
          </cell>
        </row>
        <row r="2481">
          <cell r="A2481">
            <v>2481</v>
          </cell>
          <cell r="B2481" t="str">
            <v>FIBRATEX               01</v>
          </cell>
          <cell r="C2481" t="str">
            <v>GL</v>
          </cell>
          <cell r="D2481">
            <v>2714</v>
          </cell>
        </row>
        <row r="2482">
          <cell r="A2482">
            <v>2482</v>
          </cell>
          <cell r="B2482" t="str">
            <v>CEMENTO PLASTICO TAPA GOT</v>
          </cell>
          <cell r="C2482" t="str">
            <v>GL</v>
          </cell>
          <cell r="D2482">
            <v>3458</v>
          </cell>
        </row>
        <row r="2483">
          <cell r="A2483">
            <v>2483</v>
          </cell>
          <cell r="B2483" t="str">
            <v>CEMENTO PLASTICO TAPA G01</v>
          </cell>
          <cell r="C2483" t="str">
            <v>GL</v>
          </cell>
          <cell r="D2483">
            <v>2586</v>
          </cell>
        </row>
        <row r="2484">
          <cell r="A2484">
            <v>2484</v>
          </cell>
          <cell r="B2484" t="str">
            <v>PEGANTE EGA        1 Kg.</v>
          </cell>
          <cell r="C2484" t="str">
            <v>UN</v>
          </cell>
          <cell r="D2484">
            <v>4904</v>
          </cell>
        </row>
        <row r="2485">
          <cell r="A2485">
            <v>2485</v>
          </cell>
          <cell r="B2485" t="str">
            <v>SIAMESAS</v>
          </cell>
          <cell r="C2485" t="str">
            <v>UN</v>
          </cell>
          <cell r="D2485">
            <v>458200</v>
          </cell>
        </row>
        <row r="2486">
          <cell r="A2486">
            <v>2486</v>
          </cell>
          <cell r="B2486" t="str">
            <v>CALADOS MOD. H=0.60</v>
          </cell>
          <cell r="C2486" t="str">
            <v>ML</v>
          </cell>
          <cell r="D2486">
            <v>47365</v>
          </cell>
        </row>
        <row r="2487">
          <cell r="A2487">
            <v>2487</v>
          </cell>
          <cell r="B2487" t="str">
            <v>CALADOS MOD. H=0.50</v>
          </cell>
          <cell r="C2487" t="str">
            <v>ML</v>
          </cell>
          <cell r="D2487">
            <v>39964</v>
          </cell>
        </row>
        <row r="2488">
          <cell r="A2488">
            <v>2488</v>
          </cell>
          <cell r="B2488" t="str">
            <v>CALADOS MOD. H=0.92</v>
          </cell>
          <cell r="C2488" t="str">
            <v>ML</v>
          </cell>
          <cell r="D2488">
            <v>69568</v>
          </cell>
        </row>
        <row r="2489">
          <cell r="A2489">
            <v>2489</v>
          </cell>
          <cell r="B2489" t="str">
            <v>INMUMIZANTE DE MADERA INC</v>
          </cell>
          <cell r="C2489" t="str">
            <v>GL</v>
          </cell>
          <cell r="D2489">
            <v>3649</v>
          </cell>
        </row>
        <row r="2490">
          <cell r="A2490">
            <v>2490</v>
          </cell>
          <cell r="B2490" t="str">
            <v>INMUNIZANTE DE MADERA INC</v>
          </cell>
          <cell r="C2490" t="str">
            <v>GL</v>
          </cell>
          <cell r="D2490">
            <v>3270</v>
          </cell>
        </row>
        <row r="2491">
          <cell r="A2491">
            <v>2491</v>
          </cell>
          <cell r="B2491" t="str">
            <v>INMUNIZANTE MADERA NEGRO</v>
          </cell>
          <cell r="C2491" t="str">
            <v>GL</v>
          </cell>
          <cell r="D2491">
            <v>2348</v>
          </cell>
        </row>
        <row r="2492">
          <cell r="A2492">
            <v>2492</v>
          </cell>
          <cell r="B2492" t="str">
            <v>INMUNIZANTE MADERA NEGR01</v>
          </cell>
          <cell r="C2492" t="str">
            <v>GL</v>
          </cell>
          <cell r="D2492">
            <v>2122</v>
          </cell>
        </row>
        <row r="2493">
          <cell r="A2493">
            <v>2493</v>
          </cell>
          <cell r="B2493" t="str">
            <v>TANQUE DE GAS     117  GL</v>
          </cell>
          <cell r="C2493" t="str">
            <v>UN</v>
          </cell>
          <cell r="D2493">
            <v>915800</v>
          </cell>
        </row>
        <row r="2494">
          <cell r="A2494">
            <v>2494</v>
          </cell>
          <cell r="B2494" t="str">
            <v>ESCALERAS H=0.70</v>
          </cell>
          <cell r="C2494" t="str">
            <v>ML</v>
          </cell>
          <cell r="D2494">
            <v>59206</v>
          </cell>
        </row>
        <row r="2495">
          <cell r="A2495">
            <v>2495</v>
          </cell>
          <cell r="B2495" t="str">
            <v>ROSETAS CONC.S/MOLDE  D=1</v>
          </cell>
          <cell r="C2495" t="str">
            <v>UN</v>
          </cell>
          <cell r="D2495">
            <v>111012</v>
          </cell>
        </row>
        <row r="2496">
          <cell r="A2496">
            <v>2496</v>
          </cell>
          <cell r="B2496" t="str">
            <v>ROSETAS CONC.S/MOLDE D=.8</v>
          </cell>
          <cell r="C2496" t="str">
            <v>UN</v>
          </cell>
          <cell r="D2496">
            <v>96210</v>
          </cell>
        </row>
        <row r="2497">
          <cell r="A2497">
            <v>2497</v>
          </cell>
          <cell r="B2497" t="str">
            <v>TANQUE DE GAS     280  GL</v>
          </cell>
          <cell r="C2497" t="str">
            <v>UN</v>
          </cell>
          <cell r="D2497">
            <v>1987900</v>
          </cell>
        </row>
        <row r="2498">
          <cell r="A2498">
            <v>2498</v>
          </cell>
          <cell r="B2498" t="str">
            <v>CONEXION  DE GAS  E-1 SMA</v>
          </cell>
          <cell r="C2498" t="str">
            <v>UN</v>
          </cell>
          <cell r="D2498">
            <v>214000</v>
          </cell>
        </row>
        <row r="2499">
          <cell r="A2499">
            <v>2499</v>
          </cell>
          <cell r="B2499" t="str">
            <v>CONEXION  DE GAS  E-2 SMA</v>
          </cell>
          <cell r="C2499" t="str">
            <v>UN</v>
          </cell>
          <cell r="D2499">
            <v>282000</v>
          </cell>
        </row>
        <row r="2500">
          <cell r="A2500">
            <v>2500</v>
          </cell>
          <cell r="B2500" t="str">
            <v>CONEXION  DE GAS  E-3 SMA</v>
          </cell>
          <cell r="C2500" t="str">
            <v>UN</v>
          </cell>
          <cell r="D2500">
            <v>327000</v>
          </cell>
        </row>
        <row r="2501">
          <cell r="A2501">
            <v>2501</v>
          </cell>
          <cell r="B2501" t="str">
            <v>CONEXION  DE GAS  E-4 SMA</v>
          </cell>
          <cell r="C2501" t="str">
            <v>UN</v>
          </cell>
          <cell r="D2501">
            <v>356000</v>
          </cell>
        </row>
        <row r="2502">
          <cell r="A2502">
            <v>2502</v>
          </cell>
          <cell r="B2502" t="str">
            <v>CONEXION  DE GAS  E-5 SMA</v>
          </cell>
          <cell r="C2502" t="str">
            <v>UN</v>
          </cell>
          <cell r="D2502">
            <v>430000</v>
          </cell>
        </row>
        <row r="2503">
          <cell r="A2503">
            <v>2503</v>
          </cell>
          <cell r="B2503" t="str">
            <v>CONEXION  DE GAS  E-6 SMA</v>
          </cell>
          <cell r="C2503" t="str">
            <v>UN</v>
          </cell>
          <cell r="D2503">
            <v>465000</v>
          </cell>
        </row>
        <row r="2504">
          <cell r="A2504">
            <v>2504</v>
          </cell>
          <cell r="B2504" t="str">
            <v>ROSETAS CONC.S/MOLDE D=.6</v>
          </cell>
          <cell r="C2504" t="str">
            <v>UN</v>
          </cell>
          <cell r="D2504">
            <v>74008</v>
          </cell>
        </row>
        <row r="2505">
          <cell r="A2505">
            <v>2505</v>
          </cell>
          <cell r="B2505" t="str">
            <v>ROSETAS CONC.S/MOLDE D=.5</v>
          </cell>
          <cell r="C2505" t="str">
            <v>UN</v>
          </cell>
          <cell r="D2505">
            <v>63647</v>
          </cell>
        </row>
        <row r="2506">
          <cell r="A2506">
            <v>2506</v>
          </cell>
          <cell r="B2506" t="str">
            <v>GRAVILLA SANTA MARTA</v>
          </cell>
          <cell r="C2506" t="str">
            <v>M3</v>
          </cell>
          <cell r="D2506">
            <v>28450</v>
          </cell>
        </row>
        <row r="2507">
          <cell r="A2507">
            <v>2507</v>
          </cell>
          <cell r="B2507" t="str">
            <v>MATERIAL ARROYO DE PIEDRA</v>
          </cell>
          <cell r="C2507" t="str">
            <v>M3</v>
          </cell>
          <cell r="D2507">
            <v>32000</v>
          </cell>
        </row>
        <row r="2508">
          <cell r="A2508">
            <v>2508</v>
          </cell>
          <cell r="B2508" t="str">
            <v>GRAVILLA TRIT. ARR.PIEDRA</v>
          </cell>
          <cell r="C2508" t="str">
            <v>M3</v>
          </cell>
          <cell r="D2508">
            <v>32000</v>
          </cell>
        </row>
        <row r="2509">
          <cell r="A2509">
            <v>2509</v>
          </cell>
          <cell r="B2509" t="str">
            <v>ARENA MAMBO            01</v>
          </cell>
          <cell r="C2509" t="str">
            <v>M3</v>
          </cell>
          <cell r="D2509">
            <v>6700</v>
          </cell>
        </row>
        <row r="2510">
          <cell r="A2510">
            <v>2510</v>
          </cell>
          <cell r="B2510" t="str">
            <v>ARENA SANTO TOMAS</v>
          </cell>
          <cell r="C2510" t="str">
            <v>M3</v>
          </cell>
          <cell r="D2510">
            <v>6700</v>
          </cell>
        </row>
        <row r="2511">
          <cell r="A2511">
            <v>2511</v>
          </cell>
          <cell r="B2511" t="str">
            <v>MEZCLADORA A GASOLINA</v>
          </cell>
          <cell r="C2511" t="str">
            <v>DD</v>
          </cell>
          <cell r="D2511">
            <v>30000</v>
          </cell>
        </row>
        <row r="2512">
          <cell r="A2512">
            <v>2512</v>
          </cell>
          <cell r="B2512" t="str">
            <v>ESMALTE SOBRE LAMINA LENA</v>
          </cell>
          <cell r="C2512" t="str">
            <v>M2</v>
          </cell>
          <cell r="D2512">
            <v>8706</v>
          </cell>
        </row>
        <row r="2513">
          <cell r="A2513">
            <v>2513</v>
          </cell>
          <cell r="B2513" t="str">
            <v>ESMALTE SOBRE LAMINA LINEAL</v>
          </cell>
          <cell r="C2513" t="str">
            <v>ML</v>
          </cell>
          <cell r="D2513">
            <v>3376</v>
          </cell>
        </row>
        <row r="2514">
          <cell r="A2514">
            <v>2514</v>
          </cell>
          <cell r="B2514" t="str">
            <v>ESMALTE MATE VERDE GL</v>
          </cell>
          <cell r="C2514" t="str">
            <v>UN</v>
          </cell>
          <cell r="D2514">
            <v>27150</v>
          </cell>
        </row>
        <row r="2515">
          <cell r="A2515">
            <v>2515</v>
          </cell>
          <cell r="B2515" t="str">
            <v>ESMALTE SUPERLUX CUÑETE</v>
          </cell>
          <cell r="C2515" t="str">
            <v>UN</v>
          </cell>
          <cell r="D2515">
            <v>117500</v>
          </cell>
        </row>
        <row r="2516">
          <cell r="A2516">
            <v>2516</v>
          </cell>
          <cell r="B2516" t="str">
            <v>CONECTOR RESORTE AZUL</v>
          </cell>
          <cell r="C2516" t="str">
            <v>UN</v>
          </cell>
          <cell r="D2516">
            <v>841</v>
          </cell>
        </row>
        <row r="2517">
          <cell r="A2517">
            <v>2517</v>
          </cell>
          <cell r="B2517" t="str">
            <v>CONECTOR RESORTE AMARILLO</v>
          </cell>
          <cell r="C2517" t="str">
            <v>UN</v>
          </cell>
          <cell r="D2517">
            <v>165</v>
          </cell>
        </row>
        <row r="2518">
          <cell r="A2518">
            <v>2518</v>
          </cell>
          <cell r="B2518" t="str">
            <v>CONECTOR RESORTE ROJO</v>
          </cell>
          <cell r="C2518" t="str">
            <v>UN</v>
          </cell>
          <cell r="D2518">
            <v>2827</v>
          </cell>
        </row>
        <row r="2519">
          <cell r="A2519">
            <v>2519</v>
          </cell>
          <cell r="B2519" t="str">
            <v>DOMO BURBUJA  .60x.60 3mm</v>
          </cell>
          <cell r="C2519" t="str">
            <v>UN</v>
          </cell>
          <cell r="D2519">
            <v>28768</v>
          </cell>
        </row>
        <row r="2520">
          <cell r="A2520">
            <v>2520</v>
          </cell>
          <cell r="B2520" t="str">
            <v>CONECTOR TUBULAR    6 AWG</v>
          </cell>
          <cell r="C2520" t="str">
            <v>UN</v>
          </cell>
          <cell r="D2520">
            <v>2826</v>
          </cell>
        </row>
        <row r="2521">
          <cell r="A2521">
            <v>2521</v>
          </cell>
          <cell r="B2521" t="str">
            <v>CONECTOR TUBULAR    4 AWG</v>
          </cell>
          <cell r="C2521" t="str">
            <v>UN</v>
          </cell>
          <cell r="D2521">
            <v>3050</v>
          </cell>
        </row>
        <row r="2522">
          <cell r="A2522">
            <v>2522</v>
          </cell>
          <cell r="B2522" t="str">
            <v>CONECTOR TUBULAR    2 AWG</v>
          </cell>
          <cell r="C2522" t="str">
            <v>UN</v>
          </cell>
          <cell r="D2522">
            <v>3402</v>
          </cell>
        </row>
        <row r="2523">
          <cell r="A2523">
            <v>2523</v>
          </cell>
          <cell r="B2523" t="str">
            <v>CONECTOR TUBULAR      1/0</v>
          </cell>
          <cell r="C2523" t="str">
            <v>UN</v>
          </cell>
          <cell r="D2523">
            <v>3574</v>
          </cell>
        </row>
        <row r="2524">
          <cell r="A2524">
            <v>2524</v>
          </cell>
          <cell r="B2524" t="str">
            <v>CONECTOR TUBULAR      2/0</v>
          </cell>
          <cell r="C2524" t="str">
            <v>UN</v>
          </cell>
          <cell r="D2524">
            <v>3860</v>
          </cell>
        </row>
        <row r="2525">
          <cell r="A2525">
            <v>2525</v>
          </cell>
          <cell r="B2525" t="str">
            <v>CONECTOR TUBULAR      4/0</v>
          </cell>
          <cell r="C2525" t="str">
            <v>UN</v>
          </cell>
          <cell r="D2525">
            <v>4836</v>
          </cell>
        </row>
        <row r="2526">
          <cell r="A2526">
            <v>2526</v>
          </cell>
          <cell r="B2526" t="str">
            <v>GASOLINA EXTRA  B/MANGA</v>
          </cell>
          <cell r="C2526" t="str">
            <v>GL</v>
          </cell>
          <cell r="D2526">
            <v>1011</v>
          </cell>
        </row>
        <row r="2527">
          <cell r="A2527">
            <v>2527</v>
          </cell>
          <cell r="B2527" t="str">
            <v>A.C.P.M         B/MANGA</v>
          </cell>
          <cell r="C2527" t="str">
            <v>GL</v>
          </cell>
          <cell r="D2527">
            <v>1181</v>
          </cell>
        </row>
        <row r="2528">
          <cell r="A2528">
            <v>2528</v>
          </cell>
          <cell r="B2528" t="str">
            <v>GASOLINA CORR.  CALI</v>
          </cell>
          <cell r="C2528" t="str">
            <v>GL</v>
          </cell>
          <cell r="D2528">
            <v>1175</v>
          </cell>
        </row>
        <row r="2529">
          <cell r="A2529">
            <v>2529</v>
          </cell>
          <cell r="B2529" t="str">
            <v>GASOLINA EXTRA  CALI</v>
          </cell>
          <cell r="C2529" t="str">
            <v>GL</v>
          </cell>
          <cell r="D2529">
            <v>1804</v>
          </cell>
        </row>
        <row r="2530">
          <cell r="A2530">
            <v>2530</v>
          </cell>
          <cell r="B2530" t="str">
            <v>DOMO BURBUJA  .80x.80 3mm</v>
          </cell>
          <cell r="C2530" t="str">
            <v>UN</v>
          </cell>
          <cell r="D2530">
            <v>34800</v>
          </cell>
        </row>
        <row r="2531">
          <cell r="A2531">
            <v>2531</v>
          </cell>
          <cell r="B2531" t="str">
            <v>A.C.P.M         CALI</v>
          </cell>
          <cell r="C2531" t="str">
            <v>GL</v>
          </cell>
          <cell r="D2531">
            <v>1175</v>
          </cell>
        </row>
        <row r="2532">
          <cell r="A2532">
            <v>2532</v>
          </cell>
          <cell r="B2532" t="str">
            <v>GASOLINA CORR.  C/GENA</v>
          </cell>
          <cell r="C2532" t="str">
            <v>GL</v>
          </cell>
          <cell r="D2532">
            <v>1316</v>
          </cell>
        </row>
        <row r="2533">
          <cell r="A2533">
            <v>2533</v>
          </cell>
          <cell r="B2533" t="str">
            <v>EMPALME VINILO  22-18 AWG</v>
          </cell>
          <cell r="C2533" t="str">
            <v>UN</v>
          </cell>
          <cell r="D2533">
            <v>160</v>
          </cell>
        </row>
        <row r="2534">
          <cell r="A2534">
            <v>2534</v>
          </cell>
          <cell r="B2534" t="str">
            <v>TERMINAL ANILLO 16-14 AWG</v>
          </cell>
          <cell r="C2534" t="str">
            <v>UN</v>
          </cell>
          <cell r="D2534">
            <v>179</v>
          </cell>
        </row>
        <row r="2535">
          <cell r="A2535">
            <v>2535</v>
          </cell>
          <cell r="B2535" t="str">
            <v>TERMINAL ANILLO 12-10 AWG</v>
          </cell>
          <cell r="C2535" t="str">
            <v>UN</v>
          </cell>
          <cell r="D2535">
            <v>254</v>
          </cell>
        </row>
        <row r="2536">
          <cell r="A2536">
            <v>2536</v>
          </cell>
          <cell r="B2536" t="str">
            <v>TERMINAL ANILLO     8 AWG</v>
          </cell>
          <cell r="C2536" t="str">
            <v>UN</v>
          </cell>
          <cell r="D2536">
            <v>1248</v>
          </cell>
        </row>
        <row r="2537">
          <cell r="A2537">
            <v>2537</v>
          </cell>
          <cell r="B2537" t="str">
            <v>EMPALME CINTA SUBT. 2-2/0</v>
          </cell>
          <cell r="C2537" t="str">
            <v>UN</v>
          </cell>
          <cell r="D2537">
            <v>364721</v>
          </cell>
        </row>
        <row r="2538">
          <cell r="A2538">
            <v>2538</v>
          </cell>
          <cell r="B2538" t="str">
            <v>GASOLINA EXTRA  C/GENA</v>
          </cell>
          <cell r="C2538" t="str">
            <v>GL</v>
          </cell>
          <cell r="D2538">
            <v>1850</v>
          </cell>
        </row>
        <row r="2539">
          <cell r="A2539">
            <v>2539</v>
          </cell>
          <cell r="B2539" t="str">
            <v>EMPALME PREMOLDEADO 15 KW</v>
          </cell>
          <cell r="C2539" t="str">
            <v>UN</v>
          </cell>
          <cell r="D2539">
            <v>135097</v>
          </cell>
        </row>
        <row r="2540">
          <cell r="A2540">
            <v>2540</v>
          </cell>
          <cell r="B2540" t="str">
            <v>TERMINAL PREMOL.INT 4-2/0</v>
          </cell>
          <cell r="C2540" t="str">
            <v>UN</v>
          </cell>
          <cell r="D2540">
            <v>110775</v>
          </cell>
        </row>
        <row r="2541">
          <cell r="A2541">
            <v>2541</v>
          </cell>
          <cell r="B2541" t="str">
            <v>ABRAZADERA TRAPECIO  1"</v>
          </cell>
          <cell r="C2541" t="str">
            <v>UN</v>
          </cell>
          <cell r="D2541">
            <v>1000</v>
          </cell>
        </row>
        <row r="2542">
          <cell r="A2542">
            <v>2542</v>
          </cell>
          <cell r="B2542" t="str">
            <v>ABRAZADERA TRAPECIO  2"</v>
          </cell>
          <cell r="C2542" t="str">
            <v>UN</v>
          </cell>
          <cell r="D2542">
            <v>1000</v>
          </cell>
        </row>
        <row r="2543">
          <cell r="A2543">
            <v>2543</v>
          </cell>
          <cell r="B2543" t="str">
            <v>TERMINAL PREMOL INT/0-500</v>
          </cell>
          <cell r="C2543" t="str">
            <v>UN</v>
          </cell>
          <cell r="D2543">
            <v>226909</v>
          </cell>
        </row>
        <row r="2544">
          <cell r="A2544">
            <v>2544</v>
          </cell>
          <cell r="B2544" t="str">
            <v>ABRAZADERA PERA 1"</v>
          </cell>
          <cell r="C2544" t="str">
            <v>UN</v>
          </cell>
          <cell r="D2544">
            <v>500</v>
          </cell>
        </row>
        <row r="2545">
          <cell r="A2545">
            <v>2545</v>
          </cell>
          <cell r="B2545" t="str">
            <v>ABRAZADERA PERA 2"</v>
          </cell>
          <cell r="C2545" t="str">
            <v>UN</v>
          </cell>
          <cell r="D2545">
            <v>500</v>
          </cell>
        </row>
        <row r="2546">
          <cell r="A2546">
            <v>2546</v>
          </cell>
          <cell r="B2546" t="str">
            <v>SOPORTE DE CELOSIA 30 Cm.</v>
          </cell>
          <cell r="C2546" t="str">
            <v>UN</v>
          </cell>
          <cell r="D2546">
            <v>2875</v>
          </cell>
        </row>
        <row r="2547">
          <cell r="A2547">
            <v>2547</v>
          </cell>
          <cell r="B2547" t="str">
            <v>SOPORTE DE CELOSIA 50 Cm.</v>
          </cell>
          <cell r="C2547" t="str">
            <v>UN</v>
          </cell>
          <cell r="D2547">
            <v>3800</v>
          </cell>
        </row>
        <row r="2548">
          <cell r="A2548">
            <v>2548</v>
          </cell>
          <cell r="B2548" t="str">
            <v>MARCO CAJA INSP. 40x40</v>
          </cell>
          <cell r="C2548" t="str">
            <v>UN</v>
          </cell>
          <cell r="D2548">
            <v>10150</v>
          </cell>
        </row>
        <row r="2549">
          <cell r="A2549">
            <v>2549</v>
          </cell>
          <cell r="B2549" t="str">
            <v>MARCO CAJA INSP. 60x60</v>
          </cell>
          <cell r="C2549" t="str">
            <v>UN</v>
          </cell>
          <cell r="D2549">
            <v>12500</v>
          </cell>
        </row>
        <row r="2550">
          <cell r="A2550">
            <v>2550</v>
          </cell>
          <cell r="B2550" t="str">
            <v>MARCO CAJA INSP. 80x80</v>
          </cell>
          <cell r="C2550" t="str">
            <v>UN</v>
          </cell>
          <cell r="D2550">
            <v>13250</v>
          </cell>
        </row>
        <row r="2551">
          <cell r="A2551">
            <v>2551</v>
          </cell>
          <cell r="B2551" t="str">
            <v>TAPA CAJA INSP. 40x40</v>
          </cell>
          <cell r="C2551" t="str">
            <v>UN</v>
          </cell>
          <cell r="D2551">
            <v>13500</v>
          </cell>
        </row>
        <row r="2552">
          <cell r="A2552">
            <v>2552</v>
          </cell>
          <cell r="B2552" t="str">
            <v>TAPA CAJA INSP. 60x60</v>
          </cell>
          <cell r="C2552" t="str">
            <v>UN</v>
          </cell>
          <cell r="D2552">
            <v>18700</v>
          </cell>
        </row>
        <row r="2553">
          <cell r="A2553">
            <v>2553</v>
          </cell>
          <cell r="B2553" t="str">
            <v>BORNA TERMINAL   4/0  MCM</v>
          </cell>
          <cell r="C2553" t="str">
            <v>UN</v>
          </cell>
          <cell r="D2553">
            <v>6473</v>
          </cell>
        </row>
        <row r="2554">
          <cell r="A2554">
            <v>2554</v>
          </cell>
          <cell r="B2554" t="str">
            <v>TAPA CAJA INSP. 80x80</v>
          </cell>
          <cell r="C2554" t="str">
            <v>UN</v>
          </cell>
          <cell r="D2554">
            <v>24500</v>
          </cell>
        </row>
        <row r="2555">
          <cell r="A2555">
            <v>2555</v>
          </cell>
          <cell r="B2555" t="str">
            <v>ACCESAORIO ALLEGRO COLOR</v>
          </cell>
          <cell r="C2555" t="str">
            <v>UN</v>
          </cell>
          <cell r="D2555">
            <v>25984</v>
          </cell>
        </row>
        <row r="2556">
          <cell r="A2556">
            <v>2556</v>
          </cell>
          <cell r="B2556" t="str">
            <v>GRAPA RETENCION (6 a 2/0)</v>
          </cell>
          <cell r="C2556" t="str">
            <v>UN</v>
          </cell>
          <cell r="D2556">
            <v>8350</v>
          </cell>
        </row>
        <row r="2557">
          <cell r="A2557">
            <v>2557</v>
          </cell>
          <cell r="B2557" t="str">
            <v>ACCESORIO SUPERIR BLANCO</v>
          </cell>
          <cell r="C2557" t="str">
            <v>UN</v>
          </cell>
          <cell r="D2557">
            <v>34162</v>
          </cell>
        </row>
        <row r="2558">
          <cell r="A2558">
            <v>2558</v>
          </cell>
          <cell r="B2558" t="str">
            <v>CABLE ACERO GALV.    3/8"</v>
          </cell>
          <cell r="C2558" t="str">
            <v>ML</v>
          </cell>
          <cell r="D2558">
            <v>1100</v>
          </cell>
        </row>
        <row r="2559">
          <cell r="A2559">
            <v>2559</v>
          </cell>
          <cell r="B2559" t="str">
            <v>ACCESORIO MAXIMO BLANCO</v>
          </cell>
          <cell r="C2559" t="str">
            <v>UN</v>
          </cell>
          <cell r="D2559">
            <v>62582</v>
          </cell>
        </row>
        <row r="2560">
          <cell r="A2560">
            <v>2560</v>
          </cell>
          <cell r="B2560" t="str">
            <v>TENSOR AISLADOR      4.5</v>
          </cell>
          <cell r="C2560" t="str">
            <v>UN</v>
          </cell>
          <cell r="D2560">
            <v>7555</v>
          </cell>
        </row>
        <row r="2561">
          <cell r="A2561">
            <v>2561</v>
          </cell>
          <cell r="B2561" t="str">
            <v>REFLECT.SODIO 2000 W</v>
          </cell>
          <cell r="C2561" t="str">
            <v>UN</v>
          </cell>
          <cell r="D2561">
            <v>760000</v>
          </cell>
        </row>
        <row r="2562">
          <cell r="A2562">
            <v>2562</v>
          </cell>
          <cell r="B2562" t="str">
            <v>GUARDACABO P/CABLE   3/8"</v>
          </cell>
          <cell r="C2562" t="str">
            <v>UN</v>
          </cell>
          <cell r="D2562">
            <v>620</v>
          </cell>
        </row>
        <row r="2563">
          <cell r="A2563">
            <v>2563</v>
          </cell>
          <cell r="B2563" t="str">
            <v>SANITARIO</v>
          </cell>
          <cell r="C2563" t="str">
            <v>UN</v>
          </cell>
          <cell r="D2563">
            <v>501120</v>
          </cell>
        </row>
        <row r="2564">
          <cell r="A2564">
            <v>2564</v>
          </cell>
          <cell r="B2564" t="str">
            <v>L/MANOS OPORTO</v>
          </cell>
          <cell r="C2564" t="str">
            <v>UN</v>
          </cell>
          <cell r="D2564">
            <v>315488</v>
          </cell>
        </row>
        <row r="2565">
          <cell r="A2565">
            <v>2565</v>
          </cell>
          <cell r="B2565" t="str">
            <v>ARENA BLANCA</v>
          </cell>
          <cell r="C2565" t="str">
            <v>M3</v>
          </cell>
          <cell r="D2565">
            <v>6700</v>
          </cell>
        </row>
        <row r="2566">
          <cell r="A2566">
            <v>2566</v>
          </cell>
          <cell r="B2566" t="str">
            <v>TABLERO S/PUERTA 30 CIRC.</v>
          </cell>
          <cell r="C2566" t="str">
            <v>UN</v>
          </cell>
          <cell r="D2566">
            <v>218985</v>
          </cell>
        </row>
        <row r="2567">
          <cell r="A2567">
            <v>2567</v>
          </cell>
          <cell r="B2567" t="str">
            <v>PUERTA P/GARAJE RESIDENCI</v>
          </cell>
          <cell r="C2567" t="str">
            <v>UN</v>
          </cell>
          <cell r="D2567">
            <v>2679077</v>
          </cell>
        </row>
        <row r="2568">
          <cell r="A2568">
            <v>2568</v>
          </cell>
          <cell r="B2568" t="str">
            <v>TABLERO S/PUERTA 36 CIRC.</v>
          </cell>
          <cell r="C2568" t="str">
            <v>UN</v>
          </cell>
          <cell r="D2568">
            <v>239284</v>
          </cell>
        </row>
        <row r="2569">
          <cell r="A2569">
            <v>2569</v>
          </cell>
          <cell r="B2569" t="str">
            <v>TABLERO S/PUERTA 42 CIRC.</v>
          </cell>
          <cell r="C2569" t="str">
            <v>UN</v>
          </cell>
          <cell r="D2569">
            <v>275349</v>
          </cell>
        </row>
        <row r="2570">
          <cell r="A2570">
            <v>2570</v>
          </cell>
          <cell r="B2570" t="str">
            <v>MALLA ZARANDA  4x4-.90x30</v>
          </cell>
          <cell r="C2570" t="str">
            <v>UN</v>
          </cell>
          <cell r="D2570">
            <v>147000</v>
          </cell>
        </row>
        <row r="2571">
          <cell r="A2571">
            <v>2571</v>
          </cell>
          <cell r="B2571" t="str">
            <v>TABLERO C/PUERTA 12 CIRC.</v>
          </cell>
          <cell r="C2571" t="str">
            <v>UN</v>
          </cell>
          <cell r="D2571">
            <v>138469</v>
          </cell>
        </row>
        <row r="2572">
          <cell r="A2572">
            <v>2572</v>
          </cell>
          <cell r="B2572" t="str">
            <v>ESMALTE SUPERLUX GALON</v>
          </cell>
          <cell r="C2572" t="str">
            <v>UN</v>
          </cell>
          <cell r="D2572">
            <v>24800</v>
          </cell>
        </row>
        <row r="2573">
          <cell r="A2573">
            <v>2573</v>
          </cell>
          <cell r="B2573" t="str">
            <v>TABLERO C/PUERTA 18 CIRC.</v>
          </cell>
          <cell r="C2573" t="str">
            <v>UN</v>
          </cell>
          <cell r="D2573">
            <v>163815</v>
          </cell>
        </row>
        <row r="2574">
          <cell r="A2574">
            <v>2574</v>
          </cell>
          <cell r="B2574" t="str">
            <v>ARENA NEGRA</v>
          </cell>
          <cell r="C2574" t="str">
            <v>M3</v>
          </cell>
          <cell r="D2574">
            <v>6700</v>
          </cell>
        </row>
        <row r="2575">
          <cell r="A2575">
            <v>2575</v>
          </cell>
          <cell r="B2575" t="str">
            <v>TEC CUBIERTA GRIS/BLANCO</v>
          </cell>
          <cell r="C2575" t="str">
            <v>KG</v>
          </cell>
          <cell r="D2575">
            <v>6380</v>
          </cell>
        </row>
        <row r="2576">
          <cell r="A2576">
            <v>2576</v>
          </cell>
          <cell r="B2576" t="str">
            <v>TEC CUBIERTA VERDE</v>
          </cell>
          <cell r="C2576" t="str">
            <v>KG</v>
          </cell>
          <cell r="D2576">
            <v>8700</v>
          </cell>
        </row>
        <row r="2577">
          <cell r="A2577">
            <v>2577</v>
          </cell>
          <cell r="B2577" t="str">
            <v>TEC CUBIERTA AZUL</v>
          </cell>
          <cell r="C2577" t="str">
            <v>KG</v>
          </cell>
          <cell r="D2577">
            <v>6380</v>
          </cell>
        </row>
        <row r="2578">
          <cell r="A2578">
            <v>2578</v>
          </cell>
          <cell r="B2578" t="str">
            <v>TABLERO C/PUERTA 24 CIRC.</v>
          </cell>
          <cell r="C2578" t="str">
            <v>UN</v>
          </cell>
          <cell r="D2578">
            <v>194045</v>
          </cell>
        </row>
        <row r="2579">
          <cell r="A2579">
            <v>2579</v>
          </cell>
          <cell r="B2579" t="str">
            <v>TABLERO C/PUERTA 30 CIRC.</v>
          </cell>
          <cell r="C2579" t="str">
            <v>UN</v>
          </cell>
          <cell r="D2579">
            <v>258784</v>
          </cell>
        </row>
        <row r="2580">
          <cell r="A2580">
            <v>2580</v>
          </cell>
          <cell r="B2580" t="str">
            <v>TABLERO C/PUERTA 36 CIRC.</v>
          </cell>
          <cell r="C2580" t="str">
            <v>UN</v>
          </cell>
          <cell r="D2580">
            <v>273006</v>
          </cell>
        </row>
        <row r="2581">
          <cell r="A2581">
            <v>2581</v>
          </cell>
          <cell r="B2581" t="str">
            <v>TABLERO C/PUERTA 42 CIRC.</v>
          </cell>
          <cell r="C2581" t="str">
            <v>UN</v>
          </cell>
          <cell r="D2581">
            <v>315334</v>
          </cell>
        </row>
        <row r="2582">
          <cell r="A2582">
            <v>2582</v>
          </cell>
          <cell r="B2582" t="str">
            <v>TABLERO P/LLAVE  12 CIRC.</v>
          </cell>
          <cell r="C2582" t="str">
            <v>UN</v>
          </cell>
          <cell r="D2582">
            <v>168200</v>
          </cell>
        </row>
        <row r="2583">
          <cell r="A2583">
            <v>2583</v>
          </cell>
          <cell r="B2583" t="str">
            <v>TABLERO P/LLAVE  18 CIRC.</v>
          </cell>
          <cell r="C2583" t="str">
            <v>UN</v>
          </cell>
          <cell r="D2583">
            <v>195320</v>
          </cell>
        </row>
        <row r="2584">
          <cell r="A2584">
            <v>2584</v>
          </cell>
          <cell r="B2584" t="str">
            <v>ESMALTE FESTIVAL GALON</v>
          </cell>
          <cell r="C2584" t="str">
            <v>UN</v>
          </cell>
          <cell r="D2584">
            <v>20090</v>
          </cell>
        </row>
        <row r="2585">
          <cell r="A2585">
            <v>2585</v>
          </cell>
          <cell r="B2585" t="str">
            <v>TABLERO TOTALIZADOR</v>
          </cell>
          <cell r="C2585" t="str">
            <v>UN</v>
          </cell>
          <cell r="D2585">
            <v>96300</v>
          </cell>
        </row>
        <row r="2586">
          <cell r="A2586">
            <v>2586</v>
          </cell>
          <cell r="B2586" t="str">
            <v>TOTALIZADOR 3 X 100 A</v>
          </cell>
          <cell r="C2586" t="str">
            <v>UN</v>
          </cell>
          <cell r="D2586">
            <v>295777</v>
          </cell>
        </row>
        <row r="2587">
          <cell r="A2587">
            <v>2587</v>
          </cell>
          <cell r="B2587" t="str">
            <v>VIDRIO CRIS CLARO     4mm</v>
          </cell>
          <cell r="C2587" t="str">
            <v>M2</v>
          </cell>
          <cell r="D2587">
            <v>33170</v>
          </cell>
        </row>
        <row r="2588">
          <cell r="A2588">
            <v>2588</v>
          </cell>
          <cell r="B2588" t="str">
            <v>VIDRIO CRIS CLARO     5mm</v>
          </cell>
          <cell r="C2588" t="str">
            <v>M2</v>
          </cell>
          <cell r="D2588">
            <v>17500</v>
          </cell>
        </row>
        <row r="2589">
          <cell r="A2589">
            <v>2589</v>
          </cell>
          <cell r="B2589" t="str">
            <v>VIDRIO CRIS CLARO     6mm</v>
          </cell>
          <cell r="C2589" t="str">
            <v>M2</v>
          </cell>
          <cell r="D2589">
            <v>27000</v>
          </cell>
        </row>
        <row r="2590">
          <cell r="A2590">
            <v>2590</v>
          </cell>
          <cell r="B2590" t="str">
            <v>ANTICORROSIVO ROJO GALON</v>
          </cell>
          <cell r="C2590" t="str">
            <v>UN</v>
          </cell>
          <cell r="D2590">
            <v>19610</v>
          </cell>
        </row>
        <row r="2591">
          <cell r="A2591">
            <v>2591</v>
          </cell>
          <cell r="B2591" t="str">
            <v>PIEDRA CICLOPEA</v>
          </cell>
          <cell r="C2591" t="str">
            <v>M3</v>
          </cell>
          <cell r="D2591">
            <v>28890</v>
          </cell>
        </row>
        <row r="2592">
          <cell r="A2592">
            <v>2592</v>
          </cell>
          <cell r="B2592" t="str">
            <v>TABLERO P/LLAVE  36 CIRC.</v>
          </cell>
          <cell r="C2592" t="str">
            <v>UN</v>
          </cell>
          <cell r="D2592">
            <v>301124</v>
          </cell>
        </row>
        <row r="2593">
          <cell r="A2593">
            <v>2593</v>
          </cell>
          <cell r="B2593" t="str">
            <v>TABLERO P/LLAVE  42 CIRC.</v>
          </cell>
          <cell r="C2593" t="str">
            <v>UN</v>
          </cell>
          <cell r="D2593">
            <v>341492</v>
          </cell>
        </row>
        <row r="2594">
          <cell r="A2594">
            <v>2594</v>
          </cell>
          <cell r="B2594" t="str">
            <v>TABL.PARA TOTALI.HQP  12C</v>
          </cell>
          <cell r="C2594" t="str">
            <v>UN</v>
          </cell>
          <cell r="D2594">
            <v>227151</v>
          </cell>
        </row>
        <row r="2595">
          <cell r="A2595">
            <v>2595</v>
          </cell>
          <cell r="B2595" t="str">
            <v>ARENA SIERRA VIEJA</v>
          </cell>
          <cell r="C2595" t="str">
            <v>M3</v>
          </cell>
          <cell r="D2595">
            <v>11500</v>
          </cell>
        </row>
        <row r="2596">
          <cell r="A2596">
            <v>2596</v>
          </cell>
          <cell r="B2596" t="str">
            <v>TABL.PARA TOTALI.HQP  18C</v>
          </cell>
          <cell r="C2596" t="str">
            <v>UN</v>
          </cell>
          <cell r="D2596">
            <v>287645</v>
          </cell>
        </row>
        <row r="2597">
          <cell r="A2597">
            <v>2597</v>
          </cell>
          <cell r="B2597" t="str">
            <v>TABL.PARA TOTALI.HQP  24C</v>
          </cell>
          <cell r="C2597" t="str">
            <v>UN</v>
          </cell>
          <cell r="D2597">
            <v>313362</v>
          </cell>
        </row>
        <row r="2598">
          <cell r="A2598">
            <v>2598</v>
          </cell>
          <cell r="B2598" t="str">
            <v>GRANZON PTO.COLOMBIA</v>
          </cell>
          <cell r="C2598" t="str">
            <v>M3</v>
          </cell>
          <cell r="D2598">
            <v>24000</v>
          </cell>
        </row>
        <row r="2599">
          <cell r="A2599">
            <v>2599</v>
          </cell>
          <cell r="B2599" t="str">
            <v>GRAVILLA PTO.COLOMBIA</v>
          </cell>
          <cell r="C2599" t="str">
            <v>M3</v>
          </cell>
          <cell r="D2599">
            <v>23500</v>
          </cell>
        </row>
        <row r="2600">
          <cell r="A2600">
            <v>2600</v>
          </cell>
          <cell r="B2600" t="str">
            <v>ARENA AMARILLA</v>
          </cell>
          <cell r="C2600" t="str">
            <v>M3</v>
          </cell>
          <cell r="D2600">
            <v>6700</v>
          </cell>
        </row>
        <row r="2601">
          <cell r="A2601">
            <v>2601</v>
          </cell>
          <cell r="B2601" t="str">
            <v>TABL.PARA TOTALI.HQP  30C</v>
          </cell>
          <cell r="C2601" t="str">
            <v>UN</v>
          </cell>
          <cell r="D2601">
            <v>375410</v>
          </cell>
        </row>
        <row r="2602">
          <cell r="A2602">
            <v>2602</v>
          </cell>
          <cell r="B2602" t="str">
            <v>VIDRIO CRIS CLARO     8mm</v>
          </cell>
          <cell r="C2602" t="str">
            <v>M2</v>
          </cell>
          <cell r="D2602">
            <v>32000</v>
          </cell>
        </row>
        <row r="2603">
          <cell r="A2603">
            <v>2603</v>
          </cell>
          <cell r="B2603" t="str">
            <v>VIDRIO CRIS CLARO    10mm</v>
          </cell>
          <cell r="C2603" t="str">
            <v>M2</v>
          </cell>
          <cell r="D2603">
            <v>45000</v>
          </cell>
        </row>
        <row r="2604">
          <cell r="A2604">
            <v>2604</v>
          </cell>
          <cell r="B2604" t="str">
            <v>TRITURADO</v>
          </cell>
          <cell r="C2604" t="str">
            <v>M3</v>
          </cell>
          <cell r="D2604">
            <v>30000</v>
          </cell>
        </row>
        <row r="2605">
          <cell r="A2605">
            <v>2605</v>
          </cell>
          <cell r="B2605" t="str">
            <v>PIEDRICHE</v>
          </cell>
          <cell r="C2605" t="str">
            <v>M3</v>
          </cell>
          <cell r="D2605">
            <v>33000</v>
          </cell>
        </row>
        <row r="2606">
          <cell r="A2606">
            <v>2606</v>
          </cell>
          <cell r="B2606" t="str">
            <v>PUERTA P/GARAJE EDIFICIOS</v>
          </cell>
          <cell r="C2606" t="str">
            <v>UN</v>
          </cell>
          <cell r="D2606">
            <v>4894989</v>
          </cell>
        </row>
        <row r="2607">
          <cell r="A2607">
            <v>2607</v>
          </cell>
          <cell r="B2607" t="str">
            <v>PUERTA P/PARQU.  BATIENTE</v>
          </cell>
          <cell r="C2607" t="str">
            <v>UN</v>
          </cell>
          <cell r="D2607">
            <v>4222218</v>
          </cell>
        </row>
        <row r="2608">
          <cell r="A2608">
            <v>2608</v>
          </cell>
          <cell r="B2608" t="str">
            <v>TABL.PARA TOTALI.HQP  36C</v>
          </cell>
          <cell r="C2608" t="str">
            <v>UN</v>
          </cell>
          <cell r="D2608">
            <v>388704</v>
          </cell>
        </row>
        <row r="2609">
          <cell r="A2609">
            <v>2609</v>
          </cell>
          <cell r="B2609" t="str">
            <v>PUERTA P/PARQU. CORREDIZA</v>
          </cell>
          <cell r="C2609" t="str">
            <v>UN</v>
          </cell>
          <cell r="D2609">
            <v>7667269</v>
          </cell>
        </row>
        <row r="2610">
          <cell r="A2610">
            <v>2610</v>
          </cell>
          <cell r="B2610" t="str">
            <v>TABL.PARA TOTALI.HQP  42C</v>
          </cell>
          <cell r="C2610" t="str">
            <v>UN</v>
          </cell>
          <cell r="D2610">
            <v>423260</v>
          </cell>
        </row>
        <row r="2611">
          <cell r="A2611">
            <v>2611</v>
          </cell>
          <cell r="B2611" t="str">
            <v>PUERTA INSTITUCIONAL VIDR</v>
          </cell>
          <cell r="C2611" t="str">
            <v>UN</v>
          </cell>
          <cell r="D2611">
            <v>10311955</v>
          </cell>
        </row>
        <row r="2612">
          <cell r="A2612">
            <v>2612</v>
          </cell>
          <cell r="B2612" t="str">
            <v>DIV.BAÑO ACRILICA</v>
          </cell>
          <cell r="C2612" t="str">
            <v>M2</v>
          </cell>
          <cell r="D2612">
            <v>83435</v>
          </cell>
        </row>
        <row r="2613">
          <cell r="A2613">
            <v>2613</v>
          </cell>
          <cell r="B2613" t="str">
            <v>GEOMEMBRANA GEOFORT   500</v>
          </cell>
          <cell r="C2613" t="str">
            <v>M2</v>
          </cell>
          <cell r="D2613">
            <v>2514</v>
          </cell>
        </row>
        <row r="2614">
          <cell r="A2614">
            <v>2614</v>
          </cell>
          <cell r="B2614" t="str">
            <v>DIV.BAÑO  VIDRIO TEMPLADO</v>
          </cell>
          <cell r="C2614" t="str">
            <v>M2</v>
          </cell>
          <cell r="D2614">
            <v>83435</v>
          </cell>
        </row>
        <row r="2615">
          <cell r="A2615">
            <v>2615</v>
          </cell>
          <cell r="B2615" t="str">
            <v>DIV.BAÑO V.TEMPLADO BRONC</v>
          </cell>
          <cell r="C2615" t="str">
            <v>M2</v>
          </cell>
          <cell r="D2615">
            <v>75295</v>
          </cell>
        </row>
        <row r="2616">
          <cell r="A2616">
            <v>2616</v>
          </cell>
          <cell r="B2616" t="str">
            <v>GEOTEXTIL TYPAR      3301</v>
          </cell>
          <cell r="C2616" t="str">
            <v>M2</v>
          </cell>
          <cell r="D2616">
            <v>864</v>
          </cell>
        </row>
        <row r="2617">
          <cell r="A2617">
            <v>2617</v>
          </cell>
          <cell r="B2617" t="str">
            <v>CELOSIA EN ALUMINIO</v>
          </cell>
          <cell r="C2617" t="str">
            <v>M2</v>
          </cell>
          <cell r="D2617">
            <v>80382</v>
          </cell>
        </row>
        <row r="2618">
          <cell r="A2618">
            <v>2618</v>
          </cell>
          <cell r="B2618" t="str">
            <v>VENTANA CORREDIZA 1.2x1.2</v>
          </cell>
          <cell r="C2618" t="str">
            <v>M2</v>
          </cell>
          <cell r="D2618">
            <v>43762</v>
          </cell>
        </row>
        <row r="2619">
          <cell r="A2619">
            <v>2619</v>
          </cell>
          <cell r="B2619" t="str">
            <v>GEOTEXTIL TYPAR      3601</v>
          </cell>
          <cell r="C2619" t="str">
            <v>M2</v>
          </cell>
          <cell r="D2619">
            <v>1624</v>
          </cell>
        </row>
        <row r="2620">
          <cell r="A2620">
            <v>2620</v>
          </cell>
          <cell r="B2620" t="str">
            <v>GEOTEXTIL NO TEJIDO  1600</v>
          </cell>
          <cell r="C2620" t="str">
            <v>M2</v>
          </cell>
          <cell r="D2620">
            <v>864</v>
          </cell>
        </row>
        <row r="2621">
          <cell r="A2621">
            <v>2621</v>
          </cell>
          <cell r="B2621" t="str">
            <v>VENTANA CORREDIZA VC-5020</v>
          </cell>
          <cell r="C2621" t="str">
            <v>M2</v>
          </cell>
          <cell r="D2621">
            <v>66340</v>
          </cell>
        </row>
        <row r="2622">
          <cell r="A2622">
            <v>2622</v>
          </cell>
          <cell r="B2622" t="str">
            <v>GEODREN  2000</v>
          </cell>
          <cell r="C2622" t="str">
            <v>M2</v>
          </cell>
          <cell r="D2622">
            <v>8120</v>
          </cell>
        </row>
        <row r="2623">
          <cell r="A2623">
            <v>2623</v>
          </cell>
          <cell r="B2623" t="str">
            <v>GEODREM  10000</v>
          </cell>
          <cell r="C2623" t="str">
            <v>M2</v>
          </cell>
          <cell r="D2623">
            <v>52200</v>
          </cell>
        </row>
        <row r="2624">
          <cell r="A2624">
            <v>2624</v>
          </cell>
          <cell r="B2624" t="str">
            <v>ANTICORROSIVO GRIS GALON</v>
          </cell>
          <cell r="C2624" t="str">
            <v>UN</v>
          </cell>
          <cell r="D2624">
            <v>34026</v>
          </cell>
        </row>
        <row r="2625">
          <cell r="A2625">
            <v>2625</v>
          </cell>
          <cell r="B2625" t="str">
            <v>BARNIZ TRANSPARENTE GALON</v>
          </cell>
          <cell r="C2625" t="str">
            <v>UN</v>
          </cell>
          <cell r="D2625">
            <v>18070</v>
          </cell>
        </row>
        <row r="2626">
          <cell r="A2626">
            <v>2626</v>
          </cell>
          <cell r="B2626" t="str">
            <v>BARNIZ SINTETICO BRILLANT</v>
          </cell>
          <cell r="C2626" t="str">
            <v>UN</v>
          </cell>
          <cell r="D2626">
            <v>12250</v>
          </cell>
        </row>
        <row r="2627">
          <cell r="A2627">
            <v>2627</v>
          </cell>
          <cell r="B2627" t="str">
            <v>BARNIZ TRANSP.MATE GALON</v>
          </cell>
          <cell r="C2627" t="str">
            <v>UN</v>
          </cell>
          <cell r="D2627">
            <v>17040</v>
          </cell>
        </row>
        <row r="2628">
          <cell r="A2628">
            <v>2628</v>
          </cell>
          <cell r="B2628" t="str">
            <v>VENTANA CORREDIZA 1.2x101</v>
          </cell>
          <cell r="C2628" t="str">
            <v>M2</v>
          </cell>
          <cell r="D2628">
            <v>63600</v>
          </cell>
        </row>
        <row r="2629">
          <cell r="A2629">
            <v>2629</v>
          </cell>
          <cell r="B2629" t="str">
            <v>VENTANA CORREDIZA 1.2x102</v>
          </cell>
          <cell r="C2629" t="str">
            <v>M2</v>
          </cell>
          <cell r="D2629">
            <v>46400</v>
          </cell>
        </row>
        <row r="2630">
          <cell r="A2630">
            <v>2630</v>
          </cell>
          <cell r="B2630" t="str">
            <v>PINTURA ALUM.BITUMINOSO</v>
          </cell>
          <cell r="C2630" t="str">
            <v>UN</v>
          </cell>
          <cell r="D2630">
            <v>140490</v>
          </cell>
        </row>
        <row r="2631">
          <cell r="A2631">
            <v>2631</v>
          </cell>
          <cell r="B2631" t="str">
            <v>PINTURA ICOLUX ALUM.GALON</v>
          </cell>
          <cell r="C2631" t="str">
            <v>UN</v>
          </cell>
          <cell r="D2631">
            <v>27040</v>
          </cell>
        </row>
        <row r="2632">
          <cell r="A2632">
            <v>2632</v>
          </cell>
          <cell r="B2632" t="str">
            <v>PINTURA ALUMINIO EXTRA GL</v>
          </cell>
          <cell r="C2632" t="str">
            <v>UN</v>
          </cell>
          <cell r="D2632">
            <v>29840</v>
          </cell>
        </row>
        <row r="2633">
          <cell r="A2633">
            <v>2633</v>
          </cell>
          <cell r="B2633" t="str">
            <v>POLVILLO               01</v>
          </cell>
          <cell r="C2633" t="str">
            <v>M3</v>
          </cell>
          <cell r="D2633">
            <v>6700</v>
          </cell>
        </row>
        <row r="2634">
          <cell r="A2634">
            <v>2634</v>
          </cell>
          <cell r="B2634" t="str">
            <v>CLOSET AMERICA METAL</v>
          </cell>
          <cell r="C2634" t="str">
            <v>M2</v>
          </cell>
          <cell r="D2634">
            <v>85616</v>
          </cell>
        </row>
        <row r="2635">
          <cell r="A2635">
            <v>2635</v>
          </cell>
          <cell r="B2635" t="str">
            <v>BALDOSA 1-N MELATO  33x33</v>
          </cell>
          <cell r="C2635" t="str">
            <v>M2</v>
          </cell>
          <cell r="D2635">
            <v>11500</v>
          </cell>
        </row>
        <row r="2636">
          <cell r="A2636">
            <v>2636</v>
          </cell>
          <cell r="B2636" t="str">
            <v>HORNO M. V. PROGR ELECTRN</v>
          </cell>
          <cell r="C2636" t="str">
            <v>UN</v>
          </cell>
          <cell r="D2636">
            <v>683300</v>
          </cell>
        </row>
        <row r="2637">
          <cell r="A2637">
            <v>2637</v>
          </cell>
          <cell r="B2637" t="str">
            <v>HORNO M. V. PROGR ELECT01</v>
          </cell>
          <cell r="C2637" t="str">
            <v>UN</v>
          </cell>
          <cell r="D2637">
            <v>620000</v>
          </cell>
        </row>
        <row r="2638">
          <cell r="A2638">
            <v>2638</v>
          </cell>
          <cell r="B2638" t="str">
            <v>CEMENTO GRIS CARIBE    01</v>
          </cell>
          <cell r="C2638" t="str">
            <v>KG</v>
          </cell>
          <cell r="D2638">
            <v>164</v>
          </cell>
        </row>
        <row r="2639">
          <cell r="A2639">
            <v>2639</v>
          </cell>
          <cell r="B2639" t="str">
            <v>ALFA LISTO</v>
          </cell>
          <cell r="C2639" t="str">
            <v>KG</v>
          </cell>
          <cell r="D2639">
            <v>5980</v>
          </cell>
        </row>
        <row r="2640">
          <cell r="A2640">
            <v>2640</v>
          </cell>
          <cell r="B2640" t="str">
            <v>HORNO A GAS FULL SAFETY N</v>
          </cell>
          <cell r="C2640" t="str">
            <v>UN</v>
          </cell>
          <cell r="D2640">
            <v>418800</v>
          </cell>
        </row>
        <row r="2641">
          <cell r="A2641">
            <v>2641</v>
          </cell>
          <cell r="B2641" t="str">
            <v>PICOS</v>
          </cell>
          <cell r="C2641" t="str">
            <v>UN</v>
          </cell>
          <cell r="D2641">
            <v>6577</v>
          </cell>
        </row>
        <row r="2642">
          <cell r="A2642">
            <v>2642</v>
          </cell>
          <cell r="B2642" t="str">
            <v>CAMPERO PASAJEROS</v>
          </cell>
          <cell r="C2642" t="str">
            <v>HR</v>
          </cell>
          <cell r="D2642">
            <v>8934</v>
          </cell>
        </row>
        <row r="2643">
          <cell r="A2643">
            <v>2643</v>
          </cell>
          <cell r="B2643" t="str">
            <v>CEMENTO BLANCO NARE</v>
          </cell>
          <cell r="C2643" t="str">
            <v>KG</v>
          </cell>
          <cell r="D2643">
            <v>366</v>
          </cell>
        </row>
        <row r="2644">
          <cell r="A2644">
            <v>2644</v>
          </cell>
          <cell r="B2644" t="str">
            <v>HORNO A GAS FULL SAFETY P</v>
          </cell>
          <cell r="C2644" t="str">
            <v>UN</v>
          </cell>
          <cell r="D2644">
            <v>418800</v>
          </cell>
        </row>
        <row r="2645">
          <cell r="A2645">
            <v>2645</v>
          </cell>
          <cell r="B2645" t="str">
            <v>DIAGONAL VARILLA 5/8" CPS</v>
          </cell>
          <cell r="C2645" t="str">
            <v>UN</v>
          </cell>
          <cell r="D2645">
            <v>3471</v>
          </cell>
        </row>
        <row r="2646">
          <cell r="A2646">
            <v>2646</v>
          </cell>
          <cell r="B2646" t="str">
            <v>CAMION 3 TONS REDES</v>
          </cell>
          <cell r="C2646" t="str">
            <v>HR</v>
          </cell>
          <cell r="D2646">
            <v>18692</v>
          </cell>
        </row>
        <row r="2647">
          <cell r="A2647">
            <v>2647</v>
          </cell>
          <cell r="B2647" t="str">
            <v>BALDOSA 5 MELATO    33x33</v>
          </cell>
          <cell r="C2647" t="str">
            <v>M2</v>
          </cell>
          <cell r="D2647">
            <v>18734</v>
          </cell>
        </row>
        <row r="2648">
          <cell r="A2648">
            <v>2648</v>
          </cell>
          <cell r="B2648" t="str">
            <v>HORNO EMPOTRAB GAS NATUR</v>
          </cell>
          <cell r="C2648" t="str">
            <v>UN</v>
          </cell>
          <cell r="D2648">
            <v>269700</v>
          </cell>
        </row>
        <row r="2649">
          <cell r="A2649">
            <v>2649</v>
          </cell>
          <cell r="B2649" t="str">
            <v>ESPARRAGO         5/8x18"</v>
          </cell>
          <cell r="C2649" t="str">
            <v>UN</v>
          </cell>
          <cell r="D2649">
            <v>3900</v>
          </cell>
        </row>
        <row r="2650">
          <cell r="A2650">
            <v>2650</v>
          </cell>
          <cell r="B2650" t="str">
            <v>ABRAZADERA 1 SALID.TIPO 2</v>
          </cell>
          <cell r="C2650" t="str">
            <v>UN</v>
          </cell>
          <cell r="D2650">
            <v>5360</v>
          </cell>
        </row>
        <row r="2651">
          <cell r="A2651">
            <v>2651</v>
          </cell>
          <cell r="B2651" t="str">
            <v>L/MANOS PALERMO</v>
          </cell>
          <cell r="C2651" t="str">
            <v>UN</v>
          </cell>
          <cell r="D2651">
            <v>246934</v>
          </cell>
        </row>
        <row r="2652">
          <cell r="A2652">
            <v>2652</v>
          </cell>
          <cell r="B2652" t="str">
            <v>CAL HIDRATADA NARE</v>
          </cell>
          <cell r="C2652" t="str">
            <v>KG</v>
          </cell>
          <cell r="D2652">
            <v>642</v>
          </cell>
        </row>
        <row r="2653">
          <cell r="A2653">
            <v>2653</v>
          </cell>
          <cell r="B2653" t="str">
            <v>ABRAZADERA 2 SALID.TIPO 3</v>
          </cell>
          <cell r="C2653" t="str">
            <v>UN</v>
          </cell>
          <cell r="D2653">
            <v>5483</v>
          </cell>
        </row>
        <row r="2654">
          <cell r="A2654">
            <v>2654</v>
          </cell>
          <cell r="B2654" t="str">
            <v>L/MANOS STILO 715 PRMIUM</v>
          </cell>
          <cell r="C2654" t="str">
            <v>UN</v>
          </cell>
          <cell r="D2654">
            <v>168200</v>
          </cell>
        </row>
        <row r="2655">
          <cell r="A2655">
            <v>2655</v>
          </cell>
          <cell r="B2655" t="str">
            <v>ESPARRAGO         5/8x20"</v>
          </cell>
          <cell r="C2655" t="str">
            <v>UN</v>
          </cell>
          <cell r="D2655">
            <v>4500</v>
          </cell>
        </row>
        <row r="2656">
          <cell r="A2656">
            <v>2656</v>
          </cell>
          <cell r="B2656" t="str">
            <v>BIDET REAL</v>
          </cell>
          <cell r="C2656" t="str">
            <v>UN</v>
          </cell>
          <cell r="D2656">
            <v>332875</v>
          </cell>
        </row>
        <row r="2657">
          <cell r="A2657">
            <v>2657</v>
          </cell>
          <cell r="B2657" t="str">
            <v>LIMA PARA AFILAR       6"</v>
          </cell>
          <cell r="C2657" t="str">
            <v>UN</v>
          </cell>
          <cell r="D2657">
            <v>1954</v>
          </cell>
        </row>
        <row r="2658">
          <cell r="A2658">
            <v>2658</v>
          </cell>
          <cell r="B2658" t="str">
            <v>HORNO EMPOTR GAS PROPANO</v>
          </cell>
          <cell r="C2658" t="str">
            <v>UN</v>
          </cell>
          <cell r="D2658">
            <v>269700</v>
          </cell>
        </row>
        <row r="2659">
          <cell r="A2659">
            <v>2659</v>
          </cell>
          <cell r="B2659" t="str">
            <v>AISLADOR SUP.ANSI 52-1</v>
          </cell>
          <cell r="C2659" t="str">
            <v>UN</v>
          </cell>
          <cell r="D2659">
            <v>16485</v>
          </cell>
        </row>
        <row r="2660">
          <cell r="A2660">
            <v>2660</v>
          </cell>
          <cell r="B2660" t="str">
            <v>TORNILLO ACERO GALV 5X5/8</v>
          </cell>
          <cell r="C2660" t="str">
            <v>UN</v>
          </cell>
          <cell r="D2660">
            <v>1431</v>
          </cell>
        </row>
        <row r="2661">
          <cell r="A2661">
            <v>2661</v>
          </cell>
          <cell r="B2661" t="str">
            <v>PEGANTE BOXER UNIVERSAL</v>
          </cell>
          <cell r="C2661" t="str">
            <v>GL</v>
          </cell>
          <cell r="D2661">
            <v>2500</v>
          </cell>
        </row>
        <row r="2662">
          <cell r="A2662">
            <v>2662</v>
          </cell>
          <cell r="B2662" t="str">
            <v>GRAPA TERMINAL TIPO 1</v>
          </cell>
          <cell r="C2662" t="str">
            <v>UN</v>
          </cell>
          <cell r="D2662">
            <v>8829</v>
          </cell>
        </row>
        <row r="2663">
          <cell r="A2663">
            <v>2663</v>
          </cell>
          <cell r="B2663" t="str">
            <v>TUBO VENTILACION       2"</v>
          </cell>
          <cell r="C2663" t="str">
            <v>ML</v>
          </cell>
          <cell r="D2663">
            <v>2376</v>
          </cell>
        </row>
        <row r="2664">
          <cell r="A2664">
            <v>2664</v>
          </cell>
          <cell r="B2664" t="str">
            <v>PERNO DE OJO     5/8X5.45</v>
          </cell>
          <cell r="C2664" t="str">
            <v>UN</v>
          </cell>
          <cell r="D2664">
            <v>4793</v>
          </cell>
        </row>
        <row r="2665">
          <cell r="A2665">
            <v>2665</v>
          </cell>
          <cell r="B2665" t="str">
            <v>TUBO UNION MECANICA    2"</v>
          </cell>
          <cell r="C2665" t="str">
            <v>ML</v>
          </cell>
          <cell r="D2665">
            <v>25721</v>
          </cell>
        </row>
        <row r="2666">
          <cell r="A2666">
            <v>2666</v>
          </cell>
          <cell r="B2666" t="str">
            <v>MARMOL NEGRO SAN GIL</v>
          </cell>
          <cell r="C2666" t="str">
            <v>M2</v>
          </cell>
          <cell r="D2666">
            <v>31900</v>
          </cell>
        </row>
        <row r="2667">
          <cell r="A2667">
            <v>2667</v>
          </cell>
          <cell r="B2667" t="str">
            <v>VIDRIO CRIS CLARO    19mm</v>
          </cell>
          <cell r="C2667" t="str">
            <v>M2</v>
          </cell>
          <cell r="D2667">
            <v>90000</v>
          </cell>
        </row>
        <row r="2668">
          <cell r="A2668">
            <v>2668</v>
          </cell>
          <cell r="B2668" t="str">
            <v>L/MANOS STILO 725 PRMIUM</v>
          </cell>
          <cell r="C2668" t="str">
            <v>UN</v>
          </cell>
          <cell r="D2668">
            <v>81200</v>
          </cell>
        </row>
        <row r="2669">
          <cell r="A2669">
            <v>2669</v>
          </cell>
          <cell r="B2669" t="str">
            <v>CEMENTO GRIS CARIBE    02</v>
          </cell>
          <cell r="C2669" t="str">
            <v>KG</v>
          </cell>
          <cell r="D2669">
            <v>160</v>
          </cell>
        </row>
        <row r="2670">
          <cell r="A2670">
            <v>2670</v>
          </cell>
          <cell r="B2670" t="str">
            <v>CEMENTO BLANCO NARE    01</v>
          </cell>
          <cell r="C2670" t="str">
            <v>KG</v>
          </cell>
          <cell r="D2670">
            <v>368</v>
          </cell>
        </row>
        <row r="2671">
          <cell r="A2671">
            <v>2671</v>
          </cell>
          <cell r="B2671" t="str">
            <v>CAL NARE</v>
          </cell>
          <cell r="C2671" t="str">
            <v>KG</v>
          </cell>
          <cell r="D2671">
            <v>250</v>
          </cell>
        </row>
        <row r="2672">
          <cell r="A2672">
            <v>2672</v>
          </cell>
          <cell r="B2672" t="str">
            <v>VENTANA PROYECT.  1.2x1.2</v>
          </cell>
          <cell r="C2672" t="str">
            <v>M2</v>
          </cell>
          <cell r="D2672">
            <v>78880</v>
          </cell>
        </row>
        <row r="2673">
          <cell r="A2673">
            <v>2673</v>
          </cell>
          <cell r="B2673" t="str">
            <v>VENTANA PROYECT.  1.2x1.6</v>
          </cell>
          <cell r="C2673" t="str">
            <v>M2</v>
          </cell>
          <cell r="D2673">
            <v>75400</v>
          </cell>
        </row>
        <row r="2674">
          <cell r="A2674">
            <v>2674</v>
          </cell>
          <cell r="B2674" t="str">
            <v>VENTANA PROYECT.  1.2x2.0</v>
          </cell>
          <cell r="C2674" t="str">
            <v>M2</v>
          </cell>
          <cell r="D2674">
            <v>52200</v>
          </cell>
        </row>
        <row r="2675">
          <cell r="A2675">
            <v>2675</v>
          </cell>
          <cell r="B2675" t="str">
            <v>ALFAJIA DE ALUMINIO  11cm</v>
          </cell>
          <cell r="C2675" t="str">
            <v>M2</v>
          </cell>
          <cell r="D2675">
            <v>58000</v>
          </cell>
        </row>
        <row r="2676">
          <cell r="A2676">
            <v>2676</v>
          </cell>
          <cell r="B2676" t="str">
            <v>ALFAJIA DE ALUMINIO  16cm</v>
          </cell>
          <cell r="C2676" t="str">
            <v>M2</v>
          </cell>
          <cell r="D2676">
            <v>11020</v>
          </cell>
        </row>
        <row r="2677">
          <cell r="A2677">
            <v>2677</v>
          </cell>
          <cell r="B2677" t="str">
            <v>INSTALACION VENTANERIA</v>
          </cell>
          <cell r="C2677" t="str">
            <v>M2</v>
          </cell>
          <cell r="D2677">
            <v>4578</v>
          </cell>
        </row>
        <row r="2678">
          <cell r="A2678">
            <v>2678</v>
          </cell>
          <cell r="B2678" t="str">
            <v>LISTON CEDRO 2"x2"x15'</v>
          </cell>
          <cell r="C2678" t="str">
            <v>UN</v>
          </cell>
          <cell r="D2678">
            <v>10000</v>
          </cell>
        </row>
        <row r="2679">
          <cell r="A2679">
            <v>2679</v>
          </cell>
          <cell r="B2679" t="str">
            <v>ESPEJO CRISTAL CLARO  3mm</v>
          </cell>
          <cell r="C2679" t="str">
            <v>M2</v>
          </cell>
          <cell r="D2679">
            <v>35480</v>
          </cell>
        </row>
        <row r="2680">
          <cell r="A2680">
            <v>2680</v>
          </cell>
          <cell r="B2680" t="str">
            <v>ESPEJO CRISTAL CLARO  4mm</v>
          </cell>
          <cell r="C2680" t="str">
            <v>M2</v>
          </cell>
          <cell r="D2680">
            <v>25000</v>
          </cell>
        </row>
        <row r="2681">
          <cell r="A2681">
            <v>2681</v>
          </cell>
          <cell r="B2681" t="str">
            <v>ESPEJO CRISTAL BELGA  4mm</v>
          </cell>
          <cell r="C2681" t="str">
            <v>M2</v>
          </cell>
          <cell r="D2681">
            <v>45000</v>
          </cell>
        </row>
        <row r="2682">
          <cell r="A2682">
            <v>2682</v>
          </cell>
          <cell r="B2682" t="str">
            <v>ESPEJO CRISTAL CLARO  5mm</v>
          </cell>
          <cell r="C2682" t="str">
            <v>M2</v>
          </cell>
          <cell r="D2682">
            <v>42300</v>
          </cell>
        </row>
        <row r="2683">
          <cell r="A2683">
            <v>2683</v>
          </cell>
          <cell r="B2683" t="str">
            <v>GRAPA DE SUSPENSION</v>
          </cell>
          <cell r="C2683" t="str">
            <v>UN</v>
          </cell>
          <cell r="D2683">
            <v>9067</v>
          </cell>
        </row>
        <row r="2684">
          <cell r="A2684">
            <v>2684</v>
          </cell>
          <cell r="B2684" t="str">
            <v>TORNILLO ACERO GALV 8X5/8</v>
          </cell>
          <cell r="C2684" t="str">
            <v>UN</v>
          </cell>
          <cell r="D2684">
            <v>1798</v>
          </cell>
        </row>
        <row r="2685">
          <cell r="A2685">
            <v>2685</v>
          </cell>
          <cell r="B2685" t="str">
            <v>INDUSTRIAL PC  18/15</v>
          </cell>
          <cell r="C2685" t="str">
            <v>GL</v>
          </cell>
          <cell r="D2685">
            <v>5958</v>
          </cell>
        </row>
        <row r="2686">
          <cell r="A2686">
            <v>2686</v>
          </cell>
          <cell r="B2686" t="str">
            <v>PERNO DE OJO 5/8x2.54 T-2</v>
          </cell>
          <cell r="C2686" t="str">
            <v>UN</v>
          </cell>
          <cell r="D2686">
            <v>3147</v>
          </cell>
        </row>
        <row r="2687">
          <cell r="A2687">
            <v>2687</v>
          </cell>
          <cell r="B2687" t="str">
            <v>VARILLA ANCLAJE 3/4 x 2m</v>
          </cell>
          <cell r="C2687" t="str">
            <v>UN</v>
          </cell>
          <cell r="D2687">
            <v>9000</v>
          </cell>
        </row>
        <row r="2688">
          <cell r="A2688">
            <v>2688</v>
          </cell>
          <cell r="B2688" t="str">
            <v>ABRAZADERA SIN SALIDA T-2</v>
          </cell>
          <cell r="C2688" t="str">
            <v>UN</v>
          </cell>
          <cell r="D2688">
            <v>4587</v>
          </cell>
        </row>
        <row r="2689">
          <cell r="A2689">
            <v>2689</v>
          </cell>
          <cell r="B2689" t="str">
            <v>CELDA ENTRADA Y SALIDA</v>
          </cell>
          <cell r="C2689" t="str">
            <v>UN</v>
          </cell>
          <cell r="D2689">
            <v>2404520</v>
          </cell>
        </row>
        <row r="2690">
          <cell r="A2690">
            <v>2690</v>
          </cell>
          <cell r="B2690" t="str">
            <v>CELDA PROT.TRANS. 40 KVA</v>
          </cell>
          <cell r="C2690" t="str">
            <v>UN</v>
          </cell>
          <cell r="D2690">
            <v>2252554</v>
          </cell>
        </row>
        <row r="2691">
          <cell r="A2691">
            <v>2691</v>
          </cell>
          <cell r="B2691" t="str">
            <v>CELDA PROT.TRANS. 63 KVA</v>
          </cell>
          <cell r="C2691" t="str">
            <v>UN</v>
          </cell>
          <cell r="D2691">
            <v>2448762</v>
          </cell>
        </row>
        <row r="2692">
          <cell r="A2692">
            <v>2692</v>
          </cell>
          <cell r="B2692" t="str">
            <v>CELDA PROT.TRANS.112 KVA</v>
          </cell>
          <cell r="C2692" t="str">
            <v>UN</v>
          </cell>
          <cell r="D2692">
            <v>1927603</v>
          </cell>
        </row>
        <row r="2693">
          <cell r="A2693">
            <v>2693</v>
          </cell>
          <cell r="B2693" t="str">
            <v>CELDA PROT.TRANS.150 KVA</v>
          </cell>
          <cell r="C2693" t="str">
            <v>UN</v>
          </cell>
          <cell r="D2693">
            <v>2115977</v>
          </cell>
        </row>
        <row r="2694">
          <cell r="A2694">
            <v>2694</v>
          </cell>
          <cell r="B2694" t="str">
            <v>CELDA PROT.TRANS.225 KVA</v>
          </cell>
          <cell r="C2694" t="str">
            <v>UN</v>
          </cell>
          <cell r="D2694">
            <v>2115977</v>
          </cell>
        </row>
        <row r="2695">
          <cell r="A2695">
            <v>2695</v>
          </cell>
          <cell r="B2695" t="str">
            <v>CELDA PROT.TRANS.300 KVA</v>
          </cell>
          <cell r="C2695" t="str">
            <v>UN</v>
          </cell>
          <cell r="D2695">
            <v>2198693</v>
          </cell>
        </row>
        <row r="2696">
          <cell r="A2696">
            <v>2696</v>
          </cell>
          <cell r="B2696" t="str">
            <v>CELDA PROT.TRANS.400 KVA</v>
          </cell>
          <cell r="C2696" t="str">
            <v>UN</v>
          </cell>
          <cell r="D2696">
            <v>2666131</v>
          </cell>
        </row>
        <row r="2697">
          <cell r="A2697">
            <v>2697</v>
          </cell>
          <cell r="B2697" t="str">
            <v>PLACA IDENTIFICAC. 8x5 cm</v>
          </cell>
          <cell r="C2697" t="str">
            <v>UN</v>
          </cell>
          <cell r="D2697">
            <v>1300</v>
          </cell>
        </row>
        <row r="2698">
          <cell r="A2698">
            <v>2698</v>
          </cell>
          <cell r="B2698" t="str">
            <v>ESPEJO CRISTAL BELGA  5mm</v>
          </cell>
          <cell r="C2698" t="str">
            <v>M2</v>
          </cell>
          <cell r="D2698">
            <v>65000</v>
          </cell>
        </row>
        <row r="2699">
          <cell r="A2699">
            <v>2699</v>
          </cell>
          <cell r="B2699" t="str">
            <v>CELDA TRANS.     45  KVA</v>
          </cell>
          <cell r="C2699" t="str">
            <v>UN</v>
          </cell>
          <cell r="D2699">
            <v>865627</v>
          </cell>
        </row>
        <row r="2700">
          <cell r="A2700">
            <v>2700</v>
          </cell>
          <cell r="B2700" t="str">
            <v>CELDA TRANS.     75  KVA</v>
          </cell>
          <cell r="C2700" t="str">
            <v>UN</v>
          </cell>
          <cell r="D2700">
            <v>865627</v>
          </cell>
        </row>
        <row r="2701">
          <cell r="A2701">
            <v>2701</v>
          </cell>
          <cell r="B2701" t="str">
            <v>CELDA TRANS.     112 KVA</v>
          </cell>
          <cell r="C2701" t="str">
            <v>UN</v>
          </cell>
          <cell r="D2701">
            <v>865627</v>
          </cell>
        </row>
        <row r="2702">
          <cell r="A2702">
            <v>2702</v>
          </cell>
          <cell r="B2702" t="str">
            <v>CELDA TRANS.     150 KVA</v>
          </cell>
          <cell r="C2702" t="str">
            <v>UN</v>
          </cell>
          <cell r="D2702">
            <v>769445</v>
          </cell>
        </row>
        <row r="2703">
          <cell r="A2703">
            <v>2703</v>
          </cell>
          <cell r="B2703" t="str">
            <v>CELDA TRANS.     225 KVA</v>
          </cell>
          <cell r="C2703" t="str">
            <v>UN</v>
          </cell>
          <cell r="D2703">
            <v>865627</v>
          </cell>
        </row>
        <row r="2704">
          <cell r="A2704">
            <v>2704</v>
          </cell>
          <cell r="B2704" t="str">
            <v>PIRLAN ALUMINIO DORADO</v>
          </cell>
          <cell r="C2704" t="str">
            <v>ML</v>
          </cell>
          <cell r="D2704">
            <v>900</v>
          </cell>
        </row>
        <row r="2705">
          <cell r="A2705">
            <v>2705</v>
          </cell>
          <cell r="B2705" t="str">
            <v>LISTON CEDRO 2"x4"x12'</v>
          </cell>
          <cell r="C2705" t="str">
            <v>UN</v>
          </cell>
          <cell r="D2705">
            <v>9600</v>
          </cell>
        </row>
        <row r="2706">
          <cell r="A2706">
            <v>2706</v>
          </cell>
          <cell r="B2706" t="str">
            <v>AISLADOR DE PIN ANSI 55-1</v>
          </cell>
          <cell r="C2706" t="str">
            <v>UN</v>
          </cell>
          <cell r="D2706">
            <v>7660</v>
          </cell>
        </row>
        <row r="2707">
          <cell r="A2707">
            <v>2707</v>
          </cell>
          <cell r="B2707" t="str">
            <v>LISTON CEDRO 2"x4"x15'</v>
          </cell>
          <cell r="C2707" t="str">
            <v>UN</v>
          </cell>
          <cell r="D2707">
            <v>12000</v>
          </cell>
        </row>
        <row r="2708">
          <cell r="A2708">
            <v>2708</v>
          </cell>
          <cell r="B2708" t="str">
            <v>AISLADOR DE PIN ANSI 52-1</v>
          </cell>
          <cell r="C2708" t="str">
            <v>UN</v>
          </cell>
          <cell r="D2708">
            <v>15858</v>
          </cell>
        </row>
        <row r="2709">
          <cell r="A2709">
            <v>2709</v>
          </cell>
          <cell r="B2709" t="str">
            <v>ACRILCOR               01</v>
          </cell>
          <cell r="C2709" t="str">
            <v>KG</v>
          </cell>
          <cell r="D2709">
            <v>2689</v>
          </cell>
        </row>
        <row r="2710">
          <cell r="A2710">
            <v>2710</v>
          </cell>
          <cell r="B2710" t="str">
            <v>AISLADOR TENSOR ANSI 54-2</v>
          </cell>
          <cell r="C2710" t="str">
            <v>UN</v>
          </cell>
          <cell r="D2710">
            <v>4067</v>
          </cell>
        </row>
        <row r="2711">
          <cell r="A2711">
            <v>2711</v>
          </cell>
          <cell r="B2711" t="str">
            <v>RETENIDA TERM. POSTE-VAR.</v>
          </cell>
          <cell r="C2711" t="str">
            <v>UN</v>
          </cell>
          <cell r="D2711">
            <v>54605</v>
          </cell>
        </row>
        <row r="2712">
          <cell r="A2712">
            <v>2712</v>
          </cell>
          <cell r="B2712" t="str">
            <v>GRAPA P/OPERAR EN CALIENT</v>
          </cell>
          <cell r="C2712" t="str">
            <v>UN</v>
          </cell>
          <cell r="D2712">
            <v>9600</v>
          </cell>
        </row>
        <row r="2713">
          <cell r="A2713">
            <v>2713</v>
          </cell>
          <cell r="B2713" t="str">
            <v>AISLADOR TENSOR ANSI 54-1</v>
          </cell>
          <cell r="C2713" t="str">
            <v>UN</v>
          </cell>
          <cell r="D2713">
            <v>5994</v>
          </cell>
        </row>
        <row r="2714">
          <cell r="A2714">
            <v>2714</v>
          </cell>
          <cell r="B2714" t="str">
            <v>L/MANOS TIFFANY 734 BLANC</v>
          </cell>
          <cell r="C2714" t="str">
            <v>UN</v>
          </cell>
          <cell r="D2714">
            <v>45179</v>
          </cell>
        </row>
        <row r="2715">
          <cell r="A2715">
            <v>2715</v>
          </cell>
          <cell r="B2715" t="str">
            <v>PISO PLANO   ITALIA 20x20</v>
          </cell>
          <cell r="C2715" t="str">
            <v>M2</v>
          </cell>
          <cell r="D2715">
            <v>9200</v>
          </cell>
        </row>
        <row r="2716">
          <cell r="A2716">
            <v>2716</v>
          </cell>
          <cell r="B2716" t="str">
            <v>LISTON CEDRO 2"x3"x12'</v>
          </cell>
          <cell r="C2716" t="str">
            <v>UN</v>
          </cell>
          <cell r="D2716">
            <v>7200</v>
          </cell>
        </row>
        <row r="2717">
          <cell r="A2717">
            <v>2717</v>
          </cell>
          <cell r="B2717" t="str">
            <v>LISTON CEDRO 2"x3"x12' 01</v>
          </cell>
          <cell r="C2717" t="str">
            <v>UN</v>
          </cell>
          <cell r="D2717">
            <v>12000</v>
          </cell>
        </row>
        <row r="2718">
          <cell r="A2718">
            <v>2718</v>
          </cell>
          <cell r="B2718" t="str">
            <v>PARED MONOCOLOR ITALIA 20</v>
          </cell>
          <cell r="C2718" t="str">
            <v>M2</v>
          </cell>
          <cell r="D2718">
            <v>17000</v>
          </cell>
        </row>
        <row r="2719">
          <cell r="A2719">
            <v>2719</v>
          </cell>
          <cell r="B2719" t="str">
            <v>ACRILCOR               02</v>
          </cell>
          <cell r="C2719" t="str">
            <v>KG</v>
          </cell>
          <cell r="D2719">
            <v>2805</v>
          </cell>
        </row>
        <row r="2720">
          <cell r="A2720">
            <v>2720</v>
          </cell>
          <cell r="B2720" t="str">
            <v>LISTON CEIBA 2"x2"x12'</v>
          </cell>
          <cell r="C2720" t="str">
            <v>UN</v>
          </cell>
          <cell r="D2720">
            <v>8000</v>
          </cell>
        </row>
        <row r="2721">
          <cell r="A2721">
            <v>2721</v>
          </cell>
          <cell r="B2721" t="str">
            <v>LISTON CEIBA 2"x2"x15'</v>
          </cell>
          <cell r="C2721" t="str">
            <v>UN</v>
          </cell>
          <cell r="D2721">
            <v>10000</v>
          </cell>
        </row>
        <row r="2722">
          <cell r="A2722">
            <v>2722</v>
          </cell>
          <cell r="B2722" t="str">
            <v>TORRE P/MALACATE (POR MT)</v>
          </cell>
          <cell r="C2722" t="str">
            <v>DD</v>
          </cell>
          <cell r="D2722">
            <v>522</v>
          </cell>
        </row>
        <row r="2723">
          <cell r="A2723">
            <v>2723</v>
          </cell>
          <cell r="B2723" t="str">
            <v>LISTON CEIBA 2"x4"x12'</v>
          </cell>
          <cell r="C2723" t="str">
            <v>UN</v>
          </cell>
          <cell r="D2723">
            <v>12000</v>
          </cell>
        </row>
        <row r="2724">
          <cell r="A2724">
            <v>2724</v>
          </cell>
          <cell r="B2724" t="str">
            <v>LISTON CEIBA 2"x4"x12' 01</v>
          </cell>
          <cell r="C2724" t="str">
            <v>UN</v>
          </cell>
          <cell r="D2724">
            <v>16000</v>
          </cell>
        </row>
        <row r="2725">
          <cell r="A2725">
            <v>2725</v>
          </cell>
          <cell r="B2725" t="str">
            <v>LISTON CEIBA 2"x4"x15'</v>
          </cell>
          <cell r="C2725" t="str">
            <v>UN</v>
          </cell>
          <cell r="D2725">
            <v>15000</v>
          </cell>
        </row>
        <row r="2726">
          <cell r="A2726">
            <v>2726</v>
          </cell>
          <cell r="B2726" t="str">
            <v>CAFE PINTA 305x305x10</v>
          </cell>
          <cell r="C2726" t="str">
            <v>M2</v>
          </cell>
          <cell r="D2726">
            <v>57780</v>
          </cell>
        </row>
        <row r="2727">
          <cell r="A2727">
            <v>2727</v>
          </cell>
          <cell r="B2727" t="str">
            <v>CALENTADOR DE PASO 13 LTS</v>
          </cell>
          <cell r="C2727" t="str">
            <v>UN</v>
          </cell>
          <cell r="D2727">
            <v>339700</v>
          </cell>
        </row>
        <row r="2728">
          <cell r="A2728">
            <v>2728</v>
          </cell>
          <cell r="B2728" t="str">
            <v>L/MANOS TIFANNY 734 COLOR</v>
          </cell>
          <cell r="C2728" t="str">
            <v>UN</v>
          </cell>
          <cell r="D2728">
            <v>50063</v>
          </cell>
        </row>
        <row r="2729">
          <cell r="A2729">
            <v>2729</v>
          </cell>
          <cell r="B2729" t="str">
            <v>CAFE PINTA ZOCALO</v>
          </cell>
          <cell r="C2729" t="str">
            <v>ML</v>
          </cell>
          <cell r="D2729">
            <v>4060</v>
          </cell>
        </row>
        <row r="2730">
          <cell r="A2730">
            <v>2730</v>
          </cell>
          <cell r="B2730" t="str">
            <v>LISTON CEIBA 2"x4"x15' 01</v>
          </cell>
          <cell r="C2730" t="str">
            <v>UN</v>
          </cell>
          <cell r="D2730">
            <v>20000</v>
          </cell>
        </row>
        <row r="2731">
          <cell r="A2731">
            <v>2731</v>
          </cell>
          <cell r="B2731" t="str">
            <v>PERFIL ALUMINIO  1/2x1/2"</v>
          </cell>
          <cell r="C2731" t="str">
            <v>ML</v>
          </cell>
          <cell r="D2731">
            <v>4000</v>
          </cell>
        </row>
        <row r="2732">
          <cell r="A2732">
            <v>2732</v>
          </cell>
          <cell r="B2732" t="str">
            <v>CAFE PINTA SPACATTO</v>
          </cell>
          <cell r="C2732" t="str">
            <v>M2</v>
          </cell>
          <cell r="D2732">
            <v>38628</v>
          </cell>
        </row>
        <row r="2733">
          <cell r="A2733">
            <v>2733</v>
          </cell>
          <cell r="B2733" t="str">
            <v>CAFE PINTA 153x305x11</v>
          </cell>
          <cell r="C2733" t="str">
            <v>M2</v>
          </cell>
          <cell r="D2733">
            <v>46632</v>
          </cell>
        </row>
        <row r="2734">
          <cell r="A2734">
            <v>2734</v>
          </cell>
          <cell r="B2734" t="str">
            <v>LISTON CEIBA 2"x3"x12'</v>
          </cell>
          <cell r="C2734" t="str">
            <v>UN</v>
          </cell>
          <cell r="D2734">
            <v>12000</v>
          </cell>
        </row>
        <row r="2735">
          <cell r="A2735">
            <v>2735</v>
          </cell>
          <cell r="B2735" t="str">
            <v>LISTON CEIBA 2"x3"x12' 01</v>
          </cell>
          <cell r="C2735" t="str">
            <v>UN</v>
          </cell>
          <cell r="D2735">
            <v>9000</v>
          </cell>
        </row>
        <row r="2736">
          <cell r="A2736">
            <v>2736</v>
          </cell>
          <cell r="B2736" t="str">
            <v>CELDA TRANS.     300 KVA</v>
          </cell>
          <cell r="C2736" t="str">
            <v>UN</v>
          </cell>
          <cell r="D2736">
            <v>961807</v>
          </cell>
        </row>
        <row r="2737">
          <cell r="A2737">
            <v>2737</v>
          </cell>
          <cell r="B2737" t="str">
            <v>L/MANOS TIFANNY 714 BLANC</v>
          </cell>
          <cell r="C2737" t="str">
            <v>UN</v>
          </cell>
          <cell r="D2737">
            <v>52017</v>
          </cell>
        </row>
        <row r="2738">
          <cell r="A2738">
            <v>2738</v>
          </cell>
          <cell r="B2738" t="str">
            <v>ALFOMBRA SPLENDOR</v>
          </cell>
          <cell r="C2738" t="str">
            <v>M2</v>
          </cell>
          <cell r="D2738">
            <v>45193</v>
          </cell>
        </row>
        <row r="2739">
          <cell r="A2739">
            <v>2739</v>
          </cell>
          <cell r="B2739" t="str">
            <v>ALFOMBRA EXCELENCE</v>
          </cell>
          <cell r="C2739" t="str">
            <v>M2</v>
          </cell>
          <cell r="D2739">
            <v>26750</v>
          </cell>
        </row>
        <row r="2740">
          <cell r="A2740">
            <v>2740</v>
          </cell>
          <cell r="B2740" t="str">
            <v>CAFE PINTA 305x305x11</v>
          </cell>
          <cell r="C2740" t="str">
            <v>M2</v>
          </cell>
          <cell r="D2740">
            <v>46632</v>
          </cell>
        </row>
        <row r="2741">
          <cell r="A2741">
            <v>2741</v>
          </cell>
          <cell r="B2741" t="str">
            <v>L/MANOS ROYAL 734 COLOR</v>
          </cell>
          <cell r="C2741" t="str">
            <v>UN</v>
          </cell>
          <cell r="D2741">
            <v>50063</v>
          </cell>
        </row>
        <row r="2742">
          <cell r="A2742">
            <v>2742</v>
          </cell>
          <cell r="B2742" t="str">
            <v>CELDA TRANS.     500 KVA</v>
          </cell>
          <cell r="C2742" t="str">
            <v>UN</v>
          </cell>
          <cell r="D2742">
            <v>1057988</v>
          </cell>
        </row>
        <row r="2743">
          <cell r="A2743">
            <v>2743</v>
          </cell>
          <cell r="B2743" t="str">
            <v>HORNO ESTATICO MONOF-120V</v>
          </cell>
          <cell r="C2743" t="str">
            <v>UN</v>
          </cell>
          <cell r="D2743">
            <v>161600</v>
          </cell>
        </row>
        <row r="2744">
          <cell r="A2744">
            <v>2744</v>
          </cell>
          <cell r="B2744" t="str">
            <v>DOMO BURBUJA .80x1.10 3mm</v>
          </cell>
          <cell r="C2744" t="str">
            <v>UN</v>
          </cell>
          <cell r="D2744">
            <v>47212</v>
          </cell>
        </row>
        <row r="2745">
          <cell r="A2745">
            <v>2745</v>
          </cell>
          <cell r="B2745" t="str">
            <v>L/MANOS ROYAL 734 BLANCO</v>
          </cell>
          <cell r="C2745" t="str">
            <v>UN</v>
          </cell>
          <cell r="D2745">
            <v>45178</v>
          </cell>
        </row>
        <row r="2746">
          <cell r="A2746">
            <v>2746</v>
          </cell>
          <cell r="B2746" t="str">
            <v>L/MANOS ROYAL 735 BLANCO</v>
          </cell>
          <cell r="C2746" t="str">
            <v>UN</v>
          </cell>
          <cell r="D2746">
            <v>30527</v>
          </cell>
        </row>
        <row r="2747">
          <cell r="A2747">
            <v>2747</v>
          </cell>
          <cell r="B2747" t="str">
            <v>VARILLA 7/8 x 6m LISO</v>
          </cell>
          <cell r="C2747" t="str">
            <v>UN</v>
          </cell>
          <cell r="D2747">
            <v>10544</v>
          </cell>
        </row>
        <row r="2748">
          <cell r="A2748">
            <v>2748</v>
          </cell>
          <cell r="B2748" t="str">
            <v>VARILLA 1   x 9 MTS LISO</v>
          </cell>
          <cell r="C2748" t="str">
            <v>UN</v>
          </cell>
          <cell r="D2748">
            <v>26840</v>
          </cell>
        </row>
        <row r="2749">
          <cell r="A2749">
            <v>2749</v>
          </cell>
          <cell r="B2749" t="str">
            <v>CAFE PINTA 153x305x20</v>
          </cell>
          <cell r="C2749" t="str">
            <v>M2</v>
          </cell>
          <cell r="D2749">
            <v>51156</v>
          </cell>
        </row>
        <row r="2750">
          <cell r="A2750">
            <v>2750</v>
          </cell>
          <cell r="B2750" t="str">
            <v>L/MANOS ROYAL 735 COLOR</v>
          </cell>
          <cell r="C2750" t="str">
            <v>UN</v>
          </cell>
          <cell r="D2750">
            <v>34190</v>
          </cell>
        </row>
        <row r="2751">
          <cell r="A2751">
            <v>2751</v>
          </cell>
          <cell r="B2751" t="str">
            <v>L/MANOS ROYAL 739 BLANCO</v>
          </cell>
          <cell r="C2751" t="str">
            <v>UN</v>
          </cell>
          <cell r="D2751">
            <v>41442</v>
          </cell>
        </row>
        <row r="2752">
          <cell r="A2752">
            <v>2752</v>
          </cell>
          <cell r="B2752" t="str">
            <v>L/MANOS NOVA 734 COLOR</v>
          </cell>
          <cell r="C2752" t="str">
            <v>UN</v>
          </cell>
          <cell r="D2752">
            <v>48170</v>
          </cell>
        </row>
        <row r="2753">
          <cell r="A2753">
            <v>2753</v>
          </cell>
          <cell r="B2753" t="str">
            <v>CAFE PINTA 153x305x20  01</v>
          </cell>
          <cell r="C2753" t="str">
            <v>M2</v>
          </cell>
          <cell r="D2753">
            <v>59044</v>
          </cell>
        </row>
        <row r="2754">
          <cell r="A2754">
            <v>2754</v>
          </cell>
          <cell r="B2754" t="str">
            <v>LISTON CEIBA 2"x3"x12' 02</v>
          </cell>
          <cell r="C2754" t="str">
            <v>UN</v>
          </cell>
          <cell r="D2754">
            <v>12000</v>
          </cell>
        </row>
        <row r="2755">
          <cell r="A2755">
            <v>2755</v>
          </cell>
          <cell r="B2755" t="str">
            <v>CAFE PINTA 305x305x20</v>
          </cell>
          <cell r="C2755" t="str">
            <v>M2</v>
          </cell>
          <cell r="D2755">
            <v>56956</v>
          </cell>
        </row>
        <row r="2756">
          <cell r="A2756">
            <v>2756</v>
          </cell>
          <cell r="B2756" t="str">
            <v>MARMOLIZAD30X30</v>
          </cell>
          <cell r="C2756" t="str">
            <v>M2</v>
          </cell>
          <cell r="D2756">
            <v>12273</v>
          </cell>
        </row>
        <row r="2757">
          <cell r="A2757">
            <v>2757</v>
          </cell>
          <cell r="B2757" t="str">
            <v>CAFE PINTA 305x305x20  01</v>
          </cell>
          <cell r="C2757" t="str">
            <v>M2</v>
          </cell>
          <cell r="D2757">
            <v>68324</v>
          </cell>
        </row>
        <row r="2758">
          <cell r="A2758">
            <v>2758</v>
          </cell>
          <cell r="B2758" t="str">
            <v>CAFE PINTA 305X610X20</v>
          </cell>
          <cell r="C2758" t="str">
            <v>M2</v>
          </cell>
          <cell r="D2758">
            <v>60668</v>
          </cell>
        </row>
        <row r="2759">
          <cell r="A2759">
            <v>2759</v>
          </cell>
          <cell r="B2759" t="str">
            <v>A.C.P.M         C/GENA</v>
          </cell>
          <cell r="C2759" t="str">
            <v>GL</v>
          </cell>
          <cell r="D2759">
            <v>1175</v>
          </cell>
        </row>
        <row r="2760">
          <cell r="A2760">
            <v>2760</v>
          </cell>
          <cell r="B2760" t="str">
            <v>LISTON CEIBA 2"x3"x15'</v>
          </cell>
          <cell r="C2760" t="str">
            <v>UN</v>
          </cell>
          <cell r="D2760">
            <v>15000</v>
          </cell>
        </row>
        <row r="2761">
          <cell r="A2761">
            <v>2761</v>
          </cell>
          <cell r="B2761" t="str">
            <v>L/MANOS NOVA 734 BLANCO</v>
          </cell>
          <cell r="C2761" t="str">
            <v>UN</v>
          </cell>
          <cell r="D2761">
            <v>45179</v>
          </cell>
        </row>
        <row r="2762">
          <cell r="A2762">
            <v>2762</v>
          </cell>
          <cell r="B2762" t="str">
            <v>CAFE PINTA 305x610x20  01</v>
          </cell>
          <cell r="C2762" t="str">
            <v>M2</v>
          </cell>
          <cell r="D2762">
            <v>72152</v>
          </cell>
        </row>
        <row r="2763">
          <cell r="A2763">
            <v>2763</v>
          </cell>
          <cell r="B2763" t="str">
            <v>CAFE PINTA ASERRADO</v>
          </cell>
          <cell r="C2763" t="str">
            <v>M2</v>
          </cell>
          <cell r="D2763">
            <v>46516</v>
          </cell>
        </row>
        <row r="2764">
          <cell r="A2764">
            <v>2764</v>
          </cell>
          <cell r="B2764" t="str">
            <v>L/MANOS NOVA 738 COLOR</v>
          </cell>
          <cell r="C2764" t="str">
            <v>UN</v>
          </cell>
          <cell r="D2764">
            <v>25033</v>
          </cell>
        </row>
        <row r="2765">
          <cell r="A2765">
            <v>2765</v>
          </cell>
          <cell r="B2765" t="str">
            <v>KWIKSET CERROJO CILINDR01</v>
          </cell>
          <cell r="C2765" t="str">
            <v>UN</v>
          </cell>
          <cell r="D2765">
            <v>27144</v>
          </cell>
        </row>
        <row r="2766">
          <cell r="A2766">
            <v>2766</v>
          </cell>
          <cell r="B2766" t="str">
            <v>CAFE PINTA ASERRADO    01</v>
          </cell>
          <cell r="C2766" t="str">
            <v>M2</v>
          </cell>
          <cell r="D2766">
            <v>58464</v>
          </cell>
        </row>
        <row r="2767">
          <cell r="A2767">
            <v>2767</v>
          </cell>
          <cell r="B2767" t="str">
            <v>CAFE PINTA CUADREADO</v>
          </cell>
          <cell r="C2767" t="str">
            <v>M2</v>
          </cell>
          <cell r="D2767">
            <v>69832</v>
          </cell>
        </row>
        <row r="2768">
          <cell r="A2768">
            <v>2768</v>
          </cell>
          <cell r="B2768" t="str">
            <v>CAFE PINTA CUADREADO   01</v>
          </cell>
          <cell r="C2768" t="str">
            <v>M2</v>
          </cell>
          <cell r="D2768">
            <v>81548</v>
          </cell>
        </row>
        <row r="2769">
          <cell r="A2769">
            <v>2769</v>
          </cell>
          <cell r="B2769" t="str">
            <v>L/MANOS NOVA 738 BLANCO</v>
          </cell>
          <cell r="C2769" t="str">
            <v>UN</v>
          </cell>
          <cell r="D2769">
            <v>19536</v>
          </cell>
        </row>
        <row r="2770">
          <cell r="A2770">
            <v>2770</v>
          </cell>
          <cell r="B2770" t="str">
            <v>ALFOMBRA KASMIR IMPERIAL</v>
          </cell>
          <cell r="C2770" t="str">
            <v>M2</v>
          </cell>
          <cell r="D2770">
            <v>51434</v>
          </cell>
        </row>
        <row r="2771">
          <cell r="A2771">
            <v>2771</v>
          </cell>
          <cell r="B2771" t="str">
            <v>GRIS FILETTO 153x305x10</v>
          </cell>
          <cell r="C2771" t="str">
            <v>M2</v>
          </cell>
          <cell r="D2771">
            <v>42224</v>
          </cell>
        </row>
        <row r="2772">
          <cell r="A2772">
            <v>2772</v>
          </cell>
          <cell r="B2772" t="str">
            <v>GRIS FILETTO 305x305x10</v>
          </cell>
          <cell r="C2772" t="str">
            <v>M2</v>
          </cell>
          <cell r="D2772">
            <v>42224</v>
          </cell>
        </row>
        <row r="2773">
          <cell r="A2773">
            <v>2773</v>
          </cell>
          <cell r="B2773" t="str">
            <v>KWIKSET ESCUDO UNIVERSAL</v>
          </cell>
          <cell r="C2773" t="str">
            <v>UN</v>
          </cell>
          <cell r="D2773">
            <v>11716</v>
          </cell>
        </row>
        <row r="2774">
          <cell r="A2774">
            <v>2774</v>
          </cell>
          <cell r="B2774" t="str">
            <v>VARILLA 12 mm x 6 MTS</v>
          </cell>
          <cell r="C2774" t="str">
            <v>UN</v>
          </cell>
          <cell r="D2774">
            <v>3035</v>
          </cell>
        </row>
        <row r="2775">
          <cell r="A2775">
            <v>2775</v>
          </cell>
          <cell r="B2775" t="str">
            <v>HORNO ESTATICO BIFAS-220V</v>
          </cell>
          <cell r="C2775" t="str">
            <v>UN</v>
          </cell>
          <cell r="D2775">
            <v>161600</v>
          </cell>
        </row>
        <row r="2776">
          <cell r="A2776">
            <v>2776</v>
          </cell>
          <cell r="B2776" t="str">
            <v>VARILLA 1/2 x 6 MTS</v>
          </cell>
          <cell r="C2776" t="str">
            <v>ML</v>
          </cell>
          <cell r="D2776">
            <v>566</v>
          </cell>
        </row>
        <row r="2777">
          <cell r="A2777">
            <v>2777</v>
          </cell>
          <cell r="B2777" t="str">
            <v>VARILLA 5/8 x 6 MTS</v>
          </cell>
          <cell r="C2777" t="str">
            <v>ML</v>
          </cell>
          <cell r="D2777">
            <v>878</v>
          </cell>
        </row>
        <row r="2778">
          <cell r="A2778">
            <v>2778</v>
          </cell>
          <cell r="B2778" t="str">
            <v>L/AMANOS ACUACER 732 COL.</v>
          </cell>
          <cell r="C2778" t="str">
            <v>UN</v>
          </cell>
          <cell r="D2778">
            <v>15873</v>
          </cell>
        </row>
        <row r="2779">
          <cell r="A2779">
            <v>2779</v>
          </cell>
          <cell r="B2779" t="str">
            <v>L/MANOS ACUARIO 732 BLANC</v>
          </cell>
          <cell r="C2779" t="str">
            <v>UN</v>
          </cell>
          <cell r="D2779">
            <v>13432</v>
          </cell>
        </row>
        <row r="2780">
          <cell r="A2780">
            <v>2780</v>
          </cell>
          <cell r="B2780" t="str">
            <v>ALFOMBRA OLIMPIA SIN INST</v>
          </cell>
          <cell r="C2780" t="str">
            <v>M2</v>
          </cell>
          <cell r="D2780">
            <v>19824</v>
          </cell>
        </row>
        <row r="2781">
          <cell r="A2781">
            <v>2781</v>
          </cell>
          <cell r="B2781" t="str">
            <v>LISTON ROBLE 2"x2"x12'</v>
          </cell>
          <cell r="C2781" t="str">
            <v>UN</v>
          </cell>
          <cell r="D2781">
            <v>6400</v>
          </cell>
        </row>
        <row r="2782">
          <cell r="A2782">
            <v>2782</v>
          </cell>
          <cell r="B2782" t="str">
            <v>ALFOMBRA ALLEGRO SIN INST</v>
          </cell>
          <cell r="C2782" t="str">
            <v>M2</v>
          </cell>
          <cell r="D2782">
            <v>23316</v>
          </cell>
        </row>
        <row r="2783">
          <cell r="A2783">
            <v>2783</v>
          </cell>
          <cell r="B2783" t="str">
            <v>MALACATE          1000 Kg</v>
          </cell>
          <cell r="C2783" t="str">
            <v>DD</v>
          </cell>
          <cell r="D2783">
            <v>25520</v>
          </cell>
        </row>
        <row r="2784">
          <cell r="A2784">
            <v>2784</v>
          </cell>
          <cell r="B2784" t="str">
            <v>VARILLA 7/8 x 6 MTS</v>
          </cell>
          <cell r="C2784" t="str">
            <v>ML</v>
          </cell>
          <cell r="D2784">
            <v>1757</v>
          </cell>
        </row>
        <row r="2785">
          <cell r="A2785">
            <v>2785</v>
          </cell>
          <cell r="B2785" t="str">
            <v>VARILLA   1 x 6 MST</v>
          </cell>
          <cell r="C2785" t="str">
            <v>ML</v>
          </cell>
          <cell r="D2785">
            <v>2236</v>
          </cell>
        </row>
        <row r="2786">
          <cell r="A2786">
            <v>2786</v>
          </cell>
          <cell r="B2786" t="str">
            <v>LISTON ROBLE 2"x2"x15'</v>
          </cell>
          <cell r="C2786" t="str">
            <v>UN</v>
          </cell>
          <cell r="D2786">
            <v>8000</v>
          </cell>
        </row>
        <row r="2787">
          <cell r="A2787">
            <v>2787</v>
          </cell>
          <cell r="B2787" t="str">
            <v>VARILLA 1/2 x 12 MTS</v>
          </cell>
          <cell r="C2787" t="str">
            <v>ML</v>
          </cell>
          <cell r="D2787">
            <v>566</v>
          </cell>
        </row>
        <row r="2788">
          <cell r="A2788">
            <v>2788</v>
          </cell>
          <cell r="B2788" t="str">
            <v>VARILLA 5/8 x 12 MTS</v>
          </cell>
          <cell r="C2788" t="str">
            <v>ML</v>
          </cell>
          <cell r="D2788">
            <v>878</v>
          </cell>
        </row>
        <row r="2789">
          <cell r="A2789">
            <v>2789</v>
          </cell>
          <cell r="B2789" t="str">
            <v>VIBROCOMPACTADOR O RANA</v>
          </cell>
          <cell r="C2789" t="str">
            <v>HO</v>
          </cell>
          <cell r="D2789">
            <v>40959</v>
          </cell>
        </row>
        <row r="2790">
          <cell r="A2790">
            <v>2790</v>
          </cell>
          <cell r="B2790" t="str">
            <v>ACRILCOR               03</v>
          </cell>
          <cell r="C2790" t="str">
            <v>KG</v>
          </cell>
          <cell r="D2790">
            <v>2329</v>
          </cell>
        </row>
        <row r="2791">
          <cell r="A2791">
            <v>2791</v>
          </cell>
          <cell r="B2791" t="str">
            <v>LISTON ROBLE 2"x3"x12'</v>
          </cell>
          <cell r="C2791" t="str">
            <v>UN</v>
          </cell>
          <cell r="D2791">
            <v>9600</v>
          </cell>
        </row>
        <row r="2792">
          <cell r="A2792">
            <v>2792</v>
          </cell>
          <cell r="B2792" t="str">
            <v>LISTON ZAPAN 2"x2"x12'</v>
          </cell>
          <cell r="C2792" t="str">
            <v>UN</v>
          </cell>
          <cell r="D2792">
            <v>2800</v>
          </cell>
        </row>
        <row r="2793">
          <cell r="A2793">
            <v>2793</v>
          </cell>
          <cell r="B2793" t="str">
            <v>LISTON ZAPAN 2"x2"x15'</v>
          </cell>
          <cell r="C2793" t="str">
            <v>UN</v>
          </cell>
          <cell r="D2793">
            <v>3500</v>
          </cell>
        </row>
        <row r="2794">
          <cell r="A2794">
            <v>2794</v>
          </cell>
          <cell r="B2794" t="str">
            <v>LISTON ZAPAN 2"x4x"12'</v>
          </cell>
          <cell r="C2794" t="str">
            <v>UN</v>
          </cell>
          <cell r="D2794">
            <v>5200</v>
          </cell>
        </row>
        <row r="2795">
          <cell r="A2795">
            <v>2795</v>
          </cell>
          <cell r="B2795" t="str">
            <v>GRIS FILETTO ZOCALO</v>
          </cell>
          <cell r="C2795" t="str">
            <v>ML</v>
          </cell>
          <cell r="D2795">
            <v>3132</v>
          </cell>
        </row>
        <row r="2796">
          <cell r="A2796">
            <v>2796</v>
          </cell>
          <cell r="B2796" t="str">
            <v>GASOLINA CORR.  M/ZALES</v>
          </cell>
          <cell r="C2796" t="str">
            <v>GL</v>
          </cell>
          <cell r="D2796">
            <v>1181</v>
          </cell>
        </row>
        <row r="2797">
          <cell r="A2797">
            <v>2797</v>
          </cell>
          <cell r="B2797" t="str">
            <v>KWIKSET MANIJON COLONIAL</v>
          </cell>
          <cell r="C2797" t="str">
            <v>UN</v>
          </cell>
          <cell r="D2797">
            <v>43384</v>
          </cell>
        </row>
        <row r="2798">
          <cell r="A2798">
            <v>2798</v>
          </cell>
          <cell r="B2798" t="str">
            <v>L/MANOS PRESTIG.716 COLOR</v>
          </cell>
          <cell r="C2798" t="str">
            <v>UN</v>
          </cell>
          <cell r="D2798">
            <v>301600</v>
          </cell>
        </row>
        <row r="2799">
          <cell r="A2799">
            <v>2799</v>
          </cell>
          <cell r="B2799" t="str">
            <v>L/MANOS PRESTIG.716 BLANC</v>
          </cell>
          <cell r="C2799" t="str">
            <v>UN</v>
          </cell>
          <cell r="D2799">
            <v>266800</v>
          </cell>
        </row>
        <row r="2800">
          <cell r="A2800">
            <v>2800</v>
          </cell>
          <cell r="B2800" t="str">
            <v>L/MANOS 8"PREST.726 COLOR</v>
          </cell>
          <cell r="C2800" t="str">
            <v>UN</v>
          </cell>
          <cell r="D2800">
            <v>156600</v>
          </cell>
        </row>
        <row r="2801">
          <cell r="A2801">
            <v>2801</v>
          </cell>
          <cell r="B2801" t="str">
            <v>CEMENTO GRIS EN DEPOSITO</v>
          </cell>
          <cell r="C2801" t="str">
            <v>KG</v>
          </cell>
          <cell r="D2801">
            <v>139</v>
          </cell>
        </row>
        <row r="2802">
          <cell r="A2802">
            <v>2802</v>
          </cell>
          <cell r="B2802" t="str">
            <v>VARILLA 7/8 x 12 MTS</v>
          </cell>
          <cell r="C2802" t="str">
            <v>ML</v>
          </cell>
          <cell r="D2802">
            <v>1757</v>
          </cell>
        </row>
        <row r="2803">
          <cell r="A2803">
            <v>2803</v>
          </cell>
          <cell r="B2803" t="str">
            <v>VARILLA   1 x 12 MTS</v>
          </cell>
          <cell r="C2803" t="str">
            <v>ML</v>
          </cell>
          <cell r="D2803">
            <v>2236</v>
          </cell>
        </row>
        <row r="2804">
          <cell r="A2804">
            <v>2804</v>
          </cell>
          <cell r="B2804" t="str">
            <v>GASOLINA EXTRA  M/ZALES</v>
          </cell>
          <cell r="C2804" t="str">
            <v>GL</v>
          </cell>
          <cell r="D2804">
            <v>1818</v>
          </cell>
        </row>
        <row r="2805">
          <cell r="A2805">
            <v>2805</v>
          </cell>
          <cell r="B2805" t="str">
            <v>ANGULO          3/4 x 1/8</v>
          </cell>
          <cell r="C2805" t="str">
            <v>ML</v>
          </cell>
          <cell r="D2805">
            <v>499</v>
          </cell>
        </row>
        <row r="2806">
          <cell r="A2806">
            <v>2806</v>
          </cell>
          <cell r="B2806" t="str">
            <v>ANGULO            1 x 1/8</v>
          </cell>
          <cell r="C2806" t="str">
            <v>ML</v>
          </cell>
          <cell r="D2806">
            <v>649</v>
          </cell>
        </row>
        <row r="2807">
          <cell r="A2807">
            <v>2807</v>
          </cell>
          <cell r="B2807" t="str">
            <v>LISTON ZAPAN 2"x4"x12'</v>
          </cell>
          <cell r="C2807" t="str">
            <v>UN</v>
          </cell>
          <cell r="D2807">
            <v>6800</v>
          </cell>
        </row>
        <row r="2808">
          <cell r="A2808">
            <v>2808</v>
          </cell>
          <cell r="B2808" t="str">
            <v>ANGULO        1 1/2 x 1/8</v>
          </cell>
          <cell r="C2808" t="str">
            <v>ML</v>
          </cell>
          <cell r="D2808">
            <v>1034</v>
          </cell>
        </row>
        <row r="2809">
          <cell r="A2809">
            <v>2809</v>
          </cell>
          <cell r="B2809" t="str">
            <v>ANGULO            2 x 1/8</v>
          </cell>
          <cell r="C2809" t="str">
            <v>ML</v>
          </cell>
          <cell r="D2809">
            <v>1684</v>
          </cell>
        </row>
        <row r="2810">
          <cell r="A2810">
            <v>2810</v>
          </cell>
          <cell r="B2810" t="str">
            <v>LISTON ZAPAN 2"x4"x15'</v>
          </cell>
          <cell r="C2810" t="str">
            <v>UN</v>
          </cell>
          <cell r="D2810">
            <v>8000</v>
          </cell>
        </row>
        <row r="2811">
          <cell r="A2811">
            <v>2811</v>
          </cell>
          <cell r="B2811" t="str">
            <v>ANGULO       1 1/4 x 3/16</v>
          </cell>
          <cell r="C2811" t="str">
            <v>ML</v>
          </cell>
          <cell r="D2811">
            <v>1375</v>
          </cell>
        </row>
        <row r="2812">
          <cell r="A2812">
            <v>2812</v>
          </cell>
          <cell r="B2812" t="str">
            <v>LISTON ZAPAN 2"x3"x12'</v>
          </cell>
          <cell r="C2812" t="str">
            <v>UN</v>
          </cell>
          <cell r="D2812">
            <v>3900</v>
          </cell>
        </row>
        <row r="2813">
          <cell r="A2813">
            <v>2813</v>
          </cell>
          <cell r="B2813" t="str">
            <v>ANGULO           2 x 3/16</v>
          </cell>
          <cell r="C2813" t="str">
            <v>ML</v>
          </cell>
          <cell r="D2813">
            <v>2450</v>
          </cell>
        </row>
        <row r="2814">
          <cell r="A2814">
            <v>2814</v>
          </cell>
          <cell r="B2814" t="str">
            <v>ANGULO       2 1/2 x 3/16</v>
          </cell>
          <cell r="C2814" t="str">
            <v>ML</v>
          </cell>
          <cell r="D2814">
            <v>2967</v>
          </cell>
        </row>
        <row r="2815">
          <cell r="A2815">
            <v>2815</v>
          </cell>
          <cell r="B2815" t="str">
            <v>ANGULO        1 1/2 x 1/4</v>
          </cell>
          <cell r="C2815" t="str">
            <v>ML</v>
          </cell>
          <cell r="D2815">
            <v>2534</v>
          </cell>
        </row>
        <row r="2816">
          <cell r="A2816">
            <v>2816</v>
          </cell>
          <cell r="B2816" t="str">
            <v>BLOCK PRENSA VIB.07x20x40</v>
          </cell>
          <cell r="C2816" t="str">
            <v>UN</v>
          </cell>
          <cell r="D2816">
            <v>305</v>
          </cell>
        </row>
        <row r="2817">
          <cell r="A2817">
            <v>2817</v>
          </cell>
          <cell r="B2817" t="str">
            <v>BLOCK PRENSA VIB.10x20x40</v>
          </cell>
          <cell r="C2817" t="str">
            <v>UN</v>
          </cell>
          <cell r="D2817">
            <v>355</v>
          </cell>
        </row>
        <row r="2818">
          <cell r="A2818">
            <v>2818</v>
          </cell>
          <cell r="B2818" t="str">
            <v>LISTON ZAPAN 2"x3"x12' 01</v>
          </cell>
          <cell r="C2818" t="str">
            <v>UN</v>
          </cell>
          <cell r="D2818">
            <v>5100</v>
          </cell>
        </row>
        <row r="2819">
          <cell r="A2819">
            <v>2819</v>
          </cell>
          <cell r="B2819" t="str">
            <v>LISTON ZAPAN 2"x3"x12' 02</v>
          </cell>
          <cell r="C2819" t="str">
            <v>UN</v>
          </cell>
          <cell r="D2819">
            <v>4200</v>
          </cell>
        </row>
        <row r="2820">
          <cell r="A2820">
            <v>2820</v>
          </cell>
          <cell r="B2820" t="str">
            <v>TABLON ABARCO 11/2"x6"x12</v>
          </cell>
          <cell r="C2820" t="str">
            <v>UN</v>
          </cell>
          <cell r="D2820">
            <v>7200</v>
          </cell>
        </row>
        <row r="2821">
          <cell r="A2821">
            <v>2821</v>
          </cell>
          <cell r="B2821" t="str">
            <v>LISTON ABARCO 2"x6"x6m</v>
          </cell>
          <cell r="C2821" t="str">
            <v>UN</v>
          </cell>
          <cell r="D2821">
            <v>26000</v>
          </cell>
        </row>
        <row r="2822">
          <cell r="A2822">
            <v>2822</v>
          </cell>
          <cell r="B2822" t="str">
            <v>LISTON ABARCO 2"x5"x6m</v>
          </cell>
          <cell r="C2822" t="str">
            <v>UN</v>
          </cell>
          <cell r="D2822">
            <v>21700</v>
          </cell>
        </row>
        <row r="2823">
          <cell r="A2823">
            <v>2823</v>
          </cell>
          <cell r="B2823" t="str">
            <v>ANGULO            2 x 1/4</v>
          </cell>
          <cell r="C2823" t="str">
            <v>ML</v>
          </cell>
          <cell r="D2823">
            <v>3084</v>
          </cell>
        </row>
        <row r="2824">
          <cell r="A2824">
            <v>2824</v>
          </cell>
          <cell r="B2824" t="str">
            <v>ANGULO            3 x 1/4</v>
          </cell>
          <cell r="C2824" t="str">
            <v>ML</v>
          </cell>
          <cell r="D2824">
            <v>4594</v>
          </cell>
        </row>
        <row r="2825">
          <cell r="A2825">
            <v>2825</v>
          </cell>
          <cell r="B2825" t="str">
            <v>LISTON ABARCO 2"x4"x6m</v>
          </cell>
          <cell r="C2825" t="str">
            <v>UN</v>
          </cell>
          <cell r="D2825">
            <v>17400</v>
          </cell>
        </row>
        <row r="2826">
          <cell r="A2826">
            <v>2826</v>
          </cell>
          <cell r="B2826" t="str">
            <v>LISTON ABARCO 2"x3"x6m</v>
          </cell>
          <cell r="C2826" t="str">
            <v>UN</v>
          </cell>
          <cell r="D2826">
            <v>13000</v>
          </cell>
        </row>
        <row r="2827">
          <cell r="A2827">
            <v>2827</v>
          </cell>
          <cell r="B2827" t="str">
            <v>PLATINA         1/2 x 1/8</v>
          </cell>
          <cell r="C2827" t="str">
            <v>ML</v>
          </cell>
          <cell r="D2827">
            <v>150</v>
          </cell>
        </row>
        <row r="2828">
          <cell r="A2828">
            <v>2828</v>
          </cell>
          <cell r="B2828" t="str">
            <v>LISTON ABARCO 2"x2"x6m</v>
          </cell>
          <cell r="C2828" t="str">
            <v>UN</v>
          </cell>
          <cell r="D2828">
            <v>8700</v>
          </cell>
        </row>
        <row r="2829">
          <cell r="A2829">
            <v>2829</v>
          </cell>
          <cell r="B2829" t="str">
            <v>PLATINA        1/2 x 3/16</v>
          </cell>
          <cell r="C2829" t="str">
            <v>ML</v>
          </cell>
          <cell r="D2829">
            <v>272</v>
          </cell>
        </row>
        <row r="2830">
          <cell r="A2830">
            <v>2830</v>
          </cell>
          <cell r="B2830" t="str">
            <v>LISTON ABARCO 3"x4"x6m</v>
          </cell>
          <cell r="C2830" t="str">
            <v>UN</v>
          </cell>
          <cell r="D2830">
            <v>26000</v>
          </cell>
        </row>
        <row r="2831">
          <cell r="A2831">
            <v>2831</v>
          </cell>
          <cell r="B2831" t="str">
            <v>LISTON ABARCO 4"x4"x6m</v>
          </cell>
          <cell r="C2831" t="str">
            <v>UN</v>
          </cell>
          <cell r="D2831">
            <v>26000</v>
          </cell>
        </row>
        <row r="2832">
          <cell r="A2832">
            <v>2832</v>
          </cell>
          <cell r="B2832" t="str">
            <v>LISTON ABARCO 4"x6"x6m</v>
          </cell>
          <cell r="C2832" t="str">
            <v>UN</v>
          </cell>
          <cell r="D2832">
            <v>52000</v>
          </cell>
        </row>
        <row r="2833">
          <cell r="A2833">
            <v>2833</v>
          </cell>
          <cell r="B2833" t="str">
            <v>BLOCK PRENSA VIB.15x20x40</v>
          </cell>
          <cell r="C2833" t="str">
            <v>UN</v>
          </cell>
          <cell r="D2833">
            <v>560</v>
          </cell>
        </row>
        <row r="2834">
          <cell r="A2834">
            <v>2834</v>
          </cell>
          <cell r="B2834" t="str">
            <v>LISTON ABARCO 4"x5"x6m</v>
          </cell>
          <cell r="C2834" t="str">
            <v>UN</v>
          </cell>
          <cell r="D2834">
            <v>43400</v>
          </cell>
        </row>
        <row r="2835">
          <cell r="A2835">
            <v>2835</v>
          </cell>
          <cell r="B2835" t="str">
            <v>MOTOBOMBA 2"</v>
          </cell>
          <cell r="C2835" t="str">
            <v>DD</v>
          </cell>
          <cell r="D2835">
            <v>27260</v>
          </cell>
        </row>
        <row r="2836">
          <cell r="A2836">
            <v>2836</v>
          </cell>
          <cell r="B2836" t="str">
            <v>PLATINA           2 x 1/4</v>
          </cell>
          <cell r="C2836" t="str">
            <v>ML</v>
          </cell>
          <cell r="D2836">
            <v>1700</v>
          </cell>
        </row>
        <row r="2837">
          <cell r="A2837">
            <v>2837</v>
          </cell>
          <cell r="B2837" t="str">
            <v>PLATINA       2 1/2 x 1/4</v>
          </cell>
          <cell r="C2837" t="str">
            <v>ML</v>
          </cell>
          <cell r="D2837">
            <v>1313</v>
          </cell>
        </row>
        <row r="2838">
          <cell r="A2838">
            <v>2838</v>
          </cell>
          <cell r="B2838" t="str">
            <v>LISTON ABARCO 4"x4"x6m 01</v>
          </cell>
          <cell r="C2838" t="str">
            <v>UN</v>
          </cell>
          <cell r="D2838">
            <v>34700</v>
          </cell>
        </row>
        <row r="2839">
          <cell r="A2839">
            <v>2839</v>
          </cell>
          <cell r="B2839" t="str">
            <v>LISTON ABARCO 4"x8"x6m</v>
          </cell>
          <cell r="C2839" t="str">
            <v>UN</v>
          </cell>
          <cell r="D2839">
            <v>69400</v>
          </cell>
        </row>
        <row r="2840">
          <cell r="A2840">
            <v>2840</v>
          </cell>
          <cell r="B2840" t="str">
            <v>PLATINA       2 1/2 x 1/2</v>
          </cell>
          <cell r="C2840" t="str">
            <v>ML</v>
          </cell>
          <cell r="D2840">
            <v>4550</v>
          </cell>
        </row>
        <row r="2841">
          <cell r="A2841">
            <v>2841</v>
          </cell>
          <cell r="B2841" t="str">
            <v>KWIKSET PARA PUERTAS INT.</v>
          </cell>
          <cell r="C2841" t="str">
            <v>UN</v>
          </cell>
          <cell r="D2841">
            <v>46516</v>
          </cell>
        </row>
        <row r="2842">
          <cell r="A2842">
            <v>2842</v>
          </cell>
          <cell r="B2842" t="str">
            <v>SANITARIO CONFORT</v>
          </cell>
          <cell r="C2842" t="str">
            <v>UN</v>
          </cell>
          <cell r="D2842">
            <v>184000</v>
          </cell>
        </row>
        <row r="2843">
          <cell r="A2843">
            <v>2843</v>
          </cell>
          <cell r="B2843" t="str">
            <v>LISTON ABARCO 2"x6"x5m</v>
          </cell>
          <cell r="C2843" t="str">
            <v>UN</v>
          </cell>
          <cell r="D2843">
            <v>22100</v>
          </cell>
        </row>
        <row r="2844">
          <cell r="A2844">
            <v>2844</v>
          </cell>
          <cell r="B2844" t="str">
            <v>PLATINA           3 x 1/2</v>
          </cell>
          <cell r="C2844" t="str">
            <v>ML</v>
          </cell>
          <cell r="D2844">
            <v>5417</v>
          </cell>
        </row>
        <row r="2845">
          <cell r="A2845">
            <v>2845</v>
          </cell>
          <cell r="B2845" t="str">
            <v>L/MANOS 8"PREST.BLANCO 2a</v>
          </cell>
          <cell r="C2845" t="str">
            <v>UN</v>
          </cell>
          <cell r="D2845">
            <v>139200</v>
          </cell>
        </row>
        <row r="2846">
          <cell r="A2846">
            <v>2846</v>
          </cell>
          <cell r="B2846" t="str">
            <v>STRIP 10 PARES</v>
          </cell>
          <cell r="C2846" t="str">
            <v>UN</v>
          </cell>
          <cell r="D2846">
            <v>15034</v>
          </cell>
        </row>
        <row r="2847">
          <cell r="A2847">
            <v>2847</v>
          </cell>
          <cell r="B2847" t="str">
            <v>STRIP 20 PARES</v>
          </cell>
          <cell r="C2847" t="str">
            <v>UN</v>
          </cell>
          <cell r="D2847">
            <v>21632</v>
          </cell>
        </row>
        <row r="2848">
          <cell r="A2848">
            <v>2848</v>
          </cell>
          <cell r="B2848" t="str">
            <v>STRIP 30 PARES</v>
          </cell>
          <cell r="C2848" t="str">
            <v>UN</v>
          </cell>
          <cell r="D2848">
            <v>31306</v>
          </cell>
        </row>
        <row r="2849">
          <cell r="A2849">
            <v>2849</v>
          </cell>
          <cell r="B2849" t="str">
            <v>LISTON ABARCO 2"x5"x5m</v>
          </cell>
          <cell r="C2849" t="str">
            <v>UN</v>
          </cell>
          <cell r="D2849">
            <v>18450</v>
          </cell>
        </row>
        <row r="2850">
          <cell r="A2850">
            <v>2850</v>
          </cell>
          <cell r="B2850" t="str">
            <v>LISTON ABARCO 2"x4"x5m</v>
          </cell>
          <cell r="C2850" t="str">
            <v>UN</v>
          </cell>
          <cell r="D2850">
            <v>14750</v>
          </cell>
        </row>
        <row r="2851">
          <cell r="A2851">
            <v>2851</v>
          </cell>
          <cell r="B2851" t="str">
            <v>A.C.P.M         MANIZALES</v>
          </cell>
          <cell r="C2851" t="str">
            <v>GL</v>
          </cell>
          <cell r="D2851">
            <v>1181</v>
          </cell>
        </row>
        <row r="2852">
          <cell r="A2852">
            <v>2852</v>
          </cell>
          <cell r="B2852" t="str">
            <v>LISTON ABARCO 2"x3"x5m</v>
          </cell>
          <cell r="C2852" t="str">
            <v>UN</v>
          </cell>
          <cell r="D2852">
            <v>11050</v>
          </cell>
        </row>
        <row r="2853">
          <cell r="A2853">
            <v>2853</v>
          </cell>
          <cell r="B2853" t="str">
            <v>L/MANOS PRESTIGIO 737 1a</v>
          </cell>
          <cell r="C2853" t="str">
            <v>UN</v>
          </cell>
          <cell r="D2853">
            <v>58000</v>
          </cell>
        </row>
        <row r="2854">
          <cell r="A2854">
            <v>2854</v>
          </cell>
          <cell r="B2854" t="str">
            <v>L/MANOS PRESTIGIO 737 2a</v>
          </cell>
          <cell r="C2854" t="str">
            <v>UN</v>
          </cell>
          <cell r="D2854">
            <v>52200</v>
          </cell>
        </row>
        <row r="2855">
          <cell r="A2855">
            <v>2855</v>
          </cell>
          <cell r="B2855" t="str">
            <v>LISTON ABARCO 2"x2"x5m</v>
          </cell>
          <cell r="C2855" t="str">
            <v>UN</v>
          </cell>
          <cell r="D2855">
            <v>7400</v>
          </cell>
        </row>
        <row r="2856">
          <cell r="A2856">
            <v>2856</v>
          </cell>
          <cell r="B2856" t="str">
            <v>KWIKSET PARA PUERTAS EXT.</v>
          </cell>
          <cell r="C2856" t="str">
            <v>UN</v>
          </cell>
          <cell r="D2856">
            <v>56260</v>
          </cell>
        </row>
        <row r="2857">
          <cell r="A2857">
            <v>2857</v>
          </cell>
          <cell r="B2857" t="str">
            <v>BLOCK PRENSA VIB.20x20x40</v>
          </cell>
          <cell r="C2857" t="str">
            <v>UN</v>
          </cell>
          <cell r="D2857">
            <v>690</v>
          </cell>
        </row>
        <row r="2858">
          <cell r="A2858">
            <v>2858</v>
          </cell>
          <cell r="B2858" t="str">
            <v>LISTON ABARCO 3"x4"x5m</v>
          </cell>
          <cell r="C2858" t="str">
            <v>UN</v>
          </cell>
          <cell r="D2858">
            <v>22100</v>
          </cell>
        </row>
        <row r="2859">
          <cell r="A2859">
            <v>2859</v>
          </cell>
          <cell r="B2859" t="str">
            <v>STRIP 40 PARES</v>
          </cell>
          <cell r="C2859" t="str">
            <v>UN</v>
          </cell>
          <cell r="D2859">
            <v>38856</v>
          </cell>
        </row>
        <row r="2860">
          <cell r="A2860">
            <v>2860</v>
          </cell>
          <cell r="B2860" t="str">
            <v>STRIP 60 PARES</v>
          </cell>
          <cell r="C2860" t="str">
            <v>UN</v>
          </cell>
          <cell r="D2860">
            <v>46522</v>
          </cell>
        </row>
        <row r="2861">
          <cell r="A2861">
            <v>2861</v>
          </cell>
          <cell r="B2861" t="str">
            <v>STRIP 80 PARES</v>
          </cell>
          <cell r="C2861" t="str">
            <v>UN</v>
          </cell>
          <cell r="D2861">
            <v>51600</v>
          </cell>
        </row>
        <row r="2862">
          <cell r="A2862">
            <v>2862</v>
          </cell>
          <cell r="B2862" t="str">
            <v>STRIP 100 PARES</v>
          </cell>
          <cell r="C2862" t="str">
            <v>UN</v>
          </cell>
          <cell r="D2862">
            <v>72000</v>
          </cell>
        </row>
        <row r="2863">
          <cell r="A2863">
            <v>2863</v>
          </cell>
          <cell r="B2863" t="str">
            <v>ENCHA.ESTANCIA 11*11</v>
          </cell>
          <cell r="C2863" t="str">
            <v>M2</v>
          </cell>
          <cell r="D2863">
            <v>5916</v>
          </cell>
        </row>
        <row r="2864">
          <cell r="A2864">
            <v>2864</v>
          </cell>
          <cell r="B2864" t="str">
            <v>CAJA 20 x 15 x 10cm</v>
          </cell>
          <cell r="C2864" t="str">
            <v>UN</v>
          </cell>
          <cell r="D2864">
            <v>6840</v>
          </cell>
        </row>
        <row r="2865">
          <cell r="A2865">
            <v>2865</v>
          </cell>
          <cell r="B2865" t="str">
            <v>CAJA 30 x 30 x 10cm</v>
          </cell>
          <cell r="C2865" t="str">
            <v>UN</v>
          </cell>
          <cell r="D2865">
            <v>11400</v>
          </cell>
        </row>
        <row r="2866">
          <cell r="A2866">
            <v>2866</v>
          </cell>
          <cell r="B2866" t="str">
            <v>CAJA 40 x 45 x 12cm</v>
          </cell>
          <cell r="C2866" t="str">
            <v>UN</v>
          </cell>
          <cell r="D2866">
            <v>12720</v>
          </cell>
        </row>
        <row r="2867">
          <cell r="A2867">
            <v>2867</v>
          </cell>
          <cell r="B2867" t="str">
            <v>GASOLINA CORR.  M/LLIN</v>
          </cell>
          <cell r="C2867" t="str">
            <v>GL</v>
          </cell>
          <cell r="D2867">
            <v>1175</v>
          </cell>
        </row>
        <row r="2868">
          <cell r="A2868">
            <v>2868</v>
          </cell>
          <cell r="B2868" t="str">
            <v>ENCHA.ESTANCI.11*11DUNAS</v>
          </cell>
          <cell r="C2868" t="str">
            <v>M2</v>
          </cell>
          <cell r="D2868">
            <v>5104</v>
          </cell>
        </row>
        <row r="2869">
          <cell r="A2869">
            <v>2869</v>
          </cell>
          <cell r="B2869" t="str">
            <v>ENCH.ESTAN.11*11PLAN/COL</v>
          </cell>
          <cell r="C2869" t="str">
            <v>M2</v>
          </cell>
          <cell r="D2869">
            <v>6496</v>
          </cell>
        </row>
        <row r="2870">
          <cell r="A2870">
            <v>2870</v>
          </cell>
          <cell r="B2870" t="str">
            <v>GRIS FILETTO 153x305x11</v>
          </cell>
          <cell r="C2870" t="str">
            <v>M2</v>
          </cell>
          <cell r="D2870">
            <v>34568</v>
          </cell>
        </row>
        <row r="2871">
          <cell r="A2871">
            <v>2871</v>
          </cell>
          <cell r="B2871" t="str">
            <v>LISTON ABARCO 4"x6"x5m</v>
          </cell>
          <cell r="C2871" t="str">
            <v>UN</v>
          </cell>
          <cell r="D2871">
            <v>44200</v>
          </cell>
        </row>
        <row r="2872">
          <cell r="A2872">
            <v>2872</v>
          </cell>
          <cell r="B2872" t="str">
            <v>GASOLINA EXTRA  M/LLIN</v>
          </cell>
          <cell r="C2872" t="str">
            <v>GL</v>
          </cell>
          <cell r="D2872">
            <v>1007</v>
          </cell>
        </row>
        <row r="2873">
          <cell r="A2873">
            <v>2873</v>
          </cell>
          <cell r="B2873" t="str">
            <v>LISTON ABARCO 4"x5"x5m</v>
          </cell>
          <cell r="C2873" t="str">
            <v>UN</v>
          </cell>
          <cell r="D2873">
            <v>36850</v>
          </cell>
        </row>
        <row r="2874">
          <cell r="A2874">
            <v>2874</v>
          </cell>
          <cell r="B2874" t="str">
            <v>GRIS FILETTO 305x305x11</v>
          </cell>
          <cell r="C2874" t="str">
            <v>M2</v>
          </cell>
          <cell r="D2874">
            <v>34568</v>
          </cell>
        </row>
        <row r="2875">
          <cell r="A2875">
            <v>2875</v>
          </cell>
          <cell r="B2875" t="str">
            <v>BLOCK PRENSA VIB.25X20X40</v>
          </cell>
          <cell r="C2875" t="str">
            <v>UN</v>
          </cell>
          <cell r="D2875">
            <v>785</v>
          </cell>
        </row>
        <row r="2876">
          <cell r="A2876">
            <v>2876</v>
          </cell>
          <cell r="B2876" t="str">
            <v>ADOQUIN CONCRETO      8cm</v>
          </cell>
          <cell r="C2876" t="str">
            <v>UN</v>
          </cell>
          <cell r="D2876">
            <v>420</v>
          </cell>
        </row>
        <row r="2877">
          <cell r="A2877">
            <v>2877</v>
          </cell>
          <cell r="B2877" t="str">
            <v>TANQUE DE GAS     600  GL</v>
          </cell>
          <cell r="C2877" t="str">
            <v>UN</v>
          </cell>
          <cell r="D2877">
            <v>2687960</v>
          </cell>
        </row>
        <row r="2878">
          <cell r="A2878">
            <v>2878</v>
          </cell>
          <cell r="B2878" t="str">
            <v>BOTON   # 4</v>
          </cell>
          <cell r="C2878" t="str">
            <v>M2</v>
          </cell>
          <cell r="D2878">
            <v>3800</v>
          </cell>
        </row>
        <row r="2879">
          <cell r="A2879">
            <v>2879</v>
          </cell>
          <cell r="B2879" t="str">
            <v>ADOQUIN CONCRETO     10cm</v>
          </cell>
          <cell r="C2879" t="str">
            <v>UN</v>
          </cell>
          <cell r="D2879">
            <v>480</v>
          </cell>
        </row>
        <row r="2880">
          <cell r="A2880">
            <v>2880</v>
          </cell>
          <cell r="B2880" t="str">
            <v>TANQUE DE GAS    1000  GL</v>
          </cell>
          <cell r="C2880" t="str">
            <v>UN</v>
          </cell>
          <cell r="D2880">
            <v>3875800</v>
          </cell>
        </row>
        <row r="2881">
          <cell r="A2881">
            <v>2881</v>
          </cell>
          <cell r="B2881" t="str">
            <v>BOTON   # 5</v>
          </cell>
          <cell r="C2881" t="str">
            <v>M2</v>
          </cell>
          <cell r="D2881">
            <v>7500</v>
          </cell>
        </row>
        <row r="2882">
          <cell r="A2882">
            <v>2882</v>
          </cell>
          <cell r="B2882" t="str">
            <v>ENCHA.MACEDONIA 25*25</v>
          </cell>
          <cell r="C2882" t="str">
            <v>M2</v>
          </cell>
          <cell r="D2882">
            <v>14653</v>
          </cell>
        </row>
        <row r="2883">
          <cell r="A2883">
            <v>2883</v>
          </cell>
          <cell r="B2883" t="str">
            <v>GRIS FILETTO 153x305x20</v>
          </cell>
          <cell r="C2883" t="str">
            <v>M2</v>
          </cell>
          <cell r="D2883">
            <v>39788</v>
          </cell>
        </row>
        <row r="2884">
          <cell r="A2884">
            <v>2884</v>
          </cell>
          <cell r="B2884" t="str">
            <v>A.C.P.M         MEDELIN</v>
          </cell>
          <cell r="C2884" t="str">
            <v>GL</v>
          </cell>
          <cell r="D2884">
            <v>1175</v>
          </cell>
        </row>
        <row r="2885">
          <cell r="A2885">
            <v>2885</v>
          </cell>
          <cell r="B2885" t="str">
            <v>GASOLINA CORR.  PEREIRA</v>
          </cell>
          <cell r="C2885" t="str">
            <v>GL</v>
          </cell>
          <cell r="D2885">
            <v>1175</v>
          </cell>
        </row>
        <row r="2886">
          <cell r="A2886">
            <v>2886</v>
          </cell>
          <cell r="B2886" t="str">
            <v>GASOLINA EXTRA  PEREIRA</v>
          </cell>
          <cell r="C2886" t="str">
            <v>GL</v>
          </cell>
          <cell r="D2886">
            <v>1734</v>
          </cell>
        </row>
        <row r="2887">
          <cell r="A2887">
            <v>2887</v>
          </cell>
          <cell r="B2887" t="str">
            <v>GRIS FILETTO 153x305X2001</v>
          </cell>
          <cell r="C2887" t="str">
            <v>M2</v>
          </cell>
          <cell r="D2887">
            <v>46400</v>
          </cell>
        </row>
        <row r="2888">
          <cell r="A2888">
            <v>2888</v>
          </cell>
          <cell r="B2888" t="str">
            <v>GRIS FILETTO 305x305x20</v>
          </cell>
          <cell r="C2888" t="str">
            <v>M2</v>
          </cell>
          <cell r="D2888">
            <v>44776</v>
          </cell>
        </row>
        <row r="2889">
          <cell r="A2889">
            <v>2889</v>
          </cell>
          <cell r="B2889" t="str">
            <v>LISTON ABARCO 4"x4"x5m</v>
          </cell>
          <cell r="C2889" t="str">
            <v>UN</v>
          </cell>
          <cell r="D2889">
            <v>29500</v>
          </cell>
        </row>
        <row r="2890">
          <cell r="A2890">
            <v>2890</v>
          </cell>
          <cell r="B2890" t="str">
            <v>LISTON ABARCO 4"x8"x5m</v>
          </cell>
          <cell r="C2890" t="str">
            <v>UN</v>
          </cell>
          <cell r="D2890">
            <v>59000</v>
          </cell>
        </row>
        <row r="2891">
          <cell r="A2891">
            <v>2891</v>
          </cell>
          <cell r="B2891" t="str">
            <v>BALDE P/MALACATE   250 Kg</v>
          </cell>
          <cell r="C2891" t="str">
            <v>DD</v>
          </cell>
          <cell r="D2891">
            <v>1044</v>
          </cell>
        </row>
        <row r="2892">
          <cell r="A2892">
            <v>2892</v>
          </cell>
          <cell r="B2892" t="str">
            <v>LISTON ABARCO 2"x6"x4.5m</v>
          </cell>
          <cell r="C2892" t="str">
            <v>UN</v>
          </cell>
          <cell r="D2892">
            <v>14250</v>
          </cell>
        </row>
        <row r="2893">
          <cell r="A2893">
            <v>2893</v>
          </cell>
          <cell r="B2893" t="str">
            <v>LISTON ABARCO 2"x5"x4.5m</v>
          </cell>
          <cell r="C2893" t="str">
            <v>UN</v>
          </cell>
          <cell r="D2893">
            <v>11900</v>
          </cell>
        </row>
        <row r="2894">
          <cell r="A2894">
            <v>2894</v>
          </cell>
          <cell r="B2894" t="str">
            <v>CLOSET SEVILLA METAL/REJ.</v>
          </cell>
          <cell r="C2894" t="str">
            <v>M2</v>
          </cell>
          <cell r="D2894">
            <v>9322</v>
          </cell>
        </row>
        <row r="2895">
          <cell r="A2895">
            <v>2895</v>
          </cell>
          <cell r="B2895" t="str">
            <v>ENCHA. MACEDONIA 25*30</v>
          </cell>
          <cell r="C2895" t="str">
            <v>M2</v>
          </cell>
          <cell r="D2895">
            <v>13433</v>
          </cell>
        </row>
        <row r="2896">
          <cell r="A2896">
            <v>2896</v>
          </cell>
          <cell r="B2896" t="str">
            <v>OLIMPIA         20.5x20.5</v>
          </cell>
          <cell r="C2896" t="str">
            <v>M2</v>
          </cell>
          <cell r="D2896">
            <v>9222</v>
          </cell>
        </row>
        <row r="2897">
          <cell r="A2897">
            <v>2897</v>
          </cell>
          <cell r="B2897" t="str">
            <v>LISTON ABARCO 2"x4"x4.5m</v>
          </cell>
          <cell r="C2897" t="str">
            <v>UN</v>
          </cell>
          <cell r="D2897">
            <v>9500</v>
          </cell>
        </row>
        <row r="2898">
          <cell r="A2898">
            <v>2898</v>
          </cell>
          <cell r="B2898" t="str">
            <v>VIBRADOR ELECTRICO     01</v>
          </cell>
          <cell r="C2898" t="str">
            <v>DD</v>
          </cell>
          <cell r="D2898">
            <v>30740</v>
          </cell>
        </row>
        <row r="2899">
          <cell r="A2899">
            <v>2899</v>
          </cell>
          <cell r="B2899" t="str">
            <v>MACEDONIA           25x25</v>
          </cell>
          <cell r="C2899" t="str">
            <v>M2</v>
          </cell>
          <cell r="D2899">
            <v>12760</v>
          </cell>
        </row>
        <row r="2900">
          <cell r="A2900">
            <v>2900</v>
          </cell>
          <cell r="B2900" t="str">
            <v>ARGOS           20.5x20.5</v>
          </cell>
          <cell r="C2900" t="str">
            <v>M2</v>
          </cell>
          <cell r="D2900">
            <v>8181</v>
          </cell>
        </row>
        <row r="2901">
          <cell r="A2901">
            <v>2901</v>
          </cell>
          <cell r="B2901" t="str">
            <v>LISTON ABARCO 2"x3"x4.5m</v>
          </cell>
          <cell r="C2901" t="str">
            <v>UN</v>
          </cell>
          <cell r="D2901">
            <v>7250</v>
          </cell>
        </row>
        <row r="2902">
          <cell r="A2902">
            <v>2902</v>
          </cell>
          <cell r="B2902" t="str">
            <v>SALONICA        20.5x20.5</v>
          </cell>
          <cell r="C2902" t="str">
            <v>M2</v>
          </cell>
          <cell r="D2902">
            <v>9686</v>
          </cell>
        </row>
        <row r="2903">
          <cell r="A2903">
            <v>2903</v>
          </cell>
          <cell r="B2903" t="str">
            <v>NAXOS               30x30</v>
          </cell>
          <cell r="C2903" t="str">
            <v>M2</v>
          </cell>
          <cell r="D2903">
            <v>10440</v>
          </cell>
        </row>
        <row r="2904">
          <cell r="A2904">
            <v>2904</v>
          </cell>
          <cell r="B2904" t="str">
            <v>LISTON ABARCO 2"x2"x4.5m</v>
          </cell>
          <cell r="C2904" t="str">
            <v>UN</v>
          </cell>
          <cell r="D2904">
            <v>4750</v>
          </cell>
        </row>
        <row r="2905">
          <cell r="A2905">
            <v>2905</v>
          </cell>
          <cell r="B2905" t="str">
            <v>LISTON ABARCO 1"x2"x4.5m</v>
          </cell>
          <cell r="C2905" t="str">
            <v>UN</v>
          </cell>
          <cell r="D2905">
            <v>2450</v>
          </cell>
        </row>
        <row r="2906">
          <cell r="A2906">
            <v>2906</v>
          </cell>
          <cell r="B2906" t="str">
            <v>DURAKER         20.5x20.5</v>
          </cell>
          <cell r="C2906" t="str">
            <v>M2</v>
          </cell>
          <cell r="D2906">
            <v>9707</v>
          </cell>
        </row>
        <row r="2907">
          <cell r="A2907">
            <v>2907</v>
          </cell>
          <cell r="B2907" t="str">
            <v>SONDEOS ROTACION</v>
          </cell>
          <cell r="C2907" t="str">
            <v>ML</v>
          </cell>
          <cell r="D2907">
            <v>40000</v>
          </cell>
        </row>
        <row r="2908">
          <cell r="A2908">
            <v>2908</v>
          </cell>
          <cell r="B2908" t="str">
            <v>SONDEOS PERCUSION</v>
          </cell>
          <cell r="C2908" t="str">
            <v>ML</v>
          </cell>
          <cell r="D2908">
            <v>40000</v>
          </cell>
        </row>
        <row r="2909">
          <cell r="A2909">
            <v>2909</v>
          </cell>
          <cell r="B2909" t="str">
            <v>LISTON ABARCO 3"x4"x5m 01</v>
          </cell>
          <cell r="C2909" t="str">
            <v>UN</v>
          </cell>
          <cell r="D2909">
            <v>14250</v>
          </cell>
        </row>
        <row r="2910">
          <cell r="A2910">
            <v>2910</v>
          </cell>
          <cell r="B2910" t="str">
            <v>LISTON ABARCO 4"x6"x4.5m</v>
          </cell>
          <cell r="C2910" t="str">
            <v>UN</v>
          </cell>
          <cell r="D2910">
            <v>28500</v>
          </cell>
        </row>
        <row r="2911">
          <cell r="A2911">
            <v>2911</v>
          </cell>
          <cell r="B2911" t="str">
            <v>DECORPISO           11x22</v>
          </cell>
          <cell r="C2911" t="str">
            <v>M2</v>
          </cell>
          <cell r="D2911">
            <v>12700</v>
          </cell>
        </row>
        <row r="2912">
          <cell r="A2912">
            <v>2912</v>
          </cell>
          <cell r="B2912" t="str">
            <v>GEOTEXTIL PAVCO  1600</v>
          </cell>
          <cell r="C2912" t="str">
            <v>M2</v>
          </cell>
          <cell r="D2912">
            <v>864</v>
          </cell>
        </row>
        <row r="2913">
          <cell r="A2913">
            <v>2913</v>
          </cell>
          <cell r="B2913" t="str">
            <v>GEOTEXTIL PAVCO  1400</v>
          </cell>
          <cell r="C2913" t="str">
            <v>M2</v>
          </cell>
          <cell r="D2913">
            <v>807</v>
          </cell>
        </row>
        <row r="2914">
          <cell r="A2914">
            <v>2914</v>
          </cell>
          <cell r="B2914" t="str">
            <v>TUBO UNION MECANICA 2 1/2</v>
          </cell>
          <cell r="C2914" t="str">
            <v>ML</v>
          </cell>
          <cell r="D2914">
            <v>38871</v>
          </cell>
        </row>
        <row r="2915">
          <cell r="A2915">
            <v>2915</v>
          </cell>
          <cell r="B2915" t="str">
            <v>ESTUFA ELECTRICA 4 PUESTO</v>
          </cell>
          <cell r="C2915" t="str">
            <v>UN</v>
          </cell>
          <cell r="D2915">
            <v>324300</v>
          </cell>
        </row>
        <row r="2916">
          <cell r="A2916">
            <v>2916</v>
          </cell>
          <cell r="B2916" t="str">
            <v>HORNO ESTATICO BIFAS-2201</v>
          </cell>
          <cell r="C2916" t="str">
            <v>UN</v>
          </cell>
          <cell r="D2916">
            <v>300850</v>
          </cell>
        </row>
        <row r="2917">
          <cell r="A2917">
            <v>2917</v>
          </cell>
          <cell r="B2917" t="str">
            <v>ESTUFA ELECT 4 PUESTOS</v>
          </cell>
          <cell r="C2917" t="str">
            <v>UN</v>
          </cell>
          <cell r="D2917">
            <v>415800</v>
          </cell>
        </row>
        <row r="2918">
          <cell r="A2918">
            <v>2918</v>
          </cell>
          <cell r="B2918" t="str">
            <v>PISO IMPERIAL       29x29</v>
          </cell>
          <cell r="C2918" t="str">
            <v>M2</v>
          </cell>
          <cell r="D2918">
            <v>13340</v>
          </cell>
        </row>
        <row r="2919">
          <cell r="A2919">
            <v>2919</v>
          </cell>
          <cell r="B2919" t="str">
            <v>ENCHA. MACEDONIA 25*35</v>
          </cell>
          <cell r="C2919" t="str">
            <v>M2</v>
          </cell>
          <cell r="D2919">
            <v>14500</v>
          </cell>
        </row>
        <row r="2920">
          <cell r="A2920">
            <v>2920</v>
          </cell>
          <cell r="B2920" t="str">
            <v>PISO TOLEDO     20.5x20.5</v>
          </cell>
          <cell r="C2920" t="str">
            <v>M2</v>
          </cell>
          <cell r="D2920">
            <v>8799</v>
          </cell>
        </row>
        <row r="2921">
          <cell r="A2921">
            <v>2921</v>
          </cell>
          <cell r="B2921" t="str">
            <v>SANITARIO DISTINCION</v>
          </cell>
          <cell r="C2921" t="str">
            <v>UN</v>
          </cell>
          <cell r="D2921">
            <v>80150</v>
          </cell>
        </row>
        <row r="2922">
          <cell r="A2922">
            <v>2922</v>
          </cell>
          <cell r="B2922" t="str">
            <v>ENCH.PISO.MACEDONIA25*35</v>
          </cell>
          <cell r="C2922" t="str">
            <v>ML</v>
          </cell>
          <cell r="D2922">
            <v>11000</v>
          </cell>
        </row>
        <row r="2923">
          <cell r="A2923">
            <v>2923</v>
          </cell>
          <cell r="B2923" t="str">
            <v>HORNO ESTATICO BIFAS-2202</v>
          </cell>
          <cell r="C2923" t="str">
            <v>UN</v>
          </cell>
          <cell r="D2923">
            <v>415800</v>
          </cell>
        </row>
        <row r="2924">
          <cell r="A2924">
            <v>2924</v>
          </cell>
          <cell r="B2924" t="str">
            <v>LISTON ABARCO 4"x5"x4.5m</v>
          </cell>
          <cell r="C2924" t="str">
            <v>UN</v>
          </cell>
          <cell r="D2924">
            <v>23750</v>
          </cell>
        </row>
        <row r="2925">
          <cell r="A2925">
            <v>2925</v>
          </cell>
          <cell r="B2925" t="str">
            <v>INDUSTRIAL PC  23/24</v>
          </cell>
          <cell r="C2925" t="str">
            <v>GL</v>
          </cell>
          <cell r="D2925">
            <v>7928</v>
          </cell>
        </row>
        <row r="2926">
          <cell r="A2926">
            <v>2926</v>
          </cell>
          <cell r="B2926" t="str">
            <v>EMEFLEX MONEDA NEGRO</v>
          </cell>
          <cell r="C2926" t="str">
            <v>M2</v>
          </cell>
          <cell r="D2926">
            <v>20764</v>
          </cell>
        </row>
        <row r="2927">
          <cell r="A2927">
            <v>2927</v>
          </cell>
          <cell r="B2927" t="str">
            <v>RETAL TRAV.NAL. CORRIENTE</v>
          </cell>
          <cell r="C2927" t="str">
            <v>M2</v>
          </cell>
          <cell r="D2927">
            <v>4176</v>
          </cell>
        </row>
        <row r="2928">
          <cell r="A2928">
            <v>2928</v>
          </cell>
          <cell r="B2928" t="str">
            <v>CAJA 60 x 40 x 12cm</v>
          </cell>
          <cell r="C2928" t="str">
            <v>UN</v>
          </cell>
          <cell r="D2928">
            <v>16440</v>
          </cell>
        </row>
        <row r="2929">
          <cell r="A2929">
            <v>2929</v>
          </cell>
          <cell r="B2929" t="str">
            <v>PRADIZACION</v>
          </cell>
          <cell r="C2929" t="str">
            <v>M2</v>
          </cell>
          <cell r="D2929">
            <v>11000</v>
          </cell>
        </row>
        <row r="2930">
          <cell r="A2930">
            <v>2930</v>
          </cell>
          <cell r="B2930" t="str">
            <v>RETAL NEGRO</v>
          </cell>
          <cell r="C2930" t="str">
            <v>M2</v>
          </cell>
          <cell r="D2930">
            <v>9048</v>
          </cell>
        </row>
        <row r="2931">
          <cell r="A2931">
            <v>2931</v>
          </cell>
          <cell r="B2931" t="str">
            <v>CAJA 60 x 50 x 12cm</v>
          </cell>
          <cell r="C2931" t="str">
            <v>UN</v>
          </cell>
          <cell r="D2931">
            <v>18480</v>
          </cell>
        </row>
        <row r="2932">
          <cell r="A2932">
            <v>2932</v>
          </cell>
          <cell r="B2932" t="str">
            <v>CAJA 60 x 60 x 12cm</v>
          </cell>
          <cell r="C2932" t="str">
            <v>UN</v>
          </cell>
          <cell r="D2932">
            <v>23280</v>
          </cell>
        </row>
        <row r="2933">
          <cell r="A2933">
            <v>2933</v>
          </cell>
          <cell r="B2933" t="str">
            <v>RETAL BLANCO "V" NIEVE</v>
          </cell>
          <cell r="C2933" t="str">
            <v>M2</v>
          </cell>
          <cell r="D2933">
            <v>12180</v>
          </cell>
        </row>
        <row r="2934">
          <cell r="A2934">
            <v>2934</v>
          </cell>
          <cell r="B2934" t="str">
            <v>ASEO GENERAL</v>
          </cell>
          <cell r="C2934" t="str">
            <v>M2</v>
          </cell>
          <cell r="D2934">
            <v>1792</v>
          </cell>
        </row>
        <row r="2935">
          <cell r="A2935">
            <v>2935</v>
          </cell>
          <cell r="B2935" t="str">
            <v>RETAL ROSADO NARANJA</v>
          </cell>
          <cell r="C2935" t="str">
            <v>M2</v>
          </cell>
          <cell r="D2935">
            <v>20300</v>
          </cell>
        </row>
        <row r="2936">
          <cell r="A2936">
            <v>2936</v>
          </cell>
          <cell r="B2936" t="str">
            <v>AVISOS</v>
          </cell>
          <cell r="C2936" t="str">
            <v>UN</v>
          </cell>
          <cell r="D2936">
            <v>365800</v>
          </cell>
        </row>
        <row r="2937">
          <cell r="A2937">
            <v>2937</v>
          </cell>
          <cell r="B2937" t="str">
            <v>RETAL ROSADO MUTISCUA</v>
          </cell>
          <cell r="C2937" t="str">
            <v>M2</v>
          </cell>
          <cell r="D2937">
            <v>21460</v>
          </cell>
        </row>
        <row r="2938">
          <cell r="A2938">
            <v>2938</v>
          </cell>
          <cell r="B2938" t="str">
            <v>CAJA 75 x 60 x 15 cm</v>
          </cell>
          <cell r="C2938" t="str">
            <v>UN</v>
          </cell>
          <cell r="D2938">
            <v>34200</v>
          </cell>
        </row>
        <row r="2939">
          <cell r="A2939">
            <v>2939</v>
          </cell>
          <cell r="B2939" t="str">
            <v>MARCO Y TAPA   CAJA A.P.</v>
          </cell>
          <cell r="C2939" t="str">
            <v>UN</v>
          </cell>
          <cell r="D2939">
            <v>165000</v>
          </cell>
        </row>
        <row r="2940">
          <cell r="A2940">
            <v>2940</v>
          </cell>
          <cell r="B2940" t="str">
            <v>CAJA 90 x 60 x 15 cm</v>
          </cell>
          <cell r="C2940" t="str">
            <v>UN</v>
          </cell>
          <cell r="D2940">
            <v>41040</v>
          </cell>
        </row>
        <row r="2941">
          <cell r="A2941">
            <v>2941</v>
          </cell>
          <cell r="B2941" t="str">
            <v>CAJA 170x 60 x 30 cm</v>
          </cell>
          <cell r="C2941" t="str">
            <v>UN</v>
          </cell>
          <cell r="D2941">
            <v>253200</v>
          </cell>
        </row>
        <row r="2942">
          <cell r="A2942">
            <v>2942</v>
          </cell>
          <cell r="B2942" t="str">
            <v>CABLE COBRE DESN. AWG # 6</v>
          </cell>
          <cell r="C2942" t="str">
            <v>ML</v>
          </cell>
          <cell r="D2942">
            <v>1928</v>
          </cell>
        </row>
        <row r="2943">
          <cell r="A2943">
            <v>2943</v>
          </cell>
          <cell r="B2943" t="str">
            <v>RETAL VERDE ESMER.NATURAL</v>
          </cell>
          <cell r="C2943" t="str">
            <v>M2</v>
          </cell>
          <cell r="D2943">
            <v>14500</v>
          </cell>
        </row>
        <row r="2944">
          <cell r="A2944">
            <v>2944</v>
          </cell>
          <cell r="B2944" t="str">
            <v>MEDIDOR DE GAS</v>
          </cell>
          <cell r="C2944" t="str">
            <v>UN</v>
          </cell>
          <cell r="D2944">
            <v>85000</v>
          </cell>
        </row>
        <row r="2945">
          <cell r="A2945">
            <v>2945</v>
          </cell>
          <cell r="B2945" t="str">
            <v>ENCH. LISTELLO 1a3 25*7</v>
          </cell>
          <cell r="C2945" t="str">
            <v>UN</v>
          </cell>
          <cell r="D2945">
            <v>8352</v>
          </cell>
        </row>
        <row r="2946">
          <cell r="A2946">
            <v>2946</v>
          </cell>
          <cell r="B2946" t="str">
            <v>ENCH. LISTELLO 4 28*8</v>
          </cell>
          <cell r="C2946" t="str">
            <v>UN</v>
          </cell>
          <cell r="D2946">
            <v>2900</v>
          </cell>
        </row>
        <row r="2947">
          <cell r="A2947">
            <v>2947</v>
          </cell>
          <cell r="B2947" t="str">
            <v>A.C.P.M         PEREIRA</v>
          </cell>
          <cell r="C2947" t="str">
            <v>GL</v>
          </cell>
          <cell r="D2947">
            <v>1175</v>
          </cell>
        </row>
        <row r="2948">
          <cell r="A2948">
            <v>2948</v>
          </cell>
          <cell r="B2948" t="str">
            <v>GASOLINA CORR.  TUNJA</v>
          </cell>
          <cell r="C2948" t="str">
            <v>GL</v>
          </cell>
          <cell r="D2948">
            <v>1233</v>
          </cell>
        </row>
        <row r="2949">
          <cell r="A2949">
            <v>2949</v>
          </cell>
          <cell r="B2949" t="str">
            <v>MARCO Y TAPA   CAJA SENC.</v>
          </cell>
          <cell r="C2949" t="str">
            <v>UN</v>
          </cell>
          <cell r="D2949">
            <v>78870</v>
          </cell>
        </row>
        <row r="2950">
          <cell r="A2950">
            <v>2950</v>
          </cell>
          <cell r="B2950" t="str">
            <v>MARCO Y TAPA   CAJA DOBLE</v>
          </cell>
          <cell r="C2950" t="str">
            <v>UN</v>
          </cell>
          <cell r="D2950">
            <v>255200</v>
          </cell>
        </row>
        <row r="2951">
          <cell r="A2951">
            <v>2951</v>
          </cell>
          <cell r="B2951" t="str">
            <v>ARO/TAPA ENERGIA</v>
          </cell>
          <cell r="C2951" t="str">
            <v>UN</v>
          </cell>
          <cell r="D2951">
            <v>18000</v>
          </cell>
        </row>
        <row r="2952">
          <cell r="A2952">
            <v>2952</v>
          </cell>
          <cell r="B2952" t="str">
            <v>CABLE COBRE DESN. AWG # 4</v>
          </cell>
          <cell r="C2952" t="str">
            <v>ML</v>
          </cell>
          <cell r="D2952">
            <v>1928</v>
          </cell>
        </row>
        <row r="2953">
          <cell r="A2953">
            <v>2953</v>
          </cell>
          <cell r="B2953" t="str">
            <v>CABLE COBRE DESN. AWG # 2</v>
          </cell>
          <cell r="C2953" t="str">
            <v>ML</v>
          </cell>
          <cell r="D2953">
            <v>3101</v>
          </cell>
        </row>
        <row r="2954">
          <cell r="A2954">
            <v>2954</v>
          </cell>
          <cell r="B2954" t="str">
            <v>CABLE COBRE DESN. AWG 1/O</v>
          </cell>
          <cell r="C2954" t="str">
            <v>ML</v>
          </cell>
          <cell r="D2954">
            <v>4952</v>
          </cell>
        </row>
        <row r="2955">
          <cell r="A2955">
            <v>2955</v>
          </cell>
          <cell r="B2955" t="str">
            <v>CABLE COBRE DESN. AWG 2/0</v>
          </cell>
          <cell r="C2955" t="str">
            <v>ML</v>
          </cell>
          <cell r="D2955">
            <v>6075</v>
          </cell>
        </row>
        <row r="2956">
          <cell r="A2956">
            <v>2956</v>
          </cell>
          <cell r="B2956" t="str">
            <v>CABLE COBRE DESN. AWG 3/0</v>
          </cell>
          <cell r="C2956" t="str">
            <v>ML</v>
          </cell>
          <cell r="D2956">
            <v>7658</v>
          </cell>
        </row>
        <row r="2957">
          <cell r="A2957">
            <v>2957</v>
          </cell>
          <cell r="B2957" t="str">
            <v>CABLE COBRE DESN. AWG 4/0</v>
          </cell>
          <cell r="C2957" t="str">
            <v>ML</v>
          </cell>
          <cell r="D2957">
            <v>9662</v>
          </cell>
        </row>
        <row r="2958">
          <cell r="A2958">
            <v>2958</v>
          </cell>
          <cell r="B2958" t="str">
            <v>CABLE TELEFONOS   2 PARES</v>
          </cell>
          <cell r="C2958" t="str">
            <v>ML</v>
          </cell>
          <cell r="D2958">
            <v>281</v>
          </cell>
        </row>
        <row r="2959">
          <cell r="A2959">
            <v>2959</v>
          </cell>
          <cell r="B2959" t="str">
            <v>CABLE TELEFONOS   4 PARES</v>
          </cell>
          <cell r="C2959" t="str">
            <v>ML</v>
          </cell>
          <cell r="D2959">
            <v>408</v>
          </cell>
        </row>
        <row r="2960">
          <cell r="A2960">
            <v>2960</v>
          </cell>
          <cell r="B2960" t="str">
            <v>GRANITO JASPE MARIQUITA</v>
          </cell>
          <cell r="C2960" t="str">
            <v>M2</v>
          </cell>
          <cell r="D2960">
            <v>102660</v>
          </cell>
        </row>
        <row r="2961">
          <cell r="A2961">
            <v>2961</v>
          </cell>
          <cell r="B2961" t="str">
            <v>CABLE TELEFONOS   6 PARES</v>
          </cell>
          <cell r="C2961" t="str">
            <v>ML</v>
          </cell>
          <cell r="D2961">
            <v>549</v>
          </cell>
        </row>
        <row r="2962">
          <cell r="A2962">
            <v>2962</v>
          </cell>
          <cell r="B2962" t="str">
            <v>ARO/TAPA TELEFONOS</v>
          </cell>
          <cell r="C2962" t="str">
            <v>UN</v>
          </cell>
          <cell r="D2962">
            <v>18000</v>
          </cell>
        </row>
        <row r="2963">
          <cell r="A2963">
            <v>2963</v>
          </cell>
          <cell r="B2963" t="str">
            <v>CABLE TELEFONOS  10 PARES</v>
          </cell>
          <cell r="C2963" t="str">
            <v>ML</v>
          </cell>
          <cell r="D2963">
            <v>993</v>
          </cell>
        </row>
        <row r="2964">
          <cell r="A2964">
            <v>2964</v>
          </cell>
          <cell r="B2964" t="str">
            <v>GRANITO NEW IMPERIAL</v>
          </cell>
          <cell r="C2964" t="str">
            <v>M2</v>
          </cell>
          <cell r="D2964">
            <v>241280</v>
          </cell>
        </row>
        <row r="2965">
          <cell r="A2965">
            <v>2965</v>
          </cell>
          <cell r="B2965" t="str">
            <v>CABLE TELEFONOS  15 PARES</v>
          </cell>
          <cell r="C2965" t="str">
            <v>ML</v>
          </cell>
          <cell r="D2965">
            <v>1404</v>
          </cell>
        </row>
        <row r="2966">
          <cell r="A2966">
            <v>2966</v>
          </cell>
          <cell r="B2966" t="str">
            <v>GASOLINA EXTRA  TUNJA</v>
          </cell>
          <cell r="C2966" t="str">
            <v>GL</v>
          </cell>
          <cell r="D2966">
            <v>1046</v>
          </cell>
        </row>
        <row r="2967">
          <cell r="A2967">
            <v>2967</v>
          </cell>
          <cell r="B2967" t="str">
            <v>GRANITO LABRADOR CLARO</v>
          </cell>
          <cell r="C2967" t="str">
            <v>M2</v>
          </cell>
          <cell r="D2967">
            <v>348928</v>
          </cell>
        </row>
        <row r="2968">
          <cell r="A2968">
            <v>2968</v>
          </cell>
          <cell r="B2968" t="str">
            <v>CABLE TELEFONOS  20 PARES</v>
          </cell>
          <cell r="C2968" t="str">
            <v>ML</v>
          </cell>
          <cell r="D2968">
            <v>1725</v>
          </cell>
        </row>
        <row r="2969">
          <cell r="A2969">
            <v>2969</v>
          </cell>
          <cell r="B2969" t="str">
            <v>A.C.P.M         TUNJA</v>
          </cell>
          <cell r="C2969" t="str">
            <v>GL</v>
          </cell>
          <cell r="D2969">
            <v>1231</v>
          </cell>
        </row>
        <row r="2970">
          <cell r="A2970">
            <v>2970</v>
          </cell>
          <cell r="B2970" t="str">
            <v>CABLE TELEFONOS  25 PARES</v>
          </cell>
          <cell r="C2970" t="str">
            <v>ML</v>
          </cell>
          <cell r="D2970">
            <v>2105</v>
          </cell>
        </row>
        <row r="2971">
          <cell r="A2971">
            <v>2971</v>
          </cell>
          <cell r="B2971" t="str">
            <v>CABLE TELEFONOS  30 PARES</v>
          </cell>
          <cell r="C2971" t="str">
            <v>ML</v>
          </cell>
          <cell r="D2971">
            <v>2414</v>
          </cell>
        </row>
        <row r="2972">
          <cell r="A2972">
            <v>2972</v>
          </cell>
          <cell r="B2972" t="str">
            <v>CABLE TELEFONOS  40 PARES</v>
          </cell>
          <cell r="C2972" t="str">
            <v>ML</v>
          </cell>
          <cell r="D2972">
            <v>3097</v>
          </cell>
        </row>
        <row r="2973">
          <cell r="A2973">
            <v>2973</v>
          </cell>
          <cell r="B2973" t="str">
            <v>LISTON ABARCO 4"x4"x4.5m</v>
          </cell>
          <cell r="C2973" t="str">
            <v>UN</v>
          </cell>
          <cell r="D2973">
            <v>19000</v>
          </cell>
        </row>
        <row r="2974">
          <cell r="A2974">
            <v>2974</v>
          </cell>
          <cell r="B2974" t="str">
            <v>LISTON ABARCO 4"x8"x4.5m</v>
          </cell>
          <cell r="C2974" t="str">
            <v>UN</v>
          </cell>
          <cell r="D2974">
            <v>38000</v>
          </cell>
        </row>
        <row r="2975">
          <cell r="A2975">
            <v>2975</v>
          </cell>
          <cell r="B2975" t="str">
            <v>MARMOL AZABACHE</v>
          </cell>
          <cell r="C2975" t="str">
            <v>M2</v>
          </cell>
          <cell r="D2975">
            <v>55796</v>
          </cell>
        </row>
        <row r="2976">
          <cell r="A2976">
            <v>2976</v>
          </cell>
          <cell r="B2976" t="str">
            <v>ARRANCADOR TUBO CORRIENTE</v>
          </cell>
          <cell r="C2976" t="str">
            <v>UN</v>
          </cell>
          <cell r="D2976">
            <v>360</v>
          </cell>
        </row>
        <row r="2977">
          <cell r="A2977">
            <v>2977</v>
          </cell>
          <cell r="B2977" t="str">
            <v>GRAPA GALV. TUBO       1"</v>
          </cell>
          <cell r="C2977" t="str">
            <v>UN</v>
          </cell>
          <cell r="D2977">
            <v>175</v>
          </cell>
        </row>
        <row r="2978">
          <cell r="A2978">
            <v>2978</v>
          </cell>
          <cell r="B2978" t="str">
            <v>GRAPA GALV. TUBO     1/2"</v>
          </cell>
          <cell r="C2978" t="str">
            <v>UN</v>
          </cell>
          <cell r="D2978">
            <v>63</v>
          </cell>
        </row>
        <row r="2979">
          <cell r="A2979">
            <v>2979</v>
          </cell>
          <cell r="B2979" t="str">
            <v>ARANDELA             1/2"</v>
          </cell>
          <cell r="C2979" t="str">
            <v>UN</v>
          </cell>
          <cell r="D2979">
            <v>70</v>
          </cell>
        </row>
        <row r="2980">
          <cell r="A2980">
            <v>2980</v>
          </cell>
          <cell r="B2980" t="str">
            <v>POLIZAS DE SEGURO</v>
          </cell>
          <cell r="C2980" t="str">
            <v>UN</v>
          </cell>
          <cell r="D2980">
            <v>646160</v>
          </cell>
        </row>
        <row r="2981">
          <cell r="A2981">
            <v>2981</v>
          </cell>
          <cell r="B2981" t="str">
            <v>MARMOL TRAV.PER. CLARO</v>
          </cell>
          <cell r="C2981" t="str">
            <v>M2</v>
          </cell>
          <cell r="D2981">
            <v>87928</v>
          </cell>
        </row>
        <row r="2982">
          <cell r="A2982">
            <v>2982</v>
          </cell>
          <cell r="B2982" t="str">
            <v>CONECTOR VARILLA CW  3/4"</v>
          </cell>
          <cell r="C2982" t="str">
            <v>UN</v>
          </cell>
          <cell r="D2982">
            <v>450</v>
          </cell>
        </row>
        <row r="2983">
          <cell r="A2983">
            <v>2983</v>
          </cell>
          <cell r="B2983" t="str">
            <v>ENCHA.LISTELLO 5 25*8</v>
          </cell>
          <cell r="C2983" t="str">
            <v>M2</v>
          </cell>
          <cell r="D2983">
            <v>2668</v>
          </cell>
        </row>
        <row r="2984">
          <cell r="A2984">
            <v>2984</v>
          </cell>
          <cell r="B2984" t="str">
            <v>LISTON ABARCO 1"x4"x4.5m</v>
          </cell>
          <cell r="C2984" t="str">
            <v>UN</v>
          </cell>
          <cell r="D2984">
            <v>4750</v>
          </cell>
        </row>
        <row r="2985">
          <cell r="A2985">
            <v>2985</v>
          </cell>
          <cell r="B2985" t="str">
            <v>PERNO          5/8" x 14"</v>
          </cell>
          <cell r="C2985" t="str">
            <v>UN</v>
          </cell>
          <cell r="D2985">
            <v>2570</v>
          </cell>
        </row>
        <row r="2986">
          <cell r="A2986">
            <v>2986</v>
          </cell>
          <cell r="B2986" t="str">
            <v>CORTINERO EN PLACA 18cm</v>
          </cell>
          <cell r="C2986" t="str">
            <v>M2</v>
          </cell>
          <cell r="D2986">
            <v>10400</v>
          </cell>
        </row>
        <row r="2987">
          <cell r="A2987">
            <v>2987</v>
          </cell>
          <cell r="B2987" t="str">
            <v>LISTON ABARCO 2"x6"x4m</v>
          </cell>
          <cell r="C2987" t="str">
            <v>UN</v>
          </cell>
          <cell r="D2987">
            <v>12350</v>
          </cell>
        </row>
        <row r="2988">
          <cell r="A2988">
            <v>2988</v>
          </cell>
          <cell r="B2988" t="str">
            <v>ENCH.LAPIZ.MACEDONIA 25*2</v>
          </cell>
          <cell r="C2988" t="str">
            <v>ML</v>
          </cell>
          <cell r="D2988">
            <v>1208</v>
          </cell>
        </row>
        <row r="2989">
          <cell r="A2989">
            <v>2989</v>
          </cell>
          <cell r="B2989" t="str">
            <v>TRANSPORTADORA DE VALORES</v>
          </cell>
          <cell r="C2989" t="str">
            <v>UN</v>
          </cell>
          <cell r="D2989">
            <v>30000</v>
          </cell>
        </row>
        <row r="2990">
          <cell r="A2990">
            <v>2990</v>
          </cell>
          <cell r="B2990" t="str">
            <v>LISTON ABARCO 2"x5"x4m</v>
          </cell>
          <cell r="C2990" t="str">
            <v>UN</v>
          </cell>
          <cell r="D2990">
            <v>10300</v>
          </cell>
        </row>
        <row r="2991">
          <cell r="A2991">
            <v>2991</v>
          </cell>
          <cell r="B2991" t="str">
            <v>LISTON ABARCO 2"x4"x4m</v>
          </cell>
          <cell r="C2991" t="str">
            <v>UN</v>
          </cell>
          <cell r="D2991">
            <v>8250</v>
          </cell>
        </row>
        <row r="2992">
          <cell r="A2992">
            <v>2992</v>
          </cell>
          <cell r="B2992" t="str">
            <v>CABLE TELEFONOS  50 PARES</v>
          </cell>
          <cell r="C2992" t="str">
            <v>ML</v>
          </cell>
          <cell r="D2992">
            <v>3823</v>
          </cell>
        </row>
        <row r="2993">
          <cell r="A2993">
            <v>2993</v>
          </cell>
          <cell r="B2993" t="str">
            <v>CABLE TELEFONOS  70 PARES</v>
          </cell>
          <cell r="C2993" t="str">
            <v>ML</v>
          </cell>
          <cell r="D2993">
            <v>5233</v>
          </cell>
        </row>
        <row r="2994">
          <cell r="A2994">
            <v>2994</v>
          </cell>
          <cell r="B2994" t="str">
            <v>CABLE TELEFONOS 100 PARES</v>
          </cell>
          <cell r="C2994" t="str">
            <v>ML</v>
          </cell>
          <cell r="D2994">
            <v>7369</v>
          </cell>
        </row>
        <row r="2995">
          <cell r="A2995">
            <v>2995</v>
          </cell>
          <cell r="B2995" t="str">
            <v>CAMPANA EXTRACT DE 60 CM</v>
          </cell>
          <cell r="C2995" t="str">
            <v>UN</v>
          </cell>
          <cell r="D2995">
            <v>97950</v>
          </cell>
        </row>
        <row r="2996">
          <cell r="A2996">
            <v>2996</v>
          </cell>
          <cell r="B2996" t="str">
            <v>CAMPANA EXTRACTO DE 75 CM</v>
          </cell>
          <cell r="C2996" t="str">
            <v>UN</v>
          </cell>
          <cell r="D2996">
            <v>113900</v>
          </cell>
        </row>
        <row r="2997">
          <cell r="A2997">
            <v>2997</v>
          </cell>
          <cell r="B2997" t="str">
            <v>ALAMBRE Cu DESN.  AWG  18</v>
          </cell>
          <cell r="C2997" t="str">
            <v>KG</v>
          </cell>
          <cell r="D2997">
            <v>14470</v>
          </cell>
        </row>
        <row r="2998">
          <cell r="A2998">
            <v>2998</v>
          </cell>
          <cell r="B2998" t="str">
            <v>ALAMBRE Cu DESN.  AWG  16</v>
          </cell>
          <cell r="C2998" t="str">
            <v>KG</v>
          </cell>
          <cell r="D2998">
            <v>14406</v>
          </cell>
        </row>
        <row r="2999">
          <cell r="A2999">
            <v>2999</v>
          </cell>
          <cell r="B2999" t="str">
            <v>PORTA AISLADOR 1 PUESTO</v>
          </cell>
          <cell r="C2999" t="str">
            <v>UN</v>
          </cell>
          <cell r="D2999">
            <v>3500</v>
          </cell>
        </row>
        <row r="3000">
          <cell r="A3000">
            <v>3000</v>
          </cell>
          <cell r="B3000" t="str">
            <v>PORTA AISLADOR 3 PUESTOS</v>
          </cell>
          <cell r="C3000" t="str">
            <v>UN</v>
          </cell>
          <cell r="D3000">
            <v>2000</v>
          </cell>
        </row>
        <row r="3001">
          <cell r="A3001">
            <v>3001</v>
          </cell>
          <cell r="B3001" t="str">
            <v>VARILLA  CW   5/8" x 2.40</v>
          </cell>
          <cell r="C3001" t="str">
            <v>UN</v>
          </cell>
          <cell r="D3001">
            <v>3915</v>
          </cell>
        </row>
        <row r="3002">
          <cell r="A3002">
            <v>3002</v>
          </cell>
          <cell r="B3002" t="str">
            <v>TABL.MARMOL BLANCO BRASIL</v>
          </cell>
          <cell r="C3002" t="str">
            <v>M2</v>
          </cell>
          <cell r="D3002">
            <v>69600</v>
          </cell>
        </row>
        <row r="3003">
          <cell r="A3003">
            <v>3003</v>
          </cell>
          <cell r="B3003" t="str">
            <v>TABL.MARMOL TRAV.BOSCONIA</v>
          </cell>
          <cell r="C3003" t="str">
            <v>M2</v>
          </cell>
          <cell r="D3003">
            <v>37816</v>
          </cell>
        </row>
        <row r="3004">
          <cell r="A3004">
            <v>3004</v>
          </cell>
          <cell r="B3004" t="str">
            <v>VARILLA  CW   3/4" x 2.40</v>
          </cell>
          <cell r="C3004" t="str">
            <v>UN</v>
          </cell>
          <cell r="D3004">
            <v>6125</v>
          </cell>
        </row>
        <row r="3005">
          <cell r="A3005">
            <v>3005</v>
          </cell>
          <cell r="B3005" t="str">
            <v>GATO TENSOR</v>
          </cell>
          <cell r="C3005" t="str">
            <v>DD</v>
          </cell>
          <cell r="D3005">
            <v>406</v>
          </cell>
        </row>
        <row r="3006">
          <cell r="A3006">
            <v>3006</v>
          </cell>
          <cell r="B3006" t="str">
            <v>CUCHILLA MONOPOLAR 400 A</v>
          </cell>
          <cell r="C3006" t="str">
            <v>UN</v>
          </cell>
          <cell r="D3006">
            <v>553000</v>
          </cell>
        </row>
        <row r="3007">
          <cell r="A3007">
            <v>3007</v>
          </cell>
          <cell r="B3007" t="str">
            <v>CORTADORA DE HIERRO</v>
          </cell>
          <cell r="C3007" t="str">
            <v>MS</v>
          </cell>
          <cell r="D3007">
            <v>104400</v>
          </cell>
        </row>
        <row r="3008">
          <cell r="A3008">
            <v>3008</v>
          </cell>
          <cell r="B3008" t="str">
            <v>TABL.MARMOL G/ZADO PAYAND</v>
          </cell>
          <cell r="C3008" t="str">
            <v>M2</v>
          </cell>
          <cell r="D3008">
            <v>43732</v>
          </cell>
        </row>
        <row r="3009">
          <cell r="A3009">
            <v>3009</v>
          </cell>
          <cell r="B3009" t="str">
            <v>CELDA PROT.TRANS.500 KVA</v>
          </cell>
          <cell r="C3009" t="str">
            <v>UN</v>
          </cell>
          <cell r="D3009">
            <v>2666131</v>
          </cell>
        </row>
        <row r="3010">
          <cell r="A3010">
            <v>3010</v>
          </cell>
          <cell r="B3010" t="str">
            <v>LISTON ABARCO 2"x3"x4m</v>
          </cell>
          <cell r="C3010" t="str">
            <v>UN</v>
          </cell>
          <cell r="D3010">
            <v>6200</v>
          </cell>
        </row>
        <row r="3011">
          <cell r="A3011">
            <v>3011</v>
          </cell>
          <cell r="B3011" t="str">
            <v>TABL.MARMOL CORALINO</v>
          </cell>
          <cell r="C3011" t="str">
            <v>M2</v>
          </cell>
          <cell r="D3011">
            <v>25868</v>
          </cell>
        </row>
        <row r="3012">
          <cell r="A3012">
            <v>3012</v>
          </cell>
          <cell r="B3012" t="str">
            <v>PIEDRA CORALINA  Esp.2 cm</v>
          </cell>
          <cell r="C3012" t="str">
            <v>M2</v>
          </cell>
          <cell r="D3012">
            <v>25868</v>
          </cell>
        </row>
        <row r="3013">
          <cell r="A3013">
            <v>3013</v>
          </cell>
          <cell r="B3013" t="str">
            <v>LISTON ABARCO 2"x2"x4m</v>
          </cell>
          <cell r="C3013" t="str">
            <v>UN</v>
          </cell>
          <cell r="D3013">
            <v>4150</v>
          </cell>
        </row>
        <row r="3014">
          <cell r="A3014">
            <v>3014</v>
          </cell>
          <cell r="B3014" t="str">
            <v>PIEDRA CREMA     Esp.2 cm</v>
          </cell>
          <cell r="C3014" t="str">
            <v>M2</v>
          </cell>
          <cell r="D3014">
            <v>18212</v>
          </cell>
        </row>
        <row r="3015">
          <cell r="A3015">
            <v>3015</v>
          </cell>
          <cell r="B3015" t="str">
            <v>ENCH.CARRARA. 20.5*25.6</v>
          </cell>
          <cell r="C3015" t="str">
            <v>ML</v>
          </cell>
          <cell r="D3015">
            <v>12500</v>
          </cell>
        </row>
        <row r="3016">
          <cell r="A3016">
            <v>3016</v>
          </cell>
          <cell r="B3016" t="str">
            <v>ENCH.PISOS ARGOS20.5*20.5</v>
          </cell>
          <cell r="C3016" t="str">
            <v>M2</v>
          </cell>
          <cell r="D3016">
            <v>8399</v>
          </cell>
        </row>
        <row r="3017">
          <cell r="A3017">
            <v>3017</v>
          </cell>
          <cell r="B3017" t="str">
            <v>ENC.AOSTA 31.6*44.4DAVINC</v>
          </cell>
          <cell r="C3017" t="str">
            <v>M2</v>
          </cell>
          <cell r="D3017">
            <v>26249</v>
          </cell>
        </row>
        <row r="3018">
          <cell r="A3018">
            <v>3018</v>
          </cell>
          <cell r="B3018" t="str">
            <v>ENC.LISTEL.AOSTA1 15*31.6</v>
          </cell>
          <cell r="C3018" t="str">
            <v>UN</v>
          </cell>
          <cell r="D3018">
            <v>6499</v>
          </cell>
        </row>
        <row r="3019">
          <cell r="A3019">
            <v>3019</v>
          </cell>
          <cell r="B3019" t="str">
            <v>ENC.LISTEL.AOSTA2 7*31.6</v>
          </cell>
          <cell r="C3019" t="str">
            <v>UN</v>
          </cell>
          <cell r="D3019">
            <v>4999</v>
          </cell>
        </row>
        <row r="3020">
          <cell r="A3020">
            <v>3020</v>
          </cell>
          <cell r="B3020" t="str">
            <v>ENC.VERONA.CUADROS 1-4</v>
          </cell>
          <cell r="C3020" t="str">
            <v>UN</v>
          </cell>
          <cell r="D3020">
            <v>9524</v>
          </cell>
        </row>
        <row r="3021">
          <cell r="A3021">
            <v>3021</v>
          </cell>
          <cell r="B3021" t="str">
            <v>EMEFLEX AVANTI NEGRO</v>
          </cell>
          <cell r="C3021" t="str">
            <v>M2</v>
          </cell>
          <cell r="D3021">
            <v>20764</v>
          </cell>
        </row>
        <row r="3022">
          <cell r="A3022">
            <v>3022</v>
          </cell>
          <cell r="B3022" t="str">
            <v>CELDA TRANS.     400 KVA</v>
          </cell>
          <cell r="C3022" t="str">
            <v>UN</v>
          </cell>
          <cell r="D3022">
            <v>961807</v>
          </cell>
        </row>
        <row r="3023">
          <cell r="A3023">
            <v>3023</v>
          </cell>
          <cell r="B3023" t="str">
            <v>CAJA 4 CONTADORES</v>
          </cell>
          <cell r="C3023" t="str">
            <v>UN</v>
          </cell>
          <cell r="D3023">
            <v>154050</v>
          </cell>
        </row>
        <row r="3024">
          <cell r="A3024">
            <v>3024</v>
          </cell>
          <cell r="B3024" t="str">
            <v>ENSAYO CONCRETO CILINDRO</v>
          </cell>
          <cell r="C3024" t="str">
            <v>UN</v>
          </cell>
          <cell r="D3024">
            <v>3480</v>
          </cell>
        </row>
        <row r="3025">
          <cell r="A3025">
            <v>3025</v>
          </cell>
          <cell r="B3025" t="str">
            <v>LISTON ABARCO 1"x2"x4m</v>
          </cell>
          <cell r="C3025" t="str">
            <v>UN</v>
          </cell>
          <cell r="D3025">
            <v>2100</v>
          </cell>
        </row>
        <row r="3026">
          <cell r="A3026">
            <v>3026</v>
          </cell>
          <cell r="B3026" t="str">
            <v>LISTON ABARCO 3"x4"x4m</v>
          </cell>
          <cell r="C3026" t="str">
            <v>UN</v>
          </cell>
          <cell r="D3026">
            <v>12350</v>
          </cell>
        </row>
        <row r="3027">
          <cell r="A3027">
            <v>3027</v>
          </cell>
          <cell r="B3027" t="str">
            <v>LISTON ABARCO 4"x6"x4m</v>
          </cell>
          <cell r="C3027" t="str">
            <v>UN</v>
          </cell>
          <cell r="D3027">
            <v>24700</v>
          </cell>
        </row>
        <row r="3028">
          <cell r="A3028">
            <v>3028</v>
          </cell>
          <cell r="B3028" t="str">
            <v>LISTON ABARCO 4"x5"x4m</v>
          </cell>
          <cell r="C3028" t="str">
            <v>UN</v>
          </cell>
          <cell r="D3028">
            <v>20600</v>
          </cell>
        </row>
        <row r="3029">
          <cell r="A3029">
            <v>3029</v>
          </cell>
          <cell r="B3029" t="str">
            <v>LISTON ABARCO 4"x4"x4m</v>
          </cell>
          <cell r="C3029" t="str">
            <v>UN</v>
          </cell>
          <cell r="D3029">
            <v>16500</v>
          </cell>
        </row>
        <row r="3030">
          <cell r="A3030">
            <v>3030</v>
          </cell>
          <cell r="B3030" t="str">
            <v>ALAMBRE Cu DESN.  AGW  14</v>
          </cell>
          <cell r="C3030" t="str">
            <v>KG</v>
          </cell>
          <cell r="D3030">
            <v>8065</v>
          </cell>
        </row>
        <row r="3031">
          <cell r="A3031">
            <v>3031</v>
          </cell>
          <cell r="B3031" t="str">
            <v>ALAMBRE Cu DESN.  AWG  12</v>
          </cell>
          <cell r="C3031" t="str">
            <v>KG</v>
          </cell>
          <cell r="D3031">
            <v>14317</v>
          </cell>
        </row>
        <row r="3032">
          <cell r="A3032">
            <v>3032</v>
          </cell>
          <cell r="B3032" t="str">
            <v>LISTON ABARCO 4"x8"x4m</v>
          </cell>
          <cell r="C3032" t="str">
            <v>UN</v>
          </cell>
          <cell r="D3032">
            <v>32950</v>
          </cell>
        </row>
        <row r="3033">
          <cell r="A3033">
            <v>3033</v>
          </cell>
          <cell r="B3033" t="str">
            <v>LISTON ABARCO 1"x4"x4m</v>
          </cell>
          <cell r="C3033" t="str">
            <v>UN</v>
          </cell>
          <cell r="D3033">
            <v>4100</v>
          </cell>
        </row>
        <row r="3034">
          <cell r="A3034">
            <v>3034</v>
          </cell>
          <cell r="B3034" t="str">
            <v>ALAMBRE Cu DESN.  AWG  10</v>
          </cell>
          <cell r="C3034" t="str">
            <v>KG</v>
          </cell>
          <cell r="D3034">
            <v>14240</v>
          </cell>
        </row>
        <row r="3035">
          <cell r="A3035">
            <v>3035</v>
          </cell>
          <cell r="B3035" t="str">
            <v>TUBO DE GRES           4"</v>
          </cell>
          <cell r="C3035" t="str">
            <v>UN</v>
          </cell>
          <cell r="D3035">
            <v>3526</v>
          </cell>
        </row>
        <row r="3036">
          <cell r="A3036">
            <v>3036</v>
          </cell>
          <cell r="B3036" t="str">
            <v>CAMPANA EXTRACT DE 90 CM</v>
          </cell>
          <cell r="C3036" t="str">
            <v>UN</v>
          </cell>
          <cell r="D3036">
            <v>179600</v>
          </cell>
        </row>
        <row r="3037">
          <cell r="A3037">
            <v>3037</v>
          </cell>
          <cell r="B3037" t="str">
            <v>LISTON ABARCO 2"x6"x3.6m</v>
          </cell>
          <cell r="C3037" t="str">
            <v>UN</v>
          </cell>
          <cell r="D3037">
            <v>11400</v>
          </cell>
        </row>
        <row r="3038">
          <cell r="A3038">
            <v>3038</v>
          </cell>
          <cell r="B3038" t="str">
            <v>LISTON ABARCO 2"x5"x3.6m</v>
          </cell>
          <cell r="C3038" t="str">
            <v>UN</v>
          </cell>
          <cell r="D3038">
            <v>9500</v>
          </cell>
        </row>
        <row r="3039">
          <cell r="A3039">
            <v>3039</v>
          </cell>
          <cell r="B3039" t="str">
            <v>ALAMBRE Cu DESN.  AGW  8</v>
          </cell>
          <cell r="C3039" t="str">
            <v>KG</v>
          </cell>
          <cell r="D3039">
            <v>8761</v>
          </cell>
        </row>
        <row r="3040">
          <cell r="A3040">
            <v>3040</v>
          </cell>
          <cell r="B3040" t="str">
            <v>SPACCATO TRAV.BOSCONIA</v>
          </cell>
          <cell r="C3040" t="str">
            <v>M2</v>
          </cell>
          <cell r="D3040">
            <v>22040</v>
          </cell>
        </row>
        <row r="3041">
          <cell r="A3041">
            <v>3041</v>
          </cell>
          <cell r="B3041" t="str">
            <v>UNION CONDUIT GALVAN.  4"</v>
          </cell>
          <cell r="C3041" t="str">
            <v>UN</v>
          </cell>
          <cell r="D3041">
            <v>6549</v>
          </cell>
        </row>
        <row r="3042">
          <cell r="A3042">
            <v>3042</v>
          </cell>
          <cell r="B3042" t="str">
            <v>SPACCATO AZABACHE</v>
          </cell>
          <cell r="C3042" t="str">
            <v>M2</v>
          </cell>
          <cell r="D3042">
            <v>16820</v>
          </cell>
        </row>
        <row r="3043">
          <cell r="A3043">
            <v>3043</v>
          </cell>
          <cell r="B3043" t="str">
            <v>POSTE MADERA INMUNIZ. 10M</v>
          </cell>
          <cell r="C3043" t="str">
            <v>UN</v>
          </cell>
          <cell r="D3043">
            <v>129900</v>
          </cell>
        </row>
        <row r="3044">
          <cell r="A3044">
            <v>3044</v>
          </cell>
          <cell r="B3044" t="str">
            <v>SILLA CRUCETA EN MADERA</v>
          </cell>
          <cell r="C3044" t="str">
            <v>UN</v>
          </cell>
          <cell r="D3044">
            <v>1500</v>
          </cell>
        </row>
        <row r="3045">
          <cell r="A3045">
            <v>3045</v>
          </cell>
          <cell r="B3045" t="str">
            <v>SPACCATO BLANCO HUILA</v>
          </cell>
          <cell r="C3045" t="str">
            <v>M2</v>
          </cell>
          <cell r="D3045">
            <v>34800</v>
          </cell>
        </row>
        <row r="3046">
          <cell r="A3046">
            <v>3046</v>
          </cell>
          <cell r="B3046" t="str">
            <v>SPACCATO CAFE PINTO</v>
          </cell>
          <cell r="C3046" t="str">
            <v>M2</v>
          </cell>
          <cell r="D3046">
            <v>33640</v>
          </cell>
        </row>
        <row r="3047">
          <cell r="A3047">
            <v>3047</v>
          </cell>
          <cell r="B3047" t="str">
            <v>ENC.VERONA.LISTEL1 11*25</v>
          </cell>
          <cell r="C3047" t="str">
            <v>ML</v>
          </cell>
          <cell r="D3047">
            <v>18590</v>
          </cell>
        </row>
        <row r="3048">
          <cell r="A3048">
            <v>3048</v>
          </cell>
          <cell r="B3048" t="str">
            <v>SPACCATO PIEDRA CREMA</v>
          </cell>
          <cell r="C3048" t="str">
            <v>M2</v>
          </cell>
          <cell r="D3048">
            <v>15312</v>
          </cell>
        </row>
        <row r="3049">
          <cell r="A3049">
            <v>3049</v>
          </cell>
          <cell r="B3049" t="str">
            <v>SPACCATO BLANCO BRASIL</v>
          </cell>
          <cell r="C3049" t="str">
            <v>M2</v>
          </cell>
          <cell r="D3049">
            <v>34800</v>
          </cell>
        </row>
        <row r="3050">
          <cell r="A3050">
            <v>3050</v>
          </cell>
          <cell r="B3050" t="str">
            <v>TUBO UNION MECANICA    3"</v>
          </cell>
          <cell r="C3050" t="str">
            <v>ML</v>
          </cell>
          <cell r="D3050">
            <v>50571</v>
          </cell>
        </row>
        <row r="3051">
          <cell r="A3051">
            <v>3051</v>
          </cell>
          <cell r="B3051" t="str">
            <v>MURO PORTANTE FIBRIT 10cm</v>
          </cell>
          <cell r="C3051" t="str">
            <v>M2</v>
          </cell>
          <cell r="D3051">
            <v>24475</v>
          </cell>
        </row>
        <row r="3052">
          <cell r="A3052">
            <v>3052</v>
          </cell>
          <cell r="B3052" t="str">
            <v>MURO PORTANTE FIBRIT P6-L</v>
          </cell>
          <cell r="C3052" t="str">
            <v>M2</v>
          </cell>
          <cell r="D3052">
            <v>16091</v>
          </cell>
        </row>
        <row r="3053">
          <cell r="A3053">
            <v>3053</v>
          </cell>
          <cell r="B3053" t="str">
            <v>EMEFLEX ORIGINAL COLORES</v>
          </cell>
          <cell r="C3053" t="str">
            <v>M2</v>
          </cell>
          <cell r="D3053">
            <v>21692</v>
          </cell>
        </row>
        <row r="3054">
          <cell r="A3054">
            <v>3054</v>
          </cell>
          <cell r="B3054" t="str">
            <v>EMEFLEX EMESEC TROQUELADO</v>
          </cell>
          <cell r="C3054" t="str">
            <v>M2</v>
          </cell>
          <cell r="D3054">
            <v>38454</v>
          </cell>
        </row>
        <row r="3055">
          <cell r="A3055">
            <v>3055</v>
          </cell>
          <cell r="B3055" t="str">
            <v>PANTALLA CUBRIMIENTO D-3R</v>
          </cell>
          <cell r="C3055" t="str">
            <v>M2</v>
          </cell>
          <cell r="D3055">
            <v>10488</v>
          </cell>
        </row>
        <row r="3056">
          <cell r="A3056">
            <v>3056</v>
          </cell>
          <cell r="B3056" t="str">
            <v>DOBLADORA</v>
          </cell>
          <cell r="C3056" t="str">
            <v>DD</v>
          </cell>
          <cell r="D3056">
            <v>41760</v>
          </cell>
        </row>
        <row r="3057">
          <cell r="A3057">
            <v>3057</v>
          </cell>
          <cell r="B3057" t="str">
            <v>ENC.VERONA.LISTEL2 11*25</v>
          </cell>
          <cell r="C3057" t="str">
            <v>ML</v>
          </cell>
          <cell r="D3057">
            <v>13966</v>
          </cell>
        </row>
        <row r="3058">
          <cell r="A3058">
            <v>3058</v>
          </cell>
          <cell r="B3058" t="str">
            <v>ENCHAPE RIMINI.OSC 25*35</v>
          </cell>
          <cell r="C3058" t="str">
            <v>M2</v>
          </cell>
          <cell r="D3058">
            <v>19048</v>
          </cell>
        </row>
        <row r="3059">
          <cell r="A3059">
            <v>3059</v>
          </cell>
          <cell r="B3059" t="str">
            <v>LISTON ABARCO 2"x4"x3.6m</v>
          </cell>
          <cell r="C3059" t="str">
            <v>UN</v>
          </cell>
          <cell r="D3059">
            <v>7600</v>
          </cell>
        </row>
        <row r="3060">
          <cell r="A3060">
            <v>3060</v>
          </cell>
          <cell r="B3060" t="str">
            <v>LISTON ABARCO 2"x3"x3.6m</v>
          </cell>
          <cell r="C3060" t="str">
            <v>UN</v>
          </cell>
          <cell r="D3060">
            <v>5700</v>
          </cell>
        </row>
        <row r="3061">
          <cell r="A3061">
            <v>3061</v>
          </cell>
          <cell r="B3061" t="str">
            <v>ENC.TRACIA 20.5*20.5 ARQ</v>
          </cell>
          <cell r="C3061" t="str">
            <v>ML</v>
          </cell>
          <cell r="D3061">
            <v>8899</v>
          </cell>
        </row>
        <row r="3062">
          <cell r="A3062">
            <v>3062</v>
          </cell>
          <cell r="B3062" t="str">
            <v>LISTON ABARCO 2"x2"x3.6m</v>
          </cell>
          <cell r="C3062" t="str">
            <v>UN</v>
          </cell>
          <cell r="D3062">
            <v>3800</v>
          </cell>
        </row>
        <row r="3063">
          <cell r="A3063">
            <v>3063</v>
          </cell>
          <cell r="B3063" t="str">
            <v>LISTON ABARCO 1"x2"x3.6m</v>
          </cell>
          <cell r="C3063" t="str">
            <v>UN</v>
          </cell>
          <cell r="D3063">
            <v>1900</v>
          </cell>
        </row>
        <row r="3064">
          <cell r="A3064">
            <v>3064</v>
          </cell>
          <cell r="B3064" t="str">
            <v>ZOCALO MARM.TRAV.PE.CLARO</v>
          </cell>
          <cell r="C3064" t="str">
            <v>M2</v>
          </cell>
          <cell r="D3064">
            <v>3248</v>
          </cell>
        </row>
        <row r="3065">
          <cell r="A3065">
            <v>3065</v>
          </cell>
          <cell r="B3065" t="str">
            <v>T/NILLO CRRJE. 5/8"x 1 ½"</v>
          </cell>
          <cell r="C3065" t="str">
            <v>UN</v>
          </cell>
          <cell r="D3065">
            <v>270</v>
          </cell>
        </row>
        <row r="3066">
          <cell r="A3066">
            <v>3066</v>
          </cell>
          <cell r="B3066" t="str">
            <v>CRUCETA MAD INMUNIZ. 2.5M</v>
          </cell>
          <cell r="C3066" t="str">
            <v>UN</v>
          </cell>
          <cell r="D3066">
            <v>27840</v>
          </cell>
        </row>
        <row r="3067">
          <cell r="A3067">
            <v>3067</v>
          </cell>
          <cell r="B3067" t="str">
            <v>ACCES PARA CAMPAN EXTRACT</v>
          </cell>
          <cell r="C3067" t="str">
            <v>UN</v>
          </cell>
          <cell r="D3067">
            <v>11900</v>
          </cell>
        </row>
        <row r="3068">
          <cell r="A3068">
            <v>3068</v>
          </cell>
          <cell r="B3068" t="str">
            <v>LISTON ABARCO 3"x4"x3.6m</v>
          </cell>
          <cell r="C3068" t="str">
            <v>UN</v>
          </cell>
          <cell r="D3068">
            <v>11400</v>
          </cell>
        </row>
        <row r="3069">
          <cell r="A3069">
            <v>3069</v>
          </cell>
          <cell r="B3069" t="str">
            <v>GRUPO FILTRANTE DE 60 CM</v>
          </cell>
          <cell r="C3069" t="str">
            <v>UN</v>
          </cell>
          <cell r="D3069">
            <v>95850</v>
          </cell>
        </row>
        <row r="3070">
          <cell r="A3070">
            <v>3070</v>
          </cell>
          <cell r="B3070" t="str">
            <v>ENC.CUADRO.VISCENZ1 25*35</v>
          </cell>
          <cell r="C3070" t="str">
            <v>UN</v>
          </cell>
          <cell r="D3070">
            <v>9048</v>
          </cell>
        </row>
        <row r="3071">
          <cell r="A3071">
            <v>3071</v>
          </cell>
          <cell r="B3071" t="str">
            <v>INTERRUPTOR SENCILLO</v>
          </cell>
          <cell r="C3071" t="str">
            <v>UN</v>
          </cell>
          <cell r="D3071">
            <v>4387</v>
          </cell>
        </row>
        <row r="3072">
          <cell r="A3072">
            <v>3072</v>
          </cell>
          <cell r="B3072" t="str">
            <v>INTERRUPTOR CONMUTABLE</v>
          </cell>
          <cell r="C3072" t="str">
            <v>UN</v>
          </cell>
          <cell r="D3072">
            <v>1426</v>
          </cell>
        </row>
        <row r="3073">
          <cell r="A3073">
            <v>3073</v>
          </cell>
          <cell r="B3073" t="str">
            <v>INTERRUPTOR CUATRO VIAS</v>
          </cell>
          <cell r="C3073" t="str">
            <v>UN</v>
          </cell>
          <cell r="D3073">
            <v>3340</v>
          </cell>
        </row>
        <row r="3074">
          <cell r="A3074">
            <v>3074</v>
          </cell>
          <cell r="B3074" t="str">
            <v>BOTON TIMBRE</v>
          </cell>
          <cell r="C3074" t="str">
            <v>UN</v>
          </cell>
          <cell r="D3074">
            <v>1368</v>
          </cell>
        </row>
        <row r="3075">
          <cell r="A3075">
            <v>3075</v>
          </cell>
          <cell r="B3075" t="str">
            <v>TOMA SENCILLA AMERICANA</v>
          </cell>
          <cell r="C3075" t="str">
            <v>UN</v>
          </cell>
          <cell r="D3075">
            <v>1136</v>
          </cell>
        </row>
        <row r="3076">
          <cell r="A3076">
            <v>3076</v>
          </cell>
          <cell r="B3076" t="str">
            <v>ENC.MODERNA 25*35 DAVINCI</v>
          </cell>
          <cell r="C3076" t="str">
            <v>M2</v>
          </cell>
          <cell r="D3076">
            <v>19047</v>
          </cell>
        </row>
        <row r="3077">
          <cell r="A3077">
            <v>3077</v>
          </cell>
          <cell r="B3077" t="str">
            <v>TOMA TELEFONICA</v>
          </cell>
          <cell r="C3077" t="str">
            <v>UN</v>
          </cell>
          <cell r="D3077">
            <v>1136</v>
          </cell>
        </row>
        <row r="3078">
          <cell r="A3078">
            <v>3078</v>
          </cell>
          <cell r="B3078" t="str">
            <v>ZUMBADOR 110 VOLTIOS</v>
          </cell>
          <cell r="C3078" t="str">
            <v>UN</v>
          </cell>
          <cell r="D3078">
            <v>3190</v>
          </cell>
        </row>
        <row r="3079">
          <cell r="A3079">
            <v>3079</v>
          </cell>
          <cell r="B3079" t="str">
            <v>SALIDA CORDON TV.</v>
          </cell>
          <cell r="C3079" t="str">
            <v>UN</v>
          </cell>
          <cell r="D3079">
            <v>591</v>
          </cell>
        </row>
        <row r="3080">
          <cell r="A3080">
            <v>3080</v>
          </cell>
          <cell r="B3080" t="str">
            <v>INTERRUPTOR DOBLE</v>
          </cell>
          <cell r="C3080" t="str">
            <v>UN</v>
          </cell>
          <cell r="D3080">
            <v>2960</v>
          </cell>
        </row>
        <row r="3081">
          <cell r="A3081">
            <v>3081</v>
          </cell>
          <cell r="B3081" t="str">
            <v>INT.SENCILLO+INT.CONMUT.</v>
          </cell>
          <cell r="C3081" t="str">
            <v>UN</v>
          </cell>
          <cell r="D3081">
            <v>1914</v>
          </cell>
        </row>
        <row r="3082">
          <cell r="A3082">
            <v>3082</v>
          </cell>
          <cell r="B3082" t="str">
            <v>DIMMER 300W-110V</v>
          </cell>
          <cell r="C3082" t="str">
            <v>UN</v>
          </cell>
          <cell r="D3082">
            <v>10208</v>
          </cell>
        </row>
        <row r="3083">
          <cell r="A3083">
            <v>3083</v>
          </cell>
          <cell r="B3083" t="str">
            <v>INTERRUPTOR CONMUT.DOBLE</v>
          </cell>
          <cell r="C3083" t="str">
            <v>UN</v>
          </cell>
          <cell r="D3083">
            <v>2122</v>
          </cell>
        </row>
        <row r="3084">
          <cell r="A3084">
            <v>3084</v>
          </cell>
          <cell r="B3084" t="str">
            <v>INTERRUPTOR SENC.+TIMBRE</v>
          </cell>
          <cell r="C3084" t="str">
            <v>UN</v>
          </cell>
          <cell r="D3084">
            <v>2076</v>
          </cell>
        </row>
        <row r="3085">
          <cell r="A3085">
            <v>3085</v>
          </cell>
          <cell r="B3085" t="str">
            <v>EMEFLEX CARRARA 44 x 44</v>
          </cell>
          <cell r="C3085" t="str">
            <v>M2</v>
          </cell>
          <cell r="D3085">
            <v>35438</v>
          </cell>
        </row>
        <row r="3086">
          <cell r="A3086">
            <v>3086</v>
          </cell>
          <cell r="B3086" t="str">
            <v>INTERRUPTOR+TOMA AMERICAN</v>
          </cell>
          <cell r="C3086" t="str">
            <v>UN</v>
          </cell>
          <cell r="D3086">
            <v>1983</v>
          </cell>
        </row>
        <row r="3087">
          <cell r="A3087">
            <v>3087</v>
          </cell>
          <cell r="B3087" t="str">
            <v>TINA AMERICANA   1x.8x.37</v>
          </cell>
          <cell r="C3087" t="str">
            <v>UN</v>
          </cell>
          <cell r="D3087">
            <v>169400</v>
          </cell>
        </row>
        <row r="3088">
          <cell r="A3088">
            <v>3088</v>
          </cell>
          <cell r="B3088" t="str">
            <v>ENC.CUADRO.MODERN1 25*35</v>
          </cell>
          <cell r="C3088" t="str">
            <v>UN</v>
          </cell>
          <cell r="D3088">
            <v>9048</v>
          </cell>
        </row>
        <row r="3089">
          <cell r="A3089">
            <v>3089</v>
          </cell>
          <cell r="B3089" t="str">
            <v>CINTA BARRERA PROTECTORA</v>
          </cell>
          <cell r="C3089" t="str">
            <v>RL</v>
          </cell>
          <cell r="D3089">
            <v>69600</v>
          </cell>
        </row>
        <row r="3090">
          <cell r="A3090">
            <v>3090</v>
          </cell>
          <cell r="B3090" t="str">
            <v>CAMPANA EXTRAPLANA 60 CM</v>
          </cell>
          <cell r="C3090" t="str">
            <v>UN</v>
          </cell>
          <cell r="D3090">
            <v>148800</v>
          </cell>
        </row>
        <row r="3091">
          <cell r="A3091">
            <v>3091</v>
          </cell>
          <cell r="B3091" t="str">
            <v>CAMPANA EXTRAPLANA 60 C01</v>
          </cell>
          <cell r="C3091" t="str">
            <v>UN</v>
          </cell>
          <cell r="D3091">
            <v>148800</v>
          </cell>
        </row>
        <row r="3092">
          <cell r="A3092">
            <v>3092</v>
          </cell>
          <cell r="B3092" t="str">
            <v>INTERRUPTOR TRIPLE</v>
          </cell>
          <cell r="C3092" t="str">
            <v>UN</v>
          </cell>
          <cell r="D3092">
            <v>2556</v>
          </cell>
        </row>
        <row r="3093">
          <cell r="A3093">
            <v>3093</v>
          </cell>
          <cell r="B3093" t="str">
            <v>INTERRUPTOR CONM.TRIPLE</v>
          </cell>
          <cell r="C3093" t="str">
            <v>UN</v>
          </cell>
          <cell r="D3093">
            <v>2911</v>
          </cell>
        </row>
        <row r="3094">
          <cell r="A3094">
            <v>3094</v>
          </cell>
          <cell r="B3094" t="str">
            <v>TIMBRE DOBLE</v>
          </cell>
          <cell r="C3094" t="str">
            <v>UN</v>
          </cell>
          <cell r="D3094">
            <v>1867</v>
          </cell>
        </row>
        <row r="3095">
          <cell r="A3095">
            <v>3095</v>
          </cell>
          <cell r="B3095" t="str">
            <v>CAMPANA EXTRAPLANA 80 CM</v>
          </cell>
          <cell r="C3095" t="str">
            <v>UN</v>
          </cell>
          <cell r="D3095">
            <v>172900</v>
          </cell>
        </row>
        <row r="3096">
          <cell r="A3096">
            <v>3096</v>
          </cell>
          <cell r="B3096" t="str">
            <v>TOMA DOBLE AMERICANA</v>
          </cell>
          <cell r="C3096" t="str">
            <v>UN</v>
          </cell>
          <cell r="D3096">
            <v>1345</v>
          </cell>
        </row>
        <row r="3097">
          <cell r="A3097">
            <v>3097</v>
          </cell>
          <cell r="B3097" t="str">
            <v>TOMA DOBLE EUROPEA</v>
          </cell>
          <cell r="C3097" t="str">
            <v>UN</v>
          </cell>
          <cell r="D3097">
            <v>1948</v>
          </cell>
        </row>
        <row r="3098">
          <cell r="A3098">
            <v>3098</v>
          </cell>
          <cell r="B3098" t="str">
            <v>TOMA DOB.AM.POLO A TIERRA</v>
          </cell>
          <cell r="C3098" t="str">
            <v>UN</v>
          </cell>
          <cell r="D3098">
            <v>2606</v>
          </cell>
        </row>
        <row r="3099">
          <cell r="A3099">
            <v>3099</v>
          </cell>
          <cell r="B3099" t="str">
            <v>CAMPANA EXTRAPLANA 80 C01</v>
          </cell>
          <cell r="C3099" t="str">
            <v>UN</v>
          </cell>
          <cell r="D3099">
            <v>172900</v>
          </cell>
        </row>
        <row r="3100">
          <cell r="A3100">
            <v>3100</v>
          </cell>
          <cell r="B3100" t="str">
            <v>INTERRUPTOR SENCILLO   01</v>
          </cell>
          <cell r="C3100" t="str">
            <v>UN</v>
          </cell>
          <cell r="D3100">
            <v>1241</v>
          </cell>
        </row>
        <row r="3101">
          <cell r="A3101">
            <v>3101</v>
          </cell>
          <cell r="B3101" t="str">
            <v>CONO SEÑALIZACION</v>
          </cell>
          <cell r="C3101" t="str">
            <v>UN</v>
          </cell>
          <cell r="D3101">
            <v>21460</v>
          </cell>
        </row>
        <row r="3102">
          <cell r="A3102">
            <v>3102</v>
          </cell>
          <cell r="B3102" t="str">
            <v>BOTON TIMBRE           01</v>
          </cell>
          <cell r="C3102" t="str">
            <v>UN</v>
          </cell>
          <cell r="D3102">
            <v>1380</v>
          </cell>
        </row>
        <row r="3103">
          <cell r="A3103">
            <v>3103</v>
          </cell>
          <cell r="B3103" t="str">
            <v>CAMPERO PICKUP &lt; 2000 cc</v>
          </cell>
          <cell r="C3103" t="str">
            <v>MS</v>
          </cell>
          <cell r="D3103">
            <v>1505000</v>
          </cell>
        </row>
        <row r="3104">
          <cell r="A3104">
            <v>3104</v>
          </cell>
          <cell r="B3104" t="str">
            <v>CAMPERO PICKUP &gt; 2000 cc</v>
          </cell>
          <cell r="C3104" t="str">
            <v>MS</v>
          </cell>
          <cell r="D3104">
            <v>2151000</v>
          </cell>
        </row>
        <row r="3105">
          <cell r="A3105">
            <v>3105</v>
          </cell>
          <cell r="B3105" t="str">
            <v>TOMA SENCILLO AMERICANA</v>
          </cell>
          <cell r="C3105" t="str">
            <v>UN</v>
          </cell>
          <cell r="D3105">
            <v>1084</v>
          </cell>
        </row>
        <row r="3106">
          <cell r="A3106">
            <v>3106</v>
          </cell>
          <cell r="B3106" t="str">
            <v>TOMA TELEF.AMER.</v>
          </cell>
          <cell r="C3106" t="str">
            <v>UN</v>
          </cell>
          <cell r="D3106">
            <v>1165</v>
          </cell>
        </row>
        <row r="3107">
          <cell r="A3107">
            <v>3107</v>
          </cell>
          <cell r="B3107" t="str">
            <v>CAMION  &gt; 3 TONELADAS</v>
          </cell>
          <cell r="C3107" t="str">
            <v>MS</v>
          </cell>
          <cell r="D3107">
            <v>2151000</v>
          </cell>
        </row>
        <row r="3108">
          <cell r="A3108">
            <v>3108</v>
          </cell>
          <cell r="B3108" t="str">
            <v>LANCHA MOTOR HASTA 55 HP</v>
          </cell>
          <cell r="C3108" t="str">
            <v>MS</v>
          </cell>
          <cell r="D3108">
            <v>1720000</v>
          </cell>
        </row>
        <row r="3109">
          <cell r="A3109">
            <v>3109</v>
          </cell>
          <cell r="B3109" t="str">
            <v>TOMA TELEFONICA        01</v>
          </cell>
          <cell r="C3109" t="str">
            <v>UN</v>
          </cell>
          <cell r="D3109">
            <v>1084</v>
          </cell>
        </row>
        <row r="3110">
          <cell r="A3110">
            <v>3110</v>
          </cell>
          <cell r="B3110" t="str">
            <v>SALIDA P/CORDON</v>
          </cell>
          <cell r="C3110" t="str">
            <v>UN</v>
          </cell>
          <cell r="D3110">
            <v>469</v>
          </cell>
        </row>
        <row r="3111">
          <cell r="A3111">
            <v>3111</v>
          </cell>
          <cell r="B3111" t="str">
            <v>INT.DOBLE</v>
          </cell>
          <cell r="C3111" t="str">
            <v>UN</v>
          </cell>
          <cell r="D3111">
            <v>1745</v>
          </cell>
        </row>
        <row r="3112">
          <cell r="A3112">
            <v>3112</v>
          </cell>
          <cell r="B3112" t="str">
            <v>INT.SEN.+INT.CONM.</v>
          </cell>
          <cell r="C3112" t="str">
            <v>UN</v>
          </cell>
          <cell r="D3112">
            <v>1937</v>
          </cell>
        </row>
        <row r="3113">
          <cell r="A3113">
            <v>3113</v>
          </cell>
          <cell r="B3113" t="str">
            <v>INT.TRIPLE</v>
          </cell>
          <cell r="C3113" t="str">
            <v>UN</v>
          </cell>
          <cell r="D3113">
            <v>2447</v>
          </cell>
        </row>
        <row r="3114">
          <cell r="A3114">
            <v>3114</v>
          </cell>
          <cell r="B3114" t="str">
            <v>INT.SENC.+TIMBRE</v>
          </cell>
          <cell r="C3114" t="str">
            <v>UN</v>
          </cell>
          <cell r="D3114">
            <v>1954</v>
          </cell>
        </row>
        <row r="3115">
          <cell r="A3115">
            <v>3115</v>
          </cell>
          <cell r="B3115" t="str">
            <v>ESTUFA APTO. HACEB E-504</v>
          </cell>
          <cell r="C3115" t="str">
            <v>UN</v>
          </cell>
          <cell r="D3115">
            <v>228000</v>
          </cell>
        </row>
        <row r="3116">
          <cell r="A3116">
            <v>3116</v>
          </cell>
          <cell r="B3116" t="str">
            <v>INT.DOBLE CONM.</v>
          </cell>
          <cell r="C3116" t="str">
            <v>UN</v>
          </cell>
          <cell r="D3116">
            <v>2041</v>
          </cell>
        </row>
        <row r="3117">
          <cell r="A3117">
            <v>3117</v>
          </cell>
          <cell r="B3117" t="str">
            <v>INT.TRIPLE CONM.</v>
          </cell>
          <cell r="C3117" t="str">
            <v>UN</v>
          </cell>
          <cell r="D3117">
            <v>2743</v>
          </cell>
        </row>
        <row r="3118">
          <cell r="A3118">
            <v>3118</v>
          </cell>
          <cell r="B3118" t="str">
            <v>ESTUFA HACEB E 503</v>
          </cell>
          <cell r="C3118" t="str">
            <v>UN</v>
          </cell>
          <cell r="D3118">
            <v>245000</v>
          </cell>
        </row>
        <row r="3119">
          <cell r="A3119">
            <v>3119</v>
          </cell>
          <cell r="B3119" t="str">
            <v>INT.CON.+TOM.AMER.</v>
          </cell>
          <cell r="C3119" t="str">
            <v>UN</v>
          </cell>
          <cell r="D3119">
            <v>1948</v>
          </cell>
        </row>
        <row r="3120">
          <cell r="A3120">
            <v>3120</v>
          </cell>
          <cell r="B3120" t="str">
            <v>NEVERA HACEB N6 136L-1</v>
          </cell>
          <cell r="C3120" t="str">
            <v>UN</v>
          </cell>
          <cell r="D3120">
            <v>408000</v>
          </cell>
        </row>
        <row r="3121">
          <cell r="A3121">
            <v>3121</v>
          </cell>
          <cell r="B3121" t="str">
            <v>LANCHA MOTOR MAYOR 55 HP</v>
          </cell>
          <cell r="C3121" t="str">
            <v>MS</v>
          </cell>
          <cell r="D3121">
            <v>2151000</v>
          </cell>
        </row>
        <row r="3122">
          <cell r="A3122">
            <v>3122</v>
          </cell>
          <cell r="B3122" t="str">
            <v>BISAGRA VAIVEN No.30</v>
          </cell>
          <cell r="C3122" t="str">
            <v>UN</v>
          </cell>
          <cell r="D3122">
            <v>9500</v>
          </cell>
        </row>
        <row r="3123">
          <cell r="A3123">
            <v>3123</v>
          </cell>
          <cell r="B3123" t="str">
            <v>TEMP.+TOMA AMER.</v>
          </cell>
          <cell r="C3123" t="str">
            <v>UN</v>
          </cell>
          <cell r="D3123">
            <v>1937</v>
          </cell>
        </row>
        <row r="3124">
          <cell r="A3124">
            <v>3124</v>
          </cell>
          <cell r="B3124" t="str">
            <v>EQUIPO LABORATORIO/ESTUD.</v>
          </cell>
          <cell r="C3124" t="str">
            <v>MS</v>
          </cell>
          <cell r="D3124">
            <v>1075000</v>
          </cell>
        </row>
        <row r="3125">
          <cell r="A3125">
            <v>3125</v>
          </cell>
          <cell r="B3125" t="str">
            <v>TOMA DOBLE AMER.</v>
          </cell>
          <cell r="C3125" t="str">
            <v>UN</v>
          </cell>
          <cell r="D3125">
            <v>1270</v>
          </cell>
        </row>
        <row r="3126">
          <cell r="A3126">
            <v>3126</v>
          </cell>
          <cell r="B3126" t="str">
            <v>EQUIPO LABORATORIO/INTERV</v>
          </cell>
          <cell r="C3126" t="str">
            <v>MS</v>
          </cell>
          <cell r="D3126">
            <v>2581200</v>
          </cell>
        </row>
        <row r="3127">
          <cell r="A3127">
            <v>3127</v>
          </cell>
          <cell r="B3127" t="str">
            <v>INTERRUPTOR SENCILLO   02</v>
          </cell>
          <cell r="C3127" t="str">
            <v>UN</v>
          </cell>
          <cell r="D3127">
            <v>2244</v>
          </cell>
        </row>
        <row r="3128">
          <cell r="A3128">
            <v>3128</v>
          </cell>
          <cell r="B3128" t="str">
            <v>INTERRUPTOR CONMUTABLE 01</v>
          </cell>
          <cell r="C3128" t="str">
            <v>UN</v>
          </cell>
          <cell r="D3128">
            <v>2499</v>
          </cell>
        </row>
        <row r="3129">
          <cell r="A3129">
            <v>3129</v>
          </cell>
          <cell r="B3129" t="str">
            <v>BOTON TIMBRE           02</v>
          </cell>
          <cell r="C3129" t="str">
            <v>UN</v>
          </cell>
          <cell r="D3129">
            <v>2552</v>
          </cell>
        </row>
        <row r="3130">
          <cell r="A3130">
            <v>3130</v>
          </cell>
          <cell r="B3130" t="str">
            <v>BOTON TEMPORIZADOR</v>
          </cell>
          <cell r="C3130" t="str">
            <v>UN</v>
          </cell>
          <cell r="D3130">
            <v>2552</v>
          </cell>
        </row>
        <row r="3131">
          <cell r="A3131">
            <v>3131</v>
          </cell>
          <cell r="B3131" t="str">
            <v>EQUIPO DE COMUNICACIONES</v>
          </cell>
          <cell r="C3131" t="str">
            <v>MS</v>
          </cell>
          <cell r="D3131">
            <v>215100</v>
          </cell>
        </row>
        <row r="3132">
          <cell r="A3132">
            <v>3132</v>
          </cell>
          <cell r="B3132" t="str">
            <v>INTERRUPTOR DOBLE      01</v>
          </cell>
          <cell r="C3132" t="str">
            <v>UN</v>
          </cell>
          <cell r="D3132">
            <v>3648</v>
          </cell>
        </row>
        <row r="3133">
          <cell r="A3133">
            <v>3133</v>
          </cell>
          <cell r="B3133" t="str">
            <v>ENC.BOLSANO 25*36 DAVINCI</v>
          </cell>
          <cell r="C3133" t="str">
            <v>M2</v>
          </cell>
          <cell r="D3133">
            <v>15699</v>
          </cell>
        </row>
        <row r="3134">
          <cell r="A3134">
            <v>3134</v>
          </cell>
          <cell r="B3134" t="str">
            <v>INTERRUPTOR TRIPLE     01</v>
          </cell>
          <cell r="C3134" t="str">
            <v>UN</v>
          </cell>
          <cell r="D3134">
            <v>5051</v>
          </cell>
        </row>
        <row r="3135">
          <cell r="A3135">
            <v>3135</v>
          </cell>
          <cell r="B3135" t="str">
            <v>INT.SENCILLO+TIMBRE</v>
          </cell>
          <cell r="C3135" t="str">
            <v>UN</v>
          </cell>
          <cell r="D3135">
            <v>3752</v>
          </cell>
        </row>
        <row r="3136">
          <cell r="A3136">
            <v>3136</v>
          </cell>
          <cell r="B3136" t="str">
            <v>INTERRUPTO+TOM.AMERICANA</v>
          </cell>
          <cell r="C3136" t="str">
            <v>UN</v>
          </cell>
          <cell r="D3136">
            <v>2934</v>
          </cell>
        </row>
        <row r="3137">
          <cell r="A3137">
            <v>3137</v>
          </cell>
          <cell r="B3137" t="str">
            <v>INT.DOBLE CONMUTABLE</v>
          </cell>
          <cell r="C3137" t="str">
            <v>UN</v>
          </cell>
          <cell r="D3137">
            <v>3891</v>
          </cell>
        </row>
        <row r="3138">
          <cell r="A3138">
            <v>3138</v>
          </cell>
          <cell r="B3138" t="str">
            <v>INT.TRIPLE CONMUTABLE</v>
          </cell>
          <cell r="C3138" t="str">
            <v>UN</v>
          </cell>
          <cell r="D3138">
            <v>5539</v>
          </cell>
        </row>
        <row r="3139">
          <cell r="A3139">
            <v>3139</v>
          </cell>
          <cell r="B3139" t="str">
            <v>INT.CONMUTABLE+TIMBRE</v>
          </cell>
          <cell r="C3139" t="str">
            <v>UN</v>
          </cell>
          <cell r="D3139">
            <v>3944</v>
          </cell>
        </row>
        <row r="3140">
          <cell r="A3140">
            <v>3140</v>
          </cell>
          <cell r="B3140" t="str">
            <v>ENCH.LISTELLO BOLS.MINI1</v>
          </cell>
          <cell r="C3140" t="str">
            <v>ML</v>
          </cell>
          <cell r="D3140">
            <v>15822</v>
          </cell>
        </row>
        <row r="3141">
          <cell r="A3141">
            <v>3141</v>
          </cell>
          <cell r="B3141" t="str">
            <v>TIMBRE TRIPLE</v>
          </cell>
          <cell r="C3141" t="str">
            <v>UN</v>
          </cell>
          <cell r="D3141">
            <v>6113</v>
          </cell>
        </row>
        <row r="3142">
          <cell r="A3142">
            <v>3142</v>
          </cell>
          <cell r="B3142" t="str">
            <v>TIMBRE DOBLE           01</v>
          </cell>
          <cell r="C3142" t="str">
            <v>UN</v>
          </cell>
          <cell r="D3142">
            <v>3996</v>
          </cell>
        </row>
        <row r="3143">
          <cell r="A3143">
            <v>3143</v>
          </cell>
          <cell r="B3143" t="str">
            <v>EXTINTOR 5 LIBRAS      BC</v>
          </cell>
          <cell r="C3143" t="str">
            <v>UN</v>
          </cell>
          <cell r="D3143">
            <v>33408</v>
          </cell>
        </row>
        <row r="3144">
          <cell r="A3144">
            <v>3144</v>
          </cell>
          <cell r="B3144" t="str">
            <v>ENC. PESCARA 25*44.4 DAVI</v>
          </cell>
          <cell r="C3144" t="str">
            <v>M2</v>
          </cell>
          <cell r="D3144">
            <v>27260</v>
          </cell>
        </row>
        <row r="3145">
          <cell r="A3145">
            <v>3145</v>
          </cell>
          <cell r="B3145" t="str">
            <v>BOTON P.ELECT.+TOMA AMER.</v>
          </cell>
          <cell r="C3145" t="str">
            <v>UN</v>
          </cell>
          <cell r="D3145">
            <v>3265</v>
          </cell>
        </row>
        <row r="3146">
          <cell r="A3146">
            <v>3146</v>
          </cell>
          <cell r="B3146" t="str">
            <v>INTERRUPTOR SENCILLO   03</v>
          </cell>
          <cell r="C3146" t="str">
            <v>UN</v>
          </cell>
          <cell r="D3146">
            <v>823</v>
          </cell>
        </row>
        <row r="3147">
          <cell r="A3147">
            <v>3147</v>
          </cell>
          <cell r="B3147" t="str">
            <v>INTERRUPTOR CONMUTABLE 02</v>
          </cell>
          <cell r="C3147" t="str">
            <v>UN</v>
          </cell>
          <cell r="D3147">
            <v>939</v>
          </cell>
        </row>
        <row r="3148">
          <cell r="A3148">
            <v>3148</v>
          </cell>
          <cell r="B3148" t="str">
            <v>BOTON TIMBRE           03</v>
          </cell>
          <cell r="C3148" t="str">
            <v>UN</v>
          </cell>
          <cell r="D3148">
            <v>870</v>
          </cell>
        </row>
        <row r="3149">
          <cell r="A3149">
            <v>3149</v>
          </cell>
          <cell r="B3149" t="str">
            <v>TOMA SENCILLA AMERICANA01</v>
          </cell>
          <cell r="C3149" t="str">
            <v>UN</v>
          </cell>
          <cell r="D3149">
            <v>777</v>
          </cell>
        </row>
        <row r="3150">
          <cell r="A3150">
            <v>3150</v>
          </cell>
          <cell r="B3150" t="str">
            <v>TOMA TELEFONICA        02</v>
          </cell>
          <cell r="C3150" t="str">
            <v>UN</v>
          </cell>
          <cell r="D3150">
            <v>777</v>
          </cell>
        </row>
        <row r="3151">
          <cell r="A3151">
            <v>3151</v>
          </cell>
          <cell r="B3151" t="str">
            <v>ENC. PESCARA.COC.25*44.4</v>
          </cell>
          <cell r="C3151" t="str">
            <v>M2</v>
          </cell>
          <cell r="D3151">
            <v>14384</v>
          </cell>
        </row>
        <row r="3152">
          <cell r="A3152">
            <v>3152</v>
          </cell>
          <cell r="B3152" t="str">
            <v>CAMPANA EXTRAPLANA 90 CM</v>
          </cell>
          <cell r="C3152" t="str">
            <v>UN</v>
          </cell>
          <cell r="D3152">
            <v>236500</v>
          </cell>
        </row>
        <row r="3153">
          <cell r="A3153">
            <v>3153</v>
          </cell>
          <cell r="B3153" t="str">
            <v>ZUMBADOR 110 VOLTS.</v>
          </cell>
          <cell r="C3153" t="str">
            <v>UN</v>
          </cell>
          <cell r="D3153">
            <v>3047</v>
          </cell>
        </row>
        <row r="3154">
          <cell r="A3154">
            <v>3154</v>
          </cell>
          <cell r="B3154" t="str">
            <v>INTERRUPTOR DOBLE      02</v>
          </cell>
          <cell r="C3154" t="str">
            <v>UN</v>
          </cell>
          <cell r="D3154">
            <v>1484</v>
          </cell>
        </row>
        <row r="3155">
          <cell r="A3155">
            <v>3155</v>
          </cell>
          <cell r="B3155" t="str">
            <v>INTERRUPTOR DOBLE CONMUT.</v>
          </cell>
          <cell r="C3155" t="str">
            <v>UN</v>
          </cell>
          <cell r="D3155">
            <v>1647</v>
          </cell>
        </row>
        <row r="3156">
          <cell r="A3156">
            <v>3156</v>
          </cell>
          <cell r="B3156" t="str">
            <v>ENC.LUCCA 25*36.5</v>
          </cell>
          <cell r="C3156" t="str">
            <v>M2</v>
          </cell>
          <cell r="D3156">
            <v>29084</v>
          </cell>
        </row>
        <row r="3157">
          <cell r="A3157">
            <v>3157</v>
          </cell>
          <cell r="B3157" t="str">
            <v>INTTERRUPTO+TOMA AMERICAN</v>
          </cell>
          <cell r="C3157" t="str">
            <v>UN</v>
          </cell>
          <cell r="D3157">
            <v>1693</v>
          </cell>
        </row>
        <row r="3158">
          <cell r="A3158">
            <v>3158</v>
          </cell>
          <cell r="B3158" t="str">
            <v>ENC.CUADRO.LUCCA.25*36.5</v>
          </cell>
          <cell r="C3158" t="str">
            <v>UN</v>
          </cell>
          <cell r="D3158">
            <v>21417</v>
          </cell>
        </row>
        <row r="3159">
          <cell r="A3159">
            <v>3159</v>
          </cell>
          <cell r="B3159" t="str">
            <v>ENC.LISTELLO.LUCCA 8*25</v>
          </cell>
          <cell r="C3159" t="str">
            <v>UN</v>
          </cell>
          <cell r="D3159">
            <v>9890</v>
          </cell>
        </row>
        <row r="3160">
          <cell r="A3160">
            <v>3160</v>
          </cell>
          <cell r="B3160" t="str">
            <v>ACONDICIONADOR DE AIRE</v>
          </cell>
          <cell r="C3160" t="str">
            <v>UN</v>
          </cell>
          <cell r="D3160">
            <v>560000</v>
          </cell>
        </row>
        <row r="3161">
          <cell r="A3161">
            <v>3161</v>
          </cell>
          <cell r="B3161" t="str">
            <v>TOMA DOBLE AMERICANA   01</v>
          </cell>
          <cell r="C3161" t="str">
            <v>UN</v>
          </cell>
          <cell r="D3161">
            <v>1183</v>
          </cell>
        </row>
        <row r="3162">
          <cell r="A3162">
            <v>3162</v>
          </cell>
          <cell r="B3162" t="str">
            <v>ACONDICIONADOR DE AIRE 01</v>
          </cell>
          <cell r="C3162" t="str">
            <v>UN</v>
          </cell>
          <cell r="D3162">
            <v>968000</v>
          </cell>
        </row>
        <row r="3163">
          <cell r="A3163">
            <v>3163</v>
          </cell>
          <cell r="B3163" t="str">
            <v>CAMPANA EXTRAPLANA 90 C01</v>
          </cell>
          <cell r="C3163" t="str">
            <v>UN</v>
          </cell>
          <cell r="D3163">
            <v>236500</v>
          </cell>
        </row>
        <row r="3164">
          <cell r="A3164">
            <v>3164</v>
          </cell>
          <cell r="B3164" t="str">
            <v>TUBERIA RDE 13.5 1/2"</v>
          </cell>
          <cell r="C3164" t="str">
            <v>ML</v>
          </cell>
          <cell r="D3164">
            <v>603</v>
          </cell>
        </row>
        <row r="3165">
          <cell r="A3165">
            <v>3165</v>
          </cell>
          <cell r="B3165" t="str">
            <v>EXTINTOR 20 LIBRAS    ABC</v>
          </cell>
          <cell r="C3165" t="str">
            <v>UN</v>
          </cell>
          <cell r="D3165">
            <v>68440</v>
          </cell>
        </row>
        <row r="3166">
          <cell r="A3166">
            <v>3166</v>
          </cell>
          <cell r="B3166" t="str">
            <v>PLACA CIEGA C/PUENTE</v>
          </cell>
          <cell r="C3166" t="str">
            <v>UN</v>
          </cell>
          <cell r="D3166">
            <v>1264</v>
          </cell>
        </row>
        <row r="3167">
          <cell r="A3167">
            <v>3167</v>
          </cell>
          <cell r="B3167" t="str">
            <v>TABLETA MULTISPORT, VERDE</v>
          </cell>
          <cell r="C3167" t="str">
            <v>M2</v>
          </cell>
          <cell r="D3167">
            <v>5169</v>
          </cell>
        </row>
        <row r="3168">
          <cell r="A3168">
            <v>3168</v>
          </cell>
          <cell r="B3168" t="str">
            <v>CENTRAL TELEF.KX-T 206BX</v>
          </cell>
          <cell r="C3168" t="str">
            <v>UN</v>
          </cell>
          <cell r="D3168">
            <v>500000</v>
          </cell>
        </row>
        <row r="3169">
          <cell r="A3169">
            <v>3169</v>
          </cell>
          <cell r="B3169" t="str">
            <v>ACRILICO SEMIMATE</v>
          </cell>
          <cell r="C3169" t="str">
            <v>GL</v>
          </cell>
          <cell r="D3169">
            <v>25400</v>
          </cell>
        </row>
        <row r="3170">
          <cell r="A3170">
            <v>3170</v>
          </cell>
          <cell r="B3170" t="str">
            <v>INTERRUPTOR SENCILLO   04</v>
          </cell>
          <cell r="C3170" t="str">
            <v>UN</v>
          </cell>
          <cell r="D3170">
            <v>2204</v>
          </cell>
        </row>
        <row r="3171">
          <cell r="A3171">
            <v>3171</v>
          </cell>
          <cell r="B3171" t="str">
            <v>INTERRUPTOR CONMUTABLE 03</v>
          </cell>
          <cell r="C3171" t="str">
            <v>UN</v>
          </cell>
          <cell r="D3171">
            <v>2354</v>
          </cell>
        </row>
        <row r="3172">
          <cell r="A3172">
            <v>3172</v>
          </cell>
          <cell r="B3172" t="str">
            <v>BOTON PARA TIMBRE</v>
          </cell>
          <cell r="C3172" t="str">
            <v>UN</v>
          </cell>
          <cell r="D3172">
            <v>2308</v>
          </cell>
        </row>
        <row r="3173">
          <cell r="A3173">
            <v>3173</v>
          </cell>
          <cell r="B3173" t="str">
            <v>INTERRUPTOR SENCILLO   05</v>
          </cell>
          <cell r="C3173" t="str">
            <v>UN</v>
          </cell>
          <cell r="D3173">
            <v>1044</v>
          </cell>
        </row>
        <row r="3174">
          <cell r="A3174">
            <v>3174</v>
          </cell>
          <cell r="B3174" t="str">
            <v>INTERRUPTOR CONMUTABLE 04</v>
          </cell>
          <cell r="C3174" t="str">
            <v>UN</v>
          </cell>
          <cell r="D3174">
            <v>1125</v>
          </cell>
        </row>
        <row r="3175">
          <cell r="A3175">
            <v>3175</v>
          </cell>
          <cell r="B3175" t="str">
            <v>ACRILICO MATE</v>
          </cell>
          <cell r="C3175" t="str">
            <v>GL</v>
          </cell>
          <cell r="D3175">
            <v>24300</v>
          </cell>
        </row>
        <row r="3176">
          <cell r="A3176">
            <v>3176</v>
          </cell>
          <cell r="B3176" t="str">
            <v>BOTON PARA TIMBRE      01</v>
          </cell>
          <cell r="C3176" t="str">
            <v>UN</v>
          </cell>
          <cell r="D3176">
            <v>765</v>
          </cell>
        </row>
        <row r="3177">
          <cell r="A3177">
            <v>3177</v>
          </cell>
          <cell r="B3177" t="str">
            <v>TOMA SENCILLA AMERICANA02</v>
          </cell>
          <cell r="C3177" t="str">
            <v>UN</v>
          </cell>
          <cell r="D3177">
            <v>638</v>
          </cell>
        </row>
        <row r="3178">
          <cell r="A3178">
            <v>3178</v>
          </cell>
          <cell r="B3178" t="str">
            <v>TOMA TELEFONICA        03</v>
          </cell>
          <cell r="C3178" t="str">
            <v>UN</v>
          </cell>
          <cell r="D3178">
            <v>638</v>
          </cell>
        </row>
        <row r="3179">
          <cell r="A3179">
            <v>3179</v>
          </cell>
          <cell r="B3179" t="str">
            <v>TOMA TELEFONO AMERICANA</v>
          </cell>
          <cell r="C3179" t="str">
            <v>UN</v>
          </cell>
          <cell r="D3179">
            <v>962</v>
          </cell>
        </row>
        <row r="3180">
          <cell r="A3180">
            <v>3180</v>
          </cell>
          <cell r="B3180" t="str">
            <v>CANAL   U              8"</v>
          </cell>
          <cell r="C3180" t="str">
            <v>ML</v>
          </cell>
          <cell r="D3180">
            <v>13216</v>
          </cell>
        </row>
        <row r="3181">
          <cell r="A3181">
            <v>3181</v>
          </cell>
          <cell r="B3181" t="str">
            <v>TOMA SENC.EUROAMERICANA</v>
          </cell>
          <cell r="C3181" t="str">
            <v>UN</v>
          </cell>
          <cell r="D3181">
            <v>962</v>
          </cell>
        </row>
        <row r="3182">
          <cell r="A3182">
            <v>3182</v>
          </cell>
          <cell r="B3182" t="str">
            <v>LISTON ABARCO 4"x6"x3.6m</v>
          </cell>
          <cell r="C3182" t="str">
            <v>UN</v>
          </cell>
          <cell r="D3182">
            <v>22800</v>
          </cell>
        </row>
        <row r="3183">
          <cell r="A3183">
            <v>3183</v>
          </cell>
          <cell r="B3183" t="str">
            <v>TEXTURADO ACRILICO</v>
          </cell>
          <cell r="C3183" t="str">
            <v>GL</v>
          </cell>
          <cell r="D3183">
            <v>19800</v>
          </cell>
        </row>
        <row r="3184">
          <cell r="A3184">
            <v>3184</v>
          </cell>
          <cell r="B3184" t="str">
            <v>TOMA TV.AMER.-COAXIAL</v>
          </cell>
          <cell r="C3184" t="str">
            <v>UN</v>
          </cell>
          <cell r="D3184">
            <v>719</v>
          </cell>
        </row>
        <row r="3185">
          <cell r="A3185">
            <v>3185</v>
          </cell>
          <cell r="B3185" t="str">
            <v>ZUMBADOR 110 VOLTIOS   01</v>
          </cell>
          <cell r="C3185" t="str">
            <v>UN</v>
          </cell>
          <cell r="D3185">
            <v>2598</v>
          </cell>
        </row>
        <row r="3186">
          <cell r="A3186">
            <v>3186</v>
          </cell>
          <cell r="B3186" t="str">
            <v>SALIDA PARA CORDON</v>
          </cell>
          <cell r="C3186" t="str">
            <v>UN</v>
          </cell>
          <cell r="D3186">
            <v>139</v>
          </cell>
        </row>
        <row r="3187">
          <cell r="A3187">
            <v>3187</v>
          </cell>
          <cell r="B3187" t="str">
            <v>INTERRUPTOR BIPOLAR</v>
          </cell>
          <cell r="C3187" t="str">
            <v>UN</v>
          </cell>
          <cell r="D3187">
            <v>2540</v>
          </cell>
        </row>
        <row r="3188">
          <cell r="A3188">
            <v>3188</v>
          </cell>
          <cell r="B3188" t="str">
            <v>VINILO TIPO PREMIUM</v>
          </cell>
          <cell r="C3188" t="str">
            <v>GL</v>
          </cell>
          <cell r="D3188">
            <v>21650</v>
          </cell>
        </row>
        <row r="3189">
          <cell r="A3189">
            <v>3189</v>
          </cell>
          <cell r="B3189" t="str">
            <v>LISTON ABARCO 4"x5"x3.6m</v>
          </cell>
          <cell r="C3189" t="str">
            <v>UN</v>
          </cell>
          <cell r="D3189">
            <v>19000</v>
          </cell>
        </row>
        <row r="3190">
          <cell r="A3190">
            <v>3190</v>
          </cell>
          <cell r="B3190" t="str">
            <v>INTERRUPTOR DOBLE      03</v>
          </cell>
          <cell r="C3190" t="str">
            <v>UN</v>
          </cell>
          <cell r="D3190">
            <v>5753</v>
          </cell>
        </row>
        <row r="3191">
          <cell r="A3191">
            <v>3191</v>
          </cell>
          <cell r="B3191" t="str">
            <v>INTERRUPTOR TRIPLE     02</v>
          </cell>
          <cell r="C3191" t="str">
            <v>UN</v>
          </cell>
          <cell r="D3191">
            <v>7957</v>
          </cell>
        </row>
        <row r="3192">
          <cell r="A3192">
            <v>3192</v>
          </cell>
          <cell r="B3192" t="str">
            <v>TUBO UNION MECANICA    6"</v>
          </cell>
          <cell r="C3192" t="str">
            <v>UN</v>
          </cell>
          <cell r="D3192">
            <v>177558</v>
          </cell>
        </row>
        <row r="3193">
          <cell r="A3193">
            <v>3193</v>
          </cell>
          <cell r="B3193" t="str">
            <v>INTERRUPTOR CONMUTABLE 05</v>
          </cell>
          <cell r="C3193" t="str">
            <v>UN</v>
          </cell>
          <cell r="D3193">
            <v>2470</v>
          </cell>
        </row>
        <row r="3194">
          <cell r="A3194">
            <v>3194</v>
          </cell>
          <cell r="B3194" t="str">
            <v>INTERRUPTOR CUATRO VIAS01</v>
          </cell>
          <cell r="C3194" t="str">
            <v>UN</v>
          </cell>
          <cell r="D3194">
            <v>2691</v>
          </cell>
        </row>
        <row r="3195">
          <cell r="A3195">
            <v>3195</v>
          </cell>
          <cell r="B3195" t="str">
            <v>BOTON PARA TIMBRE      02</v>
          </cell>
          <cell r="C3195" t="str">
            <v>UN</v>
          </cell>
          <cell r="D3195">
            <v>2111</v>
          </cell>
        </row>
        <row r="3196">
          <cell r="A3196">
            <v>3196</v>
          </cell>
          <cell r="B3196" t="str">
            <v>TOMA SENCILLA AMERICANA03</v>
          </cell>
          <cell r="C3196" t="str">
            <v>UN</v>
          </cell>
          <cell r="D3196">
            <v>1983</v>
          </cell>
        </row>
        <row r="3197">
          <cell r="A3197">
            <v>3197</v>
          </cell>
          <cell r="B3197" t="str">
            <v>TOMA TELEFONICA        04</v>
          </cell>
          <cell r="C3197" t="str">
            <v>UN</v>
          </cell>
          <cell r="D3197">
            <v>1983</v>
          </cell>
        </row>
        <row r="3198">
          <cell r="A3198">
            <v>3198</v>
          </cell>
          <cell r="B3198" t="str">
            <v>TOMA TELFONO TIPO AMER.</v>
          </cell>
          <cell r="C3198" t="str">
            <v>UN</v>
          </cell>
          <cell r="D3198">
            <v>962</v>
          </cell>
        </row>
        <row r="3199">
          <cell r="A3199">
            <v>3199</v>
          </cell>
          <cell r="B3199" t="str">
            <v xml:space="preserve">ESMALTE SINT. </v>
          </cell>
          <cell r="C3199" t="str">
            <v>GL</v>
          </cell>
          <cell r="D3199">
            <v>62000</v>
          </cell>
        </row>
        <row r="3200">
          <cell r="A3200">
            <v>3200</v>
          </cell>
          <cell r="B3200" t="str">
            <v>TOMA SENCILLA EUROAMERIC.</v>
          </cell>
          <cell r="C3200" t="str">
            <v>UN</v>
          </cell>
          <cell r="D3200">
            <v>962</v>
          </cell>
        </row>
        <row r="3201">
          <cell r="A3201">
            <v>3201</v>
          </cell>
          <cell r="B3201" t="str">
            <v>TOMA SENCILLA AMER.SEG.</v>
          </cell>
          <cell r="C3201" t="str">
            <v>UN</v>
          </cell>
          <cell r="D3201">
            <v>1229</v>
          </cell>
        </row>
        <row r="3202">
          <cell r="A3202">
            <v>3202</v>
          </cell>
          <cell r="B3202" t="str">
            <v>ESMALTE SINT.S/MATE</v>
          </cell>
          <cell r="C3202" t="str">
            <v>GL</v>
          </cell>
          <cell r="D3202">
            <v>24500</v>
          </cell>
        </row>
        <row r="3203">
          <cell r="A3203">
            <v>3203</v>
          </cell>
          <cell r="B3203" t="str">
            <v>ESMALTE SINT. MATE</v>
          </cell>
          <cell r="C3203" t="str">
            <v>GL</v>
          </cell>
          <cell r="D3203">
            <v>24400</v>
          </cell>
        </row>
        <row r="3204">
          <cell r="A3204">
            <v>3204</v>
          </cell>
          <cell r="B3204" t="str">
            <v>SALIDA PARA CORDON     01</v>
          </cell>
          <cell r="C3204" t="str">
            <v>UN</v>
          </cell>
          <cell r="D3204">
            <v>139</v>
          </cell>
        </row>
        <row r="3205">
          <cell r="A3205">
            <v>3205</v>
          </cell>
          <cell r="B3205" t="str">
            <v>INTERRUPTOR BIPOLAR    01</v>
          </cell>
          <cell r="C3205" t="str">
            <v>UN</v>
          </cell>
          <cell r="D3205">
            <v>2540</v>
          </cell>
        </row>
        <row r="3206">
          <cell r="A3206">
            <v>3206</v>
          </cell>
          <cell r="B3206" t="str">
            <v>INTERRUPTOR DOBLE      04</v>
          </cell>
          <cell r="C3206" t="str">
            <v>UN</v>
          </cell>
          <cell r="D3206">
            <v>3433</v>
          </cell>
        </row>
        <row r="3207">
          <cell r="A3207">
            <v>3207</v>
          </cell>
          <cell r="B3207" t="str">
            <v>INTERRUPTOR TRIPLE     03</v>
          </cell>
          <cell r="C3207" t="str">
            <v>UN</v>
          </cell>
          <cell r="D3207">
            <v>4477</v>
          </cell>
        </row>
        <row r="3208">
          <cell r="A3208">
            <v>3208</v>
          </cell>
          <cell r="B3208" t="str">
            <v>INTERRUPTOR+TOMA AMERIC01</v>
          </cell>
          <cell r="C3208" t="str">
            <v>UN</v>
          </cell>
          <cell r="D3208">
            <v>3027</v>
          </cell>
        </row>
        <row r="3209">
          <cell r="A3209">
            <v>3209</v>
          </cell>
          <cell r="B3209" t="str">
            <v>CENTRAL TELEF.KX-T 30810B</v>
          </cell>
          <cell r="C3209" t="str">
            <v>UN</v>
          </cell>
          <cell r="D3209">
            <v>640000</v>
          </cell>
        </row>
        <row r="3210">
          <cell r="A3210">
            <v>3210</v>
          </cell>
          <cell r="B3210" t="str">
            <v>INT.TRIPLE CONMUTABLE  01</v>
          </cell>
          <cell r="C3210" t="str">
            <v>UN</v>
          </cell>
          <cell r="D3210">
            <v>4477</v>
          </cell>
        </row>
        <row r="3211">
          <cell r="A3211">
            <v>3211</v>
          </cell>
          <cell r="B3211" t="str">
            <v>BARNIZ FILTRO SOLAR BRILL</v>
          </cell>
          <cell r="C3211" t="str">
            <v>GL</v>
          </cell>
          <cell r="D3211">
            <v>27500</v>
          </cell>
        </row>
        <row r="3212">
          <cell r="A3212">
            <v>3212</v>
          </cell>
          <cell r="B3212" t="str">
            <v>TOMA DOBLE AMERICANA   02</v>
          </cell>
          <cell r="C3212" t="str">
            <v>UN</v>
          </cell>
          <cell r="D3212">
            <v>2621</v>
          </cell>
        </row>
        <row r="3213">
          <cell r="A3213">
            <v>3213</v>
          </cell>
          <cell r="B3213" t="str">
            <v>TOMA DOBLE TELEFONO</v>
          </cell>
          <cell r="C3213" t="str">
            <v>UN</v>
          </cell>
          <cell r="D3213">
            <v>1983</v>
          </cell>
        </row>
        <row r="3214">
          <cell r="A3214">
            <v>3214</v>
          </cell>
          <cell r="B3214" t="str">
            <v>BARNIZ BRILLANTE</v>
          </cell>
          <cell r="C3214" t="str">
            <v>GL</v>
          </cell>
          <cell r="D3214">
            <v>19700</v>
          </cell>
        </row>
        <row r="3215">
          <cell r="A3215">
            <v>3215</v>
          </cell>
          <cell r="B3215" t="str">
            <v>INTERRUPTOR SENCILLO   06</v>
          </cell>
          <cell r="C3215" t="str">
            <v>UN</v>
          </cell>
          <cell r="D3215">
            <v>5220</v>
          </cell>
        </row>
        <row r="3216">
          <cell r="A3216">
            <v>3216</v>
          </cell>
          <cell r="B3216" t="str">
            <v>INTERRUPTOR CONMUTABLE 06</v>
          </cell>
          <cell r="C3216" t="str">
            <v>UN</v>
          </cell>
          <cell r="D3216">
            <v>5428</v>
          </cell>
        </row>
        <row r="3217">
          <cell r="A3217">
            <v>3217</v>
          </cell>
          <cell r="B3217" t="str">
            <v>TUBO UNION MECANICA    8"</v>
          </cell>
          <cell r="C3217" t="str">
            <v>UN</v>
          </cell>
          <cell r="D3217">
            <v>301111</v>
          </cell>
        </row>
        <row r="3218">
          <cell r="A3218">
            <v>3218</v>
          </cell>
          <cell r="B3218" t="str">
            <v>TOMA SENCILLA AMERICANA04</v>
          </cell>
          <cell r="C3218" t="str">
            <v>UN</v>
          </cell>
          <cell r="D3218">
            <v>4582</v>
          </cell>
        </row>
        <row r="3219">
          <cell r="A3219">
            <v>3219</v>
          </cell>
          <cell r="B3219" t="str">
            <v>TOMA SENCILLA EUROAMERI01</v>
          </cell>
          <cell r="C3219" t="str">
            <v>UN</v>
          </cell>
          <cell r="D3219">
            <v>4883</v>
          </cell>
        </row>
        <row r="3220">
          <cell r="A3220">
            <v>3220</v>
          </cell>
          <cell r="B3220" t="str">
            <v>TOMA TELEFONICA        05</v>
          </cell>
          <cell r="C3220" t="str">
            <v>UN</v>
          </cell>
          <cell r="D3220">
            <v>4640</v>
          </cell>
        </row>
        <row r="3221">
          <cell r="A3221">
            <v>3221</v>
          </cell>
          <cell r="B3221" t="str">
            <v>TOMA TELEFONO AMERICANA01</v>
          </cell>
          <cell r="C3221" t="str">
            <v>UN</v>
          </cell>
          <cell r="D3221">
            <v>4848</v>
          </cell>
        </row>
        <row r="3222">
          <cell r="A3222">
            <v>3222</v>
          </cell>
          <cell r="B3222" t="str">
            <v>HIERRO RED.CORRUGADO 3/8"</v>
          </cell>
          <cell r="C3222" t="str">
            <v>TN</v>
          </cell>
          <cell r="D3222">
            <v>586352</v>
          </cell>
        </row>
        <row r="3223">
          <cell r="A3223">
            <v>3223</v>
          </cell>
          <cell r="B3223" t="str">
            <v>PLACA CIEGA</v>
          </cell>
          <cell r="C3223" t="str">
            <v>UN</v>
          </cell>
          <cell r="D3223">
            <v>1125</v>
          </cell>
        </row>
        <row r="3224">
          <cell r="A3224">
            <v>3224</v>
          </cell>
          <cell r="B3224" t="str">
            <v>INTERRUPTOR SENCILLO   07</v>
          </cell>
          <cell r="C3224" t="str">
            <v>UN</v>
          </cell>
          <cell r="D3224">
            <v>2204</v>
          </cell>
        </row>
        <row r="3225">
          <cell r="A3225">
            <v>3225</v>
          </cell>
          <cell r="B3225" t="str">
            <v>CONM.SENCILLO</v>
          </cell>
          <cell r="C3225" t="str">
            <v>UN</v>
          </cell>
          <cell r="D3225">
            <v>2528</v>
          </cell>
        </row>
        <row r="3226">
          <cell r="A3226">
            <v>3226</v>
          </cell>
          <cell r="B3226" t="str">
            <v>LISTON ABARCO 4"x4"x3.6m</v>
          </cell>
          <cell r="C3226" t="str">
            <v>UN</v>
          </cell>
          <cell r="D3226">
            <v>15200</v>
          </cell>
        </row>
        <row r="3227">
          <cell r="A3227">
            <v>3227</v>
          </cell>
          <cell r="B3227" t="str">
            <v>TOMA PATA TRABADA</v>
          </cell>
          <cell r="C3227" t="str">
            <v>UN</v>
          </cell>
          <cell r="D3227">
            <v>2900</v>
          </cell>
        </row>
        <row r="3228">
          <cell r="A3228">
            <v>3228</v>
          </cell>
          <cell r="B3228" t="str">
            <v>BOTON TIMBRE           04</v>
          </cell>
          <cell r="C3228" t="str">
            <v>UN</v>
          </cell>
          <cell r="D3228">
            <v>2329</v>
          </cell>
        </row>
        <row r="3229">
          <cell r="A3229">
            <v>3229</v>
          </cell>
          <cell r="B3229" t="str">
            <v>TOMA TELEFONICA        06</v>
          </cell>
          <cell r="C3229" t="str">
            <v>UN</v>
          </cell>
          <cell r="D3229">
            <v>2169</v>
          </cell>
        </row>
        <row r="3230">
          <cell r="A3230">
            <v>3230</v>
          </cell>
          <cell r="B3230" t="str">
            <v>SALIDA CORDON TV.      01</v>
          </cell>
          <cell r="C3230" t="str">
            <v>UN</v>
          </cell>
          <cell r="D3230">
            <v>1125</v>
          </cell>
        </row>
        <row r="3231">
          <cell r="A3231">
            <v>3231</v>
          </cell>
          <cell r="B3231" t="str">
            <v>DIMMER SENCILLO</v>
          </cell>
          <cell r="C3231" t="str">
            <v>UN</v>
          </cell>
          <cell r="D3231">
            <v>18769</v>
          </cell>
        </row>
        <row r="3232">
          <cell r="A3232">
            <v>3232</v>
          </cell>
          <cell r="B3232" t="str">
            <v>DIMMER CONMUTABLE</v>
          </cell>
          <cell r="C3232" t="str">
            <v>UN</v>
          </cell>
          <cell r="D3232">
            <v>18769</v>
          </cell>
        </row>
        <row r="3233">
          <cell r="A3233">
            <v>3233</v>
          </cell>
          <cell r="B3233" t="str">
            <v>INTERRUPTOR DOBLE      05</v>
          </cell>
          <cell r="C3233" t="str">
            <v>UN</v>
          </cell>
          <cell r="D3233">
            <v>3276</v>
          </cell>
        </row>
        <row r="3234">
          <cell r="A3234">
            <v>3234</v>
          </cell>
          <cell r="B3234" t="str">
            <v>INTERRUPTOR TRIPLE     04</v>
          </cell>
          <cell r="C3234" t="str">
            <v>UN</v>
          </cell>
          <cell r="D3234">
            <v>4362</v>
          </cell>
        </row>
        <row r="3235">
          <cell r="A3235">
            <v>3235</v>
          </cell>
          <cell r="B3235" t="str">
            <v>CONM.+ INTERRUPTOR</v>
          </cell>
          <cell r="C3235" t="str">
            <v>UN</v>
          </cell>
          <cell r="D3235">
            <v>3573</v>
          </cell>
        </row>
        <row r="3236">
          <cell r="A3236">
            <v>3236</v>
          </cell>
          <cell r="B3236" t="str">
            <v>CENTRAL TELEF.KX-T 61610B</v>
          </cell>
          <cell r="C3236" t="str">
            <v>UN</v>
          </cell>
          <cell r="D3236">
            <v>1200000</v>
          </cell>
        </row>
        <row r="3237">
          <cell r="A3237">
            <v>3237</v>
          </cell>
          <cell r="B3237" t="str">
            <v>CONM.+ TRIPLE</v>
          </cell>
          <cell r="C3237" t="str">
            <v>UN</v>
          </cell>
          <cell r="D3237">
            <v>5243</v>
          </cell>
        </row>
        <row r="3238">
          <cell r="A3238">
            <v>3238</v>
          </cell>
          <cell r="B3238" t="str">
            <v>TOMA + INTERRUPTOR</v>
          </cell>
          <cell r="C3238" t="str">
            <v>UN</v>
          </cell>
          <cell r="D3238">
            <v>3387</v>
          </cell>
        </row>
        <row r="3239">
          <cell r="A3239">
            <v>3239</v>
          </cell>
          <cell r="B3239" t="str">
            <v>CENTRAL TELEF.KX-TD1232</v>
          </cell>
          <cell r="C3239" t="str">
            <v>UN</v>
          </cell>
          <cell r="D3239">
            <v>2400000</v>
          </cell>
        </row>
        <row r="3240">
          <cell r="A3240">
            <v>3240</v>
          </cell>
          <cell r="B3240" t="str">
            <v>TOMA DOBLE</v>
          </cell>
          <cell r="C3240" t="str">
            <v>UN</v>
          </cell>
          <cell r="D3240">
            <v>2366</v>
          </cell>
        </row>
        <row r="3241">
          <cell r="A3241">
            <v>3241</v>
          </cell>
          <cell r="B3241" t="str">
            <v>PEGACOR BLANCO</v>
          </cell>
          <cell r="C3241" t="str">
            <v>KG</v>
          </cell>
          <cell r="D3241">
            <v>963</v>
          </cell>
        </row>
        <row r="3242">
          <cell r="A3242">
            <v>3242</v>
          </cell>
          <cell r="B3242" t="str">
            <v>TOMA DOBLE             01</v>
          </cell>
          <cell r="C3242" t="str">
            <v>UN</v>
          </cell>
          <cell r="D3242">
            <v>2912</v>
          </cell>
        </row>
        <row r="3243">
          <cell r="A3243">
            <v>3243</v>
          </cell>
          <cell r="B3243" t="str">
            <v>LISTON ABARCO 4"x8"x3.6m</v>
          </cell>
          <cell r="C3243" t="str">
            <v>UN</v>
          </cell>
          <cell r="D3243">
            <v>12700</v>
          </cell>
        </row>
        <row r="3244">
          <cell r="A3244">
            <v>3244</v>
          </cell>
          <cell r="B3244" t="str">
            <v>LISTON ABARCO 1"x4"x3.6m</v>
          </cell>
          <cell r="C3244" t="str">
            <v>UN</v>
          </cell>
          <cell r="D3244">
            <v>3800</v>
          </cell>
        </row>
        <row r="3245">
          <cell r="A3245">
            <v>3245</v>
          </cell>
          <cell r="B3245" t="str">
            <v>TOMA SENCILLA EUROAMERI02</v>
          </cell>
          <cell r="C3245" t="str">
            <v>UN</v>
          </cell>
          <cell r="D3245">
            <v>2332</v>
          </cell>
        </row>
        <row r="3246">
          <cell r="A3246">
            <v>3246</v>
          </cell>
          <cell r="B3246" t="str">
            <v>TOMA EUROAMER.+INTERRUPT</v>
          </cell>
          <cell r="C3246" t="str">
            <v>UN</v>
          </cell>
          <cell r="D3246">
            <v>3480</v>
          </cell>
        </row>
        <row r="3247">
          <cell r="A3247">
            <v>3247</v>
          </cell>
          <cell r="B3247" t="str">
            <v>TOMA EUROA+CONMUTABLE</v>
          </cell>
          <cell r="C3247" t="str">
            <v>UN</v>
          </cell>
          <cell r="D3247">
            <v>3735</v>
          </cell>
        </row>
        <row r="3248">
          <cell r="A3248">
            <v>3248</v>
          </cell>
          <cell r="B3248" t="str">
            <v>TOMA DOBRE EUROAMER.CREMA</v>
          </cell>
          <cell r="C3248" t="str">
            <v>UN</v>
          </cell>
          <cell r="D3248">
            <v>3573</v>
          </cell>
        </row>
        <row r="3249">
          <cell r="A3249">
            <v>3249</v>
          </cell>
          <cell r="B3249" t="str">
            <v>INTERRUPTOR SENCILLO   08</v>
          </cell>
          <cell r="C3249" t="str">
            <v>UN</v>
          </cell>
          <cell r="D3249">
            <v>3967</v>
          </cell>
        </row>
        <row r="3250">
          <cell r="A3250">
            <v>3250</v>
          </cell>
          <cell r="B3250" t="str">
            <v>CONM.SENCILLO          01</v>
          </cell>
          <cell r="C3250" t="str">
            <v>UN</v>
          </cell>
          <cell r="D3250">
            <v>4350</v>
          </cell>
        </row>
        <row r="3251">
          <cell r="A3251">
            <v>3251</v>
          </cell>
          <cell r="B3251" t="str">
            <v>TIMBRE</v>
          </cell>
          <cell r="C3251" t="str">
            <v>UN</v>
          </cell>
          <cell r="D3251">
            <v>4443</v>
          </cell>
        </row>
        <row r="3252">
          <cell r="A3252">
            <v>3252</v>
          </cell>
          <cell r="B3252" t="str">
            <v>INTERRUPTOR DOBLE      06</v>
          </cell>
          <cell r="C3252" t="str">
            <v>UN</v>
          </cell>
          <cell r="D3252">
            <v>6322</v>
          </cell>
        </row>
        <row r="3253">
          <cell r="A3253">
            <v>3253</v>
          </cell>
          <cell r="B3253" t="str">
            <v>INTERRUPTOR TRIPLE     05</v>
          </cell>
          <cell r="C3253" t="str">
            <v>UN</v>
          </cell>
          <cell r="D3253">
            <v>8630</v>
          </cell>
        </row>
        <row r="3254">
          <cell r="A3254">
            <v>3254</v>
          </cell>
          <cell r="B3254" t="str">
            <v>CONM.+ INTERRUP.</v>
          </cell>
          <cell r="C3254" t="str">
            <v>UN</v>
          </cell>
          <cell r="D3254">
            <v>7215</v>
          </cell>
        </row>
        <row r="3255">
          <cell r="A3255">
            <v>3255</v>
          </cell>
          <cell r="B3255" t="str">
            <v>CONM.DOBLE</v>
          </cell>
          <cell r="C3255" t="str">
            <v>UN</v>
          </cell>
          <cell r="D3255">
            <v>7215</v>
          </cell>
        </row>
        <row r="3256">
          <cell r="A3256">
            <v>3256</v>
          </cell>
          <cell r="B3256" t="str">
            <v>CONM.TRIPLE</v>
          </cell>
          <cell r="C3256" t="str">
            <v>UN</v>
          </cell>
          <cell r="D3256">
            <v>9674</v>
          </cell>
        </row>
        <row r="3257">
          <cell r="A3257">
            <v>3257</v>
          </cell>
          <cell r="B3257" t="str">
            <v>TOMA + INTERRUPTOR     01</v>
          </cell>
          <cell r="C3257" t="str">
            <v>UN</v>
          </cell>
          <cell r="D3257">
            <v>5556</v>
          </cell>
        </row>
        <row r="3258">
          <cell r="A3258">
            <v>3258</v>
          </cell>
          <cell r="B3258" t="str">
            <v>CAMPANA VERTICAL DE 60 CM</v>
          </cell>
          <cell r="C3258" t="str">
            <v>UN</v>
          </cell>
          <cell r="D3258">
            <v>119800</v>
          </cell>
        </row>
        <row r="3259">
          <cell r="A3259">
            <v>3259</v>
          </cell>
          <cell r="B3259" t="str">
            <v>LISTON ABARCO 2"x6"x3m</v>
          </cell>
          <cell r="C3259" t="str">
            <v>UN</v>
          </cell>
          <cell r="D3259">
            <v>9500</v>
          </cell>
        </row>
        <row r="3260">
          <cell r="A3260">
            <v>3260</v>
          </cell>
          <cell r="B3260" t="str">
            <v>LISTON ABARCO 2"x5"x3m</v>
          </cell>
          <cell r="C3260" t="str">
            <v>UN</v>
          </cell>
          <cell r="D3260">
            <v>7900</v>
          </cell>
        </row>
        <row r="3261">
          <cell r="A3261">
            <v>3261</v>
          </cell>
          <cell r="B3261" t="str">
            <v>TOMA EUROAMER + INT.   LP</v>
          </cell>
          <cell r="C3261" t="str">
            <v>UN</v>
          </cell>
          <cell r="D3261">
            <v>5596</v>
          </cell>
        </row>
        <row r="3262">
          <cell r="A3262">
            <v>3262</v>
          </cell>
          <cell r="B3262" t="str">
            <v>TOMA EUROAMER+ CONM.   LP</v>
          </cell>
          <cell r="C3262" t="str">
            <v>UN</v>
          </cell>
          <cell r="D3262">
            <v>5997</v>
          </cell>
        </row>
        <row r="3263">
          <cell r="A3263">
            <v>3263</v>
          </cell>
          <cell r="B3263" t="str">
            <v>LISTON ABARCO 2"x4"x3m</v>
          </cell>
          <cell r="C3263" t="str">
            <v>UN</v>
          </cell>
          <cell r="D3263">
            <v>6400</v>
          </cell>
        </row>
        <row r="3264">
          <cell r="A3264">
            <v>3264</v>
          </cell>
          <cell r="B3264" t="str">
            <v>LISTON ABARCO 2"x3"x3m</v>
          </cell>
          <cell r="C3264" t="str">
            <v>UN</v>
          </cell>
          <cell r="D3264">
            <v>6400</v>
          </cell>
        </row>
        <row r="3265">
          <cell r="A3265">
            <v>3265</v>
          </cell>
          <cell r="B3265" t="str">
            <v>HIERRO RED.CORRUGADO 12mm</v>
          </cell>
          <cell r="C3265" t="str">
            <v>TN</v>
          </cell>
          <cell r="D3265">
            <v>586352</v>
          </cell>
        </row>
        <row r="3266">
          <cell r="A3266">
            <v>3266</v>
          </cell>
          <cell r="B3266" t="str">
            <v>TOMA TELEFONICA CREMA-LXK</v>
          </cell>
          <cell r="C3266" t="str">
            <v>UN</v>
          </cell>
          <cell r="D3266">
            <v>3654</v>
          </cell>
        </row>
        <row r="3267">
          <cell r="A3267">
            <v>3267</v>
          </cell>
          <cell r="B3267" t="str">
            <v>TOMA TELEFONICA DUPLEX</v>
          </cell>
          <cell r="C3267" t="str">
            <v>UN</v>
          </cell>
          <cell r="D3267">
            <v>3700</v>
          </cell>
        </row>
        <row r="3268">
          <cell r="A3268">
            <v>3268</v>
          </cell>
          <cell r="B3268" t="str">
            <v>TOMA TELEFONICA AMERIC.</v>
          </cell>
          <cell r="C3268" t="str">
            <v>UN</v>
          </cell>
          <cell r="D3268">
            <v>2900</v>
          </cell>
        </row>
        <row r="3269">
          <cell r="A3269">
            <v>3269</v>
          </cell>
          <cell r="B3269" t="str">
            <v>TOMA TELEFONICA        07</v>
          </cell>
          <cell r="C3269" t="str">
            <v>UN</v>
          </cell>
          <cell r="D3269">
            <v>4037</v>
          </cell>
        </row>
        <row r="3270">
          <cell r="A3270">
            <v>3270</v>
          </cell>
          <cell r="B3270" t="str">
            <v>TOMA COAXIAL   CREMA-LX-K</v>
          </cell>
          <cell r="C3270" t="str">
            <v>UN</v>
          </cell>
          <cell r="D3270">
            <v>2714</v>
          </cell>
        </row>
        <row r="3271">
          <cell r="A3271">
            <v>3271</v>
          </cell>
          <cell r="B3271" t="str">
            <v>LISTON ABARCO 2"x3"x3m 01</v>
          </cell>
          <cell r="C3271" t="str">
            <v>UN</v>
          </cell>
          <cell r="D3271">
            <v>4750</v>
          </cell>
        </row>
        <row r="3272">
          <cell r="A3272">
            <v>3272</v>
          </cell>
          <cell r="B3272" t="str">
            <v>LISTON ABARCO 2"x2"x3m</v>
          </cell>
          <cell r="C3272" t="str">
            <v>UN</v>
          </cell>
          <cell r="D3272">
            <v>3200</v>
          </cell>
        </row>
        <row r="3273">
          <cell r="A3273">
            <v>3273</v>
          </cell>
          <cell r="B3273" t="str">
            <v>HIERRO RED.CORRUGADO 1/2"</v>
          </cell>
          <cell r="C3273" t="str">
            <v>TN</v>
          </cell>
          <cell r="D3273">
            <v>586352</v>
          </cell>
        </row>
        <row r="3274">
          <cell r="A3274">
            <v>3274</v>
          </cell>
          <cell r="B3274" t="str">
            <v>BOTON TIMBRE           05</v>
          </cell>
          <cell r="C3274" t="str">
            <v>UN</v>
          </cell>
          <cell r="D3274">
            <v>4443</v>
          </cell>
        </row>
        <row r="3275">
          <cell r="A3275">
            <v>3275</v>
          </cell>
          <cell r="B3275" t="str">
            <v>HIERRO RED.CORRUGADO 5/8"</v>
          </cell>
          <cell r="C3275" t="str">
            <v>TN</v>
          </cell>
          <cell r="D3275">
            <v>575112</v>
          </cell>
        </row>
        <row r="3276">
          <cell r="A3276">
            <v>3276</v>
          </cell>
          <cell r="B3276" t="str">
            <v>INTERRUPTOR SENCILLO   09</v>
          </cell>
          <cell r="C3276" t="str">
            <v>UN</v>
          </cell>
          <cell r="D3276">
            <v>2204</v>
          </cell>
        </row>
        <row r="3277">
          <cell r="A3277">
            <v>3277</v>
          </cell>
          <cell r="B3277" t="str">
            <v>CONM.SENCILLO          02</v>
          </cell>
          <cell r="C3277" t="str">
            <v>UN</v>
          </cell>
          <cell r="D3277">
            <v>2528</v>
          </cell>
        </row>
        <row r="3278">
          <cell r="A3278">
            <v>3278</v>
          </cell>
          <cell r="B3278" t="str">
            <v>TOMA SENCILLO</v>
          </cell>
          <cell r="C3278" t="str">
            <v>UN</v>
          </cell>
          <cell r="D3278">
            <v>2332</v>
          </cell>
        </row>
        <row r="3279">
          <cell r="A3279">
            <v>3279</v>
          </cell>
          <cell r="B3279" t="str">
            <v>TOMA P/TRABADA 20 AMP</v>
          </cell>
          <cell r="C3279" t="str">
            <v>UN</v>
          </cell>
          <cell r="D3279">
            <v>2900</v>
          </cell>
        </row>
        <row r="3280">
          <cell r="A3280">
            <v>3280</v>
          </cell>
          <cell r="B3280" t="str">
            <v>BOTON TIMBRE           06</v>
          </cell>
          <cell r="C3280" t="str">
            <v>UN</v>
          </cell>
          <cell r="D3280">
            <v>2297</v>
          </cell>
        </row>
        <row r="3281">
          <cell r="A3281">
            <v>3281</v>
          </cell>
          <cell r="B3281" t="str">
            <v>TOMA TELEFONICA        08</v>
          </cell>
          <cell r="C3281" t="str">
            <v>UN</v>
          </cell>
          <cell r="D3281">
            <v>3654</v>
          </cell>
        </row>
        <row r="3282">
          <cell r="A3282">
            <v>3282</v>
          </cell>
          <cell r="B3282" t="str">
            <v>SALIDA CORDON TV.      02</v>
          </cell>
          <cell r="C3282" t="str">
            <v>UN</v>
          </cell>
          <cell r="D3282">
            <v>1125</v>
          </cell>
        </row>
        <row r="3283">
          <cell r="A3283">
            <v>3283</v>
          </cell>
          <cell r="B3283" t="str">
            <v>INTERRUTOR DOBLE</v>
          </cell>
          <cell r="C3283" t="str">
            <v>UN</v>
          </cell>
          <cell r="D3283">
            <v>3276</v>
          </cell>
        </row>
        <row r="3284">
          <cell r="A3284">
            <v>3284</v>
          </cell>
          <cell r="B3284" t="str">
            <v>INTERRUPTOR TRIPLE     06</v>
          </cell>
          <cell r="C3284" t="str">
            <v>UN</v>
          </cell>
          <cell r="D3284">
            <v>4362</v>
          </cell>
        </row>
        <row r="3285">
          <cell r="A3285">
            <v>3285</v>
          </cell>
          <cell r="B3285" t="str">
            <v>BOQUILLAS JUEGO     1"</v>
          </cell>
          <cell r="C3285" t="str">
            <v>UN</v>
          </cell>
          <cell r="D3285">
            <v>472</v>
          </cell>
        </row>
        <row r="3286">
          <cell r="A3286">
            <v>3286</v>
          </cell>
          <cell r="B3286" t="str">
            <v>CONM.+ DOBLE</v>
          </cell>
          <cell r="C3286" t="str">
            <v>UN</v>
          </cell>
          <cell r="D3286">
            <v>3840</v>
          </cell>
        </row>
        <row r="3287">
          <cell r="A3287">
            <v>3287</v>
          </cell>
          <cell r="B3287" t="str">
            <v>HIERRO RED.CORRUGADO 3/4"</v>
          </cell>
          <cell r="C3287" t="str">
            <v>TN</v>
          </cell>
          <cell r="D3287">
            <v>575112</v>
          </cell>
        </row>
        <row r="3288">
          <cell r="A3288">
            <v>3288</v>
          </cell>
          <cell r="B3288" t="str">
            <v>TOMA + INTERRUPTOR     02</v>
          </cell>
          <cell r="C3288" t="str">
            <v>UN</v>
          </cell>
          <cell r="D3288">
            <v>3387</v>
          </cell>
        </row>
        <row r="3289">
          <cell r="A3289">
            <v>3289</v>
          </cell>
          <cell r="B3289" t="str">
            <v>TOMA + CONMUTABLE</v>
          </cell>
          <cell r="C3289" t="str">
            <v>UN</v>
          </cell>
          <cell r="D3289">
            <v>2146</v>
          </cell>
        </row>
        <row r="3290">
          <cell r="A3290">
            <v>3290</v>
          </cell>
          <cell r="B3290" t="str">
            <v>TOMA DOBLE             02</v>
          </cell>
          <cell r="C3290" t="str">
            <v>UN</v>
          </cell>
          <cell r="D3290">
            <v>2366</v>
          </cell>
        </row>
        <row r="3291">
          <cell r="A3291">
            <v>3291</v>
          </cell>
          <cell r="B3291" t="str">
            <v>CAMPANA HORIZONTAL 60 CM</v>
          </cell>
          <cell r="C3291" t="str">
            <v>UN</v>
          </cell>
          <cell r="D3291">
            <v>129350</v>
          </cell>
        </row>
        <row r="3292">
          <cell r="A3292">
            <v>3292</v>
          </cell>
          <cell r="B3292" t="str">
            <v>TOMA DOBLE             03</v>
          </cell>
          <cell r="C3292" t="str">
            <v>UN</v>
          </cell>
          <cell r="D3292">
            <v>2912</v>
          </cell>
        </row>
        <row r="3293">
          <cell r="A3293">
            <v>3293</v>
          </cell>
          <cell r="B3293" t="str">
            <v>HIERRO RED.CORRUGADO 7/8"</v>
          </cell>
          <cell r="C3293" t="str">
            <v>TN</v>
          </cell>
          <cell r="D3293">
            <v>562284</v>
          </cell>
        </row>
        <row r="3294">
          <cell r="A3294">
            <v>3294</v>
          </cell>
          <cell r="B3294" t="str">
            <v>HIERRO RED.CORRUGADO   1"</v>
          </cell>
          <cell r="C3294" t="str">
            <v>TN</v>
          </cell>
          <cell r="D3294">
            <v>562284</v>
          </cell>
        </row>
        <row r="3295">
          <cell r="A3295">
            <v>3295</v>
          </cell>
          <cell r="B3295" t="str">
            <v>CENTRAL TELEF. KX-T 336</v>
          </cell>
          <cell r="C3295" t="str">
            <v>UN</v>
          </cell>
          <cell r="D3295">
            <v>4250000</v>
          </cell>
        </row>
        <row r="3296">
          <cell r="A3296">
            <v>3296</v>
          </cell>
          <cell r="B3296" t="str">
            <v>HIERRO RED.CORRUGADO1-1/8</v>
          </cell>
          <cell r="C3296" t="str">
            <v>TN</v>
          </cell>
          <cell r="D3296">
            <v>601428</v>
          </cell>
        </row>
        <row r="3297">
          <cell r="A3297">
            <v>3297</v>
          </cell>
          <cell r="B3297" t="str">
            <v>TOMA EUROAMER.+CONMUTABLE</v>
          </cell>
          <cell r="C3297" t="str">
            <v>UN</v>
          </cell>
          <cell r="D3297">
            <v>3735</v>
          </cell>
        </row>
        <row r="3298">
          <cell r="A3298">
            <v>3298</v>
          </cell>
          <cell r="B3298" t="str">
            <v>TOMA DOBRE EUROAMER.BLANC</v>
          </cell>
          <cell r="C3298" t="str">
            <v>UN</v>
          </cell>
          <cell r="D3298">
            <v>3897</v>
          </cell>
        </row>
        <row r="3299">
          <cell r="A3299">
            <v>3299</v>
          </cell>
          <cell r="B3299" t="str">
            <v>INTERRUPTOR SENCILLO   10</v>
          </cell>
          <cell r="C3299" t="str">
            <v>UN</v>
          </cell>
          <cell r="D3299">
            <v>3967</v>
          </cell>
        </row>
        <row r="3300">
          <cell r="A3300">
            <v>3300</v>
          </cell>
          <cell r="B3300" t="str">
            <v>CONM.SENCILLO          03</v>
          </cell>
          <cell r="C3300" t="str">
            <v>UN</v>
          </cell>
          <cell r="D3300">
            <v>4350</v>
          </cell>
        </row>
        <row r="3301">
          <cell r="A3301">
            <v>3301</v>
          </cell>
          <cell r="B3301" t="str">
            <v>TIMBRE                 01</v>
          </cell>
          <cell r="C3301" t="str">
            <v>UN</v>
          </cell>
          <cell r="D3301">
            <v>4443</v>
          </cell>
        </row>
        <row r="3302">
          <cell r="A3302">
            <v>3302</v>
          </cell>
          <cell r="B3302" t="str">
            <v>INTERRUPTOR DOBLE      07</v>
          </cell>
          <cell r="C3302" t="str">
            <v>UN</v>
          </cell>
          <cell r="D3302">
            <v>6322</v>
          </cell>
        </row>
        <row r="3303">
          <cell r="A3303">
            <v>3303</v>
          </cell>
          <cell r="B3303" t="str">
            <v>CAMPANA HORIZONTAL 60 C01</v>
          </cell>
          <cell r="C3303" t="str">
            <v>UN</v>
          </cell>
          <cell r="D3303">
            <v>138350</v>
          </cell>
        </row>
        <row r="3304">
          <cell r="A3304">
            <v>3304</v>
          </cell>
          <cell r="B3304" t="str">
            <v>CONM.+ INTERRUPTOR     01</v>
          </cell>
          <cell r="C3304" t="str">
            <v>UN</v>
          </cell>
          <cell r="D3304">
            <v>7215</v>
          </cell>
        </row>
        <row r="3305">
          <cell r="A3305">
            <v>3305</v>
          </cell>
          <cell r="B3305" t="str">
            <v>CONM.DOBLE             01</v>
          </cell>
          <cell r="C3305" t="str">
            <v>UN</v>
          </cell>
          <cell r="D3305">
            <v>7215</v>
          </cell>
        </row>
        <row r="3306">
          <cell r="A3306">
            <v>3306</v>
          </cell>
          <cell r="B3306" t="str">
            <v>CONM.TRIPLE            01</v>
          </cell>
          <cell r="C3306" t="str">
            <v>UN</v>
          </cell>
          <cell r="D3306">
            <v>9674</v>
          </cell>
        </row>
        <row r="3307">
          <cell r="A3307">
            <v>3307</v>
          </cell>
          <cell r="B3307" t="str">
            <v>TOMA + INTERRUPTOR     03</v>
          </cell>
          <cell r="C3307" t="str">
            <v>UN</v>
          </cell>
          <cell r="D3307">
            <v>5556</v>
          </cell>
        </row>
        <row r="3308">
          <cell r="A3308">
            <v>3308</v>
          </cell>
          <cell r="B3308" t="str">
            <v>CAMPANA HORIZONTAL 90 CM</v>
          </cell>
          <cell r="C3308" t="str">
            <v>UN</v>
          </cell>
          <cell r="D3308">
            <v>253900</v>
          </cell>
        </row>
        <row r="3309">
          <cell r="A3309">
            <v>3309</v>
          </cell>
          <cell r="B3309" t="str">
            <v>HIERRO RED.CORRUGADO1-1/4</v>
          </cell>
          <cell r="C3309" t="str">
            <v>TN</v>
          </cell>
          <cell r="D3309">
            <v>601428</v>
          </cell>
        </row>
        <row r="3310">
          <cell r="A3310">
            <v>3310</v>
          </cell>
          <cell r="B3310" t="str">
            <v>HIERRO RED.CORRUGADO1-3/8</v>
          </cell>
          <cell r="C3310" t="str">
            <v>TN</v>
          </cell>
          <cell r="D3310">
            <v>601428</v>
          </cell>
        </row>
        <row r="3311">
          <cell r="A3311">
            <v>3311</v>
          </cell>
          <cell r="B3311" t="str">
            <v>TOMA EUROAMER.+INTERRUP01</v>
          </cell>
          <cell r="C3311" t="str">
            <v>UN</v>
          </cell>
          <cell r="D3311">
            <v>5591</v>
          </cell>
        </row>
        <row r="3312">
          <cell r="A3312">
            <v>3312</v>
          </cell>
          <cell r="B3312" t="str">
            <v>TOMA EUROAMER.+CONMUTAB01</v>
          </cell>
          <cell r="C3312" t="str">
            <v>UN</v>
          </cell>
          <cell r="D3312">
            <v>5997</v>
          </cell>
        </row>
        <row r="3313">
          <cell r="A3313">
            <v>3313</v>
          </cell>
          <cell r="B3313" t="str">
            <v>CAMPANA HORIZONTAL 90 C01</v>
          </cell>
          <cell r="C3313" t="str">
            <v>UN</v>
          </cell>
          <cell r="D3313">
            <v>271000</v>
          </cell>
        </row>
        <row r="3314">
          <cell r="A3314">
            <v>3314</v>
          </cell>
          <cell r="B3314" t="str">
            <v>LAVAPLATOS ELECTRICO</v>
          </cell>
          <cell r="C3314" t="str">
            <v>UN</v>
          </cell>
          <cell r="D3314">
            <v>713800</v>
          </cell>
        </row>
        <row r="3315">
          <cell r="A3315">
            <v>3315</v>
          </cell>
          <cell r="B3315" t="str">
            <v>CUATRO VIAS</v>
          </cell>
          <cell r="C3315" t="str">
            <v>UN</v>
          </cell>
          <cell r="D3315">
            <v>5099</v>
          </cell>
        </row>
        <row r="3316">
          <cell r="A3316">
            <v>3316</v>
          </cell>
          <cell r="B3316" t="str">
            <v>TOMA TELEFONICA        09</v>
          </cell>
          <cell r="C3316" t="str">
            <v>UN</v>
          </cell>
          <cell r="D3316">
            <v>2169</v>
          </cell>
        </row>
        <row r="3317">
          <cell r="A3317">
            <v>3317</v>
          </cell>
          <cell r="B3317" t="str">
            <v>TOMA TELEFONICA DUPLEX 01</v>
          </cell>
          <cell r="C3317" t="str">
            <v>UN</v>
          </cell>
          <cell r="D3317">
            <v>3700</v>
          </cell>
        </row>
        <row r="3318">
          <cell r="A3318">
            <v>3318</v>
          </cell>
          <cell r="B3318" t="str">
            <v>TOMA TELEFONICA        10</v>
          </cell>
          <cell r="C3318" t="str">
            <v>UN</v>
          </cell>
          <cell r="D3318">
            <v>2900</v>
          </cell>
        </row>
        <row r="3319">
          <cell r="A3319">
            <v>3319</v>
          </cell>
          <cell r="B3319" t="str">
            <v>TOMA TELEFONICA        11</v>
          </cell>
          <cell r="C3319" t="str">
            <v>UN</v>
          </cell>
          <cell r="D3319">
            <v>4036</v>
          </cell>
        </row>
        <row r="3320">
          <cell r="A3320">
            <v>3320</v>
          </cell>
          <cell r="B3320" t="str">
            <v>HIERRO LISO CHIPA    1/4"</v>
          </cell>
          <cell r="C3320" t="str">
            <v>TN</v>
          </cell>
          <cell r="D3320">
            <v>579079</v>
          </cell>
        </row>
        <row r="3321">
          <cell r="A3321">
            <v>3321</v>
          </cell>
          <cell r="B3321" t="str">
            <v>GRIS FILETTO 305x305x2001</v>
          </cell>
          <cell r="C3321" t="str">
            <v>M2</v>
          </cell>
          <cell r="D3321">
            <v>54636</v>
          </cell>
        </row>
        <row r="3322">
          <cell r="A3322">
            <v>3322</v>
          </cell>
          <cell r="B3322" t="str">
            <v>JUEGO BOQUILLAS PVC 2"</v>
          </cell>
          <cell r="C3322" t="str">
            <v>UN</v>
          </cell>
          <cell r="D3322">
            <v>1131</v>
          </cell>
        </row>
        <row r="3323">
          <cell r="A3323">
            <v>3323</v>
          </cell>
          <cell r="B3323" t="str">
            <v>HIERRO LISO CHIPA    3/8"</v>
          </cell>
          <cell r="C3323" t="str">
            <v>TN</v>
          </cell>
          <cell r="D3323">
            <v>555924</v>
          </cell>
        </row>
        <row r="3324">
          <cell r="A3324">
            <v>3324</v>
          </cell>
          <cell r="B3324" t="str">
            <v>BOTON TIMBRE           07</v>
          </cell>
          <cell r="C3324" t="str">
            <v>UN</v>
          </cell>
          <cell r="D3324">
            <v>4036</v>
          </cell>
        </row>
        <row r="3325">
          <cell r="A3325">
            <v>3325</v>
          </cell>
          <cell r="B3325" t="str">
            <v>GRIS FILETTO 305x610x20</v>
          </cell>
          <cell r="C3325" t="str">
            <v>M2</v>
          </cell>
          <cell r="D3325">
            <v>48024</v>
          </cell>
        </row>
        <row r="3326">
          <cell r="A3326">
            <v>3326</v>
          </cell>
          <cell r="B3326" t="str">
            <v>INTERRUPTOR SENCILLO   11</v>
          </cell>
          <cell r="C3326" t="str">
            <v>UN</v>
          </cell>
          <cell r="D3326">
            <v>4628</v>
          </cell>
        </row>
        <row r="3327">
          <cell r="A3327">
            <v>3327</v>
          </cell>
          <cell r="B3327" t="str">
            <v>GRIS FILETTO 305x610x2001</v>
          </cell>
          <cell r="C3327" t="str">
            <v>M2</v>
          </cell>
          <cell r="D3327">
            <v>58000</v>
          </cell>
        </row>
        <row r="3328">
          <cell r="A3328">
            <v>3328</v>
          </cell>
          <cell r="B3328" t="str">
            <v>HELIMALLA PLANA M-024</v>
          </cell>
          <cell r="C3328" t="str">
            <v>TN</v>
          </cell>
          <cell r="D3328">
            <v>983437</v>
          </cell>
        </row>
        <row r="3329">
          <cell r="A3329">
            <v>3329</v>
          </cell>
          <cell r="B3329" t="str">
            <v>TOMA CORRIENTE DOBLE</v>
          </cell>
          <cell r="C3329" t="str">
            <v>UN</v>
          </cell>
          <cell r="D3329">
            <v>4965</v>
          </cell>
        </row>
        <row r="3330">
          <cell r="A3330">
            <v>3330</v>
          </cell>
          <cell r="B3330" t="str">
            <v>TOMA TELEFONICA        12</v>
          </cell>
          <cell r="C3330" t="str">
            <v>UN</v>
          </cell>
          <cell r="D3330">
            <v>7505</v>
          </cell>
        </row>
        <row r="3331">
          <cell r="A3331">
            <v>3331</v>
          </cell>
          <cell r="B3331" t="str">
            <v>TOMA TELEFONICA AMERICANA</v>
          </cell>
          <cell r="C3331" t="str">
            <v>UN</v>
          </cell>
          <cell r="D3331">
            <v>7412</v>
          </cell>
        </row>
        <row r="3332">
          <cell r="A3332">
            <v>3332</v>
          </cell>
          <cell r="B3332" t="str">
            <v>TOMA TELEFONICA DUPLEX 02</v>
          </cell>
          <cell r="C3332" t="str">
            <v>UN</v>
          </cell>
          <cell r="D3332">
            <v>5986</v>
          </cell>
        </row>
        <row r="3333">
          <cell r="A3333">
            <v>3333</v>
          </cell>
          <cell r="B3333" t="str">
            <v>SISMOGRAFIL-BARRA   6.0mm</v>
          </cell>
          <cell r="C3333" t="str">
            <v>TN</v>
          </cell>
          <cell r="D3333">
            <v>622586</v>
          </cell>
        </row>
        <row r="3334">
          <cell r="A3334">
            <v>3334</v>
          </cell>
          <cell r="B3334" t="str">
            <v>SALIDA CORDON TV.      03</v>
          </cell>
          <cell r="C3334" t="str">
            <v>UN</v>
          </cell>
          <cell r="D3334">
            <v>5336</v>
          </cell>
        </row>
        <row r="3335">
          <cell r="A3335">
            <v>3335</v>
          </cell>
          <cell r="B3335" t="str">
            <v>GRIS FILETTO ASERRADO</v>
          </cell>
          <cell r="C3335" t="str">
            <v>M2</v>
          </cell>
          <cell r="D3335">
            <v>37352</v>
          </cell>
        </row>
        <row r="3336">
          <cell r="A3336">
            <v>3336</v>
          </cell>
          <cell r="B3336" t="str">
            <v>INTERRUPTOR DOBLE      08</v>
          </cell>
          <cell r="C3336" t="str">
            <v>UN</v>
          </cell>
          <cell r="D3336">
            <v>9431</v>
          </cell>
        </row>
        <row r="3337">
          <cell r="A3337">
            <v>3337</v>
          </cell>
          <cell r="B3337" t="str">
            <v>TOMA CORR. + INTERRUPTOR</v>
          </cell>
          <cell r="C3337" t="str">
            <v>UN</v>
          </cell>
          <cell r="D3337">
            <v>3248</v>
          </cell>
        </row>
        <row r="3338">
          <cell r="A3338">
            <v>3338</v>
          </cell>
          <cell r="B3338" t="str">
            <v>BOMBA PARA CONCRETO    02</v>
          </cell>
          <cell r="C3338" t="str">
            <v>M3</v>
          </cell>
          <cell r="D3338">
            <v>11600</v>
          </cell>
        </row>
        <row r="3339">
          <cell r="A3339">
            <v>3339</v>
          </cell>
          <cell r="B3339" t="str">
            <v>CONM.DOBLE             02</v>
          </cell>
          <cell r="C3339" t="str">
            <v>UN</v>
          </cell>
          <cell r="D3339">
            <v>3491</v>
          </cell>
        </row>
        <row r="3340">
          <cell r="A3340">
            <v>3340</v>
          </cell>
          <cell r="B3340" t="str">
            <v>TOMA DOBLE             04</v>
          </cell>
          <cell r="C3340" t="str">
            <v>UN</v>
          </cell>
          <cell r="D3340">
            <v>2366</v>
          </cell>
        </row>
        <row r="3341">
          <cell r="A3341">
            <v>3341</v>
          </cell>
          <cell r="B3341" t="str">
            <v>TRUFLEX TRC 37-38-39</v>
          </cell>
          <cell r="C3341" t="str">
            <v>GL</v>
          </cell>
          <cell r="D3341">
            <v>36603</v>
          </cell>
        </row>
        <row r="3342">
          <cell r="A3342">
            <v>3342</v>
          </cell>
          <cell r="B3342" t="str">
            <v>GRIS FILETTO ASERRADO  01</v>
          </cell>
          <cell r="C3342" t="str">
            <v>M2</v>
          </cell>
          <cell r="D3342">
            <v>47444</v>
          </cell>
        </row>
        <row r="3343">
          <cell r="A3343">
            <v>3343</v>
          </cell>
          <cell r="B3343" t="str">
            <v>TIMBRE + INTERRUPTOR</v>
          </cell>
          <cell r="C3343" t="str">
            <v>UN</v>
          </cell>
          <cell r="D3343">
            <v>3062</v>
          </cell>
        </row>
        <row r="3344">
          <cell r="A3344">
            <v>3344</v>
          </cell>
          <cell r="B3344" t="str">
            <v>TIMBRE + CONMUTABLE</v>
          </cell>
          <cell r="C3344" t="str">
            <v>UN</v>
          </cell>
          <cell r="D3344">
            <v>2122</v>
          </cell>
        </row>
        <row r="3345">
          <cell r="A3345">
            <v>3345</v>
          </cell>
          <cell r="B3345" t="str">
            <v>GRIS FILETTO CUADREADO</v>
          </cell>
          <cell r="C3345" t="str">
            <v>M2</v>
          </cell>
          <cell r="D3345">
            <v>55564</v>
          </cell>
        </row>
        <row r="3346">
          <cell r="A3346">
            <v>3346</v>
          </cell>
          <cell r="B3346" t="str">
            <v>EXTINTOR 30 LIBRAS    ABC</v>
          </cell>
          <cell r="C3346" t="str">
            <v>UN</v>
          </cell>
          <cell r="D3346">
            <v>90480</v>
          </cell>
        </row>
        <row r="3347">
          <cell r="A3347">
            <v>3347</v>
          </cell>
          <cell r="B3347" t="str">
            <v>TOMA EUROAMER.+CONMUTAB02</v>
          </cell>
          <cell r="C3347" t="str">
            <v>UN</v>
          </cell>
          <cell r="D3347">
            <v>3735</v>
          </cell>
        </row>
        <row r="3348">
          <cell r="A3348">
            <v>3348</v>
          </cell>
          <cell r="B3348" t="str">
            <v>SISMOGRAFIL-BARRA   6.5mm</v>
          </cell>
          <cell r="C3348" t="str">
            <v>TN</v>
          </cell>
          <cell r="D3348">
            <v>610420</v>
          </cell>
        </row>
        <row r="3349">
          <cell r="A3349">
            <v>3349</v>
          </cell>
          <cell r="B3349" t="str">
            <v>ANDAMIO TUBULAR 1.2*1.2</v>
          </cell>
          <cell r="C3349" t="str">
            <v>DD</v>
          </cell>
          <cell r="D3349">
            <v>974</v>
          </cell>
        </row>
        <row r="3350">
          <cell r="A3350">
            <v>3350</v>
          </cell>
          <cell r="B3350" t="str">
            <v>LISTON ABARCO 1"x2"x3m</v>
          </cell>
          <cell r="C3350" t="str">
            <v>ML</v>
          </cell>
          <cell r="D3350">
            <v>534</v>
          </cell>
        </row>
        <row r="3351">
          <cell r="A3351">
            <v>3351</v>
          </cell>
          <cell r="B3351" t="str">
            <v>RUEDAS P/ ANDAMIO TUBULAR</v>
          </cell>
          <cell r="C3351" t="str">
            <v>DD</v>
          </cell>
          <cell r="D3351">
            <v>464</v>
          </cell>
        </row>
        <row r="3352">
          <cell r="A3352">
            <v>3352</v>
          </cell>
          <cell r="B3352" t="str">
            <v>TUBERIA RDE 21  3/4"</v>
          </cell>
          <cell r="C3352" t="str">
            <v>ML</v>
          </cell>
          <cell r="D3352">
            <v>755</v>
          </cell>
        </row>
        <row r="3353">
          <cell r="A3353">
            <v>3353</v>
          </cell>
          <cell r="B3353" t="str">
            <v>LISTON ABARCO 3"x4"x3m</v>
          </cell>
          <cell r="C3353" t="str">
            <v>UN</v>
          </cell>
          <cell r="D3353">
            <v>9500</v>
          </cell>
        </row>
        <row r="3354">
          <cell r="A3354">
            <v>3354</v>
          </cell>
          <cell r="B3354" t="str">
            <v>LISTON ABARCO 4"x6"x3m</v>
          </cell>
          <cell r="C3354" t="str">
            <v>UN</v>
          </cell>
          <cell r="D3354">
            <v>19000</v>
          </cell>
        </row>
        <row r="3355">
          <cell r="A3355">
            <v>3355</v>
          </cell>
          <cell r="B3355" t="str">
            <v>TUBERIA RDE 21  1"</v>
          </cell>
          <cell r="C3355" t="str">
            <v>ML</v>
          </cell>
          <cell r="D3355">
            <v>1098</v>
          </cell>
        </row>
        <row r="3356">
          <cell r="A3356">
            <v>3356</v>
          </cell>
          <cell r="B3356" t="str">
            <v>LISTON ABARCO 4"x5"x3m</v>
          </cell>
          <cell r="C3356" t="str">
            <v>UN</v>
          </cell>
          <cell r="D3356">
            <v>15850</v>
          </cell>
        </row>
        <row r="3357">
          <cell r="A3357">
            <v>3357</v>
          </cell>
          <cell r="B3357" t="str">
            <v>LISTON ABARCO 4"x4"x3m</v>
          </cell>
          <cell r="C3357" t="str">
            <v>UN</v>
          </cell>
          <cell r="D3357">
            <v>12700</v>
          </cell>
        </row>
        <row r="3358">
          <cell r="A3358">
            <v>3358</v>
          </cell>
          <cell r="B3358" t="str">
            <v>VIBRADOR A GASOLINA</v>
          </cell>
          <cell r="C3358" t="str">
            <v>DD</v>
          </cell>
          <cell r="D3358">
            <v>30740</v>
          </cell>
        </row>
        <row r="3359">
          <cell r="A3359">
            <v>3359</v>
          </cell>
          <cell r="B3359" t="str">
            <v>TUBERIA RDE 21 1 1/4"</v>
          </cell>
          <cell r="C3359" t="str">
            <v>ML</v>
          </cell>
          <cell r="D3359">
            <v>1894</v>
          </cell>
        </row>
        <row r="3360">
          <cell r="A3360">
            <v>3360</v>
          </cell>
          <cell r="B3360" t="str">
            <v>LISTON ABARCO 4"x8"x3m</v>
          </cell>
          <cell r="C3360" t="str">
            <v>UN</v>
          </cell>
          <cell r="D3360">
            <v>25400</v>
          </cell>
        </row>
        <row r="3361">
          <cell r="A3361">
            <v>3361</v>
          </cell>
          <cell r="B3361" t="str">
            <v>LISTON ABARCO 1"x4"x3m</v>
          </cell>
          <cell r="C3361" t="str">
            <v>UN</v>
          </cell>
          <cell r="D3361">
            <v>3200</v>
          </cell>
        </row>
        <row r="3362">
          <cell r="A3362">
            <v>3362</v>
          </cell>
          <cell r="B3362" t="str">
            <v>LISTON CARACOLI 2"x4"x3m</v>
          </cell>
          <cell r="C3362" t="str">
            <v>UN</v>
          </cell>
          <cell r="D3362">
            <v>4000</v>
          </cell>
        </row>
        <row r="3363">
          <cell r="A3363">
            <v>3363</v>
          </cell>
          <cell r="B3363" t="str">
            <v>MOTOBOMBA DE 3"</v>
          </cell>
          <cell r="C3363" t="str">
            <v>DD</v>
          </cell>
          <cell r="D3363">
            <v>27260</v>
          </cell>
        </row>
        <row r="3364">
          <cell r="A3364">
            <v>3364</v>
          </cell>
          <cell r="B3364" t="str">
            <v>VIBROCOMPACT. A GASOLINA</v>
          </cell>
          <cell r="C3364" t="str">
            <v>DD</v>
          </cell>
          <cell r="D3364">
            <v>28000</v>
          </cell>
        </row>
        <row r="3365">
          <cell r="A3365">
            <v>3365</v>
          </cell>
          <cell r="B3365" t="str">
            <v>VIBROCOMPACT. ELECTRICO</v>
          </cell>
          <cell r="C3365" t="str">
            <v>DD</v>
          </cell>
          <cell r="D3365">
            <v>19000</v>
          </cell>
        </row>
        <row r="3366">
          <cell r="A3366">
            <v>3366</v>
          </cell>
          <cell r="B3366" t="str">
            <v>ENTREPISO ESTR.MONO E-12R</v>
          </cell>
          <cell r="C3366" t="str">
            <v>M2</v>
          </cell>
          <cell r="D3366">
            <v>20666</v>
          </cell>
        </row>
        <row r="3367">
          <cell r="A3367">
            <v>3367</v>
          </cell>
          <cell r="B3367" t="str">
            <v>SUMIDERO VIAL    68x33x10</v>
          </cell>
          <cell r="C3367" t="str">
            <v>UN</v>
          </cell>
          <cell r="D3367">
            <v>39315</v>
          </cell>
        </row>
        <row r="3368">
          <cell r="A3368">
            <v>3368</v>
          </cell>
          <cell r="B3368" t="str">
            <v>COMPRESOR DE 2 MARTILLOS</v>
          </cell>
          <cell r="C3368" t="str">
            <v>HR</v>
          </cell>
          <cell r="D3368">
            <v>26100</v>
          </cell>
        </row>
        <row r="3369">
          <cell r="A3369">
            <v>3369</v>
          </cell>
          <cell r="B3369" t="str">
            <v>LISTON CARACOLI 2"x3"x3m</v>
          </cell>
          <cell r="C3369" t="str">
            <v>UN</v>
          </cell>
          <cell r="D3369">
            <v>3000</v>
          </cell>
        </row>
        <row r="3370">
          <cell r="A3370">
            <v>3370</v>
          </cell>
          <cell r="B3370" t="str">
            <v>ANDAMIO SECCION</v>
          </cell>
          <cell r="C3370" t="str">
            <v>MS</v>
          </cell>
          <cell r="D3370">
            <v>5220</v>
          </cell>
        </row>
        <row r="3371">
          <cell r="A3371">
            <v>3371</v>
          </cell>
          <cell r="B3371" t="str">
            <v>LISTON CARACOLI 2"x2"x3m</v>
          </cell>
          <cell r="C3371" t="str">
            <v>UN</v>
          </cell>
          <cell r="D3371">
            <v>2000</v>
          </cell>
        </row>
        <row r="3372">
          <cell r="A3372">
            <v>3372</v>
          </cell>
          <cell r="B3372" t="str">
            <v>PLUMA ELECTRICA    250 Kg</v>
          </cell>
          <cell r="C3372" t="str">
            <v>MS</v>
          </cell>
          <cell r="D3372">
            <v>222720</v>
          </cell>
        </row>
        <row r="3373">
          <cell r="A3373">
            <v>3373</v>
          </cell>
          <cell r="B3373" t="str">
            <v>EQUIP.SOLDADURA ELECTRICO</v>
          </cell>
          <cell r="C3373" t="str">
            <v>DD</v>
          </cell>
          <cell r="D3373">
            <v>16704</v>
          </cell>
        </row>
        <row r="3374">
          <cell r="A3374">
            <v>3374</v>
          </cell>
          <cell r="B3374" t="str">
            <v>CORTADORA DE LADRILLO</v>
          </cell>
          <cell r="C3374" t="str">
            <v>DD</v>
          </cell>
          <cell r="D3374">
            <v>17400</v>
          </cell>
        </row>
        <row r="3375">
          <cell r="A3375">
            <v>3375</v>
          </cell>
          <cell r="B3375" t="str">
            <v>LISTON CARACOLI 1"x2"x3m</v>
          </cell>
          <cell r="C3375" t="str">
            <v>UN</v>
          </cell>
          <cell r="D3375">
            <v>1000</v>
          </cell>
        </row>
        <row r="3376">
          <cell r="A3376">
            <v>3376</v>
          </cell>
          <cell r="B3376" t="str">
            <v>TABLA CARACOLI 1"x12cmx3m</v>
          </cell>
          <cell r="C3376" t="str">
            <v>UN</v>
          </cell>
          <cell r="D3376">
            <v>5500</v>
          </cell>
        </row>
        <row r="3377">
          <cell r="A3377">
            <v>3377</v>
          </cell>
          <cell r="B3377" t="str">
            <v>ELEVADOR GLEASON 1000 Kg</v>
          </cell>
          <cell r="C3377" t="str">
            <v>DD</v>
          </cell>
          <cell r="D3377">
            <v>34800</v>
          </cell>
        </row>
        <row r="3378">
          <cell r="A3378">
            <v>3378</v>
          </cell>
          <cell r="B3378" t="str">
            <v>MALACATE C/OPER.   500 Kg</v>
          </cell>
          <cell r="C3378" t="str">
            <v>DD</v>
          </cell>
          <cell r="D3378">
            <v>27144</v>
          </cell>
        </row>
        <row r="3379">
          <cell r="A3379">
            <v>3379</v>
          </cell>
          <cell r="B3379" t="str">
            <v>MALACATE          1500 Kg</v>
          </cell>
          <cell r="C3379" t="str">
            <v>DD</v>
          </cell>
          <cell r="D3379">
            <v>30160</v>
          </cell>
        </row>
        <row r="3380">
          <cell r="A3380">
            <v>3380</v>
          </cell>
          <cell r="B3380" t="str">
            <v>DIFERENCIAL VITAL  1 TON.</v>
          </cell>
          <cell r="C3380" t="str">
            <v>DD</v>
          </cell>
          <cell r="D3380">
            <v>11600</v>
          </cell>
        </row>
        <row r="3381">
          <cell r="A3381">
            <v>3381</v>
          </cell>
          <cell r="B3381" t="str">
            <v>TABLA CARACOLI 2"x12cmx3m</v>
          </cell>
          <cell r="C3381" t="str">
            <v>UN</v>
          </cell>
          <cell r="D3381">
            <v>12000</v>
          </cell>
        </row>
        <row r="3382">
          <cell r="A3382">
            <v>3382</v>
          </cell>
          <cell r="B3382" t="str">
            <v>CIELO RASO PINO CIPRES</v>
          </cell>
          <cell r="C3382" t="str">
            <v>M2</v>
          </cell>
          <cell r="D3382">
            <v>11400</v>
          </cell>
        </row>
        <row r="3383">
          <cell r="A3383">
            <v>3383</v>
          </cell>
          <cell r="B3383" t="str">
            <v>TUBERIA RDE 21 1 1/2"</v>
          </cell>
          <cell r="C3383" t="str">
            <v>ML</v>
          </cell>
          <cell r="D3383">
            <v>2470</v>
          </cell>
        </row>
        <row r="3384">
          <cell r="A3384">
            <v>3384</v>
          </cell>
          <cell r="B3384" t="str">
            <v>TRAILER Y TRACTOR DE  8 T</v>
          </cell>
          <cell r="C3384" t="str">
            <v>HR</v>
          </cell>
          <cell r="D3384">
            <v>40600</v>
          </cell>
        </row>
        <row r="3385">
          <cell r="A3385">
            <v>3385</v>
          </cell>
          <cell r="B3385" t="str">
            <v>BENITIN DE 500</v>
          </cell>
          <cell r="C3385" t="str">
            <v>MS</v>
          </cell>
          <cell r="D3385">
            <v>310000</v>
          </cell>
        </row>
        <row r="3386">
          <cell r="A3386">
            <v>3386</v>
          </cell>
          <cell r="B3386" t="str">
            <v>TUBERIA RDE 21  2"</v>
          </cell>
          <cell r="C3386" t="str">
            <v>ML</v>
          </cell>
          <cell r="D3386">
            <v>3487</v>
          </cell>
        </row>
        <row r="3387">
          <cell r="A3387">
            <v>3387</v>
          </cell>
          <cell r="B3387" t="str">
            <v>CIELO RASO MARFIL</v>
          </cell>
          <cell r="C3387" t="str">
            <v>M2</v>
          </cell>
          <cell r="D3387">
            <v>11700</v>
          </cell>
        </row>
        <row r="3388">
          <cell r="A3388">
            <v>3388</v>
          </cell>
          <cell r="B3388" t="str">
            <v xml:space="preserve">FORMALETA METALICA PARA COLUMNAS </v>
          </cell>
          <cell r="C3388" t="str">
            <v>DD</v>
          </cell>
          <cell r="D3388">
            <v>1990</v>
          </cell>
        </row>
        <row r="3389">
          <cell r="A3389">
            <v>3389</v>
          </cell>
          <cell r="B3389" t="str">
            <v>FORMALETA COLUMNAS 50X50</v>
          </cell>
          <cell r="C3389" t="str">
            <v>DD</v>
          </cell>
          <cell r="D3389">
            <v>1566</v>
          </cell>
        </row>
        <row r="3390">
          <cell r="A3390">
            <v>3390</v>
          </cell>
          <cell r="B3390" t="str">
            <v>FORMALETA COLUMNAS 50X60</v>
          </cell>
          <cell r="C3390" t="str">
            <v>DD</v>
          </cell>
          <cell r="D3390">
            <v>2088</v>
          </cell>
        </row>
        <row r="3391">
          <cell r="A3391">
            <v>3391</v>
          </cell>
          <cell r="B3391" t="str">
            <v>CIELO RASO CEDRILLO</v>
          </cell>
          <cell r="C3391" t="str">
            <v>M2</v>
          </cell>
          <cell r="D3391">
            <v>12000</v>
          </cell>
        </row>
        <row r="3392">
          <cell r="A3392">
            <v>3392</v>
          </cell>
          <cell r="B3392" t="str">
            <v>CONOS DE ABRAHAMS</v>
          </cell>
          <cell r="C3392" t="str">
            <v>MS</v>
          </cell>
          <cell r="D3392">
            <v>25000</v>
          </cell>
        </row>
        <row r="3393">
          <cell r="A3393">
            <v>3393</v>
          </cell>
          <cell r="B3393" t="str">
            <v>CIELO RASO ZAPAN</v>
          </cell>
          <cell r="C3393" t="str">
            <v>M2</v>
          </cell>
          <cell r="D3393">
            <v>13600</v>
          </cell>
        </row>
        <row r="3394">
          <cell r="A3394">
            <v>3394</v>
          </cell>
          <cell r="B3394" t="str">
            <v>CIELO RASO AMARILLON</v>
          </cell>
          <cell r="C3394" t="str">
            <v>M2</v>
          </cell>
          <cell r="D3394">
            <v>12500</v>
          </cell>
        </row>
        <row r="3395">
          <cell r="A3395">
            <v>3395</v>
          </cell>
          <cell r="B3395" t="str">
            <v>TUBERIA RDE 21 2 1/2"</v>
          </cell>
          <cell r="C3395" t="str">
            <v>ML</v>
          </cell>
          <cell r="D3395">
            <v>5214</v>
          </cell>
        </row>
        <row r="3396">
          <cell r="A3396">
            <v>3396</v>
          </cell>
          <cell r="B3396" t="str">
            <v>TRANSPORTE CAMION</v>
          </cell>
          <cell r="C3396" t="str">
            <v>VJ</v>
          </cell>
          <cell r="D3396">
            <v>64000</v>
          </cell>
        </row>
        <row r="3397">
          <cell r="A3397">
            <v>3397</v>
          </cell>
          <cell r="B3397" t="str">
            <v>TUBERIA RDE 21  3"</v>
          </cell>
          <cell r="C3397" t="str">
            <v>ML</v>
          </cell>
          <cell r="D3397">
            <v>6730</v>
          </cell>
        </row>
        <row r="3398">
          <cell r="A3398">
            <v>3398</v>
          </cell>
          <cell r="B3398" t="str">
            <v>SANITARIO ARMONIA</v>
          </cell>
          <cell r="C3398" t="str">
            <v>UN</v>
          </cell>
          <cell r="D3398">
            <v>118999</v>
          </cell>
        </row>
        <row r="3399">
          <cell r="A3399">
            <v>3399</v>
          </cell>
          <cell r="B3399" t="str">
            <v>L/MANOS PEDESTAL</v>
          </cell>
          <cell r="C3399" t="str">
            <v>UN</v>
          </cell>
          <cell r="D3399">
            <v>73677</v>
          </cell>
        </row>
        <row r="3400">
          <cell r="A3400">
            <v>3400</v>
          </cell>
          <cell r="B3400" t="str">
            <v>CIELO RASO OTOBO</v>
          </cell>
          <cell r="C3400" t="str">
            <v>M2</v>
          </cell>
          <cell r="D3400">
            <v>12500</v>
          </cell>
        </row>
        <row r="3401">
          <cell r="A3401">
            <v>3401</v>
          </cell>
          <cell r="B3401" t="str">
            <v>TUBERIA RDE 21  4"</v>
          </cell>
          <cell r="C3401" t="str">
            <v>ML</v>
          </cell>
          <cell r="D3401">
            <v>11776</v>
          </cell>
        </row>
        <row r="3402">
          <cell r="A3402">
            <v>3402</v>
          </cell>
          <cell r="B3402" t="str">
            <v>TUBERIA RDE 26  2"</v>
          </cell>
          <cell r="C3402" t="str">
            <v>ML</v>
          </cell>
          <cell r="D3402">
            <v>2827</v>
          </cell>
        </row>
        <row r="3403">
          <cell r="A3403">
            <v>3403</v>
          </cell>
          <cell r="B3403" t="str">
            <v>MEZCLADORA DE 6 P3 (1BLT)</v>
          </cell>
          <cell r="C3403" t="str">
            <v>DD</v>
          </cell>
          <cell r="D3403">
            <v>40959</v>
          </cell>
        </row>
        <row r="3404">
          <cell r="A3404">
            <v>3404</v>
          </cell>
          <cell r="B3404" t="str">
            <v>MEZCLADORA DE 9' CUBICOS</v>
          </cell>
          <cell r="C3404" t="str">
            <v>MS</v>
          </cell>
          <cell r="D3404">
            <v>501000</v>
          </cell>
        </row>
        <row r="3405">
          <cell r="A3405">
            <v>3405</v>
          </cell>
          <cell r="B3405" t="str">
            <v>VIBRADOR A GASOLINA    01</v>
          </cell>
          <cell r="C3405" t="str">
            <v>DD</v>
          </cell>
          <cell r="D3405">
            <v>23500</v>
          </cell>
        </row>
        <row r="3406">
          <cell r="A3406">
            <v>3406</v>
          </cell>
          <cell r="B3406" t="str">
            <v>TUBERIA RDE 26 2 1/2"</v>
          </cell>
          <cell r="C3406" t="str">
            <v>ML</v>
          </cell>
          <cell r="D3406">
            <v>4123</v>
          </cell>
        </row>
        <row r="3407">
          <cell r="A3407">
            <v>3407</v>
          </cell>
          <cell r="B3407" t="str">
            <v>PLUMA ELECTRICA    250 01</v>
          </cell>
          <cell r="C3407" t="str">
            <v>DD</v>
          </cell>
          <cell r="D3407">
            <v>9280</v>
          </cell>
        </row>
        <row r="3408">
          <cell r="A3408">
            <v>3408</v>
          </cell>
          <cell r="B3408" t="str">
            <v>VIBROCOMPACT.DIESEL/GAS.</v>
          </cell>
          <cell r="C3408" t="str">
            <v>DD</v>
          </cell>
          <cell r="D3408">
            <v>22000</v>
          </cell>
        </row>
        <row r="3409">
          <cell r="A3409">
            <v>3409</v>
          </cell>
          <cell r="B3409" t="str">
            <v>TUBERIA RDE 26  3"</v>
          </cell>
          <cell r="C3409" t="str">
            <v>ML</v>
          </cell>
          <cell r="D3409">
            <v>5382</v>
          </cell>
        </row>
        <row r="3410">
          <cell r="A3410">
            <v>3410</v>
          </cell>
          <cell r="B3410" t="str">
            <v>COMPRESOR DE 2 MARTILLO</v>
          </cell>
          <cell r="C3410" t="str">
            <v>DD</v>
          </cell>
          <cell r="D3410">
            <v>208800</v>
          </cell>
        </row>
        <row r="3411">
          <cell r="A3411">
            <v>3411</v>
          </cell>
          <cell r="B3411" t="str">
            <v>TUBERIA RDE 26  4"</v>
          </cell>
          <cell r="C3411" t="str">
            <v>ML</v>
          </cell>
          <cell r="D3411">
            <v>8833</v>
          </cell>
        </row>
        <row r="3412">
          <cell r="A3412">
            <v>3412</v>
          </cell>
          <cell r="B3412" t="str">
            <v>TUBERIA SANITARIA  6"</v>
          </cell>
          <cell r="C3412" t="str">
            <v>ML</v>
          </cell>
          <cell r="D3412">
            <v>13118</v>
          </cell>
        </row>
        <row r="3413">
          <cell r="A3413">
            <v>3413</v>
          </cell>
          <cell r="B3413" t="str">
            <v>CIELO RASO PARDILLO</v>
          </cell>
          <cell r="C3413" t="str">
            <v>M2</v>
          </cell>
          <cell r="D3413">
            <v>15100</v>
          </cell>
        </row>
        <row r="3414">
          <cell r="A3414">
            <v>3414</v>
          </cell>
          <cell r="B3414" t="str">
            <v>TUBERIA SANITARIA 1 1/2"</v>
          </cell>
          <cell r="C3414" t="str">
            <v>ML</v>
          </cell>
          <cell r="D3414">
            <v>2396</v>
          </cell>
        </row>
        <row r="3415">
          <cell r="A3415">
            <v>3415</v>
          </cell>
          <cell r="B3415" t="str">
            <v>DISTANCIADOR ENTRE TACOS</v>
          </cell>
          <cell r="C3415" t="str">
            <v>DD</v>
          </cell>
          <cell r="D3415">
            <v>23</v>
          </cell>
        </row>
        <row r="3416">
          <cell r="A3416">
            <v>3416</v>
          </cell>
          <cell r="B3416" t="str">
            <v>GRIS FILETTO CUADREADO 01</v>
          </cell>
          <cell r="C3416" t="str">
            <v>M2</v>
          </cell>
          <cell r="D3416">
            <v>66004</v>
          </cell>
        </row>
        <row r="3417">
          <cell r="A3417">
            <v>3417</v>
          </cell>
          <cell r="B3417" t="str">
            <v>GRIS PAYANDE 153x305x10</v>
          </cell>
          <cell r="C3417" t="str">
            <v>M2</v>
          </cell>
          <cell r="D3417">
            <v>49246</v>
          </cell>
        </row>
        <row r="3418">
          <cell r="A3418">
            <v>3418</v>
          </cell>
          <cell r="B3418" t="str">
            <v>ALAMBRE COBRE THW   8 AWG</v>
          </cell>
          <cell r="C3418" t="str">
            <v>ML</v>
          </cell>
          <cell r="D3418">
            <v>994</v>
          </cell>
        </row>
        <row r="3419">
          <cell r="A3419">
            <v>3419</v>
          </cell>
          <cell r="B3419" t="str">
            <v>ALAMBRE COBRE THW  10 AWG</v>
          </cell>
          <cell r="C3419" t="str">
            <v>ML</v>
          </cell>
          <cell r="D3419">
            <v>637</v>
          </cell>
        </row>
        <row r="3420">
          <cell r="A3420">
            <v>3420</v>
          </cell>
          <cell r="B3420" t="str">
            <v>ALAMBRE COBRE THW  12 AWG</v>
          </cell>
          <cell r="C3420" t="str">
            <v>ML</v>
          </cell>
          <cell r="D3420">
            <v>406</v>
          </cell>
        </row>
        <row r="3421">
          <cell r="A3421">
            <v>3421</v>
          </cell>
          <cell r="B3421" t="str">
            <v>INSTALACION RECUB.TRUFLEX</v>
          </cell>
          <cell r="C3421" t="str">
            <v>M2</v>
          </cell>
          <cell r="D3421">
            <v>9925</v>
          </cell>
        </row>
        <row r="3422">
          <cell r="A3422">
            <v>3422</v>
          </cell>
          <cell r="B3422" t="str">
            <v>ALAMBRE COBRE THW   6 AWG</v>
          </cell>
          <cell r="C3422" t="str">
            <v>ML</v>
          </cell>
          <cell r="D3422">
            <v>1569</v>
          </cell>
        </row>
        <row r="3423">
          <cell r="A3423">
            <v>3423</v>
          </cell>
          <cell r="B3423" t="str">
            <v>GRIS PAYANDE 305x305x10</v>
          </cell>
          <cell r="C3423" t="str">
            <v>M2</v>
          </cell>
          <cell r="D3423">
            <v>49416</v>
          </cell>
        </row>
        <row r="3424">
          <cell r="A3424">
            <v>3424</v>
          </cell>
          <cell r="B3424" t="str">
            <v>ALAMBRE COBRE THW  10 A01</v>
          </cell>
          <cell r="C3424" t="str">
            <v>ML</v>
          </cell>
          <cell r="D3424">
            <v>994</v>
          </cell>
        </row>
        <row r="3425">
          <cell r="A3425">
            <v>3425</v>
          </cell>
          <cell r="B3425" t="str">
            <v>ALAMBRE COBRE THW  12 A01</v>
          </cell>
          <cell r="C3425" t="str">
            <v>ML</v>
          </cell>
          <cell r="D3425">
            <v>406</v>
          </cell>
        </row>
        <row r="3426">
          <cell r="A3426">
            <v>3426</v>
          </cell>
          <cell r="B3426" t="str">
            <v>ALAMBRE COBRE THW  14 A01</v>
          </cell>
          <cell r="C3426" t="str">
            <v>ML</v>
          </cell>
          <cell r="D3426">
            <v>291</v>
          </cell>
        </row>
        <row r="3427">
          <cell r="A3427">
            <v>3427</v>
          </cell>
          <cell r="B3427" t="str">
            <v>ALAMBRE COBRE TPNM    2x8</v>
          </cell>
          <cell r="C3427" t="str">
            <v>ML</v>
          </cell>
          <cell r="D3427">
            <v>1855</v>
          </cell>
        </row>
        <row r="3428">
          <cell r="A3428">
            <v>3428</v>
          </cell>
          <cell r="B3428" t="str">
            <v>ALAMBRE COBRE TPNM   2x10</v>
          </cell>
          <cell r="C3428" t="str">
            <v>ML</v>
          </cell>
          <cell r="D3428">
            <v>1188</v>
          </cell>
        </row>
        <row r="3429">
          <cell r="A3429">
            <v>3429</v>
          </cell>
          <cell r="B3429" t="str">
            <v>ALAMBRE COBRE TPNM   2x12</v>
          </cell>
          <cell r="C3429" t="str">
            <v>ML</v>
          </cell>
          <cell r="D3429">
            <v>785</v>
          </cell>
        </row>
        <row r="3430">
          <cell r="A3430">
            <v>3430</v>
          </cell>
          <cell r="B3430" t="str">
            <v>ALAMBRE COBRE TPNM   2x14</v>
          </cell>
          <cell r="C3430" t="str">
            <v>ML</v>
          </cell>
          <cell r="D3430">
            <v>536</v>
          </cell>
        </row>
        <row r="3431">
          <cell r="A3431">
            <v>3431</v>
          </cell>
          <cell r="B3431" t="str">
            <v>ALAMBRE COBRE TPNM   2x16</v>
          </cell>
          <cell r="C3431" t="str">
            <v>ML</v>
          </cell>
          <cell r="D3431">
            <v>429</v>
          </cell>
        </row>
        <row r="3432">
          <cell r="A3432">
            <v>3432</v>
          </cell>
          <cell r="B3432" t="str">
            <v>ALAMBRE COBRE TPNM   2x18</v>
          </cell>
          <cell r="C3432" t="str">
            <v>ML</v>
          </cell>
          <cell r="D3432">
            <v>374</v>
          </cell>
        </row>
        <row r="3433">
          <cell r="A3433">
            <v>3433</v>
          </cell>
          <cell r="B3433" t="str">
            <v>CABLE COBRE THW    14 AWG</v>
          </cell>
          <cell r="C3433" t="str">
            <v>ML</v>
          </cell>
          <cell r="D3433">
            <v>362</v>
          </cell>
        </row>
        <row r="3434">
          <cell r="A3434">
            <v>3434</v>
          </cell>
          <cell r="B3434" t="str">
            <v>CABLE COBRE THW    12 AWG</v>
          </cell>
          <cell r="C3434" t="str">
            <v>ML</v>
          </cell>
          <cell r="D3434">
            <v>521</v>
          </cell>
        </row>
        <row r="3435">
          <cell r="A3435">
            <v>3435</v>
          </cell>
          <cell r="B3435" t="str">
            <v>CABLE COBRE THW    10 AWG</v>
          </cell>
          <cell r="C3435" t="str">
            <v>ML</v>
          </cell>
          <cell r="D3435">
            <v>748</v>
          </cell>
        </row>
        <row r="3436">
          <cell r="A3436">
            <v>3436</v>
          </cell>
          <cell r="B3436" t="str">
            <v>CABLE COBRE THW     8 AWG</v>
          </cell>
          <cell r="C3436" t="str">
            <v>ML</v>
          </cell>
          <cell r="D3436">
            <v>1081</v>
          </cell>
        </row>
        <row r="3437">
          <cell r="A3437">
            <v>3437</v>
          </cell>
          <cell r="B3437" t="str">
            <v>CABLE COBRE THW     6 AWG</v>
          </cell>
          <cell r="C3437" t="str">
            <v>ML</v>
          </cell>
          <cell r="D3437">
            <v>1666</v>
          </cell>
        </row>
        <row r="3438">
          <cell r="A3438">
            <v>3438</v>
          </cell>
          <cell r="B3438" t="str">
            <v>CABLE COBRE THW     4 AWG</v>
          </cell>
          <cell r="C3438" t="str">
            <v>ML</v>
          </cell>
          <cell r="D3438">
            <v>2569</v>
          </cell>
        </row>
        <row r="3439">
          <cell r="A3439">
            <v>3439</v>
          </cell>
          <cell r="B3439" t="str">
            <v>CABLE COBRE THW     2 AWG</v>
          </cell>
          <cell r="C3439" t="str">
            <v>ML</v>
          </cell>
          <cell r="D3439">
            <v>3989</v>
          </cell>
        </row>
        <row r="3440">
          <cell r="A3440">
            <v>3440</v>
          </cell>
          <cell r="B3440" t="str">
            <v>CABLE COBRE THW   1/0 AWG</v>
          </cell>
          <cell r="C3440" t="str">
            <v>ML</v>
          </cell>
          <cell r="D3440">
            <v>6218</v>
          </cell>
        </row>
        <row r="3441">
          <cell r="A3441">
            <v>3441</v>
          </cell>
          <cell r="B3441" t="str">
            <v>CABLE COBRE THW   2/0 AWG</v>
          </cell>
          <cell r="C3441" t="str">
            <v>ML</v>
          </cell>
          <cell r="D3441">
            <v>7773</v>
          </cell>
        </row>
        <row r="3442">
          <cell r="A3442">
            <v>3442</v>
          </cell>
          <cell r="B3442" t="str">
            <v>CABLE COBRE THW   3/0 AWG</v>
          </cell>
          <cell r="C3442" t="str">
            <v>ML</v>
          </cell>
          <cell r="D3442">
            <v>9753</v>
          </cell>
        </row>
        <row r="3443">
          <cell r="A3443">
            <v>3443</v>
          </cell>
          <cell r="B3443" t="str">
            <v>CABLE COBRE THW   4/0 AWG</v>
          </cell>
          <cell r="C3443" t="str">
            <v>ML</v>
          </cell>
          <cell r="D3443">
            <v>12181</v>
          </cell>
        </row>
        <row r="3444">
          <cell r="A3444">
            <v>3444</v>
          </cell>
          <cell r="B3444" t="str">
            <v>CABLE COBRE THW  250Kcmil</v>
          </cell>
          <cell r="C3444" t="str">
            <v>ML</v>
          </cell>
          <cell r="D3444">
            <v>14368</v>
          </cell>
        </row>
        <row r="3445">
          <cell r="A3445">
            <v>3445</v>
          </cell>
          <cell r="B3445" t="str">
            <v>CABLE COBRE THW  300Kcmil</v>
          </cell>
          <cell r="C3445" t="str">
            <v>ML</v>
          </cell>
          <cell r="D3445">
            <v>17192</v>
          </cell>
        </row>
        <row r="3446">
          <cell r="A3446">
            <v>3446</v>
          </cell>
          <cell r="B3446" t="str">
            <v>CABLE COBRE THW  350Kcmil</v>
          </cell>
          <cell r="C3446" t="str">
            <v>ML</v>
          </cell>
          <cell r="D3446">
            <v>20019</v>
          </cell>
        </row>
        <row r="3447">
          <cell r="A3447">
            <v>3447</v>
          </cell>
          <cell r="B3447" t="str">
            <v>CABLE COBRE THW  400Kcmil</v>
          </cell>
          <cell r="C3447" t="str">
            <v>ML</v>
          </cell>
          <cell r="D3447">
            <v>22814</v>
          </cell>
        </row>
        <row r="3448">
          <cell r="A3448">
            <v>3448</v>
          </cell>
          <cell r="B3448" t="str">
            <v>CABLE COBRE THW  500Kcmil</v>
          </cell>
          <cell r="C3448" t="str">
            <v>ML</v>
          </cell>
          <cell r="D3448">
            <v>28519</v>
          </cell>
        </row>
        <row r="3449">
          <cell r="A3449">
            <v>3449</v>
          </cell>
          <cell r="B3449" t="str">
            <v>CABLE COBRE THW  600Kcmil</v>
          </cell>
          <cell r="C3449" t="str">
            <v>ML</v>
          </cell>
          <cell r="D3449">
            <v>34353</v>
          </cell>
        </row>
        <row r="3450">
          <cell r="A3450">
            <v>3450</v>
          </cell>
          <cell r="B3450" t="str">
            <v>CABLE COBRE THW  700Kcmil</v>
          </cell>
          <cell r="C3450" t="str">
            <v>ML</v>
          </cell>
          <cell r="D3450">
            <v>40301</v>
          </cell>
        </row>
        <row r="3451">
          <cell r="A3451">
            <v>3451</v>
          </cell>
          <cell r="B3451" t="str">
            <v>CABLE COBRE THW  750Kcmil</v>
          </cell>
          <cell r="C3451" t="str">
            <v>ML</v>
          </cell>
          <cell r="D3451">
            <v>43455</v>
          </cell>
        </row>
        <row r="3452">
          <cell r="A3452">
            <v>3452</v>
          </cell>
          <cell r="B3452" t="str">
            <v>CABLE COBRE THW 1000Kcmil</v>
          </cell>
          <cell r="C3452" t="str">
            <v>ML</v>
          </cell>
          <cell r="D3452">
            <v>57986</v>
          </cell>
        </row>
        <row r="3453">
          <cell r="A3453">
            <v>3453</v>
          </cell>
          <cell r="B3453" t="str">
            <v>TABLON CATIVO 1/2"x12"12'</v>
          </cell>
          <cell r="C3453" t="str">
            <v>UN</v>
          </cell>
          <cell r="D3453">
            <v>5400</v>
          </cell>
        </row>
        <row r="3454">
          <cell r="A3454">
            <v>3454</v>
          </cell>
          <cell r="B3454" t="str">
            <v>GRIS PAYANDE ZOCALO</v>
          </cell>
          <cell r="C3454" t="str">
            <v>ML</v>
          </cell>
          <cell r="D3454">
            <v>3596</v>
          </cell>
        </row>
        <row r="3455">
          <cell r="A3455">
            <v>3455</v>
          </cell>
          <cell r="B3455" t="str">
            <v>GRIS PAYANDE SPACATTO</v>
          </cell>
          <cell r="C3455" t="str">
            <v>M2</v>
          </cell>
          <cell r="D3455">
            <v>35728</v>
          </cell>
        </row>
        <row r="3456">
          <cell r="A3456">
            <v>3456</v>
          </cell>
          <cell r="B3456" t="str">
            <v>GRIS PAYANDE 153X305x11</v>
          </cell>
          <cell r="C3456" t="str">
            <v>M2</v>
          </cell>
          <cell r="D3456">
            <v>40368</v>
          </cell>
        </row>
        <row r="3457">
          <cell r="A3457">
            <v>3457</v>
          </cell>
          <cell r="B3457" t="str">
            <v>GRIS PAYANDE 305X305x11</v>
          </cell>
          <cell r="C3457" t="str">
            <v>M2</v>
          </cell>
          <cell r="D3457">
            <v>40368</v>
          </cell>
        </row>
        <row r="3458">
          <cell r="A3458">
            <v>3458</v>
          </cell>
          <cell r="B3458" t="str">
            <v>GRIS PAYANDE 153x305x1101</v>
          </cell>
          <cell r="C3458" t="str">
            <v>M2</v>
          </cell>
          <cell r="D3458">
            <v>45240</v>
          </cell>
        </row>
        <row r="3459">
          <cell r="A3459">
            <v>3459</v>
          </cell>
          <cell r="B3459" t="str">
            <v>IMPRIMANTE</v>
          </cell>
          <cell r="C3459" t="str">
            <v>KG</v>
          </cell>
          <cell r="D3459">
            <v>3000</v>
          </cell>
        </row>
        <row r="3460">
          <cell r="A3460">
            <v>3460</v>
          </cell>
          <cell r="B3460" t="str">
            <v>CABLE Cu ENCAUCH.2x18 AWG</v>
          </cell>
          <cell r="C3460" t="str">
            <v>ML</v>
          </cell>
          <cell r="D3460">
            <v>592</v>
          </cell>
        </row>
        <row r="3461">
          <cell r="A3461">
            <v>3461</v>
          </cell>
          <cell r="B3461" t="str">
            <v>CABLE Cu ENCAUCH.3x18 AWG</v>
          </cell>
          <cell r="C3461" t="str">
            <v>ML</v>
          </cell>
          <cell r="D3461">
            <v>803</v>
          </cell>
        </row>
        <row r="3462">
          <cell r="A3462">
            <v>3462</v>
          </cell>
          <cell r="B3462" t="str">
            <v>CABLE Cu ENCAUCH.4x18 AWG</v>
          </cell>
          <cell r="C3462" t="str">
            <v>ML</v>
          </cell>
          <cell r="D3462">
            <v>1021</v>
          </cell>
        </row>
        <row r="3463">
          <cell r="A3463">
            <v>3463</v>
          </cell>
          <cell r="B3463" t="str">
            <v>CABLE Cu ENCAUCH.2x16 AWG</v>
          </cell>
          <cell r="C3463" t="str">
            <v>ML</v>
          </cell>
          <cell r="D3463">
            <v>800</v>
          </cell>
        </row>
        <row r="3464">
          <cell r="A3464">
            <v>3464</v>
          </cell>
          <cell r="B3464" t="str">
            <v>CABLE Cu ENCAUCH.3x16 AWG</v>
          </cell>
          <cell r="C3464" t="str">
            <v>ML</v>
          </cell>
          <cell r="D3464">
            <v>1042</v>
          </cell>
        </row>
        <row r="3465">
          <cell r="A3465">
            <v>3465</v>
          </cell>
          <cell r="B3465" t="str">
            <v>CABLE Cu ENCAUCH.4x16 AWG</v>
          </cell>
          <cell r="C3465" t="str">
            <v>ML</v>
          </cell>
          <cell r="D3465">
            <v>1221</v>
          </cell>
        </row>
        <row r="3466">
          <cell r="A3466">
            <v>3466</v>
          </cell>
          <cell r="B3466" t="str">
            <v>CABLE Cu ENCAUCH.2x14 AWG</v>
          </cell>
          <cell r="C3466" t="str">
            <v>ML</v>
          </cell>
          <cell r="D3466">
            <v>1337</v>
          </cell>
        </row>
        <row r="3467">
          <cell r="A3467">
            <v>3467</v>
          </cell>
          <cell r="B3467" t="str">
            <v>CABLE Cu ENCAUCH.3x14 AWG</v>
          </cell>
          <cell r="C3467" t="str">
            <v>ML</v>
          </cell>
          <cell r="D3467">
            <v>1598</v>
          </cell>
        </row>
        <row r="3468">
          <cell r="A3468">
            <v>3468</v>
          </cell>
          <cell r="B3468" t="str">
            <v>CABLE Cu ENCAUCH.4x14 AWG</v>
          </cell>
          <cell r="C3468" t="str">
            <v>ML</v>
          </cell>
          <cell r="D3468">
            <v>1911</v>
          </cell>
        </row>
        <row r="3469">
          <cell r="A3469">
            <v>3469</v>
          </cell>
          <cell r="B3469" t="str">
            <v>CABLE Cu ENCAUCH.2x12 AWG</v>
          </cell>
          <cell r="C3469" t="str">
            <v>ML</v>
          </cell>
          <cell r="D3469">
            <v>1811</v>
          </cell>
        </row>
        <row r="3470">
          <cell r="A3470">
            <v>3470</v>
          </cell>
          <cell r="B3470" t="str">
            <v>CABLE Cu ENCAUCH.3x12 AWG</v>
          </cell>
          <cell r="C3470" t="str">
            <v>ML</v>
          </cell>
          <cell r="D3470">
            <v>2242</v>
          </cell>
        </row>
        <row r="3471">
          <cell r="A3471">
            <v>3471</v>
          </cell>
          <cell r="B3471" t="str">
            <v>CABLE Cu ENCAUCH.4x12 AWG</v>
          </cell>
          <cell r="C3471" t="str">
            <v>ML</v>
          </cell>
          <cell r="D3471">
            <v>2662</v>
          </cell>
        </row>
        <row r="3472">
          <cell r="A3472">
            <v>3472</v>
          </cell>
          <cell r="B3472" t="str">
            <v>CABLE Cu ENCAUCH.2x10 AWG</v>
          </cell>
          <cell r="C3472" t="str">
            <v>ML</v>
          </cell>
          <cell r="D3472">
            <v>2422</v>
          </cell>
        </row>
        <row r="3473">
          <cell r="A3473">
            <v>3473</v>
          </cell>
          <cell r="B3473" t="str">
            <v>CABLE Cu ENCAUCH.3x10 AWG</v>
          </cell>
          <cell r="C3473" t="str">
            <v>ML</v>
          </cell>
          <cell r="D3473">
            <v>3036</v>
          </cell>
        </row>
        <row r="3474">
          <cell r="A3474">
            <v>3474</v>
          </cell>
          <cell r="B3474" t="str">
            <v>CABLE Cu ENCAUCH.4x10 AWG</v>
          </cell>
          <cell r="C3474" t="str">
            <v>ML</v>
          </cell>
          <cell r="D3474">
            <v>3653</v>
          </cell>
        </row>
        <row r="3475">
          <cell r="A3475">
            <v>3475</v>
          </cell>
          <cell r="B3475" t="str">
            <v>CABLE Cu ENCAUCH. 2x8 AWG</v>
          </cell>
          <cell r="C3475" t="str">
            <v>ML</v>
          </cell>
          <cell r="D3475">
            <v>3682</v>
          </cell>
        </row>
        <row r="3476">
          <cell r="A3476">
            <v>3476</v>
          </cell>
          <cell r="B3476" t="str">
            <v>CABLE Cu ENCAUCH. 3x8 AWG</v>
          </cell>
          <cell r="C3476" t="str">
            <v>ML</v>
          </cell>
          <cell r="D3476">
            <v>4590</v>
          </cell>
        </row>
        <row r="3477">
          <cell r="A3477">
            <v>3477</v>
          </cell>
          <cell r="B3477" t="str">
            <v>CABLE Cu ENCAUCH. 4x8 AWG</v>
          </cell>
          <cell r="C3477" t="str">
            <v>ML</v>
          </cell>
          <cell r="D3477">
            <v>5959</v>
          </cell>
        </row>
        <row r="3478">
          <cell r="A3478">
            <v>3478</v>
          </cell>
          <cell r="B3478" t="str">
            <v>CABLE Cu ENCAUCH. 2x6 AWG</v>
          </cell>
          <cell r="C3478" t="str">
            <v>ML</v>
          </cell>
          <cell r="D3478">
            <v>5482</v>
          </cell>
        </row>
        <row r="3479">
          <cell r="A3479">
            <v>3479</v>
          </cell>
          <cell r="B3479" t="str">
            <v>CABLE Cu ENCAUCH. 3x6 AWG</v>
          </cell>
          <cell r="C3479" t="str">
            <v>ML</v>
          </cell>
          <cell r="D3479">
            <v>7099</v>
          </cell>
        </row>
        <row r="3480">
          <cell r="A3480">
            <v>3480</v>
          </cell>
          <cell r="B3480" t="str">
            <v>CABLE Cu ENCAUCH. 4x6 AWG</v>
          </cell>
          <cell r="C3480" t="str">
            <v>ML</v>
          </cell>
          <cell r="D3480">
            <v>9388</v>
          </cell>
        </row>
        <row r="3481">
          <cell r="A3481">
            <v>3481</v>
          </cell>
          <cell r="B3481" t="str">
            <v>ALAMB.TELEF.2x20 PARALELO</v>
          </cell>
          <cell r="C3481" t="str">
            <v>ML</v>
          </cell>
          <cell r="D3481">
            <v>253</v>
          </cell>
        </row>
        <row r="3482">
          <cell r="A3482">
            <v>3482</v>
          </cell>
          <cell r="B3482" t="str">
            <v>ALAMB.TELEF.2x18 PARALELO</v>
          </cell>
          <cell r="C3482" t="str">
            <v>ML</v>
          </cell>
          <cell r="D3482">
            <v>322</v>
          </cell>
        </row>
        <row r="3483">
          <cell r="A3483">
            <v>3483</v>
          </cell>
          <cell r="B3483" t="str">
            <v>DIAGONAL LARGA O CORTA</v>
          </cell>
          <cell r="C3483" t="str">
            <v>DD</v>
          </cell>
          <cell r="D3483">
            <v>30</v>
          </cell>
        </row>
        <row r="3484">
          <cell r="A3484">
            <v>3484</v>
          </cell>
          <cell r="B3484" t="str">
            <v>ALAMB.TELEF.2x20 RETORC.</v>
          </cell>
          <cell r="C3484" t="str">
            <v>ML</v>
          </cell>
          <cell r="D3484">
            <v>276</v>
          </cell>
        </row>
        <row r="3485">
          <cell r="A3485">
            <v>3485</v>
          </cell>
          <cell r="B3485" t="str">
            <v>ALAMB.TELEF.2x18 RETORC.</v>
          </cell>
          <cell r="C3485" t="str">
            <v>ML</v>
          </cell>
          <cell r="D3485">
            <v>348</v>
          </cell>
        </row>
        <row r="3486">
          <cell r="A3486">
            <v>3486</v>
          </cell>
          <cell r="B3486" t="str">
            <v>ESCALERA PARA ANDAMIO</v>
          </cell>
          <cell r="C3486" t="str">
            <v>DD</v>
          </cell>
          <cell r="D3486">
            <v>406</v>
          </cell>
        </row>
        <row r="3487">
          <cell r="A3487">
            <v>3487</v>
          </cell>
          <cell r="B3487" t="str">
            <v>MEZCLADORA 5P3 (3/4 BLT)</v>
          </cell>
          <cell r="C3487" t="str">
            <v>DD</v>
          </cell>
          <cell r="D3487">
            <v>10440</v>
          </cell>
        </row>
        <row r="3488">
          <cell r="A3488">
            <v>3488</v>
          </cell>
          <cell r="B3488" t="str">
            <v>TORNILLOS NIVEL.ANDAMIO</v>
          </cell>
          <cell r="C3488" t="str">
            <v>DD</v>
          </cell>
          <cell r="D3488">
            <v>104</v>
          </cell>
        </row>
        <row r="3489">
          <cell r="A3489">
            <v>3489</v>
          </cell>
          <cell r="B3489" t="str">
            <v>ALAMB.TELEF.2x22 TRENZADO</v>
          </cell>
          <cell r="C3489" t="str">
            <v>ML</v>
          </cell>
          <cell r="D3489">
            <v>146</v>
          </cell>
        </row>
        <row r="3490">
          <cell r="A3490">
            <v>3490</v>
          </cell>
          <cell r="B3490" t="str">
            <v>BASES ANDAMIOS TUBULARES</v>
          </cell>
          <cell r="C3490" t="str">
            <v>DD</v>
          </cell>
          <cell r="D3490">
            <v>23</v>
          </cell>
        </row>
        <row r="3491">
          <cell r="A3491">
            <v>3491</v>
          </cell>
          <cell r="B3491" t="str">
            <v>RUEDAS ANDAMIOS TUBULARES</v>
          </cell>
          <cell r="C3491" t="str">
            <v>DD</v>
          </cell>
          <cell r="D3491">
            <v>348</v>
          </cell>
        </row>
        <row r="3492">
          <cell r="A3492">
            <v>3492</v>
          </cell>
          <cell r="B3492" t="str">
            <v>PLATAFORMA ANDAMIOS COLG.</v>
          </cell>
          <cell r="C3492" t="str">
            <v>DD</v>
          </cell>
          <cell r="D3492">
            <v>696</v>
          </cell>
        </row>
        <row r="3493">
          <cell r="A3493">
            <v>3493</v>
          </cell>
          <cell r="B3493" t="str">
            <v>TABLON 2.5*0.4*.14</v>
          </cell>
          <cell r="C3493" t="str">
            <v>DD</v>
          </cell>
          <cell r="D3493">
            <v>151</v>
          </cell>
        </row>
        <row r="3494">
          <cell r="A3494">
            <v>3494</v>
          </cell>
          <cell r="B3494" t="str">
            <v>GUARDERAS MADERA 1.4*0.4</v>
          </cell>
          <cell r="C3494" t="str">
            <v>DD</v>
          </cell>
          <cell r="D3494">
            <v>160</v>
          </cell>
        </row>
        <row r="3495">
          <cell r="A3495">
            <v>3495</v>
          </cell>
          <cell r="B3495" t="str">
            <v>TENSORES O DISTANCIADORES</v>
          </cell>
          <cell r="C3495" t="str">
            <v>DD</v>
          </cell>
          <cell r="D3495">
            <v>21</v>
          </cell>
        </row>
        <row r="3496">
          <cell r="A3496">
            <v>3496</v>
          </cell>
          <cell r="B3496" t="str">
            <v>FORMALETA COLUM.2.4*.4*.4</v>
          </cell>
          <cell r="C3496" t="str">
            <v>DD</v>
          </cell>
          <cell r="D3496">
            <v>1740</v>
          </cell>
        </row>
        <row r="3497">
          <cell r="A3497">
            <v>3497</v>
          </cell>
          <cell r="B3497" t="str">
            <v>TACO METALICO 2.6 A 4MTS</v>
          </cell>
          <cell r="C3497" t="str">
            <v>DD</v>
          </cell>
          <cell r="D3497">
            <v>140</v>
          </cell>
        </row>
        <row r="3498">
          <cell r="A3498">
            <v>3498</v>
          </cell>
          <cell r="B3498" t="str">
            <v>TACO ACROW 1.8 A 3.2MTS</v>
          </cell>
          <cell r="C3498" t="str">
            <v>DD</v>
          </cell>
          <cell r="D3498">
            <v>128</v>
          </cell>
        </row>
        <row r="3499">
          <cell r="A3499">
            <v>3499</v>
          </cell>
          <cell r="B3499" t="str">
            <v>TACO MET.LARGO 2.6 A 4.3M</v>
          </cell>
          <cell r="C3499" t="str">
            <v>DD</v>
          </cell>
          <cell r="D3499">
            <v>151</v>
          </cell>
        </row>
        <row r="3500">
          <cell r="A3500">
            <v>3500</v>
          </cell>
          <cell r="B3500" t="str">
            <v>MEDIO TACO 1.5MTS</v>
          </cell>
          <cell r="C3500" t="str">
            <v>DD</v>
          </cell>
          <cell r="D3500">
            <v>64</v>
          </cell>
        </row>
        <row r="3501">
          <cell r="A3501">
            <v>3501</v>
          </cell>
          <cell r="B3501" t="str">
            <v>ALAMB.TELEF.  22 ESTAÑADO</v>
          </cell>
          <cell r="C3501" t="str">
            <v>ML</v>
          </cell>
          <cell r="D3501">
            <v>82</v>
          </cell>
        </row>
        <row r="3502">
          <cell r="A3502">
            <v>3502</v>
          </cell>
          <cell r="B3502" t="str">
            <v>GRIS PAYANDE 153x305x1102</v>
          </cell>
          <cell r="C3502" t="str">
            <v>M2</v>
          </cell>
          <cell r="D3502">
            <v>52780</v>
          </cell>
        </row>
        <row r="3503">
          <cell r="A3503">
            <v>3503</v>
          </cell>
          <cell r="B3503" t="str">
            <v>CABLE AL. DESNUDO   6 AWG</v>
          </cell>
          <cell r="C3503" t="str">
            <v>ML</v>
          </cell>
          <cell r="D3503">
            <v>9018</v>
          </cell>
        </row>
        <row r="3504">
          <cell r="A3504">
            <v>3504</v>
          </cell>
          <cell r="B3504" t="str">
            <v>CABLE AL. DESNUDO   4 AWG</v>
          </cell>
          <cell r="C3504" t="str">
            <v>ML</v>
          </cell>
          <cell r="D3504">
            <v>499</v>
          </cell>
        </row>
        <row r="3505">
          <cell r="A3505">
            <v>3505</v>
          </cell>
          <cell r="B3505" t="str">
            <v>CABLE AL. DESNUDO   2 AWG</v>
          </cell>
          <cell r="C3505" t="str">
            <v>ML</v>
          </cell>
          <cell r="D3505">
            <v>759</v>
          </cell>
        </row>
        <row r="3506">
          <cell r="A3506">
            <v>3506</v>
          </cell>
          <cell r="B3506" t="str">
            <v>CABLE AL. DESNUDO   1 AWG</v>
          </cell>
          <cell r="C3506" t="str">
            <v>ML</v>
          </cell>
          <cell r="D3506">
            <v>963</v>
          </cell>
        </row>
        <row r="3507">
          <cell r="A3507">
            <v>3507</v>
          </cell>
          <cell r="B3507" t="str">
            <v>CABLE AL. DESNUDO.AF  1/0</v>
          </cell>
          <cell r="C3507" t="str">
            <v>ML</v>
          </cell>
          <cell r="D3507">
            <v>1216</v>
          </cell>
        </row>
        <row r="3508">
          <cell r="A3508">
            <v>3508</v>
          </cell>
          <cell r="B3508" t="str">
            <v>CABLE AL. DESNUDO.AF  2/0</v>
          </cell>
          <cell r="C3508" t="str">
            <v>ML</v>
          </cell>
          <cell r="D3508">
            <v>1537</v>
          </cell>
        </row>
        <row r="3509">
          <cell r="A3509">
            <v>3509</v>
          </cell>
          <cell r="B3509" t="str">
            <v>CABLE AL. DESNUDO.AF  3/0</v>
          </cell>
          <cell r="C3509" t="str">
            <v>ML</v>
          </cell>
          <cell r="D3509">
            <v>1934</v>
          </cell>
        </row>
        <row r="3510">
          <cell r="A3510">
            <v>3510</v>
          </cell>
          <cell r="B3510" t="str">
            <v>CABLE AL. DESNUDO.AF  4/0</v>
          </cell>
          <cell r="C3510" t="str">
            <v>ML</v>
          </cell>
          <cell r="D3510">
            <v>2433</v>
          </cell>
        </row>
        <row r="3511">
          <cell r="A3511">
            <v>3511</v>
          </cell>
          <cell r="B3511" t="str">
            <v>CABLE AL. DESNUDO.AM  1/0</v>
          </cell>
          <cell r="C3511" t="str">
            <v>ML</v>
          </cell>
          <cell r="D3511">
            <v>1216</v>
          </cell>
        </row>
        <row r="3512">
          <cell r="A3512">
            <v>3512</v>
          </cell>
          <cell r="B3512" t="str">
            <v>CABLE AL. DESNUDO.AM  2/0</v>
          </cell>
          <cell r="C3512" t="str">
            <v>ML</v>
          </cell>
          <cell r="D3512">
            <v>1537</v>
          </cell>
        </row>
        <row r="3513">
          <cell r="A3513">
            <v>3513</v>
          </cell>
          <cell r="B3513" t="str">
            <v>CABLE AL. DESNUDO.AM  3/0</v>
          </cell>
          <cell r="C3513" t="str">
            <v>ML</v>
          </cell>
          <cell r="D3513">
            <v>1934</v>
          </cell>
        </row>
        <row r="3514">
          <cell r="A3514">
            <v>3514</v>
          </cell>
          <cell r="B3514" t="str">
            <v>CABLE AL. DESNUDO.AM  4/0</v>
          </cell>
          <cell r="C3514" t="str">
            <v>ML</v>
          </cell>
          <cell r="D3514">
            <v>2433</v>
          </cell>
        </row>
        <row r="3515">
          <cell r="A3515">
            <v>3515</v>
          </cell>
          <cell r="B3515" t="str">
            <v>CABLE AL. ALMA AC.  6 AWG</v>
          </cell>
          <cell r="C3515" t="str">
            <v>ML</v>
          </cell>
          <cell r="D3515">
            <v>509</v>
          </cell>
        </row>
        <row r="3516">
          <cell r="A3516">
            <v>3516</v>
          </cell>
          <cell r="B3516" t="str">
            <v>CABLE AL. ALMA AC.  4 AWG</v>
          </cell>
          <cell r="C3516" t="str">
            <v>ML</v>
          </cell>
          <cell r="D3516">
            <v>654</v>
          </cell>
        </row>
        <row r="3517">
          <cell r="A3517">
            <v>3517</v>
          </cell>
          <cell r="B3517" t="str">
            <v>CABLE AL. ALMA AC.  2 AWG</v>
          </cell>
          <cell r="C3517" t="str">
            <v>ML</v>
          </cell>
          <cell r="D3517">
            <v>978</v>
          </cell>
        </row>
        <row r="3518">
          <cell r="A3518">
            <v>3518</v>
          </cell>
          <cell r="B3518" t="str">
            <v>CABLE AL. ALMA AC.  1 AWG</v>
          </cell>
          <cell r="C3518" t="str">
            <v>ML</v>
          </cell>
          <cell r="D3518">
            <v>766</v>
          </cell>
        </row>
        <row r="3519">
          <cell r="A3519">
            <v>3519</v>
          </cell>
          <cell r="B3519" t="str">
            <v>CABLE AL. ALMA AC.1/0 AWG</v>
          </cell>
          <cell r="C3519" t="str">
            <v>ML</v>
          </cell>
          <cell r="D3519">
            <v>1476</v>
          </cell>
        </row>
        <row r="3520">
          <cell r="A3520">
            <v>3520</v>
          </cell>
          <cell r="B3520" t="str">
            <v>CABLE AL. ALMA AC.2/0 AWG</v>
          </cell>
          <cell r="C3520" t="str">
            <v>ML</v>
          </cell>
          <cell r="D3520">
            <v>1855</v>
          </cell>
        </row>
        <row r="3521">
          <cell r="A3521">
            <v>3521</v>
          </cell>
          <cell r="B3521" t="str">
            <v>CABLE AL. ALMA AC.3/0 AWG</v>
          </cell>
          <cell r="C3521" t="str">
            <v>ML</v>
          </cell>
          <cell r="D3521">
            <v>2489</v>
          </cell>
        </row>
        <row r="3522">
          <cell r="A3522">
            <v>3522</v>
          </cell>
          <cell r="B3522" t="str">
            <v>CABLE AL. ALMA AC.4/0 AWG</v>
          </cell>
          <cell r="C3522" t="str">
            <v>ML</v>
          </cell>
          <cell r="D3522">
            <v>2717</v>
          </cell>
        </row>
        <row r="3523">
          <cell r="A3523">
            <v>3523</v>
          </cell>
          <cell r="B3523" t="str">
            <v>CABLE AL.AISL.PVC   6 AWG</v>
          </cell>
          <cell r="C3523" t="str">
            <v>ML</v>
          </cell>
          <cell r="D3523">
            <v>643</v>
          </cell>
        </row>
        <row r="3524">
          <cell r="A3524">
            <v>3524</v>
          </cell>
          <cell r="B3524" t="str">
            <v>CABLE AL.AISL.PVC   4 AWG</v>
          </cell>
          <cell r="C3524" t="str">
            <v>ML</v>
          </cell>
          <cell r="D3524">
            <v>786</v>
          </cell>
        </row>
        <row r="3525">
          <cell r="A3525">
            <v>3525</v>
          </cell>
          <cell r="B3525" t="str">
            <v>CABLE AL.AISL.PVC   2 AWG</v>
          </cell>
          <cell r="C3525" t="str">
            <v>ML</v>
          </cell>
          <cell r="D3525">
            <v>1175</v>
          </cell>
        </row>
        <row r="3526">
          <cell r="A3526">
            <v>3526</v>
          </cell>
          <cell r="B3526" t="str">
            <v>CABLE AL.AISL.PVC   1 AWG</v>
          </cell>
          <cell r="C3526" t="str">
            <v>ML</v>
          </cell>
          <cell r="D3526">
            <v>1531</v>
          </cell>
        </row>
        <row r="3527">
          <cell r="A3527">
            <v>3527</v>
          </cell>
          <cell r="B3527" t="str">
            <v>CABLE AL.AISL.PVC 1/0 AWG</v>
          </cell>
          <cell r="C3527" t="str">
            <v>ML</v>
          </cell>
          <cell r="D3527">
            <v>1792</v>
          </cell>
        </row>
        <row r="3528">
          <cell r="A3528">
            <v>3528</v>
          </cell>
          <cell r="B3528" t="str">
            <v>CABLE AL.AISL.PVC 2/0 AWG</v>
          </cell>
          <cell r="C3528" t="str">
            <v>ML</v>
          </cell>
          <cell r="D3528">
            <v>2187</v>
          </cell>
        </row>
        <row r="3529">
          <cell r="A3529">
            <v>3529</v>
          </cell>
          <cell r="B3529" t="str">
            <v>TRUFLEX TRC 40 ROJO</v>
          </cell>
          <cell r="C3529" t="str">
            <v>GL</v>
          </cell>
          <cell r="D3529">
            <v>22822</v>
          </cell>
        </row>
        <row r="3530">
          <cell r="A3530">
            <v>3530</v>
          </cell>
          <cell r="B3530" t="str">
            <v>CABLE AL.AISL.PVC 4/0 AWG</v>
          </cell>
          <cell r="C3530" t="str">
            <v>ML</v>
          </cell>
          <cell r="D3530">
            <v>3392</v>
          </cell>
        </row>
        <row r="3531">
          <cell r="A3531">
            <v>3531</v>
          </cell>
          <cell r="B3531" t="str">
            <v>CABLE AL.AISL.PVC 1/0 A01</v>
          </cell>
          <cell r="C3531" t="str">
            <v>ML</v>
          </cell>
          <cell r="D3531">
            <v>1792</v>
          </cell>
        </row>
        <row r="3532">
          <cell r="A3532">
            <v>3532</v>
          </cell>
          <cell r="B3532" t="str">
            <v>CABLE AL.AISL.PVC 2/0 A01</v>
          </cell>
          <cell r="C3532" t="str">
            <v>ML</v>
          </cell>
          <cell r="D3532">
            <v>2187</v>
          </cell>
        </row>
        <row r="3533">
          <cell r="A3533">
            <v>3533</v>
          </cell>
          <cell r="B3533" t="str">
            <v>CABLE AL.AISL.PVC 3/0 AWG</v>
          </cell>
          <cell r="C3533" t="str">
            <v>ML</v>
          </cell>
          <cell r="D3533">
            <v>2582</v>
          </cell>
        </row>
        <row r="3534">
          <cell r="A3534">
            <v>3534</v>
          </cell>
          <cell r="B3534" t="str">
            <v>TRUFLEX TRC 80 VERDE CLR</v>
          </cell>
          <cell r="C3534" t="str">
            <v>GL</v>
          </cell>
          <cell r="D3534">
            <v>31364</v>
          </cell>
        </row>
        <row r="3535">
          <cell r="A3535">
            <v>3535</v>
          </cell>
          <cell r="B3535" t="str">
            <v>ALAMBRE ALUMINIO    6 AWG</v>
          </cell>
          <cell r="C3535" t="str">
            <v>ML</v>
          </cell>
          <cell r="D3535">
            <v>587</v>
          </cell>
        </row>
        <row r="3536">
          <cell r="A3536">
            <v>3536</v>
          </cell>
          <cell r="B3536" t="str">
            <v>ALAMBRE ALUMINIO    8 AWG</v>
          </cell>
          <cell r="C3536" t="str">
            <v>ML</v>
          </cell>
          <cell r="D3536">
            <v>384</v>
          </cell>
        </row>
        <row r="3537">
          <cell r="A3537">
            <v>3537</v>
          </cell>
          <cell r="B3537" t="str">
            <v>ALAMBRE ALUMINIO   10 AWG</v>
          </cell>
          <cell r="C3537" t="str">
            <v>ML</v>
          </cell>
          <cell r="D3537">
            <v>297</v>
          </cell>
        </row>
        <row r="3538">
          <cell r="A3538">
            <v>3538</v>
          </cell>
          <cell r="B3538" t="str">
            <v>ALAMBRE ALUMINIO   12 AWG</v>
          </cell>
          <cell r="C3538" t="str">
            <v>ML</v>
          </cell>
          <cell r="D3538">
            <v>153</v>
          </cell>
        </row>
        <row r="3539">
          <cell r="A3539">
            <v>3539</v>
          </cell>
          <cell r="B3539" t="str">
            <v>TUBO CUADRADO C.20     1"</v>
          </cell>
          <cell r="C3539" t="str">
            <v>UN</v>
          </cell>
          <cell r="D3539">
            <v>5460</v>
          </cell>
        </row>
        <row r="3540">
          <cell r="A3540">
            <v>3540</v>
          </cell>
          <cell r="B3540" t="str">
            <v>TUBO CUADRADO C.20 1 1/2"</v>
          </cell>
          <cell r="C3540" t="str">
            <v>UN</v>
          </cell>
          <cell r="D3540">
            <v>9000</v>
          </cell>
        </row>
        <row r="3541">
          <cell r="A3541">
            <v>3541</v>
          </cell>
          <cell r="B3541" t="str">
            <v>BREAKER 2000 UNIP.QC  30A</v>
          </cell>
          <cell r="C3541" t="str">
            <v>UN</v>
          </cell>
          <cell r="D3541">
            <v>4640</v>
          </cell>
        </row>
        <row r="3542">
          <cell r="A3542">
            <v>3542</v>
          </cell>
          <cell r="B3542" t="str">
            <v>GRIS PAYANDE 305x305x20</v>
          </cell>
          <cell r="C3542" t="str">
            <v>M2</v>
          </cell>
          <cell r="D3542">
            <v>50924</v>
          </cell>
        </row>
        <row r="3543">
          <cell r="A3543">
            <v>3543</v>
          </cell>
          <cell r="B3543" t="str">
            <v>TRUFLEX CARE 55 GRIS</v>
          </cell>
          <cell r="C3543" t="str">
            <v>GL</v>
          </cell>
          <cell r="D3543">
            <v>20924</v>
          </cell>
        </row>
        <row r="3544">
          <cell r="A3544">
            <v>3544</v>
          </cell>
          <cell r="B3544" t="str">
            <v>GRIS PAYANDE 305x305x2001</v>
          </cell>
          <cell r="C3544" t="str">
            <v>M2</v>
          </cell>
          <cell r="D3544">
            <v>62292</v>
          </cell>
        </row>
        <row r="3545">
          <cell r="A3545">
            <v>3545</v>
          </cell>
          <cell r="B3545" t="str">
            <v>BREAKER 2000 UNIP.QC  70A</v>
          </cell>
          <cell r="C3545" t="str">
            <v>UN</v>
          </cell>
          <cell r="D3545">
            <v>7308</v>
          </cell>
        </row>
        <row r="3546">
          <cell r="A3546">
            <v>3546</v>
          </cell>
          <cell r="B3546" t="str">
            <v>SISMOGRAFIL-BARRA   7.5mm</v>
          </cell>
          <cell r="C3546" t="str">
            <v>TN</v>
          </cell>
          <cell r="D3546">
            <v>610420</v>
          </cell>
        </row>
        <row r="3547">
          <cell r="A3547">
            <v>3547</v>
          </cell>
          <cell r="B3547" t="str">
            <v>GRIS PAYANDE 305x610x20</v>
          </cell>
          <cell r="C3547" t="str">
            <v>M2</v>
          </cell>
          <cell r="D3547">
            <v>54636</v>
          </cell>
        </row>
        <row r="3548">
          <cell r="A3548">
            <v>3548</v>
          </cell>
          <cell r="B3548" t="str">
            <v>GRIS PAYANDE 305x610X2001</v>
          </cell>
          <cell r="C3548" t="str">
            <v>M2</v>
          </cell>
          <cell r="D3548">
            <v>66236</v>
          </cell>
        </row>
        <row r="3549">
          <cell r="A3549">
            <v>3549</v>
          </cell>
          <cell r="B3549" t="str">
            <v>BREAKER 2000 BIP.QC   30A</v>
          </cell>
          <cell r="C3549" t="str">
            <v>UN</v>
          </cell>
          <cell r="D3549">
            <v>11600</v>
          </cell>
        </row>
        <row r="3550">
          <cell r="A3550">
            <v>3550</v>
          </cell>
          <cell r="B3550" t="str">
            <v>GRIS PAYANDE ASERRADO</v>
          </cell>
          <cell r="C3550" t="str">
            <v>M2</v>
          </cell>
          <cell r="D3550">
            <v>42340</v>
          </cell>
        </row>
        <row r="3551">
          <cell r="A3551">
            <v>3551</v>
          </cell>
          <cell r="B3551" t="str">
            <v>FORMALETA COLUM 2.4*.5*.5</v>
          </cell>
          <cell r="C3551" t="str">
            <v>DD</v>
          </cell>
          <cell r="D3551">
            <v>1914</v>
          </cell>
        </row>
        <row r="3552">
          <cell r="A3552">
            <v>3552</v>
          </cell>
          <cell r="B3552" t="str">
            <v>GRIS PAYANDE ASERRADO  01</v>
          </cell>
          <cell r="C3552" t="str">
            <v>M2</v>
          </cell>
          <cell r="D3552">
            <v>54288</v>
          </cell>
        </row>
        <row r="3553">
          <cell r="A3553">
            <v>3553</v>
          </cell>
          <cell r="B3553" t="str">
            <v>BREAKER 2000 BIP.QC   70A</v>
          </cell>
          <cell r="C3553" t="str">
            <v>UN</v>
          </cell>
          <cell r="D3553">
            <v>16008</v>
          </cell>
        </row>
        <row r="3554">
          <cell r="A3554">
            <v>3554</v>
          </cell>
          <cell r="B3554" t="str">
            <v>SISMOGRAFIL-BARRA   8.5mm</v>
          </cell>
          <cell r="C3554" t="str">
            <v>TN</v>
          </cell>
          <cell r="D3554">
            <v>592832</v>
          </cell>
        </row>
        <row r="3555">
          <cell r="A3555">
            <v>3555</v>
          </cell>
          <cell r="B3555" t="str">
            <v>GRIS PAYANDE CUADREADO</v>
          </cell>
          <cell r="C3555" t="str">
            <v>M2</v>
          </cell>
          <cell r="D3555">
            <v>63220</v>
          </cell>
        </row>
        <row r="3556">
          <cell r="A3556">
            <v>3556</v>
          </cell>
          <cell r="B3556" t="str">
            <v>VIDRIO TEMPLADO       4mm</v>
          </cell>
          <cell r="C3556" t="str">
            <v>M2</v>
          </cell>
          <cell r="D3556">
            <v>75516</v>
          </cell>
        </row>
        <row r="3557">
          <cell r="A3557">
            <v>3557</v>
          </cell>
          <cell r="B3557" t="str">
            <v>BREAKER 2000 TRIP.QC  30A</v>
          </cell>
          <cell r="C3557" t="str">
            <v>UN</v>
          </cell>
          <cell r="D3557">
            <v>19372</v>
          </cell>
        </row>
        <row r="3558">
          <cell r="A3558">
            <v>3558</v>
          </cell>
          <cell r="B3558" t="str">
            <v>GRIS PAYANDE CUADREADO 01</v>
          </cell>
          <cell r="C3558" t="str">
            <v>M2</v>
          </cell>
          <cell r="D3558">
            <v>75168</v>
          </cell>
        </row>
        <row r="3559">
          <cell r="A3559">
            <v>3559</v>
          </cell>
          <cell r="B3559" t="str">
            <v>AUXILIAR INGENIERIA TITUL</v>
          </cell>
          <cell r="C3559" t="str">
            <v>MS</v>
          </cell>
          <cell r="D3559">
            <v>525270</v>
          </cell>
        </row>
        <row r="3560">
          <cell r="A3560">
            <v>3560</v>
          </cell>
          <cell r="B3560" t="str">
            <v>GRIS PERLA 153x305x20</v>
          </cell>
          <cell r="C3560" t="str">
            <v>M2</v>
          </cell>
          <cell r="D3560">
            <v>61712</v>
          </cell>
        </row>
        <row r="3561">
          <cell r="A3561">
            <v>3561</v>
          </cell>
          <cell r="B3561" t="str">
            <v>BREAKER 2000 TRIP.QC  70A</v>
          </cell>
          <cell r="C3561" t="str">
            <v>UN</v>
          </cell>
          <cell r="D3561">
            <v>25172</v>
          </cell>
        </row>
        <row r="3562">
          <cell r="A3562">
            <v>3562</v>
          </cell>
          <cell r="B3562" t="str">
            <v>SISMOGRAFIL-BARRA   9.0mm</v>
          </cell>
          <cell r="C3562" t="str">
            <v>TN</v>
          </cell>
          <cell r="D3562">
            <v>592964</v>
          </cell>
        </row>
        <row r="3563">
          <cell r="A3563">
            <v>3563</v>
          </cell>
          <cell r="B3563" t="str">
            <v>GRIS PERLA 305x305x20</v>
          </cell>
          <cell r="C3563" t="str">
            <v>M2</v>
          </cell>
          <cell r="D3563">
            <v>71572</v>
          </cell>
        </row>
        <row r="3564">
          <cell r="A3564">
            <v>3564</v>
          </cell>
          <cell r="B3564" t="str">
            <v>BREAKER  UNIP.HQP 20A</v>
          </cell>
          <cell r="C3564" t="str">
            <v>UN</v>
          </cell>
          <cell r="D3564">
            <v>9929</v>
          </cell>
        </row>
        <row r="3565">
          <cell r="A3565">
            <v>3565</v>
          </cell>
          <cell r="B3565" t="str">
            <v>GRIS PERLA 305X610x20</v>
          </cell>
          <cell r="C3565" t="str">
            <v>M2</v>
          </cell>
          <cell r="D3565">
            <v>75632</v>
          </cell>
        </row>
        <row r="3566">
          <cell r="A3566">
            <v>3566</v>
          </cell>
          <cell r="B3566" t="str">
            <v>BREAKER 2000 UNIP.HQP 40A</v>
          </cell>
          <cell r="C3566" t="str">
            <v>UN</v>
          </cell>
          <cell r="D3566">
            <v>4605</v>
          </cell>
        </row>
        <row r="3567">
          <cell r="A3567">
            <v>3567</v>
          </cell>
          <cell r="B3567" t="str">
            <v>DIBUJANTE 1</v>
          </cell>
          <cell r="C3567" t="str">
            <v>MS</v>
          </cell>
          <cell r="D3567">
            <v>525270</v>
          </cell>
        </row>
        <row r="3568">
          <cell r="A3568">
            <v>3568</v>
          </cell>
          <cell r="B3568" t="str">
            <v>COMISION DE TOPOGRAFIA</v>
          </cell>
          <cell r="C3568" t="str">
            <v>DD</v>
          </cell>
          <cell r="D3568">
            <v>500000</v>
          </cell>
        </row>
        <row r="3569">
          <cell r="A3569">
            <v>3569</v>
          </cell>
          <cell r="B3569" t="str">
            <v>BREAKER 2000 UNIP.HQP 70A</v>
          </cell>
          <cell r="C3569" t="str">
            <v>UN</v>
          </cell>
          <cell r="D3569">
            <v>7273</v>
          </cell>
        </row>
        <row r="3570">
          <cell r="A3570">
            <v>3570</v>
          </cell>
          <cell r="B3570" t="str">
            <v>HELIMALLA PLANA M-084</v>
          </cell>
          <cell r="C3570" t="str">
            <v>TN</v>
          </cell>
          <cell r="D3570">
            <v>930672</v>
          </cell>
        </row>
        <row r="3571">
          <cell r="A3571">
            <v>3571</v>
          </cell>
          <cell r="B3571" t="str">
            <v>CADENERO 1</v>
          </cell>
          <cell r="C3571" t="str">
            <v>MS</v>
          </cell>
          <cell r="D3571">
            <v>396700</v>
          </cell>
        </row>
        <row r="3572">
          <cell r="A3572">
            <v>3572</v>
          </cell>
          <cell r="B3572" t="str">
            <v>FIBRATEX               02</v>
          </cell>
          <cell r="C3572" t="str">
            <v>GL</v>
          </cell>
          <cell r="D3572">
            <v>2714</v>
          </cell>
        </row>
        <row r="3573">
          <cell r="A3573">
            <v>3573</v>
          </cell>
          <cell r="B3573" t="str">
            <v>BREAKER 2000 BIP.HQP  30A</v>
          </cell>
          <cell r="C3573" t="str">
            <v>UN</v>
          </cell>
          <cell r="D3573">
            <v>11530</v>
          </cell>
        </row>
        <row r="3574">
          <cell r="A3574">
            <v>3574</v>
          </cell>
          <cell r="B3574" t="str">
            <v>CEMENTO PLAST.TAPAGOTERAS</v>
          </cell>
          <cell r="C3574" t="str">
            <v>GL</v>
          </cell>
          <cell r="D3574">
            <v>2586</v>
          </cell>
        </row>
        <row r="3575">
          <cell r="A3575">
            <v>3575</v>
          </cell>
          <cell r="B3575" t="str">
            <v>BATIMETRISTA INSPECTOR</v>
          </cell>
          <cell r="C3575" t="str">
            <v>MS</v>
          </cell>
          <cell r="D3575">
            <v>633850</v>
          </cell>
        </row>
        <row r="3576">
          <cell r="A3576">
            <v>3576</v>
          </cell>
          <cell r="B3576" t="str">
            <v>TELA ASFALTICA No.15</v>
          </cell>
          <cell r="C3576" t="str">
            <v>M2</v>
          </cell>
          <cell r="D3576">
            <v>200</v>
          </cell>
        </row>
        <row r="3577">
          <cell r="A3577">
            <v>3577</v>
          </cell>
          <cell r="B3577" t="str">
            <v>BREAKER 2000 BIP.HQP  70A</v>
          </cell>
          <cell r="C3577" t="str">
            <v>UN</v>
          </cell>
          <cell r="D3577">
            <v>15938</v>
          </cell>
        </row>
        <row r="3578">
          <cell r="A3578">
            <v>3578</v>
          </cell>
          <cell r="B3578" t="str">
            <v>SISMOGRAFIL-ROLLO   6.0mm</v>
          </cell>
          <cell r="C3578" t="str">
            <v>TN</v>
          </cell>
          <cell r="D3578">
            <v>543374</v>
          </cell>
        </row>
        <row r="3579">
          <cell r="A3579">
            <v>3579</v>
          </cell>
          <cell r="B3579" t="str">
            <v>TELA ASFALTICA No.30</v>
          </cell>
          <cell r="C3579" t="str">
            <v>M2</v>
          </cell>
          <cell r="D3579">
            <v>200</v>
          </cell>
        </row>
        <row r="3580">
          <cell r="A3580">
            <v>3580</v>
          </cell>
          <cell r="B3580" t="str">
            <v>MANTO MORTER-PLAS AL-80</v>
          </cell>
          <cell r="C3580" t="str">
            <v>M2</v>
          </cell>
          <cell r="D3580">
            <v>3886</v>
          </cell>
        </row>
        <row r="3581">
          <cell r="A3581">
            <v>3581</v>
          </cell>
          <cell r="B3581" t="str">
            <v>BREAKER 2000 TRIP.HQP 30A</v>
          </cell>
          <cell r="C3581" t="str">
            <v>UN</v>
          </cell>
          <cell r="D3581">
            <v>19268</v>
          </cell>
        </row>
        <row r="3582">
          <cell r="A3582">
            <v>3582</v>
          </cell>
          <cell r="B3582" t="str">
            <v>MANTO MORTER-PLAS AL-22</v>
          </cell>
          <cell r="C3582" t="str">
            <v>M2</v>
          </cell>
          <cell r="D3582">
            <v>2837</v>
          </cell>
        </row>
        <row r="3583">
          <cell r="A3583">
            <v>3583</v>
          </cell>
          <cell r="B3583" t="str">
            <v>BREAKER 2000 TRIP.HQP 50A</v>
          </cell>
          <cell r="C3583" t="str">
            <v>UN</v>
          </cell>
          <cell r="D3583">
            <v>19268</v>
          </cell>
        </row>
        <row r="3584">
          <cell r="A3584">
            <v>3584</v>
          </cell>
          <cell r="B3584" t="str">
            <v>MANTO MORTER-PLAS  N-4</v>
          </cell>
          <cell r="C3584" t="str">
            <v>M2</v>
          </cell>
          <cell r="D3584">
            <v>3035</v>
          </cell>
        </row>
        <row r="3585">
          <cell r="A3585">
            <v>3585</v>
          </cell>
          <cell r="B3585" t="str">
            <v>BREAKER 2000 TRIP.HQP 70A</v>
          </cell>
          <cell r="C3585" t="str">
            <v>UN</v>
          </cell>
          <cell r="D3585">
            <v>25300</v>
          </cell>
        </row>
        <row r="3586">
          <cell r="A3586">
            <v>3586</v>
          </cell>
          <cell r="B3586" t="str">
            <v>SISMOGRAFIL-ROLLO   6.5mm</v>
          </cell>
          <cell r="C3586" t="str">
            <v>TN</v>
          </cell>
          <cell r="D3586">
            <v>533324</v>
          </cell>
        </row>
        <row r="3587">
          <cell r="A3587">
            <v>3587</v>
          </cell>
          <cell r="B3587" t="str">
            <v>MANTO MORTER-PLAS  N-3</v>
          </cell>
          <cell r="C3587" t="str">
            <v>M2</v>
          </cell>
          <cell r="D3587">
            <v>2443</v>
          </cell>
        </row>
        <row r="3588">
          <cell r="A3588">
            <v>3588</v>
          </cell>
          <cell r="B3588" t="str">
            <v>FORMALETA COLUM 0.5*2.4</v>
          </cell>
          <cell r="C3588" t="str">
            <v>DD</v>
          </cell>
          <cell r="D3588">
            <v>1914</v>
          </cell>
        </row>
        <row r="3589">
          <cell r="A3589">
            <v>3589</v>
          </cell>
          <cell r="B3589" t="str">
            <v>TACO TERMOM. UNIP.HQP 30A</v>
          </cell>
          <cell r="C3589" t="str">
            <v>UN</v>
          </cell>
          <cell r="D3589">
            <v>3132</v>
          </cell>
        </row>
        <row r="3590">
          <cell r="A3590">
            <v>3590</v>
          </cell>
          <cell r="B3590" t="str">
            <v>MALLA BASKET</v>
          </cell>
          <cell r="C3590" t="str">
            <v>UN</v>
          </cell>
          <cell r="D3590">
            <v>2000</v>
          </cell>
        </row>
        <row r="3591">
          <cell r="A3591">
            <v>3591</v>
          </cell>
          <cell r="B3591" t="str">
            <v>TACO TERMOM. UNIP.HQP 50A</v>
          </cell>
          <cell r="C3591" t="str">
            <v>UN</v>
          </cell>
          <cell r="D3591">
            <v>2436</v>
          </cell>
        </row>
        <row r="3592">
          <cell r="A3592">
            <v>3592</v>
          </cell>
          <cell r="B3592" t="str">
            <v>PINTURA BITUMINOSA ALUM.</v>
          </cell>
          <cell r="C3592" t="str">
            <v>KG</v>
          </cell>
          <cell r="D3592">
            <v>6061</v>
          </cell>
        </row>
        <row r="3593">
          <cell r="A3593">
            <v>3593</v>
          </cell>
          <cell r="B3593" t="str">
            <v>LABORATORISTA INSPECTOR</v>
          </cell>
          <cell r="C3593" t="str">
            <v>MS</v>
          </cell>
          <cell r="D3593">
            <v>567860</v>
          </cell>
        </row>
        <row r="3594">
          <cell r="A3594">
            <v>3594</v>
          </cell>
          <cell r="B3594" t="str">
            <v>CORTACIRC.ENCHU.UNIP. 30A</v>
          </cell>
          <cell r="C3594" t="str">
            <v>UN</v>
          </cell>
          <cell r="D3594">
            <v>6078</v>
          </cell>
        </row>
        <row r="3595">
          <cell r="A3595">
            <v>3595</v>
          </cell>
          <cell r="B3595" t="str">
            <v>INSPECTOR 1</v>
          </cell>
          <cell r="C3595" t="str">
            <v>MS</v>
          </cell>
          <cell r="D3595">
            <v>432120</v>
          </cell>
        </row>
        <row r="3596">
          <cell r="A3596">
            <v>3596</v>
          </cell>
          <cell r="B3596" t="str">
            <v>CORTACIRC.ENCHU.UNIP. 50A</v>
          </cell>
          <cell r="C3596" t="str">
            <v>UN</v>
          </cell>
          <cell r="D3596">
            <v>6078</v>
          </cell>
        </row>
        <row r="3597">
          <cell r="A3597">
            <v>3597</v>
          </cell>
          <cell r="B3597" t="str">
            <v>TINA AMERICANA 1.4x.9x.42</v>
          </cell>
          <cell r="C3597" t="str">
            <v>UN</v>
          </cell>
          <cell r="D3597">
            <v>232367</v>
          </cell>
        </row>
        <row r="3598">
          <cell r="A3598">
            <v>3598</v>
          </cell>
          <cell r="B3598" t="str">
            <v>CORTACIRC.ENCHU.UNIP. 70A</v>
          </cell>
          <cell r="C3598" t="str">
            <v>UN</v>
          </cell>
          <cell r="D3598">
            <v>14128</v>
          </cell>
        </row>
        <row r="3599">
          <cell r="A3599">
            <v>3599</v>
          </cell>
          <cell r="B3599" t="str">
            <v>CONDUCTOR</v>
          </cell>
          <cell r="C3599" t="str">
            <v>MS</v>
          </cell>
          <cell r="D3599">
            <v>287660</v>
          </cell>
        </row>
        <row r="3600">
          <cell r="A3600">
            <v>3600</v>
          </cell>
          <cell r="B3600" t="str">
            <v>SISMOGRAFIL-ROLLO   7.5mm</v>
          </cell>
          <cell r="C3600" t="str">
            <v>TN</v>
          </cell>
          <cell r="D3600">
            <v>533324</v>
          </cell>
        </row>
        <row r="3601">
          <cell r="A3601">
            <v>3601</v>
          </cell>
          <cell r="B3601" t="str">
            <v>ACUEDUCTO RESIDENCIAL E01</v>
          </cell>
          <cell r="C3601" t="str">
            <v>UN</v>
          </cell>
          <cell r="D3601">
            <v>29580</v>
          </cell>
        </row>
        <row r="3602">
          <cell r="A3602">
            <v>3602</v>
          </cell>
          <cell r="B3602" t="str">
            <v>CONTADOR</v>
          </cell>
          <cell r="C3602" t="str">
            <v>MS</v>
          </cell>
          <cell r="D3602">
            <v>624650</v>
          </cell>
        </row>
        <row r="3603">
          <cell r="A3603">
            <v>3603</v>
          </cell>
          <cell r="B3603" t="str">
            <v>CORTACIRC.ENCHU.BIP.  30A</v>
          </cell>
          <cell r="C3603" t="str">
            <v>UN</v>
          </cell>
          <cell r="D3603">
            <v>16611</v>
          </cell>
        </row>
        <row r="3604">
          <cell r="A3604">
            <v>3604</v>
          </cell>
          <cell r="B3604" t="str">
            <v>COCINA INTEGRAL  1.20 MTS</v>
          </cell>
          <cell r="C3604" t="str">
            <v>ML</v>
          </cell>
          <cell r="D3604">
            <v>165880</v>
          </cell>
        </row>
        <row r="3605">
          <cell r="A3605">
            <v>3605</v>
          </cell>
          <cell r="B3605" t="str">
            <v>CORTACIRC.ENCHU.BIP.  50A</v>
          </cell>
          <cell r="C3605" t="str">
            <v>UN</v>
          </cell>
          <cell r="D3605">
            <v>20207</v>
          </cell>
        </row>
        <row r="3606">
          <cell r="A3606">
            <v>3606</v>
          </cell>
          <cell r="B3606" t="str">
            <v>COCINA INTEGRAL  1.71 MTS</v>
          </cell>
          <cell r="C3606" t="str">
            <v>ML</v>
          </cell>
          <cell r="D3606">
            <v>105560</v>
          </cell>
        </row>
        <row r="3607">
          <cell r="A3607">
            <v>3607</v>
          </cell>
          <cell r="B3607" t="str">
            <v>CORTACIRC.ENCHU.BIP.  70A</v>
          </cell>
          <cell r="C3607" t="str">
            <v>UN</v>
          </cell>
          <cell r="D3607">
            <v>29812</v>
          </cell>
        </row>
        <row r="3608">
          <cell r="A3608">
            <v>3608</v>
          </cell>
          <cell r="B3608" t="str">
            <v>COCINA INTEGRAL 20.09 MTS</v>
          </cell>
          <cell r="C3608" t="str">
            <v>ML</v>
          </cell>
          <cell r="D3608">
            <v>255200</v>
          </cell>
        </row>
        <row r="3609">
          <cell r="A3609">
            <v>3609</v>
          </cell>
          <cell r="B3609" t="str">
            <v>CORTACIRC.ENCHU.BIP. 100A</v>
          </cell>
          <cell r="C3609" t="str">
            <v>UN</v>
          </cell>
          <cell r="D3609">
            <v>29812</v>
          </cell>
        </row>
        <row r="3610">
          <cell r="A3610">
            <v>3610</v>
          </cell>
          <cell r="B3610" t="str">
            <v>REVISION ENERGIA      E02</v>
          </cell>
          <cell r="C3610" t="str">
            <v>UN</v>
          </cell>
          <cell r="D3610">
            <v>5727</v>
          </cell>
        </row>
        <row r="3611">
          <cell r="A3611">
            <v>3611</v>
          </cell>
          <cell r="B3611" t="str">
            <v>FORMALETA COLUM 0.6*2.4</v>
          </cell>
          <cell r="C3611" t="str">
            <v>DD</v>
          </cell>
          <cell r="D3611">
            <v>2320</v>
          </cell>
        </row>
        <row r="3612">
          <cell r="A3612">
            <v>3612</v>
          </cell>
          <cell r="B3612" t="str">
            <v>CORTACIRC.ENCHU.TRIP. 30A</v>
          </cell>
          <cell r="C3612" t="str">
            <v>UN</v>
          </cell>
          <cell r="D3612">
            <v>38918</v>
          </cell>
        </row>
        <row r="3613">
          <cell r="A3613">
            <v>3613</v>
          </cell>
          <cell r="B3613" t="str">
            <v>FORMALETA COLUM 0.8*2.4</v>
          </cell>
          <cell r="C3613" t="str">
            <v>DD</v>
          </cell>
          <cell r="D3613">
            <v>2668</v>
          </cell>
        </row>
        <row r="3614">
          <cell r="A3614">
            <v>3614</v>
          </cell>
          <cell r="B3614" t="str">
            <v>CORTACIRC.ENCHU.TRIP. 50A</v>
          </cell>
          <cell r="C3614" t="str">
            <v>UN</v>
          </cell>
          <cell r="D3614">
            <v>38918</v>
          </cell>
        </row>
        <row r="3615">
          <cell r="A3615">
            <v>3615</v>
          </cell>
          <cell r="B3615" t="str">
            <v>FORMALETA COLUM 0.3*2.0</v>
          </cell>
          <cell r="C3615" t="str">
            <v>DD</v>
          </cell>
          <cell r="D3615">
            <v>2552</v>
          </cell>
        </row>
        <row r="3616">
          <cell r="A3616">
            <v>3616</v>
          </cell>
          <cell r="B3616" t="str">
            <v>CORTACIRC.ENCHU.TRIP. 70A</v>
          </cell>
          <cell r="C3616" t="str">
            <v>UN</v>
          </cell>
          <cell r="D3616">
            <v>48743</v>
          </cell>
        </row>
        <row r="3617">
          <cell r="A3617">
            <v>3617</v>
          </cell>
          <cell r="B3617" t="str">
            <v>FORMALETA COLUM 0.3*2.4</v>
          </cell>
          <cell r="C3617" t="str">
            <v>DD</v>
          </cell>
          <cell r="D3617">
            <v>1276</v>
          </cell>
        </row>
        <row r="3618">
          <cell r="A3618">
            <v>3618</v>
          </cell>
          <cell r="B3618" t="str">
            <v>CORTACIRC.ENCHU.TRIP.100A</v>
          </cell>
          <cell r="C3618" t="str">
            <v>UN</v>
          </cell>
          <cell r="D3618">
            <v>48743</v>
          </cell>
        </row>
        <row r="3619">
          <cell r="A3619">
            <v>3619</v>
          </cell>
          <cell r="B3619" t="str">
            <v>CUÑAS T FOOMALET COLUMNA</v>
          </cell>
          <cell r="C3619" t="str">
            <v>DD</v>
          </cell>
          <cell r="D3619">
            <v>5</v>
          </cell>
        </row>
        <row r="3620">
          <cell r="A3620">
            <v>3620</v>
          </cell>
          <cell r="B3620" t="str">
            <v>PLACA DE PITON (0.5*0.5)</v>
          </cell>
          <cell r="C3620" t="str">
            <v>DD</v>
          </cell>
          <cell r="D3620">
            <v>191</v>
          </cell>
        </row>
        <row r="3621">
          <cell r="A3621">
            <v>3621</v>
          </cell>
          <cell r="B3621" t="str">
            <v>CORTACIRC.ATORN.UNIP. 30A</v>
          </cell>
          <cell r="C3621" t="str">
            <v>UN</v>
          </cell>
          <cell r="D3621">
            <v>7447</v>
          </cell>
        </row>
        <row r="3622">
          <cell r="A3622">
            <v>3622</v>
          </cell>
          <cell r="B3622" t="str">
            <v>BASE DE ANCLAJE LOSA</v>
          </cell>
          <cell r="C3622" t="str">
            <v>UN</v>
          </cell>
          <cell r="D3622">
            <v>3210</v>
          </cell>
        </row>
        <row r="3623">
          <cell r="A3623">
            <v>3623</v>
          </cell>
          <cell r="B3623" t="str">
            <v>CORTACIRC.ATORN.UNIP. 50A</v>
          </cell>
          <cell r="C3623" t="str">
            <v>UN</v>
          </cell>
          <cell r="D3623">
            <v>10846</v>
          </cell>
        </row>
        <row r="3624">
          <cell r="A3624">
            <v>3624</v>
          </cell>
          <cell r="B3624" t="str">
            <v>BANDA DE AMARRE</v>
          </cell>
          <cell r="C3624" t="str">
            <v>DD</v>
          </cell>
          <cell r="D3624">
            <v>17</v>
          </cell>
        </row>
        <row r="3625">
          <cell r="A3625">
            <v>3625</v>
          </cell>
          <cell r="B3625" t="str">
            <v>CORTACIRC.ATORN.UNIP. 70A</v>
          </cell>
          <cell r="C3625" t="str">
            <v>UN</v>
          </cell>
          <cell r="D3625">
            <v>15091</v>
          </cell>
        </row>
        <row r="3626">
          <cell r="A3626">
            <v>3626</v>
          </cell>
          <cell r="B3626" t="str">
            <v>CHAPETA 3/8</v>
          </cell>
          <cell r="C3626" t="str">
            <v>DD</v>
          </cell>
          <cell r="D3626">
            <v>46</v>
          </cell>
        </row>
        <row r="3627">
          <cell r="A3627">
            <v>3627</v>
          </cell>
          <cell r="B3627" t="str">
            <v>SISMOGRAFIL-ROLLO   8.5mm</v>
          </cell>
          <cell r="C3627" t="str">
            <v>TN</v>
          </cell>
          <cell r="D3627">
            <v>533324</v>
          </cell>
        </row>
        <row r="3628">
          <cell r="A3628">
            <v>3628</v>
          </cell>
          <cell r="B3628" t="str">
            <v>TABLON DE MT (CAN)</v>
          </cell>
          <cell r="C3628" t="str">
            <v>DD</v>
          </cell>
          <cell r="D3628">
            <v>174</v>
          </cell>
        </row>
        <row r="3629">
          <cell r="A3629">
            <v>3629</v>
          </cell>
          <cell r="B3629" t="str">
            <v>TABLONDE 2.0 MT(CAN)</v>
          </cell>
          <cell r="C3629" t="str">
            <v>DD</v>
          </cell>
          <cell r="D3629">
            <v>93</v>
          </cell>
        </row>
        <row r="3630">
          <cell r="A3630">
            <v>3630</v>
          </cell>
          <cell r="B3630" t="str">
            <v>CORTACIRC.ATORN.BIP.  30A</v>
          </cell>
          <cell r="C3630" t="str">
            <v>UN</v>
          </cell>
          <cell r="D3630">
            <v>17898</v>
          </cell>
        </row>
        <row r="3631">
          <cell r="A3631">
            <v>3631</v>
          </cell>
          <cell r="B3631" t="str">
            <v>ABRASAD DALMINE TUBO 42MM</v>
          </cell>
          <cell r="C3631" t="str">
            <v>DD</v>
          </cell>
          <cell r="D3631">
            <v>65</v>
          </cell>
        </row>
        <row r="3632">
          <cell r="A3632">
            <v>3632</v>
          </cell>
          <cell r="B3632" t="str">
            <v>CORTACIRC.ATORN.BIP.  50A</v>
          </cell>
          <cell r="C3632" t="str">
            <v>UN</v>
          </cell>
          <cell r="D3632">
            <v>24812</v>
          </cell>
        </row>
        <row r="3633">
          <cell r="A3633">
            <v>3633</v>
          </cell>
          <cell r="B3633" t="str">
            <v>TUB DALMINE ML,DIA.42-48M</v>
          </cell>
          <cell r="C3633" t="str">
            <v>DD</v>
          </cell>
          <cell r="D3633">
            <v>17</v>
          </cell>
        </row>
        <row r="3634">
          <cell r="A3634">
            <v>3634</v>
          </cell>
          <cell r="B3634" t="str">
            <v>CORTACIRC.ENCHU.BIP.  701</v>
          </cell>
          <cell r="C3634" t="str">
            <v>UN</v>
          </cell>
          <cell r="D3634">
            <v>35298</v>
          </cell>
        </row>
        <row r="3635">
          <cell r="A3635">
            <v>3635</v>
          </cell>
          <cell r="B3635" t="str">
            <v>MARCO ANDAMIO 1.2*1.2</v>
          </cell>
          <cell r="C3635" t="str">
            <v>DD</v>
          </cell>
          <cell r="D3635">
            <v>150</v>
          </cell>
        </row>
        <row r="3636">
          <cell r="A3636">
            <v>3636</v>
          </cell>
          <cell r="B3636" t="str">
            <v>SISMOGRAFIL-ROLLO   9.0mm</v>
          </cell>
          <cell r="C3636" t="str">
            <v>TN</v>
          </cell>
          <cell r="D3636">
            <v>538878</v>
          </cell>
        </row>
        <row r="3637">
          <cell r="A3637">
            <v>3637</v>
          </cell>
          <cell r="B3637" t="str">
            <v>CODO SEGURID ANDAM.TUB</v>
          </cell>
          <cell r="C3637" t="str">
            <v>DD</v>
          </cell>
          <cell r="D3637">
            <v>12</v>
          </cell>
        </row>
        <row r="3638">
          <cell r="A3638">
            <v>3638</v>
          </cell>
          <cell r="B3638" t="str">
            <v>TORRE MALACATE PLUMA(MMT)</v>
          </cell>
          <cell r="C3638" t="str">
            <v>DD</v>
          </cell>
          <cell r="D3638">
            <v>522</v>
          </cell>
        </row>
        <row r="3639">
          <cell r="A3639">
            <v>3639</v>
          </cell>
          <cell r="B3639" t="str">
            <v>CORTACIRC.ATORN.TRIP. 30A</v>
          </cell>
          <cell r="C3639" t="str">
            <v>UN</v>
          </cell>
          <cell r="D3639">
            <v>41748</v>
          </cell>
        </row>
        <row r="3640">
          <cell r="A3640">
            <v>3640</v>
          </cell>
          <cell r="B3640" t="str">
            <v>TORRE MALACATE PLUMA(MT)</v>
          </cell>
          <cell r="C3640" t="str">
            <v>DD</v>
          </cell>
          <cell r="D3640">
            <v>522</v>
          </cell>
        </row>
        <row r="3641">
          <cell r="A3641">
            <v>3641</v>
          </cell>
          <cell r="B3641" t="str">
            <v>ADMINISTRADOR</v>
          </cell>
          <cell r="C3641" t="str">
            <v>MS</v>
          </cell>
          <cell r="D3641">
            <v>596260</v>
          </cell>
        </row>
        <row r="3642">
          <cell r="A3642">
            <v>3642</v>
          </cell>
          <cell r="B3642" t="str">
            <v>CONCRETAD TOLVA 11P3(2BT)</v>
          </cell>
          <cell r="C3642" t="str">
            <v>DD</v>
          </cell>
          <cell r="D3642">
            <v>23200</v>
          </cell>
        </row>
        <row r="3643">
          <cell r="A3643">
            <v>3643</v>
          </cell>
          <cell r="B3643" t="str">
            <v>CORTACIRC.ATORN.TRIP. 70A</v>
          </cell>
          <cell r="C3643" t="str">
            <v>UN</v>
          </cell>
          <cell r="D3643">
            <v>52177</v>
          </cell>
        </row>
        <row r="3644">
          <cell r="A3644">
            <v>3644</v>
          </cell>
          <cell r="B3644" t="str">
            <v>PAGADOR</v>
          </cell>
          <cell r="C3644" t="str">
            <v>MS</v>
          </cell>
          <cell r="D3644">
            <v>525270</v>
          </cell>
        </row>
        <row r="3645">
          <cell r="A3645">
            <v>3645</v>
          </cell>
          <cell r="B3645" t="str">
            <v>CORTACIRC.ATORN.TRIP.100A</v>
          </cell>
          <cell r="C3645" t="str">
            <v>UN</v>
          </cell>
          <cell r="D3645">
            <v>52177</v>
          </cell>
        </row>
        <row r="3646">
          <cell r="A3646">
            <v>3646</v>
          </cell>
          <cell r="B3646" t="str">
            <v>BUGUI(COCHES DE UNA LLANT</v>
          </cell>
          <cell r="C3646" t="str">
            <v>DD</v>
          </cell>
          <cell r="D3646">
            <v>522</v>
          </cell>
        </row>
        <row r="3647">
          <cell r="A3647">
            <v>3647</v>
          </cell>
          <cell r="B3647" t="str">
            <v>VIBRADOR PARA CONCRETO</v>
          </cell>
          <cell r="C3647" t="str">
            <v>DD</v>
          </cell>
          <cell r="D3647">
            <v>11600</v>
          </cell>
        </row>
        <row r="3648">
          <cell r="A3648">
            <v>3648</v>
          </cell>
          <cell r="B3648" t="str">
            <v>CORTACIRC.INDUST.GHC  30A</v>
          </cell>
          <cell r="C3648" t="str">
            <v>UN</v>
          </cell>
          <cell r="D3648">
            <v>144866</v>
          </cell>
        </row>
        <row r="3649">
          <cell r="A3649">
            <v>3649</v>
          </cell>
          <cell r="B3649" t="str">
            <v>BALDE PARA GRUA</v>
          </cell>
          <cell r="C3649" t="str">
            <v>DD</v>
          </cell>
          <cell r="D3649">
            <v>1740</v>
          </cell>
        </row>
        <row r="3650">
          <cell r="A3650">
            <v>3650</v>
          </cell>
          <cell r="B3650" t="str">
            <v>CORTACIRC.INDUST.GHC  50A</v>
          </cell>
          <cell r="C3650" t="str">
            <v>UN</v>
          </cell>
          <cell r="D3650">
            <v>144866</v>
          </cell>
        </row>
        <row r="3651">
          <cell r="A3651">
            <v>3651</v>
          </cell>
          <cell r="B3651" t="str">
            <v>CADENA GANCHO PARA HIERRO</v>
          </cell>
          <cell r="C3651" t="str">
            <v>DD</v>
          </cell>
          <cell r="D3651">
            <v>1044</v>
          </cell>
        </row>
        <row r="3652">
          <cell r="A3652">
            <v>3652</v>
          </cell>
          <cell r="B3652" t="str">
            <v>CORTACIRC.INDUST.GHC  70A</v>
          </cell>
          <cell r="C3652" t="str">
            <v>UN</v>
          </cell>
          <cell r="D3652">
            <v>166204</v>
          </cell>
        </row>
        <row r="3653">
          <cell r="A3653">
            <v>3653</v>
          </cell>
          <cell r="B3653" t="str">
            <v>RESINA ROJA</v>
          </cell>
          <cell r="C3653" t="str">
            <v>KG</v>
          </cell>
          <cell r="D3653">
            <v>8500</v>
          </cell>
        </row>
        <row r="3654">
          <cell r="A3654">
            <v>3654</v>
          </cell>
          <cell r="B3654" t="str">
            <v>ASFALTO TIPO 190       01</v>
          </cell>
          <cell r="C3654" t="str">
            <v>KG</v>
          </cell>
          <cell r="D3654">
            <v>248</v>
          </cell>
        </row>
        <row r="3655">
          <cell r="A3655">
            <v>3655</v>
          </cell>
          <cell r="B3655" t="str">
            <v>ASFALTO TIPO 70-90</v>
          </cell>
          <cell r="C3655" t="str">
            <v>KG</v>
          </cell>
          <cell r="D3655">
            <v>181</v>
          </cell>
        </row>
        <row r="3656">
          <cell r="A3656">
            <v>3656</v>
          </cell>
          <cell r="B3656" t="str">
            <v>CORTACIRC.IND.BIP.FD  30A</v>
          </cell>
          <cell r="C3656" t="str">
            <v>UN</v>
          </cell>
          <cell r="D3656">
            <v>174556</v>
          </cell>
        </row>
        <row r="3657">
          <cell r="A3657">
            <v>3657</v>
          </cell>
          <cell r="B3657" t="str">
            <v>RESINA VERDE</v>
          </cell>
          <cell r="C3657" t="str">
            <v>KG</v>
          </cell>
          <cell r="D3657">
            <v>8340</v>
          </cell>
        </row>
        <row r="3658">
          <cell r="A3658">
            <v>3658</v>
          </cell>
          <cell r="B3658" t="str">
            <v>RESINA BLANCA</v>
          </cell>
          <cell r="C3658" t="str">
            <v>KG</v>
          </cell>
          <cell r="D3658">
            <v>6780</v>
          </cell>
        </row>
        <row r="3659">
          <cell r="A3659">
            <v>3659</v>
          </cell>
          <cell r="B3659" t="str">
            <v>CARRO TANQUE DE AGUA</v>
          </cell>
          <cell r="C3659" t="str">
            <v>VJ</v>
          </cell>
          <cell r="D3659">
            <v>50000</v>
          </cell>
        </row>
        <row r="3660">
          <cell r="A3660">
            <v>3660</v>
          </cell>
          <cell r="B3660" t="str">
            <v>CILINDRO COMPACTADOR 3 TN</v>
          </cell>
          <cell r="C3660" t="str">
            <v>HR</v>
          </cell>
          <cell r="D3660">
            <v>6750</v>
          </cell>
        </row>
        <row r="3661">
          <cell r="A3661">
            <v>3661</v>
          </cell>
          <cell r="B3661" t="str">
            <v>ANGULO   4/4x80   19X3 mm</v>
          </cell>
          <cell r="C3661" t="str">
            <v>TN</v>
          </cell>
          <cell r="D3661">
            <v>625832</v>
          </cell>
        </row>
        <row r="3662">
          <cell r="A3662">
            <v>3662</v>
          </cell>
          <cell r="B3662" t="str">
            <v>JUNTA DE DILATACION</v>
          </cell>
          <cell r="C3662" t="str">
            <v>ML</v>
          </cell>
          <cell r="D3662">
            <v>1800</v>
          </cell>
        </row>
        <row r="3663">
          <cell r="A3663">
            <v>3663</v>
          </cell>
          <cell r="B3663" t="str">
            <v>CORTACIRC.IND.BIP.FD 150A</v>
          </cell>
          <cell r="C3663" t="str">
            <v>UN</v>
          </cell>
          <cell r="D3663">
            <v>195309</v>
          </cell>
        </row>
        <row r="3664">
          <cell r="A3664">
            <v>3664</v>
          </cell>
          <cell r="B3664" t="str">
            <v>REJILLA ALUM.   3x2 SOSCO</v>
          </cell>
          <cell r="C3664" t="str">
            <v>UN</v>
          </cell>
          <cell r="D3664">
            <v>3616</v>
          </cell>
        </row>
        <row r="3665">
          <cell r="A3665">
            <v>3665</v>
          </cell>
          <cell r="B3665" t="str">
            <v>REJILLA PLAST.  5x3 SOSCO</v>
          </cell>
          <cell r="C3665" t="str">
            <v>UN</v>
          </cell>
          <cell r="D3665">
            <v>5500</v>
          </cell>
        </row>
        <row r="3666">
          <cell r="A3666">
            <v>3666</v>
          </cell>
          <cell r="B3666" t="str">
            <v>CORTACIRC.IND.TRIP.FD 30A</v>
          </cell>
          <cell r="C3666" t="str">
            <v>UN</v>
          </cell>
          <cell r="D3666">
            <v>225654</v>
          </cell>
        </row>
        <row r="3667">
          <cell r="A3667">
            <v>3667</v>
          </cell>
          <cell r="B3667" t="str">
            <v>ACUEDUCTO RESIDENCIAL E02</v>
          </cell>
          <cell r="C3667" t="str">
            <v>UN</v>
          </cell>
          <cell r="D3667">
            <v>68000</v>
          </cell>
        </row>
        <row r="3668">
          <cell r="A3668">
            <v>3668</v>
          </cell>
          <cell r="B3668" t="str">
            <v>CORTACIRC.IND.TRIP.FD 50A</v>
          </cell>
          <cell r="C3668" t="str">
            <v>UN</v>
          </cell>
          <cell r="D3668">
            <v>225654</v>
          </cell>
        </row>
        <row r="3669">
          <cell r="A3669">
            <v>3669</v>
          </cell>
          <cell r="B3669" t="str">
            <v>CANASTA PARA GRUA</v>
          </cell>
          <cell r="C3669" t="str">
            <v>DD</v>
          </cell>
          <cell r="D3669">
            <v>1740</v>
          </cell>
        </row>
        <row r="3670">
          <cell r="A3670">
            <v>3670</v>
          </cell>
          <cell r="B3670" t="str">
            <v>CORTACIRC.IND.TRIP.FD 70A</v>
          </cell>
          <cell r="C3670" t="str">
            <v>UN</v>
          </cell>
          <cell r="D3670">
            <v>237916</v>
          </cell>
        </row>
        <row r="3671">
          <cell r="A3671">
            <v>3671</v>
          </cell>
          <cell r="B3671" t="str">
            <v>CORTACIRC.IND.TRIP.FD100A</v>
          </cell>
          <cell r="C3671" t="str">
            <v>UN</v>
          </cell>
          <cell r="D3671">
            <v>237916</v>
          </cell>
        </row>
        <row r="3672">
          <cell r="A3672">
            <v>3672</v>
          </cell>
          <cell r="B3672" t="str">
            <v>REJILLA PLANA CORR. 3"</v>
          </cell>
          <cell r="C3672" t="str">
            <v>UN</v>
          </cell>
          <cell r="D3672">
            <v>2490</v>
          </cell>
        </row>
        <row r="3673">
          <cell r="A3673">
            <v>3673</v>
          </cell>
          <cell r="B3673" t="str">
            <v>CORTACIRC.IND.TRIP.FD150A</v>
          </cell>
          <cell r="C3673" t="str">
            <v>UN</v>
          </cell>
          <cell r="D3673">
            <v>358347</v>
          </cell>
        </row>
        <row r="3674">
          <cell r="A3674">
            <v>3674</v>
          </cell>
          <cell r="B3674" t="str">
            <v>ANGULO     25x3   1x1/8mm</v>
          </cell>
          <cell r="C3674" t="str">
            <v>TN</v>
          </cell>
          <cell r="D3674">
            <v>632713</v>
          </cell>
        </row>
        <row r="3675">
          <cell r="A3675">
            <v>3675</v>
          </cell>
          <cell r="B3675" t="str">
            <v>CORTACIRC.IND.</v>
          </cell>
          <cell r="C3675" t="str">
            <v>UN</v>
          </cell>
          <cell r="D3675">
            <v>454790</v>
          </cell>
        </row>
        <row r="3676">
          <cell r="A3676">
            <v>3676</v>
          </cell>
          <cell r="B3676" t="str">
            <v>REJILLA LAVADERO 1 1/2"</v>
          </cell>
          <cell r="C3676" t="str">
            <v>UN</v>
          </cell>
          <cell r="D3676">
            <v>1525</v>
          </cell>
        </row>
        <row r="3677">
          <cell r="A3677">
            <v>3677</v>
          </cell>
          <cell r="B3677" t="str">
            <v>REJILLA VENTILACION</v>
          </cell>
          <cell r="C3677" t="str">
            <v>UN</v>
          </cell>
          <cell r="D3677">
            <v>5200</v>
          </cell>
        </row>
        <row r="3678">
          <cell r="A3678">
            <v>3678</v>
          </cell>
          <cell r="B3678" t="str">
            <v>CORTACIRC.IND.         01</v>
          </cell>
          <cell r="C3678" t="str">
            <v>UN</v>
          </cell>
          <cell r="D3678">
            <v>454790</v>
          </cell>
        </row>
        <row r="3679">
          <cell r="A3679">
            <v>3679</v>
          </cell>
          <cell r="B3679" t="str">
            <v>CORTACIRC.IND.         02</v>
          </cell>
          <cell r="C3679" t="str">
            <v>UN</v>
          </cell>
          <cell r="D3679">
            <v>822452</v>
          </cell>
        </row>
        <row r="3680">
          <cell r="A3680">
            <v>3680</v>
          </cell>
          <cell r="B3680" t="str">
            <v>RETROEXCAVADORA      5-01</v>
          </cell>
          <cell r="C3680" t="str">
            <v>DD</v>
          </cell>
          <cell r="D3680">
            <v>250000</v>
          </cell>
        </row>
        <row r="3681">
          <cell r="A3681">
            <v>3681</v>
          </cell>
          <cell r="B3681" t="str">
            <v>CORTACIRC.IND.         03</v>
          </cell>
          <cell r="C3681" t="str">
            <v>UN</v>
          </cell>
          <cell r="D3681">
            <v>822452</v>
          </cell>
        </row>
        <row r="3682">
          <cell r="A3682">
            <v>3682</v>
          </cell>
          <cell r="B3682" t="str">
            <v>CORTACIRC.IND.         04</v>
          </cell>
          <cell r="C3682" t="str">
            <v>UN</v>
          </cell>
          <cell r="D3682">
            <v>1959855</v>
          </cell>
        </row>
        <row r="3683">
          <cell r="A3683">
            <v>3683</v>
          </cell>
          <cell r="B3683" t="str">
            <v>CORTACIRC.IND.RD800-1600A</v>
          </cell>
          <cell r="C3683" t="str">
            <v>UN</v>
          </cell>
          <cell r="D3683">
            <v>6476663</v>
          </cell>
        </row>
        <row r="3684">
          <cell r="A3684">
            <v>3684</v>
          </cell>
          <cell r="B3684" t="str">
            <v>ANGULO     50x3   2x1/8mm</v>
          </cell>
          <cell r="C3684" t="str">
            <v>TN</v>
          </cell>
          <cell r="D3684">
            <v>705898</v>
          </cell>
        </row>
        <row r="3685">
          <cell r="A3685">
            <v>3685</v>
          </cell>
          <cell r="B3685" t="str">
            <v>CORTACIRC.IND.  400-800 A</v>
          </cell>
          <cell r="C3685" t="str">
            <v>UN</v>
          </cell>
          <cell r="D3685">
            <v>3037518</v>
          </cell>
        </row>
        <row r="3686">
          <cell r="A3686">
            <v>3686</v>
          </cell>
          <cell r="B3686" t="str">
            <v>CORTACIRC.IND.  600-1200A</v>
          </cell>
          <cell r="C3686" t="str">
            <v>UN</v>
          </cell>
          <cell r="D3686">
            <v>5116830</v>
          </cell>
        </row>
        <row r="3687">
          <cell r="A3687">
            <v>3687</v>
          </cell>
          <cell r="B3687" t="str">
            <v>ANGULO   25x4.5  1x3/16mm</v>
          </cell>
          <cell r="C3687" t="str">
            <v>TN</v>
          </cell>
          <cell r="D3687">
            <v>700863</v>
          </cell>
        </row>
        <row r="3688">
          <cell r="A3688">
            <v>3688</v>
          </cell>
          <cell r="B3688" t="str">
            <v>CORTACIRC.IND. 1600-3000A</v>
          </cell>
          <cell r="C3688" t="str">
            <v>UN</v>
          </cell>
          <cell r="D3688">
            <v>20082550</v>
          </cell>
        </row>
        <row r="3689">
          <cell r="A3689">
            <v>3689</v>
          </cell>
          <cell r="B3689" t="str">
            <v>CONTACTO AUXILIAR P/ FD</v>
          </cell>
          <cell r="C3689" t="str">
            <v>UN</v>
          </cell>
          <cell r="D3689">
            <v>150046</v>
          </cell>
        </row>
        <row r="3690">
          <cell r="A3690">
            <v>3690</v>
          </cell>
          <cell r="B3690" t="str">
            <v>ANTENA PARABOLICA 4 CAN</v>
          </cell>
          <cell r="C3690" t="str">
            <v>UN</v>
          </cell>
          <cell r="D3690">
            <v>5750000</v>
          </cell>
        </row>
        <row r="3691">
          <cell r="A3691">
            <v>3691</v>
          </cell>
          <cell r="B3691" t="str">
            <v>ANTENA PARABOLICA 4 CAN01</v>
          </cell>
          <cell r="C3691" t="str">
            <v>UN</v>
          </cell>
          <cell r="D3691">
            <v>8500000</v>
          </cell>
        </row>
        <row r="3692">
          <cell r="A3692">
            <v>3692</v>
          </cell>
          <cell r="B3692" t="str">
            <v>VALLAS DE OBRA TELA ALGOD</v>
          </cell>
          <cell r="C3692" t="str">
            <v>ML</v>
          </cell>
          <cell r="D3692">
            <v>32000</v>
          </cell>
        </row>
        <row r="3693">
          <cell r="A3693">
            <v>3693</v>
          </cell>
          <cell r="B3693" t="str">
            <v>CONTACTOR AUXILIAR P/ RD</v>
          </cell>
          <cell r="C3693" t="str">
            <v>UN</v>
          </cell>
          <cell r="D3693">
            <v>298294</v>
          </cell>
        </row>
        <row r="3694">
          <cell r="A3694">
            <v>3694</v>
          </cell>
          <cell r="B3694" t="str">
            <v>PROVISIONAL DE AGUA</v>
          </cell>
          <cell r="C3694" t="str">
            <v>MS</v>
          </cell>
          <cell r="D3694">
            <v>50000</v>
          </cell>
        </row>
        <row r="3695">
          <cell r="A3695">
            <v>3695</v>
          </cell>
          <cell r="B3695" t="str">
            <v>REGLAMENTO PROP. HORIZONT</v>
          </cell>
          <cell r="C3695" t="str">
            <v>UN</v>
          </cell>
          <cell r="D3695">
            <v>60047</v>
          </cell>
        </row>
        <row r="3696">
          <cell r="A3696">
            <v>3696</v>
          </cell>
          <cell r="B3696" t="str">
            <v>GRIS PERLA ASERRADO</v>
          </cell>
          <cell r="C3696" t="str">
            <v>M2</v>
          </cell>
          <cell r="D3696">
            <v>60088</v>
          </cell>
        </row>
        <row r="3697">
          <cell r="A3697">
            <v>3697</v>
          </cell>
          <cell r="B3697" t="str">
            <v>ACUEDUCTO RESIDENCIAL E-3</v>
          </cell>
          <cell r="C3697" t="str">
            <v>UN</v>
          </cell>
          <cell r="D3697">
            <v>121413</v>
          </cell>
        </row>
        <row r="3698">
          <cell r="A3698">
            <v>3698</v>
          </cell>
          <cell r="B3698" t="str">
            <v>ANGULO   50x6       2x1/4</v>
          </cell>
          <cell r="C3698" t="str">
            <v>TN</v>
          </cell>
          <cell r="D3698">
            <v>683316</v>
          </cell>
        </row>
        <row r="3699">
          <cell r="A3699">
            <v>3699</v>
          </cell>
          <cell r="B3699" t="str">
            <v>ACUEDUCTO RESIDENCIAL E03</v>
          </cell>
          <cell r="C3699" t="str">
            <v>UN</v>
          </cell>
          <cell r="D3699">
            <v>221867</v>
          </cell>
        </row>
        <row r="3700">
          <cell r="A3700">
            <v>3700</v>
          </cell>
          <cell r="B3700" t="str">
            <v>VALLAS METALICAS</v>
          </cell>
          <cell r="C3700" t="str">
            <v>ML</v>
          </cell>
          <cell r="D3700">
            <v>75000</v>
          </cell>
        </row>
        <row r="3701">
          <cell r="A3701">
            <v>3701</v>
          </cell>
          <cell r="B3701" t="str">
            <v>ANGULO   75x6       3x1/4</v>
          </cell>
          <cell r="C3701" t="str">
            <v>TN</v>
          </cell>
          <cell r="D3701">
            <v>720519</v>
          </cell>
        </row>
        <row r="3702">
          <cell r="A3702">
            <v>3702</v>
          </cell>
          <cell r="B3702" t="str">
            <v>ACUEDUCTO RESIDENCIAL E04</v>
          </cell>
          <cell r="C3702" t="str">
            <v>UN</v>
          </cell>
          <cell r="D3702">
            <v>354985</v>
          </cell>
        </row>
        <row r="3703">
          <cell r="A3703">
            <v>3703</v>
          </cell>
          <cell r="B3703" t="str">
            <v>CLOSET MADERA  TRIPLEX</v>
          </cell>
          <cell r="C3703" t="str">
            <v>M2</v>
          </cell>
          <cell r="D3703">
            <v>128000</v>
          </cell>
        </row>
        <row r="3704">
          <cell r="A3704">
            <v>3704</v>
          </cell>
          <cell r="B3704" t="str">
            <v>GEOMEMMBRANA POLY-FLEX 60</v>
          </cell>
          <cell r="C3704" t="str">
            <v>M2</v>
          </cell>
          <cell r="D3704">
            <v>7200</v>
          </cell>
        </row>
        <row r="3705">
          <cell r="A3705">
            <v>3705</v>
          </cell>
          <cell r="B3705" t="str">
            <v>ANGULO   75x9       3x3/8</v>
          </cell>
          <cell r="C3705" t="str">
            <v>TN</v>
          </cell>
          <cell r="D3705">
            <v>703612</v>
          </cell>
        </row>
        <row r="3706">
          <cell r="A3706">
            <v>3706</v>
          </cell>
          <cell r="B3706" t="str">
            <v>ANGULO  100x12      4x1/2</v>
          </cell>
          <cell r="C3706" t="str">
            <v>TN</v>
          </cell>
          <cell r="D3706">
            <v>683119</v>
          </cell>
        </row>
        <row r="3707">
          <cell r="A3707">
            <v>3707</v>
          </cell>
          <cell r="B3707" t="str">
            <v>VIBROCOMPACTADOR  autopropulsado</v>
          </cell>
          <cell r="C3707" t="str">
            <v>HH</v>
          </cell>
          <cell r="D3707">
            <v>55000</v>
          </cell>
        </row>
        <row r="3708">
          <cell r="A3708">
            <v>3708</v>
          </cell>
          <cell r="B3708" t="str">
            <v>CAUTIN ELECTRICO      30W</v>
          </cell>
          <cell r="C3708" t="str">
            <v>UN</v>
          </cell>
          <cell r="D3708">
            <v>21692</v>
          </cell>
        </row>
        <row r="3709">
          <cell r="A3709">
            <v>3709</v>
          </cell>
          <cell r="B3709" t="str">
            <v>LIMA TRIANGULAR  6" 150mm</v>
          </cell>
          <cell r="C3709" t="str">
            <v>UN</v>
          </cell>
          <cell r="D3709">
            <v>2088</v>
          </cell>
        </row>
        <row r="3710">
          <cell r="A3710">
            <v>3710</v>
          </cell>
          <cell r="B3710" t="str">
            <v>ACUEDUCTO RESIDENCIAL E05</v>
          </cell>
          <cell r="C3710" t="str">
            <v>UN</v>
          </cell>
          <cell r="D3710">
            <v>532479</v>
          </cell>
        </row>
        <row r="3711">
          <cell r="A3711">
            <v>3711</v>
          </cell>
          <cell r="B3711" t="str">
            <v>L/MANOS OVAL</v>
          </cell>
          <cell r="C3711" t="str">
            <v>UN</v>
          </cell>
          <cell r="D3711">
            <v>38749</v>
          </cell>
        </row>
        <row r="3712">
          <cell r="A3712">
            <v>3712</v>
          </cell>
          <cell r="B3712" t="str">
            <v>VENTANA ALUMINIO   100x50</v>
          </cell>
          <cell r="C3712" t="str">
            <v>UN</v>
          </cell>
          <cell r="D3712">
            <v>49938</v>
          </cell>
        </row>
        <row r="3713">
          <cell r="A3713">
            <v>3713</v>
          </cell>
          <cell r="B3713" t="str">
            <v>GRIS PERLA CUADREADO</v>
          </cell>
          <cell r="C3713" t="str">
            <v>M2</v>
          </cell>
          <cell r="D3713">
            <v>82824</v>
          </cell>
        </row>
        <row r="3714">
          <cell r="A3714">
            <v>3714</v>
          </cell>
          <cell r="B3714" t="str">
            <v>GRIS CLARO 153X305x10</v>
          </cell>
          <cell r="C3714" t="str">
            <v>M2</v>
          </cell>
          <cell r="D3714">
            <v>49648</v>
          </cell>
        </row>
        <row r="3715">
          <cell r="A3715">
            <v>3715</v>
          </cell>
          <cell r="B3715" t="str">
            <v>PISO PARQUET GUAYACAN</v>
          </cell>
          <cell r="C3715" t="str">
            <v>M2</v>
          </cell>
          <cell r="D3715">
            <v>55000</v>
          </cell>
        </row>
        <row r="3716">
          <cell r="A3716">
            <v>3716</v>
          </cell>
          <cell r="B3716" t="str">
            <v>PISO PARQUET GRANADA TEKA</v>
          </cell>
          <cell r="C3716" t="str">
            <v>M2</v>
          </cell>
          <cell r="D3716">
            <v>55000</v>
          </cell>
        </row>
        <row r="3717">
          <cell r="A3717">
            <v>3717</v>
          </cell>
          <cell r="B3717" t="str">
            <v>PISO PARQUET ZAPAN GUAYMA</v>
          </cell>
          <cell r="C3717" t="str">
            <v>M2</v>
          </cell>
          <cell r="D3717">
            <v>40000</v>
          </cell>
        </row>
        <row r="3718">
          <cell r="A3718">
            <v>3718</v>
          </cell>
          <cell r="B3718" t="str">
            <v>INT.NO AUTOM.TRIP.10-100A</v>
          </cell>
          <cell r="C3718" t="str">
            <v>UN</v>
          </cell>
          <cell r="D3718">
            <v>15184</v>
          </cell>
        </row>
        <row r="3719">
          <cell r="A3719">
            <v>3719</v>
          </cell>
          <cell r="B3719" t="str">
            <v>PISO LISTON GUAYACAN</v>
          </cell>
          <cell r="C3719" t="str">
            <v>M2</v>
          </cell>
          <cell r="D3719">
            <v>65000</v>
          </cell>
        </row>
        <row r="3720">
          <cell r="A3720">
            <v>3720</v>
          </cell>
          <cell r="B3720" t="str">
            <v>CORTACIRC.NO AUT.BIP.100A</v>
          </cell>
          <cell r="C3720" t="str">
            <v>UN</v>
          </cell>
          <cell r="D3720">
            <v>35299</v>
          </cell>
        </row>
        <row r="3721">
          <cell r="A3721">
            <v>3721</v>
          </cell>
          <cell r="B3721" t="str">
            <v>CORTACIRC.NO AUT.TRI.100A</v>
          </cell>
          <cell r="C3721" t="str">
            <v>UN</v>
          </cell>
          <cell r="D3721">
            <v>52177</v>
          </cell>
        </row>
        <row r="3722">
          <cell r="A3722">
            <v>3722</v>
          </cell>
          <cell r="B3722" t="str">
            <v>SWITCH SEGURIDAD BIP. 30A</v>
          </cell>
          <cell r="C3722" t="str">
            <v>UN</v>
          </cell>
          <cell r="D3722">
            <v>38790</v>
          </cell>
        </row>
        <row r="3723">
          <cell r="A3723">
            <v>3723</v>
          </cell>
          <cell r="B3723" t="str">
            <v>SWITCH SEGURIDAD BIP. 60A</v>
          </cell>
          <cell r="C3723" t="str">
            <v>UN</v>
          </cell>
          <cell r="D3723">
            <v>63777</v>
          </cell>
        </row>
        <row r="3724">
          <cell r="A3724">
            <v>3724</v>
          </cell>
          <cell r="B3724" t="str">
            <v>SWITCH SEGURIDAD BIP.100A</v>
          </cell>
          <cell r="C3724" t="str">
            <v>UN</v>
          </cell>
          <cell r="D3724">
            <v>84216</v>
          </cell>
        </row>
        <row r="3725">
          <cell r="A3725">
            <v>3725</v>
          </cell>
          <cell r="B3725" t="str">
            <v>SWITCH SEGURIDAD TRI. 30A</v>
          </cell>
          <cell r="C3725" t="str">
            <v>UN</v>
          </cell>
          <cell r="D3725">
            <v>46365</v>
          </cell>
        </row>
        <row r="3726">
          <cell r="A3726">
            <v>3726</v>
          </cell>
          <cell r="B3726" t="str">
            <v>SWITCH SEGURIDAD TRI. 60A</v>
          </cell>
          <cell r="C3726" t="str">
            <v>UN</v>
          </cell>
          <cell r="D3726">
            <v>77951</v>
          </cell>
        </row>
        <row r="3727">
          <cell r="A3727">
            <v>3727</v>
          </cell>
          <cell r="B3727" t="str">
            <v>SWITCH SEGURIDAD TRI.100A</v>
          </cell>
          <cell r="C3727" t="str">
            <v>UN</v>
          </cell>
          <cell r="D3727">
            <v>102405</v>
          </cell>
        </row>
        <row r="3728">
          <cell r="A3728">
            <v>3728</v>
          </cell>
          <cell r="B3728" t="str">
            <v>HERRAJE UNIPOLAR      60A</v>
          </cell>
          <cell r="C3728" t="str">
            <v>UN</v>
          </cell>
          <cell r="D3728">
            <v>13444</v>
          </cell>
        </row>
        <row r="3729">
          <cell r="A3729">
            <v>3729</v>
          </cell>
          <cell r="B3729" t="str">
            <v>HERRAJE UNIPOLAR     100A</v>
          </cell>
          <cell r="C3729" t="str">
            <v>UN</v>
          </cell>
          <cell r="D3729">
            <v>16101</v>
          </cell>
        </row>
        <row r="3730">
          <cell r="A3730">
            <v>3730</v>
          </cell>
          <cell r="B3730" t="str">
            <v>HERRAJE TRIPOLAR      30A</v>
          </cell>
          <cell r="C3730" t="str">
            <v>UN</v>
          </cell>
          <cell r="D3730">
            <v>24615</v>
          </cell>
        </row>
        <row r="3731">
          <cell r="A3731">
            <v>3731</v>
          </cell>
          <cell r="B3731" t="str">
            <v>FUSIBLE  30A/250V.</v>
          </cell>
          <cell r="C3731" t="str">
            <v>UN</v>
          </cell>
          <cell r="D3731">
            <v>1694</v>
          </cell>
        </row>
        <row r="3732">
          <cell r="A3732">
            <v>3732</v>
          </cell>
          <cell r="B3732" t="str">
            <v>FUSIBLE  60A/250V.</v>
          </cell>
          <cell r="C3732" t="str">
            <v>UN</v>
          </cell>
          <cell r="D3732">
            <v>4605</v>
          </cell>
        </row>
        <row r="3733">
          <cell r="A3733">
            <v>3733</v>
          </cell>
          <cell r="B3733" t="str">
            <v>FUSIBLE 100A/250V.</v>
          </cell>
          <cell r="C3733" t="str">
            <v>UN</v>
          </cell>
          <cell r="D3733">
            <v>13015</v>
          </cell>
        </row>
        <row r="3734">
          <cell r="A3734">
            <v>3734</v>
          </cell>
          <cell r="B3734" t="str">
            <v>LAMINILLA 30A/250V.</v>
          </cell>
          <cell r="C3734" t="str">
            <v>UN</v>
          </cell>
          <cell r="D3734">
            <v>58</v>
          </cell>
        </row>
        <row r="3735">
          <cell r="A3735">
            <v>3735</v>
          </cell>
          <cell r="B3735" t="str">
            <v>LAMINILLA 60A/250V.</v>
          </cell>
          <cell r="C3735" t="str">
            <v>UN</v>
          </cell>
          <cell r="D3735">
            <v>220</v>
          </cell>
        </row>
        <row r="3736">
          <cell r="A3736">
            <v>3736</v>
          </cell>
          <cell r="B3736" t="str">
            <v>PORC.MARMOL CARRARA-BASE</v>
          </cell>
          <cell r="C3736" t="str">
            <v>M2</v>
          </cell>
          <cell r="D3736">
            <v>12690</v>
          </cell>
        </row>
        <row r="3737">
          <cell r="A3737">
            <v>3737</v>
          </cell>
          <cell r="B3737" t="str">
            <v>GEOTEXTIL TYPAR      3401</v>
          </cell>
          <cell r="C3737" t="str">
            <v>M2</v>
          </cell>
          <cell r="D3737">
            <v>1044</v>
          </cell>
        </row>
        <row r="3738">
          <cell r="A3738">
            <v>3738</v>
          </cell>
          <cell r="B3738" t="str">
            <v>PISO LISTON TK.GRANADILLO</v>
          </cell>
          <cell r="C3738" t="str">
            <v>M2</v>
          </cell>
          <cell r="D3738">
            <v>55000</v>
          </cell>
        </row>
        <row r="3739">
          <cell r="A3739">
            <v>3739</v>
          </cell>
          <cell r="B3739" t="str">
            <v>TINA DANESA 1.89x1.13x.42</v>
          </cell>
          <cell r="C3739" t="str">
            <v>UN</v>
          </cell>
          <cell r="D3739">
            <v>368262</v>
          </cell>
        </row>
        <row r="3740">
          <cell r="A3740">
            <v>3740</v>
          </cell>
          <cell r="B3740" t="str">
            <v>GUARDERA        0.35x1.40</v>
          </cell>
          <cell r="C3740" t="str">
            <v>DD</v>
          </cell>
          <cell r="D3740">
            <v>95</v>
          </cell>
        </row>
        <row r="3741">
          <cell r="A3741">
            <v>3741</v>
          </cell>
          <cell r="B3741" t="str">
            <v>GEOTEXTIL NO TEJIDO  2500</v>
          </cell>
          <cell r="C3741" t="str">
            <v>M2</v>
          </cell>
          <cell r="D3741">
            <v>1310</v>
          </cell>
        </row>
        <row r="3742">
          <cell r="A3742">
            <v>3742</v>
          </cell>
          <cell r="B3742" t="str">
            <v>GEOTEXTIL NO TEJIDO  5000</v>
          </cell>
          <cell r="C3742" t="str">
            <v>M2</v>
          </cell>
          <cell r="D3742">
            <v>2610</v>
          </cell>
        </row>
        <row r="3743">
          <cell r="A3743">
            <v>3743</v>
          </cell>
          <cell r="B3743" t="str">
            <v>PISO LISTON GUAYMARO ZAPN</v>
          </cell>
          <cell r="C3743" t="str">
            <v>M2</v>
          </cell>
          <cell r="D3743">
            <v>50000</v>
          </cell>
        </row>
        <row r="3744">
          <cell r="A3744">
            <v>3744</v>
          </cell>
          <cell r="B3744" t="str">
            <v>GRIS CLARO 305x305x10</v>
          </cell>
          <cell r="C3744" t="str">
            <v>M2</v>
          </cell>
          <cell r="D3744">
            <v>49648</v>
          </cell>
        </row>
        <row r="3745">
          <cell r="A3745">
            <v>3745</v>
          </cell>
          <cell r="B3745" t="str">
            <v>GUARDAESCOBA GUAYACAN</v>
          </cell>
          <cell r="C3745" t="str">
            <v>ML</v>
          </cell>
          <cell r="D3745">
            <v>8000</v>
          </cell>
        </row>
        <row r="3746">
          <cell r="A3746">
            <v>3746</v>
          </cell>
          <cell r="B3746" t="str">
            <v>TINA DELTA    1.5x1.5x.41</v>
          </cell>
          <cell r="C3746" t="str">
            <v>UN</v>
          </cell>
          <cell r="D3746">
            <v>513269</v>
          </cell>
        </row>
        <row r="3747">
          <cell r="A3747">
            <v>3747</v>
          </cell>
          <cell r="B3747" t="str">
            <v>TINA ESPAÑOLA 1.52x.75x.4</v>
          </cell>
          <cell r="C3747" t="str">
            <v>UN</v>
          </cell>
          <cell r="D3747">
            <v>215795</v>
          </cell>
        </row>
        <row r="3748">
          <cell r="A3748">
            <v>3748</v>
          </cell>
          <cell r="B3748" t="str">
            <v>GRIS CLARO ZOCALO</v>
          </cell>
          <cell r="C3748" t="str">
            <v>ML</v>
          </cell>
          <cell r="D3748">
            <v>3596</v>
          </cell>
        </row>
        <row r="3749">
          <cell r="A3749">
            <v>3749</v>
          </cell>
          <cell r="B3749" t="str">
            <v>PORC.CRISTALINO.PRESTIGIO</v>
          </cell>
          <cell r="C3749" t="str">
            <v>M2</v>
          </cell>
          <cell r="D3749">
            <v>26220</v>
          </cell>
        </row>
        <row r="3750">
          <cell r="A3750">
            <v>3750</v>
          </cell>
          <cell r="B3750" t="str">
            <v>C.RASO LISTON VIROLA</v>
          </cell>
          <cell r="C3750" t="str">
            <v>M2</v>
          </cell>
          <cell r="D3750">
            <v>20000</v>
          </cell>
        </row>
        <row r="3751">
          <cell r="A3751">
            <v>3751</v>
          </cell>
          <cell r="B3751" t="str">
            <v>GRIS CLARO SPACATTO</v>
          </cell>
          <cell r="C3751" t="str">
            <v>M2</v>
          </cell>
          <cell r="D3751">
            <v>33524</v>
          </cell>
        </row>
        <row r="3752">
          <cell r="A3752">
            <v>3752</v>
          </cell>
          <cell r="B3752" t="str">
            <v>PORC.ATLANTIS-BASE</v>
          </cell>
          <cell r="C3752" t="str">
            <v>M2</v>
          </cell>
          <cell r="D3752">
            <v>9686</v>
          </cell>
        </row>
        <row r="3753">
          <cell r="A3753">
            <v>3753</v>
          </cell>
          <cell r="B3753" t="str">
            <v>TINA ESPAÑOLA 1.87x.78x.4</v>
          </cell>
          <cell r="C3753" t="str">
            <v>UN</v>
          </cell>
          <cell r="D3753">
            <v>261272</v>
          </cell>
        </row>
        <row r="3754">
          <cell r="A3754">
            <v>3754</v>
          </cell>
          <cell r="B3754" t="str">
            <v>GRIS CLARO 153X305X11</v>
          </cell>
          <cell r="C3754" t="str">
            <v>M2</v>
          </cell>
          <cell r="D3754">
            <v>39556</v>
          </cell>
        </row>
        <row r="3755">
          <cell r="A3755">
            <v>3755</v>
          </cell>
          <cell r="B3755" t="str">
            <v>PORC.ESFUMADO-BASE</v>
          </cell>
          <cell r="C3755" t="str">
            <v>M2</v>
          </cell>
          <cell r="D3755">
            <v>7308</v>
          </cell>
        </row>
        <row r="3756">
          <cell r="A3756">
            <v>3756</v>
          </cell>
          <cell r="B3756" t="str">
            <v>BIDET ESPLENDOR</v>
          </cell>
          <cell r="C3756" t="str">
            <v>UN</v>
          </cell>
          <cell r="D3756">
            <v>130650</v>
          </cell>
        </row>
        <row r="3757">
          <cell r="A3757">
            <v>3757</v>
          </cell>
          <cell r="B3757" t="str">
            <v>GRIS CLARO 305x305x11</v>
          </cell>
          <cell r="C3757" t="str">
            <v>M2</v>
          </cell>
          <cell r="D3757">
            <v>39556</v>
          </cell>
        </row>
        <row r="3758">
          <cell r="A3758">
            <v>3758</v>
          </cell>
          <cell r="B3758" t="str">
            <v>GRIS CLARO 153x305x20</v>
          </cell>
          <cell r="C3758" t="str">
            <v>M2</v>
          </cell>
          <cell r="D3758">
            <v>52548</v>
          </cell>
        </row>
        <row r="3759">
          <cell r="A3759">
            <v>3759</v>
          </cell>
          <cell r="B3759" t="str">
            <v>HELIMALLA PLANA M-106</v>
          </cell>
          <cell r="C3759" t="str">
            <v>TN</v>
          </cell>
          <cell r="D3759">
            <v>896671</v>
          </cell>
        </row>
        <row r="3760">
          <cell r="A3760">
            <v>3760</v>
          </cell>
          <cell r="B3760" t="str">
            <v>GRIS CLARO 153X305x20  01</v>
          </cell>
          <cell r="C3760" t="str">
            <v>M2</v>
          </cell>
          <cell r="D3760">
            <v>61480</v>
          </cell>
        </row>
        <row r="3761">
          <cell r="A3761">
            <v>3761</v>
          </cell>
          <cell r="B3761" t="str">
            <v>GRIS CLARO 305x305x20</v>
          </cell>
          <cell r="C3761" t="str">
            <v>M2</v>
          </cell>
          <cell r="D3761">
            <v>58116</v>
          </cell>
        </row>
        <row r="3762">
          <cell r="A3762">
            <v>3762</v>
          </cell>
          <cell r="B3762" t="str">
            <v>PORC.VENECIA-BASE</v>
          </cell>
          <cell r="C3762" t="str">
            <v>M2</v>
          </cell>
          <cell r="D3762">
            <v>9755</v>
          </cell>
        </row>
        <row r="3763">
          <cell r="A3763">
            <v>3763</v>
          </cell>
          <cell r="B3763" t="str">
            <v>SANITARIO BLANCO MANCESA</v>
          </cell>
          <cell r="C3763" t="str">
            <v>UN</v>
          </cell>
          <cell r="D3763">
            <v>104150</v>
          </cell>
        </row>
        <row r="3764">
          <cell r="A3764">
            <v>3764</v>
          </cell>
          <cell r="B3764" t="str">
            <v>PORC.MOSAICO .VENECIA</v>
          </cell>
          <cell r="C3764" t="str">
            <v>M2</v>
          </cell>
          <cell r="D3764">
            <v>15080</v>
          </cell>
        </row>
        <row r="3765">
          <cell r="A3765">
            <v>3765</v>
          </cell>
          <cell r="B3765" t="str">
            <v>SANITARIO COLOR MANCESA</v>
          </cell>
          <cell r="C3765" t="str">
            <v>UN</v>
          </cell>
          <cell r="D3765">
            <v>125450</v>
          </cell>
        </row>
        <row r="3766">
          <cell r="A3766">
            <v>3766</v>
          </cell>
          <cell r="B3766" t="str">
            <v>L/MANOS MARINO PEDESTAL</v>
          </cell>
          <cell r="C3766" t="str">
            <v>UN</v>
          </cell>
          <cell r="D3766">
            <v>39550</v>
          </cell>
        </row>
        <row r="3767">
          <cell r="A3767">
            <v>3767</v>
          </cell>
          <cell r="B3767" t="str">
            <v>C.RASO LISTON PINO CIPRES</v>
          </cell>
          <cell r="C3767" t="str">
            <v>M2</v>
          </cell>
          <cell r="D3767">
            <v>20000</v>
          </cell>
        </row>
        <row r="3768">
          <cell r="A3768">
            <v>3768</v>
          </cell>
          <cell r="B3768" t="str">
            <v>PORC.ARCADIA BLANCO</v>
          </cell>
          <cell r="C3768" t="str">
            <v>M2</v>
          </cell>
          <cell r="D3768">
            <v>8422</v>
          </cell>
        </row>
        <row r="3769">
          <cell r="A3769">
            <v>3769</v>
          </cell>
          <cell r="B3769" t="str">
            <v>PORC.ROJO ACENTO-BASE</v>
          </cell>
          <cell r="C3769" t="str">
            <v>M2</v>
          </cell>
          <cell r="D3769">
            <v>15660</v>
          </cell>
        </row>
        <row r="3770">
          <cell r="A3770">
            <v>3770</v>
          </cell>
          <cell r="B3770" t="str">
            <v>C.RASO LISTON PINO ROMER.</v>
          </cell>
          <cell r="C3770" t="str">
            <v>M2</v>
          </cell>
          <cell r="D3770">
            <v>35000</v>
          </cell>
        </row>
        <row r="3771">
          <cell r="A3771">
            <v>3771</v>
          </cell>
          <cell r="B3771" t="str">
            <v>PORC.ESPECIAL CRISTANAC</v>
          </cell>
          <cell r="C3771" t="str">
            <v>M2</v>
          </cell>
          <cell r="D3771">
            <v>20955</v>
          </cell>
        </row>
        <row r="3772">
          <cell r="A3772">
            <v>3772</v>
          </cell>
          <cell r="B3772" t="str">
            <v>GRIS CLARO 305x305x20  01</v>
          </cell>
          <cell r="C3772" t="str">
            <v>M2</v>
          </cell>
          <cell r="D3772">
            <v>71224</v>
          </cell>
        </row>
        <row r="3773">
          <cell r="A3773">
            <v>3773</v>
          </cell>
          <cell r="B3773" t="str">
            <v>L/MANOS TORINO PEDESTAL</v>
          </cell>
          <cell r="C3773" t="str">
            <v>UN</v>
          </cell>
          <cell r="D3773">
            <v>34411</v>
          </cell>
        </row>
        <row r="3774">
          <cell r="A3774">
            <v>3774</v>
          </cell>
          <cell r="B3774" t="str">
            <v>PORC.BOCEL REMATES</v>
          </cell>
          <cell r="C3774" t="str">
            <v>UN</v>
          </cell>
          <cell r="D3774">
            <v>105</v>
          </cell>
        </row>
        <row r="3775">
          <cell r="A3775">
            <v>3775</v>
          </cell>
          <cell r="B3775" t="str">
            <v>SANITARIO BLANCO TREVI</v>
          </cell>
          <cell r="C3775" t="str">
            <v>UN</v>
          </cell>
          <cell r="D3775">
            <v>65950</v>
          </cell>
        </row>
        <row r="3776">
          <cell r="A3776">
            <v>3776</v>
          </cell>
          <cell r="B3776" t="str">
            <v>LISTELLO TRACIA 1</v>
          </cell>
          <cell r="C3776" t="str">
            <v>ML</v>
          </cell>
          <cell r="D3776">
            <v>3785</v>
          </cell>
        </row>
        <row r="3777">
          <cell r="A3777">
            <v>3777</v>
          </cell>
          <cell r="B3777" t="str">
            <v>LISTELLO MACEDONIA 1</v>
          </cell>
          <cell r="C3777" t="str">
            <v>ML</v>
          </cell>
          <cell r="D3777">
            <v>11368</v>
          </cell>
        </row>
        <row r="3778">
          <cell r="A3778">
            <v>3778</v>
          </cell>
          <cell r="B3778" t="str">
            <v>LISTELLO OLIMPIA</v>
          </cell>
          <cell r="C3778" t="str">
            <v>ML</v>
          </cell>
          <cell r="D3778">
            <v>5429</v>
          </cell>
        </row>
        <row r="3779">
          <cell r="A3779">
            <v>3779</v>
          </cell>
          <cell r="B3779" t="str">
            <v>LISTELLO OLIMPIA 4</v>
          </cell>
          <cell r="C3779" t="str">
            <v>ML</v>
          </cell>
          <cell r="D3779">
            <v>3712</v>
          </cell>
        </row>
        <row r="3780">
          <cell r="A3780">
            <v>3780</v>
          </cell>
          <cell r="B3780" t="str">
            <v>ESTUFA GAS 2 PUESTOS</v>
          </cell>
          <cell r="C3780" t="str">
            <v>UN</v>
          </cell>
          <cell r="D3780">
            <v>132450</v>
          </cell>
        </row>
        <row r="3781">
          <cell r="A3781">
            <v>3781</v>
          </cell>
          <cell r="B3781" t="str">
            <v>ESTUFA GAS 3 PUESTOS   01</v>
          </cell>
          <cell r="C3781" t="str">
            <v>UN</v>
          </cell>
          <cell r="D3781">
            <v>124990</v>
          </cell>
        </row>
        <row r="3782">
          <cell r="A3782">
            <v>3782</v>
          </cell>
          <cell r="B3782" t="str">
            <v>ESTUFA GAS 4 PUESTOS   03</v>
          </cell>
          <cell r="C3782" t="str">
            <v>UN</v>
          </cell>
          <cell r="D3782">
            <v>209680</v>
          </cell>
        </row>
        <row r="3783">
          <cell r="A3783">
            <v>3783</v>
          </cell>
          <cell r="B3783" t="str">
            <v>CLOSET TRIPLEX</v>
          </cell>
          <cell r="C3783" t="str">
            <v>M2</v>
          </cell>
          <cell r="D3783">
            <v>150000</v>
          </cell>
        </row>
        <row r="3784">
          <cell r="A3784">
            <v>3784</v>
          </cell>
          <cell r="B3784" t="str">
            <v>CLOSET FLORMORADO</v>
          </cell>
          <cell r="C3784" t="str">
            <v>M2</v>
          </cell>
          <cell r="D3784">
            <v>180000</v>
          </cell>
        </row>
        <row r="3785">
          <cell r="A3785">
            <v>3785</v>
          </cell>
          <cell r="B3785" t="str">
            <v>ESTUFA MIXTA 4 PUESTOS 02</v>
          </cell>
          <cell r="C3785" t="str">
            <v>UN</v>
          </cell>
          <cell r="D3785">
            <v>153990</v>
          </cell>
        </row>
        <row r="3786">
          <cell r="A3786">
            <v>3786</v>
          </cell>
          <cell r="B3786" t="str">
            <v>GRIS CLARO 305x610X20</v>
          </cell>
          <cell r="C3786" t="str">
            <v>M2</v>
          </cell>
          <cell r="D3786">
            <v>62176</v>
          </cell>
        </row>
        <row r="3787">
          <cell r="A3787">
            <v>3787</v>
          </cell>
          <cell r="B3787" t="str">
            <v>L/MANOS NAPOLES</v>
          </cell>
          <cell r="C3787" t="str">
            <v>UN</v>
          </cell>
          <cell r="D3787">
            <v>11550</v>
          </cell>
        </row>
        <row r="3788">
          <cell r="A3788">
            <v>3788</v>
          </cell>
          <cell r="B3788" t="str">
            <v>ESTUFA MIXTA 5 PUESTOS</v>
          </cell>
          <cell r="C3788" t="str">
            <v>UN</v>
          </cell>
          <cell r="D3788">
            <v>381390</v>
          </cell>
        </row>
        <row r="3789">
          <cell r="A3789">
            <v>3789</v>
          </cell>
          <cell r="B3789" t="str">
            <v>REVESTIMIEN.LINEA IBERICA</v>
          </cell>
          <cell r="C3789" t="str">
            <v>UN</v>
          </cell>
          <cell r="D3789">
            <v>9600</v>
          </cell>
        </row>
        <row r="3790">
          <cell r="A3790">
            <v>3790</v>
          </cell>
          <cell r="B3790" t="str">
            <v>ESTUFA ELECTRICA 2 PUEST.</v>
          </cell>
          <cell r="C3790" t="str">
            <v>UN</v>
          </cell>
          <cell r="D3790">
            <v>96150</v>
          </cell>
        </row>
        <row r="3791">
          <cell r="A3791">
            <v>3791</v>
          </cell>
          <cell r="B3791" t="str">
            <v>HORNO EMPOTRAR A GAS</v>
          </cell>
          <cell r="C3791" t="str">
            <v>UN</v>
          </cell>
          <cell r="D3791">
            <v>223490</v>
          </cell>
        </row>
        <row r="3792">
          <cell r="A3792">
            <v>3792</v>
          </cell>
          <cell r="B3792" t="str">
            <v>HORNO ESTATICO FULL GLASS</v>
          </cell>
          <cell r="C3792" t="str">
            <v>UN</v>
          </cell>
          <cell r="D3792">
            <v>249800</v>
          </cell>
        </row>
        <row r="3793">
          <cell r="A3793">
            <v>3793</v>
          </cell>
          <cell r="B3793" t="str">
            <v>PISO FERRARA 31.5x31.5</v>
          </cell>
          <cell r="C3793" t="str">
            <v>M2</v>
          </cell>
          <cell r="D3793">
            <v>12200</v>
          </cell>
        </row>
        <row r="3794">
          <cell r="A3794">
            <v>3794</v>
          </cell>
          <cell r="B3794" t="str">
            <v>PARED ROSSO  ITALIA 20x20</v>
          </cell>
          <cell r="C3794" t="str">
            <v>M2</v>
          </cell>
          <cell r="D3794">
            <v>19200</v>
          </cell>
        </row>
        <row r="3795">
          <cell r="A3795">
            <v>3795</v>
          </cell>
          <cell r="B3795" t="str">
            <v>PISO MARMOL  31.5x31.5</v>
          </cell>
          <cell r="C3795" t="str">
            <v>M2</v>
          </cell>
          <cell r="D3795">
            <v>10585</v>
          </cell>
        </row>
        <row r="3796">
          <cell r="A3796">
            <v>3796</v>
          </cell>
          <cell r="B3796" t="str">
            <v>ESTUFA ELECTRICA 4 PUEST.</v>
          </cell>
          <cell r="C3796" t="str">
            <v>UN</v>
          </cell>
          <cell r="D3796">
            <v>395990</v>
          </cell>
        </row>
        <row r="3797">
          <cell r="A3797">
            <v>3797</v>
          </cell>
          <cell r="B3797" t="str">
            <v>BANDEJA RECOLECT.DE GRASA</v>
          </cell>
          <cell r="C3797" t="str">
            <v>UN</v>
          </cell>
          <cell r="D3797">
            <v>15870</v>
          </cell>
        </row>
        <row r="3798">
          <cell r="A3798">
            <v>3798</v>
          </cell>
          <cell r="B3798" t="str">
            <v>PERFIL ABIERTO 50x160  18</v>
          </cell>
          <cell r="C3798" t="str">
            <v>UN</v>
          </cell>
          <cell r="D3798">
            <v>25263</v>
          </cell>
        </row>
        <row r="3799">
          <cell r="A3799">
            <v>3799</v>
          </cell>
          <cell r="B3799" t="str">
            <v>GRIS CLARO 305x610x20  01</v>
          </cell>
          <cell r="C3799" t="str">
            <v>M2</v>
          </cell>
          <cell r="D3799">
            <v>75052</v>
          </cell>
        </row>
        <row r="3800">
          <cell r="A3800">
            <v>3800</v>
          </cell>
          <cell r="B3800" t="str">
            <v>JABONERA GRANDE</v>
          </cell>
          <cell r="C3800" t="str">
            <v>UN</v>
          </cell>
          <cell r="D3800">
            <v>10556</v>
          </cell>
        </row>
        <row r="3801">
          <cell r="A3801">
            <v>3801</v>
          </cell>
          <cell r="B3801" t="str">
            <v>JABONERA PEQUEÑA</v>
          </cell>
          <cell r="C3801" t="str">
            <v>UN</v>
          </cell>
          <cell r="D3801">
            <v>8352</v>
          </cell>
        </row>
        <row r="3802">
          <cell r="A3802">
            <v>3802</v>
          </cell>
          <cell r="B3802" t="str">
            <v>PAPELERA</v>
          </cell>
          <cell r="C3802" t="str">
            <v>UN</v>
          </cell>
          <cell r="D3802">
            <v>10556</v>
          </cell>
        </row>
        <row r="3803">
          <cell r="A3803">
            <v>3803</v>
          </cell>
          <cell r="B3803" t="str">
            <v>VASERA</v>
          </cell>
          <cell r="C3803" t="str">
            <v>UN</v>
          </cell>
          <cell r="D3803">
            <v>8352</v>
          </cell>
        </row>
        <row r="3804">
          <cell r="A3804">
            <v>3804</v>
          </cell>
          <cell r="B3804" t="str">
            <v>GANCHO</v>
          </cell>
          <cell r="C3804" t="str">
            <v>UN</v>
          </cell>
          <cell r="D3804">
            <v>8352</v>
          </cell>
        </row>
        <row r="3805">
          <cell r="A3805">
            <v>3805</v>
          </cell>
          <cell r="B3805" t="str">
            <v>TOALLERO</v>
          </cell>
          <cell r="C3805" t="str">
            <v>UN</v>
          </cell>
          <cell r="D3805">
            <v>10556</v>
          </cell>
        </row>
        <row r="3806">
          <cell r="A3806">
            <v>3806</v>
          </cell>
          <cell r="B3806" t="str">
            <v>JUEGO COMPLETO</v>
          </cell>
          <cell r="C3806" t="str">
            <v>UN</v>
          </cell>
          <cell r="D3806">
            <v>67280</v>
          </cell>
        </row>
        <row r="3807">
          <cell r="A3807">
            <v>3807</v>
          </cell>
          <cell r="B3807" t="str">
            <v>PERFIL ABIERTO 50x160  16</v>
          </cell>
          <cell r="C3807" t="str">
            <v>UN</v>
          </cell>
          <cell r="D3807">
            <v>30832</v>
          </cell>
        </row>
        <row r="3808">
          <cell r="A3808">
            <v>3808</v>
          </cell>
          <cell r="B3808" t="str">
            <v>PERFIL ABIERTO 50x160  14</v>
          </cell>
          <cell r="C3808" t="str">
            <v>UN</v>
          </cell>
          <cell r="D3808">
            <v>38139</v>
          </cell>
        </row>
        <row r="3809">
          <cell r="A3809">
            <v>3809</v>
          </cell>
          <cell r="B3809" t="str">
            <v>PERFIL ABIERTO 50x200  18</v>
          </cell>
          <cell r="C3809" t="str">
            <v>UN</v>
          </cell>
          <cell r="D3809">
            <v>29066</v>
          </cell>
        </row>
        <row r="3810">
          <cell r="A3810">
            <v>3810</v>
          </cell>
          <cell r="B3810" t="str">
            <v>PERFIL ABIERTO 50x200  16</v>
          </cell>
          <cell r="C3810" t="str">
            <v>UN</v>
          </cell>
          <cell r="D3810">
            <v>35530</v>
          </cell>
        </row>
        <row r="3811">
          <cell r="A3811">
            <v>3811</v>
          </cell>
          <cell r="B3811" t="str">
            <v>PERFIL ABIERTO 50x200  14</v>
          </cell>
          <cell r="C3811" t="str">
            <v>UN</v>
          </cell>
          <cell r="D3811">
            <v>43886</v>
          </cell>
        </row>
        <row r="3812">
          <cell r="A3812">
            <v>3812</v>
          </cell>
          <cell r="B3812" t="str">
            <v>PERFIL CERRADO 50x100  18</v>
          </cell>
          <cell r="C3812" t="str">
            <v>UN</v>
          </cell>
          <cell r="D3812">
            <v>24284</v>
          </cell>
        </row>
        <row r="3813">
          <cell r="A3813">
            <v>3813</v>
          </cell>
          <cell r="B3813" t="str">
            <v>JUEGO COMPLETO      STILO</v>
          </cell>
          <cell r="C3813" t="str">
            <v>UN</v>
          </cell>
          <cell r="D3813">
            <v>67280</v>
          </cell>
        </row>
        <row r="3814">
          <cell r="A3814">
            <v>3814</v>
          </cell>
          <cell r="B3814" t="str">
            <v>JABONERA GRANDE        01</v>
          </cell>
          <cell r="C3814" t="str">
            <v>UN</v>
          </cell>
          <cell r="D3814">
            <v>4756</v>
          </cell>
        </row>
        <row r="3815">
          <cell r="A3815">
            <v>3815</v>
          </cell>
          <cell r="B3815" t="str">
            <v>JABONERA PEQUEÑA       01</v>
          </cell>
          <cell r="C3815" t="str">
            <v>UN</v>
          </cell>
          <cell r="D3815">
            <v>3944</v>
          </cell>
        </row>
        <row r="3816">
          <cell r="A3816">
            <v>3816</v>
          </cell>
          <cell r="B3816" t="str">
            <v>PAPELERA               01</v>
          </cell>
          <cell r="C3816" t="str">
            <v>UN</v>
          </cell>
          <cell r="D3816">
            <v>4988</v>
          </cell>
        </row>
        <row r="3817">
          <cell r="A3817">
            <v>3817</v>
          </cell>
          <cell r="B3817" t="str">
            <v>VASERA                 01</v>
          </cell>
          <cell r="C3817" t="str">
            <v>UN</v>
          </cell>
          <cell r="D3817">
            <v>3944</v>
          </cell>
        </row>
        <row r="3818">
          <cell r="A3818">
            <v>3818</v>
          </cell>
          <cell r="B3818" t="str">
            <v>TOALLERO               01</v>
          </cell>
          <cell r="C3818" t="str">
            <v>UN</v>
          </cell>
          <cell r="D3818">
            <v>4988</v>
          </cell>
        </row>
        <row r="3819">
          <cell r="A3819">
            <v>3819</v>
          </cell>
          <cell r="B3819" t="str">
            <v>GANCHO                 01</v>
          </cell>
          <cell r="C3819" t="str">
            <v>UN</v>
          </cell>
          <cell r="D3819">
            <v>3944</v>
          </cell>
        </row>
        <row r="3820">
          <cell r="A3820">
            <v>3820</v>
          </cell>
          <cell r="B3820" t="str">
            <v>JUEGO COMPLETO         01</v>
          </cell>
          <cell r="C3820" t="str">
            <v>UN</v>
          </cell>
          <cell r="D3820">
            <v>29464</v>
          </cell>
        </row>
        <row r="3821">
          <cell r="A3821">
            <v>3821</v>
          </cell>
          <cell r="B3821" t="str">
            <v>PERFIL CERRADO 50x100  16</v>
          </cell>
          <cell r="C3821" t="str">
            <v>UN</v>
          </cell>
          <cell r="D3821">
            <v>30083</v>
          </cell>
        </row>
        <row r="3822">
          <cell r="A3822">
            <v>3822</v>
          </cell>
          <cell r="B3822" t="str">
            <v>PERFIL CERRADO 50x100  14</v>
          </cell>
          <cell r="C3822" t="str">
            <v>UN</v>
          </cell>
          <cell r="D3822">
            <v>37965</v>
          </cell>
        </row>
        <row r="3823">
          <cell r="A3823">
            <v>3823</v>
          </cell>
          <cell r="B3823" t="str">
            <v>PERFIL CERRADO 50x100</v>
          </cell>
          <cell r="C3823" t="str">
            <v>UN</v>
          </cell>
          <cell r="D3823">
            <v>46026</v>
          </cell>
        </row>
        <row r="3824">
          <cell r="A3824">
            <v>3824</v>
          </cell>
          <cell r="B3824" t="str">
            <v>PERFIL CERRADO 50x100  01</v>
          </cell>
          <cell r="C3824" t="str">
            <v>UN</v>
          </cell>
          <cell r="D3824">
            <v>57932</v>
          </cell>
        </row>
        <row r="3825">
          <cell r="A3825">
            <v>3825</v>
          </cell>
          <cell r="B3825" t="str">
            <v>INTERRUPTOR SENCILLO   12</v>
          </cell>
          <cell r="C3825" t="str">
            <v>UN</v>
          </cell>
          <cell r="D3825">
            <v>1380</v>
          </cell>
        </row>
        <row r="3826">
          <cell r="A3826">
            <v>3826</v>
          </cell>
          <cell r="B3826" t="str">
            <v>GRIS CLARO ASERRADO</v>
          </cell>
          <cell r="C3826" t="str">
            <v>M2</v>
          </cell>
          <cell r="D3826">
            <v>50228</v>
          </cell>
        </row>
        <row r="3827">
          <cell r="A3827">
            <v>3827</v>
          </cell>
          <cell r="B3827" t="str">
            <v>JUEGO COMPLETO      ROYAL</v>
          </cell>
          <cell r="C3827" t="str">
            <v>UN</v>
          </cell>
          <cell r="D3827">
            <v>29464</v>
          </cell>
        </row>
        <row r="3828">
          <cell r="A3828">
            <v>3828</v>
          </cell>
          <cell r="B3828" t="str">
            <v>JABONERA GRANDE      NOVA</v>
          </cell>
          <cell r="C3828" t="str">
            <v>UN</v>
          </cell>
          <cell r="D3828">
            <v>4756</v>
          </cell>
        </row>
        <row r="3829">
          <cell r="A3829">
            <v>3829</v>
          </cell>
          <cell r="B3829" t="str">
            <v>JABONERA PEQUEÑA     NOVA</v>
          </cell>
          <cell r="C3829" t="str">
            <v>UN</v>
          </cell>
          <cell r="D3829">
            <v>3944</v>
          </cell>
        </row>
        <row r="3830">
          <cell r="A3830">
            <v>3830</v>
          </cell>
          <cell r="B3830" t="str">
            <v>PAPELERA             NOVA</v>
          </cell>
          <cell r="C3830" t="str">
            <v>UN</v>
          </cell>
          <cell r="D3830">
            <v>4988</v>
          </cell>
        </row>
        <row r="3831">
          <cell r="A3831">
            <v>3831</v>
          </cell>
          <cell r="B3831" t="str">
            <v>VASERA               NOVA</v>
          </cell>
          <cell r="C3831" t="str">
            <v>UN</v>
          </cell>
          <cell r="D3831">
            <v>3944</v>
          </cell>
        </row>
        <row r="3832">
          <cell r="A3832">
            <v>3832</v>
          </cell>
          <cell r="B3832" t="str">
            <v>TOALLERO             NOVA</v>
          </cell>
          <cell r="C3832" t="str">
            <v>UN</v>
          </cell>
          <cell r="D3832">
            <v>4988</v>
          </cell>
        </row>
        <row r="3833">
          <cell r="A3833">
            <v>3833</v>
          </cell>
          <cell r="B3833" t="str">
            <v>GANCHO               NOVA</v>
          </cell>
          <cell r="C3833" t="str">
            <v>UN</v>
          </cell>
          <cell r="D3833">
            <v>3944</v>
          </cell>
        </row>
        <row r="3834">
          <cell r="A3834">
            <v>3834</v>
          </cell>
          <cell r="B3834" t="str">
            <v>JUEGO COMPLETO       NOVA</v>
          </cell>
          <cell r="C3834" t="str">
            <v>UN</v>
          </cell>
          <cell r="D3834">
            <v>29464</v>
          </cell>
        </row>
        <row r="3835">
          <cell r="A3835">
            <v>3835</v>
          </cell>
          <cell r="B3835" t="str">
            <v>JABONERA GRANDE   ACUACER</v>
          </cell>
          <cell r="C3835" t="str">
            <v>UN</v>
          </cell>
          <cell r="D3835">
            <v>3712</v>
          </cell>
        </row>
        <row r="3836">
          <cell r="A3836">
            <v>3836</v>
          </cell>
          <cell r="B3836" t="str">
            <v>INTERRUP.BIPOLAR SENCILLO</v>
          </cell>
          <cell r="C3836" t="str">
            <v>UN</v>
          </cell>
          <cell r="D3836">
            <v>4014</v>
          </cell>
        </row>
        <row r="3837">
          <cell r="A3837">
            <v>3837</v>
          </cell>
          <cell r="B3837" t="str">
            <v>PAPELERA          ACUACER</v>
          </cell>
          <cell r="C3837" t="str">
            <v>UN</v>
          </cell>
          <cell r="D3837">
            <v>3712</v>
          </cell>
        </row>
        <row r="3838">
          <cell r="A3838">
            <v>3838</v>
          </cell>
          <cell r="B3838" t="str">
            <v>INTERRUP.COMUTABLE SENCI.</v>
          </cell>
          <cell r="C3838" t="str">
            <v>UN</v>
          </cell>
          <cell r="D3838">
            <v>1519</v>
          </cell>
        </row>
        <row r="3839">
          <cell r="A3839">
            <v>3839</v>
          </cell>
          <cell r="B3839" t="str">
            <v>TOALLERO          ACUACER</v>
          </cell>
          <cell r="C3839" t="str">
            <v>UN</v>
          </cell>
          <cell r="D3839">
            <v>3712</v>
          </cell>
        </row>
        <row r="3840">
          <cell r="A3840">
            <v>3840</v>
          </cell>
          <cell r="B3840" t="str">
            <v>TOMACORRIENTE SENCILLO</v>
          </cell>
          <cell r="C3840" t="str">
            <v>UN</v>
          </cell>
          <cell r="D3840">
            <v>1163</v>
          </cell>
        </row>
        <row r="3841">
          <cell r="A3841">
            <v>3841</v>
          </cell>
          <cell r="B3841" t="str">
            <v>JUEGO COMPLETO    ACUACER</v>
          </cell>
          <cell r="C3841" t="str">
            <v>UN</v>
          </cell>
          <cell r="D3841">
            <v>19720</v>
          </cell>
        </row>
        <row r="3842">
          <cell r="A3842">
            <v>3842</v>
          </cell>
          <cell r="B3842" t="str">
            <v>TOMACORRIENT.PATA TRABADA</v>
          </cell>
          <cell r="C3842" t="str">
            <v>UN</v>
          </cell>
          <cell r="D3842">
            <v>2482</v>
          </cell>
        </row>
        <row r="3843">
          <cell r="A3843">
            <v>3843</v>
          </cell>
          <cell r="B3843" t="str">
            <v>TOMA TELEFON.COLOMBIANA</v>
          </cell>
          <cell r="C3843" t="str">
            <v>UN</v>
          </cell>
          <cell r="D3843">
            <v>1206</v>
          </cell>
        </row>
        <row r="3844">
          <cell r="A3844">
            <v>3844</v>
          </cell>
          <cell r="B3844" t="str">
            <v>TOMACORRIENTE+INTERRUPTOR</v>
          </cell>
          <cell r="C3844" t="str">
            <v>UN</v>
          </cell>
          <cell r="D3844">
            <v>1960</v>
          </cell>
        </row>
        <row r="3845">
          <cell r="A3845">
            <v>3845</v>
          </cell>
          <cell r="B3845" t="str">
            <v>TOMACORRIENTE+INT.CONMUT.</v>
          </cell>
          <cell r="C3845" t="str">
            <v>UN</v>
          </cell>
          <cell r="D3845">
            <v>2169</v>
          </cell>
        </row>
        <row r="3846">
          <cell r="A3846">
            <v>3846</v>
          </cell>
          <cell r="B3846" t="str">
            <v>TOMACORRIENTE DOBLE</v>
          </cell>
          <cell r="C3846" t="str">
            <v>UN</v>
          </cell>
          <cell r="D3846">
            <v>1415</v>
          </cell>
        </row>
        <row r="3847">
          <cell r="A3847">
            <v>3847</v>
          </cell>
          <cell r="B3847" t="str">
            <v>TOMACOR.DOBLE POLO-TIERRA</v>
          </cell>
          <cell r="C3847" t="str">
            <v>UN</v>
          </cell>
          <cell r="D3847">
            <v>1810</v>
          </cell>
        </row>
        <row r="3848">
          <cell r="A3848">
            <v>3848</v>
          </cell>
          <cell r="B3848" t="str">
            <v>PISO SICILIA CARRARA</v>
          </cell>
          <cell r="C3848" t="str">
            <v>M2</v>
          </cell>
          <cell r="D3848">
            <v>13350</v>
          </cell>
        </row>
        <row r="3849">
          <cell r="A3849">
            <v>3849</v>
          </cell>
          <cell r="B3849" t="str">
            <v>PISO ARGENTO 31.5x31.5</v>
          </cell>
          <cell r="C3849" t="str">
            <v>M2</v>
          </cell>
          <cell r="D3849">
            <v>10150</v>
          </cell>
        </row>
        <row r="3850">
          <cell r="A3850">
            <v>3850</v>
          </cell>
          <cell r="B3850" t="str">
            <v>PARED LAZIO BRILLANTE</v>
          </cell>
          <cell r="C3850" t="str">
            <v>M2</v>
          </cell>
          <cell r="D3850">
            <v>10750</v>
          </cell>
        </row>
        <row r="3851">
          <cell r="A3851">
            <v>3851</v>
          </cell>
          <cell r="B3851" t="str">
            <v>PARED LOMBARDIA BRILLANTE</v>
          </cell>
          <cell r="C3851" t="str">
            <v>M2</v>
          </cell>
          <cell r="D3851">
            <v>14930</v>
          </cell>
        </row>
        <row r="3852">
          <cell r="A3852">
            <v>3852</v>
          </cell>
          <cell r="B3852" t="str">
            <v>PARED PARMA BRILLANTE</v>
          </cell>
          <cell r="C3852" t="str">
            <v>M2</v>
          </cell>
          <cell r="D3852">
            <v>9990</v>
          </cell>
        </row>
        <row r="3853">
          <cell r="A3853">
            <v>3853</v>
          </cell>
          <cell r="B3853" t="str">
            <v>PARED MURANO</v>
          </cell>
          <cell r="C3853" t="str">
            <v>M2</v>
          </cell>
          <cell r="D3853">
            <v>9990</v>
          </cell>
        </row>
        <row r="3854">
          <cell r="A3854">
            <v>3854</v>
          </cell>
          <cell r="B3854" t="str">
            <v>PISO ADRIATICO 20x20</v>
          </cell>
          <cell r="C3854" t="str">
            <v>M2</v>
          </cell>
          <cell r="D3854">
            <v>9200</v>
          </cell>
        </row>
        <row r="3855">
          <cell r="A3855">
            <v>3855</v>
          </cell>
          <cell r="B3855" t="str">
            <v>CENEFAS DECORADO 6x20 CM</v>
          </cell>
          <cell r="C3855" t="str">
            <v>ML</v>
          </cell>
          <cell r="D3855">
            <v>10750</v>
          </cell>
        </row>
        <row r="3856">
          <cell r="A3856">
            <v>3856</v>
          </cell>
          <cell r="B3856" t="str">
            <v>L/MANOS PREST/ELITE  PED.</v>
          </cell>
          <cell r="C3856" t="str">
            <v>UN</v>
          </cell>
          <cell r="D3856">
            <v>301600</v>
          </cell>
        </row>
        <row r="3857">
          <cell r="A3857">
            <v>3857</v>
          </cell>
          <cell r="B3857" t="str">
            <v>CENEFAS DECORADO 8x25 CM</v>
          </cell>
          <cell r="C3857" t="str">
            <v>ML</v>
          </cell>
          <cell r="D3857">
            <v>12160</v>
          </cell>
        </row>
        <row r="3858">
          <cell r="A3858">
            <v>3858</v>
          </cell>
          <cell r="B3858" t="str">
            <v>L/MANOS PREST/ELITE</v>
          </cell>
          <cell r="C3858" t="str">
            <v>UN</v>
          </cell>
          <cell r="D3858">
            <v>276521</v>
          </cell>
        </row>
        <row r="3859">
          <cell r="A3859">
            <v>3859</v>
          </cell>
          <cell r="B3859" t="str">
            <v>MORTERO 750 PSI</v>
          </cell>
          <cell r="C3859" t="str">
            <v>M3</v>
          </cell>
          <cell r="D3859">
            <v>95932</v>
          </cell>
        </row>
        <row r="3860">
          <cell r="A3860">
            <v>3860</v>
          </cell>
          <cell r="B3860" t="str">
            <v>MORTERO 1800 PSI</v>
          </cell>
          <cell r="C3860" t="str">
            <v>M3</v>
          </cell>
          <cell r="D3860">
            <v>98368</v>
          </cell>
        </row>
        <row r="3861">
          <cell r="A3861">
            <v>3861</v>
          </cell>
          <cell r="B3861" t="str">
            <v>MORTERO 2500 PSI</v>
          </cell>
          <cell r="C3861" t="str">
            <v>M3</v>
          </cell>
          <cell r="D3861">
            <v>108692</v>
          </cell>
        </row>
        <row r="3862">
          <cell r="A3862">
            <v>3862</v>
          </cell>
          <cell r="B3862" t="str">
            <v>CONCR.P/PAVIMENT.42KG/C03</v>
          </cell>
          <cell r="C3862" t="str">
            <v>M3</v>
          </cell>
          <cell r="D3862">
            <v>174348</v>
          </cell>
        </row>
        <row r="3863">
          <cell r="A3863">
            <v>3863</v>
          </cell>
          <cell r="B3863" t="str">
            <v>CONCR.P/PAVIMENT.35KG/C03</v>
          </cell>
          <cell r="C3863" t="str">
            <v>M3</v>
          </cell>
          <cell r="D3863">
            <v>143144</v>
          </cell>
        </row>
        <row r="3864">
          <cell r="A3864">
            <v>3864</v>
          </cell>
          <cell r="B3864" t="str">
            <v>L/MANOS PREST/PRISMA</v>
          </cell>
          <cell r="C3864" t="str">
            <v>UN</v>
          </cell>
          <cell r="D3864">
            <v>177921</v>
          </cell>
        </row>
        <row r="3865">
          <cell r="A3865">
            <v>3865</v>
          </cell>
          <cell r="B3865" t="str">
            <v>CABLE TRIPLEX 15 KV   2/0</v>
          </cell>
          <cell r="C3865" t="str">
            <v>ML</v>
          </cell>
          <cell r="D3865">
            <v>51532</v>
          </cell>
        </row>
        <row r="3866">
          <cell r="A3866">
            <v>3866</v>
          </cell>
          <cell r="B3866" t="str">
            <v>BOMBA PARA CONCRETO    03</v>
          </cell>
          <cell r="C3866" t="str">
            <v>M3</v>
          </cell>
          <cell r="D3866">
            <v>9280</v>
          </cell>
        </row>
        <row r="3867">
          <cell r="A3867">
            <v>3867</v>
          </cell>
          <cell r="B3867" t="str">
            <v>CABLE TRIPLEX 15 KV   4/0</v>
          </cell>
          <cell r="C3867" t="str">
            <v>ML</v>
          </cell>
          <cell r="D3867">
            <v>50200</v>
          </cell>
        </row>
        <row r="3868">
          <cell r="A3868">
            <v>3868</v>
          </cell>
          <cell r="B3868" t="str">
            <v>RETCEL ENTREPISO   0.15</v>
          </cell>
          <cell r="C3868" t="str">
            <v>M2</v>
          </cell>
          <cell r="D3868">
            <v>6612</v>
          </cell>
        </row>
        <row r="3869">
          <cell r="A3869">
            <v>3869</v>
          </cell>
          <cell r="B3869" t="str">
            <v>CONCR.P/PAVIMENT.45KG/C02</v>
          </cell>
          <cell r="C3869" t="str">
            <v>M3</v>
          </cell>
          <cell r="D3869">
            <v>185020</v>
          </cell>
        </row>
        <row r="3870">
          <cell r="A3870">
            <v>3870</v>
          </cell>
          <cell r="B3870" t="str">
            <v>BIDET   PREST/ELITE</v>
          </cell>
          <cell r="C3870" t="str">
            <v>UN</v>
          </cell>
          <cell r="D3870">
            <v>376084</v>
          </cell>
        </row>
        <row r="3871">
          <cell r="A3871">
            <v>3871</v>
          </cell>
          <cell r="B3871" t="str">
            <v>COSTO ADICIONAL POR FIB01</v>
          </cell>
          <cell r="C3871" t="str">
            <v>M3</v>
          </cell>
          <cell r="D3871">
            <v>13920</v>
          </cell>
        </row>
        <row r="3872">
          <cell r="A3872">
            <v>3872</v>
          </cell>
          <cell r="B3872" t="str">
            <v>L/MANOS STILO/DANESA PED.</v>
          </cell>
          <cell r="C3872" t="str">
            <v>UN</v>
          </cell>
          <cell r="D3872">
            <v>301055</v>
          </cell>
        </row>
        <row r="3873">
          <cell r="A3873">
            <v>3873</v>
          </cell>
          <cell r="B3873" t="str">
            <v>PEGAITALIA</v>
          </cell>
          <cell r="C3873" t="str">
            <v>KG</v>
          </cell>
          <cell r="D3873">
            <v>380</v>
          </cell>
        </row>
        <row r="3874">
          <cell r="A3874">
            <v>3874</v>
          </cell>
          <cell r="B3874" t="str">
            <v>GRIS CLARO ASERRADO    01</v>
          </cell>
          <cell r="C3874" t="str">
            <v>M2</v>
          </cell>
          <cell r="D3874">
            <v>69740</v>
          </cell>
        </row>
        <row r="3875">
          <cell r="A3875">
            <v>3875</v>
          </cell>
          <cell r="B3875" t="str">
            <v>L/MANOS STILO/MONOC. PED.</v>
          </cell>
          <cell r="C3875" t="str">
            <v>UN</v>
          </cell>
          <cell r="D3875">
            <v>278516</v>
          </cell>
        </row>
        <row r="3876">
          <cell r="A3876">
            <v>3876</v>
          </cell>
          <cell r="B3876" t="str">
            <v>L/MANOS STILO GAVIOTA</v>
          </cell>
          <cell r="C3876" t="str">
            <v>UN</v>
          </cell>
          <cell r="D3876">
            <v>192572</v>
          </cell>
        </row>
        <row r="3877">
          <cell r="A3877">
            <v>3877</v>
          </cell>
          <cell r="B3877" t="str">
            <v>GRIS CLARO CUADREADO</v>
          </cell>
          <cell r="C3877" t="str">
            <v>M2</v>
          </cell>
          <cell r="D3877">
            <v>71456</v>
          </cell>
        </row>
        <row r="3878">
          <cell r="A3878">
            <v>3878</v>
          </cell>
          <cell r="B3878" t="str">
            <v>L/MANOS STILO SFERA</v>
          </cell>
          <cell r="C3878" t="str">
            <v>UN</v>
          </cell>
          <cell r="D3878">
            <v>179916</v>
          </cell>
        </row>
        <row r="3879">
          <cell r="A3879">
            <v>3879</v>
          </cell>
          <cell r="B3879" t="str">
            <v>GRIS CLARO CUADREADO   01</v>
          </cell>
          <cell r="C3879" t="str">
            <v>M2</v>
          </cell>
          <cell r="D3879">
            <v>85144</v>
          </cell>
        </row>
        <row r="3880">
          <cell r="A3880">
            <v>3880</v>
          </cell>
          <cell r="B3880" t="str">
            <v>L/MANOS STILO/ELITE</v>
          </cell>
          <cell r="C3880" t="str">
            <v>UN</v>
          </cell>
          <cell r="D3880">
            <v>201121</v>
          </cell>
        </row>
        <row r="3881">
          <cell r="A3881">
            <v>3881</v>
          </cell>
          <cell r="B3881" t="str">
            <v>DESAGUE DE GIRO 23cm</v>
          </cell>
          <cell r="C3881" t="str">
            <v>UN</v>
          </cell>
          <cell r="D3881">
            <v>28792</v>
          </cell>
        </row>
        <row r="3882">
          <cell r="A3882">
            <v>3882</v>
          </cell>
          <cell r="B3882" t="str">
            <v>L/MANOS STILO GAVITA</v>
          </cell>
          <cell r="C3882" t="str">
            <v>UN</v>
          </cell>
          <cell r="D3882">
            <v>192572</v>
          </cell>
        </row>
        <row r="3883">
          <cell r="A3883">
            <v>3883</v>
          </cell>
          <cell r="B3883" t="str">
            <v>HIERRO RECTO     1/4 A-37</v>
          </cell>
          <cell r="C3883" t="str">
            <v>KG</v>
          </cell>
          <cell r="D3883">
            <v>600</v>
          </cell>
        </row>
        <row r="3884">
          <cell r="A3884">
            <v>3884</v>
          </cell>
          <cell r="B3884" t="str">
            <v>L/MANOS STILO ELITE</v>
          </cell>
          <cell r="C3884" t="str">
            <v>UN</v>
          </cell>
          <cell r="D3884">
            <v>189521</v>
          </cell>
        </row>
        <row r="3885">
          <cell r="A3885">
            <v>3885</v>
          </cell>
          <cell r="B3885" t="str">
            <v>HIERRO RECTO     3/8 A-37</v>
          </cell>
          <cell r="C3885" t="str">
            <v>KG</v>
          </cell>
          <cell r="D3885">
            <v>1400</v>
          </cell>
        </row>
        <row r="3886">
          <cell r="A3886">
            <v>3886</v>
          </cell>
          <cell r="B3886" t="str">
            <v>SANITARIO STILO BLANCO</v>
          </cell>
          <cell r="C3886" t="str">
            <v>UN</v>
          </cell>
          <cell r="D3886">
            <v>301600</v>
          </cell>
        </row>
        <row r="3887">
          <cell r="A3887">
            <v>3887</v>
          </cell>
          <cell r="B3887" t="str">
            <v>SANITARIO STILO COMPLETO</v>
          </cell>
          <cell r="C3887" t="str">
            <v>UN</v>
          </cell>
          <cell r="D3887">
            <v>348000</v>
          </cell>
        </row>
        <row r="3888">
          <cell r="A3888">
            <v>3888</v>
          </cell>
          <cell r="B3888" t="str">
            <v>HIERRO RECTO     1/2 A-60</v>
          </cell>
          <cell r="C3888" t="str">
            <v>KG</v>
          </cell>
          <cell r="D3888">
            <v>533</v>
          </cell>
        </row>
        <row r="3889">
          <cell r="A3889">
            <v>3889</v>
          </cell>
          <cell r="B3889" t="str">
            <v>NEGRO AZABACHE 153X305X10</v>
          </cell>
          <cell r="C3889" t="str">
            <v>M2</v>
          </cell>
          <cell r="D3889">
            <v>42688</v>
          </cell>
        </row>
        <row r="3890">
          <cell r="A3890">
            <v>3890</v>
          </cell>
          <cell r="B3890" t="str">
            <v>BIDET STILO/ELITE</v>
          </cell>
          <cell r="C3890" t="str">
            <v>UN</v>
          </cell>
          <cell r="D3890">
            <v>254284</v>
          </cell>
        </row>
        <row r="3891">
          <cell r="A3891">
            <v>3891</v>
          </cell>
          <cell r="B3891" t="str">
            <v>NEGRO AZABACHE 305x305X10</v>
          </cell>
          <cell r="C3891" t="str">
            <v>M2</v>
          </cell>
          <cell r="D3891">
            <v>42688</v>
          </cell>
        </row>
        <row r="3892">
          <cell r="A3892">
            <v>3892</v>
          </cell>
          <cell r="B3892" t="str">
            <v>HIERRO FIGURADO  1/4 A-37</v>
          </cell>
          <cell r="C3892" t="str">
            <v>KG</v>
          </cell>
          <cell r="D3892">
            <v>600</v>
          </cell>
        </row>
        <row r="3893">
          <cell r="A3893">
            <v>3893</v>
          </cell>
          <cell r="B3893" t="str">
            <v>L/MANOS TIFFANY/MONOC COL</v>
          </cell>
          <cell r="C3893" t="str">
            <v>UN</v>
          </cell>
          <cell r="D3893">
            <v>112984</v>
          </cell>
        </row>
        <row r="3894">
          <cell r="A3894">
            <v>3894</v>
          </cell>
          <cell r="B3894" t="str">
            <v>L/MANOS TIFFANY/PRISM.COL</v>
          </cell>
          <cell r="C3894" t="str">
            <v>UN</v>
          </cell>
          <cell r="D3894">
            <v>104551</v>
          </cell>
        </row>
        <row r="3895">
          <cell r="A3895">
            <v>3895</v>
          </cell>
          <cell r="B3895" t="str">
            <v>HIERRO FIGURADO  3/8 A-37</v>
          </cell>
          <cell r="C3895" t="str">
            <v>KG</v>
          </cell>
          <cell r="D3895">
            <v>1400</v>
          </cell>
        </row>
        <row r="3896">
          <cell r="A3896">
            <v>3896</v>
          </cell>
          <cell r="B3896" t="str">
            <v>L/MANOS TIFFANY/LOIRA BLC</v>
          </cell>
          <cell r="C3896" t="str">
            <v>UN</v>
          </cell>
          <cell r="D3896">
            <v>131869</v>
          </cell>
        </row>
        <row r="3897">
          <cell r="A3897">
            <v>3897</v>
          </cell>
          <cell r="B3897" t="str">
            <v>NEGRO AZABACHE ZOCALO</v>
          </cell>
          <cell r="C3897" t="str">
            <v>ML</v>
          </cell>
          <cell r="D3897">
            <v>3132</v>
          </cell>
        </row>
        <row r="3898">
          <cell r="A3898">
            <v>3898</v>
          </cell>
          <cell r="B3898" t="str">
            <v>HIERRO FIGURADO  1/2 A 60</v>
          </cell>
          <cell r="C3898" t="str">
            <v>KG</v>
          </cell>
          <cell r="D3898">
            <v>2700</v>
          </cell>
        </row>
        <row r="3899">
          <cell r="A3899">
            <v>3899</v>
          </cell>
          <cell r="B3899" t="str">
            <v>L/MANOS TIFFANY SFERA</v>
          </cell>
          <cell r="C3899" t="str">
            <v>UN</v>
          </cell>
          <cell r="D3899">
            <v>202710</v>
          </cell>
        </row>
        <row r="3900">
          <cell r="A3900">
            <v>3900</v>
          </cell>
          <cell r="B3900" t="str">
            <v>NEGRO AZABACHE 153X305x11</v>
          </cell>
          <cell r="C3900" t="str">
            <v>M2</v>
          </cell>
          <cell r="D3900">
            <v>30624</v>
          </cell>
        </row>
        <row r="3901">
          <cell r="A3901">
            <v>3901</v>
          </cell>
          <cell r="B3901" t="str">
            <v>SANITARIO TIFFANY   COLOR</v>
          </cell>
          <cell r="C3901" t="str">
            <v>UN</v>
          </cell>
          <cell r="D3901">
            <v>237800</v>
          </cell>
        </row>
        <row r="3902">
          <cell r="A3902">
            <v>3902</v>
          </cell>
          <cell r="B3902" t="str">
            <v>NEGRO AZABACHE 305x305x11</v>
          </cell>
          <cell r="C3902" t="str">
            <v>M2</v>
          </cell>
          <cell r="D3902">
            <v>30624</v>
          </cell>
        </row>
        <row r="3903">
          <cell r="A3903">
            <v>3903</v>
          </cell>
          <cell r="B3903" t="str">
            <v>NEGRO AZABACHE 153X305x20</v>
          </cell>
          <cell r="C3903" t="str">
            <v>M2</v>
          </cell>
          <cell r="D3903">
            <v>37204</v>
          </cell>
        </row>
        <row r="3904">
          <cell r="A3904">
            <v>3904</v>
          </cell>
          <cell r="B3904" t="str">
            <v>BIDET TIFFANY BLANCO</v>
          </cell>
          <cell r="C3904" t="str">
            <v>UN</v>
          </cell>
          <cell r="D3904">
            <v>97685</v>
          </cell>
        </row>
        <row r="3905">
          <cell r="A3905">
            <v>3905</v>
          </cell>
          <cell r="B3905" t="str">
            <v>BIDET TIFFANY COL</v>
          </cell>
          <cell r="C3905" t="str">
            <v>UN</v>
          </cell>
          <cell r="D3905">
            <v>97685</v>
          </cell>
        </row>
        <row r="3906">
          <cell r="A3906">
            <v>3906</v>
          </cell>
          <cell r="B3906" t="str">
            <v>BIDET TIFFANY GAVIOTA</v>
          </cell>
          <cell r="C3906" t="str">
            <v>UN</v>
          </cell>
          <cell r="D3906">
            <v>235167</v>
          </cell>
        </row>
        <row r="3907">
          <cell r="A3907">
            <v>3907</v>
          </cell>
          <cell r="B3907" t="str">
            <v>NEGRO AZABACHE 153x305x01</v>
          </cell>
          <cell r="C3907" t="str">
            <v>M2</v>
          </cell>
          <cell r="D3907">
            <v>44428</v>
          </cell>
        </row>
        <row r="3908">
          <cell r="A3908">
            <v>3908</v>
          </cell>
          <cell r="B3908" t="str">
            <v>L/MANOS ROYAL/PORCEL.BLC</v>
          </cell>
          <cell r="C3908" t="str">
            <v>UN</v>
          </cell>
          <cell r="D3908">
            <v>128064</v>
          </cell>
        </row>
        <row r="3909">
          <cell r="A3909">
            <v>3909</v>
          </cell>
          <cell r="B3909" t="str">
            <v>L/MANOS ROYAL/PORCEL.COL</v>
          </cell>
          <cell r="C3909" t="str">
            <v>UN</v>
          </cell>
          <cell r="D3909">
            <v>136184</v>
          </cell>
        </row>
        <row r="3910">
          <cell r="A3910">
            <v>3910</v>
          </cell>
          <cell r="B3910" t="str">
            <v>L/MANOS ROYAL/PRISMA BLC</v>
          </cell>
          <cell r="C3910" t="str">
            <v>UN</v>
          </cell>
          <cell r="D3910">
            <v>114991</v>
          </cell>
        </row>
        <row r="3911">
          <cell r="A3911">
            <v>3911</v>
          </cell>
          <cell r="B3911" t="str">
            <v>L/MANOS ROYAL/PRISMA COL</v>
          </cell>
          <cell r="C3911" t="str">
            <v>UN</v>
          </cell>
          <cell r="D3911">
            <v>123111</v>
          </cell>
        </row>
        <row r="3912">
          <cell r="A3912">
            <v>3912</v>
          </cell>
          <cell r="B3912" t="str">
            <v>TANQUE PLASTICO   500 LTS</v>
          </cell>
          <cell r="C3912" t="str">
            <v>UN</v>
          </cell>
          <cell r="D3912">
            <v>64380</v>
          </cell>
        </row>
        <row r="3913">
          <cell r="A3913">
            <v>3913</v>
          </cell>
          <cell r="B3913" t="str">
            <v>L/MANOS ROYAL/LOIRA  COL</v>
          </cell>
          <cell r="C3913" t="str">
            <v>UN</v>
          </cell>
          <cell r="D3913">
            <v>94354</v>
          </cell>
        </row>
        <row r="3914">
          <cell r="A3914">
            <v>3914</v>
          </cell>
          <cell r="B3914" t="str">
            <v>RETCEL ENTREPISO   0.20</v>
          </cell>
          <cell r="C3914" t="str">
            <v>M2</v>
          </cell>
          <cell r="D3914">
            <v>7847</v>
          </cell>
        </row>
        <row r="3915">
          <cell r="A3915">
            <v>3915</v>
          </cell>
          <cell r="B3915" t="str">
            <v>TANQUE PLASTICO  1000 LTS</v>
          </cell>
          <cell r="C3915" t="str">
            <v>UN</v>
          </cell>
          <cell r="D3915">
            <v>111072</v>
          </cell>
        </row>
        <row r="3916">
          <cell r="A3916">
            <v>3916</v>
          </cell>
          <cell r="B3916" t="str">
            <v>L/MANOS ROYAL/PORCE  BLC</v>
          </cell>
          <cell r="C3916" t="str">
            <v>UN</v>
          </cell>
          <cell r="D3916">
            <v>116464</v>
          </cell>
        </row>
        <row r="3917">
          <cell r="A3917">
            <v>3917</v>
          </cell>
          <cell r="B3917" t="str">
            <v>L/MANOS ROYAL/PORCE  COL</v>
          </cell>
          <cell r="C3917" t="str">
            <v>UN</v>
          </cell>
          <cell r="D3917">
            <v>123424</v>
          </cell>
        </row>
        <row r="3918">
          <cell r="A3918">
            <v>3918</v>
          </cell>
          <cell r="B3918" t="str">
            <v>L/MANOS ROYAL/PRISMA BL01</v>
          </cell>
          <cell r="C3918" t="str">
            <v>UN</v>
          </cell>
          <cell r="D3918">
            <v>114990</v>
          </cell>
        </row>
        <row r="3919">
          <cell r="A3919">
            <v>3919</v>
          </cell>
          <cell r="B3919" t="str">
            <v>NEGRO AZABACHE 305X305X20</v>
          </cell>
          <cell r="C3919" t="str">
            <v>M2</v>
          </cell>
          <cell r="D3919">
            <v>40716</v>
          </cell>
        </row>
        <row r="3920">
          <cell r="A3920">
            <v>3920</v>
          </cell>
          <cell r="B3920" t="str">
            <v>RETCEL ENTREPISO   0.25</v>
          </cell>
          <cell r="C3920" t="str">
            <v>M2</v>
          </cell>
          <cell r="D3920">
            <v>9083</v>
          </cell>
        </row>
        <row r="3921">
          <cell r="A3921">
            <v>3921</v>
          </cell>
          <cell r="B3921" t="str">
            <v>L/MANOS ROYAL/LOIRA  CO01</v>
          </cell>
          <cell r="C3921" t="str">
            <v>UN</v>
          </cell>
          <cell r="D3921">
            <v>64786</v>
          </cell>
        </row>
        <row r="3922">
          <cell r="A3922">
            <v>3922</v>
          </cell>
          <cell r="B3922" t="str">
            <v>RETCEL ENTREPISO   0.30</v>
          </cell>
          <cell r="C3922" t="str">
            <v>M2</v>
          </cell>
          <cell r="D3922">
            <v>11774</v>
          </cell>
        </row>
        <row r="3923">
          <cell r="A3923">
            <v>3923</v>
          </cell>
          <cell r="B3923" t="str">
            <v>BLOQUE UNICEL      0.20</v>
          </cell>
          <cell r="C3923" t="str">
            <v>M2</v>
          </cell>
          <cell r="D3923">
            <v>3758</v>
          </cell>
        </row>
        <row r="3924">
          <cell r="A3924">
            <v>3924</v>
          </cell>
          <cell r="B3924" t="str">
            <v>L/MANOS ROYAL/PORCE  PED</v>
          </cell>
          <cell r="C3924" t="str">
            <v>UN</v>
          </cell>
          <cell r="D3924">
            <v>145580</v>
          </cell>
        </row>
        <row r="3925">
          <cell r="A3925">
            <v>3925</v>
          </cell>
          <cell r="B3925" t="str">
            <v>NEGRO AZABACHE 305x305X01</v>
          </cell>
          <cell r="C3925" t="str">
            <v>M2</v>
          </cell>
          <cell r="D3925">
            <v>51852</v>
          </cell>
        </row>
        <row r="3926">
          <cell r="A3926">
            <v>3926</v>
          </cell>
          <cell r="B3926" t="str">
            <v>NEGRO AZABACHE 305x610x20</v>
          </cell>
          <cell r="C3926" t="str">
            <v>M2</v>
          </cell>
          <cell r="D3926">
            <v>44428</v>
          </cell>
        </row>
        <row r="3927">
          <cell r="A3927">
            <v>3927</v>
          </cell>
          <cell r="B3927" t="str">
            <v>L/MANOS ROYAL/PRISMA PED</v>
          </cell>
          <cell r="C3927" t="str">
            <v>UN</v>
          </cell>
          <cell r="D3927">
            <v>123111</v>
          </cell>
        </row>
        <row r="3928">
          <cell r="A3928">
            <v>3928</v>
          </cell>
          <cell r="B3928" t="str">
            <v>L/MANOS ROYAL/LOIRA  PED</v>
          </cell>
          <cell r="C3928" t="str">
            <v>UN</v>
          </cell>
          <cell r="D3928">
            <v>94354</v>
          </cell>
        </row>
        <row r="3929">
          <cell r="A3929">
            <v>3929</v>
          </cell>
          <cell r="B3929" t="str">
            <v>NEGRO AZABACHE 305X610X01</v>
          </cell>
          <cell r="C3929" t="str">
            <v>M2</v>
          </cell>
          <cell r="D3929">
            <v>55564</v>
          </cell>
        </row>
        <row r="3930">
          <cell r="A3930">
            <v>3930</v>
          </cell>
          <cell r="B3930" t="str">
            <v>BLOQUE UNICEL      0.25</v>
          </cell>
          <cell r="C3930" t="str">
            <v>M2</v>
          </cell>
          <cell r="D3930">
            <v>4686</v>
          </cell>
        </row>
        <row r="3931">
          <cell r="A3931">
            <v>3931</v>
          </cell>
          <cell r="B3931" t="str">
            <v>BLOQUE UNICEL      0.30</v>
          </cell>
          <cell r="C3931" t="str">
            <v>M2</v>
          </cell>
          <cell r="D3931">
            <v>5336</v>
          </cell>
        </row>
        <row r="3932">
          <cell r="A3932">
            <v>3932</v>
          </cell>
          <cell r="B3932" t="str">
            <v>SANITARIO ROYAL    BLANCO</v>
          </cell>
          <cell r="C3932" t="str">
            <v>UN</v>
          </cell>
          <cell r="D3932">
            <v>125280</v>
          </cell>
        </row>
        <row r="3933">
          <cell r="A3933">
            <v>3933</v>
          </cell>
          <cell r="B3933" t="str">
            <v>SANITARIO ROYAL     COLOR</v>
          </cell>
          <cell r="C3933" t="str">
            <v>UN</v>
          </cell>
          <cell r="D3933">
            <v>153120</v>
          </cell>
        </row>
        <row r="3934">
          <cell r="A3934">
            <v>3934</v>
          </cell>
          <cell r="B3934" t="str">
            <v>NEGRO AZABACHE ASERRADO</v>
          </cell>
          <cell r="C3934" t="str">
            <v>M2</v>
          </cell>
          <cell r="D3934">
            <v>35612</v>
          </cell>
        </row>
        <row r="3935">
          <cell r="A3935">
            <v>3935</v>
          </cell>
          <cell r="B3935" t="str">
            <v>NEGRO AZABACHE ASERRADO01</v>
          </cell>
          <cell r="C3935" t="str">
            <v>M2</v>
          </cell>
          <cell r="D3935">
            <v>45352</v>
          </cell>
        </row>
        <row r="3936">
          <cell r="A3936">
            <v>3936</v>
          </cell>
          <cell r="B3936" t="str">
            <v>BIDET ROYAL/PORCELANA BLC</v>
          </cell>
          <cell r="C3936" t="str">
            <v>UN</v>
          </cell>
          <cell r="D3936">
            <v>97685</v>
          </cell>
        </row>
        <row r="3937">
          <cell r="A3937">
            <v>3937</v>
          </cell>
          <cell r="B3937" t="str">
            <v>NEGRO AZABACHE CUADREADO</v>
          </cell>
          <cell r="C3937" t="str">
            <v>M2</v>
          </cell>
          <cell r="D3937">
            <v>50576</v>
          </cell>
        </row>
        <row r="3938">
          <cell r="A3938">
            <v>3938</v>
          </cell>
          <cell r="B3938" t="str">
            <v>MUROCEL            0.10</v>
          </cell>
          <cell r="C3938" t="str">
            <v>M2</v>
          </cell>
          <cell r="D3938">
            <v>360</v>
          </cell>
        </row>
        <row r="3939">
          <cell r="A3939">
            <v>3939</v>
          </cell>
          <cell r="B3939" t="str">
            <v>NEGRO AZABACHE CUADREAD01</v>
          </cell>
          <cell r="C3939" t="str">
            <v>M2</v>
          </cell>
          <cell r="D3939">
            <v>62292</v>
          </cell>
        </row>
        <row r="3940">
          <cell r="A3940">
            <v>3940</v>
          </cell>
          <cell r="B3940" t="str">
            <v>BIDET ROYAL/PRISMA BLANCO</v>
          </cell>
          <cell r="C3940" t="str">
            <v>UN</v>
          </cell>
          <cell r="D3940">
            <v>92800</v>
          </cell>
        </row>
        <row r="3941">
          <cell r="A3941">
            <v>3941</v>
          </cell>
          <cell r="B3941" t="str">
            <v>BLOCK PRENSA VIB.20X20X01</v>
          </cell>
          <cell r="C3941" t="str">
            <v>UN</v>
          </cell>
          <cell r="D3941">
            <v>860</v>
          </cell>
        </row>
        <row r="3942">
          <cell r="A3942">
            <v>3942</v>
          </cell>
          <cell r="B3942" t="str">
            <v>MUROCEL            0.14</v>
          </cell>
          <cell r="C3942" t="str">
            <v>M2</v>
          </cell>
          <cell r="D3942">
            <v>510</v>
          </cell>
        </row>
        <row r="3943">
          <cell r="A3943">
            <v>3943</v>
          </cell>
          <cell r="B3943" t="str">
            <v>BLOCK P.VIB.No.2 09X17X39</v>
          </cell>
          <cell r="C3943" t="str">
            <v>UN</v>
          </cell>
          <cell r="D3943">
            <v>253</v>
          </cell>
        </row>
        <row r="3944">
          <cell r="A3944">
            <v>3944</v>
          </cell>
          <cell r="B3944" t="str">
            <v>L/MANOS NOVA/LOIRA 4" BLC</v>
          </cell>
          <cell r="C3944" t="str">
            <v>UN</v>
          </cell>
          <cell r="D3944">
            <v>42920</v>
          </cell>
        </row>
        <row r="3945">
          <cell r="A3945">
            <v>3945</v>
          </cell>
          <cell r="B3945" t="str">
            <v>MUROCEL            0.20</v>
          </cell>
          <cell r="C3945" t="str">
            <v>M2</v>
          </cell>
          <cell r="D3945">
            <v>661</v>
          </cell>
        </row>
        <row r="3946">
          <cell r="A3946">
            <v>3946</v>
          </cell>
          <cell r="B3946" t="str">
            <v>L/MANOS NOVA/PRISMA 4"BLC</v>
          </cell>
          <cell r="C3946" t="str">
            <v>UN</v>
          </cell>
          <cell r="D3946">
            <v>42920</v>
          </cell>
        </row>
        <row r="3947">
          <cell r="A3947">
            <v>3947</v>
          </cell>
          <cell r="B3947" t="str">
            <v>L/MANOS NOVA/PRISMA 4"COL</v>
          </cell>
          <cell r="C3947" t="str">
            <v>UN</v>
          </cell>
          <cell r="D3947">
            <v>47560</v>
          </cell>
        </row>
        <row r="3948">
          <cell r="A3948">
            <v>3948</v>
          </cell>
          <cell r="B3948" t="str">
            <v>BLOCK P.VIB.No.2 10X20X40</v>
          </cell>
          <cell r="C3948" t="str">
            <v>UN</v>
          </cell>
          <cell r="D3948">
            <v>315</v>
          </cell>
        </row>
        <row r="3949">
          <cell r="A3949">
            <v>3949</v>
          </cell>
          <cell r="B3949" t="str">
            <v>BLOCK P.VIB.No.2 15X20X40</v>
          </cell>
          <cell r="C3949" t="str">
            <v>UN</v>
          </cell>
          <cell r="D3949">
            <v>480</v>
          </cell>
        </row>
        <row r="3950">
          <cell r="A3950">
            <v>3950</v>
          </cell>
          <cell r="B3950" t="str">
            <v>L/MANOS NOVA/LOIRA 8" BLC</v>
          </cell>
          <cell r="C3950" t="str">
            <v>UN</v>
          </cell>
          <cell r="D3950">
            <v>42920</v>
          </cell>
        </row>
        <row r="3951">
          <cell r="A3951">
            <v>3951</v>
          </cell>
          <cell r="B3951" t="str">
            <v>L/MANOS NOVA/LOIRA 8" COL</v>
          </cell>
          <cell r="C3951" t="str">
            <v>UN</v>
          </cell>
          <cell r="D3951">
            <v>77546</v>
          </cell>
        </row>
        <row r="3952">
          <cell r="A3952">
            <v>3952</v>
          </cell>
          <cell r="B3952" t="str">
            <v>VINILO VINILMAX</v>
          </cell>
          <cell r="C3952" t="str">
            <v>GL</v>
          </cell>
          <cell r="D3952">
            <v>8510</v>
          </cell>
        </row>
        <row r="3953">
          <cell r="A3953">
            <v>3953</v>
          </cell>
          <cell r="B3953" t="str">
            <v>L/MANOS NOVA/PRISMA8" COL</v>
          </cell>
          <cell r="C3953" t="str">
            <v>UN</v>
          </cell>
          <cell r="D3953">
            <v>47560</v>
          </cell>
        </row>
        <row r="3954">
          <cell r="A3954">
            <v>3954</v>
          </cell>
          <cell r="B3954" t="str">
            <v>POSTECERCA        250 Mts</v>
          </cell>
          <cell r="C3954" t="str">
            <v>UN</v>
          </cell>
          <cell r="D3954">
            <v>3863</v>
          </cell>
        </row>
        <row r="3955">
          <cell r="A3955">
            <v>3955</v>
          </cell>
          <cell r="B3955" t="str">
            <v>ESMALTE SUPER 15</v>
          </cell>
          <cell r="C3955" t="str">
            <v>GL</v>
          </cell>
          <cell r="D3955">
            <v>27600</v>
          </cell>
        </row>
        <row r="3956">
          <cell r="A3956">
            <v>3956</v>
          </cell>
          <cell r="B3956" t="str">
            <v>SANITARIO NOVA  BLANCO</v>
          </cell>
          <cell r="C3956" t="str">
            <v>UN</v>
          </cell>
          <cell r="D3956">
            <v>92800</v>
          </cell>
        </row>
        <row r="3957">
          <cell r="A3957">
            <v>3957</v>
          </cell>
          <cell r="B3957" t="str">
            <v>BLOCK P.VIB.No.2 20X20X40</v>
          </cell>
          <cell r="C3957" t="str">
            <v>UN</v>
          </cell>
          <cell r="D3957">
            <v>580</v>
          </cell>
        </row>
        <row r="3958">
          <cell r="A3958">
            <v>3958</v>
          </cell>
          <cell r="B3958" t="str">
            <v>RECTANGULAR VIB. 10X30X42</v>
          </cell>
          <cell r="C3958" t="str">
            <v>UN</v>
          </cell>
          <cell r="D3958">
            <v>1120</v>
          </cell>
        </row>
        <row r="3959">
          <cell r="A3959">
            <v>3959</v>
          </cell>
          <cell r="B3959" t="str">
            <v>CURVO PALEADO    10X30X40</v>
          </cell>
          <cell r="C3959" t="str">
            <v>UN</v>
          </cell>
          <cell r="D3959">
            <v>800</v>
          </cell>
        </row>
        <row r="3960">
          <cell r="A3960">
            <v>3960</v>
          </cell>
          <cell r="B3960" t="str">
            <v>CALADOS VARIOS   15X20X40</v>
          </cell>
          <cell r="C3960" t="str">
            <v>UN</v>
          </cell>
          <cell r="D3960">
            <v>500</v>
          </cell>
        </row>
        <row r="3961">
          <cell r="A3961">
            <v>3961</v>
          </cell>
          <cell r="B3961" t="str">
            <v>CONCR.P/PAVIMENT.45KG/C03</v>
          </cell>
          <cell r="C3961" t="str">
            <v>M3</v>
          </cell>
          <cell r="D3961">
            <v>165300</v>
          </cell>
        </row>
        <row r="3962">
          <cell r="A3962">
            <v>3962</v>
          </cell>
          <cell r="B3962" t="str">
            <v>TUBO ALCANTARILLADO   24"</v>
          </cell>
          <cell r="C3962" t="str">
            <v>ML</v>
          </cell>
          <cell r="D3962">
            <v>73776</v>
          </cell>
        </row>
        <row r="3963">
          <cell r="A3963">
            <v>3963</v>
          </cell>
          <cell r="B3963" t="str">
            <v>TUBO ALCANTARILLADO   27"</v>
          </cell>
          <cell r="C3963" t="str">
            <v>ML</v>
          </cell>
          <cell r="D3963">
            <v>90202</v>
          </cell>
        </row>
        <row r="3964">
          <cell r="A3964">
            <v>3964</v>
          </cell>
          <cell r="B3964" t="str">
            <v>ESMALTE ALTO BRILLO</v>
          </cell>
          <cell r="C3964" t="str">
            <v>GL</v>
          </cell>
          <cell r="D3964">
            <v>25800</v>
          </cell>
        </row>
        <row r="3965">
          <cell r="A3965">
            <v>3965</v>
          </cell>
          <cell r="B3965" t="str">
            <v>L/MANOS ACUARIO COLOR</v>
          </cell>
          <cell r="C3965" t="str">
            <v>UN</v>
          </cell>
          <cell r="D3965">
            <v>15080</v>
          </cell>
        </row>
        <row r="3966">
          <cell r="A3966">
            <v>3966</v>
          </cell>
          <cell r="B3966" t="str">
            <v>L/MANOS ACUARIO BLANCO</v>
          </cell>
          <cell r="C3966" t="str">
            <v>UN</v>
          </cell>
          <cell r="D3966">
            <v>24383</v>
          </cell>
        </row>
        <row r="3967">
          <cell r="A3967">
            <v>3967</v>
          </cell>
          <cell r="B3967" t="str">
            <v>L/MANOS ACUARIO COLOR  01</v>
          </cell>
          <cell r="C3967" t="str">
            <v>UN</v>
          </cell>
          <cell r="D3967">
            <v>15873</v>
          </cell>
        </row>
        <row r="3968">
          <cell r="A3968">
            <v>3968</v>
          </cell>
          <cell r="B3968" t="str">
            <v>SANITARIO ACUARIO BLANCO</v>
          </cell>
          <cell r="C3968" t="str">
            <v>UN</v>
          </cell>
          <cell r="D3968">
            <v>66700</v>
          </cell>
        </row>
        <row r="3969">
          <cell r="A3969">
            <v>3969</v>
          </cell>
          <cell r="B3969" t="str">
            <v>CONCR.P/PAVIMENT.36KG/CM2</v>
          </cell>
          <cell r="C3969" t="str">
            <v>M3</v>
          </cell>
          <cell r="D3969">
            <v>115052</v>
          </cell>
        </row>
        <row r="3970">
          <cell r="A3970">
            <v>3970</v>
          </cell>
          <cell r="B3970" t="str">
            <v>TUBO ALCANTARILLADO   30"</v>
          </cell>
          <cell r="C3970" t="str">
            <v>ML</v>
          </cell>
          <cell r="D3970">
            <v>113030</v>
          </cell>
        </row>
        <row r="3971">
          <cell r="A3971">
            <v>3971</v>
          </cell>
          <cell r="B3971" t="str">
            <v>TUBO ALCANTARILLADO   36"</v>
          </cell>
          <cell r="C3971" t="str">
            <v>ML</v>
          </cell>
          <cell r="D3971">
            <v>141102</v>
          </cell>
        </row>
        <row r="3972">
          <cell r="A3972">
            <v>3972</v>
          </cell>
          <cell r="B3972" t="str">
            <v>TUBO ALCANTARILLADO   40"</v>
          </cell>
          <cell r="C3972" t="str">
            <v>ML</v>
          </cell>
          <cell r="D3972">
            <v>176784</v>
          </cell>
        </row>
        <row r="3973">
          <cell r="A3973">
            <v>3973</v>
          </cell>
          <cell r="B3973" t="str">
            <v>TUBO ALCANTARILLADO   44"</v>
          </cell>
          <cell r="C3973" t="str">
            <v>ML</v>
          </cell>
          <cell r="D3973">
            <v>198221</v>
          </cell>
        </row>
        <row r="3974">
          <cell r="A3974">
            <v>3974</v>
          </cell>
          <cell r="B3974" t="str">
            <v>TAZA INSTITUCIONAL C/FLUX</v>
          </cell>
          <cell r="C3974" t="str">
            <v>UN</v>
          </cell>
          <cell r="D3974">
            <v>87000</v>
          </cell>
        </row>
        <row r="3975">
          <cell r="A3975">
            <v>3975</v>
          </cell>
          <cell r="B3975" t="str">
            <v>TAZA INSTITUCIONAL TANQUE</v>
          </cell>
          <cell r="C3975" t="str">
            <v>UN</v>
          </cell>
          <cell r="D3975">
            <v>48720</v>
          </cell>
        </row>
        <row r="3976">
          <cell r="A3976">
            <v>3976</v>
          </cell>
          <cell r="B3976" t="str">
            <v>ORINAL INSTITUCIONAL</v>
          </cell>
          <cell r="C3976" t="str">
            <v>UN</v>
          </cell>
          <cell r="D3976">
            <v>49800</v>
          </cell>
        </row>
        <row r="3977">
          <cell r="A3977">
            <v>3977</v>
          </cell>
          <cell r="B3977" t="str">
            <v>ORINAL INSTITUCIONAL   01</v>
          </cell>
          <cell r="C3977" t="str">
            <v>UN</v>
          </cell>
          <cell r="D3977">
            <v>116000</v>
          </cell>
        </row>
        <row r="3978">
          <cell r="A3978">
            <v>3978</v>
          </cell>
          <cell r="B3978" t="str">
            <v>ORINAL RESIDENCIAL</v>
          </cell>
          <cell r="C3978" t="str">
            <v>UN</v>
          </cell>
          <cell r="D3978">
            <v>34800</v>
          </cell>
        </row>
        <row r="3979">
          <cell r="A3979">
            <v>3979</v>
          </cell>
          <cell r="B3979" t="str">
            <v>TAZA CAMPESINA</v>
          </cell>
          <cell r="C3979" t="str">
            <v>UN</v>
          </cell>
          <cell r="D3979">
            <v>15660</v>
          </cell>
        </row>
        <row r="3980">
          <cell r="A3980">
            <v>3980</v>
          </cell>
          <cell r="B3980" t="str">
            <v>TABLON ABARCO 11/2"x6"x01</v>
          </cell>
          <cell r="C3980" t="str">
            <v>UN</v>
          </cell>
          <cell r="D3980">
            <v>17500</v>
          </cell>
        </row>
        <row r="3981">
          <cell r="A3981">
            <v>3981</v>
          </cell>
          <cell r="B3981" t="str">
            <v>TABLON ABARCO 11/2"x6"x02</v>
          </cell>
          <cell r="C3981" t="str">
            <v>UN</v>
          </cell>
          <cell r="D3981">
            <v>5400</v>
          </cell>
        </row>
        <row r="3982">
          <cell r="A3982">
            <v>3982</v>
          </cell>
          <cell r="B3982" t="str">
            <v>TABLON ABARCO 11/2"x6"x15</v>
          </cell>
          <cell r="C3982" t="str">
            <v>UN</v>
          </cell>
          <cell r="D3982">
            <v>9000</v>
          </cell>
        </row>
        <row r="3983">
          <cell r="A3983">
            <v>3983</v>
          </cell>
          <cell r="B3983" t="str">
            <v>TABLON ABARCO 11/2"x6"x03</v>
          </cell>
          <cell r="C3983" t="str">
            <v>ML</v>
          </cell>
          <cell r="D3983">
            <v>1500</v>
          </cell>
        </row>
        <row r="3984">
          <cell r="A3984">
            <v>3984</v>
          </cell>
          <cell r="B3984" t="str">
            <v>TABLON ABARCO 11/2"x6"x04</v>
          </cell>
          <cell r="C3984" t="str">
            <v>UN</v>
          </cell>
          <cell r="D3984">
            <v>9000</v>
          </cell>
        </row>
        <row r="3985">
          <cell r="A3985">
            <v>3985</v>
          </cell>
          <cell r="B3985" t="str">
            <v>ESMALTE GENIAL</v>
          </cell>
          <cell r="C3985" t="str">
            <v>GL</v>
          </cell>
          <cell r="D3985">
            <v>23700</v>
          </cell>
        </row>
        <row r="3986">
          <cell r="A3986">
            <v>3986</v>
          </cell>
          <cell r="B3986" t="str">
            <v>TABLON CATIVO 2"x2x15</v>
          </cell>
          <cell r="C3986" t="str">
            <v>UN</v>
          </cell>
          <cell r="D3986">
            <v>14500</v>
          </cell>
        </row>
        <row r="3987">
          <cell r="A3987">
            <v>3987</v>
          </cell>
          <cell r="B3987" t="str">
            <v>TABLON CATIVO 11/2"x6"x01</v>
          </cell>
          <cell r="C3987" t="str">
            <v>UN</v>
          </cell>
          <cell r="D3987">
            <v>4950</v>
          </cell>
        </row>
        <row r="3988">
          <cell r="A3988">
            <v>3988</v>
          </cell>
          <cell r="B3988" t="str">
            <v>TABLON CATIVO 11/2"x6"x02</v>
          </cell>
          <cell r="C3988" t="str">
            <v>UN</v>
          </cell>
          <cell r="D3988">
            <v>4050</v>
          </cell>
        </row>
        <row r="3989">
          <cell r="A3989">
            <v>3989</v>
          </cell>
          <cell r="B3989" t="str">
            <v>TABLON CATIVO 11/2"x6"x15</v>
          </cell>
          <cell r="C3989" t="str">
            <v>UN</v>
          </cell>
          <cell r="D3989">
            <v>5625</v>
          </cell>
        </row>
        <row r="3990">
          <cell r="A3990">
            <v>3990</v>
          </cell>
          <cell r="B3990" t="str">
            <v>TABLON CATIVO 11/2"x6"x03</v>
          </cell>
          <cell r="C3990" t="str">
            <v>ML</v>
          </cell>
          <cell r="D3990">
            <v>1031</v>
          </cell>
        </row>
        <row r="3991">
          <cell r="A3991">
            <v>3991</v>
          </cell>
          <cell r="B3991" t="str">
            <v>TABLON CATIVO 11/2"x6"x04</v>
          </cell>
          <cell r="C3991" t="str">
            <v>UN</v>
          </cell>
          <cell r="D3991">
            <v>5063</v>
          </cell>
        </row>
        <row r="3992">
          <cell r="A3992">
            <v>3992</v>
          </cell>
          <cell r="B3992" t="str">
            <v>TABLON CATIVO   1"x12"x12</v>
          </cell>
          <cell r="C3992" t="str">
            <v>UN</v>
          </cell>
          <cell r="D3992">
            <v>5400</v>
          </cell>
        </row>
        <row r="3993">
          <cell r="A3993">
            <v>3993</v>
          </cell>
          <cell r="B3993" t="str">
            <v>CORTEZ DE BAÑO TITAN</v>
          </cell>
          <cell r="C3993" t="str">
            <v>UN</v>
          </cell>
          <cell r="D3993">
            <v>28884</v>
          </cell>
        </row>
        <row r="3994">
          <cell r="A3994">
            <v>3994</v>
          </cell>
          <cell r="B3994" t="str">
            <v>TABLON CEDRO 11/2"x6"x12</v>
          </cell>
          <cell r="C3994" t="str">
            <v>UN</v>
          </cell>
          <cell r="D3994">
            <v>10800</v>
          </cell>
        </row>
        <row r="3995">
          <cell r="A3995">
            <v>3995</v>
          </cell>
          <cell r="B3995" t="str">
            <v>TABLON CEDRO 11/2"x6"x101</v>
          </cell>
          <cell r="C3995" t="str">
            <v>UN</v>
          </cell>
          <cell r="D3995">
            <v>18000</v>
          </cell>
        </row>
        <row r="3996">
          <cell r="A3996">
            <v>3996</v>
          </cell>
          <cell r="B3996" t="str">
            <v>TABLON CEDRO 11/2"x6"x15</v>
          </cell>
          <cell r="C3996" t="str">
            <v>UN</v>
          </cell>
          <cell r="D3996">
            <v>13500</v>
          </cell>
        </row>
        <row r="3997">
          <cell r="A3997">
            <v>3997</v>
          </cell>
          <cell r="B3997" t="str">
            <v>TABLON CEDRO 11/2"x6"x102</v>
          </cell>
          <cell r="C3997" t="str">
            <v>UN</v>
          </cell>
          <cell r="D3997">
            <v>22500</v>
          </cell>
        </row>
        <row r="3998">
          <cell r="A3998">
            <v>3998</v>
          </cell>
          <cell r="B3998" t="str">
            <v>TABLON CEIBA 11/2"x6"x12</v>
          </cell>
          <cell r="C3998" t="str">
            <v>UN</v>
          </cell>
          <cell r="D3998">
            <v>18000</v>
          </cell>
        </row>
        <row r="3999">
          <cell r="A3999">
            <v>3999</v>
          </cell>
          <cell r="B3999" t="str">
            <v>TABLON CEIBA 11/2"x6"x101</v>
          </cell>
          <cell r="C3999" t="str">
            <v>UN</v>
          </cell>
          <cell r="D3999">
            <v>13500</v>
          </cell>
        </row>
        <row r="4000">
          <cell r="A4000">
            <v>4000</v>
          </cell>
          <cell r="B4000" t="str">
            <v>TABLON CEIBA 11/2"x6"x102</v>
          </cell>
          <cell r="C4000" t="str">
            <v>UN</v>
          </cell>
          <cell r="D4000">
            <v>18000</v>
          </cell>
        </row>
        <row r="4001">
          <cell r="A4001">
            <v>4001</v>
          </cell>
          <cell r="B4001" t="str">
            <v>TABLON ABARCO 1"x12"x12'</v>
          </cell>
          <cell r="C4001" t="str">
            <v>UN</v>
          </cell>
          <cell r="D4001">
            <v>9600</v>
          </cell>
        </row>
        <row r="4002">
          <cell r="A4002">
            <v>4002</v>
          </cell>
          <cell r="B4002" t="str">
            <v>TABLON ABARCO 1"x12"x15'</v>
          </cell>
          <cell r="C4002" t="str">
            <v>UN</v>
          </cell>
          <cell r="D4002">
            <v>12000</v>
          </cell>
        </row>
        <row r="4003">
          <cell r="A4003">
            <v>4003</v>
          </cell>
          <cell r="B4003" t="str">
            <v>TABLON ABARCO 1"x8"x12'</v>
          </cell>
          <cell r="C4003" t="str">
            <v>UN</v>
          </cell>
          <cell r="D4003">
            <v>4400</v>
          </cell>
        </row>
        <row r="4004">
          <cell r="A4004">
            <v>4004</v>
          </cell>
          <cell r="B4004" t="str">
            <v>ESMALTE SEMIBRILLANTE</v>
          </cell>
          <cell r="C4004" t="str">
            <v>GL</v>
          </cell>
          <cell r="D4004">
            <v>24400</v>
          </cell>
        </row>
        <row r="4005">
          <cell r="A4005">
            <v>4005</v>
          </cell>
          <cell r="B4005" t="str">
            <v>DRENAJE DE GRES        4"</v>
          </cell>
          <cell r="C4005" t="str">
            <v>ML</v>
          </cell>
          <cell r="D4005">
            <v>4232</v>
          </cell>
        </row>
        <row r="4006">
          <cell r="A4006">
            <v>4006</v>
          </cell>
          <cell r="B4006" t="str">
            <v>CURVO DE GRES         4"</v>
          </cell>
          <cell r="C4006" t="str">
            <v>UN</v>
          </cell>
          <cell r="D4006">
            <v>4232</v>
          </cell>
        </row>
        <row r="4007">
          <cell r="A4007">
            <v>4007</v>
          </cell>
          <cell r="B4007" t="str">
            <v>CODO DE GRES          4"</v>
          </cell>
          <cell r="C4007" t="str">
            <v>UN</v>
          </cell>
          <cell r="D4007">
            <v>4231</v>
          </cell>
        </row>
        <row r="4008">
          <cell r="A4008">
            <v>4008</v>
          </cell>
          <cell r="B4008" t="str">
            <v>SIFON DE GRES         4"</v>
          </cell>
          <cell r="C4008" t="str">
            <v>UN</v>
          </cell>
          <cell r="D4008">
            <v>4232</v>
          </cell>
        </row>
        <row r="4009">
          <cell r="A4009">
            <v>4009</v>
          </cell>
          <cell r="B4009" t="str">
            <v>YEE DE GRES          4x3"</v>
          </cell>
          <cell r="C4009" t="str">
            <v>UN</v>
          </cell>
          <cell r="D4009">
            <v>4232</v>
          </cell>
        </row>
        <row r="4010">
          <cell r="A4010">
            <v>4010</v>
          </cell>
          <cell r="B4010" t="str">
            <v>YEE DE GRES          4x4"</v>
          </cell>
          <cell r="C4010" t="str">
            <v>UN</v>
          </cell>
          <cell r="D4010">
            <v>4232</v>
          </cell>
        </row>
        <row r="4011">
          <cell r="A4011">
            <v>4011</v>
          </cell>
          <cell r="B4011" t="str">
            <v>CONCR.P/PAVIMENT.39KG/CM2</v>
          </cell>
          <cell r="C4011" t="str">
            <v>M3</v>
          </cell>
          <cell r="D4011">
            <v>120640</v>
          </cell>
        </row>
        <row r="4012">
          <cell r="A4012">
            <v>4012</v>
          </cell>
          <cell r="B4012" t="str">
            <v>CONCR.P/PAVIMENT.41KG/CM2</v>
          </cell>
          <cell r="C4012" t="str">
            <v>M3</v>
          </cell>
          <cell r="D4012">
            <v>124700</v>
          </cell>
        </row>
        <row r="4013">
          <cell r="A4013">
            <v>4013</v>
          </cell>
          <cell r="B4013" t="str">
            <v>TUBO DE GRES           6"</v>
          </cell>
          <cell r="C4013" t="str">
            <v>UN</v>
          </cell>
          <cell r="D4013">
            <v>5456</v>
          </cell>
        </row>
        <row r="4014">
          <cell r="A4014">
            <v>4014</v>
          </cell>
          <cell r="B4014" t="str">
            <v>TUBO DE GRES           01</v>
          </cell>
          <cell r="C4014" t="str">
            <v>UN</v>
          </cell>
          <cell r="D4014">
            <v>8185</v>
          </cell>
        </row>
        <row r="4015">
          <cell r="A4015">
            <v>4015</v>
          </cell>
          <cell r="B4015" t="str">
            <v>DRENAJE DE GRES        6"</v>
          </cell>
          <cell r="C4015" t="str">
            <v>ML</v>
          </cell>
          <cell r="D4015">
            <v>6552</v>
          </cell>
        </row>
        <row r="4016">
          <cell r="A4016">
            <v>4016</v>
          </cell>
          <cell r="B4016" t="str">
            <v>CONCR.P/PAVIMENT.43KG/CM2</v>
          </cell>
          <cell r="C4016" t="str">
            <v>M3</v>
          </cell>
          <cell r="D4016">
            <v>129920</v>
          </cell>
        </row>
        <row r="4017">
          <cell r="A4017">
            <v>4017</v>
          </cell>
          <cell r="B4017" t="str">
            <v>CURVO DE GRES          6"</v>
          </cell>
          <cell r="C4017" t="str">
            <v>UN</v>
          </cell>
          <cell r="D4017">
            <v>6552</v>
          </cell>
        </row>
        <row r="4018">
          <cell r="A4018">
            <v>4018</v>
          </cell>
          <cell r="B4018" t="str">
            <v>CODO DE GRES           6"</v>
          </cell>
          <cell r="C4018" t="str">
            <v>UN</v>
          </cell>
          <cell r="D4018">
            <v>6552</v>
          </cell>
        </row>
        <row r="4019">
          <cell r="A4019">
            <v>4019</v>
          </cell>
          <cell r="B4019" t="str">
            <v>SIFON DE GRES          6"</v>
          </cell>
          <cell r="C4019" t="str">
            <v>UN</v>
          </cell>
          <cell r="D4019">
            <v>6552</v>
          </cell>
        </row>
        <row r="4020">
          <cell r="A4020">
            <v>4020</v>
          </cell>
          <cell r="B4020" t="str">
            <v>CONCR.P/PAVIMENT.45KG/C04</v>
          </cell>
          <cell r="C4020" t="str">
            <v>M3</v>
          </cell>
          <cell r="D4020">
            <v>133864</v>
          </cell>
        </row>
        <row r="4021">
          <cell r="A4021">
            <v>4021</v>
          </cell>
          <cell r="B4021" t="str">
            <v>YEE DE GRES          6x4"</v>
          </cell>
          <cell r="C4021" t="str">
            <v>UN</v>
          </cell>
          <cell r="D4021">
            <v>6552</v>
          </cell>
        </row>
        <row r="4022">
          <cell r="A4022">
            <v>4022</v>
          </cell>
          <cell r="B4022" t="str">
            <v>COSTO ADICIONAL POR FIB02</v>
          </cell>
          <cell r="C4022" t="str">
            <v>M3</v>
          </cell>
          <cell r="D4022">
            <v>10440</v>
          </cell>
        </row>
        <row r="4023">
          <cell r="A4023">
            <v>4023</v>
          </cell>
          <cell r="B4023" t="str">
            <v>COSTO ADICIONAL POR FIB03</v>
          </cell>
          <cell r="C4023" t="str">
            <v>M3</v>
          </cell>
          <cell r="D4023">
            <v>8120</v>
          </cell>
        </row>
        <row r="4024">
          <cell r="A4024">
            <v>4024</v>
          </cell>
          <cell r="B4024" t="str">
            <v>TABLON ABARCO 1"x8"x15'</v>
          </cell>
          <cell r="C4024" t="str">
            <v>UN</v>
          </cell>
          <cell r="D4024">
            <v>8000</v>
          </cell>
        </row>
        <row r="4025">
          <cell r="A4025">
            <v>4025</v>
          </cell>
          <cell r="B4025" t="str">
            <v>BARNIZ BRILLANTE EXTERIOR</v>
          </cell>
          <cell r="C4025" t="str">
            <v>GL</v>
          </cell>
          <cell r="D4025">
            <v>13400</v>
          </cell>
        </row>
        <row r="4026">
          <cell r="A4026">
            <v>4026</v>
          </cell>
          <cell r="B4026" t="str">
            <v>TUBO DE GRES           8"</v>
          </cell>
          <cell r="C4026" t="str">
            <v>UN</v>
          </cell>
          <cell r="D4026">
            <v>13307</v>
          </cell>
        </row>
        <row r="4027">
          <cell r="A4027">
            <v>4027</v>
          </cell>
          <cell r="B4027" t="str">
            <v>DRENAJE DE GRES        8"</v>
          </cell>
          <cell r="C4027" t="str">
            <v>ML</v>
          </cell>
          <cell r="D4027">
            <v>15980</v>
          </cell>
        </row>
        <row r="4028">
          <cell r="A4028">
            <v>4028</v>
          </cell>
          <cell r="B4028" t="str">
            <v>TABLON CATIVO 1"x12"x12'</v>
          </cell>
          <cell r="C4028" t="str">
            <v>UN</v>
          </cell>
          <cell r="D4028">
            <v>5400</v>
          </cell>
        </row>
        <row r="4029">
          <cell r="A4029">
            <v>4029</v>
          </cell>
          <cell r="B4029" t="str">
            <v>YEE DE GRES          8x6"</v>
          </cell>
          <cell r="C4029" t="str">
            <v>UN</v>
          </cell>
          <cell r="D4029">
            <v>15980</v>
          </cell>
        </row>
        <row r="4030">
          <cell r="A4030">
            <v>4030</v>
          </cell>
          <cell r="B4030" t="str">
            <v>TABLON CATIVO 1"x12"x15'</v>
          </cell>
          <cell r="C4030" t="str">
            <v>UN</v>
          </cell>
          <cell r="D4030">
            <v>7500</v>
          </cell>
        </row>
        <row r="4031">
          <cell r="A4031">
            <v>4031</v>
          </cell>
          <cell r="B4031" t="str">
            <v>TUBO DE GRES          10"</v>
          </cell>
          <cell r="C4031" t="str">
            <v>UN</v>
          </cell>
          <cell r="D4031">
            <v>18875</v>
          </cell>
        </row>
        <row r="4032">
          <cell r="A4032">
            <v>4032</v>
          </cell>
          <cell r="B4032" t="str">
            <v>YEE DE GRES         10x6"</v>
          </cell>
          <cell r="C4032" t="str">
            <v>UN</v>
          </cell>
          <cell r="D4032">
            <v>22662</v>
          </cell>
        </row>
        <row r="4033">
          <cell r="A4033">
            <v>4033</v>
          </cell>
          <cell r="B4033" t="str">
            <v>TUBO DE GRES          12"</v>
          </cell>
          <cell r="C4033" t="str">
            <v>UN</v>
          </cell>
          <cell r="D4033">
            <v>26225</v>
          </cell>
        </row>
        <row r="4034">
          <cell r="A4034">
            <v>4034</v>
          </cell>
          <cell r="B4034" t="str">
            <v>YEE DE GRES         12x6"</v>
          </cell>
          <cell r="C4034" t="str">
            <v>UN</v>
          </cell>
          <cell r="D4034">
            <v>31473</v>
          </cell>
        </row>
        <row r="4035">
          <cell r="A4035">
            <v>4035</v>
          </cell>
          <cell r="B4035" t="str">
            <v>TUBO DE GRES          14"</v>
          </cell>
          <cell r="C4035" t="str">
            <v>UN</v>
          </cell>
          <cell r="D4035">
            <v>34786</v>
          </cell>
        </row>
        <row r="4036">
          <cell r="A4036">
            <v>4036</v>
          </cell>
          <cell r="B4036" t="str">
            <v>YEE DE GRES         14x6"</v>
          </cell>
          <cell r="C4036" t="str">
            <v>UN</v>
          </cell>
          <cell r="D4036">
            <v>40006</v>
          </cell>
        </row>
        <row r="4037">
          <cell r="A4037">
            <v>4037</v>
          </cell>
          <cell r="B4037" t="str">
            <v>TUBO DE GRES          16"</v>
          </cell>
          <cell r="C4037" t="str">
            <v>UN</v>
          </cell>
          <cell r="D4037">
            <v>48483</v>
          </cell>
        </row>
        <row r="4038">
          <cell r="A4038">
            <v>4038</v>
          </cell>
          <cell r="B4038" t="str">
            <v>YEE DE GRES         16x6"</v>
          </cell>
          <cell r="C4038" t="str">
            <v>UN</v>
          </cell>
          <cell r="D4038">
            <v>55763</v>
          </cell>
        </row>
        <row r="4039">
          <cell r="A4039">
            <v>4039</v>
          </cell>
          <cell r="B4039" t="str">
            <v>TUBO DE GRES          18"</v>
          </cell>
          <cell r="C4039" t="str">
            <v>UN</v>
          </cell>
          <cell r="D4039">
            <v>57684</v>
          </cell>
        </row>
        <row r="4040">
          <cell r="A4040">
            <v>4040</v>
          </cell>
          <cell r="B4040" t="str">
            <v>YEE DE GRES         18x6"</v>
          </cell>
          <cell r="C4040" t="str">
            <v>UN</v>
          </cell>
          <cell r="D4040">
            <v>66343</v>
          </cell>
        </row>
        <row r="4041">
          <cell r="A4041">
            <v>4041</v>
          </cell>
          <cell r="B4041" t="str">
            <v>TUBO DE GRES          21"</v>
          </cell>
          <cell r="C4041" t="str">
            <v>UN</v>
          </cell>
          <cell r="D4041">
            <v>87696</v>
          </cell>
        </row>
        <row r="4042">
          <cell r="A4042">
            <v>4042</v>
          </cell>
          <cell r="B4042" t="str">
            <v>YEE DE GRES         21x6"</v>
          </cell>
          <cell r="C4042" t="str">
            <v>UN</v>
          </cell>
          <cell r="D4042">
            <v>100850</v>
          </cell>
        </row>
        <row r="4043">
          <cell r="A4043">
            <v>4043</v>
          </cell>
          <cell r="B4043" t="str">
            <v>TUBO DE GRES          24"</v>
          </cell>
          <cell r="C4043" t="str">
            <v>UN</v>
          </cell>
          <cell r="D4043">
            <v>127200</v>
          </cell>
        </row>
        <row r="4044">
          <cell r="A4044">
            <v>4044</v>
          </cell>
          <cell r="B4044" t="str">
            <v>YEE DE GRES         24x6"</v>
          </cell>
          <cell r="C4044" t="str">
            <v>UN</v>
          </cell>
          <cell r="D4044">
            <v>146285</v>
          </cell>
        </row>
        <row r="4045">
          <cell r="A4045">
            <v>4045</v>
          </cell>
          <cell r="B4045" t="str">
            <v>TUBO DE GRES          27"</v>
          </cell>
          <cell r="C4045" t="str">
            <v>UN</v>
          </cell>
          <cell r="D4045">
            <v>215342</v>
          </cell>
        </row>
        <row r="4046">
          <cell r="A4046">
            <v>4046</v>
          </cell>
          <cell r="B4046" t="str">
            <v>YEE DE GRES         27x6"</v>
          </cell>
          <cell r="C4046" t="str">
            <v>UN</v>
          </cell>
          <cell r="D4046">
            <v>247650</v>
          </cell>
        </row>
        <row r="4047">
          <cell r="A4047">
            <v>4047</v>
          </cell>
          <cell r="B4047" t="str">
            <v>TUBO DE GRES          30"</v>
          </cell>
          <cell r="C4047" t="str">
            <v>UN</v>
          </cell>
          <cell r="D4047">
            <v>269839</v>
          </cell>
        </row>
        <row r="4048">
          <cell r="A4048">
            <v>4048</v>
          </cell>
          <cell r="B4048" t="str">
            <v>YEE DE GRES         30x6"</v>
          </cell>
          <cell r="C4048" t="str">
            <v>UN</v>
          </cell>
          <cell r="D4048">
            <v>310318</v>
          </cell>
        </row>
        <row r="4049">
          <cell r="A4049">
            <v>4049</v>
          </cell>
          <cell r="B4049" t="str">
            <v>TUBO COBRE TIPO  L   1/2"</v>
          </cell>
          <cell r="C4049" t="str">
            <v>ML</v>
          </cell>
          <cell r="D4049">
            <v>5742</v>
          </cell>
        </row>
        <row r="4050">
          <cell r="A4050">
            <v>4050</v>
          </cell>
          <cell r="B4050" t="str">
            <v>TUBO COBRE TIPO  L   3/4"</v>
          </cell>
          <cell r="C4050" t="str">
            <v>ML</v>
          </cell>
          <cell r="D4050">
            <v>9066</v>
          </cell>
        </row>
        <row r="4051">
          <cell r="A4051">
            <v>4051</v>
          </cell>
          <cell r="B4051" t="str">
            <v>TUBO COBRE TIPO  L     1"</v>
          </cell>
          <cell r="C4051" t="str">
            <v>ML</v>
          </cell>
          <cell r="D4051">
            <v>13242</v>
          </cell>
        </row>
        <row r="4052">
          <cell r="A4052">
            <v>4052</v>
          </cell>
          <cell r="B4052" t="str">
            <v>TUBO COBRE TIPO  L  11/4"</v>
          </cell>
          <cell r="C4052" t="str">
            <v>ML</v>
          </cell>
          <cell r="D4052">
            <v>18114</v>
          </cell>
        </row>
        <row r="4053">
          <cell r="A4053">
            <v>4053</v>
          </cell>
          <cell r="B4053" t="str">
            <v>TUBO COBRE TIPO  L  11/2"</v>
          </cell>
          <cell r="C4053" t="str">
            <v>ML</v>
          </cell>
          <cell r="D4053">
            <v>22716</v>
          </cell>
        </row>
        <row r="4054">
          <cell r="A4054">
            <v>4054</v>
          </cell>
          <cell r="B4054" t="str">
            <v>TABLON CATIVO 1"x12"x15</v>
          </cell>
          <cell r="C4054" t="str">
            <v>UN</v>
          </cell>
          <cell r="D4054">
            <v>6750</v>
          </cell>
        </row>
        <row r="4055">
          <cell r="A4055">
            <v>4055</v>
          </cell>
          <cell r="B4055" t="str">
            <v>TABLON CATIVO 1"x8"x12'</v>
          </cell>
          <cell r="C4055" t="str">
            <v>UN</v>
          </cell>
          <cell r="D4055">
            <v>3600</v>
          </cell>
        </row>
        <row r="4056">
          <cell r="A4056">
            <v>4056</v>
          </cell>
          <cell r="B4056" t="str">
            <v>TABLON CATIVO 1"x8"x15'</v>
          </cell>
          <cell r="C4056" t="str">
            <v>UN</v>
          </cell>
          <cell r="D4056">
            <v>4500</v>
          </cell>
        </row>
        <row r="4057">
          <cell r="A4057">
            <v>4057</v>
          </cell>
          <cell r="B4057" t="str">
            <v>TABLON CEDRO 1"x12"x12'</v>
          </cell>
          <cell r="C4057" t="str">
            <v>UN</v>
          </cell>
          <cell r="D4057">
            <v>24000</v>
          </cell>
        </row>
        <row r="4058">
          <cell r="A4058">
            <v>4058</v>
          </cell>
          <cell r="B4058" t="str">
            <v>TUBO COBRE TIPO  M   3/4"</v>
          </cell>
          <cell r="C4058" t="str">
            <v>ML</v>
          </cell>
          <cell r="D4058">
            <v>6728</v>
          </cell>
        </row>
        <row r="4059">
          <cell r="A4059">
            <v>4059</v>
          </cell>
          <cell r="B4059" t="str">
            <v>TUBO COBRE TIPO  M     1"</v>
          </cell>
          <cell r="C4059" t="str">
            <v>ML</v>
          </cell>
          <cell r="D4059">
            <v>9608</v>
          </cell>
        </row>
        <row r="4060">
          <cell r="A4060">
            <v>4060</v>
          </cell>
          <cell r="B4060" t="str">
            <v>TUBO COBRE TIPO  M  11/4"</v>
          </cell>
          <cell r="C4060" t="str">
            <v>ML</v>
          </cell>
          <cell r="D4060">
            <v>14016</v>
          </cell>
        </row>
        <row r="4061">
          <cell r="A4061">
            <v>4061</v>
          </cell>
          <cell r="B4061" t="str">
            <v>TUBO COBRE TIPO  M  11/2"</v>
          </cell>
          <cell r="C4061" t="str">
            <v>ML</v>
          </cell>
          <cell r="D4061">
            <v>19332</v>
          </cell>
        </row>
        <row r="4062">
          <cell r="A4062">
            <v>4062</v>
          </cell>
          <cell r="B4062" t="str">
            <v>CALADOS VARIOS   20X20X40</v>
          </cell>
          <cell r="C4062" t="str">
            <v>UN</v>
          </cell>
          <cell r="D4062">
            <v>625</v>
          </cell>
        </row>
        <row r="4063">
          <cell r="A4063">
            <v>4063</v>
          </cell>
          <cell r="B4063" t="str">
            <v>CALADOS VARIOS   15X20X01</v>
          </cell>
          <cell r="C4063" t="str">
            <v>UN</v>
          </cell>
          <cell r="D4063">
            <v>540</v>
          </cell>
        </row>
        <row r="4064">
          <cell r="A4064">
            <v>4064</v>
          </cell>
          <cell r="B4064" t="str">
            <v>CALADOS VARIOS   10X20X40</v>
          </cell>
          <cell r="C4064" t="str">
            <v>UN</v>
          </cell>
          <cell r="D4064">
            <v>440</v>
          </cell>
        </row>
        <row r="4065">
          <cell r="A4065">
            <v>4065</v>
          </cell>
          <cell r="B4065" t="str">
            <v>CALADOS VARIOS   10X20X20</v>
          </cell>
          <cell r="C4065" t="str">
            <v>UN</v>
          </cell>
          <cell r="D4065">
            <v>315</v>
          </cell>
        </row>
        <row r="4066">
          <cell r="A4066">
            <v>4066</v>
          </cell>
          <cell r="B4066" t="str">
            <v>CALADOS VARIOS   10X30X30</v>
          </cell>
          <cell r="C4066" t="str">
            <v>UN</v>
          </cell>
          <cell r="D4066">
            <v>412</v>
          </cell>
        </row>
        <row r="4067">
          <cell r="A4067">
            <v>4067</v>
          </cell>
          <cell r="B4067" t="str">
            <v>AD.COBRE CxF     3/4"</v>
          </cell>
          <cell r="C4067" t="str">
            <v>UN</v>
          </cell>
          <cell r="D4067">
            <v>2273</v>
          </cell>
        </row>
        <row r="4068">
          <cell r="A4068">
            <v>4068</v>
          </cell>
          <cell r="B4068" t="str">
            <v>NEGRO CARACOL 153x305X10</v>
          </cell>
          <cell r="C4068" t="str">
            <v>M2</v>
          </cell>
          <cell r="D4068">
            <v>42688</v>
          </cell>
        </row>
        <row r="4069">
          <cell r="A4069">
            <v>4069</v>
          </cell>
          <cell r="B4069" t="str">
            <v>NEGRO CARACOL 305x305x10</v>
          </cell>
          <cell r="C4069" t="str">
            <v>M2</v>
          </cell>
          <cell r="D4069">
            <v>42688</v>
          </cell>
        </row>
        <row r="4070">
          <cell r="A4070">
            <v>4070</v>
          </cell>
          <cell r="B4070" t="str">
            <v>NEGRO CARACOL ZOCALO</v>
          </cell>
          <cell r="C4070" t="str">
            <v>ML</v>
          </cell>
          <cell r="D4070">
            <v>3132</v>
          </cell>
        </row>
        <row r="4071">
          <cell r="A4071">
            <v>4071</v>
          </cell>
          <cell r="B4071" t="str">
            <v>AD.COBRE CxM     1/2"</v>
          </cell>
          <cell r="C4071" t="str">
            <v>UN</v>
          </cell>
          <cell r="D4071">
            <v>974</v>
          </cell>
        </row>
        <row r="4072">
          <cell r="A4072">
            <v>4072</v>
          </cell>
          <cell r="B4072" t="str">
            <v>AD.COBRE CxM     3/4"</v>
          </cell>
          <cell r="C4072" t="str">
            <v>UN</v>
          </cell>
          <cell r="D4072">
            <v>1508</v>
          </cell>
        </row>
        <row r="4073">
          <cell r="A4073">
            <v>4073</v>
          </cell>
          <cell r="B4073" t="str">
            <v>COSTO ADICIONAL BOMBEO</v>
          </cell>
          <cell r="C4073" t="str">
            <v>M3</v>
          </cell>
          <cell r="D4073">
            <v>11020</v>
          </cell>
        </row>
        <row r="4074">
          <cell r="A4074">
            <v>4074</v>
          </cell>
          <cell r="B4074" t="str">
            <v>NEGRO CARACOL SPACATTO</v>
          </cell>
          <cell r="C4074" t="str">
            <v>M2</v>
          </cell>
          <cell r="D4074">
            <v>20996</v>
          </cell>
        </row>
        <row r="4075">
          <cell r="A4075">
            <v>4075</v>
          </cell>
          <cell r="B4075" t="str">
            <v>NEGRO CARACOL 153x305x11</v>
          </cell>
          <cell r="C4075" t="str">
            <v>M2</v>
          </cell>
          <cell r="D4075">
            <v>30624</v>
          </cell>
        </row>
        <row r="4076">
          <cell r="A4076">
            <v>4076</v>
          </cell>
          <cell r="B4076" t="str">
            <v>NEGRO CARACOL 305X305x11</v>
          </cell>
          <cell r="C4076" t="str">
            <v>M2</v>
          </cell>
          <cell r="D4076">
            <v>30624</v>
          </cell>
        </row>
        <row r="4077">
          <cell r="A4077">
            <v>4077</v>
          </cell>
          <cell r="B4077" t="str">
            <v>NEGRO CARACOL 153x305X20</v>
          </cell>
          <cell r="C4077" t="str">
            <v>M2</v>
          </cell>
          <cell r="D4077">
            <v>37204</v>
          </cell>
        </row>
        <row r="4078">
          <cell r="A4078">
            <v>4078</v>
          </cell>
          <cell r="B4078" t="str">
            <v>ACERO ESTRUCTURAL FABRICA</v>
          </cell>
          <cell r="C4078" t="str">
            <v>KG</v>
          </cell>
          <cell r="D4078">
            <v>1947</v>
          </cell>
        </row>
        <row r="4079">
          <cell r="A4079">
            <v>4079</v>
          </cell>
          <cell r="B4079" t="str">
            <v>PUERTA CORREDIZA LAMINA</v>
          </cell>
          <cell r="C4079" t="str">
            <v>M2</v>
          </cell>
          <cell r="D4079">
            <v>88500</v>
          </cell>
        </row>
        <row r="4080">
          <cell r="A4080">
            <v>4080</v>
          </cell>
          <cell r="B4080" t="str">
            <v>PUERTA PEATONAL LAMINA</v>
          </cell>
          <cell r="C4080" t="str">
            <v>M2</v>
          </cell>
          <cell r="D4080">
            <v>44840</v>
          </cell>
        </row>
        <row r="4081">
          <cell r="A4081">
            <v>4081</v>
          </cell>
          <cell r="B4081" t="str">
            <v>PUERTA DE ABRIR LAMINA</v>
          </cell>
          <cell r="C4081" t="str">
            <v>M2</v>
          </cell>
          <cell r="D4081">
            <v>82600</v>
          </cell>
        </row>
        <row r="4082">
          <cell r="A4082">
            <v>4082</v>
          </cell>
          <cell r="B4082" t="str">
            <v>BLOQUE CONCRETO PAÑETE</v>
          </cell>
          <cell r="C4082" t="str">
            <v>M2</v>
          </cell>
          <cell r="D4082">
            <v>25109</v>
          </cell>
        </row>
        <row r="4083">
          <cell r="A4083">
            <v>4083</v>
          </cell>
          <cell r="B4083" t="str">
            <v>CORTINA ENROLLABLE</v>
          </cell>
          <cell r="C4083" t="str">
            <v>M2</v>
          </cell>
          <cell r="D4083">
            <v>62658</v>
          </cell>
        </row>
        <row r="4084">
          <cell r="A4084">
            <v>4084</v>
          </cell>
          <cell r="B4084" t="str">
            <v>BLOQUE CONCR.23 PAÑETADO</v>
          </cell>
          <cell r="C4084" t="str">
            <v>M2</v>
          </cell>
          <cell r="D4084">
            <v>23736</v>
          </cell>
        </row>
        <row r="4085">
          <cell r="A4085">
            <v>4085</v>
          </cell>
          <cell r="B4085" t="str">
            <v>ACUEDUCTO RESIDENCIAL E06</v>
          </cell>
          <cell r="C4085" t="str">
            <v>UN</v>
          </cell>
          <cell r="D4085">
            <v>0</v>
          </cell>
        </row>
        <row r="4086">
          <cell r="A4086">
            <v>4086</v>
          </cell>
          <cell r="B4086" t="str">
            <v>ACUEDUCTO RESIDENCIAL E07</v>
          </cell>
          <cell r="C4086" t="str">
            <v>UN</v>
          </cell>
          <cell r="D4086">
            <v>41300</v>
          </cell>
        </row>
        <row r="4087">
          <cell r="A4087">
            <v>4087</v>
          </cell>
          <cell r="B4087" t="str">
            <v>ACUEDUCTO RESIDENCIAL E08</v>
          </cell>
          <cell r="C4087" t="str">
            <v>UN</v>
          </cell>
          <cell r="D4087">
            <v>83000</v>
          </cell>
        </row>
        <row r="4088">
          <cell r="A4088">
            <v>4088</v>
          </cell>
          <cell r="B4088" t="str">
            <v>ACUEDUCTO RESIDENCIAL E09</v>
          </cell>
          <cell r="C4088" t="str">
            <v>UN</v>
          </cell>
          <cell r="D4088">
            <v>124000</v>
          </cell>
        </row>
        <row r="4089">
          <cell r="A4089">
            <v>4089</v>
          </cell>
          <cell r="B4089" t="str">
            <v>ACUEDUCTO RESIDENCIAL E10</v>
          </cell>
          <cell r="C4089" t="str">
            <v>UN</v>
          </cell>
          <cell r="D4089">
            <v>166000</v>
          </cell>
        </row>
        <row r="4090">
          <cell r="A4090">
            <v>4090</v>
          </cell>
          <cell r="B4090" t="str">
            <v>ACUEDUCTO RESIDENCIAL E-7</v>
          </cell>
          <cell r="C4090" t="str">
            <v>UN</v>
          </cell>
          <cell r="D4090">
            <v>207000</v>
          </cell>
        </row>
        <row r="4091">
          <cell r="A4091">
            <v>4091</v>
          </cell>
          <cell r="B4091" t="str">
            <v>ACOP.RED.CxC      3/4x1/2</v>
          </cell>
          <cell r="C4091" t="str">
            <v>UN</v>
          </cell>
          <cell r="D4091">
            <v>1276</v>
          </cell>
        </row>
        <row r="4092">
          <cell r="A4092">
            <v>4092</v>
          </cell>
          <cell r="B4092" t="str">
            <v>NEGRO CARACOL 153x305X201</v>
          </cell>
          <cell r="C4092" t="str">
            <v>M2</v>
          </cell>
          <cell r="D4092">
            <v>44428</v>
          </cell>
        </row>
        <row r="4093">
          <cell r="A4093">
            <v>4093</v>
          </cell>
          <cell r="B4093" t="str">
            <v>NEGRO CARACOL 305x305x20</v>
          </cell>
          <cell r="C4093" t="str">
            <v>M2</v>
          </cell>
          <cell r="D4093">
            <v>40716</v>
          </cell>
        </row>
        <row r="4094">
          <cell r="A4094">
            <v>4094</v>
          </cell>
          <cell r="B4094" t="str">
            <v>NEGRO CARACOL 305X305x201</v>
          </cell>
          <cell r="C4094" t="str">
            <v>M2</v>
          </cell>
          <cell r="D4094">
            <v>51852</v>
          </cell>
        </row>
        <row r="4095">
          <cell r="A4095">
            <v>4095</v>
          </cell>
          <cell r="B4095" t="str">
            <v>NEGRO CARACOL 305x610x20</v>
          </cell>
          <cell r="C4095" t="str">
            <v>M2</v>
          </cell>
          <cell r="D4095">
            <v>44428</v>
          </cell>
        </row>
        <row r="4096">
          <cell r="A4096">
            <v>4096</v>
          </cell>
          <cell r="B4096" t="str">
            <v>ACOP.CxC TOPE        1/2"</v>
          </cell>
          <cell r="C4096" t="str">
            <v>UN</v>
          </cell>
          <cell r="D4096">
            <v>417</v>
          </cell>
        </row>
        <row r="4097">
          <cell r="A4097">
            <v>4097</v>
          </cell>
          <cell r="B4097" t="str">
            <v>ACOP.CxC TOPE        3/4"</v>
          </cell>
          <cell r="C4097" t="str">
            <v>UN</v>
          </cell>
          <cell r="D4097">
            <v>1009</v>
          </cell>
        </row>
        <row r="4098">
          <cell r="A4098">
            <v>4098</v>
          </cell>
          <cell r="B4098" t="str">
            <v>ACOP.CxC TOPE          1"</v>
          </cell>
          <cell r="C4098" t="str">
            <v>UN</v>
          </cell>
          <cell r="D4098">
            <v>2001</v>
          </cell>
        </row>
        <row r="4099">
          <cell r="A4099">
            <v>4099</v>
          </cell>
          <cell r="B4099" t="str">
            <v>NEGRO CARACOL 305x610X201</v>
          </cell>
          <cell r="C4099" t="str">
            <v>M2</v>
          </cell>
          <cell r="D4099">
            <v>55564</v>
          </cell>
        </row>
        <row r="4100">
          <cell r="A4100">
            <v>4100</v>
          </cell>
          <cell r="B4100" t="str">
            <v>NEGRO CARACOL ASERRADO</v>
          </cell>
          <cell r="C4100" t="str">
            <v>M2</v>
          </cell>
          <cell r="D4100">
            <v>35612</v>
          </cell>
        </row>
        <row r="4101">
          <cell r="A4101">
            <v>4101</v>
          </cell>
          <cell r="B4101" t="str">
            <v>ACOP.CxC TOPE          2"</v>
          </cell>
          <cell r="C4101" t="str">
            <v>UN</v>
          </cell>
          <cell r="D4101">
            <v>5858</v>
          </cell>
        </row>
        <row r="4102">
          <cell r="A4102">
            <v>4102</v>
          </cell>
          <cell r="B4102" t="str">
            <v>NEGRO CARACOL ASERRADO 01</v>
          </cell>
          <cell r="C4102" t="str">
            <v>M2</v>
          </cell>
          <cell r="D4102">
            <v>45356</v>
          </cell>
        </row>
        <row r="4103">
          <cell r="A4103">
            <v>4103</v>
          </cell>
          <cell r="B4103" t="str">
            <v>CODO 90 COBRE CxC    1/2"</v>
          </cell>
          <cell r="C4103" t="str">
            <v>UN</v>
          </cell>
          <cell r="D4103">
            <v>475</v>
          </cell>
        </row>
        <row r="4104">
          <cell r="A4104">
            <v>4104</v>
          </cell>
          <cell r="B4104" t="str">
            <v>NEGRO CARACOL CUADREADO</v>
          </cell>
          <cell r="C4104" t="str">
            <v>M2</v>
          </cell>
          <cell r="D4104">
            <v>50576</v>
          </cell>
        </row>
        <row r="4105">
          <cell r="A4105">
            <v>4105</v>
          </cell>
          <cell r="B4105" t="str">
            <v>CODO 90 COBRE CxC      1"</v>
          </cell>
          <cell r="C4105" t="str">
            <v>UN</v>
          </cell>
          <cell r="D4105">
            <v>2436</v>
          </cell>
        </row>
        <row r="4106">
          <cell r="A4106">
            <v>4106</v>
          </cell>
          <cell r="B4106" t="str">
            <v>NEGRO CARACOL CUADREADO01</v>
          </cell>
          <cell r="C4106" t="str">
            <v>M2</v>
          </cell>
          <cell r="D4106">
            <v>62292</v>
          </cell>
        </row>
        <row r="4107">
          <cell r="A4107">
            <v>4107</v>
          </cell>
          <cell r="B4107" t="str">
            <v>TRAVERTINO 153x305X10</v>
          </cell>
          <cell r="C4107" t="str">
            <v>M2</v>
          </cell>
          <cell r="D4107">
            <v>40600</v>
          </cell>
        </row>
        <row r="4108">
          <cell r="A4108">
            <v>4108</v>
          </cell>
          <cell r="B4108" t="str">
            <v>TRAVERTINO 153X305X10  01</v>
          </cell>
          <cell r="C4108" t="str">
            <v>M2</v>
          </cell>
          <cell r="D4108">
            <v>40600</v>
          </cell>
        </row>
        <row r="4109">
          <cell r="A4109">
            <v>4109</v>
          </cell>
          <cell r="B4109" t="str">
            <v>TRAVERTINO 305X305X10</v>
          </cell>
          <cell r="C4109" t="str">
            <v>M2</v>
          </cell>
          <cell r="D4109">
            <v>40600</v>
          </cell>
        </row>
        <row r="4110">
          <cell r="A4110">
            <v>4110</v>
          </cell>
          <cell r="B4110" t="str">
            <v>TRAVERTINO 305X305x10  01</v>
          </cell>
          <cell r="C4110" t="str">
            <v>M2</v>
          </cell>
          <cell r="D4110">
            <v>40600</v>
          </cell>
        </row>
        <row r="4111">
          <cell r="A4111">
            <v>4111</v>
          </cell>
          <cell r="B4111" t="str">
            <v>TRAVERTINO ZOCALO</v>
          </cell>
          <cell r="C4111" t="str">
            <v>ML</v>
          </cell>
          <cell r="D4111">
            <v>3132</v>
          </cell>
        </row>
        <row r="4112">
          <cell r="A4112">
            <v>4112</v>
          </cell>
          <cell r="B4112" t="str">
            <v>TRAVERTINO SPACATTO</v>
          </cell>
          <cell r="C4112" t="str">
            <v>M2</v>
          </cell>
          <cell r="D4112">
            <v>25056</v>
          </cell>
        </row>
        <row r="4113">
          <cell r="A4113">
            <v>4113</v>
          </cell>
          <cell r="B4113" t="str">
            <v>CODO 45 COBRE CxC    1/2"</v>
          </cell>
          <cell r="C4113" t="str">
            <v>UN</v>
          </cell>
          <cell r="D4113">
            <v>800</v>
          </cell>
        </row>
        <row r="4114">
          <cell r="A4114">
            <v>4114</v>
          </cell>
          <cell r="B4114" t="str">
            <v>CODO 45 COBRE CxC    3/4"</v>
          </cell>
          <cell r="C4114" t="str">
            <v>UN</v>
          </cell>
          <cell r="D4114">
            <v>1415</v>
          </cell>
        </row>
        <row r="4115">
          <cell r="A4115">
            <v>4115</v>
          </cell>
          <cell r="B4115" t="str">
            <v>TRAVERTINO 153x305x11</v>
          </cell>
          <cell r="C4115" t="str">
            <v>M2</v>
          </cell>
          <cell r="D4115">
            <v>29812</v>
          </cell>
        </row>
        <row r="4116">
          <cell r="A4116">
            <v>4116</v>
          </cell>
          <cell r="B4116" t="str">
            <v>TRAVERTINO 305X305X11</v>
          </cell>
          <cell r="C4116" t="str">
            <v>M2</v>
          </cell>
          <cell r="D4116">
            <v>29812</v>
          </cell>
        </row>
        <row r="4117">
          <cell r="A4117">
            <v>4117</v>
          </cell>
          <cell r="B4117" t="str">
            <v>PUNTILLA HASTA  4"</v>
          </cell>
          <cell r="C4117" t="str">
            <v>TN</v>
          </cell>
          <cell r="D4117">
            <v>908177</v>
          </cell>
        </row>
        <row r="4118">
          <cell r="A4118">
            <v>4118</v>
          </cell>
          <cell r="B4118" t="str">
            <v>REF.P/MAMPOSTERIA RAM 140</v>
          </cell>
          <cell r="C4118" t="str">
            <v>TN</v>
          </cell>
          <cell r="D4118">
            <v>1017550</v>
          </cell>
        </row>
        <row r="4119">
          <cell r="A4119">
            <v>4119</v>
          </cell>
          <cell r="B4119" t="str">
            <v>HELIMALLA PLANA H-044</v>
          </cell>
          <cell r="C4119" t="str">
            <v>TN</v>
          </cell>
          <cell r="D4119">
            <v>1106366</v>
          </cell>
        </row>
        <row r="4120">
          <cell r="A4120">
            <v>4120</v>
          </cell>
          <cell r="B4120" t="str">
            <v>HELIMALLA PLANA H-050</v>
          </cell>
          <cell r="C4120" t="str">
            <v>TN</v>
          </cell>
          <cell r="D4120">
            <v>930771</v>
          </cell>
        </row>
        <row r="4121">
          <cell r="A4121">
            <v>4121</v>
          </cell>
          <cell r="B4121" t="str">
            <v>HELIMALLA PLANA H-071</v>
          </cell>
          <cell r="C4121" t="str">
            <v>TN</v>
          </cell>
          <cell r="D4121">
            <v>894463</v>
          </cell>
        </row>
        <row r="4122">
          <cell r="A4122">
            <v>4122</v>
          </cell>
          <cell r="B4122" t="str">
            <v>HELIMALLA PLANA H-084</v>
          </cell>
          <cell r="C4122" t="str">
            <v>TN</v>
          </cell>
          <cell r="D4122">
            <v>930766</v>
          </cell>
        </row>
        <row r="4123">
          <cell r="A4123">
            <v>4123</v>
          </cell>
          <cell r="B4123" t="str">
            <v>HELIMALLA PLANA H-106</v>
          </cell>
          <cell r="C4123" t="str">
            <v>TN</v>
          </cell>
          <cell r="D4123">
            <v>914096</v>
          </cell>
        </row>
        <row r="4124">
          <cell r="A4124">
            <v>4124</v>
          </cell>
          <cell r="B4124" t="str">
            <v>TRAVERTINO 153X305x20</v>
          </cell>
          <cell r="C4124" t="str">
            <v>M2</v>
          </cell>
          <cell r="D4124">
            <v>34800</v>
          </cell>
        </row>
        <row r="4125">
          <cell r="A4125">
            <v>4125</v>
          </cell>
          <cell r="B4125" t="str">
            <v>HELIMALLA PLANA H-106R</v>
          </cell>
          <cell r="C4125" t="str">
            <v>TN</v>
          </cell>
          <cell r="D4125">
            <v>914109</v>
          </cell>
        </row>
        <row r="4126">
          <cell r="A4126">
            <v>4126</v>
          </cell>
          <cell r="B4126" t="str">
            <v>HELIMALLA PLANA H-131</v>
          </cell>
          <cell r="C4126" t="str">
            <v>TN</v>
          </cell>
          <cell r="D4126">
            <v>931397</v>
          </cell>
        </row>
        <row r="4127">
          <cell r="A4127">
            <v>4127</v>
          </cell>
          <cell r="B4127" t="str">
            <v>HELIMALLA PLANA H-158</v>
          </cell>
          <cell r="C4127" t="str">
            <v>TN</v>
          </cell>
          <cell r="D4127">
            <v>948835</v>
          </cell>
        </row>
        <row r="4128">
          <cell r="A4128">
            <v>4128</v>
          </cell>
          <cell r="B4128" t="str">
            <v>HELIMALLA PLANA H-196</v>
          </cell>
          <cell r="C4128" t="str">
            <v>TN</v>
          </cell>
          <cell r="D4128">
            <v>931544</v>
          </cell>
        </row>
        <row r="4129">
          <cell r="A4129">
            <v>4129</v>
          </cell>
          <cell r="B4129" t="str">
            <v>HELIMALLA PLANA H-221</v>
          </cell>
          <cell r="C4129" t="str">
            <v>TN</v>
          </cell>
          <cell r="D4129">
            <v>829293</v>
          </cell>
        </row>
        <row r="4130">
          <cell r="A4130">
            <v>4130</v>
          </cell>
          <cell r="B4130" t="str">
            <v>HELIMALLA PLANA H-257</v>
          </cell>
          <cell r="C4130" t="str">
            <v>TN</v>
          </cell>
          <cell r="D4130">
            <v>812707</v>
          </cell>
        </row>
        <row r="4131">
          <cell r="A4131">
            <v>4131</v>
          </cell>
          <cell r="B4131" t="str">
            <v>HELIMALLA PLANA H-283</v>
          </cell>
          <cell r="C4131" t="str">
            <v>TN</v>
          </cell>
          <cell r="D4131">
            <v>861512</v>
          </cell>
        </row>
        <row r="4132">
          <cell r="A4132">
            <v>4132</v>
          </cell>
          <cell r="B4132" t="str">
            <v>HELIMALLA PLANA H-335</v>
          </cell>
          <cell r="C4132" t="str">
            <v>TN</v>
          </cell>
          <cell r="D4132">
            <v>848636</v>
          </cell>
        </row>
        <row r="4133">
          <cell r="A4133">
            <v>4133</v>
          </cell>
          <cell r="B4133" t="str">
            <v>HELIMALLA PLANA H335R</v>
          </cell>
          <cell r="C4133" t="str">
            <v>TN</v>
          </cell>
          <cell r="D4133">
            <v>848760</v>
          </cell>
        </row>
        <row r="4134">
          <cell r="A4134">
            <v>4134</v>
          </cell>
          <cell r="B4134" t="str">
            <v>HELIMALLA PLANA H-378</v>
          </cell>
          <cell r="C4134" t="str">
            <v>TN</v>
          </cell>
          <cell r="D4134">
            <v>848005</v>
          </cell>
        </row>
        <row r="4135">
          <cell r="A4135">
            <v>4135</v>
          </cell>
          <cell r="B4135" t="str">
            <v>HELIMALLA PLANA H-442</v>
          </cell>
          <cell r="C4135" t="str">
            <v>TN</v>
          </cell>
          <cell r="D4135">
            <v>841185</v>
          </cell>
        </row>
        <row r="4136">
          <cell r="A4136">
            <v>4136</v>
          </cell>
          <cell r="B4136" t="str">
            <v>HELIMALLA PLANA H-442R</v>
          </cell>
          <cell r="C4136" t="str">
            <v>TN</v>
          </cell>
          <cell r="D4136">
            <v>849006</v>
          </cell>
        </row>
        <row r="4137">
          <cell r="A4137">
            <v>4137</v>
          </cell>
          <cell r="B4137" t="str">
            <v>HELIMALLA PLANA H-503  01</v>
          </cell>
          <cell r="C4137" t="str">
            <v>TN</v>
          </cell>
          <cell r="D4137">
            <v>864768</v>
          </cell>
        </row>
        <row r="4138">
          <cell r="A4138">
            <v>4138</v>
          </cell>
          <cell r="B4138" t="str">
            <v>HELIMALLA PLANA M-131</v>
          </cell>
          <cell r="C4138" t="str">
            <v>TN</v>
          </cell>
          <cell r="D4138">
            <v>905433</v>
          </cell>
        </row>
        <row r="4139">
          <cell r="A4139">
            <v>4139</v>
          </cell>
          <cell r="B4139" t="str">
            <v>HELIMALLA PLANA M-159</v>
          </cell>
          <cell r="C4139" t="str">
            <v>TN</v>
          </cell>
          <cell r="D4139">
            <v>931561</v>
          </cell>
        </row>
        <row r="4140">
          <cell r="A4140">
            <v>4140</v>
          </cell>
          <cell r="B4140" t="str">
            <v>HELIMALLA PLANA M-188</v>
          </cell>
          <cell r="C4140" t="str">
            <v>TN</v>
          </cell>
          <cell r="D4140">
            <v>841376</v>
          </cell>
        </row>
        <row r="4141">
          <cell r="A4141">
            <v>4141</v>
          </cell>
          <cell r="B4141" t="str">
            <v>HELIMALLA PLANA M-221</v>
          </cell>
          <cell r="C4141" t="str">
            <v>TN</v>
          </cell>
          <cell r="D4141">
            <v>825562</v>
          </cell>
        </row>
        <row r="4142">
          <cell r="A4142">
            <v>4142</v>
          </cell>
          <cell r="B4142" t="str">
            <v>HELIMALLA PLANA M-262</v>
          </cell>
          <cell r="C4142" t="str">
            <v>TN</v>
          </cell>
          <cell r="D4142">
            <v>838979</v>
          </cell>
        </row>
        <row r="4143">
          <cell r="A4143">
            <v>4143</v>
          </cell>
          <cell r="B4143" t="str">
            <v>HELIMALLA PLANA M-295</v>
          </cell>
          <cell r="C4143" t="str">
            <v>TN</v>
          </cell>
          <cell r="D4143">
            <v>838931</v>
          </cell>
        </row>
        <row r="4144">
          <cell r="A4144">
            <v>4144</v>
          </cell>
          <cell r="B4144" t="str">
            <v>HELIMALLA PLANA M-335</v>
          </cell>
          <cell r="C4144" t="str">
            <v>TN</v>
          </cell>
          <cell r="D4144">
            <v>830566</v>
          </cell>
        </row>
        <row r="4145">
          <cell r="A4145">
            <v>4145</v>
          </cell>
          <cell r="B4145" t="str">
            <v>BASE ASFALT.1350 (PLANTA)</v>
          </cell>
          <cell r="C4145" t="str">
            <v>M3</v>
          </cell>
          <cell r="D4145">
            <v>80000</v>
          </cell>
        </row>
        <row r="4146">
          <cell r="A4146">
            <v>4146</v>
          </cell>
          <cell r="B4146" t="str">
            <v>HELIMALLA PLANA M-378</v>
          </cell>
          <cell r="C4146" t="str">
            <v>TN</v>
          </cell>
          <cell r="D4146">
            <v>854563</v>
          </cell>
        </row>
        <row r="4147">
          <cell r="A4147">
            <v>4147</v>
          </cell>
          <cell r="B4147" t="str">
            <v>RODADURA ASFALT.(PLANTA)</v>
          </cell>
          <cell r="C4147" t="str">
            <v>M3</v>
          </cell>
          <cell r="D4147">
            <v>80000</v>
          </cell>
        </row>
        <row r="4148">
          <cell r="A4148">
            <v>4148</v>
          </cell>
          <cell r="B4148" t="str">
            <v>HELIMALLA PLANA M-442</v>
          </cell>
          <cell r="C4148" t="str">
            <v>TN</v>
          </cell>
          <cell r="D4148">
            <v>838956</v>
          </cell>
        </row>
        <row r="4149">
          <cell r="A4149">
            <v>4149</v>
          </cell>
          <cell r="B4149" t="str">
            <v>BASE ASFALT.1150   (OBRA)</v>
          </cell>
          <cell r="C4149" t="str">
            <v>M3</v>
          </cell>
          <cell r="D4149">
            <v>130000</v>
          </cell>
        </row>
        <row r="4150">
          <cell r="A4150">
            <v>4150</v>
          </cell>
          <cell r="B4150" t="str">
            <v>HELIMALLA PLANA M-567</v>
          </cell>
          <cell r="C4150" t="str">
            <v>TN</v>
          </cell>
          <cell r="D4150">
            <v>854519</v>
          </cell>
        </row>
        <row r="4151">
          <cell r="A4151">
            <v>4151</v>
          </cell>
          <cell r="B4151" t="str">
            <v>RODADURA ASFALTICA B-1350</v>
          </cell>
          <cell r="C4151" t="str">
            <v>M3</v>
          </cell>
          <cell r="D4151">
            <v>134000</v>
          </cell>
        </row>
        <row r="4152">
          <cell r="A4152">
            <v>4152</v>
          </cell>
          <cell r="B4152" t="str">
            <v>HELIMALLA PLANA L-084</v>
          </cell>
          <cell r="C4152" t="str">
            <v>TN</v>
          </cell>
          <cell r="D4152">
            <v>948483</v>
          </cell>
        </row>
        <row r="4153">
          <cell r="A4153">
            <v>4153</v>
          </cell>
          <cell r="B4153" t="str">
            <v>BASE 7 cm 1350     (OBRA)</v>
          </cell>
          <cell r="C4153" t="str">
            <v>M2</v>
          </cell>
          <cell r="D4153">
            <v>12035</v>
          </cell>
        </row>
        <row r="4154">
          <cell r="A4154">
            <v>4154</v>
          </cell>
          <cell r="B4154" t="str">
            <v>HELIMALLA PLANA L-098</v>
          </cell>
          <cell r="C4154" t="str">
            <v>TN</v>
          </cell>
          <cell r="D4154">
            <v>931585</v>
          </cell>
        </row>
        <row r="4155">
          <cell r="A4155">
            <v>4155</v>
          </cell>
          <cell r="B4155" t="str">
            <v>BASE 7 cm 1150     (OBRA)</v>
          </cell>
          <cell r="C4155" t="str">
            <v>M2</v>
          </cell>
          <cell r="D4155">
            <v>13047</v>
          </cell>
        </row>
        <row r="4156">
          <cell r="A4156">
            <v>4156</v>
          </cell>
          <cell r="B4156" t="str">
            <v>HELIMALLA PLANA L-131</v>
          </cell>
          <cell r="C4156" t="str">
            <v>TN</v>
          </cell>
          <cell r="D4156">
            <v>931465</v>
          </cell>
        </row>
        <row r="4157">
          <cell r="A4157">
            <v>4157</v>
          </cell>
          <cell r="B4157" t="str">
            <v>RODADURA 3 cm (OBRA)</v>
          </cell>
          <cell r="C4157" t="str">
            <v>M2</v>
          </cell>
          <cell r="D4157">
            <v>6497</v>
          </cell>
        </row>
        <row r="4158">
          <cell r="A4158">
            <v>4158</v>
          </cell>
          <cell r="B4158" t="str">
            <v>HELIMALLA PLANA E-047</v>
          </cell>
          <cell r="C4158" t="str">
            <v>TN</v>
          </cell>
          <cell r="D4158">
            <v>957185</v>
          </cell>
        </row>
        <row r="4159">
          <cell r="A4159">
            <v>4159</v>
          </cell>
          <cell r="B4159" t="str">
            <v>RODADURA  2.5 cm (OBRA)</v>
          </cell>
          <cell r="C4159" t="str">
            <v>M2</v>
          </cell>
          <cell r="D4159">
            <v>4857</v>
          </cell>
        </row>
        <row r="4160">
          <cell r="A4160">
            <v>4160</v>
          </cell>
          <cell r="B4160" t="str">
            <v>HELIMALLA PLANA E-050</v>
          </cell>
          <cell r="C4160" t="str">
            <v>TN</v>
          </cell>
          <cell r="D4160">
            <v>896637</v>
          </cell>
        </row>
        <row r="4161">
          <cell r="A4161">
            <v>4161</v>
          </cell>
          <cell r="B4161" t="str">
            <v>DUCTO ETERNIT          2"</v>
          </cell>
          <cell r="C4161" t="str">
            <v>ML</v>
          </cell>
          <cell r="D4161">
            <v>981</v>
          </cell>
        </row>
        <row r="4162">
          <cell r="A4162">
            <v>4162</v>
          </cell>
          <cell r="B4162" t="str">
            <v>UNION A.C CONICA       2"</v>
          </cell>
          <cell r="C4162" t="str">
            <v>UN</v>
          </cell>
          <cell r="D4162">
            <v>741</v>
          </cell>
        </row>
        <row r="4163">
          <cell r="A4163">
            <v>4163</v>
          </cell>
          <cell r="B4163" t="str">
            <v>UNION A.C EXPANSION    2"</v>
          </cell>
          <cell r="C4163" t="str">
            <v>UN</v>
          </cell>
          <cell r="D4163">
            <v>1855</v>
          </cell>
        </row>
        <row r="4164">
          <cell r="A4164">
            <v>4164</v>
          </cell>
          <cell r="B4164" t="str">
            <v>UNION DE FLEXION  A.C. 2"</v>
          </cell>
          <cell r="C4164" t="str">
            <v>UN</v>
          </cell>
          <cell r="D4164">
            <v>855</v>
          </cell>
        </row>
        <row r="4165">
          <cell r="A4165">
            <v>4165</v>
          </cell>
          <cell r="B4165" t="str">
            <v>UNION ETERDUCTO        2"</v>
          </cell>
          <cell r="C4165" t="str">
            <v>UN</v>
          </cell>
          <cell r="D4165">
            <v>1255</v>
          </cell>
        </row>
        <row r="4166">
          <cell r="A4166">
            <v>4166</v>
          </cell>
          <cell r="B4166" t="str">
            <v>DUCTO ETERNIT          3"</v>
          </cell>
          <cell r="C4166" t="str">
            <v>ML</v>
          </cell>
          <cell r="D4166">
            <v>3193</v>
          </cell>
        </row>
        <row r="4167">
          <cell r="A4167">
            <v>4167</v>
          </cell>
          <cell r="B4167" t="str">
            <v>UNION A.C CONICA       3"</v>
          </cell>
          <cell r="C4167" t="str">
            <v>UN</v>
          </cell>
          <cell r="D4167">
            <v>875</v>
          </cell>
        </row>
        <row r="4168">
          <cell r="A4168">
            <v>4168</v>
          </cell>
          <cell r="B4168" t="str">
            <v>UNION DE EXPANSION     3"</v>
          </cell>
          <cell r="C4168" t="str">
            <v>UN</v>
          </cell>
          <cell r="D4168">
            <v>2649</v>
          </cell>
        </row>
        <row r="4169">
          <cell r="A4169">
            <v>4169</v>
          </cell>
          <cell r="B4169" t="str">
            <v>UNION DE FLEXION  A.C. 3"</v>
          </cell>
          <cell r="C4169" t="str">
            <v>UN</v>
          </cell>
          <cell r="D4169">
            <v>1248</v>
          </cell>
        </row>
        <row r="4170">
          <cell r="A4170">
            <v>4170</v>
          </cell>
          <cell r="B4170" t="str">
            <v>UNION ETERDUCTO        3"</v>
          </cell>
          <cell r="C4170" t="str">
            <v>UN</v>
          </cell>
          <cell r="D4170">
            <v>1565</v>
          </cell>
        </row>
        <row r="4171">
          <cell r="A4171">
            <v>4171</v>
          </cell>
          <cell r="B4171" t="str">
            <v>DUCTO ETERNIT          4"</v>
          </cell>
          <cell r="C4171" t="str">
            <v>ML</v>
          </cell>
          <cell r="D4171">
            <v>3727</v>
          </cell>
        </row>
        <row r="4172">
          <cell r="A4172">
            <v>4172</v>
          </cell>
          <cell r="B4172" t="str">
            <v>UNION A.C CONICA       4"</v>
          </cell>
          <cell r="C4172" t="str">
            <v>UN</v>
          </cell>
          <cell r="D4172">
            <v>971</v>
          </cell>
        </row>
        <row r="4173">
          <cell r="A4173">
            <v>4173</v>
          </cell>
          <cell r="B4173" t="str">
            <v>UNION A.C EXPANSION    4"</v>
          </cell>
          <cell r="C4173" t="str">
            <v>UN</v>
          </cell>
          <cell r="D4173">
            <v>3248</v>
          </cell>
        </row>
        <row r="4174">
          <cell r="A4174">
            <v>4174</v>
          </cell>
          <cell r="B4174" t="str">
            <v>UNION A.C DE FLEXION   4"</v>
          </cell>
          <cell r="C4174" t="str">
            <v>UN</v>
          </cell>
          <cell r="D4174">
            <v>1648</v>
          </cell>
        </row>
        <row r="4175">
          <cell r="A4175">
            <v>4175</v>
          </cell>
          <cell r="B4175" t="str">
            <v>UNION ETERDUCTO        4"</v>
          </cell>
          <cell r="C4175" t="str">
            <v>UN</v>
          </cell>
          <cell r="D4175">
            <v>2452</v>
          </cell>
        </row>
        <row r="4176">
          <cell r="A4176">
            <v>4176</v>
          </cell>
          <cell r="B4176" t="str">
            <v>DUCTO ETERNIT          5"</v>
          </cell>
          <cell r="C4176" t="str">
            <v>ML</v>
          </cell>
          <cell r="D4176">
            <v>4319</v>
          </cell>
        </row>
        <row r="4177">
          <cell r="A4177">
            <v>4177</v>
          </cell>
          <cell r="B4177" t="str">
            <v>UNION A.C CONICA       5"</v>
          </cell>
          <cell r="C4177" t="str">
            <v>UN</v>
          </cell>
          <cell r="D4177">
            <v>1158</v>
          </cell>
        </row>
        <row r="4178">
          <cell r="A4178">
            <v>4178</v>
          </cell>
          <cell r="B4178" t="str">
            <v>UNION A.C EXPANSION    5"</v>
          </cell>
          <cell r="C4178" t="str">
            <v>UN</v>
          </cell>
          <cell r="D4178">
            <v>4181</v>
          </cell>
        </row>
        <row r="4179">
          <cell r="A4179">
            <v>4179</v>
          </cell>
          <cell r="B4179" t="str">
            <v>UNION A.C DE FLEXION   5"</v>
          </cell>
          <cell r="C4179" t="str">
            <v>UN</v>
          </cell>
          <cell r="D4179">
            <v>1933</v>
          </cell>
        </row>
        <row r="4180">
          <cell r="A4180">
            <v>4180</v>
          </cell>
          <cell r="B4180" t="str">
            <v>DUCTO ETERNIT          6"</v>
          </cell>
          <cell r="C4180" t="str">
            <v>ML</v>
          </cell>
          <cell r="D4180">
            <v>4527</v>
          </cell>
        </row>
        <row r="4181">
          <cell r="A4181">
            <v>4181</v>
          </cell>
          <cell r="B4181" t="str">
            <v>UNION A.C CONICA       6"</v>
          </cell>
          <cell r="C4181" t="str">
            <v>UN</v>
          </cell>
          <cell r="D4181">
            <v>1665</v>
          </cell>
        </row>
        <row r="4182">
          <cell r="A4182">
            <v>4182</v>
          </cell>
          <cell r="B4182" t="str">
            <v>UNION A.C EXPANSION    6"</v>
          </cell>
          <cell r="C4182" t="str">
            <v>UN</v>
          </cell>
          <cell r="D4182">
            <v>5107</v>
          </cell>
        </row>
        <row r="4183">
          <cell r="A4183">
            <v>4183</v>
          </cell>
          <cell r="B4183" t="str">
            <v>UNION A.C DE FLEXION   6"</v>
          </cell>
          <cell r="C4183" t="str">
            <v>UN</v>
          </cell>
          <cell r="D4183">
            <v>2216</v>
          </cell>
        </row>
        <row r="4184">
          <cell r="A4184">
            <v>4184</v>
          </cell>
          <cell r="B4184" t="str">
            <v>UNION ETERDUCTO        6"</v>
          </cell>
          <cell r="C4184" t="str">
            <v>UN</v>
          </cell>
          <cell r="D4184">
            <v>3807</v>
          </cell>
        </row>
        <row r="4185">
          <cell r="A4185">
            <v>4185</v>
          </cell>
          <cell r="B4185" t="str">
            <v>TUBO PRESION     GRIS  2"</v>
          </cell>
          <cell r="C4185" t="str">
            <v>ML</v>
          </cell>
          <cell r="D4185">
            <v>1973</v>
          </cell>
        </row>
        <row r="4186">
          <cell r="A4186">
            <v>4186</v>
          </cell>
          <cell r="B4186" t="str">
            <v>UNION ETERMATICA GRIS  2"</v>
          </cell>
          <cell r="C4186" t="str">
            <v>UN</v>
          </cell>
          <cell r="D4186">
            <v>3659</v>
          </cell>
        </row>
        <row r="4187">
          <cell r="A4187">
            <v>4187</v>
          </cell>
          <cell r="B4187" t="str">
            <v>TUBO PRESION     GRIS  3"</v>
          </cell>
          <cell r="C4187" t="str">
            <v>ML</v>
          </cell>
          <cell r="D4187">
            <v>8426</v>
          </cell>
        </row>
        <row r="4188">
          <cell r="A4188">
            <v>4188</v>
          </cell>
          <cell r="B4188" t="str">
            <v>UNION ETERMATICA GRIS  3"</v>
          </cell>
          <cell r="C4188" t="str">
            <v>UN</v>
          </cell>
          <cell r="D4188">
            <v>7717</v>
          </cell>
        </row>
        <row r="4189">
          <cell r="A4189">
            <v>4189</v>
          </cell>
          <cell r="B4189" t="str">
            <v>TUBO PRESION     GRIS  4"</v>
          </cell>
          <cell r="C4189" t="str">
            <v>ML</v>
          </cell>
          <cell r="D4189">
            <v>13921</v>
          </cell>
        </row>
        <row r="4190">
          <cell r="A4190">
            <v>4190</v>
          </cell>
          <cell r="B4190" t="str">
            <v>UNION ETERMATICA GRIS  4"</v>
          </cell>
          <cell r="C4190" t="str">
            <v>UN</v>
          </cell>
          <cell r="D4190">
            <v>11651</v>
          </cell>
        </row>
        <row r="4191">
          <cell r="A4191">
            <v>4191</v>
          </cell>
          <cell r="B4191" t="str">
            <v>TUBO PRESION     GRIS  6"</v>
          </cell>
          <cell r="C4191" t="str">
            <v>ML</v>
          </cell>
          <cell r="D4191">
            <v>24237</v>
          </cell>
        </row>
        <row r="4192">
          <cell r="A4192">
            <v>4192</v>
          </cell>
          <cell r="B4192" t="str">
            <v>UNION ETERMATICA GRIS  6"</v>
          </cell>
          <cell r="C4192" t="str">
            <v>UN</v>
          </cell>
          <cell r="D4192">
            <v>16738</v>
          </cell>
        </row>
        <row r="4193">
          <cell r="A4193">
            <v>4193</v>
          </cell>
          <cell r="B4193" t="str">
            <v>TUBO PRESION     GRIS  8"</v>
          </cell>
          <cell r="C4193" t="str">
            <v>ML</v>
          </cell>
          <cell r="D4193">
            <v>41857</v>
          </cell>
        </row>
        <row r="4194">
          <cell r="A4194">
            <v>4194</v>
          </cell>
          <cell r="B4194" t="str">
            <v>UNION ETERMATICA GRIS  8"</v>
          </cell>
          <cell r="C4194" t="str">
            <v>UN</v>
          </cell>
          <cell r="D4194">
            <v>23527</v>
          </cell>
        </row>
        <row r="4195">
          <cell r="A4195">
            <v>4195</v>
          </cell>
          <cell r="B4195" t="str">
            <v>TUBO PRESION     GRIS 10"</v>
          </cell>
          <cell r="C4195" t="str">
            <v>ML</v>
          </cell>
          <cell r="D4195">
            <v>45167</v>
          </cell>
        </row>
        <row r="4196">
          <cell r="A4196">
            <v>4196</v>
          </cell>
          <cell r="B4196" t="str">
            <v>UNION ETERMATICA GRIS 10"</v>
          </cell>
          <cell r="C4196" t="str">
            <v>UN</v>
          </cell>
          <cell r="D4196">
            <v>29592</v>
          </cell>
        </row>
        <row r="4197">
          <cell r="A4197">
            <v>4197</v>
          </cell>
          <cell r="B4197" t="str">
            <v>TUBO PRESION     GRIS 12"</v>
          </cell>
          <cell r="C4197" t="str">
            <v>ML</v>
          </cell>
          <cell r="D4197">
            <v>62902</v>
          </cell>
        </row>
        <row r="4198">
          <cell r="A4198">
            <v>4198</v>
          </cell>
          <cell r="B4198" t="str">
            <v>UNION ETERMATICA GRIS 12"</v>
          </cell>
          <cell r="C4198" t="str">
            <v>UN</v>
          </cell>
          <cell r="D4198">
            <v>35566</v>
          </cell>
        </row>
        <row r="4199">
          <cell r="A4199">
            <v>4199</v>
          </cell>
          <cell r="B4199" t="str">
            <v>TUBO PRESION     GRIS 14"</v>
          </cell>
          <cell r="C4199" t="str">
            <v>ML</v>
          </cell>
          <cell r="D4199">
            <v>81570</v>
          </cell>
        </row>
        <row r="4200">
          <cell r="A4200">
            <v>4200</v>
          </cell>
          <cell r="B4200" t="str">
            <v>UNION ETERMATICA GRIS 14"</v>
          </cell>
          <cell r="C4200" t="str">
            <v>UN</v>
          </cell>
          <cell r="D4200">
            <v>50164</v>
          </cell>
        </row>
        <row r="4201">
          <cell r="A4201">
            <v>4201</v>
          </cell>
          <cell r="B4201" t="str">
            <v>TUBO PRESION     GRIS 16"</v>
          </cell>
          <cell r="C4201" t="str">
            <v>ML</v>
          </cell>
          <cell r="D4201">
            <v>103912</v>
          </cell>
        </row>
        <row r="4202">
          <cell r="A4202">
            <v>4202</v>
          </cell>
          <cell r="B4202" t="str">
            <v>UNION ETERMATICA GRIS 16"</v>
          </cell>
          <cell r="C4202" t="str">
            <v>UN</v>
          </cell>
          <cell r="D4202">
            <v>61711</v>
          </cell>
        </row>
        <row r="4203">
          <cell r="A4203">
            <v>4203</v>
          </cell>
          <cell r="B4203" t="str">
            <v>TUBO PRESION     GRIS 18"</v>
          </cell>
          <cell r="C4203" t="str">
            <v>ML</v>
          </cell>
          <cell r="D4203">
            <v>127860</v>
          </cell>
        </row>
        <row r="4204">
          <cell r="A4204">
            <v>4204</v>
          </cell>
          <cell r="B4204" t="str">
            <v>UNION ETERMATICA GRIS 18"</v>
          </cell>
          <cell r="C4204" t="str">
            <v>UN</v>
          </cell>
          <cell r="D4204">
            <v>76791</v>
          </cell>
        </row>
        <row r="4205">
          <cell r="A4205">
            <v>4205</v>
          </cell>
          <cell r="B4205" t="str">
            <v>TUBO PRESION     GRIS 20"</v>
          </cell>
          <cell r="C4205" t="str">
            <v>ML</v>
          </cell>
          <cell r="D4205">
            <v>150033</v>
          </cell>
        </row>
        <row r="4206">
          <cell r="A4206">
            <v>4206</v>
          </cell>
          <cell r="B4206" t="str">
            <v>UNION ETERMATICA GRIS 20"</v>
          </cell>
          <cell r="C4206" t="str">
            <v>UN</v>
          </cell>
          <cell r="D4206">
            <v>98493</v>
          </cell>
        </row>
        <row r="4207">
          <cell r="A4207">
            <v>4207</v>
          </cell>
          <cell r="B4207" t="str">
            <v>TUBO PRESION     GRIS 24"</v>
          </cell>
          <cell r="C4207" t="str">
            <v>ML</v>
          </cell>
          <cell r="D4207">
            <v>207879</v>
          </cell>
        </row>
        <row r="4208">
          <cell r="A4208">
            <v>4208</v>
          </cell>
          <cell r="B4208" t="str">
            <v>UNION ETERMATICA GRIS 24"</v>
          </cell>
          <cell r="C4208" t="str">
            <v>UN</v>
          </cell>
          <cell r="D4208">
            <v>133026</v>
          </cell>
        </row>
        <row r="4209">
          <cell r="A4209">
            <v>4209</v>
          </cell>
          <cell r="B4209" t="str">
            <v>TUBO PRESION     C.20  4"</v>
          </cell>
          <cell r="C4209" t="str">
            <v>ML</v>
          </cell>
          <cell r="D4209">
            <v>9773</v>
          </cell>
        </row>
        <row r="4210">
          <cell r="A4210">
            <v>4210</v>
          </cell>
          <cell r="B4210" t="str">
            <v>UNION ETERMATICA C.20  4"</v>
          </cell>
          <cell r="C4210" t="str">
            <v>UN</v>
          </cell>
          <cell r="D4210">
            <v>8869</v>
          </cell>
        </row>
        <row r="4211">
          <cell r="A4211">
            <v>4211</v>
          </cell>
          <cell r="B4211" t="str">
            <v>HELIMALLA PLANA E-096</v>
          </cell>
          <cell r="C4211" t="str">
            <v>TN</v>
          </cell>
          <cell r="D4211">
            <v>948231</v>
          </cell>
        </row>
        <row r="4212">
          <cell r="A4212">
            <v>4212</v>
          </cell>
          <cell r="B4212" t="str">
            <v>UNION ETERMATICA C.20  6"</v>
          </cell>
          <cell r="C4212" t="str">
            <v>UN</v>
          </cell>
          <cell r="D4212">
            <v>16491</v>
          </cell>
        </row>
        <row r="4213">
          <cell r="A4213">
            <v>4213</v>
          </cell>
          <cell r="B4213" t="str">
            <v>TUBO PRESION     C.20  8"</v>
          </cell>
          <cell r="C4213" t="str">
            <v>ML</v>
          </cell>
          <cell r="D4213">
            <v>12690</v>
          </cell>
        </row>
        <row r="4214">
          <cell r="A4214">
            <v>4214</v>
          </cell>
          <cell r="B4214" t="str">
            <v>UNION ETERMATICA C.20  8"</v>
          </cell>
          <cell r="C4214" t="str">
            <v>UN</v>
          </cell>
          <cell r="D4214">
            <v>26255</v>
          </cell>
        </row>
        <row r="4215">
          <cell r="A4215">
            <v>4215</v>
          </cell>
          <cell r="B4215" t="str">
            <v>TUBO PRESION     C.20 10"</v>
          </cell>
          <cell r="C4215" t="str">
            <v>ML</v>
          </cell>
          <cell r="D4215">
            <v>31381</v>
          </cell>
        </row>
        <row r="4216">
          <cell r="A4216">
            <v>4216</v>
          </cell>
          <cell r="B4216" t="str">
            <v>UNION ETERMATICA C.20 10"</v>
          </cell>
          <cell r="C4216" t="str">
            <v>UN</v>
          </cell>
          <cell r="D4216">
            <v>21205</v>
          </cell>
        </row>
        <row r="4217">
          <cell r="A4217">
            <v>4217</v>
          </cell>
          <cell r="B4217" t="str">
            <v>TUBO PRESION     C.20 12"</v>
          </cell>
          <cell r="C4217" t="str">
            <v>ML</v>
          </cell>
          <cell r="D4217">
            <v>44164</v>
          </cell>
        </row>
        <row r="4218">
          <cell r="A4218">
            <v>4218</v>
          </cell>
          <cell r="B4218" t="str">
            <v>UNION ETERMATICA C.20 12"</v>
          </cell>
          <cell r="C4218" t="str">
            <v>UN</v>
          </cell>
          <cell r="D4218">
            <v>28408</v>
          </cell>
        </row>
        <row r="4219">
          <cell r="A4219">
            <v>4219</v>
          </cell>
          <cell r="B4219" t="str">
            <v>TUBO PRESION     C.20 14"</v>
          </cell>
          <cell r="C4219" t="str">
            <v>ML</v>
          </cell>
          <cell r="D4219">
            <v>63259</v>
          </cell>
        </row>
        <row r="4220">
          <cell r="A4220">
            <v>4220</v>
          </cell>
          <cell r="B4220" t="str">
            <v>UNION ETERMATICA C.20 14"</v>
          </cell>
          <cell r="C4220" t="str">
            <v>UN</v>
          </cell>
          <cell r="D4220">
            <v>42320</v>
          </cell>
        </row>
        <row r="4221">
          <cell r="A4221">
            <v>4221</v>
          </cell>
          <cell r="B4221" t="str">
            <v>TUBO PRESION     C.20 16"</v>
          </cell>
          <cell r="C4221" t="str">
            <v>ML</v>
          </cell>
          <cell r="D4221">
            <v>76858</v>
          </cell>
        </row>
        <row r="4222">
          <cell r="A4222">
            <v>4222</v>
          </cell>
          <cell r="B4222" t="str">
            <v>UNION ETERMATICA C.20 16"</v>
          </cell>
          <cell r="C4222" t="str">
            <v>UN</v>
          </cell>
          <cell r="D4222">
            <v>49471</v>
          </cell>
        </row>
        <row r="4223">
          <cell r="A4223">
            <v>4223</v>
          </cell>
          <cell r="B4223" t="str">
            <v>TUBO PRESION     C.20 18"</v>
          </cell>
          <cell r="C4223" t="str">
            <v>ML</v>
          </cell>
          <cell r="D4223">
            <v>64945</v>
          </cell>
        </row>
        <row r="4224">
          <cell r="A4224">
            <v>4224</v>
          </cell>
          <cell r="B4224" t="str">
            <v>UNION ETERMATICA C.20 18"</v>
          </cell>
          <cell r="C4224" t="str">
            <v>UN</v>
          </cell>
          <cell r="D4224">
            <v>101679</v>
          </cell>
        </row>
        <row r="4225">
          <cell r="A4225">
            <v>4225</v>
          </cell>
          <cell r="B4225" t="str">
            <v>TUBO PRESION     C.20 20"</v>
          </cell>
          <cell r="C4225" t="str">
            <v>ML</v>
          </cell>
          <cell r="D4225">
            <v>115984</v>
          </cell>
        </row>
        <row r="4226">
          <cell r="A4226">
            <v>4226</v>
          </cell>
          <cell r="B4226" t="str">
            <v>UNION ETERMATICA C.20 20"</v>
          </cell>
          <cell r="C4226" t="str">
            <v>UN</v>
          </cell>
          <cell r="D4226">
            <v>79586</v>
          </cell>
        </row>
        <row r="4227">
          <cell r="A4227">
            <v>4227</v>
          </cell>
          <cell r="B4227" t="str">
            <v>TUBO PRESION     C.20 24"</v>
          </cell>
          <cell r="C4227" t="str">
            <v>ML</v>
          </cell>
          <cell r="D4227">
            <v>161081</v>
          </cell>
        </row>
        <row r="4228">
          <cell r="A4228">
            <v>4228</v>
          </cell>
          <cell r="B4228" t="str">
            <v>UNION ETERMATICA C.20 24"</v>
          </cell>
          <cell r="C4228" t="str">
            <v>UN</v>
          </cell>
          <cell r="D4228">
            <v>101224</v>
          </cell>
        </row>
        <row r="4229">
          <cell r="A4229">
            <v>4229</v>
          </cell>
          <cell r="B4229" t="str">
            <v>TUBO PRESION     C.10  6"</v>
          </cell>
          <cell r="C4229" t="str">
            <v>ML</v>
          </cell>
          <cell r="D4229">
            <v>11790</v>
          </cell>
        </row>
        <row r="4230">
          <cell r="A4230">
            <v>4230</v>
          </cell>
          <cell r="B4230" t="str">
            <v>UNION ETERMATICA C.10  6"</v>
          </cell>
          <cell r="C4230" t="str">
            <v>UN</v>
          </cell>
          <cell r="D4230">
            <v>10643</v>
          </cell>
        </row>
        <row r="4231">
          <cell r="A4231">
            <v>4231</v>
          </cell>
          <cell r="B4231" t="str">
            <v>TUBO PRESION     C.10  8"</v>
          </cell>
          <cell r="C4231" t="str">
            <v>ML</v>
          </cell>
          <cell r="D4231">
            <v>10492</v>
          </cell>
        </row>
        <row r="4232">
          <cell r="A4232">
            <v>4232</v>
          </cell>
          <cell r="B4232" t="str">
            <v>UNION ETERMATICA C.10  8"</v>
          </cell>
          <cell r="C4232" t="str">
            <v>UN</v>
          </cell>
          <cell r="D4232">
            <v>19432</v>
          </cell>
        </row>
        <row r="4233">
          <cell r="A4233">
            <v>4233</v>
          </cell>
          <cell r="B4233" t="str">
            <v>TUBO PRESION     C.10 10"</v>
          </cell>
          <cell r="C4233" t="str">
            <v>ML</v>
          </cell>
          <cell r="D4233">
            <v>24321</v>
          </cell>
        </row>
        <row r="4234">
          <cell r="A4234">
            <v>4234</v>
          </cell>
          <cell r="B4234" t="str">
            <v>UNION ETERMATICA C.10 10"</v>
          </cell>
          <cell r="C4234" t="str">
            <v>UN</v>
          </cell>
          <cell r="D4234">
            <v>19041</v>
          </cell>
        </row>
        <row r="4235">
          <cell r="A4235">
            <v>4235</v>
          </cell>
          <cell r="B4235" t="str">
            <v>TUBO PRESION     C.10 12"</v>
          </cell>
          <cell r="C4235" t="str">
            <v>ML</v>
          </cell>
          <cell r="D4235">
            <v>34367</v>
          </cell>
        </row>
        <row r="4236">
          <cell r="A4236">
            <v>4236</v>
          </cell>
          <cell r="B4236" t="str">
            <v>UNION ETERMATICA C.10 12"</v>
          </cell>
          <cell r="C4236" t="str">
            <v>UN</v>
          </cell>
          <cell r="D4236">
            <v>25526</v>
          </cell>
        </row>
        <row r="4237">
          <cell r="A4237">
            <v>4237</v>
          </cell>
          <cell r="B4237" t="str">
            <v>TUBO PRESION     C.10 14"</v>
          </cell>
          <cell r="C4237" t="str">
            <v>ML</v>
          </cell>
          <cell r="D4237">
            <v>55348</v>
          </cell>
        </row>
        <row r="4238">
          <cell r="A4238">
            <v>4238</v>
          </cell>
          <cell r="B4238" t="str">
            <v>UNION ETERMATICA C.10 14"</v>
          </cell>
          <cell r="C4238" t="str">
            <v>UN</v>
          </cell>
          <cell r="D4238">
            <v>37715</v>
          </cell>
        </row>
        <row r="4239">
          <cell r="A4239">
            <v>4239</v>
          </cell>
          <cell r="B4239" t="str">
            <v>TUBO PRESION     C.10 16"</v>
          </cell>
          <cell r="C4239" t="str">
            <v>ML</v>
          </cell>
          <cell r="D4239">
            <v>65559</v>
          </cell>
        </row>
        <row r="4240">
          <cell r="A4240">
            <v>4240</v>
          </cell>
          <cell r="B4240" t="str">
            <v>UNION ETERMATICA C.10 16"</v>
          </cell>
          <cell r="C4240" t="str">
            <v>UN</v>
          </cell>
          <cell r="D4240">
            <v>44070</v>
          </cell>
        </row>
        <row r="4241">
          <cell r="A4241">
            <v>4241</v>
          </cell>
          <cell r="B4241" t="str">
            <v>TUBO PRESION     C.10 18"</v>
          </cell>
          <cell r="C4241" t="str">
            <v>ML</v>
          </cell>
          <cell r="D4241">
            <v>69359</v>
          </cell>
        </row>
        <row r="4242">
          <cell r="A4242">
            <v>4242</v>
          </cell>
          <cell r="B4242" t="str">
            <v>UNION ETERMATICA C.10 18"</v>
          </cell>
          <cell r="C4242" t="str">
            <v>UN</v>
          </cell>
          <cell r="D4242">
            <v>58770</v>
          </cell>
        </row>
        <row r="4243">
          <cell r="A4243">
            <v>4243</v>
          </cell>
          <cell r="B4243" t="str">
            <v>TUBO PRESION     C.10 20"</v>
          </cell>
          <cell r="C4243" t="str">
            <v>ML</v>
          </cell>
          <cell r="D4243">
            <v>81547</v>
          </cell>
        </row>
        <row r="4244">
          <cell r="A4244">
            <v>4244</v>
          </cell>
          <cell r="B4244" t="str">
            <v>UNION ETERMATICA C.10 20"</v>
          </cell>
          <cell r="C4244" t="str">
            <v>UN</v>
          </cell>
          <cell r="D4244">
            <v>72537</v>
          </cell>
        </row>
        <row r="4245">
          <cell r="A4245">
            <v>4245</v>
          </cell>
          <cell r="B4245" t="str">
            <v>TUBO PRESION     C.10 24"</v>
          </cell>
          <cell r="C4245" t="str">
            <v>ML</v>
          </cell>
          <cell r="D4245">
            <v>109175</v>
          </cell>
        </row>
        <row r="4246">
          <cell r="A4246">
            <v>4246</v>
          </cell>
          <cell r="B4246" t="str">
            <v>UNION ETERMATICA C.10 24"</v>
          </cell>
          <cell r="C4246" t="str">
            <v>UN</v>
          </cell>
          <cell r="D4246">
            <v>88370</v>
          </cell>
        </row>
        <row r="4247">
          <cell r="A4247">
            <v>4247</v>
          </cell>
          <cell r="B4247" t="str">
            <v>TUBO PRESION     C.10 28"</v>
          </cell>
          <cell r="C4247" t="str">
            <v>ML</v>
          </cell>
          <cell r="D4247">
            <v>118738</v>
          </cell>
        </row>
        <row r="4248">
          <cell r="A4248">
            <v>4248</v>
          </cell>
          <cell r="B4248" t="str">
            <v>UNION REKA W.    C.10 28"</v>
          </cell>
          <cell r="C4248" t="str">
            <v>UN</v>
          </cell>
          <cell r="D4248">
            <v>155384</v>
          </cell>
        </row>
        <row r="4249">
          <cell r="A4249">
            <v>4249</v>
          </cell>
          <cell r="B4249" t="str">
            <v>TUBO ALCANTARILL.GRIS  6"</v>
          </cell>
          <cell r="C4249" t="str">
            <v>ML</v>
          </cell>
          <cell r="D4249">
            <v>5942</v>
          </cell>
        </row>
        <row r="4250">
          <cell r="A4250">
            <v>4250</v>
          </cell>
          <cell r="B4250" t="str">
            <v>UNION HERMETIC.  GRIS  6"</v>
          </cell>
          <cell r="C4250" t="str">
            <v>UN</v>
          </cell>
          <cell r="D4250">
            <v>12007</v>
          </cell>
        </row>
        <row r="4251">
          <cell r="A4251">
            <v>4251</v>
          </cell>
          <cell r="B4251" t="str">
            <v>TUBO ALCANTARILL.GRIS  8"</v>
          </cell>
          <cell r="C4251" t="str">
            <v>ML</v>
          </cell>
          <cell r="D4251">
            <v>8717</v>
          </cell>
        </row>
        <row r="4252">
          <cell r="A4252">
            <v>4252</v>
          </cell>
          <cell r="B4252" t="str">
            <v>UNION HERMETIC.  GRIS  8"</v>
          </cell>
          <cell r="C4252" t="str">
            <v>UN</v>
          </cell>
          <cell r="D4252">
            <v>13999</v>
          </cell>
        </row>
        <row r="4253">
          <cell r="A4253">
            <v>4253</v>
          </cell>
          <cell r="B4253" t="str">
            <v>TUBO ALCANTARILL.GRIS 10"</v>
          </cell>
          <cell r="C4253" t="str">
            <v>ML</v>
          </cell>
          <cell r="D4253">
            <v>11400</v>
          </cell>
        </row>
        <row r="4254">
          <cell r="A4254">
            <v>4254</v>
          </cell>
          <cell r="B4254" t="str">
            <v>UNION HERMETIC.  GRIS 10"</v>
          </cell>
          <cell r="C4254" t="str">
            <v>UN</v>
          </cell>
          <cell r="D4254">
            <v>17964</v>
          </cell>
        </row>
        <row r="4255">
          <cell r="A4255">
            <v>4255</v>
          </cell>
          <cell r="B4255" t="str">
            <v>UNION HERMETIC.  GRIS 12"</v>
          </cell>
          <cell r="C4255" t="str">
            <v>ML</v>
          </cell>
          <cell r="D4255">
            <v>21470</v>
          </cell>
        </row>
        <row r="4256">
          <cell r="A4256">
            <v>4256</v>
          </cell>
          <cell r="B4256" t="str">
            <v>TUBO ALCANTARILL.GRIS 14"</v>
          </cell>
          <cell r="C4256" t="str">
            <v>ML</v>
          </cell>
          <cell r="D4256">
            <v>22477</v>
          </cell>
        </row>
        <row r="4257">
          <cell r="A4257">
            <v>4257</v>
          </cell>
          <cell r="B4257" t="str">
            <v>UNION HERMETIC.  GRIS 14"</v>
          </cell>
          <cell r="C4257" t="str">
            <v>UN</v>
          </cell>
          <cell r="D4257">
            <v>25923</v>
          </cell>
        </row>
        <row r="4258">
          <cell r="A4258">
            <v>4258</v>
          </cell>
          <cell r="B4258" t="str">
            <v>TUBO ALCANTARILL.GRIS 16"</v>
          </cell>
          <cell r="C4258" t="str">
            <v>ML</v>
          </cell>
          <cell r="D4258">
            <v>29807</v>
          </cell>
        </row>
        <row r="4259">
          <cell r="A4259">
            <v>4259</v>
          </cell>
          <cell r="B4259" t="str">
            <v>UNION HERMETIC.  GRIS 16"</v>
          </cell>
          <cell r="C4259" t="str">
            <v>UN</v>
          </cell>
          <cell r="D4259">
            <v>30342</v>
          </cell>
        </row>
        <row r="4260">
          <cell r="A4260">
            <v>4260</v>
          </cell>
          <cell r="B4260" t="str">
            <v>TUBO ALCANTARILL.GRIS 18</v>
          </cell>
          <cell r="C4260" t="str">
            <v>ML</v>
          </cell>
          <cell r="D4260">
            <v>36190</v>
          </cell>
        </row>
        <row r="4261">
          <cell r="A4261">
            <v>4261</v>
          </cell>
          <cell r="B4261" t="str">
            <v>UNION HERMETIC.  GRIS 18"</v>
          </cell>
          <cell r="C4261" t="str">
            <v>UN</v>
          </cell>
          <cell r="D4261">
            <v>32319</v>
          </cell>
        </row>
        <row r="4262">
          <cell r="A4262">
            <v>4262</v>
          </cell>
          <cell r="B4262" t="str">
            <v>TUBO ALCANTARILL.GRIS 20</v>
          </cell>
          <cell r="C4262" t="str">
            <v>ML</v>
          </cell>
          <cell r="D4262">
            <v>44261</v>
          </cell>
        </row>
        <row r="4263">
          <cell r="A4263">
            <v>4263</v>
          </cell>
          <cell r="B4263" t="str">
            <v>UNION HERMETIC.  GRIS 20"</v>
          </cell>
          <cell r="C4263" t="str">
            <v>UN</v>
          </cell>
          <cell r="D4263">
            <v>37630</v>
          </cell>
        </row>
        <row r="4264">
          <cell r="A4264">
            <v>4264</v>
          </cell>
          <cell r="B4264" t="str">
            <v>TUBO ALCANTARILL.GRIS 24"</v>
          </cell>
          <cell r="C4264" t="str">
            <v>ML</v>
          </cell>
          <cell r="D4264">
            <v>64067</v>
          </cell>
        </row>
        <row r="4265">
          <cell r="A4265">
            <v>4265</v>
          </cell>
          <cell r="B4265" t="str">
            <v>UNION HERMETIC.  GRIS 24"</v>
          </cell>
          <cell r="C4265" t="str">
            <v>UN</v>
          </cell>
          <cell r="D4265">
            <v>46858</v>
          </cell>
        </row>
        <row r="4266">
          <cell r="A4266">
            <v>4266</v>
          </cell>
          <cell r="B4266" t="str">
            <v>TUBO ALCANTARILL.GRIS 28"</v>
          </cell>
          <cell r="C4266" t="str">
            <v>ML</v>
          </cell>
          <cell r="D4266">
            <v>84567</v>
          </cell>
        </row>
        <row r="4267">
          <cell r="A4267">
            <v>4267</v>
          </cell>
          <cell r="B4267" t="str">
            <v>UNION HERMETIC.  GRIS 28"</v>
          </cell>
          <cell r="C4267" t="str">
            <v>UN</v>
          </cell>
          <cell r="D4267">
            <v>53968</v>
          </cell>
        </row>
        <row r="4268">
          <cell r="A4268">
            <v>4268</v>
          </cell>
          <cell r="B4268" t="str">
            <v>TRAVERTINO 153x305x20  01</v>
          </cell>
          <cell r="C4268" t="str">
            <v>M2</v>
          </cell>
          <cell r="D4268">
            <v>41992</v>
          </cell>
        </row>
        <row r="4269">
          <cell r="A4269">
            <v>4269</v>
          </cell>
          <cell r="B4269" t="str">
            <v>PLATINA           3/16x1"</v>
          </cell>
          <cell r="C4269" t="str">
            <v>TN</v>
          </cell>
          <cell r="D4269">
            <v>624854</v>
          </cell>
        </row>
        <row r="4270">
          <cell r="A4270">
            <v>4270</v>
          </cell>
          <cell r="B4270" t="str">
            <v>PLATINA           3/16x2"</v>
          </cell>
          <cell r="C4270" t="str">
            <v>TN</v>
          </cell>
          <cell r="D4270">
            <v>624854</v>
          </cell>
        </row>
        <row r="4271">
          <cell r="A4271">
            <v>4271</v>
          </cell>
          <cell r="B4271" t="str">
            <v>ORINAL MEDIANO INSTIT.</v>
          </cell>
          <cell r="C4271" t="str">
            <v>UN</v>
          </cell>
          <cell r="D4271">
            <v>67391</v>
          </cell>
        </row>
        <row r="4272">
          <cell r="A4272">
            <v>4272</v>
          </cell>
          <cell r="B4272" t="str">
            <v>ORINAL FLUXOMETRO INST.</v>
          </cell>
          <cell r="C4272" t="str">
            <v>UN</v>
          </cell>
          <cell r="D4272">
            <v>165806</v>
          </cell>
        </row>
        <row r="4273">
          <cell r="A4273">
            <v>4273</v>
          </cell>
          <cell r="B4273" t="str">
            <v>TAZA CAMPESINA INST.</v>
          </cell>
          <cell r="C4273" t="str">
            <v>UN</v>
          </cell>
          <cell r="D4273">
            <v>15834</v>
          </cell>
        </row>
        <row r="4274">
          <cell r="A4274">
            <v>4274</v>
          </cell>
          <cell r="B4274" t="str">
            <v>TUBO PVC           1 1/2"</v>
          </cell>
          <cell r="C4274" t="str">
            <v>ML</v>
          </cell>
          <cell r="D4274">
            <v>3024</v>
          </cell>
        </row>
        <row r="4275">
          <cell r="A4275">
            <v>4275</v>
          </cell>
          <cell r="B4275" t="str">
            <v>TUBO PVC               2"</v>
          </cell>
          <cell r="C4275" t="str">
            <v>ML</v>
          </cell>
          <cell r="D4275">
            <v>2068</v>
          </cell>
        </row>
        <row r="4276">
          <cell r="A4276">
            <v>4276</v>
          </cell>
          <cell r="B4276" t="str">
            <v>TUBO PVC               3"</v>
          </cell>
          <cell r="C4276" t="str">
            <v>ML</v>
          </cell>
          <cell r="D4276">
            <v>2738</v>
          </cell>
        </row>
        <row r="4277">
          <cell r="A4277">
            <v>4277</v>
          </cell>
          <cell r="B4277" t="str">
            <v>TUBO PVC               4"</v>
          </cell>
          <cell r="C4277" t="str">
            <v>ML</v>
          </cell>
          <cell r="D4277">
            <v>4447</v>
          </cell>
        </row>
        <row r="4278">
          <cell r="A4278">
            <v>4278</v>
          </cell>
          <cell r="B4278" t="str">
            <v>CUBO PVC               6"</v>
          </cell>
          <cell r="C4278" t="str">
            <v>ML</v>
          </cell>
          <cell r="D4278">
            <v>16544</v>
          </cell>
        </row>
        <row r="4279">
          <cell r="A4279">
            <v>4279</v>
          </cell>
          <cell r="B4279" t="str">
            <v>TUBO PVC A.LL.     1 1/2"</v>
          </cell>
          <cell r="C4279" t="str">
            <v>ML</v>
          </cell>
          <cell r="D4279">
            <v>1431</v>
          </cell>
        </row>
        <row r="4280">
          <cell r="A4280">
            <v>4280</v>
          </cell>
          <cell r="B4280" t="str">
            <v>TUBO PVC A.LL.         2"</v>
          </cell>
          <cell r="C4280" t="str">
            <v>ML</v>
          </cell>
          <cell r="D4280">
            <v>2068</v>
          </cell>
        </row>
        <row r="4281">
          <cell r="A4281">
            <v>4281</v>
          </cell>
          <cell r="B4281" t="str">
            <v>TUBO PVC A.LL.         3"</v>
          </cell>
          <cell r="C4281" t="str">
            <v>ML</v>
          </cell>
          <cell r="D4281">
            <v>2738</v>
          </cell>
        </row>
        <row r="4282">
          <cell r="A4282">
            <v>4282</v>
          </cell>
          <cell r="B4282" t="str">
            <v>TUBO PVC A.LL.         4"</v>
          </cell>
          <cell r="C4282" t="str">
            <v>ML</v>
          </cell>
          <cell r="D4282">
            <v>4447</v>
          </cell>
        </row>
        <row r="4283">
          <cell r="A4283">
            <v>4283</v>
          </cell>
          <cell r="B4283" t="str">
            <v>REVISION ENERGIA      E03</v>
          </cell>
          <cell r="C4283" t="str">
            <v>UN</v>
          </cell>
          <cell r="D4283">
            <v>7161</v>
          </cell>
        </row>
        <row r="4284">
          <cell r="A4284">
            <v>4284</v>
          </cell>
          <cell r="B4284" t="str">
            <v>REVISION ENERGIA      E04</v>
          </cell>
          <cell r="C4284" t="str">
            <v>UN</v>
          </cell>
          <cell r="D4284">
            <v>9307</v>
          </cell>
        </row>
        <row r="4285">
          <cell r="A4285">
            <v>4285</v>
          </cell>
          <cell r="B4285" t="str">
            <v>REVISION ENERGIA      E05</v>
          </cell>
          <cell r="C4285" t="str">
            <v>UN</v>
          </cell>
          <cell r="D4285">
            <v>11450</v>
          </cell>
        </row>
        <row r="4286">
          <cell r="A4286">
            <v>4286</v>
          </cell>
          <cell r="B4286" t="str">
            <v>REVISION ENERGIA      E06</v>
          </cell>
          <cell r="C4286" t="str">
            <v>UN</v>
          </cell>
          <cell r="D4286">
            <v>14322</v>
          </cell>
        </row>
        <row r="4287">
          <cell r="A4287">
            <v>4287</v>
          </cell>
          <cell r="B4287" t="str">
            <v>RECONEXION ENERGIA    E-1</v>
          </cell>
          <cell r="C4287" t="str">
            <v>UN</v>
          </cell>
          <cell r="D4287">
            <v>1476</v>
          </cell>
        </row>
        <row r="4288">
          <cell r="A4288">
            <v>4288</v>
          </cell>
          <cell r="B4288" t="str">
            <v>CODO 90º 1/4 CxC   1 1/2"</v>
          </cell>
          <cell r="C4288" t="str">
            <v>UN</v>
          </cell>
          <cell r="D4288">
            <v>708</v>
          </cell>
        </row>
        <row r="4289">
          <cell r="A4289">
            <v>4289</v>
          </cell>
          <cell r="B4289" t="str">
            <v>CODO 90º 1/4 CxC       2"</v>
          </cell>
          <cell r="C4289" t="str">
            <v>UN</v>
          </cell>
          <cell r="D4289">
            <v>2354</v>
          </cell>
        </row>
        <row r="4290">
          <cell r="A4290">
            <v>4290</v>
          </cell>
          <cell r="B4290" t="str">
            <v>CODO 90º 1/4 CxC       3"</v>
          </cell>
          <cell r="C4290" t="str">
            <v>UN</v>
          </cell>
          <cell r="D4290">
            <v>2231</v>
          </cell>
        </row>
        <row r="4291">
          <cell r="A4291">
            <v>4291</v>
          </cell>
          <cell r="B4291" t="str">
            <v>CODO 90º 1/4 CxC       4"</v>
          </cell>
          <cell r="C4291" t="str">
            <v>UN</v>
          </cell>
          <cell r="D4291">
            <v>3786</v>
          </cell>
        </row>
        <row r="4292">
          <cell r="A4292">
            <v>4292</v>
          </cell>
          <cell r="B4292" t="str">
            <v>CODO 90º 1/4 CxC       6"</v>
          </cell>
          <cell r="C4292" t="str">
            <v>UN</v>
          </cell>
          <cell r="D4292">
            <v>16596</v>
          </cell>
        </row>
        <row r="4293">
          <cell r="A4293">
            <v>4293</v>
          </cell>
          <cell r="B4293" t="str">
            <v>CODO 90º 1/4 CxE   1 1/2"</v>
          </cell>
          <cell r="C4293" t="str">
            <v>UN</v>
          </cell>
          <cell r="D4293">
            <v>708</v>
          </cell>
        </row>
        <row r="4294">
          <cell r="A4294">
            <v>4294</v>
          </cell>
          <cell r="B4294" t="str">
            <v>CODO 90º 1/4 CxE       2"</v>
          </cell>
          <cell r="C4294" t="str">
            <v>UN</v>
          </cell>
          <cell r="D4294">
            <v>963</v>
          </cell>
        </row>
        <row r="4295">
          <cell r="A4295">
            <v>4295</v>
          </cell>
          <cell r="B4295" t="str">
            <v>CODO 90º 1/4 CxE       3"</v>
          </cell>
          <cell r="C4295" t="str">
            <v>UN</v>
          </cell>
          <cell r="D4295">
            <v>2231</v>
          </cell>
        </row>
        <row r="4296">
          <cell r="A4296">
            <v>4296</v>
          </cell>
          <cell r="B4296" t="str">
            <v>CODO 90º 1/4 CxE       4"</v>
          </cell>
          <cell r="C4296" t="str">
            <v>UN</v>
          </cell>
          <cell r="D4296">
            <v>3786</v>
          </cell>
        </row>
        <row r="4297">
          <cell r="A4297">
            <v>4297</v>
          </cell>
          <cell r="B4297" t="str">
            <v>CODO 90º 1/4 CxE       6"</v>
          </cell>
          <cell r="C4297" t="str">
            <v>UN</v>
          </cell>
          <cell r="D4297">
            <v>16596</v>
          </cell>
        </row>
        <row r="4298">
          <cell r="A4298">
            <v>4298</v>
          </cell>
          <cell r="B4298" t="str">
            <v>KWIKSET POLO DE PASO</v>
          </cell>
          <cell r="C4298" t="str">
            <v>UN</v>
          </cell>
          <cell r="D4298">
            <v>13270</v>
          </cell>
        </row>
        <row r="4299">
          <cell r="A4299">
            <v>4299</v>
          </cell>
          <cell r="B4299" t="str">
            <v>KWIKSET POLO DE BAÑO</v>
          </cell>
          <cell r="C4299" t="str">
            <v>UN</v>
          </cell>
          <cell r="D4299">
            <v>14597</v>
          </cell>
        </row>
        <row r="4300">
          <cell r="A4300">
            <v>4300</v>
          </cell>
          <cell r="B4300" t="str">
            <v>KWIKSET POLO DE ALCOBA</v>
          </cell>
          <cell r="C4300" t="str">
            <v>UN</v>
          </cell>
          <cell r="D4300">
            <v>19061</v>
          </cell>
        </row>
        <row r="4301">
          <cell r="A4301">
            <v>4301</v>
          </cell>
          <cell r="B4301" t="str">
            <v>TRAVERTINO 305x305X20</v>
          </cell>
          <cell r="C4301" t="str">
            <v>M2</v>
          </cell>
          <cell r="D4301">
            <v>38512</v>
          </cell>
        </row>
        <row r="4302">
          <cell r="A4302">
            <v>4302</v>
          </cell>
          <cell r="B4302" t="str">
            <v>KWIKSET ECLIPSE DE PASO</v>
          </cell>
          <cell r="C4302" t="str">
            <v>UN</v>
          </cell>
          <cell r="D4302">
            <v>15892</v>
          </cell>
        </row>
        <row r="4303">
          <cell r="A4303">
            <v>4303</v>
          </cell>
          <cell r="B4303" t="str">
            <v>KWIKSET ECLIPSE DE BAÑO</v>
          </cell>
          <cell r="C4303" t="str">
            <v>UN</v>
          </cell>
          <cell r="D4303">
            <v>22272</v>
          </cell>
        </row>
        <row r="4304">
          <cell r="A4304">
            <v>4304</v>
          </cell>
          <cell r="B4304" t="str">
            <v>KWIKSET ECLIPSE DE ALCOBA</v>
          </cell>
          <cell r="C4304" t="str">
            <v>UN</v>
          </cell>
          <cell r="D4304">
            <v>25636</v>
          </cell>
        </row>
        <row r="4305">
          <cell r="A4305">
            <v>4305</v>
          </cell>
          <cell r="B4305" t="str">
            <v>KWIKSET ECLIPSE  ENTRADA</v>
          </cell>
          <cell r="C4305" t="str">
            <v>UN</v>
          </cell>
          <cell r="D4305">
            <v>39556</v>
          </cell>
        </row>
        <row r="4306">
          <cell r="A4306">
            <v>4306</v>
          </cell>
          <cell r="B4306" t="str">
            <v>CODO REVENTILADO      3x2</v>
          </cell>
          <cell r="C4306" t="str">
            <v>UN</v>
          </cell>
          <cell r="D4306">
            <v>3046</v>
          </cell>
        </row>
        <row r="4307">
          <cell r="A4307">
            <v>4307</v>
          </cell>
          <cell r="B4307" t="str">
            <v>CODO REVENTILADO      4x2</v>
          </cell>
          <cell r="C4307" t="str">
            <v>UN</v>
          </cell>
          <cell r="D4307">
            <v>4478</v>
          </cell>
        </row>
        <row r="4308">
          <cell r="A4308">
            <v>4308</v>
          </cell>
          <cell r="B4308" t="str">
            <v>TEE PVC            1 1/2"</v>
          </cell>
          <cell r="C4308" t="str">
            <v>UN</v>
          </cell>
          <cell r="D4308">
            <v>1283</v>
          </cell>
        </row>
        <row r="4309">
          <cell r="A4309">
            <v>4309</v>
          </cell>
          <cell r="B4309" t="str">
            <v>TEE PVC                2"</v>
          </cell>
          <cell r="C4309" t="str">
            <v>UN</v>
          </cell>
          <cell r="D4309">
            <v>1470</v>
          </cell>
        </row>
        <row r="4310">
          <cell r="A4310">
            <v>4310</v>
          </cell>
          <cell r="B4310" t="str">
            <v>TEE PVC                3"</v>
          </cell>
          <cell r="C4310" t="str">
            <v>UN</v>
          </cell>
          <cell r="D4310">
            <v>2513</v>
          </cell>
        </row>
        <row r="4311">
          <cell r="A4311">
            <v>4311</v>
          </cell>
          <cell r="B4311" t="str">
            <v>TEE PVC                4"</v>
          </cell>
          <cell r="C4311" t="str">
            <v>UN</v>
          </cell>
          <cell r="D4311">
            <v>4392</v>
          </cell>
        </row>
        <row r="4312">
          <cell r="A4312">
            <v>4312</v>
          </cell>
          <cell r="B4312" t="str">
            <v>TEE PVC                6"</v>
          </cell>
          <cell r="C4312" t="str">
            <v>UN</v>
          </cell>
          <cell r="D4312">
            <v>17004</v>
          </cell>
        </row>
        <row r="4313">
          <cell r="A4313">
            <v>4313</v>
          </cell>
          <cell r="B4313" t="str">
            <v>KWIKSET ECLIPSE  ENTRAD01</v>
          </cell>
          <cell r="C4313" t="str">
            <v>UN</v>
          </cell>
          <cell r="D4313">
            <v>29580</v>
          </cell>
        </row>
        <row r="4314">
          <cell r="A4314">
            <v>4314</v>
          </cell>
          <cell r="B4314" t="str">
            <v>KWIKSET LIDO DE PASO</v>
          </cell>
          <cell r="C4314" t="str">
            <v>UN</v>
          </cell>
          <cell r="D4314">
            <v>24940</v>
          </cell>
        </row>
        <row r="4315">
          <cell r="A4315">
            <v>4315</v>
          </cell>
          <cell r="B4315" t="str">
            <v>KWIKSET LIDO BAÑO/ALCOBA</v>
          </cell>
          <cell r="C4315" t="str">
            <v>UN</v>
          </cell>
          <cell r="D4315">
            <v>25984</v>
          </cell>
        </row>
        <row r="4316">
          <cell r="A4316">
            <v>4316</v>
          </cell>
          <cell r="B4316" t="str">
            <v>KWIKSET LIDO ENTRADA</v>
          </cell>
          <cell r="C4316" t="str">
            <v>UN</v>
          </cell>
          <cell r="D4316">
            <v>30624</v>
          </cell>
        </row>
        <row r="4317">
          <cell r="A4317">
            <v>4317</v>
          </cell>
          <cell r="B4317" t="str">
            <v>KWIKSET PILGRIM 2 PIEZAS</v>
          </cell>
          <cell r="C4317" t="str">
            <v>UN</v>
          </cell>
          <cell r="D4317">
            <v>167040</v>
          </cell>
        </row>
        <row r="4318">
          <cell r="A4318">
            <v>4318</v>
          </cell>
          <cell r="B4318" t="str">
            <v>TEE PVC DOBLE      1 1/2"</v>
          </cell>
          <cell r="C4318" t="str">
            <v>UN</v>
          </cell>
          <cell r="D4318">
            <v>1474</v>
          </cell>
        </row>
        <row r="4319">
          <cell r="A4319">
            <v>4319</v>
          </cell>
          <cell r="B4319" t="str">
            <v>TEE PVC DOBLE          2"</v>
          </cell>
          <cell r="C4319" t="str">
            <v>UN</v>
          </cell>
          <cell r="D4319">
            <v>1706</v>
          </cell>
        </row>
        <row r="4320">
          <cell r="A4320">
            <v>4320</v>
          </cell>
          <cell r="B4320" t="str">
            <v>TEE PVC DOBLE          3"</v>
          </cell>
          <cell r="C4320" t="str">
            <v>UN</v>
          </cell>
          <cell r="D4320">
            <v>4697</v>
          </cell>
        </row>
        <row r="4321">
          <cell r="A4321">
            <v>4321</v>
          </cell>
          <cell r="B4321" t="str">
            <v>TEE PVC DOBLE          4"</v>
          </cell>
          <cell r="C4321" t="str">
            <v>UN</v>
          </cell>
          <cell r="D4321">
            <v>8219</v>
          </cell>
        </row>
        <row r="4322">
          <cell r="A4322">
            <v>4322</v>
          </cell>
          <cell r="B4322" t="str">
            <v>KWIKSET BARKLEY 2 PIEZAS</v>
          </cell>
          <cell r="C4322" t="str">
            <v>UN</v>
          </cell>
          <cell r="D4322">
            <v>200796</v>
          </cell>
        </row>
        <row r="4323">
          <cell r="A4323">
            <v>4323</v>
          </cell>
          <cell r="B4323" t="str">
            <v>TRAVERTINO 305x305x20  01</v>
          </cell>
          <cell r="C4323" t="str">
            <v>M2</v>
          </cell>
          <cell r="D4323">
            <v>48720</v>
          </cell>
        </row>
        <row r="4324">
          <cell r="A4324">
            <v>4324</v>
          </cell>
          <cell r="B4324" t="str">
            <v>TRAVERTINO 305x610x20</v>
          </cell>
          <cell r="C4324" t="str">
            <v>M2</v>
          </cell>
          <cell r="D4324">
            <v>41992</v>
          </cell>
        </row>
        <row r="4325">
          <cell r="A4325">
            <v>4325</v>
          </cell>
          <cell r="B4325" t="str">
            <v>AD.TERMINAL   3/4"</v>
          </cell>
          <cell r="C4325" t="str">
            <v>UN</v>
          </cell>
          <cell r="D4325">
            <v>100</v>
          </cell>
        </row>
        <row r="4326">
          <cell r="A4326">
            <v>4326</v>
          </cell>
          <cell r="B4326" t="str">
            <v>YEE PVC  SANT              2"</v>
          </cell>
          <cell r="C4326" t="str">
            <v>UN</v>
          </cell>
          <cell r="D4326">
            <v>5269</v>
          </cell>
        </row>
        <row r="4327">
          <cell r="A4327">
            <v>4327</v>
          </cell>
          <cell r="B4327" t="str">
            <v>YEE PVC                3"</v>
          </cell>
          <cell r="C4327" t="str">
            <v>UN</v>
          </cell>
          <cell r="D4327">
            <v>2638</v>
          </cell>
        </row>
        <row r="4328">
          <cell r="A4328">
            <v>4328</v>
          </cell>
          <cell r="B4328" t="str">
            <v>YEE PVC                4"</v>
          </cell>
          <cell r="C4328" t="str">
            <v>UN</v>
          </cell>
          <cell r="D4328">
            <v>18297</v>
          </cell>
        </row>
        <row r="4329">
          <cell r="A4329">
            <v>4329</v>
          </cell>
          <cell r="B4329" t="str">
            <v>YEE PVC                6"</v>
          </cell>
          <cell r="C4329" t="str">
            <v>UN</v>
          </cell>
          <cell r="D4329">
            <v>16119</v>
          </cell>
        </row>
        <row r="4330">
          <cell r="A4330">
            <v>4330</v>
          </cell>
          <cell r="B4330" t="str">
            <v>TRAVERTINO 305x610x20  01</v>
          </cell>
          <cell r="C4330" t="str">
            <v>M2</v>
          </cell>
          <cell r="D4330">
            <v>52200</v>
          </cell>
        </row>
        <row r="4331">
          <cell r="A4331">
            <v>4331</v>
          </cell>
          <cell r="B4331" t="str">
            <v>TRAVERTINO ASERRADO</v>
          </cell>
          <cell r="C4331" t="str">
            <v>M2</v>
          </cell>
          <cell r="D4331">
            <v>29928</v>
          </cell>
        </row>
        <row r="4332">
          <cell r="A4332">
            <v>4332</v>
          </cell>
          <cell r="B4332" t="str">
            <v>AD.HEMBRA 1/2x1/4"</v>
          </cell>
          <cell r="C4332" t="str">
            <v>UN</v>
          </cell>
          <cell r="D4332">
            <v>209</v>
          </cell>
        </row>
        <row r="4333">
          <cell r="A4333">
            <v>4333</v>
          </cell>
          <cell r="B4333" t="str">
            <v>AD.HEMBRA 1/2"</v>
          </cell>
          <cell r="C4333" t="str">
            <v>UN</v>
          </cell>
          <cell r="D4333">
            <v>695</v>
          </cell>
        </row>
        <row r="4334">
          <cell r="A4334">
            <v>4334</v>
          </cell>
          <cell r="B4334" t="str">
            <v>YEE PVC DOBLE          2"</v>
          </cell>
          <cell r="C4334" t="str">
            <v>UN</v>
          </cell>
          <cell r="D4334">
            <v>1706</v>
          </cell>
        </row>
        <row r="4335">
          <cell r="A4335">
            <v>4335</v>
          </cell>
          <cell r="B4335" t="str">
            <v>YEE PVC DOBLE          3"</v>
          </cell>
          <cell r="C4335" t="str">
            <v>UN</v>
          </cell>
          <cell r="D4335">
            <v>4242</v>
          </cell>
        </row>
        <row r="4336">
          <cell r="A4336">
            <v>4336</v>
          </cell>
          <cell r="B4336" t="str">
            <v>YEE PVC DOBLE          4"</v>
          </cell>
          <cell r="C4336" t="str">
            <v>UN</v>
          </cell>
          <cell r="D4336">
            <v>32934</v>
          </cell>
        </row>
        <row r="4337">
          <cell r="A4337">
            <v>4337</v>
          </cell>
          <cell r="B4337" t="str">
            <v>TRAVERTINO ASERRADO    01</v>
          </cell>
          <cell r="C4337" t="str">
            <v>M2</v>
          </cell>
          <cell r="D4337">
            <v>42224</v>
          </cell>
        </row>
        <row r="4338">
          <cell r="A4338">
            <v>4338</v>
          </cell>
          <cell r="B4338" t="str">
            <v>AD.HEMBRA     3/4"</v>
          </cell>
          <cell r="C4338" t="str">
            <v>UN</v>
          </cell>
          <cell r="D4338">
            <v>257</v>
          </cell>
        </row>
        <row r="4339">
          <cell r="A4339">
            <v>4339</v>
          </cell>
          <cell r="B4339" t="str">
            <v>AD.HEMBRA       1"</v>
          </cell>
          <cell r="C4339" t="str">
            <v>UN</v>
          </cell>
          <cell r="D4339">
            <v>461</v>
          </cell>
        </row>
        <row r="4340">
          <cell r="A4340">
            <v>4340</v>
          </cell>
          <cell r="B4340" t="str">
            <v>SIFON C/TAPON      1 1/2"</v>
          </cell>
          <cell r="C4340" t="str">
            <v>UN</v>
          </cell>
          <cell r="D4340">
            <v>1112</v>
          </cell>
        </row>
        <row r="4341">
          <cell r="A4341">
            <v>4341</v>
          </cell>
          <cell r="B4341" t="str">
            <v>SIFON C/TAPON          2"</v>
          </cell>
          <cell r="C4341" t="str">
            <v>UN</v>
          </cell>
          <cell r="D4341">
            <v>1567</v>
          </cell>
        </row>
        <row r="4342">
          <cell r="A4342">
            <v>4342</v>
          </cell>
          <cell r="B4342" t="str">
            <v>SIFON     PVC SANT             2"</v>
          </cell>
          <cell r="C4342" t="str">
            <v>UN</v>
          </cell>
          <cell r="D4342">
            <v>3991</v>
          </cell>
        </row>
        <row r="4343">
          <cell r="A4343">
            <v>4343</v>
          </cell>
          <cell r="B4343" t="str">
            <v>SIFON                  3"</v>
          </cell>
          <cell r="C4343" t="str">
            <v>UN</v>
          </cell>
          <cell r="D4343">
            <v>3014</v>
          </cell>
        </row>
        <row r="4344">
          <cell r="A4344">
            <v>4344</v>
          </cell>
          <cell r="B4344" t="str">
            <v>SIFON                  4"</v>
          </cell>
          <cell r="C4344" t="str">
            <v>UN</v>
          </cell>
          <cell r="D4344">
            <v>5970</v>
          </cell>
        </row>
        <row r="4345">
          <cell r="A4345">
            <v>4345</v>
          </cell>
          <cell r="B4345" t="str">
            <v>UNION PVC          1 1/2"</v>
          </cell>
          <cell r="C4345" t="str">
            <v>UN</v>
          </cell>
          <cell r="D4345">
            <v>585</v>
          </cell>
        </row>
        <row r="4346">
          <cell r="A4346">
            <v>4346</v>
          </cell>
          <cell r="B4346" t="str">
            <v>UNION PVC              2"</v>
          </cell>
          <cell r="C4346" t="str">
            <v>UN</v>
          </cell>
          <cell r="D4346">
            <v>641</v>
          </cell>
        </row>
        <row r="4347">
          <cell r="A4347">
            <v>4347</v>
          </cell>
          <cell r="B4347" t="str">
            <v>UNION PVC              3"</v>
          </cell>
          <cell r="C4347" t="str">
            <v>UN</v>
          </cell>
          <cell r="D4347">
            <v>1090</v>
          </cell>
        </row>
        <row r="4348">
          <cell r="A4348">
            <v>4348</v>
          </cell>
          <cell r="B4348" t="str">
            <v>UNION PVC              4"</v>
          </cell>
          <cell r="C4348" t="str">
            <v>UN</v>
          </cell>
          <cell r="D4348">
            <v>1871</v>
          </cell>
        </row>
        <row r="4349">
          <cell r="A4349">
            <v>4349</v>
          </cell>
          <cell r="B4349" t="str">
            <v>UNION PVC              6"</v>
          </cell>
          <cell r="C4349" t="str">
            <v>UN</v>
          </cell>
          <cell r="D4349">
            <v>5381</v>
          </cell>
        </row>
        <row r="4350">
          <cell r="A4350">
            <v>4350</v>
          </cell>
          <cell r="B4350" t="str">
            <v>BUJE SOLDADO PVC  2x1 1/2</v>
          </cell>
          <cell r="C4350" t="str">
            <v>UN</v>
          </cell>
          <cell r="D4350">
            <v>805</v>
          </cell>
        </row>
        <row r="4351">
          <cell r="A4351">
            <v>4351</v>
          </cell>
          <cell r="B4351" t="str">
            <v>BUJE SOLDADO PVC  3x1 1/2</v>
          </cell>
          <cell r="C4351" t="str">
            <v>UN</v>
          </cell>
          <cell r="D4351">
            <v>1233</v>
          </cell>
        </row>
        <row r="4352">
          <cell r="A4352">
            <v>4352</v>
          </cell>
          <cell r="B4352" t="str">
            <v>TRAVERTINO CUADREADO</v>
          </cell>
          <cell r="C4352" t="str">
            <v>M2</v>
          </cell>
          <cell r="D4352">
            <v>47676</v>
          </cell>
        </row>
        <row r="4353">
          <cell r="A4353">
            <v>4353</v>
          </cell>
          <cell r="B4353" t="str">
            <v>BUJE SOLDADO PVC 4x2-4x3</v>
          </cell>
          <cell r="C4353" t="str">
            <v>UN</v>
          </cell>
          <cell r="D4353">
            <v>7147</v>
          </cell>
        </row>
        <row r="4354">
          <cell r="A4354">
            <v>4354</v>
          </cell>
          <cell r="B4354" t="str">
            <v>TRAVERTINO CUADREADO   01</v>
          </cell>
          <cell r="C4354" t="str">
            <v>M2</v>
          </cell>
          <cell r="D4354">
            <v>61944</v>
          </cell>
        </row>
        <row r="4355">
          <cell r="A4355">
            <v>4355</v>
          </cell>
          <cell r="B4355" t="str">
            <v>BUJE SOLDADO PVC      6x4</v>
          </cell>
          <cell r="C4355" t="str">
            <v>UN</v>
          </cell>
          <cell r="D4355">
            <v>5096</v>
          </cell>
        </row>
        <row r="4356">
          <cell r="A4356">
            <v>4356</v>
          </cell>
          <cell r="B4356" t="str">
            <v>AD.LIMPIEZA PVC 2"</v>
          </cell>
          <cell r="C4356" t="str">
            <v>UN</v>
          </cell>
          <cell r="D4356">
            <v>962</v>
          </cell>
        </row>
        <row r="4357">
          <cell r="A4357">
            <v>4357</v>
          </cell>
          <cell r="B4357" t="str">
            <v>AD.LIMPIEZA PVC 3"</v>
          </cell>
          <cell r="C4357" t="str">
            <v>UN</v>
          </cell>
          <cell r="D4357">
            <v>2022</v>
          </cell>
        </row>
        <row r="4358">
          <cell r="A4358">
            <v>4358</v>
          </cell>
          <cell r="B4358" t="str">
            <v>AD.LIMPIEZA PVC 4"</v>
          </cell>
          <cell r="C4358" t="str">
            <v>UN</v>
          </cell>
          <cell r="D4358">
            <v>2948</v>
          </cell>
        </row>
        <row r="4359">
          <cell r="A4359">
            <v>4359</v>
          </cell>
          <cell r="B4359" t="str">
            <v>AD.LIMPIEZA PVC 6"</v>
          </cell>
          <cell r="C4359" t="str">
            <v>UN</v>
          </cell>
          <cell r="D4359">
            <v>8166</v>
          </cell>
        </row>
        <row r="4360">
          <cell r="A4360">
            <v>4360</v>
          </cell>
          <cell r="B4360" t="str">
            <v>JUNTA EXPANSION PVC    3"</v>
          </cell>
          <cell r="C4360" t="str">
            <v>UN</v>
          </cell>
          <cell r="D4360">
            <v>5768</v>
          </cell>
        </row>
        <row r="4361">
          <cell r="A4361">
            <v>4361</v>
          </cell>
          <cell r="B4361" t="str">
            <v>JUNTA EXPANSION PVC    4"</v>
          </cell>
          <cell r="C4361" t="str">
            <v>UN</v>
          </cell>
          <cell r="D4361">
            <v>8172</v>
          </cell>
        </row>
        <row r="4362">
          <cell r="A4362">
            <v>4362</v>
          </cell>
          <cell r="B4362" t="str">
            <v>TUBO PRESION/9 PVC   1/2"</v>
          </cell>
          <cell r="C4362" t="str">
            <v>ML</v>
          </cell>
          <cell r="D4362">
            <v>836</v>
          </cell>
        </row>
        <row r="4363">
          <cell r="A4363">
            <v>4363</v>
          </cell>
          <cell r="B4363" t="str">
            <v>TUBO PRESION/11 PVC  3/4"</v>
          </cell>
          <cell r="C4363" t="str">
            <v>ML</v>
          </cell>
          <cell r="D4363">
            <v>1118</v>
          </cell>
        </row>
        <row r="4364">
          <cell r="A4364">
            <v>4364</v>
          </cell>
          <cell r="B4364" t="str">
            <v>TUBO PRES./13.5 PVC  1/2"</v>
          </cell>
          <cell r="C4364" t="str">
            <v>ML</v>
          </cell>
          <cell r="D4364">
            <v>556</v>
          </cell>
        </row>
        <row r="4365">
          <cell r="A4365">
            <v>4365</v>
          </cell>
          <cell r="B4365" t="str">
            <v>TUBO PRESION/13.5 PVC  1"</v>
          </cell>
          <cell r="C4365" t="str">
            <v>ML</v>
          </cell>
          <cell r="D4365">
            <v>1671</v>
          </cell>
        </row>
        <row r="4366">
          <cell r="A4366">
            <v>4366</v>
          </cell>
          <cell r="B4366" t="str">
            <v>TUBO PRESION/21 PVC  3/4"</v>
          </cell>
          <cell r="C4366" t="str">
            <v>ML</v>
          </cell>
          <cell r="D4366">
            <v>723</v>
          </cell>
        </row>
        <row r="4367">
          <cell r="A4367">
            <v>4367</v>
          </cell>
          <cell r="B4367" t="str">
            <v>TUBO PRESION/21 PVC    1"</v>
          </cell>
          <cell r="C4367" t="str">
            <v>ML</v>
          </cell>
          <cell r="D4367">
            <v>1101</v>
          </cell>
        </row>
        <row r="4368">
          <cell r="A4368">
            <v>4368</v>
          </cell>
          <cell r="B4368" t="str">
            <v>TUBO PRES./21 PVC  1 1/4"</v>
          </cell>
          <cell r="C4368" t="str">
            <v>ML</v>
          </cell>
          <cell r="D4368">
            <v>1864</v>
          </cell>
        </row>
        <row r="4369">
          <cell r="A4369">
            <v>4369</v>
          </cell>
          <cell r="B4369" t="str">
            <v>TUBO PRES./21 PVC  1 1/2"</v>
          </cell>
          <cell r="C4369" t="str">
            <v>ML</v>
          </cell>
          <cell r="D4369">
            <v>2435</v>
          </cell>
        </row>
        <row r="4370">
          <cell r="A4370">
            <v>4370</v>
          </cell>
          <cell r="B4370" t="str">
            <v>TUBO PRESION/21 PVC    2"</v>
          </cell>
          <cell r="C4370" t="str">
            <v>ML</v>
          </cell>
          <cell r="D4370">
            <v>3435</v>
          </cell>
        </row>
        <row r="4371">
          <cell r="A4371">
            <v>4371</v>
          </cell>
          <cell r="B4371" t="str">
            <v>TUBO PRESION/21 PVC    3"</v>
          </cell>
          <cell r="C4371" t="str">
            <v>ML</v>
          </cell>
          <cell r="D4371">
            <v>6628</v>
          </cell>
        </row>
        <row r="4372">
          <cell r="A4372">
            <v>4372</v>
          </cell>
          <cell r="B4372" t="str">
            <v>TUBO PRESION/21 PVC    4"</v>
          </cell>
          <cell r="C4372" t="str">
            <v>ML</v>
          </cell>
          <cell r="D4372">
            <v>11600</v>
          </cell>
        </row>
        <row r="4373">
          <cell r="A4373">
            <v>4373</v>
          </cell>
          <cell r="B4373" t="str">
            <v>TUBO PRESION/26 PVC    2"</v>
          </cell>
          <cell r="C4373" t="str">
            <v>ML</v>
          </cell>
          <cell r="D4373">
            <v>2784</v>
          </cell>
        </row>
        <row r="4374">
          <cell r="A4374">
            <v>4374</v>
          </cell>
          <cell r="B4374" t="str">
            <v>TUBO PRESION/32.5 PVC  3"</v>
          </cell>
          <cell r="C4374" t="str">
            <v>ML</v>
          </cell>
          <cell r="D4374">
            <v>4723</v>
          </cell>
        </row>
        <row r="4375">
          <cell r="A4375">
            <v>4375</v>
          </cell>
          <cell r="B4375" t="str">
            <v>TUBO PRESION/41 PVC    4"</v>
          </cell>
          <cell r="C4375" t="str">
            <v>ML</v>
          </cell>
          <cell r="D4375">
            <v>6546</v>
          </cell>
        </row>
        <row r="4376">
          <cell r="A4376">
            <v>4376</v>
          </cell>
          <cell r="B4376" t="str">
            <v>TEE PRESION PVC      1/2"</v>
          </cell>
          <cell r="C4376" t="str">
            <v>UN</v>
          </cell>
          <cell r="D4376">
            <v>508</v>
          </cell>
        </row>
        <row r="4377">
          <cell r="A4377">
            <v>4377</v>
          </cell>
          <cell r="B4377" t="str">
            <v>TEE PRESION PVC      3/4"</v>
          </cell>
          <cell r="C4377" t="str">
            <v>UN</v>
          </cell>
          <cell r="D4377">
            <v>1016</v>
          </cell>
        </row>
        <row r="4378">
          <cell r="A4378">
            <v>4378</v>
          </cell>
          <cell r="B4378" t="str">
            <v>TEE PRESION PVC        1"</v>
          </cell>
          <cell r="C4378" t="str">
            <v>UN</v>
          </cell>
          <cell r="D4378">
            <v>653</v>
          </cell>
        </row>
        <row r="4379">
          <cell r="A4379">
            <v>4379</v>
          </cell>
          <cell r="B4379" t="str">
            <v>TEE PRESION PVC    1 1/4"</v>
          </cell>
          <cell r="C4379" t="str">
            <v>UN</v>
          </cell>
          <cell r="D4379">
            <v>1014</v>
          </cell>
        </row>
        <row r="4380">
          <cell r="A4380">
            <v>4380</v>
          </cell>
          <cell r="B4380" t="str">
            <v>TEE PRESION PVC    1 1/2"</v>
          </cell>
          <cell r="C4380" t="str">
            <v>UN</v>
          </cell>
          <cell r="D4380">
            <v>1392</v>
          </cell>
        </row>
        <row r="4381">
          <cell r="A4381">
            <v>4381</v>
          </cell>
          <cell r="B4381" t="str">
            <v>TEE PRESION PVC        2"</v>
          </cell>
          <cell r="C4381" t="str">
            <v>UN</v>
          </cell>
          <cell r="D4381">
            <v>2321</v>
          </cell>
        </row>
        <row r="4382">
          <cell r="A4382">
            <v>4382</v>
          </cell>
          <cell r="B4382" t="str">
            <v>TEE PRESION PVC        3"</v>
          </cell>
          <cell r="C4382" t="str">
            <v>UN</v>
          </cell>
          <cell r="D4382">
            <v>6125</v>
          </cell>
        </row>
        <row r="4383">
          <cell r="A4383">
            <v>4383</v>
          </cell>
          <cell r="B4383" t="str">
            <v>TEE PRESION PVC  REDUCIDA DE 3/4 X 1/2</v>
          </cell>
          <cell r="C4383" t="str">
            <v>UN</v>
          </cell>
          <cell r="D4383">
            <v>1417</v>
          </cell>
        </row>
        <row r="4384">
          <cell r="A4384">
            <v>4384</v>
          </cell>
          <cell r="B4384" t="str">
            <v>AD.MACHO      1/2"</v>
          </cell>
          <cell r="C4384" t="str">
            <v>UN</v>
          </cell>
          <cell r="D4384">
            <v>321</v>
          </cell>
        </row>
        <row r="4385">
          <cell r="A4385">
            <v>4385</v>
          </cell>
          <cell r="B4385" t="str">
            <v>AD.MACHO      3/4"</v>
          </cell>
          <cell r="C4385" t="str">
            <v>UN</v>
          </cell>
          <cell r="D4385">
            <v>242</v>
          </cell>
        </row>
        <row r="4386">
          <cell r="A4386">
            <v>4386</v>
          </cell>
          <cell r="B4386" t="str">
            <v>BUJE SOLDADO     3/4x1/2"</v>
          </cell>
          <cell r="C4386" t="str">
            <v>UN</v>
          </cell>
          <cell r="D4386">
            <v>447</v>
          </cell>
        </row>
        <row r="4387">
          <cell r="A4387">
            <v>4387</v>
          </cell>
          <cell r="B4387" t="str">
            <v>CODO 90º PRES. PVC   1/2"</v>
          </cell>
          <cell r="C4387" t="str">
            <v>UN</v>
          </cell>
          <cell r="D4387">
            <v>385</v>
          </cell>
        </row>
        <row r="4388">
          <cell r="A4388">
            <v>4388</v>
          </cell>
          <cell r="B4388" t="str">
            <v>CODO 90º PRES. PVC   3/4"</v>
          </cell>
          <cell r="C4388" t="str">
            <v>UN</v>
          </cell>
          <cell r="D4388">
            <v>732</v>
          </cell>
        </row>
        <row r="4389">
          <cell r="A4389">
            <v>4389</v>
          </cell>
          <cell r="B4389" t="str">
            <v>CODO 90º PRES. PVC     1"</v>
          </cell>
          <cell r="C4389" t="str">
            <v>UN</v>
          </cell>
          <cell r="D4389">
            <v>445</v>
          </cell>
        </row>
        <row r="4390">
          <cell r="A4390">
            <v>4390</v>
          </cell>
          <cell r="B4390" t="str">
            <v>CODO 90º PRES. PVC 1 1/4"</v>
          </cell>
          <cell r="C4390" t="str">
            <v>UN</v>
          </cell>
          <cell r="D4390">
            <v>696</v>
          </cell>
        </row>
        <row r="4391">
          <cell r="A4391">
            <v>4391</v>
          </cell>
          <cell r="B4391" t="str">
            <v>CODO 90º PRES. PVC 1 1/2"</v>
          </cell>
          <cell r="C4391" t="str">
            <v>UN</v>
          </cell>
          <cell r="D4391">
            <v>1059</v>
          </cell>
        </row>
        <row r="4392">
          <cell r="A4392">
            <v>4392</v>
          </cell>
          <cell r="B4392" t="str">
            <v>CODO 90º PRES. PVC     2"</v>
          </cell>
          <cell r="C4392" t="str">
            <v>UN</v>
          </cell>
          <cell r="D4392">
            <v>1736</v>
          </cell>
        </row>
        <row r="4393">
          <cell r="A4393">
            <v>4393</v>
          </cell>
          <cell r="B4393" t="str">
            <v>CODO 90º PRES. PVC     3"</v>
          </cell>
          <cell r="C4393" t="str">
            <v>UN</v>
          </cell>
          <cell r="D4393">
            <v>5453</v>
          </cell>
        </row>
        <row r="4394">
          <cell r="A4394">
            <v>4394</v>
          </cell>
          <cell r="B4394" t="str">
            <v>CODO 90º PRES. PVC     4"</v>
          </cell>
          <cell r="C4394" t="str">
            <v>UN</v>
          </cell>
          <cell r="D4394">
            <v>10708</v>
          </cell>
        </row>
        <row r="4395">
          <cell r="A4395">
            <v>4395</v>
          </cell>
          <cell r="B4395" t="str">
            <v>CODO 45º PRES. PVC   1/2"</v>
          </cell>
          <cell r="C4395" t="str">
            <v>UN</v>
          </cell>
          <cell r="D4395">
            <v>179</v>
          </cell>
        </row>
        <row r="4396">
          <cell r="A4396">
            <v>4396</v>
          </cell>
          <cell r="B4396" t="str">
            <v>CODO 45º PRES. PVC   3/4"</v>
          </cell>
          <cell r="C4396" t="str">
            <v>UN</v>
          </cell>
          <cell r="D4396">
            <v>251</v>
          </cell>
        </row>
        <row r="4397">
          <cell r="A4397">
            <v>4397</v>
          </cell>
          <cell r="B4397" t="str">
            <v>CODO 45º PRES. PVC     1"</v>
          </cell>
          <cell r="C4397" t="str">
            <v>UN</v>
          </cell>
          <cell r="D4397">
            <v>474</v>
          </cell>
        </row>
        <row r="4398">
          <cell r="A4398">
            <v>4398</v>
          </cell>
          <cell r="B4398" t="str">
            <v>CODO 45º PRES. PVC 1 1/4"</v>
          </cell>
          <cell r="C4398" t="str">
            <v>UN</v>
          </cell>
          <cell r="D4398">
            <v>741</v>
          </cell>
        </row>
        <row r="4399">
          <cell r="A4399">
            <v>4399</v>
          </cell>
          <cell r="B4399" t="str">
            <v>CODO 45º PRES. PVC 1 1/2"</v>
          </cell>
          <cell r="C4399" t="str">
            <v>UN</v>
          </cell>
          <cell r="D4399">
            <v>1016</v>
          </cell>
        </row>
        <row r="4400">
          <cell r="A4400">
            <v>4400</v>
          </cell>
          <cell r="B4400" t="str">
            <v>CODO 45º PRES. PVC     2"</v>
          </cell>
          <cell r="C4400" t="str">
            <v>UN</v>
          </cell>
          <cell r="D4400">
            <v>1816</v>
          </cell>
        </row>
        <row r="4401">
          <cell r="A4401">
            <v>4401</v>
          </cell>
          <cell r="B4401" t="str">
            <v>CODO 45º PRES. PVC     3"</v>
          </cell>
          <cell r="C4401" t="str">
            <v>UN</v>
          </cell>
          <cell r="D4401">
            <v>5314</v>
          </cell>
        </row>
        <row r="4402">
          <cell r="A4402">
            <v>4402</v>
          </cell>
          <cell r="B4402" t="str">
            <v>CODO 45º PRES. PVC     4"</v>
          </cell>
          <cell r="C4402" t="str">
            <v>UN</v>
          </cell>
          <cell r="D4402">
            <v>10262</v>
          </cell>
        </row>
        <row r="4403">
          <cell r="A4403">
            <v>4403</v>
          </cell>
          <cell r="B4403" t="str">
            <v>UNION PRESION PVC    1/2"</v>
          </cell>
          <cell r="C4403" t="str">
            <v>UN</v>
          </cell>
          <cell r="D4403">
            <v>131</v>
          </cell>
        </row>
        <row r="4404">
          <cell r="A4404">
            <v>4404</v>
          </cell>
          <cell r="B4404" t="str">
            <v>UNION PRESION PVC    3/4"</v>
          </cell>
          <cell r="C4404" t="str">
            <v>UN</v>
          </cell>
          <cell r="D4404">
            <v>170</v>
          </cell>
        </row>
        <row r="4405">
          <cell r="A4405">
            <v>4405</v>
          </cell>
          <cell r="B4405" t="str">
            <v>UNION PRESION PVC      1"</v>
          </cell>
          <cell r="C4405" t="str">
            <v>UN</v>
          </cell>
          <cell r="D4405">
            <v>277</v>
          </cell>
        </row>
        <row r="4406">
          <cell r="A4406">
            <v>4406</v>
          </cell>
          <cell r="B4406" t="str">
            <v>UNION PRESION PVC   1 1/4</v>
          </cell>
          <cell r="C4406" t="str">
            <v>UN</v>
          </cell>
          <cell r="D4406">
            <v>476</v>
          </cell>
        </row>
        <row r="4407">
          <cell r="A4407">
            <v>4407</v>
          </cell>
          <cell r="B4407" t="str">
            <v>UNION PRESION PVC   1 1/2</v>
          </cell>
          <cell r="C4407" t="str">
            <v>UN</v>
          </cell>
          <cell r="D4407">
            <v>510</v>
          </cell>
        </row>
        <row r="4408">
          <cell r="A4408">
            <v>4408</v>
          </cell>
          <cell r="B4408" t="str">
            <v>UNION PRESION PVC      2"</v>
          </cell>
          <cell r="C4408" t="str">
            <v>UN</v>
          </cell>
          <cell r="D4408">
            <v>894</v>
          </cell>
        </row>
        <row r="4409">
          <cell r="A4409">
            <v>4409</v>
          </cell>
          <cell r="B4409" t="str">
            <v>UNION PRESION PVC      3"</v>
          </cell>
          <cell r="C4409" t="str">
            <v>UN</v>
          </cell>
          <cell r="D4409">
            <v>2734</v>
          </cell>
        </row>
        <row r="4410">
          <cell r="A4410">
            <v>4410</v>
          </cell>
          <cell r="B4410" t="str">
            <v>UNION PRESION PVC      4"</v>
          </cell>
          <cell r="C4410" t="str">
            <v>UN</v>
          </cell>
          <cell r="D4410">
            <v>5939</v>
          </cell>
        </row>
        <row r="4411">
          <cell r="A4411">
            <v>4411</v>
          </cell>
          <cell r="B4411" t="str">
            <v>RECONEXION ENERGIA    E-2</v>
          </cell>
          <cell r="C4411" t="str">
            <v>UN</v>
          </cell>
          <cell r="D4411">
            <v>2216</v>
          </cell>
        </row>
        <row r="4412">
          <cell r="A4412">
            <v>4412</v>
          </cell>
          <cell r="B4412" t="str">
            <v>RECONEXION ENERGIA    E-3</v>
          </cell>
          <cell r="C4412" t="str">
            <v>UN</v>
          </cell>
          <cell r="D4412">
            <v>2959</v>
          </cell>
        </row>
        <row r="4413">
          <cell r="A4413">
            <v>4413</v>
          </cell>
          <cell r="B4413" t="str">
            <v>RECONEXION ENERGIA    E-4</v>
          </cell>
          <cell r="C4413" t="str">
            <v>UN</v>
          </cell>
          <cell r="D4413">
            <v>4429</v>
          </cell>
        </row>
        <row r="4414">
          <cell r="A4414">
            <v>4414</v>
          </cell>
          <cell r="B4414" t="str">
            <v>RECONEXION ENERGIA    E-5</v>
          </cell>
          <cell r="C4414" t="str">
            <v>UN</v>
          </cell>
          <cell r="D4414">
            <v>5916</v>
          </cell>
        </row>
        <row r="4415">
          <cell r="A4415">
            <v>4415</v>
          </cell>
          <cell r="B4415" t="str">
            <v>RECONEXION ENERGIA    E-6</v>
          </cell>
          <cell r="C4415" t="str">
            <v>UN</v>
          </cell>
          <cell r="D4415">
            <v>7393</v>
          </cell>
        </row>
        <row r="4416">
          <cell r="A4416">
            <v>4416</v>
          </cell>
          <cell r="B4416" t="str">
            <v>MADERA CATIVO</v>
          </cell>
          <cell r="C4416" t="str">
            <v>ML</v>
          </cell>
          <cell r="D4416">
            <v>1476</v>
          </cell>
        </row>
        <row r="4417">
          <cell r="A4417">
            <v>4417</v>
          </cell>
          <cell r="B4417" t="str">
            <v>AD.MACHO PRES.PVC    1/2"</v>
          </cell>
          <cell r="C4417" t="str">
            <v>UN</v>
          </cell>
          <cell r="D4417">
            <v>169</v>
          </cell>
        </row>
        <row r="4418">
          <cell r="A4418">
            <v>4418</v>
          </cell>
          <cell r="B4418" t="str">
            <v>AD.MACHO PRES.PVC    3/4"</v>
          </cell>
          <cell r="C4418" t="str">
            <v>UN</v>
          </cell>
          <cell r="D4418">
            <v>178</v>
          </cell>
        </row>
        <row r="4419">
          <cell r="A4419">
            <v>4419</v>
          </cell>
          <cell r="B4419" t="str">
            <v>AD.MACHO PRES.PVC      1"</v>
          </cell>
          <cell r="C4419" t="str">
            <v>UN</v>
          </cell>
          <cell r="D4419">
            <v>369</v>
          </cell>
        </row>
        <row r="4420">
          <cell r="A4420">
            <v>4420</v>
          </cell>
          <cell r="B4420" t="str">
            <v>AD.MACHO PRES.PVC  1 1/4"</v>
          </cell>
          <cell r="C4420" t="str">
            <v>UN</v>
          </cell>
          <cell r="D4420">
            <v>546</v>
          </cell>
        </row>
        <row r="4421">
          <cell r="A4421">
            <v>4421</v>
          </cell>
          <cell r="B4421" t="str">
            <v>AD.MACHO PRES.PVC  1 1/2"</v>
          </cell>
          <cell r="C4421" t="str">
            <v>UN</v>
          </cell>
          <cell r="D4421">
            <v>614</v>
          </cell>
        </row>
        <row r="4422">
          <cell r="A4422">
            <v>4422</v>
          </cell>
          <cell r="B4422" t="str">
            <v>AD.MACHO PRES.PVC      2"</v>
          </cell>
          <cell r="C4422" t="str">
            <v>UN</v>
          </cell>
          <cell r="D4422">
            <v>959</v>
          </cell>
        </row>
        <row r="4423">
          <cell r="A4423">
            <v>4423</v>
          </cell>
          <cell r="B4423" t="str">
            <v>AD.MACHO PRES.PVC      3"</v>
          </cell>
          <cell r="C4423" t="str">
            <v>UN</v>
          </cell>
          <cell r="D4423">
            <v>3062</v>
          </cell>
        </row>
        <row r="4424">
          <cell r="A4424">
            <v>4424</v>
          </cell>
          <cell r="B4424" t="str">
            <v>AD.MACHO PRES.PVC      4"</v>
          </cell>
          <cell r="C4424" t="str">
            <v>UN</v>
          </cell>
          <cell r="D4424">
            <v>6549</v>
          </cell>
        </row>
        <row r="4425">
          <cell r="A4425">
            <v>4425</v>
          </cell>
          <cell r="B4425" t="str">
            <v>AD.HEMB.PRES.PVC 1/2x1/4"</v>
          </cell>
          <cell r="C4425" t="str">
            <v>UN</v>
          </cell>
          <cell r="D4425">
            <v>139</v>
          </cell>
        </row>
        <row r="4426">
          <cell r="A4426">
            <v>4426</v>
          </cell>
          <cell r="B4426" t="str">
            <v>AD.HEMB.PRES.PVC 1/2x3/8"</v>
          </cell>
          <cell r="C4426" t="str">
            <v>UN</v>
          </cell>
          <cell r="D4426">
            <v>139</v>
          </cell>
        </row>
        <row r="4427">
          <cell r="A4427">
            <v>4427</v>
          </cell>
          <cell r="B4427" t="str">
            <v>AD.HEMB.PRES.PVC     1/2"</v>
          </cell>
          <cell r="C4427" t="str">
            <v>UN</v>
          </cell>
          <cell r="D4427">
            <v>139</v>
          </cell>
        </row>
        <row r="4428">
          <cell r="A4428">
            <v>4428</v>
          </cell>
          <cell r="B4428" t="str">
            <v>AD.HEMB.PRES.PVC     3/4"</v>
          </cell>
          <cell r="C4428" t="str">
            <v>UN</v>
          </cell>
          <cell r="D4428">
            <v>175</v>
          </cell>
        </row>
        <row r="4429">
          <cell r="A4429">
            <v>4429</v>
          </cell>
          <cell r="B4429" t="str">
            <v>AD.HEMB.PRES.PVC       1"</v>
          </cell>
          <cell r="C4429" t="str">
            <v>UN</v>
          </cell>
          <cell r="D4429">
            <v>314</v>
          </cell>
        </row>
        <row r="4430">
          <cell r="A4430">
            <v>4430</v>
          </cell>
          <cell r="B4430" t="str">
            <v>AD.HEMB.PRES.PVC   1 1/4"</v>
          </cell>
          <cell r="C4430" t="str">
            <v>UN</v>
          </cell>
          <cell r="D4430">
            <v>540</v>
          </cell>
        </row>
        <row r="4431">
          <cell r="A4431">
            <v>4431</v>
          </cell>
          <cell r="B4431" t="str">
            <v>AD.HEMB.PRES.PVC   1 1/2"</v>
          </cell>
          <cell r="C4431" t="str">
            <v>UN</v>
          </cell>
          <cell r="D4431">
            <v>759</v>
          </cell>
        </row>
        <row r="4432">
          <cell r="A4432">
            <v>4432</v>
          </cell>
          <cell r="B4432" t="str">
            <v>AD.HEMB.PRES.PVC       2"</v>
          </cell>
          <cell r="C4432" t="str">
            <v>UN</v>
          </cell>
          <cell r="D4432">
            <v>1350</v>
          </cell>
        </row>
        <row r="4433">
          <cell r="A4433">
            <v>4433</v>
          </cell>
          <cell r="B4433" t="str">
            <v>AD.HEMB.PRES.PVC       3"</v>
          </cell>
          <cell r="C4433" t="str">
            <v>UN</v>
          </cell>
          <cell r="D4433">
            <v>4900</v>
          </cell>
        </row>
        <row r="4434">
          <cell r="A4434">
            <v>4434</v>
          </cell>
          <cell r="B4434" t="str">
            <v>AD.HEMB.PRES.PVC       4"</v>
          </cell>
          <cell r="C4434" t="str">
            <v>UN</v>
          </cell>
          <cell r="D4434">
            <v>6983</v>
          </cell>
        </row>
        <row r="4435">
          <cell r="A4435">
            <v>4435</v>
          </cell>
          <cell r="B4435" t="str">
            <v>TAPON SOLDADO PRES.  1/2"</v>
          </cell>
          <cell r="C4435" t="str">
            <v>UN</v>
          </cell>
          <cell r="D4435">
            <v>124</v>
          </cell>
        </row>
        <row r="4436">
          <cell r="A4436">
            <v>4436</v>
          </cell>
          <cell r="B4436" t="str">
            <v>TAPON SOLDADO PRES.  3/4"</v>
          </cell>
          <cell r="C4436" t="str">
            <v>UN</v>
          </cell>
          <cell r="D4436">
            <v>166</v>
          </cell>
        </row>
        <row r="4437">
          <cell r="A4437">
            <v>4437</v>
          </cell>
          <cell r="B4437" t="str">
            <v>TAPON SOLDADO PRES.    1"</v>
          </cell>
          <cell r="C4437" t="str">
            <v>UN</v>
          </cell>
          <cell r="D4437">
            <v>291</v>
          </cell>
        </row>
        <row r="4438">
          <cell r="A4438">
            <v>4438</v>
          </cell>
          <cell r="B4438" t="str">
            <v>TAPON SOLDADO PRES.1 1/4"</v>
          </cell>
          <cell r="C4438" t="str">
            <v>UN</v>
          </cell>
          <cell r="D4438">
            <v>517</v>
          </cell>
        </row>
        <row r="4439">
          <cell r="A4439">
            <v>4439</v>
          </cell>
          <cell r="B4439" t="str">
            <v>TAPON SOLDADO PRES.1 1/2"</v>
          </cell>
          <cell r="C4439" t="str">
            <v>UN</v>
          </cell>
          <cell r="D4439">
            <v>593</v>
          </cell>
        </row>
        <row r="4440">
          <cell r="A4440">
            <v>4440</v>
          </cell>
          <cell r="B4440" t="str">
            <v>TAPON SOLDADO PRES.    2"</v>
          </cell>
          <cell r="C4440" t="str">
            <v>UN</v>
          </cell>
          <cell r="D4440">
            <v>943</v>
          </cell>
        </row>
        <row r="4441">
          <cell r="A4441">
            <v>4441</v>
          </cell>
          <cell r="B4441" t="str">
            <v>TAPON SOLDADO PRES.    3"</v>
          </cell>
          <cell r="C4441" t="str">
            <v>UN</v>
          </cell>
          <cell r="D4441">
            <v>2913</v>
          </cell>
        </row>
        <row r="4442">
          <cell r="A4442">
            <v>4442</v>
          </cell>
          <cell r="B4442" t="str">
            <v>TAPON SOLDADO PRES.    4"</v>
          </cell>
          <cell r="C4442" t="str">
            <v>UN</v>
          </cell>
          <cell r="D4442">
            <v>5200</v>
          </cell>
        </row>
        <row r="4443">
          <cell r="A4443">
            <v>4443</v>
          </cell>
          <cell r="B4443" t="str">
            <v>BUJE SOLDAD.PRES.3/4x1/2"</v>
          </cell>
          <cell r="C4443" t="str">
            <v>UN</v>
          </cell>
          <cell r="D4443">
            <v>139</v>
          </cell>
        </row>
        <row r="4444">
          <cell r="A4444">
            <v>4444</v>
          </cell>
          <cell r="B4444" t="str">
            <v>BUJE SOLDAD.PRES.  1x1/2"</v>
          </cell>
          <cell r="C4444" t="str">
            <v>UN</v>
          </cell>
          <cell r="D4444">
            <v>274</v>
          </cell>
        </row>
        <row r="4445">
          <cell r="A4445">
            <v>4445</v>
          </cell>
          <cell r="B4445" t="str">
            <v>BUJE SOLDAD.PRES.  1x3/4"</v>
          </cell>
          <cell r="C4445" t="str">
            <v>UN</v>
          </cell>
          <cell r="D4445">
            <v>390</v>
          </cell>
        </row>
        <row r="4446">
          <cell r="A4446">
            <v>4446</v>
          </cell>
          <cell r="B4446" t="str">
            <v>BUJE ROSCAD.PRES.1/2x1/4"</v>
          </cell>
          <cell r="C4446" t="str">
            <v>UN</v>
          </cell>
          <cell r="D4446">
            <v>151</v>
          </cell>
        </row>
        <row r="4447">
          <cell r="A4447">
            <v>4447</v>
          </cell>
          <cell r="B4447" t="str">
            <v>BUJE ROSCAD.PRES.1/2x3/8"</v>
          </cell>
          <cell r="C4447" t="str">
            <v>UN</v>
          </cell>
          <cell r="D4447">
            <v>151</v>
          </cell>
        </row>
        <row r="4448">
          <cell r="A4448">
            <v>4448</v>
          </cell>
          <cell r="B4448" t="str">
            <v>BUJE ROSCAD.PRES.3/4x1/2"</v>
          </cell>
          <cell r="C4448" t="str">
            <v>UN</v>
          </cell>
          <cell r="D4448">
            <v>201</v>
          </cell>
        </row>
        <row r="4449">
          <cell r="A4449">
            <v>4449</v>
          </cell>
          <cell r="B4449" t="str">
            <v>BUJE ROSCAD.PRES.  1x1/2"</v>
          </cell>
          <cell r="C4449" t="str">
            <v>UN</v>
          </cell>
          <cell r="D4449">
            <v>274</v>
          </cell>
        </row>
        <row r="4450">
          <cell r="A4450">
            <v>4450</v>
          </cell>
          <cell r="B4450" t="str">
            <v>BUJE ROSCAD.PRES.  1x3/4"</v>
          </cell>
          <cell r="C4450" t="str">
            <v>UN</v>
          </cell>
          <cell r="D4450">
            <v>420</v>
          </cell>
        </row>
        <row r="4451">
          <cell r="A4451">
            <v>4451</v>
          </cell>
          <cell r="B4451" t="str">
            <v>TUBO AGUA CAL        1/2"</v>
          </cell>
          <cell r="C4451" t="str">
            <v>ML</v>
          </cell>
          <cell r="D4451">
            <v>2211</v>
          </cell>
        </row>
        <row r="4452">
          <cell r="A4452">
            <v>4452</v>
          </cell>
          <cell r="B4452" t="str">
            <v>TUBO AGUA CAL.       3/4"</v>
          </cell>
          <cell r="C4452" t="str">
            <v>ML</v>
          </cell>
          <cell r="D4452">
            <v>3569</v>
          </cell>
        </row>
        <row r="4453">
          <cell r="A4453">
            <v>4453</v>
          </cell>
          <cell r="B4453" t="str">
            <v>TEE AGUA CAL.CPVC    1/2"</v>
          </cell>
          <cell r="C4453" t="str">
            <v>UN</v>
          </cell>
          <cell r="D4453">
            <v>674</v>
          </cell>
        </row>
        <row r="4454">
          <cell r="A4454">
            <v>4454</v>
          </cell>
          <cell r="B4454" t="str">
            <v>TEE AGUA CAL.CPVC    3/4"</v>
          </cell>
          <cell r="C4454" t="str">
            <v>UN</v>
          </cell>
          <cell r="D4454">
            <v>1066</v>
          </cell>
        </row>
        <row r="4455">
          <cell r="A4455">
            <v>4455</v>
          </cell>
          <cell r="B4455" t="str">
            <v>CODO 90º AGUA CAL.   1/2"</v>
          </cell>
          <cell r="C4455" t="str">
            <v>UN</v>
          </cell>
          <cell r="D4455">
            <v>526</v>
          </cell>
        </row>
        <row r="4456">
          <cell r="A4456">
            <v>4456</v>
          </cell>
          <cell r="B4456" t="str">
            <v>CODO 90º AGUA CAL.   3/4"</v>
          </cell>
          <cell r="C4456" t="str">
            <v>UN</v>
          </cell>
          <cell r="D4456">
            <v>918</v>
          </cell>
        </row>
        <row r="4457">
          <cell r="A4457">
            <v>4457</v>
          </cell>
          <cell r="B4457" t="str">
            <v>BUJE SOLDADO       1x1/2"</v>
          </cell>
          <cell r="C4457" t="str">
            <v>UN</v>
          </cell>
          <cell r="D4457">
            <v>400</v>
          </cell>
        </row>
        <row r="4458">
          <cell r="A4458">
            <v>4458</v>
          </cell>
          <cell r="B4458" t="str">
            <v>BUJE SOLDADO       1x3/4"</v>
          </cell>
          <cell r="C4458" t="str">
            <v>UN</v>
          </cell>
          <cell r="D4458">
            <v>400</v>
          </cell>
        </row>
        <row r="4459">
          <cell r="A4459">
            <v>4459</v>
          </cell>
          <cell r="B4459" t="str">
            <v>UNION AGUA CAL.CPVC  1/2"</v>
          </cell>
          <cell r="C4459" t="str">
            <v>UN</v>
          </cell>
          <cell r="D4459">
            <v>321</v>
          </cell>
        </row>
        <row r="4460">
          <cell r="A4460">
            <v>4460</v>
          </cell>
          <cell r="B4460" t="str">
            <v>UNION AGUA CAL.CPVC  3/4"</v>
          </cell>
          <cell r="C4460" t="str">
            <v>UN</v>
          </cell>
          <cell r="D4460">
            <v>479</v>
          </cell>
        </row>
        <row r="4461">
          <cell r="A4461">
            <v>4461</v>
          </cell>
          <cell r="B4461" t="str">
            <v>CODO PRESION         1/2"</v>
          </cell>
          <cell r="C4461" t="str">
            <v>UN</v>
          </cell>
          <cell r="D4461">
            <v>262</v>
          </cell>
        </row>
        <row r="4462">
          <cell r="A4462">
            <v>4462</v>
          </cell>
          <cell r="B4462" t="str">
            <v>CODO PRESION         3/4"</v>
          </cell>
          <cell r="C4462" t="str">
            <v>UN</v>
          </cell>
          <cell r="D4462">
            <v>376</v>
          </cell>
        </row>
        <row r="4463">
          <cell r="A4463">
            <v>4463</v>
          </cell>
          <cell r="B4463" t="str">
            <v>CODO PRESION           1"</v>
          </cell>
          <cell r="C4463" t="str">
            <v>UN</v>
          </cell>
          <cell r="D4463">
            <v>651</v>
          </cell>
        </row>
        <row r="4464">
          <cell r="A4464">
            <v>4464</v>
          </cell>
          <cell r="B4464" t="str">
            <v>VERDE ANDES 153x305x10</v>
          </cell>
          <cell r="C4464" t="str">
            <v>M2</v>
          </cell>
          <cell r="D4464">
            <v>91872</v>
          </cell>
        </row>
        <row r="4465">
          <cell r="A4465">
            <v>4465</v>
          </cell>
          <cell r="B4465" t="str">
            <v>TEE PRESION          3/4"</v>
          </cell>
          <cell r="C4465" t="str">
            <v>UN</v>
          </cell>
          <cell r="D4465">
            <v>461</v>
          </cell>
        </row>
        <row r="4466">
          <cell r="A4466">
            <v>4466</v>
          </cell>
          <cell r="B4466" t="str">
            <v>TAPON SOL.AGUA CAL.  1/2"</v>
          </cell>
          <cell r="C4466" t="str">
            <v>UN</v>
          </cell>
          <cell r="D4466">
            <v>422</v>
          </cell>
        </row>
        <row r="4467">
          <cell r="A4467">
            <v>4467</v>
          </cell>
          <cell r="B4467" t="str">
            <v>TAPON SOL.AGUA CAL.  3/4"</v>
          </cell>
          <cell r="C4467" t="str">
            <v>UN</v>
          </cell>
          <cell r="D4467">
            <v>422</v>
          </cell>
        </row>
        <row r="4468">
          <cell r="A4468">
            <v>4468</v>
          </cell>
          <cell r="B4468" t="str">
            <v>UNIVERSAL AGUA CAL.  1/2"</v>
          </cell>
          <cell r="C4468" t="str">
            <v>UN</v>
          </cell>
          <cell r="D4468">
            <v>3514</v>
          </cell>
        </row>
        <row r="4469">
          <cell r="A4469">
            <v>4469</v>
          </cell>
          <cell r="B4469" t="str">
            <v>UNIVERSAL AGUA CAL.  3/4"</v>
          </cell>
          <cell r="C4469" t="str">
            <v>UN</v>
          </cell>
          <cell r="D4469">
            <v>4052</v>
          </cell>
        </row>
        <row r="4470">
          <cell r="A4470">
            <v>4470</v>
          </cell>
          <cell r="B4470" t="str">
            <v>TUBO CONDUIT PVC     1/2"</v>
          </cell>
          <cell r="C4470" t="str">
            <v>ML</v>
          </cell>
          <cell r="D4470">
            <v>321</v>
          </cell>
        </row>
        <row r="4471">
          <cell r="A4471">
            <v>4471</v>
          </cell>
          <cell r="B4471" t="str">
            <v>TUBO CONDUIT PVC     3/4"</v>
          </cell>
          <cell r="C4471" t="str">
            <v>ML</v>
          </cell>
          <cell r="D4471">
            <v>535</v>
          </cell>
        </row>
        <row r="4472">
          <cell r="A4472">
            <v>4472</v>
          </cell>
          <cell r="B4472" t="str">
            <v>TUBO CONDUIT PVC       1"</v>
          </cell>
          <cell r="C4472" t="str">
            <v>ML</v>
          </cell>
          <cell r="D4472">
            <v>439</v>
          </cell>
        </row>
        <row r="4473">
          <cell r="A4473">
            <v>4473</v>
          </cell>
          <cell r="B4473" t="str">
            <v>TUBO CONDUIT PVC1    1/4"</v>
          </cell>
          <cell r="C4473" t="str">
            <v>ML</v>
          </cell>
          <cell r="D4473">
            <v>679</v>
          </cell>
        </row>
        <row r="4474">
          <cell r="A4474">
            <v>4474</v>
          </cell>
          <cell r="B4474" t="str">
            <v>VERDE ANDES 305X305x10</v>
          </cell>
          <cell r="C4474" t="str">
            <v>M2</v>
          </cell>
          <cell r="D4474">
            <v>91872</v>
          </cell>
        </row>
        <row r="4475">
          <cell r="A4475">
            <v>4475</v>
          </cell>
          <cell r="B4475" t="str">
            <v>TUBO CONDUIT PVC       2"</v>
          </cell>
          <cell r="C4475" t="str">
            <v>ML</v>
          </cell>
          <cell r="D4475">
            <v>3964</v>
          </cell>
        </row>
        <row r="4476">
          <cell r="A4476">
            <v>4476</v>
          </cell>
          <cell r="B4476" t="str">
            <v>TUBO CONDUIT PVC       3"</v>
          </cell>
          <cell r="C4476" t="str">
            <v>ML</v>
          </cell>
          <cell r="D4476">
            <v>5278</v>
          </cell>
        </row>
        <row r="4477">
          <cell r="A4477">
            <v>4477</v>
          </cell>
          <cell r="B4477" t="str">
            <v>TUBO CON.FLEXIBLE    1/2"</v>
          </cell>
          <cell r="C4477" t="str">
            <v>ML</v>
          </cell>
          <cell r="D4477">
            <v>268</v>
          </cell>
        </row>
        <row r="4478">
          <cell r="A4478">
            <v>4478</v>
          </cell>
          <cell r="B4478" t="str">
            <v>CURVA 90ºCxE COND.   1/2"</v>
          </cell>
          <cell r="C4478" t="str">
            <v>UN</v>
          </cell>
          <cell r="D4478">
            <v>310</v>
          </cell>
        </row>
        <row r="4479">
          <cell r="A4479">
            <v>4479</v>
          </cell>
          <cell r="B4479" t="str">
            <v>CURVA 90ºCxE COND.   3/4"</v>
          </cell>
          <cell r="C4479" t="str">
            <v>UN</v>
          </cell>
          <cell r="D4479">
            <v>1045</v>
          </cell>
        </row>
        <row r="4480">
          <cell r="A4480">
            <v>4480</v>
          </cell>
          <cell r="B4480" t="str">
            <v>CURVA 90ºCxE COND.     1"</v>
          </cell>
          <cell r="C4480" t="str">
            <v>UN</v>
          </cell>
          <cell r="D4480">
            <v>912</v>
          </cell>
        </row>
        <row r="4481">
          <cell r="A4481">
            <v>4481</v>
          </cell>
          <cell r="B4481" t="str">
            <v>CURVA 90ºCxE COND. 1 1/4"</v>
          </cell>
          <cell r="C4481" t="str">
            <v>UN</v>
          </cell>
          <cell r="D4481">
            <v>1532</v>
          </cell>
        </row>
        <row r="4482">
          <cell r="A4482">
            <v>4482</v>
          </cell>
          <cell r="B4482" t="str">
            <v>CURVA 90ºCxE COND. 1 1/2"</v>
          </cell>
          <cell r="C4482" t="str">
            <v>UN</v>
          </cell>
          <cell r="D4482">
            <v>2076</v>
          </cell>
        </row>
        <row r="4483">
          <cell r="A4483">
            <v>4483</v>
          </cell>
          <cell r="B4483" t="str">
            <v>CURVA 90ºCxE COND.     2"</v>
          </cell>
          <cell r="C4483" t="str">
            <v>UN</v>
          </cell>
          <cell r="D4483">
            <v>5585</v>
          </cell>
        </row>
        <row r="4484">
          <cell r="A4484">
            <v>4484</v>
          </cell>
          <cell r="B4484" t="str">
            <v>CURVA 90ºCxE COND.     3"</v>
          </cell>
          <cell r="C4484" t="str">
            <v>UN</v>
          </cell>
          <cell r="D4484">
            <v>8641</v>
          </cell>
        </row>
        <row r="4485">
          <cell r="A4485">
            <v>4485</v>
          </cell>
          <cell r="B4485" t="str">
            <v>CURVA 45ºCxE COND.   1/2"</v>
          </cell>
          <cell r="C4485" t="str">
            <v>UN</v>
          </cell>
          <cell r="D4485">
            <v>292</v>
          </cell>
        </row>
        <row r="4486">
          <cell r="A4486">
            <v>4486</v>
          </cell>
          <cell r="B4486" t="str">
            <v>CURVA 45ºCxE COND.   3/4"</v>
          </cell>
          <cell r="C4486" t="str">
            <v>UN</v>
          </cell>
          <cell r="D4486">
            <v>360</v>
          </cell>
        </row>
        <row r="4487">
          <cell r="A4487">
            <v>4487</v>
          </cell>
          <cell r="B4487" t="str">
            <v>CURVA 45ºCxE COND.     1"</v>
          </cell>
          <cell r="C4487" t="str">
            <v>UN</v>
          </cell>
          <cell r="D4487">
            <v>819</v>
          </cell>
        </row>
        <row r="4488">
          <cell r="A4488">
            <v>4488</v>
          </cell>
          <cell r="B4488" t="str">
            <v>CURVA 45ºCxE COND. 1 1/4"</v>
          </cell>
          <cell r="C4488" t="str">
            <v>UN</v>
          </cell>
          <cell r="D4488">
            <v>1159</v>
          </cell>
        </row>
        <row r="4489">
          <cell r="A4489">
            <v>4489</v>
          </cell>
          <cell r="B4489" t="str">
            <v>CURVA 45ºCxE COND. 1 1/2"</v>
          </cell>
          <cell r="C4489" t="str">
            <v>UN</v>
          </cell>
          <cell r="D4489">
            <v>1532</v>
          </cell>
        </row>
        <row r="4490">
          <cell r="A4490">
            <v>4490</v>
          </cell>
          <cell r="B4490" t="str">
            <v>CURVA 45ºCxE COND.     2"</v>
          </cell>
          <cell r="C4490" t="str">
            <v>UN</v>
          </cell>
          <cell r="D4490">
            <v>2502</v>
          </cell>
        </row>
        <row r="4491">
          <cell r="A4491">
            <v>4491</v>
          </cell>
          <cell r="B4491" t="str">
            <v>CURVA 45ºCxE COND.     3"</v>
          </cell>
          <cell r="C4491" t="str">
            <v>UN</v>
          </cell>
          <cell r="D4491">
            <v>5157</v>
          </cell>
        </row>
        <row r="4492">
          <cell r="A4492">
            <v>4492</v>
          </cell>
          <cell r="B4492" t="str">
            <v>UNION CONDUIT  PVC   1/2"</v>
          </cell>
          <cell r="C4492" t="str">
            <v>UN</v>
          </cell>
          <cell r="D4492">
            <v>82</v>
          </cell>
        </row>
        <row r="4493">
          <cell r="A4493">
            <v>4493</v>
          </cell>
          <cell r="B4493" t="str">
            <v>UNION CONDUIT  PVC   3/4"</v>
          </cell>
          <cell r="C4493" t="str">
            <v>UN</v>
          </cell>
          <cell r="D4493">
            <v>126</v>
          </cell>
        </row>
        <row r="4494">
          <cell r="A4494">
            <v>4494</v>
          </cell>
          <cell r="B4494" t="str">
            <v>UNION CONDUIT   PVC    1"</v>
          </cell>
          <cell r="C4494" t="str">
            <v>UN</v>
          </cell>
          <cell r="D4494">
            <v>248</v>
          </cell>
        </row>
        <row r="4495">
          <cell r="A4495">
            <v>4495</v>
          </cell>
          <cell r="B4495" t="str">
            <v>UNION CONDUIT  PVC 1 1/4"</v>
          </cell>
          <cell r="C4495" t="str">
            <v>UN</v>
          </cell>
          <cell r="D4495">
            <v>394</v>
          </cell>
        </row>
        <row r="4496">
          <cell r="A4496">
            <v>4496</v>
          </cell>
          <cell r="B4496" t="str">
            <v>UNION CONDUIT  PVC 1 1/2"</v>
          </cell>
          <cell r="C4496" t="str">
            <v>UN</v>
          </cell>
          <cell r="D4496">
            <v>500</v>
          </cell>
        </row>
        <row r="4497">
          <cell r="A4497">
            <v>4497</v>
          </cell>
          <cell r="B4497" t="str">
            <v>UNION CONDUIT   PVC    2"</v>
          </cell>
          <cell r="C4497" t="str">
            <v>UN</v>
          </cell>
          <cell r="D4497">
            <v>641</v>
          </cell>
        </row>
        <row r="4498">
          <cell r="A4498">
            <v>4498</v>
          </cell>
          <cell r="B4498" t="str">
            <v>UNION CONDUIT   PVC    3"</v>
          </cell>
          <cell r="C4498" t="str">
            <v>UN</v>
          </cell>
          <cell r="D4498">
            <v>1472</v>
          </cell>
        </row>
        <row r="4499">
          <cell r="A4499">
            <v>4499</v>
          </cell>
          <cell r="B4499" t="str">
            <v>AD.TERMINAL COND.  1/2"</v>
          </cell>
          <cell r="C4499" t="str">
            <v>UN</v>
          </cell>
          <cell r="D4499">
            <v>70</v>
          </cell>
        </row>
        <row r="4500">
          <cell r="A4500">
            <v>4500</v>
          </cell>
          <cell r="B4500" t="str">
            <v>AD.TERMINAL COND.  3/4"</v>
          </cell>
          <cell r="C4500" t="str">
            <v>UN</v>
          </cell>
          <cell r="D4500">
            <v>88</v>
          </cell>
        </row>
        <row r="4501">
          <cell r="A4501">
            <v>4501</v>
          </cell>
          <cell r="B4501" t="str">
            <v>AD.TERMINAL COND.    1"</v>
          </cell>
          <cell r="C4501" t="str">
            <v>UN</v>
          </cell>
          <cell r="D4501">
            <v>182</v>
          </cell>
        </row>
        <row r="4502">
          <cell r="A4502">
            <v>4502</v>
          </cell>
          <cell r="B4502" t="str">
            <v>AD.TERMINAL COND.1 1/4"</v>
          </cell>
          <cell r="C4502" t="str">
            <v>UN</v>
          </cell>
          <cell r="D4502">
            <v>598</v>
          </cell>
        </row>
        <row r="4503">
          <cell r="A4503">
            <v>4503</v>
          </cell>
          <cell r="B4503" t="str">
            <v>AD.TERMINAL COND.1 1/2"</v>
          </cell>
          <cell r="C4503" t="str">
            <v>UN</v>
          </cell>
          <cell r="D4503">
            <v>618</v>
          </cell>
        </row>
        <row r="4504">
          <cell r="A4504">
            <v>4504</v>
          </cell>
          <cell r="B4504" t="str">
            <v>AD.TERMINAL COND.    2"</v>
          </cell>
          <cell r="C4504" t="str">
            <v>UN</v>
          </cell>
          <cell r="D4504">
            <v>897</v>
          </cell>
        </row>
        <row r="4505">
          <cell r="A4505">
            <v>4505</v>
          </cell>
          <cell r="B4505" t="str">
            <v>AD.TERMINAL COND.    3"</v>
          </cell>
          <cell r="C4505" t="str">
            <v>UN</v>
          </cell>
          <cell r="D4505">
            <v>3015</v>
          </cell>
        </row>
        <row r="4506">
          <cell r="A4506">
            <v>4506</v>
          </cell>
          <cell r="B4506" t="str">
            <v>ADAP. DE CAJA COND.  1/2"</v>
          </cell>
          <cell r="C4506" t="str">
            <v>UN</v>
          </cell>
          <cell r="D4506">
            <v>30</v>
          </cell>
        </row>
        <row r="4507">
          <cell r="A4507">
            <v>4507</v>
          </cell>
          <cell r="B4507" t="str">
            <v>AD.DE CAJA COND.  3/4"</v>
          </cell>
          <cell r="C4507" t="str">
            <v>UN</v>
          </cell>
          <cell r="D4507">
            <v>63</v>
          </cell>
        </row>
        <row r="4508">
          <cell r="A4508">
            <v>4508</v>
          </cell>
          <cell r="B4508" t="str">
            <v>ADAP. DE CAJA COND.    1"</v>
          </cell>
          <cell r="C4508" t="str">
            <v>UN</v>
          </cell>
          <cell r="D4508">
            <v>93</v>
          </cell>
        </row>
        <row r="4509">
          <cell r="A4509">
            <v>4509</v>
          </cell>
          <cell r="B4509" t="str">
            <v xml:space="preserve">CAJA SENCILLA CONDUIT 4 X 2 </v>
          </cell>
          <cell r="C4509" t="str">
            <v>UN</v>
          </cell>
          <cell r="D4509">
            <v>642</v>
          </cell>
        </row>
        <row r="4510">
          <cell r="A4510">
            <v>4510</v>
          </cell>
          <cell r="B4510" t="str">
            <v>CAJA DOBLE CONDUIT</v>
          </cell>
          <cell r="C4510" t="str">
            <v>UN</v>
          </cell>
          <cell r="D4510">
            <v>774</v>
          </cell>
        </row>
        <row r="4511">
          <cell r="A4511">
            <v>4511</v>
          </cell>
          <cell r="B4511" t="str">
            <v>CAJA OCTAGONAL CONDUIT</v>
          </cell>
          <cell r="C4511" t="str">
            <v>UN</v>
          </cell>
          <cell r="D4511">
            <v>1070</v>
          </cell>
        </row>
        <row r="4512">
          <cell r="A4512">
            <v>4512</v>
          </cell>
          <cell r="B4512" t="str">
            <v>TAPA DOBLE CONDUIT</v>
          </cell>
          <cell r="C4512" t="str">
            <v>UN</v>
          </cell>
          <cell r="D4512">
            <v>204</v>
          </cell>
        </row>
        <row r="4513">
          <cell r="A4513">
            <v>4513</v>
          </cell>
          <cell r="B4513" t="str">
            <v>DUCTO ELEC.LIVI.COND.  3"</v>
          </cell>
          <cell r="C4513" t="str">
            <v>ML</v>
          </cell>
          <cell r="D4513">
            <v>3048</v>
          </cell>
        </row>
        <row r="4514">
          <cell r="A4514">
            <v>4514</v>
          </cell>
          <cell r="B4514" t="str">
            <v>DUCTO ELEC.LIVI.COND.  4"</v>
          </cell>
          <cell r="C4514" t="str">
            <v>ML</v>
          </cell>
          <cell r="D4514">
            <v>4671</v>
          </cell>
        </row>
        <row r="4515">
          <cell r="A4515">
            <v>4515</v>
          </cell>
          <cell r="B4515" t="str">
            <v>DUCTO ELEC.LIVI.COND.  6"</v>
          </cell>
          <cell r="C4515" t="str">
            <v>ML</v>
          </cell>
          <cell r="D4515">
            <v>9803</v>
          </cell>
        </row>
        <row r="4516">
          <cell r="A4516">
            <v>4516</v>
          </cell>
          <cell r="B4516" t="str">
            <v>DUCTO ELEC.PESA.COND.  2"</v>
          </cell>
          <cell r="C4516" t="str">
            <v>ML</v>
          </cell>
          <cell r="D4516">
            <v>1994</v>
          </cell>
        </row>
        <row r="4517">
          <cell r="A4517">
            <v>4517</v>
          </cell>
          <cell r="B4517" t="str">
            <v>DUCTO ELEC.PESA.COND.  3"</v>
          </cell>
          <cell r="C4517" t="str">
            <v>ML</v>
          </cell>
          <cell r="D4517">
            <v>4199</v>
          </cell>
        </row>
        <row r="4518">
          <cell r="A4518">
            <v>4518</v>
          </cell>
          <cell r="B4518" t="str">
            <v>DUCTO ELEC.PESA.COND.  4"</v>
          </cell>
          <cell r="C4518" t="str">
            <v>ML</v>
          </cell>
          <cell r="D4518">
            <v>6671</v>
          </cell>
        </row>
        <row r="4519">
          <cell r="A4519">
            <v>4519</v>
          </cell>
          <cell r="B4519" t="str">
            <v>DUCTO ELEC.PESA.COND.  6"</v>
          </cell>
          <cell r="C4519" t="str">
            <v>ML</v>
          </cell>
          <cell r="D4519">
            <v>14585</v>
          </cell>
        </row>
        <row r="4520">
          <cell r="A4520">
            <v>4520</v>
          </cell>
          <cell r="B4520" t="str">
            <v>DUCTO ELEC.DOBLE PARED 3"</v>
          </cell>
          <cell r="C4520" t="str">
            <v>ML</v>
          </cell>
          <cell r="D4520">
            <v>4009</v>
          </cell>
        </row>
        <row r="4521">
          <cell r="A4521">
            <v>4521</v>
          </cell>
          <cell r="B4521" t="str">
            <v>DUCTO ELEC.DOBLE PARED 4"</v>
          </cell>
          <cell r="C4521" t="str">
            <v>ML</v>
          </cell>
          <cell r="D4521">
            <v>4962</v>
          </cell>
        </row>
        <row r="4522">
          <cell r="A4522">
            <v>4522</v>
          </cell>
          <cell r="B4522" t="str">
            <v>DUCTO ELEC.DOBLE PARED 6"</v>
          </cell>
          <cell r="C4522" t="str">
            <v>ML</v>
          </cell>
          <cell r="D4522">
            <v>10086</v>
          </cell>
        </row>
        <row r="4523">
          <cell r="A4523">
            <v>4523</v>
          </cell>
          <cell r="B4523" t="str">
            <v>CURVAS GRAN RADIO 90º  2"</v>
          </cell>
          <cell r="C4523" t="str">
            <v>UN</v>
          </cell>
          <cell r="D4523">
            <v>5213</v>
          </cell>
        </row>
        <row r="4524">
          <cell r="A4524">
            <v>4524</v>
          </cell>
          <cell r="B4524" t="str">
            <v>CURVAS GRAN RADIO 90º  3"</v>
          </cell>
          <cell r="C4524" t="str">
            <v>UN</v>
          </cell>
          <cell r="D4524">
            <v>13086</v>
          </cell>
        </row>
        <row r="4525">
          <cell r="A4525">
            <v>4525</v>
          </cell>
          <cell r="B4525" t="str">
            <v>CURVAS GRAN RADIO 90º  4"</v>
          </cell>
          <cell r="C4525" t="str">
            <v>UN</v>
          </cell>
          <cell r="D4525">
            <v>22976</v>
          </cell>
        </row>
        <row r="4526">
          <cell r="A4526">
            <v>4526</v>
          </cell>
          <cell r="B4526" t="str">
            <v>CURVAS GRAN RADIO 45º  2"</v>
          </cell>
          <cell r="C4526" t="str">
            <v>UN</v>
          </cell>
          <cell r="D4526">
            <v>4293</v>
          </cell>
        </row>
        <row r="4527">
          <cell r="A4527">
            <v>4527</v>
          </cell>
          <cell r="B4527" t="str">
            <v>CURVAS GRAN RADIO 45º  3"</v>
          </cell>
          <cell r="C4527" t="str">
            <v>UN</v>
          </cell>
          <cell r="D4527">
            <v>13086</v>
          </cell>
        </row>
        <row r="4528">
          <cell r="A4528">
            <v>4528</v>
          </cell>
          <cell r="B4528" t="str">
            <v>CURVAS GRAN RADIO 45º  4"</v>
          </cell>
          <cell r="C4528" t="str">
            <v>UN</v>
          </cell>
          <cell r="D4528">
            <v>23930</v>
          </cell>
        </row>
        <row r="4529">
          <cell r="A4529">
            <v>4529</v>
          </cell>
          <cell r="B4529" t="str">
            <v>VERDE ANDES ZOCALO</v>
          </cell>
          <cell r="C4529" t="str">
            <v>ML</v>
          </cell>
          <cell r="D4529">
            <v>6728</v>
          </cell>
        </row>
        <row r="4530">
          <cell r="A4530">
            <v>4530</v>
          </cell>
          <cell r="B4530" t="str">
            <v>VERDE ANDES 153x305x11</v>
          </cell>
          <cell r="C4530" t="str">
            <v>M2</v>
          </cell>
          <cell r="D4530">
            <v>90480</v>
          </cell>
        </row>
        <row r="4531">
          <cell r="A4531">
            <v>4531</v>
          </cell>
          <cell r="B4531" t="str">
            <v>UNION CONDUIT   PVC    4"</v>
          </cell>
          <cell r="C4531" t="str">
            <v>UN</v>
          </cell>
          <cell r="D4531">
            <v>2767</v>
          </cell>
        </row>
        <row r="4532">
          <cell r="A4532">
            <v>4532</v>
          </cell>
          <cell r="B4532" t="str">
            <v>UNION CONDUIT  PVC     6"</v>
          </cell>
          <cell r="C4532" t="str">
            <v>UN</v>
          </cell>
          <cell r="D4532">
            <v>5419</v>
          </cell>
        </row>
        <row r="4533">
          <cell r="A4533">
            <v>4533</v>
          </cell>
          <cell r="B4533" t="str">
            <v>AD.TERMINAL CAMPANA  2"</v>
          </cell>
          <cell r="C4533" t="str">
            <v>UN</v>
          </cell>
          <cell r="D4533">
            <v>1276</v>
          </cell>
        </row>
        <row r="4534">
          <cell r="A4534">
            <v>4534</v>
          </cell>
          <cell r="B4534" t="str">
            <v>AD.TERMINAL CAMPANA  3"</v>
          </cell>
          <cell r="C4534" t="str">
            <v>UN</v>
          </cell>
          <cell r="D4534">
            <v>1683</v>
          </cell>
        </row>
        <row r="4535">
          <cell r="A4535">
            <v>4535</v>
          </cell>
          <cell r="B4535" t="str">
            <v>AD.TERMINAL CAMPANA  4"</v>
          </cell>
          <cell r="C4535" t="str">
            <v>UN</v>
          </cell>
          <cell r="D4535">
            <v>3480</v>
          </cell>
        </row>
        <row r="4536">
          <cell r="A4536">
            <v>4536</v>
          </cell>
          <cell r="B4536" t="str">
            <v>AD.TERMINAL CAMPANA  6"</v>
          </cell>
          <cell r="C4536" t="str">
            <v>UN</v>
          </cell>
          <cell r="D4536">
            <v>5437</v>
          </cell>
        </row>
        <row r="4537">
          <cell r="A4537">
            <v>4537</v>
          </cell>
          <cell r="B4537" t="str">
            <v>TAPON DUCTO CONDUIT    3"</v>
          </cell>
          <cell r="C4537" t="str">
            <v>UN</v>
          </cell>
          <cell r="D4537">
            <v>1032</v>
          </cell>
        </row>
        <row r="4538">
          <cell r="A4538">
            <v>4538</v>
          </cell>
          <cell r="B4538" t="str">
            <v>TAPON DUCTO CONDUIT    4"</v>
          </cell>
          <cell r="C4538" t="str">
            <v>UN</v>
          </cell>
          <cell r="D4538">
            <v>1620</v>
          </cell>
        </row>
        <row r="4539">
          <cell r="A4539">
            <v>4539</v>
          </cell>
          <cell r="B4539" t="str">
            <v>TAPON DUCTO CONDUIT    6"</v>
          </cell>
          <cell r="C4539" t="str">
            <v>UN</v>
          </cell>
          <cell r="D4539">
            <v>1887</v>
          </cell>
        </row>
        <row r="4540">
          <cell r="A4540">
            <v>4540</v>
          </cell>
          <cell r="B4540" t="str">
            <v>CURVA G.RAD.90ºTDP 100mm.</v>
          </cell>
          <cell r="C4540" t="str">
            <v>UN</v>
          </cell>
          <cell r="D4540">
            <v>14681</v>
          </cell>
        </row>
        <row r="4541">
          <cell r="A4541">
            <v>4541</v>
          </cell>
          <cell r="B4541" t="str">
            <v>CURVA G.RAD.45ºTDP 100mm.</v>
          </cell>
          <cell r="C4541" t="str">
            <v>UN</v>
          </cell>
          <cell r="D4541">
            <v>14681</v>
          </cell>
        </row>
        <row r="4542">
          <cell r="A4542">
            <v>4542</v>
          </cell>
          <cell r="B4542" t="str">
            <v>UNION TDP          100mm.</v>
          </cell>
          <cell r="C4542" t="str">
            <v>UN</v>
          </cell>
          <cell r="D4542">
            <v>3011</v>
          </cell>
        </row>
        <row r="4543">
          <cell r="A4543">
            <v>4543</v>
          </cell>
          <cell r="B4543" t="str">
            <v>TERM.CAMPANA TDP   100mm</v>
          </cell>
          <cell r="C4543" t="str">
            <v>UN</v>
          </cell>
          <cell r="D4543">
            <v>3012</v>
          </cell>
        </row>
        <row r="4544">
          <cell r="A4544">
            <v>4544</v>
          </cell>
          <cell r="B4544" t="str">
            <v>TUBO ALCANTARILLA      4"</v>
          </cell>
          <cell r="C4544" t="str">
            <v>ML</v>
          </cell>
          <cell r="D4544">
            <v>7280</v>
          </cell>
        </row>
        <row r="4545">
          <cell r="A4545">
            <v>4545</v>
          </cell>
          <cell r="B4545" t="str">
            <v>TUBO ALCANTARILLA      6"</v>
          </cell>
          <cell r="C4545" t="str">
            <v>ML</v>
          </cell>
          <cell r="D4545">
            <v>12448</v>
          </cell>
        </row>
        <row r="4546">
          <cell r="A4546">
            <v>4546</v>
          </cell>
          <cell r="B4546" t="str">
            <v>TUBO ALCANTARILLA      8"</v>
          </cell>
          <cell r="C4546" t="str">
            <v>ML</v>
          </cell>
          <cell r="D4546">
            <v>21448</v>
          </cell>
        </row>
        <row r="4547">
          <cell r="A4547">
            <v>4547</v>
          </cell>
          <cell r="B4547" t="str">
            <v>TUBO ALCANTARILLA     10"</v>
          </cell>
          <cell r="C4547" t="str">
            <v>ML</v>
          </cell>
          <cell r="D4547">
            <v>33338</v>
          </cell>
        </row>
        <row r="4548">
          <cell r="A4548">
            <v>4548</v>
          </cell>
          <cell r="B4548" t="str">
            <v>TUBO ALCANTARILLA     12"</v>
          </cell>
          <cell r="C4548" t="str">
            <v>ML</v>
          </cell>
          <cell r="D4548">
            <v>47978</v>
          </cell>
        </row>
        <row r="4549">
          <cell r="A4549">
            <v>4549</v>
          </cell>
          <cell r="B4549" t="str">
            <v>CODO 90º CxC ALCANTA.  4"</v>
          </cell>
          <cell r="C4549" t="str">
            <v>UN</v>
          </cell>
          <cell r="D4549">
            <v>13507</v>
          </cell>
        </row>
        <row r="4550">
          <cell r="A4550">
            <v>4550</v>
          </cell>
          <cell r="B4550" t="str">
            <v>CODO 90º CxC ALCANTA.  6"</v>
          </cell>
          <cell r="C4550" t="str">
            <v>UN</v>
          </cell>
          <cell r="D4550">
            <v>22438</v>
          </cell>
        </row>
        <row r="4551">
          <cell r="A4551">
            <v>4551</v>
          </cell>
          <cell r="B4551" t="str">
            <v>CODO 90º CxE ALCANTA.  4"</v>
          </cell>
          <cell r="C4551" t="str">
            <v>UN</v>
          </cell>
          <cell r="D4551">
            <v>8873</v>
          </cell>
        </row>
        <row r="4552">
          <cell r="A4552">
            <v>4553</v>
          </cell>
          <cell r="B4552" t="str">
            <v>CODO 45º CxC ALCANTA.  4"</v>
          </cell>
          <cell r="C4552" t="str">
            <v>UN</v>
          </cell>
          <cell r="D4552">
            <v>2374</v>
          </cell>
        </row>
        <row r="4553">
          <cell r="A4553">
            <v>4554</v>
          </cell>
          <cell r="B4553" t="str">
            <v>CODO 45º CxC ALCANTA.  6"</v>
          </cell>
          <cell r="C4553" t="str">
            <v>UN</v>
          </cell>
          <cell r="D4553">
            <v>8022</v>
          </cell>
        </row>
        <row r="4554">
          <cell r="A4554">
            <v>4555</v>
          </cell>
          <cell r="B4554" t="str">
            <v>CODO 45º CxE ALCANTA.  4"</v>
          </cell>
          <cell r="C4554" t="str">
            <v>UN</v>
          </cell>
          <cell r="D4554">
            <v>2374</v>
          </cell>
        </row>
        <row r="4555">
          <cell r="A4555">
            <v>4556</v>
          </cell>
          <cell r="B4555" t="str">
            <v>CODO 45º CxE ALCANTA.  6"</v>
          </cell>
          <cell r="C4555" t="str">
            <v>UN</v>
          </cell>
          <cell r="D4555">
            <v>8022</v>
          </cell>
        </row>
        <row r="4556">
          <cell r="A4556">
            <v>4557</v>
          </cell>
          <cell r="B4556" t="str">
            <v>TEE CxC ALCANTARILLA   6"</v>
          </cell>
          <cell r="C4556" t="str">
            <v>UN</v>
          </cell>
          <cell r="D4556">
            <v>17865</v>
          </cell>
        </row>
        <row r="4557">
          <cell r="A4557">
            <v>4558</v>
          </cell>
          <cell r="B4557" t="str">
            <v>VERDE ANDES 305x305x11</v>
          </cell>
          <cell r="C4557" t="str">
            <v>M2</v>
          </cell>
          <cell r="D4557">
            <v>90480</v>
          </cell>
        </row>
        <row r="4558">
          <cell r="A4558">
            <v>4559</v>
          </cell>
          <cell r="B4558" t="str">
            <v>TEE CxE ALCANTARILLA   6"</v>
          </cell>
          <cell r="C4558" t="str">
            <v>UN</v>
          </cell>
          <cell r="D4558">
            <v>17865</v>
          </cell>
        </row>
        <row r="4559">
          <cell r="A4559">
            <v>4560</v>
          </cell>
          <cell r="B4559" t="str">
            <v>YEE CxC ALCANTARILLA   6"</v>
          </cell>
          <cell r="C4559" t="str">
            <v>UN</v>
          </cell>
          <cell r="D4559">
            <v>24476</v>
          </cell>
        </row>
        <row r="4560">
          <cell r="A4560">
            <v>4561</v>
          </cell>
          <cell r="B4560" t="str">
            <v>YEE REDUC.CxC ALCAN. 8x6"</v>
          </cell>
          <cell r="C4560" t="str">
            <v>UN</v>
          </cell>
          <cell r="D4560">
            <v>31849</v>
          </cell>
        </row>
        <row r="4561">
          <cell r="A4561">
            <v>4562</v>
          </cell>
          <cell r="B4561" t="str">
            <v>YEE CxE ALCANTARILLA   6"</v>
          </cell>
          <cell r="C4561" t="str">
            <v>UN</v>
          </cell>
          <cell r="D4561">
            <v>20957</v>
          </cell>
        </row>
        <row r="4562">
          <cell r="A4562">
            <v>4563</v>
          </cell>
          <cell r="B4562" t="str">
            <v>SILLA TEE ALCANTA.   6x4"</v>
          </cell>
          <cell r="C4562" t="str">
            <v>UN</v>
          </cell>
          <cell r="D4562">
            <v>11102</v>
          </cell>
        </row>
        <row r="4563">
          <cell r="A4563">
            <v>4564</v>
          </cell>
          <cell r="B4563" t="str">
            <v>SILLA TEE ALCANTA.   8x4"</v>
          </cell>
          <cell r="C4563" t="str">
            <v>UN</v>
          </cell>
          <cell r="D4563">
            <v>12150</v>
          </cell>
        </row>
        <row r="4564">
          <cell r="A4564">
            <v>4565</v>
          </cell>
          <cell r="B4564" t="str">
            <v>SILLA TEE ALCANTA.  10x4"</v>
          </cell>
          <cell r="C4564" t="str">
            <v>UN</v>
          </cell>
          <cell r="D4564">
            <v>20845</v>
          </cell>
        </row>
        <row r="4565">
          <cell r="A4565">
            <v>4566</v>
          </cell>
          <cell r="B4565" t="str">
            <v>SILLA TEE ALCANTA.  12x4"</v>
          </cell>
          <cell r="C4565" t="str">
            <v>UN</v>
          </cell>
          <cell r="D4565">
            <v>26843</v>
          </cell>
        </row>
        <row r="4566">
          <cell r="A4566">
            <v>4567</v>
          </cell>
          <cell r="B4566" t="str">
            <v>SILLA TEE ALCANTA.   8x6"</v>
          </cell>
          <cell r="C4566" t="str">
            <v>UN</v>
          </cell>
          <cell r="D4566">
            <v>14872</v>
          </cell>
        </row>
        <row r="4567">
          <cell r="A4567">
            <v>4568</v>
          </cell>
          <cell r="B4567" t="str">
            <v>SILLA TEE ALCANTA.  10x6"</v>
          </cell>
          <cell r="C4567" t="str">
            <v>UN</v>
          </cell>
          <cell r="D4567">
            <v>27108</v>
          </cell>
        </row>
        <row r="4568">
          <cell r="A4568">
            <v>4569</v>
          </cell>
          <cell r="B4568" t="str">
            <v>SILLA TEE ALCANTA.  12x6"</v>
          </cell>
          <cell r="C4568" t="str">
            <v>UN</v>
          </cell>
          <cell r="D4568">
            <v>31579</v>
          </cell>
        </row>
        <row r="4569">
          <cell r="A4569">
            <v>4570</v>
          </cell>
          <cell r="B4569" t="str">
            <v>SILLA YEE ALCANTA.   6x4"</v>
          </cell>
          <cell r="C4569" t="str">
            <v>UN</v>
          </cell>
          <cell r="D4569">
            <v>8710</v>
          </cell>
        </row>
        <row r="4570">
          <cell r="A4570">
            <v>4571</v>
          </cell>
          <cell r="B4570" t="str">
            <v>SILLA YEE ALCANTA.   8x4"</v>
          </cell>
          <cell r="C4570" t="str">
            <v>UN</v>
          </cell>
          <cell r="D4570">
            <v>12150</v>
          </cell>
        </row>
        <row r="4571">
          <cell r="A4571">
            <v>4572</v>
          </cell>
          <cell r="B4571" t="str">
            <v>SILLA YEE ALCANTA.  10x4"</v>
          </cell>
          <cell r="C4571" t="str">
            <v>UN</v>
          </cell>
          <cell r="D4571">
            <v>20845</v>
          </cell>
        </row>
        <row r="4572">
          <cell r="A4572">
            <v>4573</v>
          </cell>
          <cell r="B4572" t="str">
            <v>SILLA YEE ALCANTA.  12x4"</v>
          </cell>
          <cell r="C4572" t="str">
            <v>UN</v>
          </cell>
          <cell r="D4572">
            <v>29826</v>
          </cell>
        </row>
        <row r="4573">
          <cell r="A4573">
            <v>4574</v>
          </cell>
          <cell r="B4573" t="str">
            <v>SILLA YEE ALCANTA.   8x6"</v>
          </cell>
          <cell r="C4573" t="str">
            <v>UN</v>
          </cell>
          <cell r="D4573">
            <v>14872</v>
          </cell>
        </row>
        <row r="4574">
          <cell r="A4574">
            <v>4575</v>
          </cell>
          <cell r="B4574" t="str">
            <v>SILLA YEE ALCANTA.  10x6"</v>
          </cell>
          <cell r="C4574" t="str">
            <v>UN</v>
          </cell>
          <cell r="D4574">
            <v>31579</v>
          </cell>
        </row>
        <row r="4575">
          <cell r="A4575">
            <v>4576</v>
          </cell>
          <cell r="B4575" t="str">
            <v>SILLA YEE ALCANTA.  12x6"</v>
          </cell>
          <cell r="C4575" t="str">
            <v>UN</v>
          </cell>
          <cell r="D4575">
            <v>31579</v>
          </cell>
        </row>
        <row r="4576">
          <cell r="A4576">
            <v>4577</v>
          </cell>
          <cell r="B4576" t="str">
            <v>UNION ALCANTARILLA     4"</v>
          </cell>
          <cell r="C4576" t="str">
            <v>UN</v>
          </cell>
          <cell r="D4576">
            <v>8005</v>
          </cell>
        </row>
        <row r="4577">
          <cell r="A4577">
            <v>4578</v>
          </cell>
          <cell r="B4577" t="str">
            <v>UNION ALCANTARILLA     6"</v>
          </cell>
          <cell r="C4577" t="str">
            <v>UN</v>
          </cell>
          <cell r="D4577">
            <v>15258</v>
          </cell>
        </row>
        <row r="4578">
          <cell r="A4578">
            <v>4579</v>
          </cell>
          <cell r="B4578" t="str">
            <v>UNION ALCANTARILLA     8"</v>
          </cell>
          <cell r="C4578" t="str">
            <v>UN</v>
          </cell>
          <cell r="D4578">
            <v>23038</v>
          </cell>
        </row>
        <row r="4579">
          <cell r="A4579">
            <v>4580</v>
          </cell>
          <cell r="B4579" t="str">
            <v>UNION ALCANTARILLA    10"</v>
          </cell>
          <cell r="C4579" t="str">
            <v>UN</v>
          </cell>
          <cell r="D4579">
            <v>45129</v>
          </cell>
        </row>
        <row r="4580">
          <cell r="A4580">
            <v>4581</v>
          </cell>
          <cell r="B4580" t="str">
            <v>UNION ALCANTARILLA    12"</v>
          </cell>
          <cell r="C4580" t="str">
            <v>UN</v>
          </cell>
          <cell r="D4580">
            <v>78336</v>
          </cell>
        </row>
        <row r="4581">
          <cell r="A4581">
            <v>4582</v>
          </cell>
          <cell r="B4581" t="str">
            <v>TUBO UNION Z RDE       2"</v>
          </cell>
          <cell r="C4581" t="str">
            <v>ML</v>
          </cell>
          <cell r="D4581">
            <v>4062</v>
          </cell>
        </row>
        <row r="4582">
          <cell r="A4582">
            <v>4583</v>
          </cell>
          <cell r="B4582" t="str">
            <v>TUBO UNION Z RDE   2 1/2"</v>
          </cell>
          <cell r="C4582" t="str">
            <v>ML</v>
          </cell>
          <cell r="D4582">
            <v>6136</v>
          </cell>
        </row>
        <row r="4583">
          <cell r="A4583">
            <v>4584</v>
          </cell>
          <cell r="B4583" t="str">
            <v>TUBO UNION Z RDE       3"</v>
          </cell>
          <cell r="C4583" t="str">
            <v>ML</v>
          </cell>
          <cell r="D4583">
            <v>8869</v>
          </cell>
        </row>
        <row r="4584">
          <cell r="A4584">
            <v>4585</v>
          </cell>
          <cell r="B4584" t="str">
            <v>TUBO UNION Z RDE       4"</v>
          </cell>
          <cell r="C4584" t="str">
            <v>ML</v>
          </cell>
          <cell r="D4584">
            <v>13584</v>
          </cell>
        </row>
        <row r="4585">
          <cell r="A4585">
            <v>4586</v>
          </cell>
          <cell r="B4585" t="str">
            <v>TUBO UNION Z RDE       6"</v>
          </cell>
          <cell r="C4585" t="str">
            <v>ML</v>
          </cell>
          <cell r="D4585">
            <v>27303</v>
          </cell>
        </row>
        <row r="4586">
          <cell r="A4586">
            <v>4587</v>
          </cell>
          <cell r="B4586" t="str">
            <v>TUBO UNION Z RDE       8"</v>
          </cell>
          <cell r="C4586" t="str">
            <v>ML</v>
          </cell>
          <cell r="D4586">
            <v>46302</v>
          </cell>
        </row>
        <row r="4587">
          <cell r="A4587">
            <v>4588</v>
          </cell>
          <cell r="B4587" t="str">
            <v>TUBO UNION Z RDE      10"</v>
          </cell>
          <cell r="C4587" t="str">
            <v>ML</v>
          </cell>
          <cell r="D4587">
            <v>77276</v>
          </cell>
        </row>
        <row r="4588">
          <cell r="A4588">
            <v>4589</v>
          </cell>
          <cell r="B4588" t="str">
            <v>TUBO UNION Z RDE      12"</v>
          </cell>
          <cell r="C4588" t="str">
            <v>ML</v>
          </cell>
          <cell r="D4588">
            <v>109010</v>
          </cell>
        </row>
        <row r="4589">
          <cell r="A4589">
            <v>4590</v>
          </cell>
          <cell r="B4589" t="str">
            <v>VERDE ANDES 153x305x20</v>
          </cell>
          <cell r="C4589" t="str">
            <v>M2</v>
          </cell>
          <cell r="D4589">
            <v>106372</v>
          </cell>
        </row>
        <row r="4590">
          <cell r="A4590">
            <v>4591</v>
          </cell>
          <cell r="B4590" t="str">
            <v>UNION PRESION        1/2"</v>
          </cell>
          <cell r="C4590" t="str">
            <v>UN</v>
          </cell>
          <cell r="D4590">
            <v>190</v>
          </cell>
        </row>
        <row r="4591">
          <cell r="A4591">
            <v>4592</v>
          </cell>
          <cell r="B4591" t="str">
            <v>TUBO UNION Z           6"</v>
          </cell>
          <cell r="C4591" t="str">
            <v>ML</v>
          </cell>
          <cell r="D4591">
            <v>27303</v>
          </cell>
        </row>
        <row r="4592">
          <cell r="A4592">
            <v>4593</v>
          </cell>
          <cell r="B4592" t="str">
            <v>UNION PRESION        3/4"</v>
          </cell>
          <cell r="C4592" t="str">
            <v>UN</v>
          </cell>
          <cell r="D4592">
            <v>249</v>
          </cell>
        </row>
        <row r="4593">
          <cell r="A4593">
            <v>4594</v>
          </cell>
          <cell r="B4593" t="str">
            <v>CODO G.RAD.90ºUNION Z  2"</v>
          </cell>
          <cell r="C4593" t="str">
            <v>UN</v>
          </cell>
          <cell r="D4593">
            <v>10279</v>
          </cell>
        </row>
        <row r="4594">
          <cell r="A4594">
            <v>4595</v>
          </cell>
          <cell r="B4594" t="str">
            <v>CODO G.RAD.90ºUNION Z  3"</v>
          </cell>
          <cell r="C4594" t="str">
            <v>UN</v>
          </cell>
          <cell r="D4594">
            <v>21579</v>
          </cell>
        </row>
        <row r="4595">
          <cell r="A4595">
            <v>4596</v>
          </cell>
          <cell r="B4595" t="str">
            <v>CODO G.RAD.90ºUNION Z  4"</v>
          </cell>
          <cell r="C4595" t="str">
            <v>UN</v>
          </cell>
          <cell r="D4595">
            <v>41435</v>
          </cell>
        </row>
        <row r="4596">
          <cell r="A4596">
            <v>4597</v>
          </cell>
          <cell r="B4596" t="str">
            <v>CODO G.RAD.90ºUNION Z  6"</v>
          </cell>
          <cell r="C4596" t="str">
            <v>UN</v>
          </cell>
          <cell r="D4596">
            <v>110366</v>
          </cell>
        </row>
        <row r="4597">
          <cell r="A4597">
            <v>4598</v>
          </cell>
          <cell r="B4597" t="str">
            <v>CODO G.RAD.90ºUNION Z  8"</v>
          </cell>
          <cell r="C4597" t="str">
            <v>UN</v>
          </cell>
          <cell r="D4597">
            <v>262456</v>
          </cell>
        </row>
        <row r="4598">
          <cell r="A4598">
            <v>4599</v>
          </cell>
          <cell r="B4598" t="str">
            <v>CODO G.RAD.90ºUNION Z 10"</v>
          </cell>
          <cell r="C4598" t="str">
            <v>UN</v>
          </cell>
          <cell r="D4598">
            <v>539109</v>
          </cell>
        </row>
        <row r="4599">
          <cell r="A4599">
            <v>4600</v>
          </cell>
          <cell r="B4599" t="str">
            <v>CODO G.RAD.90ºUNION Z 12"</v>
          </cell>
          <cell r="C4599" t="str">
            <v>UN</v>
          </cell>
          <cell r="D4599">
            <v>774709</v>
          </cell>
        </row>
        <row r="4600">
          <cell r="A4600">
            <v>4601</v>
          </cell>
          <cell r="B4600" t="str">
            <v>UNIVERSAL            1/2"</v>
          </cell>
          <cell r="C4600" t="str">
            <v>UN</v>
          </cell>
          <cell r="D4600">
            <v>1506</v>
          </cell>
        </row>
        <row r="4601">
          <cell r="A4601">
            <v>4602</v>
          </cell>
          <cell r="B4601" t="str">
            <v>COLLAR DERIVACION  2x1/2"</v>
          </cell>
          <cell r="C4601" t="str">
            <v>UN</v>
          </cell>
          <cell r="D4601">
            <v>3363</v>
          </cell>
        </row>
        <row r="4602">
          <cell r="A4602">
            <v>4603</v>
          </cell>
          <cell r="B4602" t="str">
            <v>COLLAR DERIVACION  2x3/4"</v>
          </cell>
          <cell r="C4602" t="str">
            <v>UN</v>
          </cell>
          <cell r="D4602">
            <v>3363</v>
          </cell>
        </row>
        <row r="4603">
          <cell r="A4603">
            <v>4604</v>
          </cell>
          <cell r="B4603" t="str">
            <v>BUJE SOLDADO     2x1 1/2"</v>
          </cell>
          <cell r="C4603" t="str">
            <v>UN</v>
          </cell>
          <cell r="D4603">
            <v>791</v>
          </cell>
        </row>
        <row r="4604">
          <cell r="A4604">
            <v>4605</v>
          </cell>
          <cell r="B4604" t="str">
            <v>BUJE SOLDADO         3x2"</v>
          </cell>
          <cell r="C4604" t="str">
            <v>UN</v>
          </cell>
          <cell r="D4604">
            <v>1801</v>
          </cell>
        </row>
        <row r="4605">
          <cell r="A4605">
            <v>4606</v>
          </cell>
          <cell r="B4605" t="str">
            <v>CODO SANITARIO CxC 1 1/2"</v>
          </cell>
          <cell r="C4605" t="str">
            <v>UN</v>
          </cell>
          <cell r="D4605">
            <v>1034</v>
          </cell>
        </row>
        <row r="4606">
          <cell r="A4606">
            <v>4607</v>
          </cell>
          <cell r="B4606" t="str">
            <v>CODO SANITARIO CxE 1 1/2"</v>
          </cell>
          <cell r="C4606" t="str">
            <v>UN</v>
          </cell>
          <cell r="D4606">
            <v>1034</v>
          </cell>
        </row>
        <row r="4607">
          <cell r="A4607">
            <v>4608</v>
          </cell>
          <cell r="B4607" t="str">
            <v>UNION Z                2"</v>
          </cell>
          <cell r="C4607" t="str">
            <v>UN</v>
          </cell>
          <cell r="D4607">
            <v>6961</v>
          </cell>
        </row>
        <row r="4608">
          <cell r="A4608">
            <v>4609</v>
          </cell>
          <cell r="B4608" t="str">
            <v>UNION Z                3"</v>
          </cell>
          <cell r="C4608" t="str">
            <v>UN</v>
          </cell>
          <cell r="D4608">
            <v>13244</v>
          </cell>
        </row>
        <row r="4609">
          <cell r="A4609">
            <v>4610</v>
          </cell>
          <cell r="B4609" t="str">
            <v>UNION Z                4"</v>
          </cell>
          <cell r="C4609" t="str">
            <v>UN</v>
          </cell>
          <cell r="D4609">
            <v>19377</v>
          </cell>
        </row>
        <row r="4610">
          <cell r="A4610">
            <v>4611</v>
          </cell>
          <cell r="B4610" t="str">
            <v>UNION Z                6"</v>
          </cell>
          <cell r="C4610" t="str">
            <v>UN</v>
          </cell>
          <cell r="D4610">
            <v>45240</v>
          </cell>
        </row>
        <row r="4611">
          <cell r="A4611">
            <v>4612</v>
          </cell>
          <cell r="B4611" t="str">
            <v>UNION Z                8"</v>
          </cell>
          <cell r="C4611" t="str">
            <v>UN</v>
          </cell>
          <cell r="D4611">
            <v>83117</v>
          </cell>
        </row>
        <row r="4612">
          <cell r="A4612">
            <v>4613</v>
          </cell>
          <cell r="B4612" t="str">
            <v>UNION Z               10"</v>
          </cell>
          <cell r="C4612" t="str">
            <v>UN</v>
          </cell>
          <cell r="D4612">
            <v>148504</v>
          </cell>
        </row>
        <row r="4613">
          <cell r="A4613">
            <v>4614</v>
          </cell>
          <cell r="B4613" t="str">
            <v>UNION Z               12"</v>
          </cell>
          <cell r="C4613" t="str">
            <v>UN</v>
          </cell>
          <cell r="D4613">
            <v>255721</v>
          </cell>
        </row>
        <row r="4614">
          <cell r="A4614">
            <v>4615</v>
          </cell>
          <cell r="B4614" t="str">
            <v>COLL.DERIV.UNION Z 2x1/2"</v>
          </cell>
          <cell r="C4614" t="str">
            <v>UN</v>
          </cell>
          <cell r="D4614">
            <v>1875</v>
          </cell>
        </row>
        <row r="4615">
          <cell r="A4615">
            <v>4616</v>
          </cell>
          <cell r="B4615" t="str">
            <v>VERDE ANDES 153X305x20 01</v>
          </cell>
          <cell r="C4615" t="str">
            <v>M2</v>
          </cell>
          <cell r="D4615">
            <v>113796</v>
          </cell>
        </row>
        <row r="4616">
          <cell r="A4616">
            <v>4617</v>
          </cell>
          <cell r="B4616" t="str">
            <v>COLL.DERIV.UNION Z 3x1/2"</v>
          </cell>
          <cell r="C4616" t="str">
            <v>UN</v>
          </cell>
          <cell r="D4616">
            <v>5010</v>
          </cell>
        </row>
        <row r="4617">
          <cell r="A4617">
            <v>4618</v>
          </cell>
          <cell r="B4617" t="str">
            <v>VERDE ANDES 305x305x20</v>
          </cell>
          <cell r="C4617" t="str">
            <v>M2</v>
          </cell>
          <cell r="D4617">
            <v>111360</v>
          </cell>
        </row>
        <row r="4618">
          <cell r="A4618">
            <v>4619</v>
          </cell>
          <cell r="B4618" t="str">
            <v>COLL.DERIV.UNION Z 4x1/2"</v>
          </cell>
          <cell r="C4618" t="str">
            <v>UN</v>
          </cell>
          <cell r="D4618">
            <v>5533</v>
          </cell>
        </row>
        <row r="4619">
          <cell r="A4619">
            <v>4620</v>
          </cell>
          <cell r="B4619" t="str">
            <v>VERDE ANDES 305x305x20 01</v>
          </cell>
          <cell r="C4619" t="str">
            <v>M2</v>
          </cell>
          <cell r="D4619">
            <v>120060</v>
          </cell>
        </row>
        <row r="4620">
          <cell r="A4620">
            <v>4621</v>
          </cell>
          <cell r="B4620" t="str">
            <v>COLL.DERIV.UNION Z 6x1/2"</v>
          </cell>
          <cell r="C4620" t="str">
            <v>UN</v>
          </cell>
          <cell r="D4620">
            <v>6514</v>
          </cell>
        </row>
        <row r="4621">
          <cell r="A4621">
            <v>4622</v>
          </cell>
          <cell r="B4621" t="str">
            <v>VERDE ANDES 305x610x20</v>
          </cell>
          <cell r="C4621" t="str">
            <v>M2</v>
          </cell>
          <cell r="D4621">
            <v>117502</v>
          </cell>
        </row>
        <row r="4622">
          <cell r="A4622">
            <v>4623</v>
          </cell>
          <cell r="B4622" t="str">
            <v>COLL.DERIV.UNION Z   8x1"</v>
          </cell>
          <cell r="C4622" t="str">
            <v>UN</v>
          </cell>
          <cell r="D4622">
            <v>16569</v>
          </cell>
        </row>
        <row r="4623">
          <cell r="A4623">
            <v>4624</v>
          </cell>
          <cell r="B4623" t="str">
            <v>MARCO SUMIDERO   73x38x14</v>
          </cell>
          <cell r="C4623" t="str">
            <v>UN</v>
          </cell>
          <cell r="D4623">
            <v>23915</v>
          </cell>
        </row>
        <row r="4624">
          <cell r="A4624">
            <v>4625</v>
          </cell>
          <cell r="B4624" t="str">
            <v>SUMIDERO VIAL    95x45x10</v>
          </cell>
          <cell r="C4624" t="str">
            <v>UN</v>
          </cell>
          <cell r="D4624">
            <v>61761</v>
          </cell>
        </row>
        <row r="4625">
          <cell r="A4625">
            <v>4626</v>
          </cell>
          <cell r="B4625" t="str">
            <v>MARCO SUMIDERO  100x50x14</v>
          </cell>
          <cell r="C4625" t="str">
            <v>UN</v>
          </cell>
          <cell r="D4625">
            <v>25688</v>
          </cell>
        </row>
        <row r="4626">
          <cell r="A4626">
            <v>4627</v>
          </cell>
          <cell r="B4626" t="str">
            <v>SUMIDERO GARAJES 46x33x10</v>
          </cell>
          <cell r="C4626" t="str">
            <v>UN</v>
          </cell>
          <cell r="D4626">
            <v>31203</v>
          </cell>
        </row>
        <row r="4627">
          <cell r="A4627">
            <v>4628</v>
          </cell>
          <cell r="B4627" t="str">
            <v>TAPA POZO EN VIAS  D=0.60</v>
          </cell>
          <cell r="C4627" t="str">
            <v>UN</v>
          </cell>
          <cell r="D4627">
            <v>50015</v>
          </cell>
        </row>
        <row r="4628">
          <cell r="A4628">
            <v>4629</v>
          </cell>
          <cell r="B4628" t="str">
            <v>MARCO TAPA POZO</v>
          </cell>
          <cell r="C4628" t="str">
            <v>UN</v>
          </cell>
          <cell r="D4628">
            <v>32061</v>
          </cell>
        </row>
        <row r="4629">
          <cell r="A4629">
            <v>4630</v>
          </cell>
          <cell r="B4629" t="str">
            <v>CAJA CONTADOR   ACUEDUCTO</v>
          </cell>
          <cell r="C4629" t="str">
            <v>UN</v>
          </cell>
          <cell r="D4629">
            <v>28886</v>
          </cell>
        </row>
        <row r="4630">
          <cell r="A4630">
            <v>4631</v>
          </cell>
          <cell r="B4630" t="str">
            <v>CUNETA VIAS        L=1.00</v>
          </cell>
          <cell r="C4630" t="str">
            <v>UN</v>
          </cell>
          <cell r="D4630">
            <v>10613</v>
          </cell>
        </row>
        <row r="4631">
          <cell r="A4631">
            <v>4632</v>
          </cell>
          <cell r="B4631" t="str">
            <v>CAJA INSP.FIBRIT PANDA</v>
          </cell>
          <cell r="C4631" t="str">
            <v>UN</v>
          </cell>
          <cell r="D4631">
            <v>34322</v>
          </cell>
        </row>
        <row r="4632">
          <cell r="A4632">
            <v>4633</v>
          </cell>
          <cell r="B4632" t="str">
            <v>CAJA INSP.FIBRIT PROFUNDA</v>
          </cell>
          <cell r="C4632" t="str">
            <v>UN</v>
          </cell>
          <cell r="D4632">
            <v>48381</v>
          </cell>
        </row>
        <row r="4633">
          <cell r="A4633">
            <v>4634</v>
          </cell>
          <cell r="B4633" t="str">
            <v>TAPA CAJA TRAFICO LIVIANO</v>
          </cell>
          <cell r="C4633" t="str">
            <v>UN</v>
          </cell>
          <cell r="D4633">
            <v>42585</v>
          </cell>
        </row>
        <row r="4634">
          <cell r="A4634">
            <v>4635</v>
          </cell>
          <cell r="B4634" t="str">
            <v>TAPA CAJA TRAFICO  PESADO</v>
          </cell>
          <cell r="C4634" t="str">
            <v>UN</v>
          </cell>
          <cell r="D4634">
            <v>46515</v>
          </cell>
        </row>
        <row r="4635">
          <cell r="A4635">
            <v>4636</v>
          </cell>
          <cell r="B4635" t="str">
            <v>VERDE ANDES 305x610x20 01</v>
          </cell>
          <cell r="C4635" t="str">
            <v>M2</v>
          </cell>
          <cell r="D4635">
            <v>126440</v>
          </cell>
        </row>
        <row r="4636">
          <cell r="A4636">
            <v>4637</v>
          </cell>
          <cell r="B4636" t="str">
            <v>VERDE ANDES ASERRADO</v>
          </cell>
          <cell r="C4636" t="str">
            <v>M2</v>
          </cell>
          <cell r="D4636">
            <v>96860</v>
          </cell>
        </row>
        <row r="4637">
          <cell r="A4637">
            <v>4638</v>
          </cell>
          <cell r="B4637" t="str">
            <v>VERDE ANDES ASERRADO   01</v>
          </cell>
          <cell r="C4637" t="str">
            <v>M2</v>
          </cell>
          <cell r="D4637">
            <v>107764</v>
          </cell>
        </row>
        <row r="4638">
          <cell r="A4638">
            <v>4639</v>
          </cell>
          <cell r="B4638" t="str">
            <v>VERDE ANDES CUADREADO</v>
          </cell>
          <cell r="C4638" t="str">
            <v>M2</v>
          </cell>
          <cell r="D4638">
            <v>145928</v>
          </cell>
        </row>
        <row r="4639">
          <cell r="A4639">
            <v>4640</v>
          </cell>
          <cell r="B4639" t="str">
            <v>PLATINA            1/4x2"</v>
          </cell>
          <cell r="C4639" t="str">
            <v>TN</v>
          </cell>
          <cell r="D4639">
            <v>659007</v>
          </cell>
        </row>
        <row r="4640">
          <cell r="A4640">
            <v>4641</v>
          </cell>
          <cell r="B4640" t="str">
            <v>CHAZO MADERA        4"x4"</v>
          </cell>
          <cell r="C4640" t="str">
            <v>UN</v>
          </cell>
          <cell r="D4640">
            <v>1000</v>
          </cell>
        </row>
        <row r="4641">
          <cell r="A4641">
            <v>4642</v>
          </cell>
          <cell r="B4641" t="str">
            <v>BARNIZ MATE EXTERIOR</v>
          </cell>
          <cell r="C4641" t="str">
            <v>GL</v>
          </cell>
          <cell r="D4641">
            <v>18850</v>
          </cell>
        </row>
        <row r="4642">
          <cell r="A4642">
            <v>4643</v>
          </cell>
          <cell r="B4642" t="str">
            <v>PLATINA            1/4x3"</v>
          </cell>
          <cell r="C4642" t="str">
            <v>TN</v>
          </cell>
          <cell r="D4642">
            <v>656363</v>
          </cell>
        </row>
        <row r="4643">
          <cell r="A4643">
            <v>4644</v>
          </cell>
          <cell r="B4643" t="str">
            <v>VERDE ANDES CUADREADO  01</v>
          </cell>
          <cell r="C4643" t="str">
            <v>M2</v>
          </cell>
          <cell r="D4643">
            <v>157296</v>
          </cell>
        </row>
        <row r="4644">
          <cell r="A4644">
            <v>4645</v>
          </cell>
          <cell r="B4644" t="str">
            <v>VERDE OCRE 153x305x10</v>
          </cell>
          <cell r="C4644" t="str">
            <v>M2</v>
          </cell>
          <cell r="D4644">
            <v>71688</v>
          </cell>
        </row>
        <row r="4645">
          <cell r="A4645">
            <v>4646</v>
          </cell>
          <cell r="B4645" t="str">
            <v>VERDE OCRE 305x305x10</v>
          </cell>
          <cell r="C4645" t="str">
            <v>M2</v>
          </cell>
          <cell r="D4645">
            <v>71688</v>
          </cell>
        </row>
        <row r="4646">
          <cell r="A4646">
            <v>4647</v>
          </cell>
          <cell r="B4646" t="str">
            <v>LISTON M.H.  PINO ROMERON</v>
          </cell>
          <cell r="C4646" t="str">
            <v>M2</v>
          </cell>
          <cell r="D4646">
            <v>8250</v>
          </cell>
        </row>
        <row r="4647">
          <cell r="A4647">
            <v>4648</v>
          </cell>
          <cell r="B4647" t="str">
            <v>LISTON M.H.        VIROLA</v>
          </cell>
          <cell r="C4647" t="str">
            <v>M2</v>
          </cell>
          <cell r="D4647">
            <v>3850</v>
          </cell>
        </row>
        <row r="4648">
          <cell r="A4648">
            <v>4649</v>
          </cell>
          <cell r="B4648" t="str">
            <v>LISTON M.H.     PEINEMONO</v>
          </cell>
          <cell r="C4648" t="str">
            <v>M2</v>
          </cell>
          <cell r="D4648">
            <v>3520</v>
          </cell>
        </row>
        <row r="4649">
          <cell r="A4649">
            <v>4650</v>
          </cell>
          <cell r="B4649" t="str">
            <v>LISTON M.H.      AMARILLO</v>
          </cell>
          <cell r="C4649" t="str">
            <v>M2</v>
          </cell>
          <cell r="D4649">
            <v>7500</v>
          </cell>
        </row>
        <row r="4650">
          <cell r="A4650">
            <v>4651</v>
          </cell>
          <cell r="B4650" t="str">
            <v>LISTON M.H.      GUAYACAN</v>
          </cell>
          <cell r="C4650" t="str">
            <v>M2</v>
          </cell>
          <cell r="D4650">
            <v>17600</v>
          </cell>
        </row>
        <row r="4651">
          <cell r="A4651">
            <v>4652</v>
          </cell>
          <cell r="B4651" t="str">
            <v>VERDE OCRE ZOCALO</v>
          </cell>
          <cell r="C4651" t="str">
            <v>ML</v>
          </cell>
          <cell r="D4651">
            <v>5336</v>
          </cell>
        </row>
        <row r="4652">
          <cell r="A4652">
            <v>4653</v>
          </cell>
          <cell r="B4652" t="str">
            <v>VERDE OCRE 153x305x11</v>
          </cell>
          <cell r="C4652" t="str">
            <v>M2</v>
          </cell>
          <cell r="D4652">
            <v>67744</v>
          </cell>
        </row>
        <row r="4653">
          <cell r="A4653">
            <v>4654</v>
          </cell>
          <cell r="B4653" t="str">
            <v>VERDE OCRE 305x305x11</v>
          </cell>
          <cell r="C4653" t="str">
            <v>M2</v>
          </cell>
          <cell r="D4653">
            <v>79344</v>
          </cell>
        </row>
        <row r="4654">
          <cell r="A4654">
            <v>4655</v>
          </cell>
          <cell r="B4654" t="str">
            <v>PILOTES HINCADOS 25x25</v>
          </cell>
          <cell r="C4654" t="str">
            <v>ML</v>
          </cell>
          <cell r="D4654">
            <v>50000</v>
          </cell>
        </row>
        <row r="4655">
          <cell r="A4655">
            <v>4656</v>
          </cell>
          <cell r="B4655" t="str">
            <v>TUBO AGUA GALVAN     1/4"</v>
          </cell>
          <cell r="C4655" t="str">
            <v>ML</v>
          </cell>
          <cell r="D4655">
            <v>2688</v>
          </cell>
        </row>
        <row r="4656">
          <cell r="A4656">
            <v>4657</v>
          </cell>
          <cell r="B4656" t="str">
            <v>TUBO AGUA GALVAN     3/8"</v>
          </cell>
          <cell r="C4656" t="str">
            <v>ML</v>
          </cell>
          <cell r="D4656">
            <v>2903</v>
          </cell>
        </row>
        <row r="4657">
          <cell r="A4657">
            <v>4658</v>
          </cell>
          <cell r="B4657" t="str">
            <v>TUBO AGUA GALVAN.    1/2"</v>
          </cell>
          <cell r="C4657" t="str">
            <v>ML</v>
          </cell>
          <cell r="D4657">
            <v>2816</v>
          </cell>
        </row>
        <row r="4658">
          <cell r="A4658">
            <v>4659</v>
          </cell>
          <cell r="B4658" t="str">
            <v>TUBO AGUA GALVAN.    3/4"</v>
          </cell>
          <cell r="C4658" t="str">
            <v>ML</v>
          </cell>
          <cell r="D4658">
            <v>4106</v>
          </cell>
        </row>
        <row r="4659">
          <cell r="A4659">
            <v>4660</v>
          </cell>
          <cell r="B4659" t="str">
            <v>TUBO AGUA GALVAN.      1"</v>
          </cell>
          <cell r="C4659" t="str">
            <v>ML</v>
          </cell>
          <cell r="D4659">
            <v>5615</v>
          </cell>
        </row>
        <row r="4660">
          <cell r="A4660">
            <v>4661</v>
          </cell>
          <cell r="B4660" t="str">
            <v>TVP CLASICO 153x305x10</v>
          </cell>
          <cell r="C4660" t="str">
            <v>M2</v>
          </cell>
          <cell r="D4660">
            <v>51040</v>
          </cell>
        </row>
        <row r="4661">
          <cell r="A4661">
            <v>4662</v>
          </cell>
          <cell r="B4661" t="str">
            <v>TUBO AGUA GALVAN.  1 1/2"</v>
          </cell>
          <cell r="C4661" t="str">
            <v>ML</v>
          </cell>
          <cell r="D4661">
            <v>9125</v>
          </cell>
        </row>
        <row r="4662">
          <cell r="A4662">
            <v>4663</v>
          </cell>
          <cell r="B4662" t="str">
            <v>TUBO AGUA GALVAN.      2"</v>
          </cell>
          <cell r="C4662" t="str">
            <v>ML</v>
          </cell>
          <cell r="D4662">
            <v>12594</v>
          </cell>
        </row>
        <row r="4663">
          <cell r="A4663">
            <v>4664</v>
          </cell>
          <cell r="B4663" t="str">
            <v>TUBO AGUA GALVAN.  2-1/2"</v>
          </cell>
          <cell r="C4663" t="str">
            <v>ML</v>
          </cell>
          <cell r="D4663">
            <v>21401</v>
          </cell>
        </row>
        <row r="4664">
          <cell r="A4664">
            <v>4665</v>
          </cell>
          <cell r="B4664" t="str">
            <v>PLATINA            1/4x5"</v>
          </cell>
          <cell r="C4664" t="str">
            <v>TN</v>
          </cell>
          <cell r="D4664">
            <v>750384</v>
          </cell>
        </row>
        <row r="4665">
          <cell r="A4665">
            <v>4666</v>
          </cell>
          <cell r="B4665" t="str">
            <v>PLATINA            3/8x1"</v>
          </cell>
          <cell r="C4665" t="str">
            <v>TN</v>
          </cell>
          <cell r="D4665">
            <v>659007</v>
          </cell>
        </row>
        <row r="4666">
          <cell r="A4666">
            <v>4667</v>
          </cell>
          <cell r="B4666" t="str">
            <v>TVP CLASICO 153x305x10 01</v>
          </cell>
          <cell r="C4666" t="str">
            <v>M2</v>
          </cell>
          <cell r="D4666">
            <v>51040</v>
          </cell>
        </row>
        <row r="4667">
          <cell r="A4667">
            <v>4668</v>
          </cell>
          <cell r="B4667" t="str">
            <v>TVP CLASICO 153x305x10 02</v>
          </cell>
          <cell r="C4667" t="str">
            <v>ML</v>
          </cell>
          <cell r="D4667">
            <v>51040</v>
          </cell>
        </row>
        <row r="4668">
          <cell r="A4668">
            <v>4669</v>
          </cell>
          <cell r="B4668" t="str">
            <v>TUBO NEGRA AGUA      1/2"</v>
          </cell>
          <cell r="C4668" t="str">
            <v>ML</v>
          </cell>
          <cell r="D4668">
            <v>1650</v>
          </cell>
        </row>
        <row r="4669">
          <cell r="A4669">
            <v>4670</v>
          </cell>
          <cell r="B4669" t="str">
            <v>TUBO NEGRA AGUA      3/4"</v>
          </cell>
          <cell r="C4669" t="str">
            <v>ML</v>
          </cell>
          <cell r="D4669">
            <v>2034</v>
          </cell>
        </row>
        <row r="4670">
          <cell r="A4670">
            <v>4671</v>
          </cell>
          <cell r="B4670" t="str">
            <v>TVP CLASICO 153x305x10 03</v>
          </cell>
          <cell r="C4670" t="str">
            <v>M2</v>
          </cell>
          <cell r="D4670">
            <v>51040</v>
          </cell>
        </row>
        <row r="4671">
          <cell r="A4671">
            <v>4672</v>
          </cell>
          <cell r="B4671" t="str">
            <v>TVP CLASICO ZOCALO</v>
          </cell>
          <cell r="C4671" t="str">
            <v>ML</v>
          </cell>
          <cell r="D4671">
            <v>3828</v>
          </cell>
        </row>
        <row r="4672">
          <cell r="A4672">
            <v>4673</v>
          </cell>
          <cell r="B4672" t="str">
            <v>TUBO NEGRA AGUA    1 1/2"</v>
          </cell>
          <cell r="C4672" t="str">
            <v>ML</v>
          </cell>
          <cell r="D4672">
            <v>5593</v>
          </cell>
        </row>
        <row r="4673">
          <cell r="A4673">
            <v>4674</v>
          </cell>
          <cell r="B4673" t="str">
            <v>TVP CLASICO 153x305x20</v>
          </cell>
          <cell r="C4673" t="str">
            <v>M2</v>
          </cell>
          <cell r="D4673">
            <v>69020</v>
          </cell>
        </row>
        <row r="4674">
          <cell r="A4674">
            <v>4675</v>
          </cell>
          <cell r="B4674" t="str">
            <v>TVP CLASICO 153x305X20 01</v>
          </cell>
          <cell r="C4674" t="str">
            <v>M2</v>
          </cell>
          <cell r="D4674">
            <v>86420</v>
          </cell>
        </row>
        <row r="4675">
          <cell r="A4675">
            <v>4676</v>
          </cell>
          <cell r="B4675" t="str">
            <v>PLATINA            3/8x2"</v>
          </cell>
          <cell r="C4675" t="str">
            <v>TN</v>
          </cell>
          <cell r="D4675">
            <v>659007</v>
          </cell>
        </row>
        <row r="4676">
          <cell r="A4676">
            <v>4677</v>
          </cell>
          <cell r="B4676" t="str">
            <v>PLATINA            3/8x3"</v>
          </cell>
          <cell r="C4676" t="str">
            <v>TN</v>
          </cell>
          <cell r="D4676">
            <v>659007</v>
          </cell>
        </row>
        <row r="4677">
          <cell r="A4677">
            <v>4678</v>
          </cell>
          <cell r="B4677" t="str">
            <v>TUBO CONDUIT LIV.    1/2"</v>
          </cell>
          <cell r="C4677" t="str">
            <v>ML</v>
          </cell>
          <cell r="D4677">
            <v>1348</v>
          </cell>
        </row>
        <row r="4678">
          <cell r="A4678">
            <v>4679</v>
          </cell>
          <cell r="B4678" t="str">
            <v>TUBO CONDUIT LIV.    3/4"</v>
          </cell>
          <cell r="C4678" t="str">
            <v>ML</v>
          </cell>
          <cell r="D4678">
            <v>2423</v>
          </cell>
        </row>
        <row r="4679">
          <cell r="A4679">
            <v>4680</v>
          </cell>
          <cell r="B4679" t="str">
            <v>TUBO CONDUIT LIV.      1"</v>
          </cell>
          <cell r="C4679" t="str">
            <v>ML</v>
          </cell>
          <cell r="D4679">
            <v>2590</v>
          </cell>
        </row>
        <row r="4680">
          <cell r="A4680">
            <v>4681</v>
          </cell>
          <cell r="B4680" t="str">
            <v>TUBO CONDUIT LIV.  1 1/4"</v>
          </cell>
          <cell r="C4680" t="str">
            <v>ML</v>
          </cell>
          <cell r="D4680">
            <v>2798</v>
          </cell>
        </row>
        <row r="4681">
          <cell r="A4681">
            <v>4682</v>
          </cell>
          <cell r="B4681" t="str">
            <v>TUBO CONDUIT LIV.  1 1/2"</v>
          </cell>
          <cell r="C4681" t="str">
            <v>ML</v>
          </cell>
          <cell r="D4681">
            <v>3291</v>
          </cell>
        </row>
        <row r="4682">
          <cell r="A4682">
            <v>4683</v>
          </cell>
          <cell r="B4682" t="str">
            <v>TUBO CONDUIT LIV.      2"</v>
          </cell>
          <cell r="C4682" t="str">
            <v>ML</v>
          </cell>
          <cell r="D4682">
            <v>4850</v>
          </cell>
        </row>
        <row r="4683">
          <cell r="A4683">
            <v>4684</v>
          </cell>
          <cell r="B4683" t="str">
            <v>TUBO CONDUIT GRIS    1/2"</v>
          </cell>
          <cell r="C4683" t="str">
            <v>ML</v>
          </cell>
          <cell r="D4683">
            <v>1450</v>
          </cell>
        </row>
        <row r="4684">
          <cell r="A4684">
            <v>4685</v>
          </cell>
          <cell r="B4684" t="str">
            <v>TUBO CONDUIT GRIS    3/4"</v>
          </cell>
          <cell r="C4684" t="str">
            <v>ML</v>
          </cell>
          <cell r="D4684">
            <v>1917</v>
          </cell>
        </row>
        <row r="4685">
          <cell r="A4685">
            <v>4686</v>
          </cell>
          <cell r="B4685" t="str">
            <v>TUBO CONDUIT GRIS      1"</v>
          </cell>
          <cell r="C4685" t="str">
            <v>ML</v>
          </cell>
          <cell r="D4685">
            <v>3080</v>
          </cell>
        </row>
        <row r="4686">
          <cell r="A4686">
            <v>4687</v>
          </cell>
          <cell r="B4686" t="str">
            <v>TUBO CONDUIT GRIS  1 1/4"</v>
          </cell>
          <cell r="C4686" t="str">
            <v>ML</v>
          </cell>
          <cell r="D4686">
            <v>3801</v>
          </cell>
        </row>
        <row r="4687">
          <cell r="A4687">
            <v>4688</v>
          </cell>
          <cell r="B4687" t="str">
            <v>TUBO CONDUIT GRIS  1 1/2"</v>
          </cell>
          <cell r="C4687" t="str">
            <v>ML</v>
          </cell>
          <cell r="D4687">
            <v>5077</v>
          </cell>
        </row>
        <row r="4688">
          <cell r="A4688">
            <v>4689</v>
          </cell>
          <cell r="B4688" t="str">
            <v>TUBO CONDUIT GRIS      2"</v>
          </cell>
          <cell r="C4688" t="str">
            <v>ML</v>
          </cell>
          <cell r="D4688">
            <v>6264</v>
          </cell>
        </row>
        <row r="4689">
          <cell r="A4689">
            <v>4690</v>
          </cell>
          <cell r="B4689" t="str">
            <v>TUBO CONDUIT GRIS  2 1/2"</v>
          </cell>
          <cell r="C4689" t="str">
            <v>ML</v>
          </cell>
          <cell r="D4689">
            <v>10786</v>
          </cell>
        </row>
        <row r="4690">
          <cell r="A4690">
            <v>4691</v>
          </cell>
          <cell r="B4690" t="str">
            <v>TUBO CONDUIT GRIS      3"</v>
          </cell>
          <cell r="C4690" t="str">
            <v>ML</v>
          </cell>
          <cell r="D4690">
            <v>13035</v>
          </cell>
        </row>
        <row r="4691">
          <cell r="A4691">
            <v>4692</v>
          </cell>
          <cell r="B4691" t="str">
            <v>PLATINA            1/2x1"</v>
          </cell>
          <cell r="C4691" t="str">
            <v>TN</v>
          </cell>
          <cell r="D4691">
            <v>659007</v>
          </cell>
        </row>
        <row r="4692">
          <cell r="A4692">
            <v>4693</v>
          </cell>
          <cell r="B4692" t="str">
            <v>TUBO CONDU.GALVA     1/2"</v>
          </cell>
          <cell r="C4692" t="str">
            <v>ML</v>
          </cell>
          <cell r="D4692">
            <v>2083</v>
          </cell>
        </row>
        <row r="4693">
          <cell r="A4693">
            <v>4694</v>
          </cell>
          <cell r="B4693" t="str">
            <v>TUBO CONDU.GALVA     3/4"</v>
          </cell>
          <cell r="C4693" t="str">
            <v>ML</v>
          </cell>
          <cell r="D4693">
            <v>2752</v>
          </cell>
        </row>
        <row r="4694">
          <cell r="A4694">
            <v>4695</v>
          </cell>
          <cell r="B4694" t="str">
            <v>TUBO CONDU.GALVA       1"</v>
          </cell>
          <cell r="C4694" t="str">
            <v>ML</v>
          </cell>
          <cell r="D4694">
            <v>4160</v>
          </cell>
        </row>
        <row r="4695">
          <cell r="A4695">
            <v>4696</v>
          </cell>
          <cell r="B4695" t="str">
            <v>TUBO CONDU.GALVA   1 1/4"</v>
          </cell>
          <cell r="C4695" t="str">
            <v>ML</v>
          </cell>
          <cell r="D4695">
            <v>5348</v>
          </cell>
        </row>
        <row r="4696">
          <cell r="A4696">
            <v>4697</v>
          </cell>
          <cell r="B4696" t="str">
            <v>TUBO CONDU.GALVA   1 1/2"</v>
          </cell>
          <cell r="C4696" t="str">
            <v>ML</v>
          </cell>
          <cell r="D4696">
            <v>6688</v>
          </cell>
        </row>
        <row r="4697">
          <cell r="A4697">
            <v>4698</v>
          </cell>
          <cell r="B4697" t="str">
            <v>TUBO CONDU.GALVA       2"</v>
          </cell>
          <cell r="C4697" t="str">
            <v>ML</v>
          </cell>
          <cell r="D4697">
            <v>8867</v>
          </cell>
        </row>
        <row r="4698">
          <cell r="A4698">
            <v>4699</v>
          </cell>
          <cell r="B4698" t="str">
            <v>TUBO CONDU.GALVA   2 1/2"</v>
          </cell>
          <cell r="C4698" t="str">
            <v>ML</v>
          </cell>
          <cell r="D4698">
            <v>11758</v>
          </cell>
        </row>
        <row r="4699">
          <cell r="A4699">
            <v>4700</v>
          </cell>
          <cell r="B4699" t="str">
            <v>TUBO CONDU.GALVA       3"</v>
          </cell>
          <cell r="C4699" t="str">
            <v>ML</v>
          </cell>
          <cell r="D4699">
            <v>14553</v>
          </cell>
        </row>
        <row r="4700">
          <cell r="A4700">
            <v>4701</v>
          </cell>
          <cell r="B4700" t="str">
            <v>TUBO CONDU.GALVA       4"</v>
          </cell>
          <cell r="C4700" t="str">
            <v>ML</v>
          </cell>
          <cell r="D4700">
            <v>20462</v>
          </cell>
        </row>
        <row r="4701">
          <cell r="A4701">
            <v>4702</v>
          </cell>
          <cell r="B4701" t="str">
            <v>CURVA CONDUIT GRIS   1/2"</v>
          </cell>
          <cell r="C4701" t="str">
            <v>UN</v>
          </cell>
          <cell r="D4701">
            <v>494</v>
          </cell>
        </row>
        <row r="4702">
          <cell r="A4702">
            <v>4703</v>
          </cell>
          <cell r="B4702" t="str">
            <v>CURVA CONDUIT GRIS   3/4"</v>
          </cell>
          <cell r="C4702" t="str">
            <v>UN</v>
          </cell>
          <cell r="D4702">
            <v>668</v>
          </cell>
        </row>
        <row r="4703">
          <cell r="A4703">
            <v>4704</v>
          </cell>
          <cell r="B4703" t="str">
            <v>CURVA CONDUIT GRIS     1"</v>
          </cell>
          <cell r="C4703" t="str">
            <v>UN</v>
          </cell>
          <cell r="D4703">
            <v>807</v>
          </cell>
        </row>
        <row r="4704">
          <cell r="A4704">
            <v>4705</v>
          </cell>
          <cell r="B4704" t="str">
            <v>CURVA CONDUIT GRIS 1 1/4"</v>
          </cell>
          <cell r="C4704" t="str">
            <v>UN</v>
          </cell>
          <cell r="D4704">
            <v>1574</v>
          </cell>
        </row>
        <row r="4705">
          <cell r="A4705">
            <v>4706</v>
          </cell>
          <cell r="B4705" t="str">
            <v>CURVA CONDUIT GRIS 1 1/2"</v>
          </cell>
          <cell r="C4705" t="str">
            <v>UN</v>
          </cell>
          <cell r="D4705">
            <v>2583</v>
          </cell>
        </row>
        <row r="4706">
          <cell r="A4706">
            <v>4707</v>
          </cell>
          <cell r="B4706" t="str">
            <v>CURVA CONDUIT GRIS     2"</v>
          </cell>
          <cell r="C4706" t="str">
            <v>UN</v>
          </cell>
          <cell r="D4706">
            <v>3422</v>
          </cell>
        </row>
        <row r="4707">
          <cell r="A4707">
            <v>4708</v>
          </cell>
          <cell r="B4707" t="str">
            <v>CURVA CONDUIT GRIS 2 1/2"</v>
          </cell>
          <cell r="C4707" t="str">
            <v>UN</v>
          </cell>
          <cell r="D4707">
            <v>8237</v>
          </cell>
        </row>
        <row r="4708">
          <cell r="A4708">
            <v>4709</v>
          </cell>
          <cell r="B4708" t="str">
            <v>CURVA CONDUIT GRIS     3"</v>
          </cell>
          <cell r="C4708" t="str">
            <v>UN</v>
          </cell>
          <cell r="D4708">
            <v>13871</v>
          </cell>
        </row>
        <row r="4709">
          <cell r="A4709">
            <v>4710</v>
          </cell>
          <cell r="B4709" t="str">
            <v>PLATINA            1/2x2"</v>
          </cell>
          <cell r="C4709" t="str">
            <v>TN</v>
          </cell>
          <cell r="D4709">
            <v>659007</v>
          </cell>
        </row>
        <row r="4710">
          <cell r="A4710">
            <v>4711</v>
          </cell>
          <cell r="B4710" t="str">
            <v>CURVA CONDUIT GALV.  1/2"</v>
          </cell>
          <cell r="C4710" t="str">
            <v>UN</v>
          </cell>
          <cell r="D4710">
            <v>646</v>
          </cell>
        </row>
        <row r="4711">
          <cell r="A4711">
            <v>4712</v>
          </cell>
          <cell r="B4711" t="str">
            <v>CURVA CONDUIT GALV.  3/4"</v>
          </cell>
          <cell r="C4711" t="str">
            <v>UN</v>
          </cell>
          <cell r="D4711">
            <v>814</v>
          </cell>
        </row>
        <row r="4712">
          <cell r="A4712">
            <v>4713</v>
          </cell>
          <cell r="B4712" t="str">
            <v>CURVA CONDUIT GALV.    1"</v>
          </cell>
          <cell r="C4712" t="str">
            <v>UN</v>
          </cell>
          <cell r="D4712">
            <v>1032</v>
          </cell>
        </row>
        <row r="4713">
          <cell r="A4713">
            <v>4714</v>
          </cell>
          <cell r="B4713" t="str">
            <v>CURVA CONDUIT GALV.1 1/4"</v>
          </cell>
          <cell r="C4713" t="str">
            <v>UN</v>
          </cell>
          <cell r="D4713">
            <v>1844</v>
          </cell>
        </row>
        <row r="4714">
          <cell r="A4714">
            <v>4715</v>
          </cell>
          <cell r="B4714" t="str">
            <v>CURVA CONDUIT GALV.1 1/2"</v>
          </cell>
          <cell r="C4714" t="str">
            <v>UN</v>
          </cell>
          <cell r="D4714">
            <v>2989</v>
          </cell>
        </row>
        <row r="4715">
          <cell r="A4715">
            <v>4716</v>
          </cell>
          <cell r="B4715" t="str">
            <v>CURVA CONDUIT GALV.    2"</v>
          </cell>
          <cell r="C4715" t="str">
            <v>UN</v>
          </cell>
          <cell r="D4715">
            <v>4408</v>
          </cell>
        </row>
        <row r="4716">
          <cell r="A4716">
            <v>4717</v>
          </cell>
          <cell r="B4716" t="str">
            <v>CURVA CONDUIT GALV.2 1/2"</v>
          </cell>
          <cell r="C4716" t="str">
            <v>UN</v>
          </cell>
          <cell r="D4716">
            <v>11774</v>
          </cell>
        </row>
        <row r="4717">
          <cell r="A4717">
            <v>4718</v>
          </cell>
          <cell r="B4717" t="str">
            <v>CURVA CONDUIT GALV.    3"</v>
          </cell>
          <cell r="C4717" t="str">
            <v>UN</v>
          </cell>
          <cell r="D4717">
            <v>17574</v>
          </cell>
        </row>
        <row r="4718">
          <cell r="A4718">
            <v>4719</v>
          </cell>
          <cell r="B4718" t="str">
            <v>CURVA CONDUIT GALV.    4"</v>
          </cell>
          <cell r="C4718" t="str">
            <v>UN</v>
          </cell>
          <cell r="D4718">
            <v>38883</v>
          </cell>
        </row>
        <row r="4719">
          <cell r="A4719">
            <v>4720</v>
          </cell>
          <cell r="B4719" t="str">
            <v>TUBO ESTRUC.GALV.    1/4"</v>
          </cell>
          <cell r="C4719" t="str">
            <v>ML</v>
          </cell>
          <cell r="D4719">
            <v>2578</v>
          </cell>
        </row>
        <row r="4720">
          <cell r="A4720">
            <v>4721</v>
          </cell>
          <cell r="B4720" t="str">
            <v>TUBO ESTRUC.GALV.    3/8"</v>
          </cell>
          <cell r="C4720" t="str">
            <v>ML</v>
          </cell>
          <cell r="D4720">
            <v>2739</v>
          </cell>
        </row>
        <row r="4721">
          <cell r="A4721">
            <v>4722</v>
          </cell>
          <cell r="B4721" t="str">
            <v>TUBO ESTRUC.GALV.    1/2"</v>
          </cell>
          <cell r="C4721" t="str">
            <v>ML</v>
          </cell>
          <cell r="D4721">
            <v>3240</v>
          </cell>
        </row>
        <row r="4722">
          <cell r="A4722">
            <v>4723</v>
          </cell>
          <cell r="B4722" t="str">
            <v>TUBO ESTRUC.GALV.    3/4"</v>
          </cell>
          <cell r="C4722" t="str">
            <v>ML</v>
          </cell>
          <cell r="D4722">
            <v>4105</v>
          </cell>
        </row>
        <row r="4723">
          <cell r="A4723">
            <v>4724</v>
          </cell>
          <cell r="B4723" t="str">
            <v>TUBO ESTRUC.GALV.      1"</v>
          </cell>
          <cell r="C4723" t="str">
            <v>ML</v>
          </cell>
          <cell r="D4723">
            <v>5246</v>
          </cell>
        </row>
        <row r="4724">
          <cell r="A4724">
            <v>4725</v>
          </cell>
          <cell r="B4724" t="str">
            <v>TUBO ESTRUC.GALV.  1 1/4"</v>
          </cell>
          <cell r="C4724" t="str">
            <v>ML</v>
          </cell>
          <cell r="D4724">
            <v>5146</v>
          </cell>
        </row>
        <row r="4725">
          <cell r="A4725">
            <v>4726</v>
          </cell>
          <cell r="B4725" t="str">
            <v>TUBO ESTRUC.GALV.  1 1/2"</v>
          </cell>
          <cell r="C4725" t="str">
            <v>ML</v>
          </cell>
          <cell r="D4725">
            <v>5997</v>
          </cell>
        </row>
        <row r="4726">
          <cell r="A4726">
            <v>4727</v>
          </cell>
          <cell r="B4726" t="str">
            <v>TUBO ESTRUC.GALV.      2"</v>
          </cell>
          <cell r="C4726" t="str">
            <v>ML</v>
          </cell>
          <cell r="D4726">
            <v>7468</v>
          </cell>
        </row>
        <row r="4727">
          <cell r="A4727">
            <v>4728</v>
          </cell>
          <cell r="B4727" t="str">
            <v>TVP CLASICO 305x305x20</v>
          </cell>
          <cell r="C4727" t="str">
            <v>M2</v>
          </cell>
          <cell r="D4727">
            <v>79808</v>
          </cell>
        </row>
        <row r="4728">
          <cell r="A4728">
            <v>4729</v>
          </cell>
          <cell r="B4728" t="str">
            <v>PLATINA            1/2x3"</v>
          </cell>
          <cell r="C4728" t="str">
            <v>TN</v>
          </cell>
          <cell r="D4728">
            <v>659007</v>
          </cell>
        </row>
        <row r="4729">
          <cell r="A4729">
            <v>4730</v>
          </cell>
          <cell r="B4729" t="str">
            <v>PLATINA            5/8x2"</v>
          </cell>
          <cell r="C4729" t="str">
            <v>TN</v>
          </cell>
          <cell r="D4729">
            <v>726316</v>
          </cell>
        </row>
        <row r="4730">
          <cell r="A4730">
            <v>4731</v>
          </cell>
          <cell r="B4730" t="str">
            <v>TVP CLASICO 305x305x20 01</v>
          </cell>
          <cell r="C4730" t="str">
            <v>M2</v>
          </cell>
          <cell r="D4730">
            <v>97556</v>
          </cell>
        </row>
        <row r="4731">
          <cell r="A4731">
            <v>4732</v>
          </cell>
          <cell r="B4731" t="str">
            <v>TUBO ESTRUC.NEGRA    3/8"</v>
          </cell>
          <cell r="C4731" t="str">
            <v>ML</v>
          </cell>
          <cell r="D4731">
            <v>1383</v>
          </cell>
        </row>
        <row r="4732">
          <cell r="A4732">
            <v>4733</v>
          </cell>
          <cell r="B4732" t="str">
            <v>TUBO ESTRUC.NEGRA    1/2"</v>
          </cell>
          <cell r="C4732" t="str">
            <v>ML</v>
          </cell>
          <cell r="D4732">
            <v>1694</v>
          </cell>
        </row>
        <row r="4733">
          <cell r="A4733">
            <v>4734</v>
          </cell>
          <cell r="B4733" t="str">
            <v>TUBO ESTRUC.NEGRA    3/4"</v>
          </cell>
          <cell r="C4733" t="str">
            <v>ML</v>
          </cell>
          <cell r="D4733">
            <v>2111</v>
          </cell>
        </row>
        <row r="4734">
          <cell r="A4734">
            <v>4735</v>
          </cell>
          <cell r="B4734" t="str">
            <v>TUBO ESTRUC.NEGRA      1"</v>
          </cell>
          <cell r="C4734" t="str">
            <v>ML</v>
          </cell>
          <cell r="D4734">
            <v>2687</v>
          </cell>
        </row>
        <row r="4735">
          <cell r="A4735">
            <v>4736</v>
          </cell>
          <cell r="B4735" t="str">
            <v>TUBO ESTRUC.NEGRA  1 1/4"</v>
          </cell>
          <cell r="C4735" t="str">
            <v>ML</v>
          </cell>
          <cell r="D4735">
            <v>3398</v>
          </cell>
        </row>
        <row r="4736">
          <cell r="A4736">
            <v>4737</v>
          </cell>
          <cell r="B4736" t="str">
            <v>TUBO ESTRUC.NEGRA  1 1/2"</v>
          </cell>
          <cell r="C4736" t="str">
            <v>ML</v>
          </cell>
          <cell r="D4736">
            <v>3956</v>
          </cell>
        </row>
        <row r="4737">
          <cell r="A4737">
            <v>4738</v>
          </cell>
          <cell r="B4737" t="str">
            <v>TUBO ESTRUC.NEGRA      2"</v>
          </cell>
          <cell r="C4737" t="str">
            <v>ML</v>
          </cell>
          <cell r="D4737">
            <v>4928</v>
          </cell>
        </row>
        <row r="4738">
          <cell r="A4738">
            <v>4739</v>
          </cell>
          <cell r="B4738" t="str">
            <v>TVP CLASICO 305x610x20</v>
          </cell>
          <cell r="C4738" t="str">
            <v>M2</v>
          </cell>
          <cell r="D4738">
            <v>82244</v>
          </cell>
        </row>
        <row r="4739">
          <cell r="A4739">
            <v>4740</v>
          </cell>
          <cell r="B4739" t="str">
            <v>PLATINA            5/8x3"</v>
          </cell>
          <cell r="C4739" t="str">
            <v>TN</v>
          </cell>
          <cell r="D4739">
            <v>750384</v>
          </cell>
        </row>
        <row r="4740">
          <cell r="A4740">
            <v>4741</v>
          </cell>
          <cell r="B4740" t="str">
            <v>PLATINA            3/4x3"</v>
          </cell>
          <cell r="C4740" t="str">
            <v>TN</v>
          </cell>
          <cell r="D4740">
            <v>750384</v>
          </cell>
        </row>
        <row r="4741">
          <cell r="A4741">
            <v>4742</v>
          </cell>
          <cell r="B4741" t="str">
            <v>TUBO MUEBLE CAL.14     1"</v>
          </cell>
          <cell r="C4741" t="str">
            <v>ML</v>
          </cell>
          <cell r="D4741">
            <v>3356</v>
          </cell>
        </row>
        <row r="4742">
          <cell r="A4742">
            <v>4743</v>
          </cell>
          <cell r="B4742" t="str">
            <v>TUBO MUEBLE CL.14  1 1/2"</v>
          </cell>
          <cell r="C4742" t="str">
            <v>ML</v>
          </cell>
          <cell r="D4742">
            <v>5155</v>
          </cell>
        </row>
        <row r="4743">
          <cell r="A4743">
            <v>4744</v>
          </cell>
          <cell r="B4743" t="str">
            <v>CORTEZ DE ALCOBA TITAN</v>
          </cell>
          <cell r="C4743" t="str">
            <v>UN</v>
          </cell>
          <cell r="D4743">
            <v>33524</v>
          </cell>
        </row>
        <row r="4744">
          <cell r="A4744">
            <v>4745</v>
          </cell>
          <cell r="B4744" t="str">
            <v>TUBO MUEBLE CAL.16   1/2"</v>
          </cell>
          <cell r="C4744" t="str">
            <v>ML</v>
          </cell>
          <cell r="D4744">
            <v>1269</v>
          </cell>
        </row>
        <row r="4745">
          <cell r="A4745">
            <v>4746</v>
          </cell>
          <cell r="B4745" t="str">
            <v>TUBO MUEBLE CAL.16   3/4"</v>
          </cell>
          <cell r="C4745" t="str">
            <v>ML</v>
          </cell>
          <cell r="D4745">
            <v>1949</v>
          </cell>
        </row>
        <row r="4746">
          <cell r="A4746">
            <v>4747</v>
          </cell>
          <cell r="B4746" t="str">
            <v>TVP CLASICO 305x610x20 01</v>
          </cell>
          <cell r="C4746" t="str">
            <v>M2</v>
          </cell>
          <cell r="D4746">
            <v>101848</v>
          </cell>
        </row>
        <row r="4747">
          <cell r="A4747">
            <v>4748</v>
          </cell>
          <cell r="B4747" t="str">
            <v>TUBO MUEBLE CL.16   11/2"</v>
          </cell>
          <cell r="C4747" t="str">
            <v>ML</v>
          </cell>
          <cell r="D4747">
            <v>3750</v>
          </cell>
        </row>
        <row r="4748">
          <cell r="A4748">
            <v>4749</v>
          </cell>
          <cell r="B4748" t="str">
            <v>CORTEZ DE ENTRADA TITAN</v>
          </cell>
          <cell r="C4748" t="str">
            <v>UN</v>
          </cell>
          <cell r="D4748">
            <v>36656</v>
          </cell>
        </row>
        <row r="4749">
          <cell r="A4749">
            <v>4750</v>
          </cell>
          <cell r="B4749" t="str">
            <v>TUBO MUEBLE CAL.18   1/2"</v>
          </cell>
          <cell r="C4749" t="str">
            <v>ML</v>
          </cell>
          <cell r="D4749">
            <v>965</v>
          </cell>
        </row>
        <row r="4750">
          <cell r="A4750">
            <v>4751</v>
          </cell>
          <cell r="B4750" t="str">
            <v>TUBO MUEBLE CAL.18   3/4"</v>
          </cell>
          <cell r="C4750" t="str">
            <v>ML</v>
          </cell>
          <cell r="D4750">
            <v>1377</v>
          </cell>
        </row>
        <row r="4751">
          <cell r="A4751">
            <v>4752</v>
          </cell>
          <cell r="B4751" t="str">
            <v>TUBO MUEBLE CAL.18     1"</v>
          </cell>
          <cell r="C4751" t="str">
            <v>ML</v>
          </cell>
          <cell r="D4751">
            <v>1908</v>
          </cell>
        </row>
        <row r="4752">
          <cell r="A4752">
            <v>4753</v>
          </cell>
          <cell r="B4752" t="str">
            <v>TUBO MUEBLE CL.18   11/2"</v>
          </cell>
          <cell r="C4752" t="str">
            <v>ML</v>
          </cell>
          <cell r="D4752">
            <v>2749</v>
          </cell>
        </row>
        <row r="4753">
          <cell r="A4753">
            <v>4754</v>
          </cell>
          <cell r="B4753" t="str">
            <v>TUBO MUEBLE CAL.20   1/2"</v>
          </cell>
          <cell r="C4753" t="str">
            <v>ML</v>
          </cell>
          <cell r="D4753">
            <v>751</v>
          </cell>
        </row>
        <row r="4754">
          <cell r="A4754">
            <v>4755</v>
          </cell>
          <cell r="B4754" t="str">
            <v>TUBO MUEBLE CAL.20   3/4"</v>
          </cell>
          <cell r="C4754" t="str">
            <v>ML</v>
          </cell>
          <cell r="D4754">
            <v>1096</v>
          </cell>
        </row>
        <row r="4755">
          <cell r="A4755">
            <v>4756</v>
          </cell>
          <cell r="B4755" t="str">
            <v>TUBO MUEBLE CAL.20     1"</v>
          </cell>
          <cell r="C4755" t="str">
            <v>ML</v>
          </cell>
          <cell r="D4755">
            <v>1464</v>
          </cell>
        </row>
        <row r="4756">
          <cell r="A4756">
            <v>4757</v>
          </cell>
          <cell r="B4756" t="str">
            <v>TUBO MUEBLE CL.20   11/2"</v>
          </cell>
          <cell r="C4756" t="str">
            <v>ML</v>
          </cell>
          <cell r="D4756">
            <v>2133</v>
          </cell>
        </row>
        <row r="4757">
          <cell r="A4757">
            <v>4758</v>
          </cell>
          <cell r="B4757" t="str">
            <v>TUBO MUEBLE CAL.22   1/2"</v>
          </cell>
          <cell r="C4757" t="str">
            <v>ML</v>
          </cell>
          <cell r="D4757">
            <v>652</v>
          </cell>
        </row>
        <row r="4758">
          <cell r="A4758">
            <v>4759</v>
          </cell>
          <cell r="B4758" t="str">
            <v>TUBO MUEBLE CAL.22   3/4"</v>
          </cell>
          <cell r="C4758" t="str">
            <v>ML</v>
          </cell>
          <cell r="D4758">
            <v>970</v>
          </cell>
        </row>
        <row r="4759">
          <cell r="A4759">
            <v>4760</v>
          </cell>
          <cell r="B4759" t="str">
            <v>TUBO MUEBLE CAL.16     1"</v>
          </cell>
          <cell r="C4759" t="str">
            <v>ML</v>
          </cell>
          <cell r="D4759">
            <v>3180</v>
          </cell>
        </row>
        <row r="4760">
          <cell r="A4760">
            <v>4761</v>
          </cell>
          <cell r="B4760" t="str">
            <v>TUBO MUEBLE CL.16   11/01</v>
          </cell>
          <cell r="C4760" t="str">
            <v>ML</v>
          </cell>
          <cell r="D4760">
            <v>4877</v>
          </cell>
        </row>
        <row r="4761">
          <cell r="A4761">
            <v>4762</v>
          </cell>
          <cell r="B4761" t="str">
            <v>TUBO MUEBLE CAL.18   3/01</v>
          </cell>
          <cell r="C4761" t="str">
            <v>ML</v>
          </cell>
          <cell r="D4761">
            <v>1924</v>
          </cell>
        </row>
        <row r="4762">
          <cell r="A4762">
            <v>4763</v>
          </cell>
          <cell r="B4762" t="str">
            <v>TUBO MUEBLE CAL.18     01</v>
          </cell>
          <cell r="C4762" t="str">
            <v>ML</v>
          </cell>
          <cell r="D4762">
            <v>2368</v>
          </cell>
        </row>
        <row r="4763">
          <cell r="A4763">
            <v>4764</v>
          </cell>
          <cell r="B4763" t="str">
            <v>TUBO MUEBLE CL.18   11/01</v>
          </cell>
          <cell r="C4763" t="str">
            <v>ML</v>
          </cell>
          <cell r="D4763">
            <v>3922</v>
          </cell>
        </row>
        <row r="4764">
          <cell r="A4764">
            <v>4765</v>
          </cell>
          <cell r="B4764" t="str">
            <v>TUBO MUEBLE CAL.20   1/01</v>
          </cell>
          <cell r="C4764" t="str">
            <v>ML</v>
          </cell>
          <cell r="D4764">
            <v>871</v>
          </cell>
        </row>
        <row r="4765">
          <cell r="A4765">
            <v>4766</v>
          </cell>
          <cell r="B4765" t="str">
            <v>TUBO MUEBLE CAL.20   3/01</v>
          </cell>
          <cell r="C4765" t="str">
            <v>ML</v>
          </cell>
          <cell r="D4765">
            <v>1066</v>
          </cell>
        </row>
        <row r="4766">
          <cell r="A4766">
            <v>4767</v>
          </cell>
          <cell r="B4766" t="str">
            <v>TUBO MUEBLE CAL.20     01</v>
          </cell>
          <cell r="C4766" t="str">
            <v>ML</v>
          </cell>
          <cell r="D4766">
            <v>1416</v>
          </cell>
        </row>
        <row r="4767">
          <cell r="A4767">
            <v>4768</v>
          </cell>
          <cell r="B4767" t="str">
            <v>TUBO MUEBLE CL.20   11/01</v>
          </cell>
          <cell r="C4767" t="str">
            <v>ML</v>
          </cell>
          <cell r="D4767">
            <v>2236</v>
          </cell>
        </row>
        <row r="4768">
          <cell r="A4768">
            <v>4769</v>
          </cell>
          <cell r="B4768" t="str">
            <v>TUBO MUEBLE CAL.22   3/01</v>
          </cell>
          <cell r="C4768" t="str">
            <v>ML</v>
          </cell>
          <cell r="D4768">
            <v>980</v>
          </cell>
        </row>
        <row r="4769">
          <cell r="A4769">
            <v>4770</v>
          </cell>
          <cell r="B4769" t="str">
            <v>TUBO MUEBLE CAL.22     1"</v>
          </cell>
          <cell r="C4769" t="str">
            <v>M12</v>
          </cell>
          <cell r="D4769">
            <v>1279</v>
          </cell>
        </row>
        <row r="4770">
          <cell r="A4770">
            <v>4771</v>
          </cell>
          <cell r="B4770" t="str">
            <v>VENTANA ALUMINIO   100x01</v>
          </cell>
          <cell r="C4770" t="str">
            <v>UN</v>
          </cell>
          <cell r="D4770">
            <v>49938</v>
          </cell>
        </row>
        <row r="4771">
          <cell r="A4771">
            <v>4772</v>
          </cell>
          <cell r="B4771" t="str">
            <v>VENTANA ALUMINIO  200x100</v>
          </cell>
          <cell r="C4771" t="str">
            <v>UN</v>
          </cell>
          <cell r="D4771">
            <v>103165</v>
          </cell>
        </row>
        <row r="4772">
          <cell r="A4772">
            <v>4773</v>
          </cell>
          <cell r="B4772" t="str">
            <v>VENTANA ALUMINIO  100x100</v>
          </cell>
          <cell r="C4772" t="str">
            <v>UN</v>
          </cell>
          <cell r="D4772">
            <v>71254</v>
          </cell>
        </row>
        <row r="4773">
          <cell r="A4773">
            <v>4774</v>
          </cell>
          <cell r="B4773" t="str">
            <v>VENTANA ALUMINIO  200x150</v>
          </cell>
          <cell r="C4773" t="str">
            <v>UN</v>
          </cell>
          <cell r="D4773">
            <v>122830</v>
          </cell>
        </row>
        <row r="4774">
          <cell r="A4774">
            <v>4775</v>
          </cell>
          <cell r="B4774" t="str">
            <v>VENTANA ALUMINIO  100x150</v>
          </cell>
          <cell r="C4774" t="str">
            <v>UN</v>
          </cell>
          <cell r="D4774">
            <v>88670</v>
          </cell>
        </row>
        <row r="4775">
          <cell r="A4775">
            <v>4776</v>
          </cell>
          <cell r="B4775" t="str">
            <v>VENTANA ALUMINIO  250x100</v>
          </cell>
          <cell r="C4775" t="str">
            <v>UN</v>
          </cell>
          <cell r="D4775">
            <v>119364</v>
          </cell>
        </row>
        <row r="4776">
          <cell r="A4776">
            <v>4777</v>
          </cell>
          <cell r="B4776" t="str">
            <v>VENTANA ALUMINIO  150x100</v>
          </cell>
          <cell r="C4776" t="str">
            <v>UN</v>
          </cell>
          <cell r="D4776">
            <v>87209</v>
          </cell>
        </row>
        <row r="4777">
          <cell r="A4777">
            <v>4778</v>
          </cell>
          <cell r="B4777" t="str">
            <v>VENTANA ALUMINIO  250x150</v>
          </cell>
          <cell r="C4777" t="str">
            <v>UN</v>
          </cell>
          <cell r="D4777">
            <v>148231</v>
          </cell>
        </row>
        <row r="4778">
          <cell r="A4778">
            <v>4779</v>
          </cell>
          <cell r="B4778" t="str">
            <v>VENTANA ALUMINIO  150x150</v>
          </cell>
          <cell r="C4778" t="str">
            <v>UN</v>
          </cell>
          <cell r="D4778">
            <v>108403</v>
          </cell>
        </row>
        <row r="4779">
          <cell r="A4779">
            <v>4780</v>
          </cell>
          <cell r="B4779" t="str">
            <v>VENTANA ALUMINIO  250x101</v>
          </cell>
          <cell r="C4779" t="str">
            <v>UN</v>
          </cell>
          <cell r="D4779">
            <v>131057</v>
          </cell>
        </row>
        <row r="4780">
          <cell r="A4780">
            <v>4781</v>
          </cell>
          <cell r="B4780" t="str">
            <v>TVP CLASICO ASERRADO</v>
          </cell>
          <cell r="C4780" t="str">
            <v>M2</v>
          </cell>
          <cell r="D4780">
            <v>63104</v>
          </cell>
        </row>
        <row r="4781">
          <cell r="A4781">
            <v>4782</v>
          </cell>
          <cell r="B4781" t="str">
            <v>TUBO PRESION PVC     1/2"</v>
          </cell>
          <cell r="C4781" t="str">
            <v>ML</v>
          </cell>
          <cell r="D4781">
            <v>836</v>
          </cell>
        </row>
        <row r="4782">
          <cell r="A4782">
            <v>4783</v>
          </cell>
          <cell r="B4782" t="str">
            <v>MEZCLADOR ELITE 8"</v>
          </cell>
          <cell r="C4782" t="str">
            <v>UN</v>
          </cell>
          <cell r="D4782">
            <v>116511</v>
          </cell>
        </row>
        <row r="4783">
          <cell r="A4783">
            <v>4784</v>
          </cell>
          <cell r="B4783" t="str">
            <v>MEZCLADOR LOIRA EUROP.8"</v>
          </cell>
          <cell r="C4783" t="str">
            <v>UN</v>
          </cell>
          <cell r="D4783">
            <v>53777</v>
          </cell>
        </row>
        <row r="4784">
          <cell r="A4784">
            <v>4785</v>
          </cell>
          <cell r="B4784" t="str">
            <v>MEZCLADOR MONOCONTROL</v>
          </cell>
          <cell r="C4784" t="str">
            <v>UN</v>
          </cell>
          <cell r="D4784">
            <v>62615</v>
          </cell>
        </row>
        <row r="4785">
          <cell r="A4785">
            <v>4786</v>
          </cell>
          <cell r="B4785" t="str">
            <v>MEZCLADOR LOIRA CRIST.8"</v>
          </cell>
          <cell r="C4785" t="str">
            <v>UN</v>
          </cell>
          <cell r="D4785">
            <v>59015</v>
          </cell>
        </row>
        <row r="4786">
          <cell r="A4786">
            <v>4787</v>
          </cell>
          <cell r="B4786" t="str">
            <v>TUBO PRESION PVC     3/4"</v>
          </cell>
          <cell r="C4786" t="str">
            <v>ML</v>
          </cell>
          <cell r="D4786">
            <v>1118</v>
          </cell>
        </row>
        <row r="4787">
          <cell r="A4787">
            <v>4788</v>
          </cell>
          <cell r="B4787" t="str">
            <v>MEZCLADOR.SOB.PRISMA 4"</v>
          </cell>
          <cell r="C4787" t="str">
            <v>UN</v>
          </cell>
          <cell r="D4787">
            <v>38635</v>
          </cell>
        </row>
        <row r="4788">
          <cell r="A4788">
            <v>4789</v>
          </cell>
          <cell r="B4788" t="str">
            <v>MEZCLADOR SOB/.L.CRISTAL</v>
          </cell>
          <cell r="C4788" t="str">
            <v>UN</v>
          </cell>
          <cell r="D4788">
            <v>38635</v>
          </cell>
        </row>
        <row r="4789">
          <cell r="A4789">
            <v>4790</v>
          </cell>
          <cell r="B4789" t="str">
            <v>TUBO RESION PVC        1"</v>
          </cell>
          <cell r="C4789" t="str">
            <v>ML</v>
          </cell>
          <cell r="D4789">
            <v>1644</v>
          </cell>
        </row>
        <row r="4790">
          <cell r="A4790">
            <v>4791</v>
          </cell>
          <cell r="B4790" t="str">
            <v>MEZCLADOR SOB.GALAXIA 4"</v>
          </cell>
          <cell r="C4790" t="str">
            <v>UN</v>
          </cell>
          <cell r="D4790">
            <v>32993</v>
          </cell>
        </row>
        <row r="4791">
          <cell r="A4791">
            <v>4792</v>
          </cell>
          <cell r="B4791" t="str">
            <v>LLAVE INDIV.GALAXIA</v>
          </cell>
          <cell r="C4791" t="str">
            <v>UN</v>
          </cell>
          <cell r="D4791">
            <v>28320</v>
          </cell>
        </row>
        <row r="4792">
          <cell r="A4792">
            <v>4793</v>
          </cell>
          <cell r="B4792" t="str">
            <v>LLAVE INDIV.ONIX</v>
          </cell>
          <cell r="C4792" t="str">
            <v>UN</v>
          </cell>
          <cell r="D4792">
            <v>14263</v>
          </cell>
        </row>
        <row r="4793">
          <cell r="A4793">
            <v>4794</v>
          </cell>
          <cell r="B4793" t="str">
            <v>TUBO PRESION       1 1/4"</v>
          </cell>
          <cell r="C4793" t="str">
            <v>ML</v>
          </cell>
          <cell r="D4793">
            <v>1864</v>
          </cell>
        </row>
        <row r="4794">
          <cell r="A4794">
            <v>4795</v>
          </cell>
          <cell r="B4794" t="str">
            <v>GRIF. TANQ .HIDROST S</v>
          </cell>
          <cell r="C4794" t="str">
            <v>UN</v>
          </cell>
          <cell r="D4794">
            <v>17553</v>
          </cell>
        </row>
        <row r="4795">
          <cell r="A4795">
            <v>4796</v>
          </cell>
          <cell r="B4795" t="str">
            <v>GRIF. TANQ. HIDROSTAT</v>
          </cell>
          <cell r="C4795" t="str">
            <v>UN</v>
          </cell>
          <cell r="D4795">
            <v>15796</v>
          </cell>
        </row>
        <row r="4796">
          <cell r="A4796">
            <v>4797</v>
          </cell>
          <cell r="B4796" t="str">
            <v>GRIF. TANQ APOLO</v>
          </cell>
          <cell r="C4796" t="str">
            <v>UN</v>
          </cell>
          <cell r="D4796">
            <v>11573</v>
          </cell>
        </row>
        <row r="4797">
          <cell r="A4797">
            <v>4798</v>
          </cell>
          <cell r="B4797" t="str">
            <v>GRIF. CORTA P/TANQUE</v>
          </cell>
          <cell r="C4797" t="str">
            <v>UN</v>
          </cell>
          <cell r="D4797">
            <v>6577</v>
          </cell>
        </row>
        <row r="4798">
          <cell r="A4798">
            <v>4799</v>
          </cell>
          <cell r="B4798" t="str">
            <v>GRIF. TANQUE REP.</v>
          </cell>
          <cell r="C4798" t="str">
            <v>UN</v>
          </cell>
          <cell r="D4798">
            <v>11982</v>
          </cell>
        </row>
        <row r="4799">
          <cell r="A4799">
            <v>4800</v>
          </cell>
          <cell r="B4799" t="str">
            <v>TUBO PRESION PVC   1 1/2"</v>
          </cell>
          <cell r="C4799" t="str">
            <v>ML</v>
          </cell>
          <cell r="D4799">
            <v>2435</v>
          </cell>
        </row>
        <row r="4800">
          <cell r="A4800">
            <v>4801</v>
          </cell>
          <cell r="B4800" t="str">
            <v>MEZCL.BIDE ELITE 8"</v>
          </cell>
          <cell r="C4800" t="str">
            <v>UN</v>
          </cell>
          <cell r="D4800">
            <v>108930</v>
          </cell>
        </row>
        <row r="4801">
          <cell r="A4801">
            <v>4802</v>
          </cell>
          <cell r="B4801" t="str">
            <v>TUBO PRESION PVC       2"</v>
          </cell>
          <cell r="C4801" t="str">
            <v>ML</v>
          </cell>
          <cell r="D4801">
            <v>3435</v>
          </cell>
        </row>
        <row r="4802">
          <cell r="A4802">
            <v>4803</v>
          </cell>
          <cell r="B4802" t="str">
            <v>TUBO PRESION PVC   2 1/2"</v>
          </cell>
          <cell r="C4802" t="str">
            <v>ML</v>
          </cell>
          <cell r="D4802">
            <v>5138</v>
          </cell>
        </row>
        <row r="4803">
          <cell r="A4803">
            <v>4804</v>
          </cell>
          <cell r="B4803" t="str">
            <v>TUBO PRESION PVC       3"</v>
          </cell>
          <cell r="C4803" t="str">
            <v>ML</v>
          </cell>
          <cell r="D4803">
            <v>6629</v>
          </cell>
        </row>
        <row r="4804">
          <cell r="A4804">
            <v>4805</v>
          </cell>
          <cell r="B4804" t="str">
            <v>GRIF.ORINAL AUTOMAT.</v>
          </cell>
          <cell r="C4804" t="str">
            <v>UN</v>
          </cell>
          <cell r="D4804">
            <v>45399</v>
          </cell>
        </row>
        <row r="4805">
          <cell r="A4805">
            <v>4806</v>
          </cell>
          <cell r="B4805" t="str">
            <v>GRIF.ORINAL RESIDEN.</v>
          </cell>
          <cell r="C4805" t="str">
            <v>UN</v>
          </cell>
          <cell r="D4805">
            <v>29355</v>
          </cell>
        </row>
        <row r="4806">
          <cell r="A4806">
            <v>4807</v>
          </cell>
          <cell r="B4806" t="str">
            <v>GRIF.ORINAL  TRADIC.</v>
          </cell>
          <cell r="C4806" t="str">
            <v>UN</v>
          </cell>
          <cell r="D4806">
            <v>26545</v>
          </cell>
        </row>
        <row r="4807">
          <cell r="A4807">
            <v>4808</v>
          </cell>
          <cell r="B4807" t="str">
            <v>MADERA GUINO</v>
          </cell>
          <cell r="C4807" t="str">
            <v>ML</v>
          </cell>
          <cell r="D4807">
            <v>1968</v>
          </cell>
        </row>
        <row r="4808">
          <cell r="A4808">
            <v>4809</v>
          </cell>
          <cell r="B4808" t="str">
            <v>TUBO PRESION PVC       4"</v>
          </cell>
          <cell r="C4808" t="str">
            <v>ML</v>
          </cell>
          <cell r="D4808">
            <v>11600</v>
          </cell>
        </row>
        <row r="4809">
          <cell r="A4809">
            <v>4810</v>
          </cell>
          <cell r="B4809" t="str">
            <v>MEZCLADOR ELITE DUAL COL.</v>
          </cell>
          <cell r="C4809" t="str">
            <v>UN</v>
          </cell>
          <cell r="D4809">
            <v>120249</v>
          </cell>
        </row>
        <row r="4810">
          <cell r="A4810">
            <v>4811</v>
          </cell>
          <cell r="B4810" t="str">
            <v>DUCHA CONFORT.   CSB</v>
          </cell>
          <cell r="C4810" t="str">
            <v>UN</v>
          </cell>
          <cell r="D4810">
            <v>85254</v>
          </cell>
        </row>
        <row r="4811">
          <cell r="A4811">
            <v>4812</v>
          </cell>
          <cell r="B4811" t="str">
            <v>LOIRA EUROPA DUAL C.</v>
          </cell>
          <cell r="C4811" t="str">
            <v>UN</v>
          </cell>
          <cell r="D4811">
            <v>62469</v>
          </cell>
        </row>
        <row r="4812">
          <cell r="A4812">
            <v>4813</v>
          </cell>
          <cell r="B4812" t="str">
            <v>TUBO PRESION PVC       6"</v>
          </cell>
          <cell r="C4812" t="str">
            <v>ML</v>
          </cell>
          <cell r="D4812">
            <v>24633</v>
          </cell>
        </row>
        <row r="4813">
          <cell r="A4813">
            <v>4814</v>
          </cell>
          <cell r="B4813" t="str">
            <v>MEZC.LOIRA CRISTAL VENEC.</v>
          </cell>
          <cell r="C4813" t="str">
            <v>UN</v>
          </cell>
          <cell r="D4813">
            <v>62469</v>
          </cell>
        </row>
        <row r="4814">
          <cell r="A4814">
            <v>4815</v>
          </cell>
          <cell r="B4814" t="str">
            <v>TUBO PVC RIEGO       3/4"</v>
          </cell>
          <cell r="C4814" t="str">
            <v>ML</v>
          </cell>
          <cell r="D4814">
            <v>834</v>
          </cell>
        </row>
        <row r="4815">
          <cell r="A4815">
            <v>4816</v>
          </cell>
          <cell r="B4815" t="str">
            <v>MEZC.VENTURA  DUAL  COLOR</v>
          </cell>
          <cell r="C4815" t="str">
            <v>UN</v>
          </cell>
          <cell r="D4815">
            <v>88368</v>
          </cell>
        </row>
        <row r="4816">
          <cell r="A4816">
            <v>4817</v>
          </cell>
          <cell r="B4816" t="str">
            <v>MEZC.ELITE DUAL     COLOR</v>
          </cell>
          <cell r="C4816" t="str">
            <v>UN</v>
          </cell>
          <cell r="D4816">
            <v>100920</v>
          </cell>
        </row>
        <row r="4817">
          <cell r="A4817">
            <v>4818</v>
          </cell>
          <cell r="B4817" t="str">
            <v>DUCHA CONFORTAB.SSB</v>
          </cell>
          <cell r="C4817" t="str">
            <v>UN</v>
          </cell>
          <cell r="D4817">
            <v>70466</v>
          </cell>
        </row>
        <row r="4818">
          <cell r="A4818">
            <v>4819</v>
          </cell>
          <cell r="B4818" t="str">
            <v>MEZC.LOIRA EUROPA   COLOR</v>
          </cell>
          <cell r="C4818" t="str">
            <v>UN</v>
          </cell>
          <cell r="D4818">
            <v>35171</v>
          </cell>
        </row>
        <row r="4819">
          <cell r="A4819">
            <v>4820</v>
          </cell>
          <cell r="B4819" t="str">
            <v>TUBO PVC RIEGO         1"</v>
          </cell>
          <cell r="C4819" t="str">
            <v>ML</v>
          </cell>
          <cell r="D4819">
            <v>1187</v>
          </cell>
        </row>
        <row r="4820">
          <cell r="A4820">
            <v>4821</v>
          </cell>
          <cell r="B4820" t="str">
            <v>MEZC.LOIRA CRISTAL</v>
          </cell>
          <cell r="C4820" t="str">
            <v>UN</v>
          </cell>
          <cell r="D4820">
            <v>40722</v>
          </cell>
        </row>
        <row r="4821">
          <cell r="A4821">
            <v>4822</v>
          </cell>
          <cell r="B4821" t="str">
            <v>MEZC.IRIS</v>
          </cell>
          <cell r="C4821" t="str">
            <v>UN</v>
          </cell>
          <cell r="D4821">
            <v>57291</v>
          </cell>
        </row>
        <row r="4822">
          <cell r="A4822">
            <v>4823</v>
          </cell>
          <cell r="B4822" t="str">
            <v>MEZC.CALIPSO</v>
          </cell>
          <cell r="C4822" t="str">
            <v>UN</v>
          </cell>
          <cell r="D4822">
            <v>27805</v>
          </cell>
        </row>
        <row r="4823">
          <cell r="A4823">
            <v>4824</v>
          </cell>
          <cell r="B4823" t="str">
            <v>TUBO PVC RIEGO     1/1/4"</v>
          </cell>
          <cell r="C4823" t="str">
            <v>ML</v>
          </cell>
          <cell r="D4823">
            <v>1731</v>
          </cell>
        </row>
        <row r="4824">
          <cell r="A4824">
            <v>4825</v>
          </cell>
          <cell r="B4824" t="str">
            <v>KWIKSET GRECIAN DE PASO</v>
          </cell>
          <cell r="C4824" t="str">
            <v>UN</v>
          </cell>
          <cell r="D4824">
            <v>14732</v>
          </cell>
        </row>
        <row r="4825">
          <cell r="A4825">
            <v>4826</v>
          </cell>
          <cell r="B4825" t="str">
            <v>TELEDUCHA  EUROPA COLOR</v>
          </cell>
          <cell r="C4825" t="str">
            <v>UN</v>
          </cell>
          <cell r="D4825">
            <v>18841</v>
          </cell>
        </row>
        <row r="4826">
          <cell r="A4826">
            <v>4827</v>
          </cell>
          <cell r="B4826" t="str">
            <v>ANTICORROSIVO GRIS</v>
          </cell>
          <cell r="C4826" t="str">
            <v>GL</v>
          </cell>
          <cell r="D4826">
            <v>16900</v>
          </cell>
        </row>
        <row r="4827">
          <cell r="A4827">
            <v>4828</v>
          </cell>
          <cell r="B4827" t="str">
            <v>DESVIADOR PARA TELEDUCHA</v>
          </cell>
          <cell r="C4827" t="str">
            <v>UN</v>
          </cell>
          <cell r="D4827">
            <v>6350</v>
          </cell>
        </row>
        <row r="4828">
          <cell r="A4828">
            <v>4829</v>
          </cell>
          <cell r="B4828" t="str">
            <v>CONJ.DUCHA SENCILLA PORC.</v>
          </cell>
          <cell r="C4828" t="str">
            <v>UN</v>
          </cell>
          <cell r="D4828">
            <v>22951</v>
          </cell>
        </row>
        <row r="4829">
          <cell r="A4829">
            <v>4830</v>
          </cell>
          <cell r="B4829" t="str">
            <v>TUBO PVC RIEGO     1 1/2"</v>
          </cell>
          <cell r="C4829" t="str">
            <v>ML</v>
          </cell>
          <cell r="D4829">
            <v>2197</v>
          </cell>
        </row>
        <row r="4830">
          <cell r="A4830">
            <v>4831</v>
          </cell>
          <cell r="B4830" t="str">
            <v>KWIKSET GRECIAN DE BAÑO</v>
          </cell>
          <cell r="C4830" t="str">
            <v>UN</v>
          </cell>
          <cell r="D4830">
            <v>18444</v>
          </cell>
        </row>
        <row r="4831">
          <cell r="A4831">
            <v>4832</v>
          </cell>
          <cell r="B4831" t="str">
            <v>KWIKSET GRECIAN DE ALCOBA</v>
          </cell>
          <cell r="C4831" t="str">
            <v>UN</v>
          </cell>
          <cell r="D4831">
            <v>24244</v>
          </cell>
        </row>
        <row r="4832">
          <cell r="A4832">
            <v>4833</v>
          </cell>
          <cell r="B4832" t="str">
            <v>REGADERA DUAL      EUROPA</v>
          </cell>
          <cell r="C4832" t="str">
            <v>UN</v>
          </cell>
          <cell r="D4832">
            <v>18206</v>
          </cell>
        </row>
        <row r="4833">
          <cell r="A4833">
            <v>4834</v>
          </cell>
          <cell r="B4833" t="str">
            <v>REGADERA VENECIANA</v>
          </cell>
          <cell r="C4833" t="str">
            <v>UN</v>
          </cell>
          <cell r="D4833">
            <v>9170</v>
          </cell>
        </row>
        <row r="4834">
          <cell r="A4834">
            <v>4835</v>
          </cell>
          <cell r="B4834" t="str">
            <v>REGADERA CORRIENTE CROM.</v>
          </cell>
          <cell r="C4834" t="str">
            <v>UN</v>
          </cell>
          <cell r="D4834">
            <v>6911</v>
          </cell>
        </row>
        <row r="4835">
          <cell r="A4835">
            <v>4836</v>
          </cell>
          <cell r="B4835" t="str">
            <v>REGADERA OVAL</v>
          </cell>
          <cell r="C4835" t="str">
            <v>UN</v>
          </cell>
          <cell r="D4835">
            <v>7473</v>
          </cell>
        </row>
        <row r="4836">
          <cell r="A4836">
            <v>4837</v>
          </cell>
          <cell r="B4836" t="str">
            <v>REJILLA EUROPA    CROMADA</v>
          </cell>
          <cell r="C4836" t="str">
            <v>UN</v>
          </cell>
          <cell r="D4836">
            <v>3944</v>
          </cell>
        </row>
        <row r="4837">
          <cell r="A4837">
            <v>4838</v>
          </cell>
          <cell r="B4837" t="str">
            <v>REJILLA SIN CROMAR</v>
          </cell>
          <cell r="C4837" t="str">
            <v>UN</v>
          </cell>
          <cell r="D4837">
            <v>3944</v>
          </cell>
        </row>
        <row r="4838">
          <cell r="A4838">
            <v>4839</v>
          </cell>
          <cell r="B4838" t="str">
            <v>REJILLA CUADRADA EUR.CROM</v>
          </cell>
          <cell r="C4838" t="str">
            <v>UN</v>
          </cell>
          <cell r="D4838">
            <v>3944</v>
          </cell>
        </row>
        <row r="4839">
          <cell r="A4839">
            <v>4840</v>
          </cell>
          <cell r="B4839" t="str">
            <v>REJILLA CUADRADA GRIS</v>
          </cell>
          <cell r="C4839" t="str">
            <v>UN</v>
          </cell>
          <cell r="D4839">
            <v>2123</v>
          </cell>
        </row>
        <row r="4840">
          <cell r="A4840">
            <v>4841</v>
          </cell>
          <cell r="B4840" t="str">
            <v>MADERA ABARCO</v>
          </cell>
          <cell r="C4840" t="str">
            <v>ML</v>
          </cell>
          <cell r="D4840">
            <v>2296</v>
          </cell>
        </row>
        <row r="4841">
          <cell r="A4841">
            <v>4842</v>
          </cell>
          <cell r="B4841" t="str">
            <v>MEZC.L/PLATOS MONOCONTROL</v>
          </cell>
          <cell r="C4841" t="str">
            <v>UN</v>
          </cell>
          <cell r="D4841">
            <v>60742</v>
          </cell>
        </row>
        <row r="4842">
          <cell r="A4842">
            <v>4843</v>
          </cell>
          <cell r="B4842" t="str">
            <v>MEZC.L/PLATOS      EUROPA</v>
          </cell>
          <cell r="C4842" t="str">
            <v>UN</v>
          </cell>
          <cell r="D4842">
            <v>48744</v>
          </cell>
        </row>
        <row r="4843">
          <cell r="A4843">
            <v>4844</v>
          </cell>
          <cell r="B4843" t="str">
            <v>MEZC.L/PLATOS LOIRA CRIST</v>
          </cell>
          <cell r="C4843" t="str">
            <v>UN</v>
          </cell>
          <cell r="D4843">
            <v>48744</v>
          </cell>
        </row>
        <row r="4844">
          <cell r="A4844">
            <v>4845</v>
          </cell>
          <cell r="B4844" t="str">
            <v>MEZC.L/PLATOS SOBR/P IRIS</v>
          </cell>
          <cell r="C4844" t="str">
            <v>UN</v>
          </cell>
          <cell r="D4844">
            <v>38913</v>
          </cell>
        </row>
        <row r="4845">
          <cell r="A4845">
            <v>4846</v>
          </cell>
          <cell r="B4845" t="str">
            <v>KWIKSET GRECIAN DE ENTRAD</v>
          </cell>
          <cell r="C4845" t="str">
            <v>UN</v>
          </cell>
          <cell r="D4845">
            <v>36192</v>
          </cell>
        </row>
        <row r="4846">
          <cell r="A4846">
            <v>4847</v>
          </cell>
          <cell r="B4846" t="str">
            <v>MEZC.L/PL.ALETA PICO ALC.</v>
          </cell>
          <cell r="C4846" t="str">
            <v>UN</v>
          </cell>
          <cell r="D4846">
            <v>35577</v>
          </cell>
        </row>
        <row r="4847">
          <cell r="A4847">
            <v>4848</v>
          </cell>
          <cell r="B4847" t="str">
            <v>LLAVE DE COCINA C/EXTENS.</v>
          </cell>
          <cell r="C4847" t="str">
            <v>UN</v>
          </cell>
          <cell r="D4847">
            <v>15376</v>
          </cell>
        </row>
        <row r="4848">
          <cell r="A4848">
            <v>4849</v>
          </cell>
          <cell r="B4848" t="str">
            <v>LLAVE DE COCINA PESADA</v>
          </cell>
          <cell r="C4848" t="str">
            <v>UN</v>
          </cell>
          <cell r="D4848">
            <v>12878</v>
          </cell>
        </row>
        <row r="4849">
          <cell r="A4849">
            <v>4850</v>
          </cell>
          <cell r="B4849" t="str">
            <v>ANTICORROSIVO ROJO     01</v>
          </cell>
          <cell r="C4849" t="str">
            <v>GL</v>
          </cell>
          <cell r="D4849">
            <v>15100</v>
          </cell>
        </row>
        <row r="4850">
          <cell r="A4850">
            <v>4851</v>
          </cell>
          <cell r="B4850" t="str">
            <v>LLAVE LAVADORA-CALENTADOR</v>
          </cell>
          <cell r="C4850" t="str">
            <v>UN</v>
          </cell>
          <cell r="D4850">
            <v>13418</v>
          </cell>
        </row>
        <row r="4851">
          <cell r="A4851">
            <v>4852</v>
          </cell>
          <cell r="B4851" t="str">
            <v>TVP CLASICO ASERRADO   01</v>
          </cell>
          <cell r="C4851" t="str">
            <v>M2</v>
          </cell>
          <cell r="D4851">
            <v>77720</v>
          </cell>
        </row>
        <row r="4852">
          <cell r="A4852">
            <v>4853</v>
          </cell>
          <cell r="B4852" t="str">
            <v>TVP CLASICO CUADREADO</v>
          </cell>
          <cell r="C4852" t="str">
            <v>M2</v>
          </cell>
          <cell r="D4852">
            <v>88276</v>
          </cell>
        </row>
        <row r="4853">
          <cell r="A4853">
            <v>4854</v>
          </cell>
          <cell r="B4853" t="str">
            <v>TVP CLASICO CUADREADO  01</v>
          </cell>
          <cell r="C4853" t="str">
            <v>M2</v>
          </cell>
          <cell r="D4853">
            <v>109156</v>
          </cell>
        </row>
        <row r="4854">
          <cell r="A4854">
            <v>4855</v>
          </cell>
          <cell r="B4854" t="str">
            <v>VERDE SALTAN 153x305x10</v>
          </cell>
          <cell r="C4854" t="str">
            <v>M2</v>
          </cell>
          <cell r="D4854">
            <v>127600</v>
          </cell>
        </row>
        <row r="4855">
          <cell r="A4855">
            <v>4856</v>
          </cell>
          <cell r="B4855" t="str">
            <v>VERDE SALTAN 305x305x10</v>
          </cell>
          <cell r="C4855" t="str">
            <v>M2</v>
          </cell>
          <cell r="D4855">
            <v>127600</v>
          </cell>
        </row>
        <row r="4856">
          <cell r="A4856">
            <v>4857</v>
          </cell>
          <cell r="B4856" t="str">
            <v>138978NION MECANICA    2"</v>
          </cell>
          <cell r="C4856" t="str">
            <v>UN</v>
          </cell>
          <cell r="D4856">
            <v>126344</v>
          </cell>
        </row>
        <row r="4857">
          <cell r="A4857">
            <v>4858</v>
          </cell>
          <cell r="B4857" t="str">
            <v>EXT.ESCUDO LLAVE T.  1/2"</v>
          </cell>
          <cell r="C4857" t="str">
            <v>UN</v>
          </cell>
          <cell r="D4857">
            <v>2480</v>
          </cell>
        </row>
        <row r="4858">
          <cell r="A4858">
            <v>4859</v>
          </cell>
          <cell r="B4858" t="str">
            <v>VERDE SALTAN ZOCALO</v>
          </cell>
          <cell r="C4858" t="str">
            <v>M2</v>
          </cell>
          <cell r="D4858">
            <v>9280</v>
          </cell>
        </row>
        <row r="4859">
          <cell r="A4859">
            <v>4860</v>
          </cell>
          <cell r="B4859" t="str">
            <v>LLAVE TERMINAL MANG. 1/2"</v>
          </cell>
          <cell r="C4859" t="str">
            <v>UN</v>
          </cell>
          <cell r="D4859">
            <v>6206</v>
          </cell>
        </row>
        <row r="4860">
          <cell r="A4860">
            <v>4861</v>
          </cell>
          <cell r="B4860" t="str">
            <v>BOQUILLAS JUEGO 1 1/2"</v>
          </cell>
          <cell r="C4860" t="str">
            <v>UN</v>
          </cell>
          <cell r="D4860">
            <v>703</v>
          </cell>
        </row>
        <row r="4861">
          <cell r="A4861">
            <v>4862</v>
          </cell>
          <cell r="B4861" t="str">
            <v>LLAVE CAMPANA ECONOM.1.2"</v>
          </cell>
          <cell r="C4861" t="str">
            <v>UN</v>
          </cell>
          <cell r="D4861">
            <v>8755</v>
          </cell>
        </row>
        <row r="4862">
          <cell r="A4862">
            <v>4863</v>
          </cell>
          <cell r="B4862" t="str">
            <v>LLAVE CONTEN.MD.PASO 1/2"</v>
          </cell>
          <cell r="C4862" t="str">
            <v>UN</v>
          </cell>
          <cell r="D4862">
            <v>5337</v>
          </cell>
        </row>
        <row r="4863">
          <cell r="A4863">
            <v>4864</v>
          </cell>
          <cell r="B4863" t="str">
            <v>LLAVE TERM.CORR.LIV. 1/2"</v>
          </cell>
          <cell r="C4863" t="str">
            <v>UN</v>
          </cell>
          <cell r="D4863">
            <v>4421</v>
          </cell>
        </row>
        <row r="4864">
          <cell r="A4864">
            <v>4865</v>
          </cell>
          <cell r="B4864" t="str">
            <v>KWIKSET GRECIAN DE ENTR01</v>
          </cell>
          <cell r="C4864" t="str">
            <v>UN</v>
          </cell>
          <cell r="D4864">
            <v>26796</v>
          </cell>
        </row>
        <row r="4865">
          <cell r="A4865">
            <v>4866</v>
          </cell>
          <cell r="B4865" t="str">
            <v>LLAVE TERM.MANG.LIV. 1/2"</v>
          </cell>
          <cell r="C4865" t="str">
            <v>UN</v>
          </cell>
          <cell r="D4865">
            <v>4633</v>
          </cell>
        </row>
        <row r="4866">
          <cell r="A4866">
            <v>4867</v>
          </cell>
          <cell r="B4866" t="str">
            <v>TINA FRANCESA   1.8x1x.42</v>
          </cell>
          <cell r="C4866" t="str">
            <v>UN</v>
          </cell>
          <cell r="D4866">
            <v>351301</v>
          </cell>
        </row>
        <row r="4867">
          <cell r="A4867">
            <v>4868</v>
          </cell>
          <cell r="B4867" t="str">
            <v>VERDE SALTAN 153x305x11</v>
          </cell>
          <cell r="C4867" t="str">
            <v>M2</v>
          </cell>
          <cell r="D4867">
            <v>123192</v>
          </cell>
        </row>
        <row r="4868">
          <cell r="A4868">
            <v>4869</v>
          </cell>
          <cell r="B4868" t="str">
            <v>TINA ITALIANA  1.7x.7x.42</v>
          </cell>
          <cell r="C4868" t="str">
            <v>UN</v>
          </cell>
          <cell r="D4868">
            <v>225872</v>
          </cell>
        </row>
        <row r="4869">
          <cell r="A4869">
            <v>4870</v>
          </cell>
          <cell r="B4869" t="str">
            <v>TUBO PVC RIEGO         3"</v>
          </cell>
          <cell r="C4869" t="str">
            <v>ML</v>
          </cell>
          <cell r="D4869">
            <v>4125</v>
          </cell>
        </row>
        <row r="4870">
          <cell r="A4870">
            <v>4871</v>
          </cell>
          <cell r="B4870" t="str">
            <v>VERDE SALTAN 305x305X11</v>
          </cell>
          <cell r="C4870" t="str">
            <v>M2</v>
          </cell>
          <cell r="D4870">
            <v>123192</v>
          </cell>
        </row>
        <row r="4871">
          <cell r="A4871">
            <v>4872</v>
          </cell>
          <cell r="B4871" t="str">
            <v>VERDE SALTAN 153x305X20</v>
          </cell>
          <cell r="C4871" t="str">
            <v>M2</v>
          </cell>
          <cell r="D4871">
            <v>134328</v>
          </cell>
        </row>
        <row r="4872">
          <cell r="A4872">
            <v>4873</v>
          </cell>
          <cell r="B4872" t="str">
            <v>MEZC.L/PLATOS CONEX. 1/2"</v>
          </cell>
          <cell r="C4872" t="str">
            <v>UN</v>
          </cell>
          <cell r="D4872">
            <v>31525</v>
          </cell>
        </row>
        <row r="4873">
          <cell r="A4873">
            <v>4874</v>
          </cell>
          <cell r="B4873" t="str">
            <v>DUCHA PLASTICA</v>
          </cell>
          <cell r="C4873" t="str">
            <v>UN</v>
          </cell>
          <cell r="D4873">
            <v>2956</v>
          </cell>
        </row>
        <row r="4874">
          <cell r="A4874">
            <v>4875</v>
          </cell>
          <cell r="B4874" t="str">
            <v>DUCHA PLASTICA    CROMADA</v>
          </cell>
          <cell r="C4874" t="str">
            <v>UN</v>
          </cell>
          <cell r="D4874">
            <v>4329</v>
          </cell>
        </row>
        <row r="4875">
          <cell r="A4875">
            <v>4876</v>
          </cell>
          <cell r="B4875" t="str">
            <v>MEZCL.L/PLATOS PARED   8"</v>
          </cell>
          <cell r="C4875" t="str">
            <v>UN</v>
          </cell>
          <cell r="D4875">
            <v>164708</v>
          </cell>
        </row>
        <row r="4876">
          <cell r="A4876">
            <v>4877</v>
          </cell>
          <cell r="B4876" t="str">
            <v>MEZCL.L/PLATOS PARED   01</v>
          </cell>
          <cell r="C4876" t="str">
            <v>UN</v>
          </cell>
          <cell r="D4876">
            <v>171483</v>
          </cell>
        </row>
        <row r="4877">
          <cell r="A4877">
            <v>4878</v>
          </cell>
          <cell r="B4877" t="str">
            <v>LLAVE MOVIL PARED</v>
          </cell>
          <cell r="C4877" t="str">
            <v>UN</v>
          </cell>
          <cell r="D4877">
            <v>56817</v>
          </cell>
        </row>
        <row r="4878">
          <cell r="A4878">
            <v>4879</v>
          </cell>
          <cell r="B4878" t="str">
            <v>LLAVE MOVIL MESA</v>
          </cell>
          <cell r="C4878" t="str">
            <v>UN</v>
          </cell>
          <cell r="D4878">
            <v>85921</v>
          </cell>
        </row>
        <row r="4879">
          <cell r="A4879">
            <v>4880</v>
          </cell>
          <cell r="B4879" t="str">
            <v>INST.PISO VINILO C/PEGANT</v>
          </cell>
          <cell r="C4879" t="str">
            <v>M2</v>
          </cell>
          <cell r="D4879">
            <v>1200</v>
          </cell>
        </row>
        <row r="4880">
          <cell r="A4880">
            <v>4881</v>
          </cell>
          <cell r="B4880" t="str">
            <v>MEZCL.L/PLATOS MONOBL. 8"</v>
          </cell>
          <cell r="C4880" t="str">
            <v>UN</v>
          </cell>
          <cell r="D4880">
            <v>152540</v>
          </cell>
        </row>
        <row r="4881">
          <cell r="A4881">
            <v>4882</v>
          </cell>
          <cell r="B4881" t="str">
            <v>TINA NORUEGA DI.1.3 H=.42</v>
          </cell>
          <cell r="C4881" t="str">
            <v>UN</v>
          </cell>
          <cell r="D4881">
            <v>103644</v>
          </cell>
        </row>
        <row r="4882">
          <cell r="A4882">
            <v>4883</v>
          </cell>
          <cell r="B4882" t="str">
            <v>MEZCL.MESA TIPO C      6"</v>
          </cell>
          <cell r="C4882" t="str">
            <v>UN</v>
          </cell>
          <cell r="D4882">
            <v>122716</v>
          </cell>
        </row>
        <row r="4883">
          <cell r="A4883">
            <v>4884</v>
          </cell>
          <cell r="B4883" t="str">
            <v>MEZCL.MESA TIPO C      8"</v>
          </cell>
          <cell r="C4883" t="str">
            <v>UN</v>
          </cell>
          <cell r="D4883">
            <v>133968</v>
          </cell>
        </row>
        <row r="4884">
          <cell r="A4884">
            <v>4885</v>
          </cell>
          <cell r="B4884" t="str">
            <v>MEZCL.DUCHA 3 LLAVES</v>
          </cell>
          <cell r="C4884" t="str">
            <v>UN</v>
          </cell>
          <cell r="D4884">
            <v>223636</v>
          </cell>
        </row>
        <row r="4885">
          <cell r="A4885">
            <v>4886</v>
          </cell>
          <cell r="B4885" t="str">
            <v>C.RASO PLYCEM LISO</v>
          </cell>
          <cell r="C4885" t="str">
            <v>M2</v>
          </cell>
          <cell r="D4885">
            <v>14802</v>
          </cell>
        </row>
        <row r="4886">
          <cell r="A4886">
            <v>4887</v>
          </cell>
          <cell r="B4886" t="str">
            <v>TUBO PVC RIEGO         4"</v>
          </cell>
          <cell r="C4886" t="str">
            <v>ML</v>
          </cell>
          <cell r="D4886">
            <v>6832</v>
          </cell>
        </row>
        <row r="4887">
          <cell r="A4887">
            <v>4888</v>
          </cell>
          <cell r="B4887" t="str">
            <v>TUBO PVC RIEGO         6"</v>
          </cell>
          <cell r="C4887" t="str">
            <v>ML</v>
          </cell>
          <cell r="D4887">
            <v>13121</v>
          </cell>
        </row>
        <row r="4888">
          <cell r="A4888">
            <v>4889</v>
          </cell>
          <cell r="B4888" t="str">
            <v>TINA OVAL    1.52x1.06x.4</v>
          </cell>
          <cell r="C4888" t="str">
            <v>UN</v>
          </cell>
          <cell r="D4888">
            <v>273811</v>
          </cell>
        </row>
        <row r="4889">
          <cell r="A4889">
            <v>4890</v>
          </cell>
          <cell r="B4889" t="str">
            <v>VERDE SALTAN 153X305x2001</v>
          </cell>
          <cell r="C4889" t="str">
            <v>M2</v>
          </cell>
          <cell r="D4889">
            <v>143724</v>
          </cell>
        </row>
        <row r="4890">
          <cell r="A4890">
            <v>4891</v>
          </cell>
          <cell r="B4890" t="str">
            <v>MEZCL.DUCHA 2 LLAVES   8"</v>
          </cell>
          <cell r="C4890" t="str">
            <v>UN</v>
          </cell>
          <cell r="D4890">
            <v>158908</v>
          </cell>
        </row>
        <row r="4891">
          <cell r="A4891">
            <v>4892</v>
          </cell>
          <cell r="B4891" t="str">
            <v>MEZCL.LAVAMANOS 3H     8"</v>
          </cell>
          <cell r="C4891" t="str">
            <v>UN</v>
          </cell>
          <cell r="D4891">
            <v>171193</v>
          </cell>
        </row>
        <row r="4892">
          <cell r="A4892">
            <v>4893</v>
          </cell>
          <cell r="B4892" t="str">
            <v>MEZCL.L/MANOS MONOBL.  4"</v>
          </cell>
          <cell r="C4892" t="str">
            <v>UN</v>
          </cell>
          <cell r="D4892">
            <v>130106</v>
          </cell>
        </row>
        <row r="4893">
          <cell r="A4893">
            <v>4894</v>
          </cell>
          <cell r="B4893" t="str">
            <v>TUBO PVC RIEGO         8"</v>
          </cell>
          <cell r="C4893" t="str">
            <v>ML</v>
          </cell>
          <cell r="D4893">
            <v>23011</v>
          </cell>
        </row>
        <row r="4894">
          <cell r="A4894">
            <v>4895</v>
          </cell>
          <cell r="B4894" t="str">
            <v>TUBO PVC RIEGO        10"</v>
          </cell>
          <cell r="C4894" t="str">
            <v>ML</v>
          </cell>
          <cell r="D4894">
            <v>35575</v>
          </cell>
        </row>
        <row r="4895">
          <cell r="A4895">
            <v>4896</v>
          </cell>
          <cell r="B4895" t="str">
            <v>MEZCL.L/PLATOS COLOR   8"</v>
          </cell>
          <cell r="C4895" t="str">
            <v>UN</v>
          </cell>
          <cell r="D4895">
            <v>25694</v>
          </cell>
        </row>
        <row r="4896">
          <cell r="A4896">
            <v>4897</v>
          </cell>
          <cell r="B4896" t="str">
            <v>MEZCL.L/PLATOS CROMO   8"</v>
          </cell>
          <cell r="C4896" t="str">
            <v>UN</v>
          </cell>
          <cell r="D4896">
            <v>25833</v>
          </cell>
        </row>
        <row r="4897">
          <cell r="A4897">
            <v>4898</v>
          </cell>
          <cell r="B4897" t="str">
            <v>MEZCL.DUCHA COLOR SU   8"</v>
          </cell>
          <cell r="C4897" t="str">
            <v>UN</v>
          </cell>
          <cell r="D4897">
            <v>30264</v>
          </cell>
        </row>
        <row r="4898">
          <cell r="A4898">
            <v>4899</v>
          </cell>
          <cell r="B4898" t="str">
            <v>MEZCL.DUCHA CROMO CU   8"</v>
          </cell>
          <cell r="C4898" t="str">
            <v>UN</v>
          </cell>
          <cell r="D4898">
            <v>35020</v>
          </cell>
        </row>
        <row r="4899">
          <cell r="A4899">
            <v>4900</v>
          </cell>
          <cell r="B4899" t="str">
            <v>REGISTRO DUCHA COLOR</v>
          </cell>
          <cell r="C4899" t="str">
            <v>UN</v>
          </cell>
          <cell r="D4899">
            <v>10602</v>
          </cell>
        </row>
        <row r="4900">
          <cell r="A4900">
            <v>4901</v>
          </cell>
          <cell r="B4900" t="str">
            <v>VERDE SALTAN 305X305x20</v>
          </cell>
          <cell r="C4900" t="str">
            <v>M2</v>
          </cell>
          <cell r="D4900">
            <v>140592</v>
          </cell>
        </row>
        <row r="4901">
          <cell r="A4901">
            <v>4902</v>
          </cell>
          <cell r="B4901" t="str">
            <v>DUCTO TELEFONICO PVC 1/2"</v>
          </cell>
          <cell r="C4901" t="str">
            <v>ML</v>
          </cell>
          <cell r="D4901">
            <v>573</v>
          </cell>
        </row>
        <row r="4902">
          <cell r="A4902">
            <v>4903</v>
          </cell>
          <cell r="B4902" t="str">
            <v>VERDE SALTAN 305x305x2001</v>
          </cell>
          <cell r="C4902" t="str">
            <v>M2</v>
          </cell>
          <cell r="D4902">
            <v>151612</v>
          </cell>
        </row>
        <row r="4903">
          <cell r="A4903">
            <v>4904</v>
          </cell>
          <cell r="B4903" t="str">
            <v>VERDE SALTAN 305x610x20</v>
          </cell>
          <cell r="C4903" t="str">
            <v>M2</v>
          </cell>
          <cell r="D4903">
            <v>148364</v>
          </cell>
        </row>
        <row r="4904">
          <cell r="A4904">
            <v>4905</v>
          </cell>
          <cell r="B4904" t="str">
            <v>REGISTRO DUCHA CROMO</v>
          </cell>
          <cell r="C4904" t="str">
            <v>UN</v>
          </cell>
          <cell r="D4904">
            <v>11472</v>
          </cell>
        </row>
        <row r="4905">
          <cell r="A4905">
            <v>4906</v>
          </cell>
          <cell r="B4905" t="str">
            <v>ENCHAPE LISBOA</v>
          </cell>
          <cell r="C4905" t="str">
            <v>M2</v>
          </cell>
          <cell r="D4905">
            <v>26898</v>
          </cell>
        </row>
        <row r="4906">
          <cell r="A4906">
            <v>4907</v>
          </cell>
          <cell r="B4906" t="str">
            <v>ENCHAPE DECORADOS LOGOS B</v>
          </cell>
          <cell r="C4906" t="str">
            <v>M2</v>
          </cell>
          <cell r="D4906">
            <v>25600</v>
          </cell>
        </row>
        <row r="4907">
          <cell r="A4907">
            <v>4908</v>
          </cell>
          <cell r="B4907" t="str">
            <v>ENCHAPE DECORADOS LISBOA</v>
          </cell>
          <cell r="C4907" t="str">
            <v>M2</v>
          </cell>
          <cell r="D4907">
            <v>15367</v>
          </cell>
        </row>
        <row r="4908">
          <cell r="A4908">
            <v>4909</v>
          </cell>
          <cell r="B4908" t="str">
            <v>DUCHA PERSONAL URANO</v>
          </cell>
          <cell r="C4908" t="str">
            <v>UN</v>
          </cell>
          <cell r="D4908">
            <v>25903</v>
          </cell>
        </row>
        <row r="4909">
          <cell r="A4909">
            <v>4910</v>
          </cell>
          <cell r="B4909" t="str">
            <v>DUCHA PERSONAL DOBLE FUN.</v>
          </cell>
          <cell r="C4909" t="str">
            <v>UN</v>
          </cell>
          <cell r="D4909">
            <v>42398</v>
          </cell>
        </row>
        <row r="4910">
          <cell r="A4910">
            <v>4911</v>
          </cell>
          <cell r="B4910" t="str">
            <v>LLAVE L/MANOS URANO CL.</v>
          </cell>
          <cell r="C4910" t="str">
            <v>UN</v>
          </cell>
          <cell r="D4910">
            <v>6368</v>
          </cell>
        </row>
        <row r="4911">
          <cell r="A4911">
            <v>4912</v>
          </cell>
          <cell r="B4911" t="str">
            <v>LLAVE L/MANOS URANO CROMO</v>
          </cell>
          <cell r="C4911" t="str">
            <v>UN</v>
          </cell>
          <cell r="D4911">
            <v>12969</v>
          </cell>
        </row>
        <row r="4912">
          <cell r="A4912">
            <v>4913</v>
          </cell>
          <cell r="B4912" t="str">
            <v>MEZCL.L/MANOS URANO CL 4"</v>
          </cell>
          <cell r="C4912" t="str">
            <v>UN</v>
          </cell>
          <cell r="D4912">
            <v>21460</v>
          </cell>
        </row>
        <row r="4913">
          <cell r="A4913">
            <v>4914</v>
          </cell>
          <cell r="B4913" t="str">
            <v>MEZCL.L/MANOS URANO CR 4"</v>
          </cell>
          <cell r="C4913" t="str">
            <v>UN</v>
          </cell>
          <cell r="D4913">
            <v>25508</v>
          </cell>
        </row>
        <row r="4914">
          <cell r="A4914">
            <v>4915</v>
          </cell>
          <cell r="B4914" t="str">
            <v>MEZCL.L/MANOS URANO PL 8"</v>
          </cell>
          <cell r="C4914" t="str">
            <v>UN</v>
          </cell>
          <cell r="D4914">
            <v>33814</v>
          </cell>
        </row>
        <row r="4915">
          <cell r="A4915">
            <v>4916</v>
          </cell>
          <cell r="B4915" t="str">
            <v>MEZCL.L/MANOS URANO CR 8"</v>
          </cell>
          <cell r="C4915" t="str">
            <v>UN</v>
          </cell>
          <cell r="D4915">
            <v>41342</v>
          </cell>
        </row>
        <row r="4916">
          <cell r="A4916">
            <v>4917</v>
          </cell>
          <cell r="B4916" t="str">
            <v>VERDE SALTAN 305x610x2001</v>
          </cell>
          <cell r="C4916" t="str">
            <v>M2</v>
          </cell>
          <cell r="D4916">
            <v>159384</v>
          </cell>
        </row>
        <row r="4917">
          <cell r="A4917">
            <v>4918</v>
          </cell>
          <cell r="B4917" t="str">
            <v>ENCHAPE DECORADO ORIENT B</v>
          </cell>
          <cell r="C4917" t="str">
            <v>M2</v>
          </cell>
          <cell r="D4917">
            <v>20468</v>
          </cell>
        </row>
        <row r="4918">
          <cell r="A4918">
            <v>4919</v>
          </cell>
          <cell r="B4918" t="str">
            <v>LLAVE EXTENS. TERMINAL</v>
          </cell>
          <cell r="C4918" t="str">
            <v>UN</v>
          </cell>
          <cell r="D4918">
            <v>13340</v>
          </cell>
        </row>
        <row r="4919">
          <cell r="A4919">
            <v>4920</v>
          </cell>
          <cell r="B4919" t="str">
            <v>LLAVE MANGUERA</v>
          </cell>
          <cell r="C4919" t="str">
            <v>UN</v>
          </cell>
          <cell r="D4919">
            <v>9918</v>
          </cell>
        </row>
        <row r="4920">
          <cell r="A4920">
            <v>4921</v>
          </cell>
          <cell r="B4920" t="str">
            <v>LLAVE TERMINAL     SATIN.</v>
          </cell>
          <cell r="C4920" t="str">
            <v>UN</v>
          </cell>
          <cell r="D4920">
            <v>9164</v>
          </cell>
        </row>
        <row r="4921">
          <cell r="A4921">
            <v>4922</v>
          </cell>
          <cell r="B4921" t="str">
            <v>CONECTOR ALUM. 1/2"</v>
          </cell>
          <cell r="C4921" t="str">
            <v>UN</v>
          </cell>
          <cell r="D4921">
            <v>1392</v>
          </cell>
        </row>
        <row r="4922">
          <cell r="A4922">
            <v>4923</v>
          </cell>
          <cell r="B4922" t="str">
            <v>CONECTOR COBRE LAVAMANOS</v>
          </cell>
          <cell r="C4922" t="str">
            <v>UN</v>
          </cell>
          <cell r="D4922">
            <v>3677</v>
          </cell>
        </row>
        <row r="4923">
          <cell r="A4923">
            <v>4924</v>
          </cell>
          <cell r="B4923" t="str">
            <v>PISO ATLAS   G</v>
          </cell>
          <cell r="C4923" t="str">
            <v>M2</v>
          </cell>
          <cell r="D4923">
            <v>37326</v>
          </cell>
        </row>
        <row r="4924">
          <cell r="A4924">
            <v>4925</v>
          </cell>
          <cell r="B4924" t="str">
            <v>VERDE SALTAN ASERRADO</v>
          </cell>
          <cell r="C4924" t="str">
            <v>M2</v>
          </cell>
          <cell r="D4924">
            <v>111128</v>
          </cell>
        </row>
        <row r="4925">
          <cell r="A4925">
            <v>4926</v>
          </cell>
          <cell r="B4925" t="str">
            <v>VERDE SALTAN ASERRADO  01</v>
          </cell>
          <cell r="C4925" t="str">
            <v>M2</v>
          </cell>
          <cell r="D4925">
            <v>123656</v>
          </cell>
        </row>
        <row r="4926">
          <cell r="A4926">
            <v>4927</v>
          </cell>
          <cell r="B4926" t="str">
            <v>VERDE SALTAN CUADREADO</v>
          </cell>
          <cell r="C4926" t="str">
            <v>M2</v>
          </cell>
          <cell r="D4926">
            <v>169012</v>
          </cell>
        </row>
        <row r="4927">
          <cell r="A4927">
            <v>4928</v>
          </cell>
          <cell r="B4927" t="str">
            <v>VERDE SALTAN CUADREADO 01</v>
          </cell>
          <cell r="C4927" t="str">
            <v>M2</v>
          </cell>
          <cell r="D4927">
            <v>181308</v>
          </cell>
        </row>
        <row r="4928">
          <cell r="A4928">
            <v>4929</v>
          </cell>
          <cell r="B4928" t="str">
            <v>VERDE ESMERALD 153X305x20</v>
          </cell>
          <cell r="C4928" t="str">
            <v>M2</v>
          </cell>
          <cell r="D4928">
            <v>122496</v>
          </cell>
        </row>
        <row r="4929">
          <cell r="A4929">
            <v>4930</v>
          </cell>
          <cell r="B4929" t="str">
            <v>DUCTO TELEFONICO PVC   1"</v>
          </cell>
          <cell r="C4929" t="str">
            <v>ML</v>
          </cell>
          <cell r="D4929">
            <v>983</v>
          </cell>
        </row>
        <row r="4930">
          <cell r="A4930">
            <v>4931</v>
          </cell>
          <cell r="B4930" t="str">
            <v>DUCTO TELEFONICO PVC 11/4</v>
          </cell>
          <cell r="C4930" t="str">
            <v>ML</v>
          </cell>
          <cell r="D4930">
            <v>1521</v>
          </cell>
        </row>
        <row r="4931">
          <cell r="A4931">
            <v>4932</v>
          </cell>
          <cell r="B4931" t="str">
            <v>VERDE ESMERALD 305x305X20</v>
          </cell>
          <cell r="C4931" t="str">
            <v>M2</v>
          </cell>
          <cell r="D4931">
            <v>129224</v>
          </cell>
        </row>
        <row r="4932">
          <cell r="A4932">
            <v>4933</v>
          </cell>
          <cell r="B4932" t="str">
            <v>PEGANTE ASFALTICO PISOPAK</v>
          </cell>
          <cell r="C4932" t="str">
            <v>GL</v>
          </cell>
          <cell r="D4932">
            <v>8000</v>
          </cell>
        </row>
        <row r="4933">
          <cell r="A4933">
            <v>4934</v>
          </cell>
          <cell r="B4933" t="str">
            <v>CONECTOR COBRE SANITARIO</v>
          </cell>
          <cell r="C4933" t="str">
            <v>UN</v>
          </cell>
          <cell r="D4933">
            <v>4014</v>
          </cell>
        </row>
        <row r="4934">
          <cell r="A4934">
            <v>4935</v>
          </cell>
          <cell r="B4934" t="str">
            <v>VALVULA SALIDA SANITARIO</v>
          </cell>
          <cell r="C4934" t="str">
            <v>UN</v>
          </cell>
          <cell r="D4934">
            <v>6612</v>
          </cell>
        </row>
        <row r="4935">
          <cell r="A4935">
            <v>4936</v>
          </cell>
          <cell r="B4935" t="str">
            <v>VALVULA ENTRADA SANITARIO</v>
          </cell>
          <cell r="C4935" t="str">
            <v>UN</v>
          </cell>
          <cell r="D4935">
            <v>6612</v>
          </cell>
        </row>
        <row r="4936">
          <cell r="A4936">
            <v>4937</v>
          </cell>
          <cell r="B4936" t="str">
            <v>DUCHA TELEFONO C/SOPORTE</v>
          </cell>
          <cell r="C4936" t="str">
            <v>UN</v>
          </cell>
          <cell r="D4936">
            <v>19534</v>
          </cell>
        </row>
        <row r="4937">
          <cell r="A4937">
            <v>4938</v>
          </cell>
          <cell r="B4937" t="str">
            <v>DUCHA TELEFONO C/S  COLOR</v>
          </cell>
          <cell r="C4937" t="str">
            <v>UN</v>
          </cell>
          <cell r="D4937">
            <v>15544</v>
          </cell>
        </row>
        <row r="4938">
          <cell r="A4938">
            <v>4939</v>
          </cell>
          <cell r="B4938" t="str">
            <v>VERDE ESMERALD 305x610x20</v>
          </cell>
          <cell r="C4938" t="str">
            <v>M2</v>
          </cell>
          <cell r="D4938">
            <v>135836</v>
          </cell>
        </row>
        <row r="4939">
          <cell r="A4939">
            <v>4940</v>
          </cell>
          <cell r="B4939" t="str">
            <v>REJILLA SOSCO        3x2"</v>
          </cell>
          <cell r="C4939" t="str">
            <v>UN</v>
          </cell>
          <cell r="D4939">
            <v>2065</v>
          </cell>
        </row>
        <row r="4940">
          <cell r="A4940">
            <v>4941</v>
          </cell>
          <cell r="B4940" t="str">
            <v>REJILLA SOSCO    3 1/4x2"</v>
          </cell>
          <cell r="C4940" t="str">
            <v>UN</v>
          </cell>
          <cell r="D4940">
            <v>1450</v>
          </cell>
        </row>
        <row r="4941">
          <cell r="A4941">
            <v>4942</v>
          </cell>
          <cell r="B4941" t="str">
            <v>REJILLA A/CUCARACHA  3x2"</v>
          </cell>
          <cell r="C4941" t="str">
            <v>UN</v>
          </cell>
          <cell r="D4941">
            <v>1612</v>
          </cell>
        </row>
        <row r="4942">
          <cell r="A4942">
            <v>4943</v>
          </cell>
          <cell r="B4942" t="str">
            <v>REJILLA A/CUCARACHA  3x01</v>
          </cell>
          <cell r="C4942" t="str">
            <v>UN</v>
          </cell>
          <cell r="D4942">
            <v>2227</v>
          </cell>
        </row>
        <row r="4943">
          <cell r="A4943">
            <v>4944</v>
          </cell>
          <cell r="B4943" t="str">
            <v>REJILLA SOSCO        5x4"</v>
          </cell>
          <cell r="C4943" t="str">
            <v>UN</v>
          </cell>
          <cell r="D4943">
            <v>4907</v>
          </cell>
        </row>
        <row r="4944">
          <cell r="A4944">
            <v>4945</v>
          </cell>
          <cell r="B4944" t="str">
            <v>REJILLA SOSCO    3 1/4x01</v>
          </cell>
          <cell r="C4944" t="str">
            <v>UN</v>
          </cell>
          <cell r="D4944">
            <v>1340</v>
          </cell>
        </row>
        <row r="4945">
          <cell r="A4945">
            <v>4946</v>
          </cell>
          <cell r="B4945" t="str">
            <v>REJILLA PLANA          3"</v>
          </cell>
          <cell r="C4945" t="str">
            <v>UN</v>
          </cell>
          <cell r="D4945">
            <v>708</v>
          </cell>
        </row>
        <row r="4946">
          <cell r="A4946">
            <v>4947</v>
          </cell>
          <cell r="B4946" t="str">
            <v>REJILLA PLANA GALAXIA  3"</v>
          </cell>
          <cell r="C4946" t="str">
            <v>UN</v>
          </cell>
          <cell r="D4946">
            <v>882</v>
          </cell>
        </row>
        <row r="4947">
          <cell r="A4947">
            <v>4948</v>
          </cell>
          <cell r="B4947" t="str">
            <v>REJILLA LAVADERO 2.5x2.2"</v>
          </cell>
          <cell r="C4947" t="str">
            <v>UN</v>
          </cell>
          <cell r="D4947">
            <v>963</v>
          </cell>
        </row>
        <row r="4948">
          <cell r="A4948">
            <v>4949</v>
          </cell>
          <cell r="B4948" t="str">
            <v>REJILLA LAVADERO   2 1/2"</v>
          </cell>
          <cell r="C4948" t="str">
            <v>UN</v>
          </cell>
          <cell r="D4948">
            <v>522</v>
          </cell>
        </row>
        <row r="4949">
          <cell r="A4949">
            <v>4950</v>
          </cell>
          <cell r="B4949" t="str">
            <v>REJILLA VENTILACION 15x15</v>
          </cell>
          <cell r="C4949" t="str">
            <v>UN</v>
          </cell>
          <cell r="D4949">
            <v>2610</v>
          </cell>
        </row>
        <row r="4950">
          <cell r="A4950">
            <v>4951</v>
          </cell>
          <cell r="B4950" t="str">
            <v>REJILLA VENTILACION 20x20</v>
          </cell>
          <cell r="C4950" t="str">
            <v>UN</v>
          </cell>
          <cell r="D4950">
            <v>3805</v>
          </cell>
        </row>
        <row r="4951">
          <cell r="A4951">
            <v>4952</v>
          </cell>
          <cell r="B4951" t="str">
            <v>MALLA E.SOLDADA H-044</v>
          </cell>
          <cell r="C4951" t="str">
            <v>UN</v>
          </cell>
          <cell r="D4951">
            <v>8064</v>
          </cell>
        </row>
        <row r="4952">
          <cell r="A4952">
            <v>4953</v>
          </cell>
          <cell r="B4952" t="str">
            <v>MALLA E.SOLDADA H-050</v>
          </cell>
          <cell r="C4952" t="str">
            <v>UN</v>
          </cell>
          <cell r="D4952">
            <v>8201</v>
          </cell>
        </row>
        <row r="4953">
          <cell r="A4953">
            <v>4954</v>
          </cell>
          <cell r="B4953" t="str">
            <v>MALLA E.SOLDADA H-071</v>
          </cell>
          <cell r="C4953" t="str">
            <v>UN</v>
          </cell>
          <cell r="D4953">
            <v>10183</v>
          </cell>
        </row>
        <row r="4954">
          <cell r="A4954">
            <v>4955</v>
          </cell>
          <cell r="B4954" t="str">
            <v>MALLA E.SOLDADA H-084</v>
          </cell>
          <cell r="C4954" t="str">
            <v>UN</v>
          </cell>
          <cell r="D4954">
            <v>12207</v>
          </cell>
        </row>
        <row r="4955">
          <cell r="A4955">
            <v>4956</v>
          </cell>
          <cell r="B4955" t="str">
            <v>MALLA E.SOLDADA H-106</v>
          </cell>
          <cell r="C4955" t="str">
            <v>UN</v>
          </cell>
          <cell r="D4955">
            <v>13976</v>
          </cell>
        </row>
        <row r="4956">
          <cell r="A4956">
            <v>4957</v>
          </cell>
          <cell r="B4956" t="str">
            <v>MALLA E.SOLDADA H-106R</v>
          </cell>
          <cell r="C4956" t="str">
            <v>UN</v>
          </cell>
          <cell r="D4956">
            <v>12006</v>
          </cell>
        </row>
        <row r="4957">
          <cell r="A4957">
            <v>4958</v>
          </cell>
          <cell r="B4957" t="str">
            <v>MALLA E.SOLDADA H-131</v>
          </cell>
          <cell r="C4957" t="str">
            <v>UN</v>
          </cell>
          <cell r="D4957">
            <v>15740</v>
          </cell>
        </row>
        <row r="4958">
          <cell r="A4958">
            <v>4959</v>
          </cell>
          <cell r="B4958" t="str">
            <v>MALLA E.SOLDADA H-158</v>
          </cell>
          <cell r="C4958" t="str">
            <v>UN</v>
          </cell>
          <cell r="D4958">
            <v>19418</v>
          </cell>
        </row>
        <row r="4959">
          <cell r="A4959">
            <v>4960</v>
          </cell>
          <cell r="B4959" t="str">
            <v>MALLA E.SOLDADA H-196</v>
          </cell>
          <cell r="C4959" t="str">
            <v>UN</v>
          </cell>
          <cell r="D4959">
            <v>20832</v>
          </cell>
        </row>
        <row r="4960">
          <cell r="A4960">
            <v>4961</v>
          </cell>
          <cell r="B4960" t="str">
            <v>MALLA E.SOLDADA H-221</v>
          </cell>
          <cell r="C4960" t="str">
            <v>UN</v>
          </cell>
          <cell r="D4960">
            <v>22028</v>
          </cell>
        </row>
        <row r="4961">
          <cell r="A4961">
            <v>4962</v>
          </cell>
          <cell r="B4961" t="str">
            <v>MALLA E.SOLDADA H-257</v>
          </cell>
          <cell r="C4961" t="str">
            <v>UN</v>
          </cell>
          <cell r="D4961">
            <v>26634</v>
          </cell>
        </row>
        <row r="4962">
          <cell r="A4962">
            <v>4963</v>
          </cell>
          <cell r="B4962" t="str">
            <v>MALLA E.SOLDADA H-283</v>
          </cell>
          <cell r="C4962" t="str">
            <v>UN</v>
          </cell>
          <cell r="D4962">
            <v>30465</v>
          </cell>
        </row>
        <row r="4963">
          <cell r="A4963">
            <v>4964</v>
          </cell>
          <cell r="B4963" t="str">
            <v>MALLA E.SOLDADA H-335</v>
          </cell>
          <cell r="C4963" t="str">
            <v>UN</v>
          </cell>
          <cell r="D4963">
            <v>33223</v>
          </cell>
        </row>
        <row r="4964">
          <cell r="A4964">
            <v>4965</v>
          </cell>
          <cell r="B4964" t="str">
            <v>MALLA E.SOLDADA H-335R</v>
          </cell>
          <cell r="C4964" t="str">
            <v>UN</v>
          </cell>
          <cell r="D4964">
            <v>39545</v>
          </cell>
        </row>
        <row r="4965">
          <cell r="A4965">
            <v>4966</v>
          </cell>
          <cell r="B4965" t="str">
            <v>MALLA E.SOLDADA H-378</v>
          </cell>
          <cell r="C4965" t="str">
            <v>UN</v>
          </cell>
          <cell r="D4965">
            <v>36143</v>
          </cell>
        </row>
        <row r="4966">
          <cell r="A4966">
            <v>4967</v>
          </cell>
          <cell r="B4966" t="str">
            <v>MALLA E.SOLDADA H-442</v>
          </cell>
          <cell r="C4966" t="str">
            <v>UN</v>
          </cell>
          <cell r="D4966">
            <v>39677</v>
          </cell>
        </row>
        <row r="4967">
          <cell r="A4967">
            <v>4968</v>
          </cell>
          <cell r="B4967" t="str">
            <v>MALLA E.SOLDADA H-442R</v>
          </cell>
          <cell r="C4967" t="str">
            <v>UN</v>
          </cell>
          <cell r="D4967">
            <v>44660</v>
          </cell>
        </row>
        <row r="4968">
          <cell r="A4968">
            <v>4969</v>
          </cell>
          <cell r="B4968" t="str">
            <v>MALLA E.SOLDADA H-503</v>
          </cell>
          <cell r="C4968" t="str">
            <v>UN</v>
          </cell>
          <cell r="D4968">
            <v>54552</v>
          </cell>
        </row>
        <row r="4969">
          <cell r="A4969">
            <v>4970</v>
          </cell>
          <cell r="B4969" t="str">
            <v>MALLA E.SOLDADA H-513</v>
          </cell>
          <cell r="C4969" t="str">
            <v>UN</v>
          </cell>
          <cell r="D4969">
            <v>48034</v>
          </cell>
        </row>
        <row r="4970">
          <cell r="A4970">
            <v>4971</v>
          </cell>
          <cell r="B4970" t="str">
            <v>MALLA E.SOLDADA H-567</v>
          </cell>
          <cell r="C4970" t="str">
            <v>UN</v>
          </cell>
          <cell r="D4970">
            <v>59969</v>
          </cell>
        </row>
        <row r="4971">
          <cell r="A4971">
            <v>4972</v>
          </cell>
          <cell r="B4971" t="str">
            <v>MALLA E.SOLDADA H-589</v>
          </cell>
          <cell r="C4971" t="str">
            <v>UN</v>
          </cell>
          <cell r="D4971">
            <v>53882</v>
          </cell>
        </row>
        <row r="4972">
          <cell r="A4972">
            <v>4973</v>
          </cell>
          <cell r="B4972" t="str">
            <v>MALLA E.SOLDADA M-024</v>
          </cell>
          <cell r="C4972" t="str">
            <v>UN</v>
          </cell>
          <cell r="D4972">
            <v>4664</v>
          </cell>
        </row>
        <row r="4973">
          <cell r="A4973">
            <v>4974</v>
          </cell>
          <cell r="B4973" t="str">
            <v>MALLA E.SOLDADA M-064</v>
          </cell>
          <cell r="C4973" t="str">
            <v>UN</v>
          </cell>
          <cell r="D4973">
            <v>11086</v>
          </cell>
        </row>
        <row r="4974">
          <cell r="A4974">
            <v>4975</v>
          </cell>
          <cell r="B4974" t="str">
            <v>MALLA E.SOLDADA M-084</v>
          </cell>
          <cell r="C4974" t="str">
            <v>UN</v>
          </cell>
          <cell r="D4974">
            <v>15226</v>
          </cell>
        </row>
        <row r="4975">
          <cell r="A4975">
            <v>4976</v>
          </cell>
          <cell r="B4975" t="str">
            <v>MALLA E.SOLDADA M-106</v>
          </cell>
          <cell r="C4975" t="str">
            <v>UN</v>
          </cell>
          <cell r="D4975">
            <v>18520</v>
          </cell>
        </row>
        <row r="4976">
          <cell r="A4976">
            <v>4977</v>
          </cell>
          <cell r="B4976" t="str">
            <v>MALLA E.SOLDADA M-131</v>
          </cell>
          <cell r="C4976" t="str">
            <v>UN</v>
          </cell>
          <cell r="D4976">
            <v>23041</v>
          </cell>
        </row>
        <row r="4977">
          <cell r="A4977">
            <v>4978</v>
          </cell>
          <cell r="B4977" t="str">
            <v>MALLA E.SOLDADA M-159</v>
          </cell>
          <cell r="C4977" t="str">
            <v>UN</v>
          </cell>
          <cell r="D4977">
            <v>28785</v>
          </cell>
        </row>
        <row r="4978">
          <cell r="A4978">
            <v>4979</v>
          </cell>
          <cell r="B4978" t="str">
            <v>MALLA E.SOLDADA M-188</v>
          </cell>
          <cell r="C4978" t="str">
            <v>UN</v>
          </cell>
          <cell r="D4978">
            <v>30865</v>
          </cell>
        </row>
        <row r="4979">
          <cell r="A4979">
            <v>4980</v>
          </cell>
          <cell r="B4979" t="str">
            <v>MALLA E.SOLDADA M-221</v>
          </cell>
          <cell r="C4979" t="str">
            <v>UN</v>
          </cell>
          <cell r="D4979">
            <v>35464</v>
          </cell>
        </row>
        <row r="4980">
          <cell r="A4980">
            <v>4981</v>
          </cell>
          <cell r="B4980" t="str">
            <v>MALLA E.SOLDADA M-262</v>
          </cell>
          <cell r="C4980" t="str">
            <v>UN</v>
          </cell>
          <cell r="D4980">
            <v>41869</v>
          </cell>
        </row>
        <row r="4981">
          <cell r="A4981">
            <v>4982</v>
          </cell>
          <cell r="B4981" t="str">
            <v>MALLA E.SOLDADA M-295</v>
          </cell>
          <cell r="C4981" t="str">
            <v>UN</v>
          </cell>
          <cell r="D4981">
            <v>48105</v>
          </cell>
        </row>
        <row r="4982">
          <cell r="A4982">
            <v>4983</v>
          </cell>
          <cell r="B4982" t="str">
            <v>MALLA E.SOLDADA M-335</v>
          </cell>
          <cell r="C4982" t="str">
            <v>UN</v>
          </cell>
          <cell r="D4982">
            <v>54214</v>
          </cell>
        </row>
        <row r="4983">
          <cell r="A4983">
            <v>4984</v>
          </cell>
          <cell r="B4983" t="str">
            <v>MALLA E.SOLDADA M-378</v>
          </cell>
          <cell r="C4983" t="str">
            <v>UN</v>
          </cell>
          <cell r="D4983">
            <v>62843</v>
          </cell>
        </row>
        <row r="4984">
          <cell r="A4984">
            <v>4985</v>
          </cell>
          <cell r="B4984" t="str">
            <v>MALLA E.SOLDADA M-442</v>
          </cell>
          <cell r="C4984" t="str">
            <v>UN</v>
          </cell>
          <cell r="D4984">
            <v>72164</v>
          </cell>
        </row>
        <row r="4985">
          <cell r="A4985">
            <v>4986</v>
          </cell>
          <cell r="B4985" t="str">
            <v>MALLA E.SOLDADA M-567</v>
          </cell>
          <cell r="C4985" t="str">
            <v>UN</v>
          </cell>
          <cell r="D4985">
            <v>94261</v>
          </cell>
        </row>
        <row r="4986">
          <cell r="A4986">
            <v>4987</v>
          </cell>
          <cell r="B4986" t="str">
            <v>MALLA E.SOLDADA L-084</v>
          </cell>
          <cell r="C4986" t="str">
            <v>UN</v>
          </cell>
          <cell r="D4986">
            <v>11671</v>
          </cell>
        </row>
        <row r="4987">
          <cell r="A4987">
            <v>4988</v>
          </cell>
          <cell r="B4987" t="str">
            <v>MALLA E.SOLDADA L-098</v>
          </cell>
          <cell r="C4987" t="str">
            <v>UN</v>
          </cell>
          <cell r="D4987">
            <v>17785</v>
          </cell>
        </row>
        <row r="4988">
          <cell r="A4988">
            <v>4989</v>
          </cell>
          <cell r="B4988" t="str">
            <v>MALLA E.SOLDADA L-131</v>
          </cell>
          <cell r="C4988" t="str">
            <v>UN</v>
          </cell>
          <cell r="D4988">
            <v>15740</v>
          </cell>
        </row>
        <row r="4989">
          <cell r="A4989">
            <v>4990</v>
          </cell>
          <cell r="B4989" t="str">
            <v>MALLA E.SOLDADA E-047</v>
          </cell>
          <cell r="C4989" t="str">
            <v>UN</v>
          </cell>
          <cell r="D4989">
            <v>8700</v>
          </cell>
        </row>
        <row r="4990">
          <cell r="A4990">
            <v>4991</v>
          </cell>
          <cell r="B4990" t="str">
            <v>MALLA E.SOLDADA E-050</v>
          </cell>
          <cell r="C4990" t="str">
            <v>UN</v>
          </cell>
          <cell r="D4990">
            <v>8985</v>
          </cell>
        </row>
        <row r="4991">
          <cell r="A4991">
            <v>4992</v>
          </cell>
          <cell r="B4991" t="str">
            <v>G/ESCOBA PISOPAK</v>
          </cell>
          <cell r="C4991" t="str">
            <v>ML</v>
          </cell>
          <cell r="D4991">
            <v>600</v>
          </cell>
        </row>
        <row r="4992">
          <cell r="A4992">
            <v>4993</v>
          </cell>
          <cell r="B4992" t="str">
            <v>PISOPAK RESIDENCIAL 1.6mm</v>
          </cell>
          <cell r="C4992" t="str">
            <v>M2</v>
          </cell>
          <cell r="D4992">
            <v>5600</v>
          </cell>
        </row>
        <row r="4993">
          <cell r="A4993">
            <v>4994</v>
          </cell>
          <cell r="B4993" t="str">
            <v>PISOPAK RESIDENCIAL 1.601</v>
          </cell>
          <cell r="C4993" t="str">
            <v>M2</v>
          </cell>
          <cell r="D4993">
            <v>5600</v>
          </cell>
        </row>
        <row r="4994">
          <cell r="A4994">
            <v>4995</v>
          </cell>
          <cell r="B4994" t="str">
            <v>PISOPAK RESIDENCIAL 1.602</v>
          </cell>
          <cell r="C4994" t="str">
            <v>M2</v>
          </cell>
          <cell r="D4994">
            <v>5600</v>
          </cell>
        </row>
        <row r="4995">
          <cell r="A4995">
            <v>4996</v>
          </cell>
          <cell r="B4995" t="str">
            <v>PISOPAK RESIDENCIAL 1.603</v>
          </cell>
          <cell r="C4995" t="str">
            <v>M2</v>
          </cell>
          <cell r="D4995">
            <v>5600</v>
          </cell>
        </row>
        <row r="4996">
          <cell r="A4996">
            <v>4997</v>
          </cell>
          <cell r="B4996" t="str">
            <v>PISOPAK ALTO TRAFICO 2 mm</v>
          </cell>
          <cell r="C4996" t="str">
            <v>M2</v>
          </cell>
          <cell r="D4996">
            <v>9400</v>
          </cell>
        </row>
        <row r="4997">
          <cell r="A4997">
            <v>4998</v>
          </cell>
          <cell r="B4997" t="str">
            <v>PISOPAK COMERCIAL    2 mm</v>
          </cell>
          <cell r="C4997" t="str">
            <v>M2</v>
          </cell>
          <cell r="D4997">
            <v>8500</v>
          </cell>
        </row>
        <row r="4998">
          <cell r="A4998">
            <v>4999</v>
          </cell>
          <cell r="B4998" t="str">
            <v>PISOPAK TRAF.PESADO  3 mm</v>
          </cell>
          <cell r="C4998" t="str">
            <v>M2</v>
          </cell>
          <cell r="D4998">
            <v>9400</v>
          </cell>
        </row>
        <row r="4999">
          <cell r="A4999">
            <v>5000</v>
          </cell>
          <cell r="B4999" t="str">
            <v>INST.G/ESCOBA CON PEGANTE</v>
          </cell>
          <cell r="C4999" t="str">
            <v>ML</v>
          </cell>
          <cell r="D4999">
            <v>500</v>
          </cell>
        </row>
        <row r="5000">
          <cell r="A5000">
            <v>5001</v>
          </cell>
          <cell r="B5000" t="str">
            <v>VERDE ESMERALDA ASERRADO</v>
          </cell>
          <cell r="C5000" t="str">
            <v>M2</v>
          </cell>
          <cell r="D5000">
            <v>105560</v>
          </cell>
        </row>
        <row r="5001">
          <cell r="A5001">
            <v>5002</v>
          </cell>
          <cell r="B5001" t="str">
            <v>VERDE ESMERALDA CUADREADO</v>
          </cell>
          <cell r="C5001" t="str">
            <v>M2</v>
          </cell>
          <cell r="D5001">
            <v>154512</v>
          </cell>
        </row>
        <row r="5002">
          <cell r="A5002">
            <v>5003</v>
          </cell>
          <cell r="B5002" t="str">
            <v>MARFIL BAYAMO 153x305X11</v>
          </cell>
          <cell r="C5002" t="str">
            <v>M2</v>
          </cell>
          <cell r="D5002">
            <v>54868</v>
          </cell>
        </row>
        <row r="5003">
          <cell r="A5003">
            <v>5004</v>
          </cell>
          <cell r="B5003" t="str">
            <v>MARFIL BAYAMO 305x305x11</v>
          </cell>
          <cell r="C5003" t="str">
            <v>M2</v>
          </cell>
          <cell r="D5003">
            <v>54868</v>
          </cell>
        </row>
        <row r="5004">
          <cell r="A5004">
            <v>5005</v>
          </cell>
          <cell r="B5004" t="str">
            <v>MARFIL BAYAMO 153x305x20</v>
          </cell>
          <cell r="C5004" t="str">
            <v>M2</v>
          </cell>
          <cell r="D5004">
            <v>81024</v>
          </cell>
        </row>
        <row r="5005">
          <cell r="A5005">
            <v>5006</v>
          </cell>
          <cell r="B5005" t="str">
            <v>MARFIL BAYAMO 153x305x201</v>
          </cell>
          <cell r="C5005" t="str">
            <v>M2</v>
          </cell>
          <cell r="D5005">
            <v>91988</v>
          </cell>
        </row>
        <row r="5006">
          <cell r="A5006">
            <v>5007</v>
          </cell>
          <cell r="B5006" t="str">
            <v>MARFIL BAYAMO 305x305X20</v>
          </cell>
          <cell r="C5006" t="str">
            <v>M2</v>
          </cell>
          <cell r="D5006">
            <v>86420</v>
          </cell>
        </row>
        <row r="5007">
          <cell r="A5007">
            <v>5008</v>
          </cell>
          <cell r="B5007" t="str">
            <v>VENTANA ALUMINIO  250x102</v>
          </cell>
          <cell r="C5007" t="str">
            <v>UN</v>
          </cell>
          <cell r="D5007">
            <v>163822</v>
          </cell>
        </row>
        <row r="5008">
          <cell r="A5008">
            <v>5009</v>
          </cell>
          <cell r="B5008" t="str">
            <v>VENTANA ALUMINIO  300x100</v>
          </cell>
          <cell r="C5008" t="str">
            <v>UN</v>
          </cell>
          <cell r="D5008">
            <v>150789</v>
          </cell>
        </row>
        <row r="5009">
          <cell r="A5009">
            <v>5010</v>
          </cell>
          <cell r="B5009" t="str">
            <v>VENTANA ALUMINIO  200x101</v>
          </cell>
          <cell r="C5009" t="str">
            <v>UN</v>
          </cell>
          <cell r="D5009">
            <v>115711</v>
          </cell>
        </row>
        <row r="5010">
          <cell r="A5010">
            <v>5011</v>
          </cell>
          <cell r="B5010" t="str">
            <v>VENTANA ALUMINIO  300x150</v>
          </cell>
          <cell r="C5010" t="str">
            <v>UN</v>
          </cell>
          <cell r="D5010">
            <v>186964</v>
          </cell>
        </row>
        <row r="5011">
          <cell r="A5011">
            <v>5012</v>
          </cell>
          <cell r="B5011" t="str">
            <v>VENTANA ALUMINIO  200x102</v>
          </cell>
          <cell r="C5011" t="str">
            <v>UN</v>
          </cell>
          <cell r="D5011">
            <v>143968</v>
          </cell>
        </row>
        <row r="5012">
          <cell r="A5012">
            <v>5013</v>
          </cell>
          <cell r="B5012" t="str">
            <v>VENTANA ALUMINIO  300x101</v>
          </cell>
          <cell r="C5012" t="str">
            <v>UN</v>
          </cell>
          <cell r="D5012">
            <v>195490</v>
          </cell>
        </row>
        <row r="5013">
          <cell r="A5013">
            <v>5014</v>
          </cell>
          <cell r="B5013" t="str">
            <v>MARFIL BAYAMO 305x305X201</v>
          </cell>
          <cell r="C5013" t="str">
            <v>M2</v>
          </cell>
          <cell r="D5013">
            <v>97556</v>
          </cell>
        </row>
        <row r="5014">
          <cell r="A5014">
            <v>5015</v>
          </cell>
          <cell r="B5014" t="str">
            <v>MARFIL BAYAMO 305x610x20</v>
          </cell>
          <cell r="C5014" t="str">
            <v>M2</v>
          </cell>
          <cell r="D5014">
            <v>90016</v>
          </cell>
        </row>
        <row r="5015">
          <cell r="A5015">
            <v>5016</v>
          </cell>
          <cell r="B5015" t="str">
            <v>MARFIL BAYAMO 305x610x201</v>
          </cell>
          <cell r="C5015" t="str">
            <v>M2</v>
          </cell>
          <cell r="D5015">
            <v>101500</v>
          </cell>
        </row>
        <row r="5016">
          <cell r="A5016">
            <v>5017</v>
          </cell>
          <cell r="B5016" t="str">
            <v>MARFIL BAYAMO ASERRADO</v>
          </cell>
          <cell r="C5016" t="str">
            <v>M2</v>
          </cell>
          <cell r="D5016">
            <v>79460</v>
          </cell>
        </row>
        <row r="5017">
          <cell r="A5017">
            <v>5018</v>
          </cell>
          <cell r="B5017" t="str">
            <v>MARFIL BAYAMO ASERRADO 01</v>
          </cell>
          <cell r="C5017" t="str">
            <v>M2</v>
          </cell>
          <cell r="D5017">
            <v>80620</v>
          </cell>
        </row>
        <row r="5018">
          <cell r="A5018">
            <v>5019</v>
          </cell>
          <cell r="B5018" t="str">
            <v>MARFIL BAYAMO CUADREADO</v>
          </cell>
          <cell r="C5018" t="str">
            <v>M2</v>
          </cell>
          <cell r="D5018">
            <v>101384</v>
          </cell>
        </row>
        <row r="5019">
          <cell r="A5019">
            <v>5020</v>
          </cell>
          <cell r="B5019" t="str">
            <v>MARFIL BAYAMO CUADREADO01</v>
          </cell>
          <cell r="C5019" t="str">
            <v>M2</v>
          </cell>
          <cell r="D5019">
            <v>102196</v>
          </cell>
        </row>
        <row r="5020">
          <cell r="A5020">
            <v>5021</v>
          </cell>
          <cell r="B5020" t="str">
            <v>MULATA CAMPIÑA 135x305x10</v>
          </cell>
          <cell r="C5020" t="str">
            <v>M2</v>
          </cell>
          <cell r="D5020">
            <v>69948</v>
          </cell>
        </row>
        <row r="5021">
          <cell r="A5021">
            <v>5022</v>
          </cell>
          <cell r="B5021" t="str">
            <v>MULATA CAMPIÑA 305x305X10</v>
          </cell>
          <cell r="C5021" t="str">
            <v>M2</v>
          </cell>
          <cell r="D5021">
            <v>69948</v>
          </cell>
        </row>
        <row r="5022">
          <cell r="A5022">
            <v>5023</v>
          </cell>
          <cell r="B5022" t="str">
            <v>MULATA CAMPIÑA ZOCALO</v>
          </cell>
          <cell r="C5022" t="str">
            <v>ML</v>
          </cell>
          <cell r="D5022">
            <v>5684</v>
          </cell>
        </row>
        <row r="5023">
          <cell r="A5023">
            <v>5024</v>
          </cell>
          <cell r="B5023" t="str">
            <v>MULATA CAMPIÑA SPACATTO</v>
          </cell>
          <cell r="C5023" t="str">
            <v>M2</v>
          </cell>
          <cell r="D5023">
            <v>47328</v>
          </cell>
        </row>
        <row r="5024">
          <cell r="A5024">
            <v>5025</v>
          </cell>
          <cell r="B5024" t="str">
            <v>MULATA CAMPIÑA 153x305x11</v>
          </cell>
          <cell r="C5024" t="str">
            <v>M2</v>
          </cell>
          <cell r="D5024">
            <v>57304</v>
          </cell>
        </row>
        <row r="5025">
          <cell r="A5025">
            <v>5026</v>
          </cell>
          <cell r="B5025" t="str">
            <v>MULATA CAMPIÑA 305X305X11</v>
          </cell>
          <cell r="C5025" t="str">
            <v>M2</v>
          </cell>
          <cell r="D5025">
            <v>43848</v>
          </cell>
        </row>
        <row r="5026">
          <cell r="A5026">
            <v>5027</v>
          </cell>
          <cell r="B5026" t="str">
            <v>MULATA CAMPIÑA 153x305x20</v>
          </cell>
          <cell r="C5026" t="str">
            <v>M2</v>
          </cell>
          <cell r="D5026">
            <v>71804</v>
          </cell>
        </row>
        <row r="5027">
          <cell r="A5027">
            <v>5028</v>
          </cell>
          <cell r="B5027" t="str">
            <v>MULATA CAMPIÑA 153x305x01</v>
          </cell>
          <cell r="C5027" t="str">
            <v>M2</v>
          </cell>
          <cell r="D5027">
            <v>79410</v>
          </cell>
        </row>
        <row r="5028">
          <cell r="A5028">
            <v>5029</v>
          </cell>
          <cell r="B5028" t="str">
            <v>MULATA CAMPIÑA 305x305x20</v>
          </cell>
          <cell r="C5028" t="str">
            <v>M2</v>
          </cell>
          <cell r="D5028">
            <v>74356</v>
          </cell>
        </row>
        <row r="5029">
          <cell r="A5029">
            <v>5030</v>
          </cell>
          <cell r="B5029" t="str">
            <v>MULATA CAMPIÑA 305x305x01</v>
          </cell>
          <cell r="C5029" t="str">
            <v>M2</v>
          </cell>
          <cell r="D5029">
            <v>81780</v>
          </cell>
        </row>
        <row r="5030">
          <cell r="A5030">
            <v>5031</v>
          </cell>
          <cell r="B5030" t="str">
            <v>MULATA CAMPIÑA 305x610X20</v>
          </cell>
          <cell r="C5030" t="str">
            <v>M2</v>
          </cell>
          <cell r="D5030">
            <v>76792</v>
          </cell>
        </row>
        <row r="5031">
          <cell r="A5031">
            <v>5032</v>
          </cell>
          <cell r="B5031" t="str">
            <v>MULATA CAMPIÑA 305X610x01</v>
          </cell>
          <cell r="C5031" t="str">
            <v>M2</v>
          </cell>
          <cell r="D5031">
            <v>84332</v>
          </cell>
        </row>
        <row r="5032">
          <cell r="A5032">
            <v>5033</v>
          </cell>
          <cell r="B5032" t="str">
            <v>MULATA CAMPIÑA ASERRADO</v>
          </cell>
          <cell r="C5032" t="str">
            <v>M2</v>
          </cell>
          <cell r="D5032">
            <v>68904</v>
          </cell>
        </row>
        <row r="5033">
          <cell r="A5033">
            <v>5034</v>
          </cell>
          <cell r="B5033" t="str">
            <v>MULATA CAMPIÑA ASERRADO01</v>
          </cell>
          <cell r="C5033" t="str">
            <v>M2</v>
          </cell>
          <cell r="D5033">
            <v>76096</v>
          </cell>
        </row>
        <row r="5034">
          <cell r="A5034">
            <v>5035</v>
          </cell>
          <cell r="B5034" t="str">
            <v>MULATA CAMPIÑA CUADREADO</v>
          </cell>
          <cell r="C5034" t="str">
            <v>M2</v>
          </cell>
          <cell r="D5034">
            <v>95468</v>
          </cell>
        </row>
        <row r="5035">
          <cell r="A5035">
            <v>5036</v>
          </cell>
          <cell r="B5035" t="str">
            <v>MULATA CAMPIÑA CUADREAD01</v>
          </cell>
          <cell r="C5035" t="str">
            <v>M2</v>
          </cell>
          <cell r="D5035">
            <v>103820</v>
          </cell>
        </row>
        <row r="5036">
          <cell r="A5036">
            <v>5037</v>
          </cell>
          <cell r="B5036" t="str">
            <v>ACERO FIG.37000 PSI  1/4"</v>
          </cell>
          <cell r="C5036" t="str">
            <v>KG</v>
          </cell>
          <cell r="D5036">
            <v>875</v>
          </cell>
        </row>
        <row r="5037">
          <cell r="A5037">
            <v>5038</v>
          </cell>
          <cell r="B5037" t="str">
            <v>ACERO FIG.37000 PSI  3/8"</v>
          </cell>
          <cell r="C5037" t="str">
            <v>KG</v>
          </cell>
          <cell r="D5037">
            <v>912</v>
          </cell>
        </row>
        <row r="5038">
          <cell r="A5038">
            <v>5039</v>
          </cell>
          <cell r="B5038" t="str">
            <v>DUCTO TELEFONICO PVC 11/2</v>
          </cell>
          <cell r="C5038" t="str">
            <v>ML</v>
          </cell>
          <cell r="D5038">
            <v>1939</v>
          </cell>
        </row>
        <row r="5039">
          <cell r="A5039">
            <v>5040</v>
          </cell>
          <cell r="B5039" t="str">
            <v>ACERO FIG.60000 PSI  1/2"</v>
          </cell>
          <cell r="C5039" t="str">
            <v>KG</v>
          </cell>
          <cell r="D5039">
            <v>566</v>
          </cell>
        </row>
        <row r="5040">
          <cell r="A5040">
            <v>5041</v>
          </cell>
          <cell r="B5040" t="str">
            <v>ACERO FIG.60000 PSI  5/8"</v>
          </cell>
          <cell r="C5040" t="str">
            <v>KG</v>
          </cell>
          <cell r="D5040">
            <v>566</v>
          </cell>
        </row>
        <row r="5041">
          <cell r="A5041">
            <v>5042</v>
          </cell>
          <cell r="B5041" t="str">
            <v>ACERO FIG.60000 PSI  3/4"</v>
          </cell>
          <cell r="C5041" t="str">
            <v>KG</v>
          </cell>
          <cell r="D5041">
            <v>566</v>
          </cell>
        </row>
        <row r="5042">
          <cell r="A5042">
            <v>5043</v>
          </cell>
          <cell r="B5042" t="str">
            <v>ACERO FIG.60000 PSI  7/8"</v>
          </cell>
          <cell r="C5042" t="str">
            <v>KG</v>
          </cell>
          <cell r="D5042">
            <v>566</v>
          </cell>
        </row>
        <row r="5043">
          <cell r="A5043">
            <v>5044</v>
          </cell>
          <cell r="B5043" t="str">
            <v>ACERO FIG.60000 PSI    1"</v>
          </cell>
          <cell r="C5043" t="str">
            <v>KG</v>
          </cell>
          <cell r="D5043">
            <v>566</v>
          </cell>
        </row>
        <row r="5044">
          <cell r="A5044">
            <v>5045</v>
          </cell>
          <cell r="B5044" t="str">
            <v>DUCTO TELEFONICO PVC   2"</v>
          </cell>
          <cell r="C5044" t="str">
            <v>ML</v>
          </cell>
          <cell r="D5044">
            <v>2973</v>
          </cell>
        </row>
        <row r="5045">
          <cell r="A5045">
            <v>5046</v>
          </cell>
          <cell r="B5045" t="str">
            <v>GRAFIL             5.5.mm</v>
          </cell>
          <cell r="C5045" t="str">
            <v>KG</v>
          </cell>
          <cell r="D5045">
            <v>615</v>
          </cell>
        </row>
        <row r="5046">
          <cell r="A5046">
            <v>5047</v>
          </cell>
          <cell r="B5046" t="str">
            <v>GRAFIL             6.0.mm</v>
          </cell>
          <cell r="C5046" t="str">
            <v>KG</v>
          </cell>
          <cell r="D5046">
            <v>615</v>
          </cell>
        </row>
        <row r="5047">
          <cell r="A5047">
            <v>5048</v>
          </cell>
          <cell r="B5047" t="str">
            <v>GRAFIL             6.5.mm</v>
          </cell>
          <cell r="C5047" t="str">
            <v>KG</v>
          </cell>
          <cell r="D5047">
            <v>615</v>
          </cell>
        </row>
        <row r="5048">
          <cell r="A5048">
            <v>5049</v>
          </cell>
          <cell r="B5048" t="str">
            <v>GRAFIL             7.0.mm</v>
          </cell>
          <cell r="C5048" t="str">
            <v>KG</v>
          </cell>
          <cell r="D5048">
            <v>615</v>
          </cell>
        </row>
        <row r="5049">
          <cell r="A5049">
            <v>5050</v>
          </cell>
          <cell r="B5049" t="str">
            <v>GRAFIL             7.5.mm</v>
          </cell>
          <cell r="C5049" t="str">
            <v>KG</v>
          </cell>
          <cell r="D5049">
            <v>615</v>
          </cell>
        </row>
        <row r="5050">
          <cell r="A5050">
            <v>5051</v>
          </cell>
          <cell r="B5050" t="str">
            <v>GRAFIL             8.0.mm</v>
          </cell>
          <cell r="C5050" t="str">
            <v>KG</v>
          </cell>
          <cell r="D5050">
            <v>615</v>
          </cell>
        </row>
        <row r="5051">
          <cell r="A5051">
            <v>5052</v>
          </cell>
          <cell r="B5051" t="str">
            <v>GRAFIL             8.5.mm</v>
          </cell>
          <cell r="C5051" t="str">
            <v>KG</v>
          </cell>
          <cell r="D5051">
            <v>615</v>
          </cell>
        </row>
        <row r="5052">
          <cell r="A5052">
            <v>5053</v>
          </cell>
          <cell r="B5052" t="str">
            <v>GRAFIL             9.0.mm</v>
          </cell>
          <cell r="C5052" t="str">
            <v>KG</v>
          </cell>
          <cell r="D5052">
            <v>615</v>
          </cell>
        </row>
        <row r="5053">
          <cell r="A5053">
            <v>5054</v>
          </cell>
          <cell r="B5053" t="str">
            <v>PISO CARRARA B</v>
          </cell>
          <cell r="C5053" t="str">
            <v>M2</v>
          </cell>
          <cell r="D5053">
            <v>37326</v>
          </cell>
        </row>
        <row r="5054">
          <cell r="A5054">
            <v>5055</v>
          </cell>
          <cell r="B5054" t="str">
            <v>ROSA AURORA 153x305x20</v>
          </cell>
          <cell r="C5054" t="str">
            <v>M2</v>
          </cell>
          <cell r="D5054">
            <v>84912</v>
          </cell>
        </row>
        <row r="5055">
          <cell r="A5055">
            <v>5056</v>
          </cell>
          <cell r="B5055" t="str">
            <v>ROSA AURORA 153x305x29</v>
          </cell>
          <cell r="C5055" t="str">
            <v>M2</v>
          </cell>
          <cell r="D5055">
            <v>96280</v>
          </cell>
        </row>
        <row r="5056">
          <cell r="A5056">
            <v>5057</v>
          </cell>
          <cell r="B5056" t="str">
            <v>ROSA AURORA 305x305x20</v>
          </cell>
          <cell r="C5056" t="str">
            <v>M2</v>
          </cell>
          <cell r="D5056">
            <v>90596</v>
          </cell>
        </row>
        <row r="5057">
          <cell r="A5057">
            <v>5058</v>
          </cell>
          <cell r="B5057" t="str">
            <v>ROSA AURORA 305x305x20 01</v>
          </cell>
          <cell r="C5057" t="str">
            <v>M2</v>
          </cell>
          <cell r="D5057">
            <v>102196</v>
          </cell>
        </row>
        <row r="5058">
          <cell r="A5058">
            <v>5059</v>
          </cell>
          <cell r="B5058" t="str">
            <v>ROSA AURORA 305x610x20</v>
          </cell>
          <cell r="C5058" t="str">
            <v>M2</v>
          </cell>
          <cell r="D5058">
            <v>94308</v>
          </cell>
        </row>
        <row r="5059">
          <cell r="A5059">
            <v>5060</v>
          </cell>
          <cell r="B5059" t="str">
            <v>HIERRO CHIPA         1/4"</v>
          </cell>
          <cell r="C5059" t="str">
            <v>KG</v>
          </cell>
          <cell r="D5059">
            <v>600</v>
          </cell>
        </row>
        <row r="5060">
          <cell r="A5060">
            <v>5061</v>
          </cell>
          <cell r="B5060" t="str">
            <v>ROSA AURORA 305x610x20 01</v>
          </cell>
          <cell r="C5060" t="str">
            <v>M2</v>
          </cell>
          <cell r="D5060">
            <v>106256</v>
          </cell>
        </row>
        <row r="5061">
          <cell r="A5061">
            <v>5062</v>
          </cell>
          <cell r="B5061" t="str">
            <v>ROSA AURORA ASERRADO</v>
          </cell>
          <cell r="C5061" t="str">
            <v>M2</v>
          </cell>
          <cell r="D5061">
            <v>70876</v>
          </cell>
        </row>
        <row r="5062">
          <cell r="A5062">
            <v>5063</v>
          </cell>
          <cell r="B5062" t="str">
            <v>ROSA AURORA ASERRADO   01</v>
          </cell>
          <cell r="C5062" t="str">
            <v>M2</v>
          </cell>
          <cell r="D5062">
            <v>81896</v>
          </cell>
        </row>
        <row r="5063">
          <cell r="A5063">
            <v>5064</v>
          </cell>
          <cell r="B5063" t="str">
            <v>ROSA AURORA CUADREADO</v>
          </cell>
          <cell r="C5063" t="str">
            <v>M2</v>
          </cell>
          <cell r="D5063">
            <v>106024</v>
          </cell>
        </row>
        <row r="5064">
          <cell r="A5064">
            <v>5065</v>
          </cell>
          <cell r="B5064" t="str">
            <v>ROSA AURORA CUADREADO  01</v>
          </cell>
          <cell r="C5064" t="str">
            <v>M2</v>
          </cell>
          <cell r="D5064">
            <v>115420</v>
          </cell>
        </row>
        <row r="5065">
          <cell r="A5065">
            <v>5066</v>
          </cell>
          <cell r="B5065" t="str">
            <v>ROSA DEL RIO 153X305X20</v>
          </cell>
          <cell r="C5065" t="str">
            <v>M2</v>
          </cell>
          <cell r="D5065">
            <v>104052</v>
          </cell>
        </row>
        <row r="5066">
          <cell r="A5066">
            <v>5067</v>
          </cell>
          <cell r="B5066" t="str">
            <v>ROSA DEL RIO 305x305x20</v>
          </cell>
          <cell r="C5066" t="str">
            <v>M2</v>
          </cell>
          <cell r="D5066">
            <v>109504</v>
          </cell>
        </row>
        <row r="5067">
          <cell r="A5067">
            <v>5068</v>
          </cell>
          <cell r="B5067" t="str">
            <v>ROSA DEL RIO 305x610X20</v>
          </cell>
          <cell r="C5067" t="str">
            <v>M2</v>
          </cell>
          <cell r="D5067">
            <v>113912</v>
          </cell>
        </row>
        <row r="5068">
          <cell r="A5068">
            <v>5069</v>
          </cell>
          <cell r="B5068" t="str">
            <v>DUCTO TELEFONICO PVC   3"</v>
          </cell>
          <cell r="C5068" t="str">
            <v>ML</v>
          </cell>
          <cell r="D5068">
            <v>5827</v>
          </cell>
        </row>
        <row r="5069">
          <cell r="A5069">
            <v>5070</v>
          </cell>
          <cell r="B5069" t="str">
            <v>TUBO VENTILACION   1 1/2"</v>
          </cell>
          <cell r="C5069" t="str">
            <v>ML</v>
          </cell>
          <cell r="D5069">
            <v>1631</v>
          </cell>
        </row>
        <row r="5070">
          <cell r="A5070">
            <v>5071</v>
          </cell>
          <cell r="B5070" t="str">
            <v>TUBO VENTILACION       01</v>
          </cell>
          <cell r="C5070" t="str">
            <v>ML</v>
          </cell>
          <cell r="D5070">
            <v>2354</v>
          </cell>
        </row>
        <row r="5071">
          <cell r="A5071">
            <v>5072</v>
          </cell>
          <cell r="B5071" t="str">
            <v>TUBO VENTILACION       3"</v>
          </cell>
          <cell r="C5071" t="str">
            <v>ML</v>
          </cell>
          <cell r="D5071">
            <v>3173</v>
          </cell>
        </row>
        <row r="5072">
          <cell r="A5072">
            <v>5073</v>
          </cell>
          <cell r="B5072" t="str">
            <v>SOLDADURA SOLVENTE   1/4"</v>
          </cell>
          <cell r="C5072" t="str">
            <v>KG</v>
          </cell>
          <cell r="D5072">
            <v>46686</v>
          </cell>
        </row>
        <row r="5073">
          <cell r="A5073">
            <v>5074</v>
          </cell>
          <cell r="B5073" t="str">
            <v>LIMPIADOR PVC        1/4"</v>
          </cell>
          <cell r="C5073" t="str">
            <v>KG</v>
          </cell>
          <cell r="D5073">
            <v>22664</v>
          </cell>
        </row>
        <row r="5074">
          <cell r="A5074">
            <v>5075</v>
          </cell>
          <cell r="B5074" t="str">
            <v>CODO PRESION PVC 90º 1/2"</v>
          </cell>
          <cell r="C5074" t="str">
            <v>UN</v>
          </cell>
          <cell r="D5074">
            <v>196</v>
          </cell>
        </row>
        <row r="5075">
          <cell r="A5075">
            <v>5076</v>
          </cell>
          <cell r="B5075" t="str">
            <v>SEMICODO SANIT CxC     2"</v>
          </cell>
          <cell r="C5075" t="str">
            <v>UN</v>
          </cell>
          <cell r="D5075">
            <v>779</v>
          </cell>
        </row>
        <row r="5076">
          <cell r="A5076">
            <v>5077</v>
          </cell>
          <cell r="B5076" t="str">
            <v>ROSA DEL RIO ASERRADO</v>
          </cell>
          <cell r="C5076" t="str">
            <v>M2</v>
          </cell>
          <cell r="D5076">
            <v>90248</v>
          </cell>
        </row>
        <row r="5077">
          <cell r="A5077">
            <v>5078</v>
          </cell>
          <cell r="B5077" t="str">
            <v>PILOTES HINCADOS 30x30</v>
          </cell>
          <cell r="C5077" t="str">
            <v>ML</v>
          </cell>
          <cell r="D5077">
            <v>55000</v>
          </cell>
        </row>
        <row r="5078">
          <cell r="A5078">
            <v>5079</v>
          </cell>
          <cell r="B5078" t="str">
            <v>ROSA DEL RIO CUADREADO</v>
          </cell>
          <cell r="C5078" t="str">
            <v>M2</v>
          </cell>
          <cell r="D5078">
            <v>127484</v>
          </cell>
        </row>
        <row r="5079">
          <cell r="A5079">
            <v>5080</v>
          </cell>
          <cell r="B5079" t="str">
            <v>CREMO 305x305x10</v>
          </cell>
          <cell r="C5079" t="str">
            <v>M2</v>
          </cell>
          <cell r="D5079">
            <v>47792</v>
          </cell>
        </row>
        <row r="5080">
          <cell r="A5080">
            <v>5081</v>
          </cell>
          <cell r="B5080" t="str">
            <v>BLANCO CARRARA 135x305x10</v>
          </cell>
          <cell r="C5080" t="str">
            <v>M2</v>
          </cell>
          <cell r="D5080">
            <v>68556</v>
          </cell>
        </row>
        <row r="5081">
          <cell r="A5081">
            <v>5082</v>
          </cell>
          <cell r="B5081" t="str">
            <v>LAMINA COLD ROLLED Cal.18</v>
          </cell>
          <cell r="C5081" t="str">
            <v>UN</v>
          </cell>
          <cell r="D5081">
            <v>16400</v>
          </cell>
        </row>
        <row r="5082">
          <cell r="A5082">
            <v>5083</v>
          </cell>
          <cell r="B5082" t="str">
            <v>BROCHA DE CERDA        4"</v>
          </cell>
          <cell r="C5082" t="str">
            <v>UN</v>
          </cell>
          <cell r="D5082">
            <v>7540</v>
          </cell>
        </row>
        <row r="5083">
          <cell r="A5083">
            <v>5084</v>
          </cell>
          <cell r="B5083" t="str">
            <v>LAMINA COLD ROLLED Cal.16</v>
          </cell>
          <cell r="C5083" t="str">
            <v>UN</v>
          </cell>
          <cell r="D5083">
            <v>21000</v>
          </cell>
        </row>
        <row r="5084">
          <cell r="A5084">
            <v>5085</v>
          </cell>
          <cell r="B5084" t="str">
            <v>BLANCO CARRARA 305x305x10</v>
          </cell>
          <cell r="C5084" t="str">
            <v>M2</v>
          </cell>
          <cell r="D5084">
            <v>68556</v>
          </cell>
        </row>
        <row r="5085">
          <cell r="A5085">
            <v>5086</v>
          </cell>
          <cell r="B5085" t="str">
            <v>BLANCO CARRARA ZOCALO</v>
          </cell>
          <cell r="C5085" t="str">
            <v>ML</v>
          </cell>
          <cell r="D5085">
            <v>6032</v>
          </cell>
        </row>
        <row r="5086">
          <cell r="A5086">
            <v>5087</v>
          </cell>
          <cell r="B5086" t="str">
            <v>PREFAB -U- SIN CIELO RASO</v>
          </cell>
          <cell r="C5086" t="str">
            <v>M2</v>
          </cell>
          <cell r="D5086">
            <v>26000</v>
          </cell>
        </row>
        <row r="5087">
          <cell r="A5087">
            <v>5088</v>
          </cell>
          <cell r="B5087" t="str">
            <v>PLAQUETA C.RASO P/PREFABR</v>
          </cell>
          <cell r="C5087" t="str">
            <v>M2</v>
          </cell>
          <cell r="D5087">
            <v>8500</v>
          </cell>
        </row>
        <row r="5088">
          <cell r="A5088">
            <v>5089</v>
          </cell>
          <cell r="B5088" t="str">
            <v>BLANCO CARRARA 153x305x20</v>
          </cell>
          <cell r="C5088" t="str">
            <v>M2</v>
          </cell>
          <cell r="D5088">
            <v>118088</v>
          </cell>
        </row>
        <row r="5089">
          <cell r="A5089">
            <v>5090</v>
          </cell>
          <cell r="B5089" t="str">
            <v>BLANCO CARRARA 153x305x01</v>
          </cell>
          <cell r="C5089" t="str">
            <v>M2</v>
          </cell>
          <cell r="D5089">
            <v>129224</v>
          </cell>
        </row>
        <row r="5090">
          <cell r="A5090">
            <v>5091</v>
          </cell>
          <cell r="B5090" t="str">
            <v>ADOQUIN GRES    10x20x2.5</v>
          </cell>
          <cell r="C5090" t="str">
            <v>M2</v>
          </cell>
          <cell r="D5090">
            <v>9628</v>
          </cell>
        </row>
        <row r="5091">
          <cell r="A5091">
            <v>5092</v>
          </cell>
          <cell r="B5091" t="str">
            <v>TUBO DE CONCRETO       8"</v>
          </cell>
          <cell r="C5091" t="str">
            <v>ML</v>
          </cell>
          <cell r="D5091">
            <v>8101</v>
          </cell>
        </row>
        <row r="5092">
          <cell r="A5092">
            <v>5093</v>
          </cell>
          <cell r="B5092" t="str">
            <v>TUBO DE CONCRETO      10"</v>
          </cell>
          <cell r="C5092" t="str">
            <v>ML</v>
          </cell>
          <cell r="D5092">
            <v>10178</v>
          </cell>
        </row>
        <row r="5093">
          <cell r="A5093">
            <v>5094</v>
          </cell>
          <cell r="B5093" t="str">
            <v>TUBO DE CONCRETO      12"</v>
          </cell>
          <cell r="C5093" t="str">
            <v>ML</v>
          </cell>
          <cell r="D5093">
            <v>12666</v>
          </cell>
        </row>
        <row r="5094">
          <cell r="A5094">
            <v>5095</v>
          </cell>
          <cell r="B5094" t="str">
            <v>TUBO ALCANTARILLADO   36"</v>
          </cell>
          <cell r="C5094" t="str">
            <v>ML</v>
          </cell>
          <cell r="D5094">
            <v>282000</v>
          </cell>
        </row>
        <row r="5095">
          <cell r="A5095">
            <v>5096</v>
          </cell>
          <cell r="B5095" t="str">
            <v>TUBO ALCANTARILLADO   52"</v>
          </cell>
          <cell r="C5095" t="str">
            <v>ML</v>
          </cell>
          <cell r="D5095">
            <v>257566</v>
          </cell>
        </row>
        <row r="5096">
          <cell r="A5096">
            <v>5097</v>
          </cell>
          <cell r="B5096" t="str">
            <v>PISO SIDERAL B</v>
          </cell>
          <cell r="C5096" t="str">
            <v>M2</v>
          </cell>
          <cell r="D5096">
            <v>37326</v>
          </cell>
        </row>
        <row r="5097">
          <cell r="A5097">
            <v>5098</v>
          </cell>
          <cell r="B5097" t="str">
            <v>BLANCO CARRARA 305x305x20</v>
          </cell>
          <cell r="C5097" t="str">
            <v>M2</v>
          </cell>
          <cell r="D5097">
            <v>123076</v>
          </cell>
        </row>
        <row r="5098">
          <cell r="A5098">
            <v>5099</v>
          </cell>
          <cell r="B5098" t="str">
            <v>BLANCO CARRARA 305x305X01</v>
          </cell>
          <cell r="C5098" t="str">
            <v>M2</v>
          </cell>
          <cell r="D5098">
            <v>130964</v>
          </cell>
        </row>
        <row r="5099">
          <cell r="A5099">
            <v>5100</v>
          </cell>
          <cell r="B5099" t="str">
            <v>TUBO ALCANTARILLADO   201</v>
          </cell>
          <cell r="C5099" t="str">
            <v>ML</v>
          </cell>
          <cell r="D5099">
            <v>73776</v>
          </cell>
        </row>
        <row r="5100">
          <cell r="A5100">
            <v>5101</v>
          </cell>
          <cell r="B5100" t="str">
            <v>BLANCO CARRARA 305x610x20</v>
          </cell>
          <cell r="C5100" t="str">
            <v>M2</v>
          </cell>
          <cell r="D5100">
            <v>127716</v>
          </cell>
        </row>
        <row r="5101">
          <cell r="A5101">
            <v>5102</v>
          </cell>
          <cell r="B5101" t="str">
            <v>SEMICODO SANIT CxE     2"</v>
          </cell>
          <cell r="C5101" t="str">
            <v>UN</v>
          </cell>
          <cell r="D5101">
            <v>779</v>
          </cell>
        </row>
        <row r="5102">
          <cell r="A5102">
            <v>5103</v>
          </cell>
          <cell r="B5102" t="str">
            <v>TEE SANITARIO      1 1/2"</v>
          </cell>
          <cell r="C5102" t="str">
            <v>UN</v>
          </cell>
          <cell r="D5102">
            <v>1875</v>
          </cell>
        </row>
        <row r="5103">
          <cell r="A5103">
            <v>5104</v>
          </cell>
          <cell r="B5103" t="str">
            <v>TEE SANITARIO          2"</v>
          </cell>
          <cell r="C5103" t="str">
            <v>UN</v>
          </cell>
          <cell r="D5103">
            <v>5136</v>
          </cell>
        </row>
        <row r="5104">
          <cell r="A5104">
            <v>5105</v>
          </cell>
          <cell r="B5104" t="str">
            <v>TUBO ALCANTARILLADO   202</v>
          </cell>
          <cell r="C5104" t="str">
            <v>ML</v>
          </cell>
          <cell r="D5104">
            <v>80828</v>
          </cell>
        </row>
        <row r="5105">
          <cell r="A5105">
            <v>5106</v>
          </cell>
          <cell r="B5105" t="str">
            <v>TUBO ALCANTARILLADO   301</v>
          </cell>
          <cell r="C5105" t="str">
            <v>ML</v>
          </cell>
          <cell r="D5105">
            <v>116556</v>
          </cell>
        </row>
        <row r="5106">
          <cell r="A5106">
            <v>5107</v>
          </cell>
          <cell r="B5106" t="str">
            <v>TUBO ALCANTARILLADO   302</v>
          </cell>
          <cell r="C5106" t="str">
            <v>ML</v>
          </cell>
          <cell r="D5106">
            <v>129409</v>
          </cell>
        </row>
        <row r="5107">
          <cell r="A5107">
            <v>5108</v>
          </cell>
          <cell r="B5107" t="str">
            <v>BLANCO CARRARA 305x610x01</v>
          </cell>
          <cell r="C5107" t="str">
            <v>M2</v>
          </cell>
          <cell r="D5107">
            <v>138968</v>
          </cell>
        </row>
        <row r="5108">
          <cell r="A5108">
            <v>5109</v>
          </cell>
          <cell r="B5108" t="str">
            <v>LAMINA HOT ROLLED 4.5</v>
          </cell>
          <cell r="C5108" t="str">
            <v>UN</v>
          </cell>
          <cell r="D5108">
            <v>49900</v>
          </cell>
        </row>
        <row r="5109">
          <cell r="A5109">
            <v>5110</v>
          </cell>
          <cell r="B5109" t="str">
            <v>BLANCO CARRARA ASERRADO</v>
          </cell>
          <cell r="C5109" t="str">
            <v>M2</v>
          </cell>
          <cell r="D5109">
            <v>102428</v>
          </cell>
        </row>
        <row r="5110">
          <cell r="A5110">
            <v>5111</v>
          </cell>
          <cell r="B5110" t="str">
            <v>TUBO PRESION RDE-9   1/2"</v>
          </cell>
          <cell r="C5110" t="str">
            <v>ML</v>
          </cell>
          <cell r="D5110">
            <v>1274</v>
          </cell>
        </row>
        <row r="5111">
          <cell r="A5111">
            <v>5112</v>
          </cell>
          <cell r="B5111" t="str">
            <v>GASOLINA CORR.  BOGOTA</v>
          </cell>
          <cell r="C5111" t="str">
            <v>GL</v>
          </cell>
          <cell r="D5111">
            <v>1175</v>
          </cell>
        </row>
        <row r="5112">
          <cell r="A5112">
            <v>5113</v>
          </cell>
          <cell r="B5112" t="str">
            <v>TUBO PRESION RDE-21  3/4"</v>
          </cell>
          <cell r="C5112" t="str">
            <v>ML</v>
          </cell>
          <cell r="D5112">
            <v>2412</v>
          </cell>
        </row>
        <row r="5113">
          <cell r="A5113">
            <v>5114</v>
          </cell>
          <cell r="B5113" t="str">
            <v>TUBO PRESION RDE-21    2"</v>
          </cell>
          <cell r="C5113" t="str">
            <v>ML</v>
          </cell>
          <cell r="D5113">
            <v>4930</v>
          </cell>
        </row>
        <row r="5114">
          <cell r="A5114">
            <v>5115</v>
          </cell>
          <cell r="B5114" t="str">
            <v>A.C.P.M         BOGOTA</v>
          </cell>
          <cell r="C5114" t="str">
            <v>GL</v>
          </cell>
          <cell r="D5114">
            <v>1175</v>
          </cell>
        </row>
        <row r="5115">
          <cell r="A5115">
            <v>5116</v>
          </cell>
          <cell r="B5115" t="str">
            <v>TUBO PRESION RDE-26    3"</v>
          </cell>
          <cell r="C5115" t="str">
            <v>ML</v>
          </cell>
          <cell r="D5115">
            <v>7959</v>
          </cell>
        </row>
        <row r="5116">
          <cell r="A5116">
            <v>5117</v>
          </cell>
          <cell r="B5116" t="str">
            <v>TUBO PRESION RDE-26    4"</v>
          </cell>
          <cell r="C5116" t="str">
            <v>ML</v>
          </cell>
          <cell r="D5116">
            <v>13059</v>
          </cell>
        </row>
        <row r="5117">
          <cell r="A5117">
            <v>5118</v>
          </cell>
          <cell r="B5117" t="str">
            <v>CODO PRESION PVC 90º 3/4"</v>
          </cell>
          <cell r="C5117" t="str">
            <v>UN</v>
          </cell>
          <cell r="D5117">
            <v>285</v>
          </cell>
        </row>
        <row r="5118">
          <cell r="A5118">
            <v>5119</v>
          </cell>
          <cell r="B5118" t="str">
            <v>TUBO SANITARIO         2"</v>
          </cell>
          <cell r="C5118" t="str">
            <v>ML</v>
          </cell>
          <cell r="D5118">
            <v>4279</v>
          </cell>
        </row>
        <row r="5119">
          <cell r="A5119">
            <v>5120</v>
          </cell>
          <cell r="B5119" t="str">
            <v>BLANCO CARRARA ASERRADO01</v>
          </cell>
          <cell r="C5119" t="str">
            <v>M2</v>
          </cell>
          <cell r="D5119">
            <v>114144</v>
          </cell>
        </row>
        <row r="5120">
          <cell r="A5120">
            <v>5121</v>
          </cell>
          <cell r="B5120" t="str">
            <v>CAL PROMICAL POR  BULTO</v>
          </cell>
          <cell r="C5120" t="str">
            <v>KG</v>
          </cell>
          <cell r="D5120">
            <v>257</v>
          </cell>
        </row>
        <row r="5121">
          <cell r="A5121">
            <v>5122</v>
          </cell>
          <cell r="B5121" t="str">
            <v>TUBO SANITARIO         01</v>
          </cell>
          <cell r="C5121" t="str">
            <v>ML</v>
          </cell>
          <cell r="D5121">
            <v>7140</v>
          </cell>
        </row>
        <row r="5122">
          <cell r="A5122">
            <v>5123</v>
          </cell>
          <cell r="B5122" t="str">
            <v>CODO PRESION PVC 90º   1"</v>
          </cell>
          <cell r="C5122" t="str">
            <v>UN</v>
          </cell>
          <cell r="D5122">
            <v>498</v>
          </cell>
        </row>
        <row r="5123">
          <cell r="A5123">
            <v>5124</v>
          </cell>
          <cell r="B5123" t="str">
            <v>UNION PRESION PVC    1/01</v>
          </cell>
          <cell r="C5123" t="str">
            <v>UN</v>
          </cell>
          <cell r="D5123">
            <v>149</v>
          </cell>
        </row>
        <row r="5124">
          <cell r="A5124">
            <v>5125</v>
          </cell>
          <cell r="B5124" t="str">
            <v>UNION PRESION PVC    3/01</v>
          </cell>
          <cell r="C5124" t="str">
            <v>UN</v>
          </cell>
          <cell r="D5124">
            <v>189</v>
          </cell>
        </row>
        <row r="5125">
          <cell r="A5125">
            <v>5126</v>
          </cell>
          <cell r="B5125" t="str">
            <v>UNION PRESION PVC      01</v>
          </cell>
          <cell r="C5125" t="str">
            <v>UN</v>
          </cell>
          <cell r="D5125">
            <v>309</v>
          </cell>
        </row>
        <row r="5126">
          <cell r="A5126">
            <v>5127</v>
          </cell>
          <cell r="B5126" t="str">
            <v>C.RASO PLYCEM JUNTA PERD.</v>
          </cell>
          <cell r="C5126" t="str">
            <v>M2</v>
          </cell>
          <cell r="D5126">
            <v>34986</v>
          </cell>
        </row>
        <row r="5127">
          <cell r="A5127">
            <v>5128</v>
          </cell>
          <cell r="B5127" t="str">
            <v>MURO DIVISORIO INT. 10 cm</v>
          </cell>
          <cell r="C5127" t="str">
            <v>M2</v>
          </cell>
          <cell r="D5127">
            <v>43152</v>
          </cell>
        </row>
        <row r="5128">
          <cell r="A5128">
            <v>5129</v>
          </cell>
          <cell r="B5128" t="str">
            <v>BARRAJE PREMOLD.B.T.600 v</v>
          </cell>
          <cell r="C5128" t="str">
            <v>UN</v>
          </cell>
          <cell r="D5128">
            <v>49136</v>
          </cell>
        </row>
        <row r="5129">
          <cell r="A5129">
            <v>5130</v>
          </cell>
          <cell r="B5129" t="str">
            <v>G/ESCOBA VINISOL   6.8 cm</v>
          </cell>
          <cell r="C5129" t="str">
            <v>ML</v>
          </cell>
          <cell r="D5129">
            <v>726</v>
          </cell>
        </row>
        <row r="5130">
          <cell r="A5130">
            <v>5131</v>
          </cell>
          <cell r="B5130" t="str">
            <v>VALVULA LAVADERO       2"</v>
          </cell>
          <cell r="C5130" t="str">
            <v>UN</v>
          </cell>
          <cell r="D5130">
            <v>3220</v>
          </cell>
        </row>
        <row r="5131">
          <cell r="A5131">
            <v>5132</v>
          </cell>
          <cell r="B5131" t="str">
            <v>CODO GALVANIZADO       1"</v>
          </cell>
          <cell r="C5131" t="str">
            <v>UN</v>
          </cell>
          <cell r="D5131">
            <v>1265</v>
          </cell>
        </row>
        <row r="5132">
          <cell r="A5132">
            <v>5133</v>
          </cell>
          <cell r="B5132" t="str">
            <v>CODO GALVANIZADO   1 1/2"</v>
          </cell>
          <cell r="C5132" t="str">
            <v>UN</v>
          </cell>
          <cell r="D5132">
            <v>2616</v>
          </cell>
        </row>
        <row r="5133">
          <cell r="A5133">
            <v>5134</v>
          </cell>
          <cell r="B5133" t="str">
            <v>CODO GALVANIZADO       2"</v>
          </cell>
          <cell r="C5133" t="str">
            <v>UN</v>
          </cell>
          <cell r="D5133">
            <v>4011</v>
          </cell>
        </row>
        <row r="5134">
          <cell r="A5134">
            <v>5135</v>
          </cell>
          <cell r="B5134" t="str">
            <v>CODO GALVANIZADO     1/2"</v>
          </cell>
          <cell r="C5134" t="str">
            <v>UN</v>
          </cell>
          <cell r="D5134">
            <v>533</v>
          </cell>
        </row>
        <row r="5135">
          <cell r="A5135">
            <v>5136</v>
          </cell>
          <cell r="B5135" t="str">
            <v>CODO GALVANIZADO     3/4"</v>
          </cell>
          <cell r="C5135" t="str">
            <v>UN</v>
          </cell>
          <cell r="D5135">
            <v>820</v>
          </cell>
        </row>
        <row r="5136">
          <cell r="A5136">
            <v>5137</v>
          </cell>
          <cell r="B5136" t="str">
            <v>BLANCO CARRARA CUADREADO</v>
          </cell>
          <cell r="C5136" t="str">
            <v>M2</v>
          </cell>
          <cell r="D5136">
            <v>150684</v>
          </cell>
        </row>
        <row r="5137">
          <cell r="A5137">
            <v>5138</v>
          </cell>
          <cell r="B5137" t="str">
            <v>MURO DIVISORIO INT. 15 cm</v>
          </cell>
          <cell r="C5137" t="str">
            <v>M2</v>
          </cell>
          <cell r="D5137">
            <v>56608</v>
          </cell>
        </row>
        <row r="5138">
          <cell r="A5138">
            <v>5139</v>
          </cell>
          <cell r="B5138" t="str">
            <v>MURO DIV.EXT.FACHADA 10cm</v>
          </cell>
          <cell r="C5138" t="str">
            <v>M2</v>
          </cell>
          <cell r="D5138">
            <v>55800</v>
          </cell>
        </row>
        <row r="5139">
          <cell r="A5139">
            <v>5140</v>
          </cell>
          <cell r="B5139" t="str">
            <v>MURO DIV.EXT.FACHADA 15cm</v>
          </cell>
          <cell r="C5139" t="str">
            <v>M2</v>
          </cell>
          <cell r="D5139">
            <v>70006</v>
          </cell>
        </row>
        <row r="5140">
          <cell r="A5140">
            <v>5141</v>
          </cell>
          <cell r="B5140" t="str">
            <v>BASE P/TECHO C/PERFILERIA</v>
          </cell>
          <cell r="C5140" t="str">
            <v>M2</v>
          </cell>
          <cell r="D5140">
            <v>48488</v>
          </cell>
        </row>
        <row r="5141">
          <cell r="A5141">
            <v>5142</v>
          </cell>
          <cell r="B5141" t="str">
            <v>PULIDA/LACADA PISO MADERA</v>
          </cell>
          <cell r="C5141" t="str">
            <v>M2</v>
          </cell>
          <cell r="D5141">
            <v>8000</v>
          </cell>
        </row>
        <row r="5142">
          <cell r="A5142">
            <v>5143</v>
          </cell>
          <cell r="B5142" t="str">
            <v>PARQUET GUAYACAN TREBOL</v>
          </cell>
          <cell r="C5142" t="str">
            <v>M2</v>
          </cell>
          <cell r="D5142">
            <v>55000</v>
          </cell>
        </row>
        <row r="5143">
          <cell r="A5143">
            <v>5144</v>
          </cell>
          <cell r="B5143" t="str">
            <v>PARQUET GUAYACAN</v>
          </cell>
          <cell r="C5143" t="str">
            <v>M2</v>
          </cell>
          <cell r="D5143">
            <v>55000</v>
          </cell>
        </row>
        <row r="5144">
          <cell r="A5144">
            <v>5145</v>
          </cell>
          <cell r="B5144" t="str">
            <v>VINISOL RESIDENCIAL 1.6mm</v>
          </cell>
          <cell r="C5144" t="str">
            <v>M2</v>
          </cell>
          <cell r="D5144">
            <v>5638</v>
          </cell>
        </row>
        <row r="5145">
          <cell r="A5145">
            <v>5146</v>
          </cell>
          <cell r="B5145" t="str">
            <v>VINISOL COMERCIAL     2mm</v>
          </cell>
          <cell r="C5145" t="str">
            <v>M2</v>
          </cell>
          <cell r="D5145">
            <v>8918</v>
          </cell>
        </row>
        <row r="5146">
          <cell r="A5146">
            <v>5147</v>
          </cell>
          <cell r="B5146" t="str">
            <v>VINISOL TRAF.PESADO   3mm</v>
          </cell>
          <cell r="C5146" t="str">
            <v>M2</v>
          </cell>
          <cell r="D5146">
            <v>8588</v>
          </cell>
        </row>
        <row r="5147">
          <cell r="A5147">
            <v>5148</v>
          </cell>
          <cell r="B5147" t="str">
            <v>BLANCO CARRARA CUADREAD01</v>
          </cell>
          <cell r="C5147" t="str">
            <v>M2</v>
          </cell>
          <cell r="D5147">
            <v>162632</v>
          </cell>
        </row>
        <row r="5148">
          <cell r="A5148">
            <v>5149</v>
          </cell>
          <cell r="B5148" t="str">
            <v>TRIPLEX PIZANO TIPO 1 4mm</v>
          </cell>
          <cell r="C5148" t="str">
            <v>UN</v>
          </cell>
          <cell r="D5148">
            <v>20268</v>
          </cell>
        </row>
        <row r="5149">
          <cell r="A5149">
            <v>5150</v>
          </cell>
          <cell r="B5149" t="str">
            <v>TUBO ALCANTARILLADO   401</v>
          </cell>
          <cell r="C5149" t="str">
            <v>ML</v>
          </cell>
          <cell r="D5149">
            <v>182259</v>
          </cell>
        </row>
        <row r="5150">
          <cell r="A5150">
            <v>5151</v>
          </cell>
          <cell r="B5150" t="str">
            <v>TRIPLEX PIZANO        9mm</v>
          </cell>
          <cell r="C5150" t="str">
            <v>UN</v>
          </cell>
          <cell r="D5150">
            <v>44230</v>
          </cell>
        </row>
        <row r="5151">
          <cell r="A5151">
            <v>5152</v>
          </cell>
          <cell r="B5151" t="str">
            <v>TUBO ALCANTARILLADO   402</v>
          </cell>
          <cell r="C5151" t="str">
            <v>ML</v>
          </cell>
          <cell r="D5151">
            <v>241002</v>
          </cell>
        </row>
        <row r="5152">
          <cell r="A5152">
            <v>5153</v>
          </cell>
          <cell r="B5152" t="str">
            <v>TRIPLEX PIZANO       18mm</v>
          </cell>
          <cell r="C5152" t="str">
            <v>UN</v>
          </cell>
          <cell r="D5152">
            <v>78032</v>
          </cell>
        </row>
        <row r="5153">
          <cell r="A5153">
            <v>5154</v>
          </cell>
          <cell r="B5153" t="str">
            <v>PASOS ESCALERA VINILO</v>
          </cell>
          <cell r="C5153" t="str">
            <v>UN</v>
          </cell>
          <cell r="D5153">
            <v>4953</v>
          </cell>
        </row>
        <row r="5154">
          <cell r="A5154">
            <v>5155</v>
          </cell>
          <cell r="B5154" t="str">
            <v>LIMPIADOR REM.PVC 760 Gr.</v>
          </cell>
          <cell r="C5154" t="str">
            <v>UN</v>
          </cell>
          <cell r="D5154">
            <v>8352</v>
          </cell>
        </row>
        <row r="5155">
          <cell r="A5155">
            <v>5156</v>
          </cell>
          <cell r="B5155" t="str">
            <v>SOCKETS DULUX FLUORESC.</v>
          </cell>
          <cell r="C5155" t="str">
            <v>UN</v>
          </cell>
          <cell r="D5155">
            <v>1387</v>
          </cell>
        </row>
        <row r="5156">
          <cell r="A5156">
            <v>5157</v>
          </cell>
          <cell r="B5156" t="str">
            <v>TUBO ALCANTARILLADO   501</v>
          </cell>
          <cell r="C5156" t="str">
            <v>ML</v>
          </cell>
          <cell r="D5156">
            <v>265547</v>
          </cell>
        </row>
        <row r="5157">
          <cell r="A5157">
            <v>5158</v>
          </cell>
          <cell r="B5157" t="str">
            <v>TRIPLEX CATIVO TREBOL 4mm</v>
          </cell>
          <cell r="C5157" t="str">
            <v>UN</v>
          </cell>
          <cell r="D5157">
            <v>18077</v>
          </cell>
        </row>
        <row r="5158">
          <cell r="A5158">
            <v>5159</v>
          </cell>
          <cell r="B5158" t="str">
            <v>TUBO ALCANTARILLADO   203</v>
          </cell>
          <cell r="C5158" t="str">
            <v>ML</v>
          </cell>
          <cell r="D5158">
            <v>73776</v>
          </cell>
        </row>
        <row r="5159">
          <cell r="A5159">
            <v>5160</v>
          </cell>
          <cell r="B5159" t="str">
            <v>TRIPLEX TREBOL        9mm</v>
          </cell>
          <cell r="C5159" t="str">
            <v>UN</v>
          </cell>
          <cell r="D5159">
            <v>35299</v>
          </cell>
        </row>
        <row r="5160">
          <cell r="A5160">
            <v>5161</v>
          </cell>
          <cell r="B5160" t="str">
            <v>TUBO ALCANTARILLADO   204</v>
          </cell>
          <cell r="C5160" t="str">
            <v>ML</v>
          </cell>
          <cell r="D5160">
            <v>98368</v>
          </cell>
        </row>
        <row r="5161">
          <cell r="A5161">
            <v>5162</v>
          </cell>
          <cell r="B5161" t="str">
            <v>TRIPLEX TREBOL       18mm</v>
          </cell>
          <cell r="C5161" t="str">
            <v>UN</v>
          </cell>
          <cell r="D5161">
            <v>63218</v>
          </cell>
        </row>
        <row r="5162">
          <cell r="A5162">
            <v>5163</v>
          </cell>
          <cell r="B5162" t="str">
            <v>TUBO ALCANTARILLADO   303</v>
          </cell>
          <cell r="C5162" t="str">
            <v>ML</v>
          </cell>
          <cell r="D5162">
            <v>123331</v>
          </cell>
        </row>
        <row r="5163">
          <cell r="A5163">
            <v>5164</v>
          </cell>
          <cell r="B5163" t="str">
            <v>TRIPLEX ESTRUCTURAL   9mm</v>
          </cell>
          <cell r="C5163" t="str">
            <v>UN</v>
          </cell>
          <cell r="D5163">
            <v>24006</v>
          </cell>
        </row>
        <row r="5164">
          <cell r="A5164">
            <v>5165</v>
          </cell>
          <cell r="B5164" t="str">
            <v>TUBO ALCANTARILLADO   304</v>
          </cell>
          <cell r="C5164" t="str">
            <v>ML</v>
          </cell>
          <cell r="D5164">
            <v>153909</v>
          </cell>
        </row>
        <row r="5165">
          <cell r="A5165">
            <v>5166</v>
          </cell>
          <cell r="B5165" t="str">
            <v>TEJA ETERNIT 1000     # 4</v>
          </cell>
          <cell r="C5165" t="str">
            <v>UN</v>
          </cell>
          <cell r="D5165">
            <v>10164</v>
          </cell>
        </row>
        <row r="5166">
          <cell r="A5166">
            <v>5167</v>
          </cell>
          <cell r="B5166" t="str">
            <v>TUBO ALCANTARILLADO   403</v>
          </cell>
          <cell r="C5166" t="str">
            <v>ML</v>
          </cell>
          <cell r="D5166">
            <v>192838</v>
          </cell>
        </row>
        <row r="5167">
          <cell r="A5167">
            <v>5168</v>
          </cell>
          <cell r="B5167" t="str">
            <v>TRIPLEX ESTRUCTURAL  18mm</v>
          </cell>
          <cell r="C5167" t="str">
            <v>UN</v>
          </cell>
          <cell r="D5167">
            <v>53785</v>
          </cell>
        </row>
        <row r="5168">
          <cell r="A5168">
            <v>5169</v>
          </cell>
          <cell r="B5168" t="str">
            <v>TUBO ALCANTARILLADO   404</v>
          </cell>
          <cell r="C5168" t="str">
            <v>ML</v>
          </cell>
          <cell r="D5168">
            <v>254968</v>
          </cell>
        </row>
        <row r="5169">
          <cell r="A5169">
            <v>5170</v>
          </cell>
          <cell r="B5169" t="str">
            <v>TRIPLEX OKUME CONGO   4mm</v>
          </cell>
          <cell r="C5169" t="str">
            <v>UN</v>
          </cell>
          <cell r="D5169">
            <v>17382</v>
          </cell>
        </row>
        <row r="5170">
          <cell r="A5170">
            <v>5171</v>
          </cell>
          <cell r="B5170" t="str">
            <v>TRIPLEX OKUME PIZANO  4mm</v>
          </cell>
          <cell r="C5170" t="str">
            <v>UN</v>
          </cell>
          <cell r="D5170">
            <v>20572</v>
          </cell>
        </row>
        <row r="5171">
          <cell r="A5171">
            <v>5172</v>
          </cell>
          <cell r="B5171" t="str">
            <v>TUBO ALCANTARILLADO   405</v>
          </cell>
          <cell r="C5171" t="str">
            <v>ML</v>
          </cell>
          <cell r="D5171">
            <v>192838</v>
          </cell>
        </row>
        <row r="5172">
          <cell r="A5172">
            <v>5173</v>
          </cell>
          <cell r="B5172" t="str">
            <v>UNION SANITARIO    1 1/2"</v>
          </cell>
          <cell r="C5172" t="str">
            <v>UN</v>
          </cell>
          <cell r="D5172">
            <v>854</v>
          </cell>
        </row>
        <row r="5173">
          <cell r="A5173">
            <v>5174</v>
          </cell>
          <cell r="B5173" t="str">
            <v>TUBO ALCANTARILLADO   502</v>
          </cell>
          <cell r="C5173" t="str">
            <v>ML</v>
          </cell>
          <cell r="D5173">
            <v>280952</v>
          </cell>
        </row>
        <row r="5174">
          <cell r="A5174">
            <v>5175</v>
          </cell>
          <cell r="B5174" t="str">
            <v>UNION SANITARIO        2"</v>
          </cell>
          <cell r="C5174" t="str">
            <v>UN</v>
          </cell>
          <cell r="D5174">
            <v>936</v>
          </cell>
        </row>
        <row r="5175">
          <cell r="A5175">
            <v>5176</v>
          </cell>
          <cell r="B5175" t="str">
            <v>TRIPLEX OKUME TREBOL  4mm</v>
          </cell>
          <cell r="C5175" t="str">
            <v>UN</v>
          </cell>
          <cell r="D5175">
            <v>24979</v>
          </cell>
        </row>
        <row r="5176">
          <cell r="A5176">
            <v>5177</v>
          </cell>
          <cell r="B5176" t="str">
            <v>ANILLO DE CAUCHO 24"</v>
          </cell>
          <cell r="C5176" t="str">
            <v>UN</v>
          </cell>
          <cell r="D5176">
            <v>6403</v>
          </cell>
        </row>
        <row r="5177">
          <cell r="A5177">
            <v>5178</v>
          </cell>
          <cell r="B5177" t="str">
            <v>TUBO CONDUIT         3/4"</v>
          </cell>
          <cell r="C5177" t="str">
            <v>ML</v>
          </cell>
          <cell r="D5177">
            <v>551</v>
          </cell>
        </row>
        <row r="5178">
          <cell r="A5178">
            <v>5179</v>
          </cell>
          <cell r="B5178" t="str">
            <v>ANILLO DE CAUCHO 27"</v>
          </cell>
          <cell r="C5178" t="str">
            <v>UN</v>
          </cell>
          <cell r="D5178">
            <v>7250</v>
          </cell>
        </row>
        <row r="5179">
          <cell r="A5179">
            <v>5180</v>
          </cell>
          <cell r="B5179" t="str">
            <v>TUBO CONDUIT           1"</v>
          </cell>
          <cell r="C5179" t="str">
            <v>ML</v>
          </cell>
          <cell r="D5179">
            <v>606</v>
          </cell>
        </row>
        <row r="5180">
          <cell r="A5180">
            <v>5181</v>
          </cell>
          <cell r="B5180" t="str">
            <v>GRAVILLA PTO COLOMBIA</v>
          </cell>
          <cell r="C5180" t="str">
            <v>M3</v>
          </cell>
          <cell r="D5180">
            <v>23000</v>
          </cell>
        </row>
        <row r="5181">
          <cell r="A5181">
            <v>5182</v>
          </cell>
          <cell r="B5181" t="str">
            <v>ANILLO DE CAUCHO 30"</v>
          </cell>
          <cell r="C5181" t="str">
            <v>UN</v>
          </cell>
          <cell r="D5181">
            <v>8259</v>
          </cell>
        </row>
        <row r="5182">
          <cell r="A5182">
            <v>5183</v>
          </cell>
          <cell r="B5182" t="str">
            <v>TABLEX PIZANO         4mm</v>
          </cell>
          <cell r="C5182" t="str">
            <v>UN</v>
          </cell>
          <cell r="D5182">
            <v>15428</v>
          </cell>
        </row>
        <row r="5183">
          <cell r="A5183">
            <v>5184</v>
          </cell>
          <cell r="B5183" t="str">
            <v>ANILLO DE CAUCHO 36"</v>
          </cell>
          <cell r="C5183" t="str">
            <v>UN</v>
          </cell>
          <cell r="D5183">
            <v>13850</v>
          </cell>
        </row>
        <row r="5184">
          <cell r="A5184">
            <v>5185</v>
          </cell>
          <cell r="B5184" t="str">
            <v>TABLEX PIZANO        12mm</v>
          </cell>
          <cell r="C5184" t="str">
            <v>UN</v>
          </cell>
          <cell r="D5184">
            <v>26216</v>
          </cell>
        </row>
        <row r="5185">
          <cell r="A5185">
            <v>5186</v>
          </cell>
          <cell r="B5185" t="str">
            <v>ANILLO DE CAUCHO 40"</v>
          </cell>
          <cell r="C5185" t="str">
            <v>UN</v>
          </cell>
          <cell r="D5185">
            <v>15382</v>
          </cell>
        </row>
        <row r="5186">
          <cell r="A5186">
            <v>5187</v>
          </cell>
          <cell r="B5186" t="str">
            <v>TABLEX PIZANO        19mm</v>
          </cell>
          <cell r="C5186" t="str">
            <v>UN</v>
          </cell>
          <cell r="D5186">
            <v>39324</v>
          </cell>
        </row>
        <row r="5187">
          <cell r="A5187">
            <v>5188</v>
          </cell>
          <cell r="B5187" t="str">
            <v>ANILLO DE CAUCHO 44"</v>
          </cell>
          <cell r="C5187" t="str">
            <v>UN</v>
          </cell>
          <cell r="D5187">
            <v>12864</v>
          </cell>
        </row>
        <row r="5188">
          <cell r="A5188">
            <v>5189</v>
          </cell>
          <cell r="B5188" t="str">
            <v>TABLEX PIZANO        30mm</v>
          </cell>
          <cell r="C5188" t="str">
            <v>UN</v>
          </cell>
          <cell r="D5188">
            <v>54636</v>
          </cell>
        </row>
        <row r="5189">
          <cell r="A5189">
            <v>5190</v>
          </cell>
          <cell r="B5189" t="str">
            <v>ANILLO DE CAUCHO 48"</v>
          </cell>
          <cell r="C5189" t="str">
            <v>UN</v>
          </cell>
          <cell r="D5189">
            <v>13966</v>
          </cell>
        </row>
        <row r="5190">
          <cell r="A5190">
            <v>5191</v>
          </cell>
          <cell r="B5190" t="str">
            <v>C.RASO CIELOTABLEX 5.5 mm</v>
          </cell>
          <cell r="C5190" t="str">
            <v>UN</v>
          </cell>
          <cell r="D5190">
            <v>5800</v>
          </cell>
        </row>
        <row r="5191">
          <cell r="A5191">
            <v>5192</v>
          </cell>
          <cell r="B5191" t="str">
            <v>ANILLO DE CAUCHO 52"</v>
          </cell>
          <cell r="C5191" t="str">
            <v>UN</v>
          </cell>
          <cell r="D5191">
            <v>15196</v>
          </cell>
        </row>
        <row r="5192">
          <cell r="A5192">
            <v>5193</v>
          </cell>
          <cell r="B5192" t="str">
            <v>PIEDRA/CIMIENTO PTO COLOM</v>
          </cell>
          <cell r="C5192" t="str">
            <v>M3</v>
          </cell>
          <cell r="D5192">
            <v>16000</v>
          </cell>
        </row>
        <row r="5193">
          <cell r="A5193">
            <v>5194</v>
          </cell>
          <cell r="B5193" t="str">
            <v>BOTTIC CLASICO 305x305x10</v>
          </cell>
          <cell r="C5193" t="str">
            <v>M2</v>
          </cell>
          <cell r="D5193">
            <v>89320</v>
          </cell>
        </row>
        <row r="5194">
          <cell r="A5194">
            <v>5195</v>
          </cell>
          <cell r="B5194" t="str">
            <v>FORTEC RESIDENCIAL   0.41</v>
          </cell>
          <cell r="C5194" t="str">
            <v>UN</v>
          </cell>
          <cell r="D5194">
            <v>25014</v>
          </cell>
        </row>
        <row r="5195">
          <cell r="A5195">
            <v>5196</v>
          </cell>
          <cell r="B5195" t="str">
            <v>BOTTICINO CLASICO ZOCALO</v>
          </cell>
          <cell r="C5195" t="str">
            <v>ML</v>
          </cell>
          <cell r="D5195">
            <v>6728</v>
          </cell>
        </row>
        <row r="5196">
          <cell r="A5196">
            <v>5197</v>
          </cell>
          <cell r="B5196" t="str">
            <v>BOTTIC CLASICO 153X305x20</v>
          </cell>
          <cell r="C5196" t="str">
            <v>M2</v>
          </cell>
          <cell r="D5196">
            <v>145928</v>
          </cell>
        </row>
        <row r="5197">
          <cell r="A5197">
            <v>5198</v>
          </cell>
          <cell r="B5197" t="str">
            <v>FORTEC RESIDENCIAL   0.51</v>
          </cell>
          <cell r="C5197" t="str">
            <v>UN</v>
          </cell>
          <cell r="D5197">
            <v>26947</v>
          </cell>
        </row>
        <row r="5198">
          <cell r="A5198">
            <v>5199</v>
          </cell>
          <cell r="B5198" t="str">
            <v>FORTEC RESIDENCIAL   0.61</v>
          </cell>
          <cell r="C5198" t="str">
            <v>UN</v>
          </cell>
          <cell r="D5198">
            <v>28318</v>
          </cell>
        </row>
        <row r="5199">
          <cell r="A5199">
            <v>5200</v>
          </cell>
          <cell r="B5199" t="str">
            <v>BOTTIC CLASICO 305x305x20</v>
          </cell>
          <cell r="C5199" t="str">
            <v>M2</v>
          </cell>
          <cell r="D5199">
            <v>153932</v>
          </cell>
        </row>
        <row r="5200">
          <cell r="A5200">
            <v>5201</v>
          </cell>
          <cell r="B5200" t="str">
            <v>CABLEX OKUME PIZANO   9mm</v>
          </cell>
          <cell r="C5200" t="str">
            <v>UN</v>
          </cell>
          <cell r="D5200">
            <v>37816</v>
          </cell>
        </row>
        <row r="5201">
          <cell r="A5201">
            <v>5202</v>
          </cell>
          <cell r="B5201" t="str">
            <v>FORTEC RESIDENCIAL   0.71</v>
          </cell>
          <cell r="C5201" t="str">
            <v>UN</v>
          </cell>
          <cell r="D5201">
            <v>28318</v>
          </cell>
        </row>
        <row r="5202">
          <cell r="A5202">
            <v>5203</v>
          </cell>
          <cell r="B5202" t="str">
            <v>FORTEC RESIDENCIAL   0.81</v>
          </cell>
          <cell r="C5202" t="str">
            <v>UN</v>
          </cell>
          <cell r="D5202">
            <v>32042</v>
          </cell>
        </row>
        <row r="5203">
          <cell r="A5203">
            <v>5204</v>
          </cell>
          <cell r="B5203" t="str">
            <v>TABLEX OKUME PIZANO  19mm</v>
          </cell>
          <cell r="C5203" t="str">
            <v>UN</v>
          </cell>
          <cell r="D5203">
            <v>52780</v>
          </cell>
        </row>
        <row r="5204">
          <cell r="A5204">
            <v>5205</v>
          </cell>
          <cell r="B5204" t="str">
            <v>BOTTIC CLASICO 305x610x20</v>
          </cell>
          <cell r="C5204" t="str">
            <v>M2</v>
          </cell>
          <cell r="D5204">
            <v>161820</v>
          </cell>
        </row>
        <row r="5205">
          <cell r="A5205">
            <v>5206</v>
          </cell>
          <cell r="B5205" t="str">
            <v>COLLARIN DOS SALIDAS 4-5"</v>
          </cell>
          <cell r="C5205" t="str">
            <v>UN</v>
          </cell>
          <cell r="D5205">
            <v>4200</v>
          </cell>
        </row>
        <row r="5206">
          <cell r="A5206">
            <v>5207</v>
          </cell>
          <cell r="B5206" t="str">
            <v>FORTEC RESIDENCIAL   0.91</v>
          </cell>
          <cell r="C5206" t="str">
            <v>UN</v>
          </cell>
          <cell r="D5206">
            <v>34167</v>
          </cell>
        </row>
        <row r="5207">
          <cell r="A5207">
            <v>5208</v>
          </cell>
          <cell r="B5207" t="str">
            <v>BOTTICIN CLASICO ASERRADO</v>
          </cell>
          <cell r="C5207" t="str">
            <v>M2</v>
          </cell>
          <cell r="D5207">
            <v>128992</v>
          </cell>
        </row>
        <row r="5208">
          <cell r="A5208">
            <v>5209</v>
          </cell>
          <cell r="B5208" t="str">
            <v>TRIP.FORMAPLAC        7mm</v>
          </cell>
          <cell r="C5208" t="str">
            <v>UN</v>
          </cell>
          <cell r="D5208">
            <v>29392</v>
          </cell>
        </row>
        <row r="5209">
          <cell r="A5209">
            <v>5210</v>
          </cell>
          <cell r="B5209" t="str">
            <v>COLLARIN UNA SALIDA  5-6"</v>
          </cell>
          <cell r="C5209" t="str">
            <v>UN</v>
          </cell>
          <cell r="D5209">
            <v>4500</v>
          </cell>
        </row>
        <row r="5210">
          <cell r="A5210">
            <v>5211</v>
          </cell>
          <cell r="B5210" t="str">
            <v>FORTEC RESIDENCIAL   0.31</v>
          </cell>
          <cell r="C5210" t="str">
            <v>UN</v>
          </cell>
          <cell r="D5210">
            <v>23227</v>
          </cell>
        </row>
        <row r="5211">
          <cell r="A5211">
            <v>5212</v>
          </cell>
          <cell r="B5211" t="str">
            <v>COLLARIN DOS SALIDAS 6-7"</v>
          </cell>
          <cell r="C5211" t="str">
            <v>UN</v>
          </cell>
          <cell r="D5211">
            <v>4950</v>
          </cell>
        </row>
        <row r="5212">
          <cell r="A5212">
            <v>5213</v>
          </cell>
          <cell r="B5212" t="str">
            <v>TRIP.FORMAPLAC       18mm</v>
          </cell>
          <cell r="C5212" t="str">
            <v>UN</v>
          </cell>
          <cell r="D5212">
            <v>65414</v>
          </cell>
        </row>
        <row r="5213">
          <cell r="A5213">
            <v>5214</v>
          </cell>
          <cell r="B5213" t="str">
            <v>FORTEC RESIDENCIAL   0.01</v>
          </cell>
          <cell r="C5213" t="str">
            <v>UN</v>
          </cell>
          <cell r="D5213">
            <v>26912</v>
          </cell>
        </row>
        <row r="5214">
          <cell r="A5214">
            <v>5215</v>
          </cell>
          <cell r="B5214" t="str">
            <v>TUBO PRESION RDE 13.5 1/2</v>
          </cell>
          <cell r="C5214" t="str">
            <v>ML</v>
          </cell>
          <cell r="D5214">
            <v>2007</v>
          </cell>
        </row>
        <row r="5215">
          <cell r="A5215">
            <v>5216</v>
          </cell>
          <cell r="B5215" t="str">
            <v>COLLARIN UNA SALIDA  4-5"</v>
          </cell>
          <cell r="C5215" t="str">
            <v>UN</v>
          </cell>
          <cell r="D5215">
            <v>4150</v>
          </cell>
        </row>
        <row r="5216">
          <cell r="A5216">
            <v>5217</v>
          </cell>
          <cell r="B5216" t="str">
            <v>FORTEC ELEGANZA      0.31</v>
          </cell>
          <cell r="C5216" t="str">
            <v>UN</v>
          </cell>
          <cell r="D5216">
            <v>30818</v>
          </cell>
        </row>
        <row r="5217">
          <cell r="A5217">
            <v>5218</v>
          </cell>
          <cell r="B5217" t="str">
            <v>TUBO PRESION RDE 21 1 1/4</v>
          </cell>
          <cell r="C5217" t="str">
            <v>ML</v>
          </cell>
          <cell r="D5217">
            <v>2554</v>
          </cell>
        </row>
        <row r="5218">
          <cell r="A5218">
            <v>5219</v>
          </cell>
          <cell r="B5218" t="str">
            <v>BOTTICIN CLASICO CUADREAD</v>
          </cell>
          <cell r="C5218" t="str">
            <v>M2</v>
          </cell>
          <cell r="D5218">
            <v>186876</v>
          </cell>
        </row>
        <row r="5219">
          <cell r="A5219">
            <v>5220</v>
          </cell>
          <cell r="B5219" t="str">
            <v>T/NILLO CRRJE. 5/8"x   3"</v>
          </cell>
          <cell r="C5219" t="str">
            <v>UN</v>
          </cell>
          <cell r="D5219">
            <v>360</v>
          </cell>
        </row>
        <row r="5220">
          <cell r="A5220">
            <v>5221</v>
          </cell>
          <cell r="B5220" t="str">
            <v>FORTEC ELEGANZA      0.51</v>
          </cell>
          <cell r="C5220" t="str">
            <v>UN</v>
          </cell>
          <cell r="D5220">
            <v>31980</v>
          </cell>
        </row>
        <row r="5221">
          <cell r="A5221">
            <v>5222</v>
          </cell>
          <cell r="B5221" t="str">
            <v>CREMA MARFIL 305x305x10</v>
          </cell>
          <cell r="C5221" t="str">
            <v>M2</v>
          </cell>
          <cell r="D5221">
            <v>58304</v>
          </cell>
        </row>
        <row r="5222">
          <cell r="A5222">
            <v>5223</v>
          </cell>
          <cell r="B5222" t="str">
            <v>T/NILLO ESPGO. 5/8"x  24"</v>
          </cell>
          <cell r="C5222" t="str">
            <v>UN</v>
          </cell>
          <cell r="D5222">
            <v>2460</v>
          </cell>
        </row>
        <row r="5223">
          <cell r="A5223">
            <v>5224</v>
          </cell>
          <cell r="B5223" t="str">
            <v>FORTEC ELEGANZA      0.71</v>
          </cell>
          <cell r="C5223" t="str">
            <v>UN</v>
          </cell>
          <cell r="D5223">
            <v>32282</v>
          </cell>
        </row>
        <row r="5224">
          <cell r="A5224">
            <v>5225</v>
          </cell>
          <cell r="B5224" t="str">
            <v>FORMICA F-8 POST-FORMABLE</v>
          </cell>
          <cell r="C5224" t="str">
            <v>UN</v>
          </cell>
          <cell r="D5224">
            <v>33604</v>
          </cell>
        </row>
        <row r="5225">
          <cell r="A5225">
            <v>5226</v>
          </cell>
          <cell r="B5225" t="str">
            <v>CREMA MARFIL ZOCALO</v>
          </cell>
          <cell r="C5225" t="str">
            <v>ML</v>
          </cell>
          <cell r="D5225">
            <v>5568</v>
          </cell>
        </row>
        <row r="5226">
          <cell r="A5226">
            <v>5227</v>
          </cell>
          <cell r="B5226" t="str">
            <v>TEJA ETERNIT 1000     # 5</v>
          </cell>
          <cell r="C5226" t="str">
            <v>UN</v>
          </cell>
          <cell r="D5226">
            <v>13523</v>
          </cell>
        </row>
        <row r="5227">
          <cell r="A5227">
            <v>5228</v>
          </cell>
          <cell r="B5227" t="str">
            <v>FORTEC ELEGANZA      0.91</v>
          </cell>
          <cell r="C5227" t="str">
            <v>UN</v>
          </cell>
          <cell r="D5227">
            <v>32282</v>
          </cell>
        </row>
        <row r="5228">
          <cell r="A5228">
            <v>5229</v>
          </cell>
          <cell r="B5228" t="str">
            <v>FORMICA F-8 POST-FORMAB01</v>
          </cell>
          <cell r="C5228" t="str">
            <v>UN</v>
          </cell>
          <cell r="D5228">
            <v>36071</v>
          </cell>
        </row>
        <row r="5229">
          <cell r="A5229">
            <v>5230</v>
          </cell>
          <cell r="B5229" t="str">
            <v>PERNO          5/8" x 10"</v>
          </cell>
          <cell r="C5229" t="str">
            <v>UN</v>
          </cell>
          <cell r="D5229">
            <v>3000</v>
          </cell>
        </row>
        <row r="5230">
          <cell r="A5230">
            <v>5231</v>
          </cell>
          <cell r="B5230" t="str">
            <v>FORTEC RESIDENCIAL   0.02</v>
          </cell>
          <cell r="C5230" t="str">
            <v>UN</v>
          </cell>
          <cell r="D5230">
            <v>23227</v>
          </cell>
        </row>
        <row r="5231">
          <cell r="A5231">
            <v>5232</v>
          </cell>
          <cell r="B5231" t="str">
            <v>FORMICA F-6 POST-FORMABLE</v>
          </cell>
          <cell r="C5231" t="str">
            <v>UN</v>
          </cell>
          <cell r="D5231">
            <v>30588</v>
          </cell>
        </row>
        <row r="5232">
          <cell r="A5232">
            <v>5233</v>
          </cell>
          <cell r="B5232" t="str">
            <v>FORMICA F-6 POST-FORMAB01</v>
          </cell>
          <cell r="C5232" t="str">
            <v>UN</v>
          </cell>
          <cell r="D5232">
            <v>36071</v>
          </cell>
        </row>
        <row r="5233">
          <cell r="A5233">
            <v>5234</v>
          </cell>
          <cell r="B5233" t="str">
            <v>T/NILLO GALV.  5/8"x  10"</v>
          </cell>
          <cell r="C5233" t="str">
            <v>UN</v>
          </cell>
          <cell r="D5233">
            <v>1010</v>
          </cell>
        </row>
        <row r="5234">
          <cell r="A5234">
            <v>5235</v>
          </cell>
          <cell r="B5234" t="str">
            <v>PISO ANDROS  B</v>
          </cell>
          <cell r="C5234" t="str">
            <v>M2</v>
          </cell>
          <cell r="D5234">
            <v>31799</v>
          </cell>
        </row>
        <row r="5235">
          <cell r="A5235">
            <v>5236</v>
          </cell>
          <cell r="B5235" t="str">
            <v>CABINET LINER F-6 NORMAL</v>
          </cell>
          <cell r="C5235" t="str">
            <v>UN</v>
          </cell>
          <cell r="D5235">
            <v>19347</v>
          </cell>
        </row>
        <row r="5236">
          <cell r="A5236">
            <v>5237</v>
          </cell>
          <cell r="B5236" t="str">
            <v>TUERCA OJO ALARGADO  5/8"</v>
          </cell>
          <cell r="C5236" t="str">
            <v>UN</v>
          </cell>
          <cell r="D5236">
            <v>2624</v>
          </cell>
        </row>
        <row r="5237">
          <cell r="A5237">
            <v>5238</v>
          </cell>
          <cell r="B5237" t="str">
            <v>FORTEC CHAPILLA      0.31</v>
          </cell>
          <cell r="C5237" t="str">
            <v>UN</v>
          </cell>
          <cell r="D5237">
            <v>39636</v>
          </cell>
        </row>
        <row r="5238">
          <cell r="A5238">
            <v>5239</v>
          </cell>
          <cell r="B5238" t="str">
            <v>FORTEC CHAPILLA      0.51</v>
          </cell>
          <cell r="C5238" t="str">
            <v>UN</v>
          </cell>
          <cell r="D5238">
            <v>41244</v>
          </cell>
        </row>
        <row r="5239">
          <cell r="A5239">
            <v>5240</v>
          </cell>
          <cell r="B5239" t="str">
            <v>CREMA MARFIL 153x305X20</v>
          </cell>
          <cell r="C5239" t="str">
            <v>M2</v>
          </cell>
          <cell r="D5239">
            <v>102544</v>
          </cell>
        </row>
        <row r="5240">
          <cell r="A5240">
            <v>5241</v>
          </cell>
          <cell r="B5240" t="str">
            <v>VIGA MADERA INMUNIZ. 2.5n</v>
          </cell>
          <cell r="C5240" t="str">
            <v>UN</v>
          </cell>
          <cell r="D5240">
            <v>53360</v>
          </cell>
        </row>
        <row r="5241">
          <cell r="A5241">
            <v>5242</v>
          </cell>
          <cell r="B5241" t="str">
            <v>FORTEC CHAPILLA      0.71</v>
          </cell>
          <cell r="C5241" t="str">
            <v>UN</v>
          </cell>
          <cell r="D5241">
            <v>41244</v>
          </cell>
        </row>
        <row r="5242">
          <cell r="A5242">
            <v>5243</v>
          </cell>
          <cell r="B5242" t="str">
            <v>TEJA ETERNIT 1000     # 6</v>
          </cell>
          <cell r="C5242" t="str">
            <v>UN</v>
          </cell>
          <cell r="D5242">
            <v>16758</v>
          </cell>
        </row>
        <row r="5243">
          <cell r="A5243">
            <v>5244</v>
          </cell>
          <cell r="B5243" t="str">
            <v>CERCO MADERA INMUNIZ.2.5m</v>
          </cell>
          <cell r="C5243" t="str">
            <v>UN</v>
          </cell>
          <cell r="D5243">
            <v>27840</v>
          </cell>
        </row>
        <row r="5244">
          <cell r="A5244">
            <v>5245</v>
          </cell>
          <cell r="B5244" t="str">
            <v>FORTEC CHAPILLA      0.91</v>
          </cell>
          <cell r="C5244" t="str">
            <v>UN</v>
          </cell>
          <cell r="D5244">
            <v>44236</v>
          </cell>
        </row>
        <row r="5245">
          <cell r="A5245">
            <v>5246</v>
          </cell>
          <cell r="B5245" t="str">
            <v>GRAPA TERM. 2/0 a 4/0</v>
          </cell>
          <cell r="C5245" t="str">
            <v>UN</v>
          </cell>
          <cell r="D5245">
            <v>15700</v>
          </cell>
        </row>
        <row r="5246">
          <cell r="A5246">
            <v>5247</v>
          </cell>
          <cell r="B5246" t="str">
            <v>MADECOR B/CO MARQUES  9mm</v>
          </cell>
          <cell r="C5246" t="str">
            <v>UN</v>
          </cell>
          <cell r="D5246">
            <v>46980</v>
          </cell>
        </row>
        <row r="5247">
          <cell r="A5247">
            <v>5248</v>
          </cell>
          <cell r="B5247" t="str">
            <v>PORTA AISLADOR 3 PUESTO01</v>
          </cell>
          <cell r="C5247" t="str">
            <v>UN</v>
          </cell>
          <cell r="D5247">
            <v>7645</v>
          </cell>
        </row>
        <row r="5248">
          <cell r="A5248">
            <v>5249</v>
          </cell>
          <cell r="B5248" t="str">
            <v>PISO DUERO   B</v>
          </cell>
          <cell r="C5248" t="str">
            <v>M2</v>
          </cell>
          <cell r="D5248">
            <v>31196</v>
          </cell>
        </row>
        <row r="5249">
          <cell r="A5249">
            <v>5250</v>
          </cell>
          <cell r="B5249" t="str">
            <v>AISLADOR CARRETE ANSI 533</v>
          </cell>
          <cell r="C5249" t="str">
            <v>UN</v>
          </cell>
          <cell r="D5249">
            <v>1055</v>
          </cell>
        </row>
        <row r="5250">
          <cell r="A5250">
            <v>5251</v>
          </cell>
          <cell r="B5250" t="str">
            <v>MADECOR B/CO MARQUES 25mm</v>
          </cell>
          <cell r="C5250" t="str">
            <v>UN</v>
          </cell>
          <cell r="D5250">
            <v>71920</v>
          </cell>
        </row>
        <row r="5251">
          <cell r="A5251">
            <v>5252</v>
          </cell>
          <cell r="B5251" t="str">
            <v>CREMA MARFIL 305x305X20</v>
          </cell>
          <cell r="C5251" t="str">
            <v>M2</v>
          </cell>
          <cell r="D5251">
            <v>113100</v>
          </cell>
        </row>
        <row r="5252">
          <cell r="A5252">
            <v>5253</v>
          </cell>
          <cell r="B5252" t="str">
            <v>MADECOR B/CO MARQUES 36mm</v>
          </cell>
          <cell r="C5252" t="str">
            <v>UN</v>
          </cell>
          <cell r="D5252">
            <v>85144</v>
          </cell>
        </row>
        <row r="5253">
          <cell r="A5253">
            <v>5254</v>
          </cell>
          <cell r="B5253" t="str">
            <v>TEJA ETERNIT 1000     # 8</v>
          </cell>
          <cell r="C5253" t="str">
            <v>UN</v>
          </cell>
          <cell r="D5253">
            <v>22237</v>
          </cell>
        </row>
        <row r="5254">
          <cell r="A5254">
            <v>5255</v>
          </cell>
          <cell r="B5254" t="str">
            <v>GRAPA PRENSORA</v>
          </cell>
          <cell r="C5254" t="str">
            <v>UN</v>
          </cell>
          <cell r="D5254">
            <v>4500</v>
          </cell>
        </row>
        <row r="5255">
          <cell r="A5255">
            <v>5256</v>
          </cell>
          <cell r="B5255" t="str">
            <v>FORTEC CEDRO         0.31</v>
          </cell>
          <cell r="C5255" t="str">
            <v>UN</v>
          </cell>
          <cell r="D5255">
            <v>40931</v>
          </cell>
        </row>
        <row r="5256">
          <cell r="A5256">
            <v>5257</v>
          </cell>
          <cell r="B5256" t="str">
            <v>TEJA ETERNIT 1000     #10</v>
          </cell>
          <cell r="C5256" t="str">
            <v>UN</v>
          </cell>
          <cell r="D5256">
            <v>28080</v>
          </cell>
        </row>
        <row r="5257">
          <cell r="A5257">
            <v>5258</v>
          </cell>
          <cell r="B5257" t="str">
            <v>VARILLA ANCLAJE 5/8"x1.80</v>
          </cell>
          <cell r="C5257" t="str">
            <v>UN</v>
          </cell>
          <cell r="D5257">
            <v>9120</v>
          </cell>
        </row>
        <row r="5258">
          <cell r="A5258">
            <v>5259</v>
          </cell>
          <cell r="B5258" t="str">
            <v>FORTEC CEDRO         0.51</v>
          </cell>
          <cell r="C5258" t="str">
            <v>UN</v>
          </cell>
          <cell r="D5258">
            <v>42591</v>
          </cell>
        </row>
        <row r="5259">
          <cell r="A5259">
            <v>5260</v>
          </cell>
          <cell r="B5259" t="str">
            <v>AISLADOR TENSOR     4 1/2</v>
          </cell>
          <cell r="C5259" t="str">
            <v>UN</v>
          </cell>
          <cell r="D5259">
            <v>4060</v>
          </cell>
        </row>
        <row r="5260">
          <cell r="A5260">
            <v>5261</v>
          </cell>
          <cell r="B5260" t="str">
            <v>TEJA ETERNIT 1000     #12</v>
          </cell>
          <cell r="C5260" t="str">
            <v>UN</v>
          </cell>
          <cell r="D5260">
            <v>32414</v>
          </cell>
        </row>
        <row r="5261">
          <cell r="A5261">
            <v>5262</v>
          </cell>
          <cell r="B5261" t="str">
            <v>FORTEC CEDRO         0.71</v>
          </cell>
          <cell r="C5261" t="str">
            <v>UN</v>
          </cell>
          <cell r="D5261">
            <v>42591</v>
          </cell>
        </row>
        <row r="5262">
          <cell r="A5262">
            <v>5263</v>
          </cell>
          <cell r="B5262" t="str">
            <v>MADECANTO            16mm</v>
          </cell>
          <cell r="C5262" t="str">
            <v>ML</v>
          </cell>
          <cell r="D5262">
            <v>266</v>
          </cell>
        </row>
        <row r="5263">
          <cell r="A5263">
            <v>5264</v>
          </cell>
          <cell r="B5263" t="str">
            <v>FORTEC CEDRO         0.91</v>
          </cell>
          <cell r="C5263" t="str">
            <v>UN</v>
          </cell>
          <cell r="D5263">
            <v>45680</v>
          </cell>
        </row>
        <row r="5264">
          <cell r="A5264">
            <v>5265</v>
          </cell>
          <cell r="B5264" t="str">
            <v>MADECANTO            34mm</v>
          </cell>
          <cell r="C5264" t="str">
            <v>ML</v>
          </cell>
          <cell r="D5264">
            <v>436</v>
          </cell>
        </row>
        <row r="5265">
          <cell r="A5265">
            <v>5266</v>
          </cell>
          <cell r="B5265" t="str">
            <v>PISO TURIA   B</v>
          </cell>
          <cell r="C5265" t="str">
            <v>M2</v>
          </cell>
          <cell r="D5265">
            <v>31196</v>
          </cell>
        </row>
        <row r="5266">
          <cell r="A5266">
            <v>5267</v>
          </cell>
          <cell r="B5266" t="str">
            <v>PISO GREDOS  D</v>
          </cell>
          <cell r="C5266" t="str">
            <v>M2</v>
          </cell>
          <cell r="D5266">
            <v>28423</v>
          </cell>
        </row>
        <row r="5267">
          <cell r="A5267">
            <v>5268</v>
          </cell>
          <cell r="B5267" t="str">
            <v>TUBO VENTILACION       02</v>
          </cell>
          <cell r="C5267" t="str">
            <v>ML</v>
          </cell>
          <cell r="D5267">
            <v>3022</v>
          </cell>
        </row>
        <row r="5268">
          <cell r="A5268">
            <v>5269</v>
          </cell>
          <cell r="B5268" t="str">
            <v>TUBO VENTILACION       03</v>
          </cell>
          <cell r="C5268" t="str">
            <v>ML</v>
          </cell>
          <cell r="D5268">
            <v>3204</v>
          </cell>
        </row>
        <row r="5269">
          <cell r="A5269">
            <v>5270</v>
          </cell>
          <cell r="B5269" t="str">
            <v>MADERA ROBLE</v>
          </cell>
          <cell r="C5269" t="str">
            <v>ML</v>
          </cell>
          <cell r="D5269">
            <v>4592</v>
          </cell>
        </row>
        <row r="5270">
          <cell r="A5270">
            <v>5271</v>
          </cell>
          <cell r="B5270" t="str">
            <v>CEDRO REGULAR</v>
          </cell>
          <cell r="C5270" t="str">
            <v>ML</v>
          </cell>
          <cell r="D5270">
            <v>4264</v>
          </cell>
        </row>
        <row r="5271">
          <cell r="A5271">
            <v>5272</v>
          </cell>
          <cell r="B5271" t="str">
            <v>TUBO VENTILACION       4"</v>
          </cell>
          <cell r="C5271" t="str">
            <v>ML</v>
          </cell>
          <cell r="D5271">
            <v>6617</v>
          </cell>
        </row>
        <row r="5272">
          <cell r="A5272">
            <v>5273</v>
          </cell>
          <cell r="B5272" t="str">
            <v>CEDRO FINO</v>
          </cell>
          <cell r="C5272" t="str">
            <v>ML</v>
          </cell>
          <cell r="D5272">
            <v>5904</v>
          </cell>
        </row>
        <row r="5273">
          <cell r="A5273">
            <v>5274</v>
          </cell>
          <cell r="B5273" t="str">
            <v>TUBO RIEGO RDE-21  1 1/2"</v>
          </cell>
          <cell r="C5273" t="str">
            <v>ML</v>
          </cell>
          <cell r="D5273">
            <v>834</v>
          </cell>
        </row>
        <row r="5274">
          <cell r="A5274">
            <v>5275</v>
          </cell>
          <cell r="B5274" t="str">
            <v>CEIBA</v>
          </cell>
          <cell r="C5274" t="str">
            <v>ML</v>
          </cell>
          <cell r="D5274">
            <v>5576</v>
          </cell>
        </row>
        <row r="5275">
          <cell r="A5275">
            <v>5276</v>
          </cell>
          <cell r="B5275" t="str">
            <v>ECONOMICA PIZANO     0.40</v>
          </cell>
          <cell r="C5275" t="str">
            <v>UN</v>
          </cell>
          <cell r="D5275">
            <v>28114</v>
          </cell>
        </row>
        <row r="5276">
          <cell r="A5276">
            <v>5277</v>
          </cell>
          <cell r="B5276" t="str">
            <v>CREMA MARFIL 305x610X20</v>
          </cell>
          <cell r="C5276" t="str">
            <v>M2</v>
          </cell>
          <cell r="D5276">
            <v>118320</v>
          </cell>
        </row>
        <row r="5277">
          <cell r="A5277">
            <v>5278</v>
          </cell>
          <cell r="B5277" t="str">
            <v>ECONOMICA PIZANO     0.60</v>
          </cell>
          <cell r="C5277" t="str">
            <v>UN</v>
          </cell>
          <cell r="D5277">
            <v>33163</v>
          </cell>
        </row>
        <row r="5278">
          <cell r="A5278">
            <v>5279</v>
          </cell>
          <cell r="B5278" t="str">
            <v>PISO TEBAS   B</v>
          </cell>
          <cell r="C5278" t="str">
            <v>M2</v>
          </cell>
          <cell r="D5278">
            <v>25018</v>
          </cell>
        </row>
        <row r="5279">
          <cell r="A5279">
            <v>5280</v>
          </cell>
          <cell r="B5279" t="str">
            <v>TRANS. MONOFASICO  50 KvA</v>
          </cell>
          <cell r="C5279" t="str">
            <v>UN</v>
          </cell>
          <cell r="D5279">
            <v>2772400</v>
          </cell>
        </row>
        <row r="5280">
          <cell r="A5280">
            <v>5281</v>
          </cell>
          <cell r="B5280" t="str">
            <v>ECONOMICA PIZANO     0.80</v>
          </cell>
          <cell r="C5280" t="str">
            <v>UN</v>
          </cell>
          <cell r="D5280">
            <v>34628</v>
          </cell>
        </row>
        <row r="5281">
          <cell r="A5281">
            <v>5282</v>
          </cell>
          <cell r="B5281" t="str">
            <v>CREMA MARFIL ASERRADO</v>
          </cell>
          <cell r="C5281" t="str">
            <v>M2</v>
          </cell>
          <cell r="D5281">
            <v>95700</v>
          </cell>
        </row>
        <row r="5282">
          <cell r="A5282">
            <v>5283</v>
          </cell>
          <cell r="B5282" t="str">
            <v>GRANZON (CALIZA)</v>
          </cell>
          <cell r="C5282" t="str">
            <v>M3</v>
          </cell>
          <cell r="D5282">
            <v>36000</v>
          </cell>
        </row>
        <row r="5283">
          <cell r="A5283">
            <v>5284</v>
          </cell>
          <cell r="B5283" t="str">
            <v>ECONOMICA PIZANO     1.00</v>
          </cell>
          <cell r="C5283" t="str">
            <v>UN</v>
          </cell>
          <cell r="D5283">
            <v>41783</v>
          </cell>
        </row>
        <row r="5284">
          <cell r="A5284">
            <v>5285</v>
          </cell>
          <cell r="B5284" t="str">
            <v>PISO VENUS  VE</v>
          </cell>
          <cell r="C5284" t="str">
            <v>M2</v>
          </cell>
          <cell r="D5284">
            <v>25017</v>
          </cell>
        </row>
        <row r="5285">
          <cell r="A5285">
            <v>5286</v>
          </cell>
          <cell r="B5285" t="str">
            <v>ECONOMICA PIZANO CL. 0.30</v>
          </cell>
          <cell r="C5285" t="str">
            <v>UN</v>
          </cell>
          <cell r="D5285">
            <v>27576</v>
          </cell>
        </row>
        <row r="5286">
          <cell r="A5286">
            <v>5287</v>
          </cell>
          <cell r="B5286" t="str">
            <v>CREMA MARFIL CUADREADO</v>
          </cell>
          <cell r="C5286" t="str">
            <v>M2</v>
          </cell>
          <cell r="D5286">
            <v>135372</v>
          </cell>
        </row>
        <row r="5287">
          <cell r="A5287">
            <v>5288</v>
          </cell>
          <cell r="B5287" t="str">
            <v>JASPE 153x305x10</v>
          </cell>
          <cell r="C5287" t="str">
            <v>M2</v>
          </cell>
          <cell r="D5287">
            <v>52896</v>
          </cell>
        </row>
        <row r="5288">
          <cell r="A5288">
            <v>5289</v>
          </cell>
          <cell r="B5288" t="str">
            <v>ECONOMICA PIZANO CL. 0.40</v>
          </cell>
          <cell r="C5288" t="str">
            <v>UN</v>
          </cell>
          <cell r="D5288">
            <v>27576</v>
          </cell>
        </row>
        <row r="5289">
          <cell r="A5289">
            <v>5290</v>
          </cell>
          <cell r="B5289" t="str">
            <v>PISO GUDAR GRIS</v>
          </cell>
          <cell r="C5289" t="str">
            <v>M2</v>
          </cell>
          <cell r="D5289">
            <v>19872</v>
          </cell>
        </row>
        <row r="5290">
          <cell r="A5290">
            <v>5291</v>
          </cell>
          <cell r="B5290" t="str">
            <v>PIZANO  0.50</v>
          </cell>
          <cell r="C5290" t="str">
            <v>UN</v>
          </cell>
          <cell r="D5290">
            <v>37219</v>
          </cell>
        </row>
        <row r="5291">
          <cell r="A5291">
            <v>5292</v>
          </cell>
          <cell r="B5291" t="str">
            <v>PISO BRASILIA BEIGE</v>
          </cell>
          <cell r="C5291" t="str">
            <v>M2</v>
          </cell>
          <cell r="D5291">
            <v>25440</v>
          </cell>
        </row>
        <row r="5292">
          <cell r="A5292">
            <v>5293</v>
          </cell>
          <cell r="B5292" t="str">
            <v>PIZANO  0.60</v>
          </cell>
          <cell r="C5292" t="str">
            <v>UN</v>
          </cell>
          <cell r="D5292">
            <v>38748</v>
          </cell>
        </row>
        <row r="5293">
          <cell r="A5293">
            <v>5294</v>
          </cell>
          <cell r="B5293" t="str">
            <v>JASPE 153x305x10       01</v>
          </cell>
          <cell r="C5293" t="str">
            <v>M2</v>
          </cell>
          <cell r="D5293">
            <v>62176</v>
          </cell>
        </row>
        <row r="5294">
          <cell r="A5294">
            <v>5295</v>
          </cell>
          <cell r="B5294" t="str">
            <v>PIZANO  0.80</v>
          </cell>
          <cell r="C5294" t="str">
            <v>UN</v>
          </cell>
          <cell r="D5294">
            <v>49711</v>
          </cell>
        </row>
        <row r="5295">
          <cell r="A5295">
            <v>5296</v>
          </cell>
          <cell r="B5295" t="str">
            <v>JASPE 305x305x10</v>
          </cell>
          <cell r="C5295" t="str">
            <v>M2</v>
          </cell>
          <cell r="D5295">
            <v>52896</v>
          </cell>
        </row>
        <row r="5296">
          <cell r="A5296">
            <v>5297</v>
          </cell>
          <cell r="B5296" t="str">
            <v>PIZANO  1.00</v>
          </cell>
          <cell r="C5296" t="str">
            <v>UN</v>
          </cell>
          <cell r="D5296">
            <v>54561</v>
          </cell>
        </row>
        <row r="5297">
          <cell r="A5297">
            <v>5298</v>
          </cell>
          <cell r="B5297" t="str">
            <v>CABALLETE ETERNIT 1000</v>
          </cell>
          <cell r="C5297" t="str">
            <v>UN</v>
          </cell>
          <cell r="D5297">
            <v>6927</v>
          </cell>
        </row>
        <row r="5298">
          <cell r="A5298">
            <v>5299</v>
          </cell>
          <cell r="B5298" t="str">
            <v>PIZANO CLOSET        0.30</v>
          </cell>
          <cell r="C5298" t="str">
            <v>UN</v>
          </cell>
          <cell r="D5298">
            <v>34153</v>
          </cell>
        </row>
        <row r="5299">
          <cell r="A5299">
            <v>5300</v>
          </cell>
          <cell r="B5299" t="str">
            <v>JASPE 305x305x10       01</v>
          </cell>
          <cell r="C5299" t="str">
            <v>M2</v>
          </cell>
          <cell r="D5299">
            <v>62176</v>
          </cell>
        </row>
        <row r="5300">
          <cell r="A5300">
            <v>5301</v>
          </cell>
          <cell r="B5300" t="str">
            <v>PIZANO CLOSET        0.41</v>
          </cell>
          <cell r="C5300" t="str">
            <v>UN</v>
          </cell>
          <cell r="D5300">
            <v>37219</v>
          </cell>
        </row>
        <row r="5301">
          <cell r="A5301">
            <v>5302</v>
          </cell>
          <cell r="B5301" t="str">
            <v>JASPE 305x305x20</v>
          </cell>
          <cell r="C5301" t="str">
            <v>M2</v>
          </cell>
          <cell r="D5301">
            <v>65772</v>
          </cell>
        </row>
        <row r="5302">
          <cell r="A5302">
            <v>5303</v>
          </cell>
          <cell r="B5302" t="str">
            <v>CONTEMP.  R. PIZANO  0.30</v>
          </cell>
          <cell r="C5302" t="str">
            <v>UN</v>
          </cell>
          <cell r="D5302">
            <v>34550</v>
          </cell>
        </row>
        <row r="5303">
          <cell r="A5303">
            <v>5304</v>
          </cell>
          <cell r="B5303" t="str">
            <v>JASPE 305x305x20       01</v>
          </cell>
          <cell r="C5303" t="str">
            <v>M2</v>
          </cell>
          <cell r="D5303">
            <v>76096</v>
          </cell>
        </row>
        <row r="5304">
          <cell r="A5304">
            <v>5305</v>
          </cell>
          <cell r="B5304" t="str">
            <v>CONTEMP.  R. PIZANO  0.51</v>
          </cell>
          <cell r="C5304" t="str">
            <v>UN</v>
          </cell>
          <cell r="D5304">
            <v>36635</v>
          </cell>
        </row>
        <row r="5305">
          <cell r="A5305">
            <v>5306</v>
          </cell>
          <cell r="B5305" t="str">
            <v>JASPE 305x305x20       02</v>
          </cell>
          <cell r="C5305" t="str">
            <v>M2</v>
          </cell>
          <cell r="D5305">
            <v>81316</v>
          </cell>
        </row>
        <row r="5306">
          <cell r="A5306">
            <v>5307</v>
          </cell>
          <cell r="B5306" t="str">
            <v>CONTEMP.  R. PIZANO  0.61</v>
          </cell>
          <cell r="C5306" t="str">
            <v>UN</v>
          </cell>
          <cell r="D5306">
            <v>39856</v>
          </cell>
        </row>
        <row r="5307">
          <cell r="A5307">
            <v>5308</v>
          </cell>
          <cell r="B5307" t="str">
            <v>JASPE 305x610x20</v>
          </cell>
          <cell r="C5307" t="str">
            <v>M2</v>
          </cell>
          <cell r="D5307">
            <v>68672</v>
          </cell>
        </row>
        <row r="5308">
          <cell r="A5308">
            <v>5309</v>
          </cell>
          <cell r="B5308" t="str">
            <v>CONTEMP.  R. PIZANO  1.01</v>
          </cell>
          <cell r="C5308" t="str">
            <v>UN</v>
          </cell>
          <cell r="D5308">
            <v>48316</v>
          </cell>
        </row>
        <row r="5309">
          <cell r="A5309">
            <v>5310</v>
          </cell>
          <cell r="B5309" t="str">
            <v>TUBO RIEGO RDE-26      1"</v>
          </cell>
          <cell r="C5309" t="str">
            <v>ML</v>
          </cell>
          <cell r="D5309">
            <v>1509</v>
          </cell>
        </row>
        <row r="5310">
          <cell r="A5310">
            <v>5311</v>
          </cell>
          <cell r="B5310" t="str">
            <v>JASPE 305x610x20       01</v>
          </cell>
          <cell r="C5310" t="str">
            <v>M2</v>
          </cell>
          <cell r="D5310">
            <v>79460</v>
          </cell>
        </row>
        <row r="5311">
          <cell r="A5311">
            <v>5312</v>
          </cell>
          <cell r="B5311" t="str">
            <v>TUBO RIEGO RDE-26  1 1/2"</v>
          </cell>
          <cell r="C5311" t="str">
            <v>ML</v>
          </cell>
          <cell r="D5311">
            <v>2901</v>
          </cell>
        </row>
        <row r="5312">
          <cell r="A5312">
            <v>5313</v>
          </cell>
          <cell r="B5312" t="str">
            <v>JASPE 305x610x20       02</v>
          </cell>
          <cell r="C5312" t="str">
            <v>M2</v>
          </cell>
          <cell r="D5312">
            <v>84912</v>
          </cell>
        </row>
        <row r="5313">
          <cell r="A5313">
            <v>5314</v>
          </cell>
          <cell r="B5313" t="str">
            <v>JASPE 610x610x20</v>
          </cell>
          <cell r="C5313" t="str">
            <v>M2</v>
          </cell>
          <cell r="D5313">
            <v>72152</v>
          </cell>
        </row>
        <row r="5314">
          <cell r="A5314">
            <v>5315</v>
          </cell>
          <cell r="B5314" t="str">
            <v>JASPE 610x610x20       01</v>
          </cell>
          <cell r="C5314" t="str">
            <v>M2</v>
          </cell>
          <cell r="D5314">
            <v>83752</v>
          </cell>
        </row>
        <row r="5315">
          <cell r="A5315">
            <v>5316</v>
          </cell>
          <cell r="B5315" t="str">
            <v>JASPE 610x610x20       02</v>
          </cell>
          <cell r="C5315" t="str">
            <v>M2</v>
          </cell>
          <cell r="D5315">
            <v>89436</v>
          </cell>
        </row>
        <row r="5316">
          <cell r="A5316">
            <v>5317</v>
          </cell>
          <cell r="B5316" t="str">
            <v>JASPE ASERRADO</v>
          </cell>
          <cell r="C5316" t="str">
            <v>M2</v>
          </cell>
          <cell r="D5316">
            <v>54752</v>
          </cell>
        </row>
        <row r="5317">
          <cell r="A5317">
            <v>5318</v>
          </cell>
          <cell r="B5317" t="str">
            <v>JASPE ASERRADO         01</v>
          </cell>
          <cell r="C5317" t="str">
            <v>M2</v>
          </cell>
          <cell r="D5317">
            <v>61828</v>
          </cell>
        </row>
        <row r="5318">
          <cell r="A5318">
            <v>5319</v>
          </cell>
          <cell r="B5318" t="str">
            <v>CONTEMP. M1  PIZANO  0.30</v>
          </cell>
          <cell r="C5318" t="str">
            <v>UN</v>
          </cell>
          <cell r="D5318">
            <v>47251</v>
          </cell>
        </row>
        <row r="5319">
          <cell r="A5319">
            <v>5320</v>
          </cell>
          <cell r="B5319" t="str">
            <v>VARILLA CORRUGADA    1/2"</v>
          </cell>
          <cell r="C5319" t="str">
            <v>KG</v>
          </cell>
          <cell r="D5319">
            <v>523</v>
          </cell>
        </row>
        <row r="5320">
          <cell r="A5320">
            <v>5321</v>
          </cell>
          <cell r="B5320" t="str">
            <v>CONTEMP. M1  PIZANO  0.61</v>
          </cell>
          <cell r="C5320" t="str">
            <v>UN</v>
          </cell>
          <cell r="D5320">
            <v>55391</v>
          </cell>
        </row>
        <row r="5321">
          <cell r="A5321">
            <v>5322</v>
          </cell>
          <cell r="B5321" t="str">
            <v>JASPE ASERRADO         02</v>
          </cell>
          <cell r="C5321" t="str">
            <v>M2</v>
          </cell>
          <cell r="D5321">
            <v>67164</v>
          </cell>
        </row>
        <row r="5322">
          <cell r="A5322">
            <v>5323</v>
          </cell>
          <cell r="B5322" t="str">
            <v>CONTEMP. M1  PIZANO  0.81</v>
          </cell>
          <cell r="C5322" t="str">
            <v>UN</v>
          </cell>
          <cell r="D5322">
            <v>57790</v>
          </cell>
        </row>
        <row r="5323">
          <cell r="A5323">
            <v>5324</v>
          </cell>
          <cell r="B5323" t="str">
            <v>SALMON TAYRONA 153x305x10</v>
          </cell>
          <cell r="C5323" t="str">
            <v>M2</v>
          </cell>
          <cell r="D5323">
            <v>66816</v>
          </cell>
        </row>
        <row r="5324">
          <cell r="A5324">
            <v>5325</v>
          </cell>
          <cell r="B5324" t="str">
            <v>CONTEMP. M1  PIZANO  1.01</v>
          </cell>
          <cell r="C5324" t="str">
            <v>UN</v>
          </cell>
          <cell r="D5324">
            <v>64486</v>
          </cell>
        </row>
        <row r="5325">
          <cell r="A5325">
            <v>5326</v>
          </cell>
          <cell r="B5325" t="str">
            <v>TEJA ETERNIT 1000 VENT #6</v>
          </cell>
          <cell r="C5325" t="str">
            <v>UN</v>
          </cell>
          <cell r="D5325">
            <v>28758</v>
          </cell>
        </row>
        <row r="5326">
          <cell r="A5326">
            <v>5327</v>
          </cell>
          <cell r="B5326" t="str">
            <v>PIZANO OKUME         0.41</v>
          </cell>
          <cell r="C5326" t="str">
            <v>UN</v>
          </cell>
          <cell r="D5326">
            <v>36094</v>
          </cell>
        </row>
        <row r="5327">
          <cell r="A5327">
            <v>5328</v>
          </cell>
          <cell r="B5327" t="str">
            <v>PIZANO OKUME         0.61</v>
          </cell>
          <cell r="C5327" t="str">
            <v>UN</v>
          </cell>
          <cell r="D5327">
            <v>49732</v>
          </cell>
        </row>
        <row r="5328">
          <cell r="A5328">
            <v>5329</v>
          </cell>
          <cell r="B5328" t="str">
            <v>PIZANO OKUME         0.81</v>
          </cell>
          <cell r="C5328" t="str">
            <v>UN</v>
          </cell>
          <cell r="D5328">
            <v>63941</v>
          </cell>
        </row>
        <row r="5329">
          <cell r="A5329">
            <v>5330</v>
          </cell>
          <cell r="B5329" t="str">
            <v>PIZANO OKUME         1.01</v>
          </cell>
          <cell r="C5329" t="str">
            <v>UN</v>
          </cell>
          <cell r="D5329">
            <v>78152</v>
          </cell>
        </row>
        <row r="5330">
          <cell r="A5330">
            <v>5331</v>
          </cell>
          <cell r="B5330" t="str">
            <v>TEJA ETERNIT 1000 VENT #8</v>
          </cell>
          <cell r="C5330" t="str">
            <v>UN</v>
          </cell>
          <cell r="D5330">
            <v>38075</v>
          </cell>
        </row>
        <row r="5331">
          <cell r="A5331">
            <v>5332</v>
          </cell>
          <cell r="B5331" t="str">
            <v>TABLEX CLASSICA      0.30</v>
          </cell>
          <cell r="C5331" t="str">
            <v>UN</v>
          </cell>
          <cell r="D5331">
            <v>81632</v>
          </cell>
        </row>
        <row r="5332">
          <cell r="A5332">
            <v>5333</v>
          </cell>
          <cell r="B5332" t="str">
            <v>INSTALAC.CERRADURAS SENC.</v>
          </cell>
          <cell r="C5332" t="str">
            <v>UN</v>
          </cell>
          <cell r="D5332">
            <v>8000</v>
          </cell>
        </row>
        <row r="5333">
          <cell r="A5333">
            <v>5334</v>
          </cell>
          <cell r="B5333" t="str">
            <v>TABLEX CLASSICA      0.61</v>
          </cell>
          <cell r="C5333" t="str">
            <v>UN</v>
          </cell>
          <cell r="D5333">
            <v>108330</v>
          </cell>
        </row>
        <row r="5334">
          <cell r="A5334">
            <v>5335</v>
          </cell>
          <cell r="B5334" t="str">
            <v>INST.CERRADURAS PORTON</v>
          </cell>
          <cell r="C5334" t="str">
            <v>UN</v>
          </cell>
          <cell r="D5334">
            <v>12000</v>
          </cell>
        </row>
        <row r="5335">
          <cell r="A5335">
            <v>5336</v>
          </cell>
          <cell r="B5335" t="str">
            <v>TABLEX CLASSICA      0.81</v>
          </cell>
          <cell r="C5335" t="str">
            <v>UN</v>
          </cell>
          <cell r="D5335">
            <v>130983</v>
          </cell>
        </row>
        <row r="5336">
          <cell r="A5336">
            <v>5337</v>
          </cell>
          <cell r="B5336" t="str">
            <v>VARILLA CORRUGADA    5/8"</v>
          </cell>
          <cell r="C5336" t="str">
            <v>KG</v>
          </cell>
          <cell r="D5336">
            <v>563</v>
          </cell>
        </row>
        <row r="5337">
          <cell r="A5337">
            <v>5338</v>
          </cell>
          <cell r="B5337" t="str">
            <v>TABLEX CLASSICA      1.01</v>
          </cell>
          <cell r="C5337" t="str">
            <v>UN</v>
          </cell>
          <cell r="D5337">
            <v>158001</v>
          </cell>
        </row>
        <row r="5338">
          <cell r="A5338">
            <v>5339</v>
          </cell>
          <cell r="B5338" t="str">
            <v>SALMON TAYRONA 305x305x10</v>
          </cell>
          <cell r="C5338" t="str">
            <v>M2</v>
          </cell>
          <cell r="D5338">
            <v>66816</v>
          </cell>
        </row>
        <row r="5339">
          <cell r="A5339">
            <v>5340</v>
          </cell>
          <cell r="B5339" t="str">
            <v>SALMON TAYRONA 153xJPx10</v>
          </cell>
          <cell r="C5339" t="str">
            <v>M2</v>
          </cell>
          <cell r="D5339">
            <v>56724</v>
          </cell>
        </row>
        <row r="5340">
          <cell r="A5340">
            <v>5341</v>
          </cell>
          <cell r="B5340" t="str">
            <v>TABLEX               0.61</v>
          </cell>
          <cell r="C5340" t="str">
            <v>UN</v>
          </cell>
          <cell r="D5340">
            <v>28190</v>
          </cell>
        </row>
        <row r="5341">
          <cell r="A5341">
            <v>5342</v>
          </cell>
          <cell r="B5341" t="str">
            <v>SALMON TAYRONA 305xJPx10</v>
          </cell>
          <cell r="C5341" t="str">
            <v>M2</v>
          </cell>
          <cell r="D5341">
            <v>56724</v>
          </cell>
        </row>
        <row r="5342">
          <cell r="A5342">
            <v>5343</v>
          </cell>
          <cell r="B5342" t="str">
            <v>TABLEX               0.81</v>
          </cell>
          <cell r="C5342" t="str">
            <v>UN</v>
          </cell>
          <cell r="D5342">
            <v>33466</v>
          </cell>
        </row>
        <row r="5343">
          <cell r="A5343">
            <v>5344</v>
          </cell>
          <cell r="B5343" t="str">
            <v>PISO MIAMI BEIGE</v>
          </cell>
          <cell r="C5343" t="str">
            <v>M2</v>
          </cell>
          <cell r="D5343">
            <v>27917</v>
          </cell>
        </row>
        <row r="5344">
          <cell r="A5344">
            <v>5345</v>
          </cell>
          <cell r="B5344" t="str">
            <v>TRANS. MONOFASICO 100 KvA</v>
          </cell>
          <cell r="C5344" t="str">
            <v>UN</v>
          </cell>
          <cell r="D5344">
            <v>4315200</v>
          </cell>
        </row>
        <row r="5345">
          <cell r="A5345">
            <v>5346</v>
          </cell>
          <cell r="B5345" t="str">
            <v>TABLEX               1.01</v>
          </cell>
          <cell r="C5345" t="str">
            <v>UN</v>
          </cell>
          <cell r="D5345">
            <v>38747</v>
          </cell>
        </row>
        <row r="5346">
          <cell r="A5346">
            <v>5347</v>
          </cell>
          <cell r="B5346" t="str">
            <v>TABLEX CLOSET        0.30</v>
          </cell>
          <cell r="C5346" t="str">
            <v>UN</v>
          </cell>
          <cell r="D5346">
            <v>23078</v>
          </cell>
        </row>
        <row r="5347">
          <cell r="A5347">
            <v>5348</v>
          </cell>
          <cell r="B5347" t="str">
            <v>SALMON TAYRONA 305x305x20</v>
          </cell>
          <cell r="C5347" t="str">
            <v>M2</v>
          </cell>
          <cell r="D5347">
            <v>77372</v>
          </cell>
        </row>
        <row r="5348">
          <cell r="A5348">
            <v>5349</v>
          </cell>
          <cell r="B5348" t="str">
            <v>VARILLA LISA         1/2"</v>
          </cell>
          <cell r="C5348" t="str">
            <v>KG</v>
          </cell>
          <cell r="D5348">
            <v>523</v>
          </cell>
        </row>
        <row r="5349">
          <cell r="A5349">
            <v>5350</v>
          </cell>
          <cell r="B5349" t="str">
            <v>TABLEX CLOSET        0.41</v>
          </cell>
          <cell r="C5349" t="str">
            <v>UN</v>
          </cell>
          <cell r="D5349">
            <v>24889</v>
          </cell>
        </row>
        <row r="5350">
          <cell r="A5350">
            <v>5351</v>
          </cell>
          <cell r="B5350" t="str">
            <v>TRANS. MONOFASICO  15 KvA</v>
          </cell>
          <cell r="C5350" t="str">
            <v>UN</v>
          </cell>
          <cell r="D5350">
            <v>1577600</v>
          </cell>
        </row>
        <row r="5351">
          <cell r="A5351">
            <v>5352</v>
          </cell>
          <cell r="B5351" t="str">
            <v>SALMON TAYRONA 305x305x01</v>
          </cell>
          <cell r="C5351" t="str">
            <v>M2</v>
          </cell>
          <cell r="D5351">
            <v>95584</v>
          </cell>
        </row>
        <row r="5352">
          <cell r="A5352">
            <v>5353</v>
          </cell>
          <cell r="B5352" t="str">
            <v>SALMON TAYRONA 305x305x02</v>
          </cell>
          <cell r="C5352" t="str">
            <v>M2</v>
          </cell>
          <cell r="D5352">
            <v>95584</v>
          </cell>
        </row>
        <row r="5353">
          <cell r="A5353">
            <v>5354</v>
          </cell>
          <cell r="B5353" t="str">
            <v>TRANS. MONOFASICO 37.5KvA</v>
          </cell>
          <cell r="C5353" t="str">
            <v>UN</v>
          </cell>
          <cell r="D5353">
            <v>2378000</v>
          </cell>
        </row>
        <row r="5354">
          <cell r="A5354">
            <v>5355</v>
          </cell>
          <cell r="B5354" t="str">
            <v>VENECIANA  TIVOLI    0.30</v>
          </cell>
          <cell r="C5354" t="str">
            <v>UN</v>
          </cell>
          <cell r="D5354">
            <v>51680</v>
          </cell>
        </row>
        <row r="5355">
          <cell r="A5355">
            <v>5356</v>
          </cell>
          <cell r="B5355" t="str">
            <v>SHUT DE BASURAS ETERNIT</v>
          </cell>
          <cell r="C5355" t="str">
            <v>UN</v>
          </cell>
          <cell r="D5355">
            <v>64380</v>
          </cell>
        </row>
        <row r="5356">
          <cell r="A5356">
            <v>5357</v>
          </cell>
          <cell r="B5356" t="str">
            <v>TRANS. TRIFASICO  75  KvA</v>
          </cell>
          <cell r="C5356" t="str">
            <v>UN</v>
          </cell>
          <cell r="D5356">
            <v>7876061</v>
          </cell>
        </row>
        <row r="5357">
          <cell r="A5357">
            <v>5358</v>
          </cell>
          <cell r="B5357" t="str">
            <v>VENECIANA  TIVOLI    0.51</v>
          </cell>
          <cell r="C5357" t="str">
            <v>UN</v>
          </cell>
          <cell r="D5357">
            <v>65015</v>
          </cell>
        </row>
        <row r="5358">
          <cell r="A5358">
            <v>5359</v>
          </cell>
          <cell r="B5358" t="str">
            <v>SALMON TAYRONA 305x610x20</v>
          </cell>
          <cell r="C5358" t="str">
            <v>M2</v>
          </cell>
          <cell r="D5358">
            <v>80620</v>
          </cell>
        </row>
        <row r="5359">
          <cell r="A5359">
            <v>5360</v>
          </cell>
          <cell r="B5359" t="str">
            <v>TRANS. TRIFASICO 112.5KvA</v>
          </cell>
          <cell r="C5359" t="str">
            <v>UN</v>
          </cell>
          <cell r="D5359">
            <v>8857494</v>
          </cell>
        </row>
        <row r="5360">
          <cell r="A5360">
            <v>5361</v>
          </cell>
          <cell r="B5360" t="str">
            <v>VENECIANA  VERONA    0.41</v>
          </cell>
          <cell r="C5360" t="str">
            <v>UN</v>
          </cell>
          <cell r="D5360">
            <v>65484</v>
          </cell>
        </row>
        <row r="5361">
          <cell r="A5361">
            <v>5362</v>
          </cell>
          <cell r="B5361" t="str">
            <v>SALMON TAYRONA 305x610x01</v>
          </cell>
          <cell r="C5361" t="str">
            <v>M2</v>
          </cell>
          <cell r="D5361">
            <v>99876</v>
          </cell>
        </row>
        <row r="5362">
          <cell r="A5362">
            <v>5363</v>
          </cell>
          <cell r="B5362" t="str">
            <v>TRANS. TRIFASICO 150  KvA</v>
          </cell>
          <cell r="C5362" t="str">
            <v>UN</v>
          </cell>
          <cell r="D5362">
            <v>9285864</v>
          </cell>
        </row>
        <row r="5363">
          <cell r="A5363">
            <v>5364</v>
          </cell>
          <cell r="B5363" t="str">
            <v>TRANS. TRIFASICO 300  KvA</v>
          </cell>
          <cell r="C5363" t="str">
            <v>UN</v>
          </cell>
          <cell r="D5363">
            <v>13065329</v>
          </cell>
        </row>
        <row r="5364">
          <cell r="A5364">
            <v>5365</v>
          </cell>
          <cell r="B5364" t="str">
            <v>VENECIANA  VERONA    0.51</v>
          </cell>
          <cell r="C5364" t="str">
            <v>UN</v>
          </cell>
          <cell r="D5364">
            <v>72527</v>
          </cell>
        </row>
        <row r="5365">
          <cell r="A5365">
            <v>5366</v>
          </cell>
          <cell r="B5365" t="str">
            <v>TRANS. TRIFASICO 500  KvA</v>
          </cell>
          <cell r="C5365" t="str">
            <v>UN</v>
          </cell>
          <cell r="D5365">
            <v>17244513</v>
          </cell>
        </row>
        <row r="5366">
          <cell r="A5366">
            <v>5367</v>
          </cell>
          <cell r="B5366" t="str">
            <v>VENECIANA PICCOLA    0.41</v>
          </cell>
          <cell r="C5366" t="str">
            <v>UN</v>
          </cell>
          <cell r="D5366">
            <v>29751</v>
          </cell>
        </row>
        <row r="5367">
          <cell r="A5367">
            <v>5368</v>
          </cell>
          <cell r="B5367" t="str">
            <v>BOMBA AGUA           1/2"</v>
          </cell>
          <cell r="C5367" t="str">
            <v>UN</v>
          </cell>
          <cell r="D5367">
            <v>160520</v>
          </cell>
        </row>
        <row r="5368">
          <cell r="A5368">
            <v>5369</v>
          </cell>
          <cell r="B5368" t="str">
            <v>BOMBA AGUA           3/4"</v>
          </cell>
          <cell r="C5368" t="str">
            <v>UN</v>
          </cell>
          <cell r="D5368">
            <v>100920</v>
          </cell>
        </row>
        <row r="5369">
          <cell r="A5369">
            <v>5370</v>
          </cell>
          <cell r="B5369" t="str">
            <v>BOMBA SUMERGIBLE</v>
          </cell>
          <cell r="C5369" t="str">
            <v>UN</v>
          </cell>
          <cell r="D5369">
            <v>652649</v>
          </cell>
        </row>
        <row r="5370">
          <cell r="A5370">
            <v>5371</v>
          </cell>
          <cell r="B5370" t="str">
            <v>BOMBA CENTRIFUGA</v>
          </cell>
          <cell r="C5370" t="str">
            <v>UN</v>
          </cell>
          <cell r="D5370">
            <v>174000</v>
          </cell>
        </row>
        <row r="5371">
          <cell r="A5371">
            <v>5372</v>
          </cell>
          <cell r="B5371" t="str">
            <v>EQUIPO PRESION</v>
          </cell>
          <cell r="C5371" t="str">
            <v>UN</v>
          </cell>
          <cell r="D5371">
            <v>816295</v>
          </cell>
        </row>
        <row r="5372">
          <cell r="A5372">
            <v>5373</v>
          </cell>
          <cell r="B5372" t="str">
            <v>EQUIPO PRESION         01</v>
          </cell>
          <cell r="C5372" t="str">
            <v>UN</v>
          </cell>
          <cell r="D5372">
            <v>2222220</v>
          </cell>
        </row>
        <row r="5373">
          <cell r="A5373">
            <v>5374</v>
          </cell>
          <cell r="B5373" t="str">
            <v>CLAVO 1/4" ALT.VEL.    1"</v>
          </cell>
          <cell r="C5373" t="str">
            <v>UN</v>
          </cell>
          <cell r="D5373">
            <v>153</v>
          </cell>
        </row>
        <row r="5374">
          <cell r="A5374">
            <v>5375</v>
          </cell>
          <cell r="B5374" t="str">
            <v>CLAVO 1/4" ALT.VEL.1 1/2"</v>
          </cell>
          <cell r="C5374" t="str">
            <v>UN</v>
          </cell>
          <cell r="D5374">
            <v>162</v>
          </cell>
        </row>
        <row r="5375">
          <cell r="A5375">
            <v>5376</v>
          </cell>
          <cell r="B5375" t="str">
            <v>CLAVO 1/4" ALT.VEL.    2"</v>
          </cell>
          <cell r="C5375" t="str">
            <v>UN</v>
          </cell>
          <cell r="D5375">
            <v>189</v>
          </cell>
        </row>
        <row r="5376">
          <cell r="A5376">
            <v>5377</v>
          </cell>
          <cell r="B5376" t="str">
            <v>CLAVO 1/4" ALT.VEL.    3"</v>
          </cell>
          <cell r="C5376" t="str">
            <v>UN</v>
          </cell>
          <cell r="D5376">
            <v>237</v>
          </cell>
        </row>
        <row r="5377">
          <cell r="A5377">
            <v>5378</v>
          </cell>
          <cell r="B5377" t="str">
            <v>PERNO 1/4" ALT.VEL.1 3/8"</v>
          </cell>
          <cell r="C5377" t="str">
            <v>UN</v>
          </cell>
          <cell r="D5377">
            <v>355</v>
          </cell>
        </row>
        <row r="5378">
          <cell r="A5378">
            <v>5379</v>
          </cell>
          <cell r="B5378" t="str">
            <v>SALMON TAYRONA 305x610x02</v>
          </cell>
          <cell r="C5378" t="str">
            <v>M2</v>
          </cell>
          <cell r="D5378">
            <v>99876</v>
          </cell>
        </row>
        <row r="5379">
          <cell r="A5379">
            <v>5380</v>
          </cell>
          <cell r="B5379" t="str">
            <v>CLAVO 3/8" ALT.VEL.1 1/2"</v>
          </cell>
          <cell r="C5379" t="str">
            <v>UN</v>
          </cell>
          <cell r="D5379">
            <v>283</v>
          </cell>
        </row>
        <row r="5380">
          <cell r="A5380">
            <v>5381</v>
          </cell>
          <cell r="B5380" t="str">
            <v>SALMON TAYRONA 610x610x20</v>
          </cell>
          <cell r="C5380" t="str">
            <v>M2</v>
          </cell>
          <cell r="D5380">
            <v>84912</v>
          </cell>
        </row>
        <row r="5381">
          <cell r="A5381">
            <v>5382</v>
          </cell>
          <cell r="B5381" t="str">
            <v>BALA FTE  AHORRADOR  13 W</v>
          </cell>
          <cell r="C5381" t="str">
            <v>UN</v>
          </cell>
          <cell r="D5381">
            <v>23052</v>
          </cell>
        </row>
        <row r="5382">
          <cell r="A5382">
            <v>5383</v>
          </cell>
          <cell r="B5382" t="str">
            <v>CLAVO 1/4" BAJ.VEL.1 1/4"</v>
          </cell>
          <cell r="C5382" t="str">
            <v>UN</v>
          </cell>
          <cell r="D5382">
            <v>304</v>
          </cell>
        </row>
        <row r="5383">
          <cell r="A5383">
            <v>5384</v>
          </cell>
          <cell r="B5383" t="str">
            <v>SALMON TAYRONA 610x610x01</v>
          </cell>
          <cell r="C5383" t="str">
            <v>M2</v>
          </cell>
          <cell r="D5383">
            <v>106140</v>
          </cell>
        </row>
        <row r="5384">
          <cell r="A5384">
            <v>5385</v>
          </cell>
          <cell r="B5384" t="str">
            <v>SALMON TAYRONA 610x610x02</v>
          </cell>
          <cell r="C5384" t="str">
            <v>M2</v>
          </cell>
          <cell r="D5384">
            <v>106140</v>
          </cell>
        </row>
        <row r="5385">
          <cell r="A5385">
            <v>5386</v>
          </cell>
          <cell r="B5385" t="str">
            <v>BALA HALOGENA    50 W-12V</v>
          </cell>
          <cell r="C5385" t="str">
            <v>UN</v>
          </cell>
          <cell r="D5385">
            <v>18018</v>
          </cell>
        </row>
        <row r="5386">
          <cell r="A5386">
            <v>5387</v>
          </cell>
          <cell r="B5386" t="str">
            <v>GRANZON (CANTO RODADO)</v>
          </cell>
          <cell r="C5386" t="str">
            <v>M3</v>
          </cell>
          <cell r="D5386">
            <v>30000</v>
          </cell>
        </row>
        <row r="5387">
          <cell r="A5387">
            <v>5388</v>
          </cell>
          <cell r="B5387" t="str">
            <v>SALMON TAYRONA ASERRADO</v>
          </cell>
          <cell r="C5387" t="str">
            <v>M2</v>
          </cell>
          <cell r="D5387">
            <v>64264</v>
          </cell>
        </row>
        <row r="5388">
          <cell r="A5388">
            <v>5389</v>
          </cell>
          <cell r="B5388" t="str">
            <v>PERNO 1/4" BAJ.VEL.    2"</v>
          </cell>
          <cell r="C5388" t="str">
            <v>UN</v>
          </cell>
          <cell r="D5388">
            <v>349</v>
          </cell>
        </row>
        <row r="5389">
          <cell r="A5389">
            <v>5390</v>
          </cell>
          <cell r="B5389" t="str">
            <v>CLAVO 5/16" BAJ.VEL. 3/4"</v>
          </cell>
          <cell r="C5389" t="str">
            <v>UN</v>
          </cell>
          <cell r="D5389">
            <v>92</v>
          </cell>
        </row>
        <row r="5390">
          <cell r="A5390">
            <v>5391</v>
          </cell>
          <cell r="B5390" t="str">
            <v>CLAVO 5/16" BAJ.VEL.   1"</v>
          </cell>
          <cell r="C5390" t="str">
            <v>UN</v>
          </cell>
          <cell r="D5390">
            <v>104</v>
          </cell>
        </row>
        <row r="5391">
          <cell r="A5391">
            <v>5392</v>
          </cell>
          <cell r="B5391" t="str">
            <v>CLAVO 5/16"BAJ.VEL.1 1/2"</v>
          </cell>
          <cell r="C5391" t="str">
            <v>UN</v>
          </cell>
          <cell r="D5391">
            <v>174</v>
          </cell>
        </row>
        <row r="5392">
          <cell r="A5392">
            <v>5393</v>
          </cell>
          <cell r="B5392" t="str">
            <v>CLAVO 5/16" BAJ.VEL.   2"</v>
          </cell>
          <cell r="C5392" t="str">
            <v>UN</v>
          </cell>
          <cell r="D5392">
            <v>206</v>
          </cell>
        </row>
        <row r="5393">
          <cell r="A5393">
            <v>5394</v>
          </cell>
          <cell r="B5393" t="str">
            <v>CARGA FULM.SUAVE      330</v>
          </cell>
          <cell r="C5393" t="str">
            <v>UN</v>
          </cell>
          <cell r="D5393">
            <v>113</v>
          </cell>
        </row>
        <row r="5394">
          <cell r="A5394">
            <v>5395</v>
          </cell>
          <cell r="B5394" t="str">
            <v>CARGA FULM.FUERTE     330</v>
          </cell>
          <cell r="C5394" t="str">
            <v>UN</v>
          </cell>
          <cell r="D5394">
            <v>115</v>
          </cell>
        </row>
        <row r="5395">
          <cell r="A5395">
            <v>5396</v>
          </cell>
          <cell r="B5395" t="str">
            <v>CARGA FULM.ULTRA      330</v>
          </cell>
          <cell r="C5395" t="str">
            <v>UN</v>
          </cell>
          <cell r="D5395">
            <v>282</v>
          </cell>
        </row>
        <row r="5396">
          <cell r="A5396">
            <v>5397</v>
          </cell>
          <cell r="B5396" t="str">
            <v>CARGA FULM.SUAVE      721</v>
          </cell>
          <cell r="C5396" t="str">
            <v>UN</v>
          </cell>
          <cell r="D5396">
            <v>88</v>
          </cell>
        </row>
        <row r="5397">
          <cell r="A5397">
            <v>5398</v>
          </cell>
          <cell r="B5397" t="str">
            <v>CARGA FULM.MEDIO      721</v>
          </cell>
          <cell r="C5397" t="str">
            <v>UN</v>
          </cell>
          <cell r="D5397">
            <v>89</v>
          </cell>
        </row>
        <row r="5398">
          <cell r="A5398">
            <v>5399</v>
          </cell>
          <cell r="B5398" t="str">
            <v>CARGA FULM.FUERTE     721</v>
          </cell>
          <cell r="C5398" t="str">
            <v>UN</v>
          </cell>
          <cell r="D5398">
            <v>90</v>
          </cell>
        </row>
        <row r="5399">
          <cell r="A5399">
            <v>5400</v>
          </cell>
          <cell r="B5399" t="str">
            <v>FTE SOBREPONER 2x32 T-8</v>
          </cell>
          <cell r="C5399" t="str">
            <v>UN</v>
          </cell>
          <cell r="D5399">
            <v>76829</v>
          </cell>
        </row>
        <row r="5400">
          <cell r="A5400">
            <v>5401</v>
          </cell>
          <cell r="B5400" t="str">
            <v>CARGA FULMINANTE     D 60</v>
          </cell>
          <cell r="C5400" t="str">
            <v>UN</v>
          </cell>
          <cell r="D5400">
            <v>146</v>
          </cell>
        </row>
        <row r="5401">
          <cell r="A5401">
            <v>5402</v>
          </cell>
          <cell r="B5401" t="str">
            <v>CARGA FULMINANTE     D 01</v>
          </cell>
          <cell r="C5401" t="str">
            <v>UN</v>
          </cell>
          <cell r="D5401">
            <v>147</v>
          </cell>
        </row>
        <row r="5402">
          <cell r="A5402">
            <v>5403</v>
          </cell>
          <cell r="B5402" t="str">
            <v>ANCLA DE CUÑA  1/4x1 3/4"</v>
          </cell>
          <cell r="C5402" t="str">
            <v>UN</v>
          </cell>
          <cell r="D5402">
            <v>447</v>
          </cell>
        </row>
        <row r="5403">
          <cell r="A5403">
            <v>5404</v>
          </cell>
          <cell r="B5403" t="str">
            <v>SALMON TAYRONA ASERRADO01</v>
          </cell>
          <cell r="C5403" t="str">
            <v>M2</v>
          </cell>
          <cell r="D5403">
            <v>81664</v>
          </cell>
        </row>
        <row r="5404">
          <cell r="A5404">
            <v>5405</v>
          </cell>
          <cell r="B5404" t="str">
            <v>ANCLA DE CUÑA  3/8x2 1/4"</v>
          </cell>
          <cell r="C5404" t="str">
            <v>UN</v>
          </cell>
          <cell r="D5404">
            <v>667</v>
          </cell>
        </row>
        <row r="5405">
          <cell r="A5405">
            <v>5406</v>
          </cell>
          <cell r="B5405" t="str">
            <v>ANCLA DE CUÑA      3 3/4"</v>
          </cell>
          <cell r="C5405" t="str">
            <v>UN</v>
          </cell>
          <cell r="D5405">
            <v>713</v>
          </cell>
        </row>
        <row r="5406">
          <cell r="A5406">
            <v>5407</v>
          </cell>
          <cell r="B5406" t="str">
            <v>ANCLA DE CUÑA  1/2x2 3/4"</v>
          </cell>
          <cell r="C5406" t="str">
            <v>UN</v>
          </cell>
          <cell r="D5406">
            <v>1216</v>
          </cell>
        </row>
        <row r="5407">
          <cell r="A5407">
            <v>5408</v>
          </cell>
          <cell r="B5407" t="str">
            <v>SALMON TAYRONA ASERRADO02</v>
          </cell>
          <cell r="C5407" t="str">
            <v>M2</v>
          </cell>
          <cell r="D5407">
            <v>81664</v>
          </cell>
        </row>
        <row r="5408">
          <cell r="A5408">
            <v>5409</v>
          </cell>
          <cell r="B5408" t="str">
            <v>ANCLA DE CUÑA  5/8x4 1/4"</v>
          </cell>
          <cell r="C5408" t="str">
            <v>UN</v>
          </cell>
          <cell r="D5408">
            <v>2311</v>
          </cell>
        </row>
        <row r="5409">
          <cell r="A5409">
            <v>5410</v>
          </cell>
          <cell r="B5409" t="str">
            <v>ANCLA DE CUÑA          5"</v>
          </cell>
          <cell r="C5409" t="str">
            <v>UN</v>
          </cell>
          <cell r="D5409">
            <v>2406</v>
          </cell>
        </row>
        <row r="5410">
          <cell r="A5410">
            <v>5411</v>
          </cell>
          <cell r="B5410" t="str">
            <v>ANCLA DE CUÑA  3/4x4 3/4"</v>
          </cell>
          <cell r="C5410" t="str">
            <v>UN</v>
          </cell>
          <cell r="D5410">
            <v>3115</v>
          </cell>
        </row>
        <row r="5411">
          <cell r="A5411">
            <v>5412</v>
          </cell>
          <cell r="B5411" t="str">
            <v>ANCLA DE CUÑA          7"</v>
          </cell>
          <cell r="C5411" t="str">
            <v>UN</v>
          </cell>
          <cell r="D5411">
            <v>4672</v>
          </cell>
        </row>
        <row r="5412">
          <cell r="A5412">
            <v>5413</v>
          </cell>
          <cell r="B5412" t="str">
            <v>SANITARIO EMBAJADOR  B/CO</v>
          </cell>
          <cell r="C5412" t="str">
            <v>UN</v>
          </cell>
          <cell r="D5412">
            <v>371200</v>
          </cell>
        </row>
        <row r="5413">
          <cell r="A5413">
            <v>5414</v>
          </cell>
          <cell r="B5413" t="str">
            <v>ANCLA DE MANG.     2 1/4"</v>
          </cell>
          <cell r="C5413" t="str">
            <v>UN</v>
          </cell>
          <cell r="D5413">
            <v>459</v>
          </cell>
        </row>
        <row r="5414">
          <cell r="A5414">
            <v>5415</v>
          </cell>
          <cell r="B5414" t="str">
            <v>ANCLA DE MANG. 1/4x1 3/8"</v>
          </cell>
          <cell r="C5414" t="str">
            <v>UN</v>
          </cell>
          <cell r="D5414">
            <v>338</v>
          </cell>
        </row>
        <row r="5415">
          <cell r="A5415">
            <v>5416</v>
          </cell>
          <cell r="B5415" t="str">
            <v>ANCLA DE MANG.     2 1/2"</v>
          </cell>
          <cell r="C5415" t="str">
            <v>UN</v>
          </cell>
          <cell r="D5415">
            <v>459</v>
          </cell>
        </row>
        <row r="5416">
          <cell r="A5416">
            <v>5417</v>
          </cell>
          <cell r="B5416" t="str">
            <v>ANCLA DE MANG.5/16x1 1/2"</v>
          </cell>
          <cell r="C5416" t="str">
            <v>UN</v>
          </cell>
          <cell r="D5416">
            <v>433</v>
          </cell>
        </row>
        <row r="5417">
          <cell r="A5417">
            <v>5418</v>
          </cell>
          <cell r="B5417" t="str">
            <v>ANCLA DE MANG.     2 1/01</v>
          </cell>
          <cell r="C5417" t="str">
            <v>UN</v>
          </cell>
          <cell r="D5417">
            <v>525</v>
          </cell>
        </row>
        <row r="5418">
          <cell r="A5418">
            <v>5419</v>
          </cell>
          <cell r="B5418" t="str">
            <v>ANCLA DE MANG. 3/8x1 7/8"</v>
          </cell>
          <cell r="C5418" t="str">
            <v>UN</v>
          </cell>
          <cell r="D5418">
            <v>436</v>
          </cell>
        </row>
        <row r="5419">
          <cell r="A5419">
            <v>5420</v>
          </cell>
          <cell r="B5419" t="str">
            <v>ANCLA DE MANG.         3"</v>
          </cell>
          <cell r="C5419" t="str">
            <v>UN</v>
          </cell>
          <cell r="D5419">
            <v>554</v>
          </cell>
        </row>
        <row r="5420">
          <cell r="A5420">
            <v>5421</v>
          </cell>
          <cell r="B5420" t="str">
            <v>ANCLA DE MANG.     1/2x3"</v>
          </cell>
          <cell r="C5420" t="str">
            <v>UN</v>
          </cell>
          <cell r="D5420">
            <v>936</v>
          </cell>
        </row>
        <row r="5421">
          <cell r="A5421">
            <v>5422</v>
          </cell>
          <cell r="B5421" t="str">
            <v>ANCLA DE MANG.         4"</v>
          </cell>
          <cell r="C5421" t="str">
            <v>UN</v>
          </cell>
          <cell r="D5421">
            <v>1130</v>
          </cell>
        </row>
        <row r="5422">
          <cell r="A5422">
            <v>5423</v>
          </cell>
          <cell r="B5422" t="str">
            <v>ANCLA DE MANG. 5/8x4 1/4"</v>
          </cell>
          <cell r="C5422" t="str">
            <v>UN</v>
          </cell>
          <cell r="D5422">
            <v>2223</v>
          </cell>
        </row>
        <row r="5423">
          <cell r="A5423">
            <v>5424</v>
          </cell>
          <cell r="B5423" t="str">
            <v>ANCLA DE MANG.         6"</v>
          </cell>
          <cell r="C5423" t="str">
            <v>UN</v>
          </cell>
          <cell r="D5423">
            <v>2799</v>
          </cell>
        </row>
        <row r="5424">
          <cell r="A5424">
            <v>5425</v>
          </cell>
          <cell r="B5424" t="str">
            <v>PROVISIONAL DE ENERGIA</v>
          </cell>
          <cell r="C5424" t="str">
            <v>MS</v>
          </cell>
          <cell r="D5424">
            <v>50000</v>
          </cell>
        </row>
        <row r="5425">
          <cell r="A5425">
            <v>5426</v>
          </cell>
          <cell r="B5425" t="str">
            <v>ANCLA DE MANG.     6 1/4"</v>
          </cell>
          <cell r="C5425" t="str">
            <v>UN</v>
          </cell>
          <cell r="D5425">
            <v>4233</v>
          </cell>
        </row>
        <row r="5426">
          <cell r="A5426">
            <v>5427</v>
          </cell>
          <cell r="B5426" t="str">
            <v>ANCLA DE CONO      5/8x4"</v>
          </cell>
          <cell r="C5426" t="str">
            <v>UN</v>
          </cell>
          <cell r="D5426">
            <v>1102</v>
          </cell>
        </row>
        <row r="5427">
          <cell r="A5427">
            <v>5428</v>
          </cell>
          <cell r="B5427" t="str">
            <v>SALMON TAYRONA CUADREADO</v>
          </cell>
          <cell r="C5427" t="str">
            <v>M2</v>
          </cell>
          <cell r="D5427">
            <v>89204</v>
          </cell>
        </row>
        <row r="5428">
          <cell r="A5428">
            <v>5429</v>
          </cell>
          <cell r="B5428" t="str">
            <v>ANCLA DE CONO      3/4x4"</v>
          </cell>
          <cell r="C5428" t="str">
            <v>UN</v>
          </cell>
          <cell r="D5428">
            <v>1346</v>
          </cell>
        </row>
        <row r="5429">
          <cell r="A5429">
            <v>5430</v>
          </cell>
          <cell r="B5429" t="str">
            <v>ANCLA DE CONO          7"</v>
          </cell>
          <cell r="C5429" t="str">
            <v>UN</v>
          </cell>
          <cell r="D5429">
            <v>1949</v>
          </cell>
        </row>
        <row r="5430">
          <cell r="A5430">
            <v>5431</v>
          </cell>
          <cell r="B5430" t="str">
            <v>AUTOPERFORANTE       1/4"</v>
          </cell>
          <cell r="C5430" t="str">
            <v>UN</v>
          </cell>
          <cell r="D5430">
            <v>1559</v>
          </cell>
        </row>
        <row r="5431">
          <cell r="A5431">
            <v>5432</v>
          </cell>
          <cell r="B5431" t="str">
            <v>AUTOPERFORANTE       3/8"</v>
          </cell>
          <cell r="C5431" t="str">
            <v>UN</v>
          </cell>
          <cell r="D5431">
            <v>1776</v>
          </cell>
        </row>
        <row r="5432">
          <cell r="A5432">
            <v>5433</v>
          </cell>
          <cell r="B5432" t="str">
            <v>AUTOPERFORANTE       1/2"</v>
          </cell>
          <cell r="C5432" t="str">
            <v>UN</v>
          </cell>
          <cell r="D5432">
            <v>2641</v>
          </cell>
        </row>
        <row r="5433">
          <cell r="A5433">
            <v>5434</v>
          </cell>
          <cell r="B5433" t="str">
            <v>AUTOPERFORANTE       5/8"</v>
          </cell>
          <cell r="C5433" t="str">
            <v>UN</v>
          </cell>
          <cell r="D5433">
            <v>4446</v>
          </cell>
        </row>
        <row r="5434">
          <cell r="A5434">
            <v>5435</v>
          </cell>
          <cell r="B5434" t="str">
            <v>AUTOPERFORANTE       3/4"</v>
          </cell>
          <cell r="C5434" t="str">
            <v>UN</v>
          </cell>
          <cell r="D5434">
            <v>8282</v>
          </cell>
        </row>
        <row r="5435">
          <cell r="A5435">
            <v>5436</v>
          </cell>
          <cell r="B5435" t="str">
            <v>RAWL  5/16"      3/8a1/2"</v>
          </cell>
          <cell r="C5435" t="str">
            <v>UN</v>
          </cell>
          <cell r="D5435">
            <v>237</v>
          </cell>
        </row>
        <row r="5436">
          <cell r="A5436">
            <v>5437</v>
          </cell>
          <cell r="B5436" t="str">
            <v>RAWL  5/16"        5/8a1"</v>
          </cell>
          <cell r="C5436" t="str">
            <v>UN</v>
          </cell>
          <cell r="D5436">
            <v>262</v>
          </cell>
        </row>
        <row r="5437">
          <cell r="A5437">
            <v>5438</v>
          </cell>
          <cell r="B5437" t="str">
            <v>RAWLI 3/8"       3/8a5/8"</v>
          </cell>
          <cell r="C5437" t="str">
            <v>UN</v>
          </cell>
          <cell r="D5437">
            <v>552</v>
          </cell>
        </row>
        <row r="5438">
          <cell r="A5438">
            <v>5439</v>
          </cell>
          <cell r="B5438" t="str">
            <v>TORNILLO TAPCON 3/16"</v>
          </cell>
          <cell r="C5438" t="str">
            <v>UN</v>
          </cell>
          <cell r="D5438">
            <v>139</v>
          </cell>
        </row>
        <row r="5439">
          <cell r="A5439">
            <v>5440</v>
          </cell>
          <cell r="B5439" t="str">
            <v>SALMON TAYRONA CUADREAD01</v>
          </cell>
          <cell r="C5439" t="str">
            <v>M2</v>
          </cell>
          <cell r="D5439">
            <v>111244</v>
          </cell>
        </row>
        <row r="5440">
          <cell r="A5440">
            <v>5441</v>
          </cell>
          <cell r="B5440" t="str">
            <v>TORNILLO TAPCON 3/16"  01</v>
          </cell>
          <cell r="C5440" t="str">
            <v>UN</v>
          </cell>
          <cell r="D5440">
            <v>254</v>
          </cell>
        </row>
        <row r="5441">
          <cell r="A5441">
            <v>5442</v>
          </cell>
          <cell r="B5441" t="str">
            <v>TORNILLO TAPCON 1/4"</v>
          </cell>
          <cell r="C5441" t="str">
            <v>UN</v>
          </cell>
          <cell r="D5441">
            <v>226</v>
          </cell>
        </row>
        <row r="5442">
          <cell r="A5442">
            <v>5443</v>
          </cell>
          <cell r="B5442" t="str">
            <v>TORNILLO TAPCON 1/4"   01</v>
          </cell>
          <cell r="C5442" t="str">
            <v>UN</v>
          </cell>
          <cell r="D5442">
            <v>285</v>
          </cell>
        </row>
        <row r="5443">
          <cell r="A5443">
            <v>5444</v>
          </cell>
          <cell r="B5443" t="str">
            <v>TORNILLO TAPCON 1/4"   02</v>
          </cell>
          <cell r="C5443" t="str">
            <v>UN</v>
          </cell>
          <cell r="D5443">
            <v>423</v>
          </cell>
        </row>
        <row r="5444">
          <cell r="A5444">
            <v>5445</v>
          </cell>
          <cell r="B5444" t="str">
            <v>SALMON TAYRONA CUADREAD02</v>
          </cell>
          <cell r="C5444" t="str">
            <v>M2</v>
          </cell>
          <cell r="D5444">
            <v>111244</v>
          </cell>
        </row>
        <row r="5445">
          <cell r="A5445">
            <v>5446</v>
          </cell>
          <cell r="B5445" t="str">
            <v>BLANCO SARDO 305x305x20</v>
          </cell>
          <cell r="C5445" t="str">
            <v>M2</v>
          </cell>
          <cell r="D5445">
            <v>148596</v>
          </cell>
        </row>
        <row r="5446">
          <cell r="A5446">
            <v>5447</v>
          </cell>
          <cell r="B5446" t="str">
            <v>BLANCO SARDO 305x610x20</v>
          </cell>
          <cell r="C5446" t="str">
            <v>M2</v>
          </cell>
          <cell r="D5446">
            <v>155208</v>
          </cell>
        </row>
        <row r="5447">
          <cell r="A5447">
            <v>5448</v>
          </cell>
          <cell r="B5447" t="str">
            <v>BLANCO SARDO 610x610X20</v>
          </cell>
          <cell r="C5447" t="str">
            <v>M2</v>
          </cell>
          <cell r="D5447">
            <v>163676</v>
          </cell>
        </row>
        <row r="5448">
          <cell r="A5448">
            <v>5449</v>
          </cell>
          <cell r="B5448" t="str">
            <v>BROCA GALAXY      3/16x6"</v>
          </cell>
          <cell r="C5448" t="str">
            <v>UN</v>
          </cell>
          <cell r="D5448">
            <v>2065</v>
          </cell>
        </row>
        <row r="5449">
          <cell r="A5449">
            <v>5450</v>
          </cell>
          <cell r="B5449" t="str">
            <v>BROCA GALAXY       1/4x6"</v>
          </cell>
          <cell r="C5449" t="str">
            <v>UN</v>
          </cell>
          <cell r="D5449">
            <v>2088</v>
          </cell>
        </row>
        <row r="5450">
          <cell r="A5450">
            <v>5451</v>
          </cell>
          <cell r="B5450" t="str">
            <v>BROCA GALAXY      5/16x6"</v>
          </cell>
          <cell r="C5450" t="str">
            <v>UN</v>
          </cell>
          <cell r="D5450">
            <v>2610</v>
          </cell>
        </row>
        <row r="5451">
          <cell r="A5451">
            <v>5452</v>
          </cell>
          <cell r="B5451" t="str">
            <v>BROCA GALAXY       3/8x6"</v>
          </cell>
          <cell r="C5451" t="str">
            <v>UN</v>
          </cell>
          <cell r="D5451">
            <v>2784</v>
          </cell>
        </row>
        <row r="5452">
          <cell r="A5452">
            <v>5453</v>
          </cell>
          <cell r="B5452" t="str">
            <v>TALADRO PERCUTOR</v>
          </cell>
          <cell r="C5452" t="str">
            <v>UN</v>
          </cell>
          <cell r="D5452">
            <v>316680</v>
          </cell>
        </row>
        <row r="5453">
          <cell r="A5453">
            <v>5454</v>
          </cell>
          <cell r="B5453" t="str">
            <v>TALADRO ELECTRONEUMATICO</v>
          </cell>
          <cell r="C5453" t="str">
            <v>UN</v>
          </cell>
          <cell r="D5453">
            <v>522000</v>
          </cell>
        </row>
        <row r="5454">
          <cell r="A5454">
            <v>5455</v>
          </cell>
          <cell r="B5454" t="str">
            <v>BLANCO SARDO ASERRADO</v>
          </cell>
          <cell r="C5454" t="str">
            <v>M2</v>
          </cell>
          <cell r="D5454">
            <v>127948</v>
          </cell>
        </row>
        <row r="5455">
          <cell r="A5455">
            <v>5456</v>
          </cell>
          <cell r="B5455" t="str">
            <v>MARTILLO ELECTRONEUMATICO</v>
          </cell>
          <cell r="C5455" t="str">
            <v>UN</v>
          </cell>
          <cell r="D5455">
            <v>2078720</v>
          </cell>
        </row>
        <row r="5456">
          <cell r="A5456">
            <v>5457</v>
          </cell>
          <cell r="B5456" t="str">
            <v>BLANCO SARDO CUADREADO</v>
          </cell>
          <cell r="C5456" t="str">
            <v>M2</v>
          </cell>
          <cell r="D5456">
            <v>178524</v>
          </cell>
        </row>
        <row r="5457">
          <cell r="A5457">
            <v>5458</v>
          </cell>
          <cell r="B5457" t="str">
            <v>TALADRO ATORNILLADOR</v>
          </cell>
          <cell r="C5457" t="str">
            <v>UN</v>
          </cell>
          <cell r="D5457">
            <v>223300</v>
          </cell>
        </row>
        <row r="5458">
          <cell r="A5458">
            <v>5459</v>
          </cell>
          <cell r="B5458" t="str">
            <v>PISTOLA BAJA VELOCIDAD</v>
          </cell>
          <cell r="C5458" t="str">
            <v>UN</v>
          </cell>
          <cell r="D5458">
            <v>576520</v>
          </cell>
        </row>
        <row r="5459">
          <cell r="A5459">
            <v>5460</v>
          </cell>
          <cell r="B5459" t="str">
            <v>PLASTBLOCK PS</v>
          </cell>
          <cell r="C5459" t="str">
            <v>M2</v>
          </cell>
          <cell r="D5459">
            <v>3140</v>
          </cell>
        </row>
        <row r="5460">
          <cell r="A5460">
            <v>5461</v>
          </cell>
          <cell r="B5460" t="str">
            <v>PISTOLA AUTOMATICA B.VEL.</v>
          </cell>
          <cell r="C5460" t="str">
            <v>UN</v>
          </cell>
          <cell r="D5460">
            <v>841000</v>
          </cell>
        </row>
        <row r="5461">
          <cell r="A5461">
            <v>5462</v>
          </cell>
          <cell r="B5461" t="str">
            <v>CAFE BALTICO 305x305x20</v>
          </cell>
          <cell r="C5461" t="str">
            <v>M2</v>
          </cell>
          <cell r="D5461">
            <v>196156</v>
          </cell>
        </row>
        <row r="5462">
          <cell r="A5462">
            <v>5463</v>
          </cell>
          <cell r="B5462" t="str">
            <v>SOCKETS P/TUBO SLIM-LINE</v>
          </cell>
          <cell r="C5462" t="str">
            <v>UN</v>
          </cell>
          <cell r="D5462">
            <v>1653</v>
          </cell>
        </row>
        <row r="5463">
          <cell r="A5463">
            <v>5464</v>
          </cell>
          <cell r="B5463" t="str">
            <v>CAFE BALTICO 305x610x20</v>
          </cell>
          <cell r="C5463" t="str">
            <v>M2</v>
          </cell>
          <cell r="D5463">
            <v>205088</v>
          </cell>
        </row>
        <row r="5464">
          <cell r="A5464">
            <v>5465</v>
          </cell>
          <cell r="B5464" t="str">
            <v>TUBO PRESION RDE 21 11/2"</v>
          </cell>
          <cell r="C5464" t="str">
            <v>ML</v>
          </cell>
          <cell r="D5464">
            <v>3335</v>
          </cell>
        </row>
        <row r="5465">
          <cell r="A5465">
            <v>5466</v>
          </cell>
          <cell r="B5465" t="str">
            <v>CAFE BALTICO 610x610x20</v>
          </cell>
          <cell r="C5465" t="str">
            <v>M2</v>
          </cell>
          <cell r="D5465">
            <v>216108</v>
          </cell>
        </row>
        <row r="5466">
          <cell r="A5466">
            <v>5467</v>
          </cell>
          <cell r="B5466" t="str">
            <v>CAFE BALTICO ASERRADO</v>
          </cell>
          <cell r="C5466" t="str">
            <v>M2</v>
          </cell>
          <cell r="D5466">
            <v>168896</v>
          </cell>
        </row>
        <row r="5467">
          <cell r="A5467">
            <v>5468</v>
          </cell>
          <cell r="B5467" t="str">
            <v>GIALLO VENEZIAN CUADREADO</v>
          </cell>
          <cell r="C5467" t="str">
            <v>M2</v>
          </cell>
          <cell r="D5467">
            <v>236610</v>
          </cell>
        </row>
        <row r="5468">
          <cell r="A5468">
            <v>5469</v>
          </cell>
          <cell r="B5468" t="str">
            <v>SANITARIO EMBAJADOR PREM.</v>
          </cell>
          <cell r="C5468" t="str">
            <v>UN</v>
          </cell>
          <cell r="D5468">
            <v>411707</v>
          </cell>
        </row>
        <row r="5469">
          <cell r="A5469">
            <v>5470</v>
          </cell>
          <cell r="B5469" t="str">
            <v>GIALLO VENEZIA 305x305x20</v>
          </cell>
          <cell r="C5469" t="str">
            <v>M2</v>
          </cell>
          <cell r="D5469">
            <v>239192</v>
          </cell>
        </row>
        <row r="5470">
          <cell r="A5470">
            <v>5471</v>
          </cell>
          <cell r="B5470" t="str">
            <v>CABLE BLINDADO RG-59U  TV</v>
          </cell>
          <cell r="C5470" t="str">
            <v>ML</v>
          </cell>
          <cell r="D5470">
            <v>358</v>
          </cell>
        </row>
        <row r="5471">
          <cell r="A5471">
            <v>5472</v>
          </cell>
          <cell r="B5471" t="str">
            <v>GIALLO VENEZIA 305x610x20</v>
          </cell>
          <cell r="C5471" t="str">
            <v>M2</v>
          </cell>
          <cell r="D5471">
            <v>246964</v>
          </cell>
        </row>
        <row r="5472">
          <cell r="A5472">
            <v>5473</v>
          </cell>
          <cell r="B5472" t="str">
            <v>GIALLO VENEZIA 610x610x20</v>
          </cell>
          <cell r="C5472" t="str">
            <v>M2</v>
          </cell>
          <cell r="D5472">
            <v>263204</v>
          </cell>
        </row>
        <row r="5473">
          <cell r="A5473">
            <v>5474</v>
          </cell>
          <cell r="B5473" t="str">
            <v>AMPLIFICADOR           TV</v>
          </cell>
          <cell r="C5473" t="str">
            <v>UN</v>
          </cell>
          <cell r="D5473">
            <v>75000</v>
          </cell>
        </row>
        <row r="5474">
          <cell r="A5474">
            <v>5475</v>
          </cell>
          <cell r="B5474" t="str">
            <v>GIALLO VENEZIANO ASERRADO</v>
          </cell>
          <cell r="C5474" t="str">
            <v>M2</v>
          </cell>
          <cell r="D5474">
            <v>197084</v>
          </cell>
        </row>
        <row r="5475">
          <cell r="A5475">
            <v>5476</v>
          </cell>
          <cell r="B5475" t="str">
            <v>ANTENA EXTERNA         TV</v>
          </cell>
          <cell r="C5475" t="str">
            <v>UN</v>
          </cell>
          <cell r="D5475">
            <v>62000</v>
          </cell>
        </row>
        <row r="5476">
          <cell r="A5476">
            <v>5477</v>
          </cell>
          <cell r="B5476" t="str">
            <v>GIALLO VENEZIAN CUADREA01</v>
          </cell>
          <cell r="C5476" t="str">
            <v>M2</v>
          </cell>
          <cell r="D5476">
            <v>274572</v>
          </cell>
        </row>
        <row r="5477">
          <cell r="A5477">
            <v>5478</v>
          </cell>
          <cell r="B5477" t="str">
            <v>GHIANDONE 305x305x20</v>
          </cell>
          <cell r="C5477" t="str">
            <v>M2</v>
          </cell>
          <cell r="D5477">
            <v>141288</v>
          </cell>
        </row>
        <row r="5478">
          <cell r="A5478">
            <v>5479</v>
          </cell>
          <cell r="B5478" t="str">
            <v>GHIANDONE 305x610x20</v>
          </cell>
          <cell r="C5478" t="str">
            <v>M2</v>
          </cell>
          <cell r="D5478">
            <v>147436</v>
          </cell>
        </row>
        <row r="5479">
          <cell r="A5479">
            <v>5480</v>
          </cell>
          <cell r="B5479" t="str">
            <v>GHIANDONE 610x610x20</v>
          </cell>
          <cell r="C5479" t="str">
            <v>M2</v>
          </cell>
          <cell r="D5479">
            <v>155672</v>
          </cell>
        </row>
        <row r="5480">
          <cell r="A5480">
            <v>5481</v>
          </cell>
          <cell r="B5480" t="str">
            <v>BLOQUE PARA CAMARA TELEF.</v>
          </cell>
          <cell r="C5480" t="str">
            <v>UN</v>
          </cell>
          <cell r="D5480">
            <v>1752</v>
          </cell>
        </row>
        <row r="5481">
          <cell r="A5481">
            <v>5482</v>
          </cell>
          <cell r="B5481" t="str">
            <v>GHIANDONE ASERRADO</v>
          </cell>
          <cell r="C5481" t="str">
            <v>M2</v>
          </cell>
          <cell r="D5481">
            <v>114376</v>
          </cell>
        </row>
        <row r="5482">
          <cell r="A5482">
            <v>5483</v>
          </cell>
          <cell r="B5482" t="str">
            <v>GHIANDONE CUADREADO</v>
          </cell>
          <cell r="C5482" t="str">
            <v>M2</v>
          </cell>
          <cell r="D5482">
            <v>162748</v>
          </cell>
        </row>
        <row r="5483">
          <cell r="A5483">
            <v>5484</v>
          </cell>
          <cell r="B5483" t="str">
            <v>GRIS GUAYANA 153x305x10</v>
          </cell>
          <cell r="C5483" t="str">
            <v>M2</v>
          </cell>
          <cell r="D5483">
            <v>75516</v>
          </cell>
        </row>
        <row r="5484">
          <cell r="A5484">
            <v>5485</v>
          </cell>
          <cell r="B5484" t="str">
            <v>GRIS GUAYANA 153x305x1001</v>
          </cell>
          <cell r="C5484" t="str">
            <v>M2</v>
          </cell>
          <cell r="D5484">
            <v>84796</v>
          </cell>
        </row>
        <row r="5485">
          <cell r="A5485">
            <v>5486</v>
          </cell>
          <cell r="B5485" t="str">
            <v>GRIS GUAYANA 305x305X10</v>
          </cell>
          <cell r="C5485" t="str">
            <v>M2</v>
          </cell>
          <cell r="D5485">
            <v>75516</v>
          </cell>
        </row>
        <row r="5486">
          <cell r="A5486">
            <v>5487</v>
          </cell>
          <cell r="B5486" t="str">
            <v>GRIS GUAYANA 305x305x1001</v>
          </cell>
          <cell r="C5486" t="str">
            <v>M2</v>
          </cell>
          <cell r="D5486">
            <v>84796</v>
          </cell>
        </row>
        <row r="5487">
          <cell r="A5487">
            <v>5488</v>
          </cell>
          <cell r="B5487" t="str">
            <v>GRIS GUAYANA 153xJPx10</v>
          </cell>
          <cell r="C5487" t="str">
            <v>M2</v>
          </cell>
          <cell r="D5487">
            <v>60668</v>
          </cell>
        </row>
        <row r="5488">
          <cell r="A5488">
            <v>5489</v>
          </cell>
          <cell r="B5488" t="str">
            <v>GRIS GUAYANA 153xJPx10 01</v>
          </cell>
          <cell r="C5488" t="str">
            <v>M2</v>
          </cell>
          <cell r="D5488">
            <v>70064</v>
          </cell>
        </row>
        <row r="5489">
          <cell r="A5489">
            <v>5490</v>
          </cell>
          <cell r="B5489" t="str">
            <v>DECORALT DECOTURF II</v>
          </cell>
          <cell r="C5489" t="str">
            <v>M2</v>
          </cell>
          <cell r="D5489">
            <v>9950</v>
          </cell>
        </row>
        <row r="5490">
          <cell r="A5490">
            <v>5491</v>
          </cell>
          <cell r="B5490" t="str">
            <v>SANITARIO DIPLOMATICO B/C</v>
          </cell>
          <cell r="C5490" t="str">
            <v>UN</v>
          </cell>
          <cell r="D5490">
            <v>349160</v>
          </cell>
        </row>
        <row r="5491">
          <cell r="A5491">
            <v>5492</v>
          </cell>
          <cell r="B5491" t="str">
            <v>SANITARIO DIPLOMATICO PRE</v>
          </cell>
          <cell r="C5491" t="str">
            <v>UN</v>
          </cell>
          <cell r="D5491">
            <v>386605</v>
          </cell>
        </row>
        <row r="5492">
          <cell r="A5492">
            <v>5493</v>
          </cell>
          <cell r="B5492" t="str">
            <v>SANITARIO PORTOBELLO B/CO</v>
          </cell>
          <cell r="C5492" t="str">
            <v>UN</v>
          </cell>
          <cell r="D5492">
            <v>174000</v>
          </cell>
        </row>
        <row r="5493">
          <cell r="A5493">
            <v>5494</v>
          </cell>
          <cell r="B5493" t="str">
            <v>BOMBA AGUA 1 1/2"</v>
          </cell>
          <cell r="C5493" t="str">
            <v>UN</v>
          </cell>
          <cell r="D5493">
            <v>490711</v>
          </cell>
        </row>
        <row r="5494">
          <cell r="A5494">
            <v>5495</v>
          </cell>
          <cell r="B5494" t="str">
            <v>BOMBA AGUA 2"</v>
          </cell>
          <cell r="C5494" t="str">
            <v>UN</v>
          </cell>
          <cell r="D5494">
            <v>954871</v>
          </cell>
        </row>
        <row r="5495">
          <cell r="A5495">
            <v>5496</v>
          </cell>
          <cell r="B5495" t="str">
            <v>GRIS GUAYANA 305xJPX10</v>
          </cell>
          <cell r="C5495" t="str">
            <v>M2</v>
          </cell>
          <cell r="D5495">
            <v>60668</v>
          </cell>
        </row>
        <row r="5496">
          <cell r="A5496">
            <v>5497</v>
          </cell>
          <cell r="B5496" t="str">
            <v>GRIS GUAYANA 305xJPx10 01</v>
          </cell>
          <cell r="C5496" t="str">
            <v>M2</v>
          </cell>
          <cell r="D5496">
            <v>70064</v>
          </cell>
        </row>
        <row r="5497">
          <cell r="A5497">
            <v>5498</v>
          </cell>
          <cell r="B5497" t="str">
            <v>GRIS GUAYANA 305x305x20</v>
          </cell>
          <cell r="C5497" t="str">
            <v>M2</v>
          </cell>
          <cell r="D5497">
            <v>86072</v>
          </cell>
        </row>
        <row r="5498">
          <cell r="A5498">
            <v>5499</v>
          </cell>
          <cell r="B5498" t="str">
            <v>GRIS GUAYANA 305x305x2001</v>
          </cell>
          <cell r="C5498" t="str">
            <v>M2</v>
          </cell>
          <cell r="D5498">
            <v>104864</v>
          </cell>
        </row>
        <row r="5499">
          <cell r="A5499">
            <v>5500</v>
          </cell>
          <cell r="B5499" t="str">
            <v>TUBO PVC             1/2"</v>
          </cell>
          <cell r="C5499" t="str">
            <v>ML</v>
          </cell>
          <cell r="D5499">
            <v>556</v>
          </cell>
        </row>
        <row r="5500">
          <cell r="A5500">
            <v>5501</v>
          </cell>
          <cell r="B5500" t="str">
            <v>GRIS GUAYANA 305x305x2002</v>
          </cell>
          <cell r="C5500" t="str">
            <v>M2</v>
          </cell>
          <cell r="D5500">
            <v>104864</v>
          </cell>
        </row>
        <row r="5501">
          <cell r="A5501">
            <v>5502</v>
          </cell>
          <cell r="B5501" t="str">
            <v>GRIS GUAYANA 305x610x20</v>
          </cell>
          <cell r="C5501" t="str">
            <v>M2</v>
          </cell>
          <cell r="D5501">
            <v>90016</v>
          </cell>
        </row>
        <row r="5502">
          <cell r="A5502">
            <v>5503</v>
          </cell>
          <cell r="B5502" t="str">
            <v>GRIS GUAYANA 305x610x2001</v>
          </cell>
          <cell r="C5502" t="str">
            <v>M2</v>
          </cell>
          <cell r="D5502">
            <v>109272</v>
          </cell>
        </row>
        <row r="5503">
          <cell r="A5503">
            <v>5504</v>
          </cell>
          <cell r="B5503" t="str">
            <v>TUBO PVC               1"</v>
          </cell>
          <cell r="C5503" t="str">
            <v>ML</v>
          </cell>
          <cell r="D5503">
            <v>1671</v>
          </cell>
        </row>
        <row r="5504">
          <cell r="A5504">
            <v>5505</v>
          </cell>
          <cell r="B5504" t="str">
            <v>GRIS GUAYANA 305x610x2002</v>
          </cell>
          <cell r="C5504" t="str">
            <v>M2</v>
          </cell>
          <cell r="D5504">
            <v>109272</v>
          </cell>
        </row>
        <row r="5505">
          <cell r="A5505">
            <v>5506</v>
          </cell>
          <cell r="B5505" t="str">
            <v>GRIS GUAYANA 610x610x20</v>
          </cell>
          <cell r="C5505" t="str">
            <v>M2</v>
          </cell>
          <cell r="D5505">
            <v>94656</v>
          </cell>
        </row>
        <row r="5506">
          <cell r="A5506">
            <v>5507</v>
          </cell>
          <cell r="B5506" t="str">
            <v>SANITARIO PORTOFINO B/CO</v>
          </cell>
          <cell r="C5506" t="str">
            <v>UN</v>
          </cell>
          <cell r="D5506">
            <v>174000</v>
          </cell>
        </row>
        <row r="5507">
          <cell r="A5507">
            <v>5508</v>
          </cell>
          <cell r="B5507" t="str">
            <v>SANITARIO VICTORIA B/CO</v>
          </cell>
          <cell r="C5507" t="str">
            <v>UN</v>
          </cell>
          <cell r="D5507">
            <v>150800</v>
          </cell>
        </row>
        <row r="5508">
          <cell r="A5508">
            <v>5509</v>
          </cell>
          <cell r="B5508" t="str">
            <v>SANITARIO VICTORIA PREM.</v>
          </cell>
          <cell r="C5508" t="str">
            <v>UN</v>
          </cell>
          <cell r="D5508">
            <v>167504</v>
          </cell>
        </row>
        <row r="5509">
          <cell r="A5509">
            <v>5510</v>
          </cell>
          <cell r="B5509" t="str">
            <v>CALENTADOR HACEB   15 Gl.</v>
          </cell>
          <cell r="C5509" t="str">
            <v>UN</v>
          </cell>
          <cell r="D5509">
            <v>115200</v>
          </cell>
        </row>
        <row r="5510">
          <cell r="A5510">
            <v>5511</v>
          </cell>
          <cell r="B5510" t="str">
            <v>CALENTADOR HACEB   20 Gl.</v>
          </cell>
          <cell r="C5510" t="str">
            <v>UN</v>
          </cell>
          <cell r="D5510">
            <v>125300</v>
          </cell>
        </row>
        <row r="5511">
          <cell r="A5511">
            <v>5512</v>
          </cell>
          <cell r="B5511" t="str">
            <v>CALENTADOR HACEB   30 Gl.</v>
          </cell>
          <cell r="C5511" t="str">
            <v>UN</v>
          </cell>
          <cell r="D5511">
            <v>183000</v>
          </cell>
        </row>
        <row r="5512">
          <cell r="A5512">
            <v>5513</v>
          </cell>
          <cell r="B5512" t="str">
            <v>GRIS GUAYANA 610x610x2001</v>
          </cell>
          <cell r="C5512" t="str">
            <v>M2</v>
          </cell>
          <cell r="D5512">
            <v>115188</v>
          </cell>
        </row>
        <row r="5513">
          <cell r="A5513">
            <v>5514</v>
          </cell>
          <cell r="B5513" t="str">
            <v>PULIDA PISOS GRANITO</v>
          </cell>
          <cell r="C5513" t="str">
            <v>M2</v>
          </cell>
          <cell r="D5513">
            <v>5000</v>
          </cell>
        </row>
        <row r="5514">
          <cell r="A5514">
            <v>5515</v>
          </cell>
          <cell r="B5514" t="str">
            <v>PORC.ESTANCIA PLANO 11x11</v>
          </cell>
          <cell r="C5514" t="str">
            <v>M2</v>
          </cell>
          <cell r="D5514">
            <v>9500</v>
          </cell>
        </row>
        <row r="5515">
          <cell r="A5515">
            <v>5516</v>
          </cell>
          <cell r="B5515" t="str">
            <v>PORC.ESTANCIA GRABA.11x11</v>
          </cell>
          <cell r="C5515" t="str">
            <v>M2</v>
          </cell>
          <cell r="D5515">
            <v>9500</v>
          </cell>
        </row>
        <row r="5516">
          <cell r="A5516">
            <v>5517</v>
          </cell>
          <cell r="B5516" t="str">
            <v>SANITARIO CANAIMA COLORES</v>
          </cell>
          <cell r="C5516" t="str">
            <v>UN</v>
          </cell>
          <cell r="D5516">
            <v>133400</v>
          </cell>
        </row>
        <row r="5517">
          <cell r="A5517">
            <v>5518</v>
          </cell>
          <cell r="B5517" t="str">
            <v>PORC.ESTANCIA DUNAS 11x11</v>
          </cell>
          <cell r="C5517" t="str">
            <v>M2</v>
          </cell>
          <cell r="D5517">
            <v>9500</v>
          </cell>
        </row>
        <row r="5518">
          <cell r="A5518">
            <v>5519</v>
          </cell>
          <cell r="B5518" t="str">
            <v>GRIS GUAYANA 610x610x2002</v>
          </cell>
          <cell r="C5518" t="str">
            <v>M2</v>
          </cell>
          <cell r="D5518">
            <v>115188</v>
          </cell>
        </row>
        <row r="5519">
          <cell r="A5519">
            <v>5520</v>
          </cell>
          <cell r="B5519" t="str">
            <v>HORNO ESTATICO EMPOTRAR</v>
          </cell>
          <cell r="C5519" t="str">
            <v>UN</v>
          </cell>
          <cell r="D5519">
            <v>153990</v>
          </cell>
        </row>
        <row r="5520">
          <cell r="A5520">
            <v>5521</v>
          </cell>
          <cell r="B5520" t="str">
            <v>GRIS GUAYANA ASERRADO</v>
          </cell>
          <cell r="C5520" t="str">
            <v>M2</v>
          </cell>
          <cell r="D5520">
            <v>73776</v>
          </cell>
        </row>
        <row r="5521">
          <cell r="A5521">
            <v>5522</v>
          </cell>
          <cell r="B5521" t="str">
            <v>GRIS GUAYANA ASERRADO  01</v>
          </cell>
          <cell r="C5521" t="str">
            <v>M2</v>
          </cell>
          <cell r="D5521">
            <v>89668</v>
          </cell>
        </row>
        <row r="5522">
          <cell r="A5522">
            <v>5523</v>
          </cell>
          <cell r="B5522" t="str">
            <v>CAMPANA EXTRACT DE 60 C01</v>
          </cell>
          <cell r="C5522" t="str">
            <v>UN</v>
          </cell>
          <cell r="D5522">
            <v>93390</v>
          </cell>
        </row>
        <row r="5523">
          <cell r="A5523">
            <v>5524</v>
          </cell>
          <cell r="B5523" t="str">
            <v>GRIS GUAYANA ASERRADO  02</v>
          </cell>
          <cell r="C5523" t="str">
            <v>M2</v>
          </cell>
          <cell r="D5523">
            <v>89668</v>
          </cell>
        </row>
        <row r="5524">
          <cell r="A5524">
            <v>5525</v>
          </cell>
          <cell r="B5524" t="str">
            <v>GRIS GUAYANA CUADREADO</v>
          </cell>
          <cell r="C5524" t="str">
            <v>M2</v>
          </cell>
          <cell r="D5524">
            <v>103472</v>
          </cell>
        </row>
        <row r="5525">
          <cell r="A5525">
            <v>5526</v>
          </cell>
          <cell r="B5525" t="str">
            <v>GRIS GUAYANA CUADREADO 01</v>
          </cell>
          <cell r="C5525" t="str">
            <v>M2</v>
          </cell>
          <cell r="D5525">
            <v>125976</v>
          </cell>
        </row>
        <row r="5526">
          <cell r="A5526">
            <v>5527</v>
          </cell>
          <cell r="B5526" t="str">
            <v>GRIS GUAYANA CUADREADO 02</v>
          </cell>
          <cell r="C5526" t="str">
            <v>M2</v>
          </cell>
          <cell r="D5526">
            <v>125976</v>
          </cell>
        </row>
        <row r="5527">
          <cell r="A5527">
            <v>5528</v>
          </cell>
          <cell r="B5527" t="str">
            <v>FUENTE DE ALIMENTACION</v>
          </cell>
          <cell r="C5527" t="str">
            <v>UN</v>
          </cell>
          <cell r="D5527">
            <v>50000</v>
          </cell>
        </row>
        <row r="5528">
          <cell r="A5528">
            <v>5529</v>
          </cell>
          <cell r="B5528" t="str">
            <v>LABRADOR CLARO 305x305x20</v>
          </cell>
          <cell r="C5528" t="str">
            <v>M2</v>
          </cell>
          <cell r="D5528">
            <v>328628</v>
          </cell>
        </row>
        <row r="5529">
          <cell r="A5529">
            <v>5530</v>
          </cell>
          <cell r="B5529" t="str">
            <v>LABRADOR CLARO 305x610x20</v>
          </cell>
          <cell r="C5529" t="str">
            <v>M2</v>
          </cell>
          <cell r="D5529">
            <v>343708</v>
          </cell>
        </row>
        <row r="5530">
          <cell r="A5530">
            <v>5531</v>
          </cell>
          <cell r="B5530" t="str">
            <v>LABRADOR CLARO 610x610x20</v>
          </cell>
          <cell r="C5530" t="str">
            <v>M2</v>
          </cell>
          <cell r="D5530">
            <v>362500</v>
          </cell>
        </row>
        <row r="5531">
          <cell r="A5531">
            <v>5532</v>
          </cell>
          <cell r="B5531" t="str">
            <v>LABRADOR ASERRADO</v>
          </cell>
          <cell r="C5531" t="str">
            <v>M2</v>
          </cell>
          <cell r="D5531">
            <v>290580</v>
          </cell>
        </row>
        <row r="5532">
          <cell r="A5532">
            <v>5533</v>
          </cell>
          <cell r="B5532" t="str">
            <v>LABRADOR CUADREADO</v>
          </cell>
          <cell r="C5532" t="str">
            <v>M2</v>
          </cell>
          <cell r="D5532">
            <v>395908</v>
          </cell>
        </row>
        <row r="5533">
          <cell r="A5533">
            <v>5534</v>
          </cell>
          <cell r="B5533" t="str">
            <v>NEW IMPERIAL 305x305X20</v>
          </cell>
          <cell r="C5533" t="str">
            <v>M2</v>
          </cell>
          <cell r="D5533">
            <v>216340</v>
          </cell>
        </row>
        <row r="5534">
          <cell r="A5534">
            <v>5535</v>
          </cell>
          <cell r="B5534" t="str">
            <v>NEW IMPERIAL 305x610x20</v>
          </cell>
          <cell r="C5534" t="str">
            <v>M2</v>
          </cell>
          <cell r="D5534">
            <v>226316</v>
          </cell>
        </row>
        <row r="5535">
          <cell r="A5535">
            <v>5536</v>
          </cell>
          <cell r="B5535" t="str">
            <v>NEW IMPERIAL 610x610x20</v>
          </cell>
          <cell r="C5535" t="str">
            <v>M2</v>
          </cell>
          <cell r="D5535">
            <v>238264</v>
          </cell>
        </row>
        <row r="5536">
          <cell r="A5536">
            <v>5537</v>
          </cell>
          <cell r="B5536" t="str">
            <v>NEW IMPERIAL ASERRADO</v>
          </cell>
          <cell r="C5536" t="str">
            <v>M2</v>
          </cell>
          <cell r="D5536">
            <v>184440</v>
          </cell>
        </row>
        <row r="5537">
          <cell r="A5537">
            <v>5538</v>
          </cell>
          <cell r="B5537" t="str">
            <v>NEW IMPERIAL CUADREADO</v>
          </cell>
          <cell r="C5537" t="str">
            <v>M2</v>
          </cell>
          <cell r="D5537">
            <v>248704</v>
          </cell>
        </row>
        <row r="5538">
          <cell r="A5538">
            <v>5539</v>
          </cell>
          <cell r="B5538" t="str">
            <v>PLASTBLOCK PS          01</v>
          </cell>
          <cell r="C5538" t="str">
            <v>M2</v>
          </cell>
          <cell r="D5538">
            <v>2890</v>
          </cell>
        </row>
        <row r="5539">
          <cell r="A5539">
            <v>5540</v>
          </cell>
          <cell r="B5539" t="str">
            <v>TANQUE PLASTICO 1000 LT</v>
          </cell>
          <cell r="C5539" t="str">
            <v>UN</v>
          </cell>
          <cell r="D5539">
            <v>160000</v>
          </cell>
        </row>
        <row r="5540">
          <cell r="A5540">
            <v>5541</v>
          </cell>
          <cell r="B5540" t="str">
            <v>TANQUE PLASTICO 500 LT</v>
          </cell>
          <cell r="C5540" t="str">
            <v>UN</v>
          </cell>
          <cell r="D5540">
            <v>98000</v>
          </cell>
        </row>
        <row r="5541">
          <cell r="A5541">
            <v>5542</v>
          </cell>
          <cell r="B5541" t="str">
            <v>TANQUE PLASTICO 25 LT</v>
          </cell>
          <cell r="C5541" t="str">
            <v>UN</v>
          </cell>
          <cell r="D5541">
            <v>68000</v>
          </cell>
        </row>
        <row r="5542">
          <cell r="A5542">
            <v>5543</v>
          </cell>
          <cell r="B5542" t="str">
            <v>PIE DE CEDRO</v>
          </cell>
          <cell r="C5542" t="str">
            <v>UN</v>
          </cell>
          <cell r="D5542">
            <v>800</v>
          </cell>
        </row>
        <row r="5543">
          <cell r="A5543">
            <v>5544</v>
          </cell>
          <cell r="B5543" t="str">
            <v>LISTON CEIBA 2"X4"X10'</v>
          </cell>
          <cell r="C5543" t="str">
            <v>UN</v>
          </cell>
          <cell r="D5543">
            <v>12000</v>
          </cell>
        </row>
        <row r="5544">
          <cell r="A5544">
            <v>5545</v>
          </cell>
          <cell r="B5544" t="str">
            <v>PLASTBLOCK PMMA</v>
          </cell>
          <cell r="C5544" t="str">
            <v>M2</v>
          </cell>
          <cell r="D5544">
            <v>4780</v>
          </cell>
        </row>
        <row r="5545">
          <cell r="A5545">
            <v>5546</v>
          </cell>
          <cell r="B5545" t="str">
            <v>LISTON CEIBA 2"X3"X10'</v>
          </cell>
          <cell r="C5545" t="str">
            <v>UN</v>
          </cell>
          <cell r="D5545">
            <v>5400</v>
          </cell>
        </row>
        <row r="5546">
          <cell r="A5546">
            <v>5547</v>
          </cell>
          <cell r="B5546" t="str">
            <v>TABLON CEIBA 1"X12"X10'</v>
          </cell>
          <cell r="C5546" t="str">
            <v>UN</v>
          </cell>
          <cell r="D5546">
            <v>18000</v>
          </cell>
        </row>
        <row r="5547">
          <cell r="A5547">
            <v>5548</v>
          </cell>
          <cell r="B5547" t="str">
            <v>TABLON ABARCO 2"X8"X15'</v>
          </cell>
          <cell r="C5547" t="str">
            <v>UN</v>
          </cell>
          <cell r="D5547">
            <v>16000</v>
          </cell>
        </row>
        <row r="5548">
          <cell r="A5548">
            <v>5549</v>
          </cell>
          <cell r="B5548" t="str">
            <v>TABLON CATIVO 3/4"X12"X15</v>
          </cell>
          <cell r="C5548" t="str">
            <v>UN</v>
          </cell>
          <cell r="D5548">
            <v>6000</v>
          </cell>
        </row>
        <row r="5549">
          <cell r="A5549">
            <v>5550</v>
          </cell>
          <cell r="B5549" t="str">
            <v>TABLON CATIVO 1"X12"X1501</v>
          </cell>
          <cell r="C5549" t="str">
            <v>UN</v>
          </cell>
          <cell r="D5549">
            <v>7500</v>
          </cell>
        </row>
        <row r="5550">
          <cell r="A5550">
            <v>5551</v>
          </cell>
          <cell r="B5550" t="str">
            <v>PLASTBLOCK PMMA        01</v>
          </cell>
          <cell r="C5550" t="str">
            <v>M2</v>
          </cell>
          <cell r="D5550">
            <v>4460</v>
          </cell>
        </row>
        <row r="5551">
          <cell r="A5551">
            <v>5552</v>
          </cell>
          <cell r="B5551" t="str">
            <v>TABLON CATIVO 2"X12"X15'</v>
          </cell>
          <cell r="C5551" t="str">
            <v>UN</v>
          </cell>
          <cell r="D5551">
            <v>15000</v>
          </cell>
        </row>
        <row r="5552">
          <cell r="A5552">
            <v>5553</v>
          </cell>
          <cell r="B5552" t="str">
            <v>POCETA SENCILLA 480x435mm</v>
          </cell>
          <cell r="C5552" t="str">
            <v>UN</v>
          </cell>
          <cell r="D5552">
            <v>58990</v>
          </cell>
        </row>
        <row r="5553">
          <cell r="A5553">
            <v>5554</v>
          </cell>
          <cell r="B5553" t="str">
            <v>POCETA SENCILLA 600x530mm</v>
          </cell>
          <cell r="C5553" t="str">
            <v>UN</v>
          </cell>
          <cell r="D5553">
            <v>76300</v>
          </cell>
        </row>
        <row r="5554">
          <cell r="A5554">
            <v>5555</v>
          </cell>
          <cell r="B5554" t="str">
            <v>CHAZO MADERA 4"X4"X15'</v>
          </cell>
          <cell r="C5554" t="str">
            <v>UN</v>
          </cell>
          <cell r="D5554">
            <v>16000</v>
          </cell>
        </row>
        <row r="5555">
          <cell r="A5555">
            <v>5556</v>
          </cell>
          <cell r="B5555" t="str">
            <v>TUBO ALCANTARILLADO 27"</v>
          </cell>
          <cell r="C5555" t="str">
            <v>ML</v>
          </cell>
          <cell r="D5555">
            <v>92986</v>
          </cell>
        </row>
        <row r="5556">
          <cell r="A5556">
            <v>5557</v>
          </cell>
          <cell r="B5556" t="str">
            <v>TUBO ALCANTARILLADO 36"</v>
          </cell>
          <cell r="C5556" t="str">
            <v>ML</v>
          </cell>
          <cell r="D5556">
            <v>285000</v>
          </cell>
        </row>
        <row r="5557">
          <cell r="A5557">
            <v>5558</v>
          </cell>
          <cell r="B5557" t="str">
            <v>TUBO ALCANTARILLADO 48"</v>
          </cell>
          <cell r="C5557" t="str">
            <v>ML</v>
          </cell>
          <cell r="D5557">
            <v>241002</v>
          </cell>
        </row>
        <row r="5558">
          <cell r="A5558">
            <v>5559</v>
          </cell>
          <cell r="B5558" t="str">
            <v>TUBO ALCANTARILLADO 27"01</v>
          </cell>
          <cell r="C5558" t="str">
            <v>ML</v>
          </cell>
          <cell r="D5558">
            <v>98368</v>
          </cell>
        </row>
        <row r="5559">
          <cell r="A5559">
            <v>5560</v>
          </cell>
          <cell r="B5559" t="str">
            <v>TUBO PRESION RDE 21    4"</v>
          </cell>
          <cell r="C5559" t="str">
            <v>ML</v>
          </cell>
          <cell r="D5559">
            <v>16955</v>
          </cell>
        </row>
        <row r="5560">
          <cell r="A5560">
            <v>5561</v>
          </cell>
          <cell r="B5560" t="str">
            <v>PLASTBLOCK PC</v>
          </cell>
          <cell r="C5560" t="str">
            <v>M2</v>
          </cell>
          <cell r="D5560">
            <v>8100</v>
          </cell>
        </row>
        <row r="5561">
          <cell r="A5561">
            <v>5562</v>
          </cell>
          <cell r="B5561" t="str">
            <v>CONTACTOR AUXILIAR  CA 4A</v>
          </cell>
          <cell r="C5561" t="str">
            <v>UN</v>
          </cell>
          <cell r="D5561">
            <v>76980</v>
          </cell>
        </row>
        <row r="5562">
          <cell r="A5562">
            <v>5563</v>
          </cell>
          <cell r="B5562" t="str">
            <v>CONTACTOR AUXILIAR  CC 4A</v>
          </cell>
          <cell r="C5562" t="str">
            <v>UN</v>
          </cell>
          <cell r="D5562">
            <v>160776</v>
          </cell>
        </row>
        <row r="5563">
          <cell r="A5563">
            <v>5564</v>
          </cell>
          <cell r="B5563" t="str">
            <v>CONTACTOR TRIPOLAR  25  A</v>
          </cell>
          <cell r="C5563" t="str">
            <v>UN</v>
          </cell>
          <cell r="D5563">
            <v>74008</v>
          </cell>
        </row>
        <row r="5564">
          <cell r="A5564">
            <v>5565</v>
          </cell>
          <cell r="B5564" t="str">
            <v>CONTACTOR TRIPOLAR  25 01</v>
          </cell>
          <cell r="C5564" t="str">
            <v>UN</v>
          </cell>
          <cell r="D5564">
            <v>88856</v>
          </cell>
        </row>
        <row r="5565">
          <cell r="A5565">
            <v>5566</v>
          </cell>
          <cell r="B5565" t="str">
            <v>CONTACTOR TRIPOLAR  32  A</v>
          </cell>
          <cell r="C5565" t="str">
            <v>UN</v>
          </cell>
          <cell r="D5565">
            <v>116116</v>
          </cell>
        </row>
        <row r="5566">
          <cell r="A5566">
            <v>5567</v>
          </cell>
          <cell r="B5566" t="str">
            <v>CONTACTOR TRIPOLAR  40  A</v>
          </cell>
          <cell r="C5566" t="str">
            <v>UN</v>
          </cell>
          <cell r="D5566">
            <v>158340</v>
          </cell>
        </row>
        <row r="5567">
          <cell r="A5567">
            <v>5568</v>
          </cell>
          <cell r="B5567" t="str">
            <v>CONTACTOR TRIPOLAR  32 01</v>
          </cell>
          <cell r="C5567" t="str">
            <v>UN</v>
          </cell>
          <cell r="D5567">
            <v>236060</v>
          </cell>
        </row>
        <row r="5568">
          <cell r="A5568">
            <v>5569</v>
          </cell>
          <cell r="B5568" t="str">
            <v>CONTACTOR TRIPOLAR  60  A</v>
          </cell>
          <cell r="C5568" t="str">
            <v>UN</v>
          </cell>
          <cell r="D5568">
            <v>294060</v>
          </cell>
        </row>
        <row r="5569">
          <cell r="A5569">
            <v>5570</v>
          </cell>
          <cell r="B5569" t="str">
            <v>CONTACTOR TRIPOLAR  80  A</v>
          </cell>
          <cell r="C5569" t="str">
            <v>UN</v>
          </cell>
          <cell r="D5569">
            <v>344636</v>
          </cell>
        </row>
        <row r="5570">
          <cell r="A5570">
            <v>5571</v>
          </cell>
          <cell r="B5570" t="str">
            <v>CONTACTOR TRIPOLAR  80 01</v>
          </cell>
          <cell r="C5570" t="str">
            <v>UN</v>
          </cell>
          <cell r="D5570">
            <v>434420</v>
          </cell>
        </row>
        <row r="5571">
          <cell r="A5571">
            <v>5572</v>
          </cell>
          <cell r="B5571" t="str">
            <v>CONTACTOR TRIPOLAR 125  A</v>
          </cell>
          <cell r="C5571" t="str">
            <v>UN</v>
          </cell>
          <cell r="D5571">
            <v>552740</v>
          </cell>
        </row>
        <row r="5572">
          <cell r="A5572">
            <v>5573</v>
          </cell>
          <cell r="B5572" t="str">
            <v>CONTACTOR TRIPOLAR 200  A</v>
          </cell>
          <cell r="C5572" t="str">
            <v>UN</v>
          </cell>
          <cell r="D5572">
            <v>862692</v>
          </cell>
        </row>
        <row r="5573">
          <cell r="A5573">
            <v>5574</v>
          </cell>
          <cell r="B5573" t="str">
            <v>CONTACTOR TRIPOLAR 270  A</v>
          </cell>
          <cell r="C5573" t="str">
            <v>UN</v>
          </cell>
          <cell r="D5573">
            <v>1463572</v>
          </cell>
        </row>
        <row r="5574">
          <cell r="A5574">
            <v>5575</v>
          </cell>
          <cell r="B5574" t="str">
            <v>CONTACTOR TRIPOLAR 350  A</v>
          </cell>
          <cell r="C5574" t="str">
            <v>UN</v>
          </cell>
          <cell r="D5574">
            <v>1964808</v>
          </cell>
        </row>
        <row r="5575">
          <cell r="A5575">
            <v>5576</v>
          </cell>
          <cell r="B5575" t="str">
            <v>CONTACTOR TRIPOLAR 500  A</v>
          </cell>
          <cell r="C5575" t="str">
            <v>UN</v>
          </cell>
          <cell r="D5575">
            <v>2591904</v>
          </cell>
        </row>
        <row r="5576">
          <cell r="A5576">
            <v>5577</v>
          </cell>
          <cell r="B5576" t="str">
            <v>CONTACTOR TRIPOLAR 700  A</v>
          </cell>
          <cell r="C5576" t="str">
            <v>UN</v>
          </cell>
          <cell r="D5576">
            <v>3590548</v>
          </cell>
        </row>
        <row r="5577">
          <cell r="A5577">
            <v>5578</v>
          </cell>
          <cell r="B5577" t="str">
            <v>CONTACTOR TRIPOLAR 1000 A</v>
          </cell>
          <cell r="C5577" t="str">
            <v>UN</v>
          </cell>
          <cell r="D5577">
            <v>5067576</v>
          </cell>
        </row>
        <row r="5578">
          <cell r="A5578">
            <v>5579</v>
          </cell>
          <cell r="B5578" t="str">
            <v>CONTACTOR TRIPOLAR 1600 A</v>
          </cell>
          <cell r="C5578" t="str">
            <v>UN</v>
          </cell>
          <cell r="D5578">
            <v>8755680</v>
          </cell>
        </row>
        <row r="5579">
          <cell r="A5579">
            <v>5580</v>
          </cell>
          <cell r="B5579" t="str">
            <v>PLASTBLOCK PC          01</v>
          </cell>
          <cell r="C5579" t="str">
            <v>M2</v>
          </cell>
          <cell r="D5579">
            <v>7200</v>
          </cell>
        </row>
        <row r="5580">
          <cell r="A5580">
            <v>5581</v>
          </cell>
          <cell r="B5580" t="str">
            <v>TEMPORIZADOR ELECTRONICO</v>
          </cell>
          <cell r="C5580" t="str">
            <v>UN</v>
          </cell>
          <cell r="D5580">
            <v>139084</v>
          </cell>
        </row>
        <row r="5581">
          <cell r="A5581">
            <v>5582</v>
          </cell>
          <cell r="B5581" t="str">
            <v>CAJA STRIP 30x30x10 CL 22</v>
          </cell>
          <cell r="C5581" t="str">
            <v>UN</v>
          </cell>
          <cell r="D5581">
            <v>42000</v>
          </cell>
        </row>
        <row r="5582">
          <cell r="A5582">
            <v>5583</v>
          </cell>
          <cell r="B5582" t="str">
            <v>TUBO ALCANTARILLADO 36"01</v>
          </cell>
          <cell r="C5582" t="str">
            <v>ML</v>
          </cell>
          <cell r="D5582">
            <v>153909</v>
          </cell>
        </row>
        <row r="5583">
          <cell r="A5583">
            <v>5584</v>
          </cell>
          <cell r="B5583" t="str">
            <v>ARRANCADOR DIRECTO 1.5 HP</v>
          </cell>
          <cell r="C5583" t="str">
            <v>UN</v>
          </cell>
          <cell r="D5583">
            <v>177596</v>
          </cell>
        </row>
        <row r="5584">
          <cell r="A5584">
            <v>5585</v>
          </cell>
          <cell r="B5584" t="str">
            <v>SANITARIO CARABOBO COLOR.</v>
          </cell>
          <cell r="C5584" t="str">
            <v>UN</v>
          </cell>
          <cell r="D5584">
            <v>82360</v>
          </cell>
        </row>
        <row r="5585">
          <cell r="A5585">
            <v>5586</v>
          </cell>
          <cell r="B5585" t="str">
            <v>SANITARIO TORINO COLORES</v>
          </cell>
          <cell r="C5585" t="str">
            <v>UN</v>
          </cell>
          <cell r="D5585">
            <v>76560</v>
          </cell>
        </row>
        <row r="5586">
          <cell r="A5586">
            <v>5587</v>
          </cell>
          <cell r="B5586" t="str">
            <v>ARRANCADOR DIRECTO 7.4 HP</v>
          </cell>
          <cell r="C5586" t="str">
            <v>UN</v>
          </cell>
          <cell r="D5586">
            <v>186876</v>
          </cell>
        </row>
        <row r="5587">
          <cell r="A5587">
            <v>5588</v>
          </cell>
          <cell r="B5587" t="str">
            <v>ARRANCADOR DIRECTO  12 HP</v>
          </cell>
          <cell r="C5587" t="str">
            <v>UN</v>
          </cell>
          <cell r="D5587">
            <v>237220</v>
          </cell>
        </row>
        <row r="5588">
          <cell r="A5588">
            <v>5589</v>
          </cell>
          <cell r="B5588" t="str">
            <v>ARRANCADOR DIRECTO  15 HP</v>
          </cell>
          <cell r="C5588" t="str">
            <v>UN</v>
          </cell>
          <cell r="D5588">
            <v>277820</v>
          </cell>
        </row>
        <row r="5589">
          <cell r="A5589">
            <v>5590</v>
          </cell>
          <cell r="B5589" t="str">
            <v>ALFOMBRA MALAGA</v>
          </cell>
          <cell r="C5589" t="str">
            <v>M2</v>
          </cell>
          <cell r="D5589">
            <v>10210</v>
          </cell>
        </row>
        <row r="5590">
          <cell r="A5590">
            <v>5591</v>
          </cell>
          <cell r="B5590" t="str">
            <v>ARRANCADOR DIRECTO  25 HP</v>
          </cell>
          <cell r="C5590" t="str">
            <v>UN</v>
          </cell>
          <cell r="D5590">
            <v>486504</v>
          </cell>
        </row>
        <row r="5591">
          <cell r="A5591">
            <v>5592</v>
          </cell>
          <cell r="B5591" t="str">
            <v>SANITARIO MARA COLORES</v>
          </cell>
          <cell r="C5591" t="str">
            <v>UN</v>
          </cell>
          <cell r="D5591">
            <v>71920</v>
          </cell>
        </row>
        <row r="5592">
          <cell r="A5592">
            <v>5593</v>
          </cell>
          <cell r="B5592" t="str">
            <v>INVERSOR DE MARCHA   3 HP</v>
          </cell>
          <cell r="C5592" t="str">
            <v>UN</v>
          </cell>
          <cell r="D5592">
            <v>201956</v>
          </cell>
        </row>
        <row r="5593">
          <cell r="A5593">
            <v>5594</v>
          </cell>
          <cell r="B5593" t="str">
            <v>INVERSOR DE MARCHA   4 HP</v>
          </cell>
          <cell r="C5593" t="str">
            <v>UN</v>
          </cell>
          <cell r="D5593">
            <v>219124</v>
          </cell>
        </row>
        <row r="5594">
          <cell r="A5594">
            <v>5595</v>
          </cell>
          <cell r="B5594" t="str">
            <v>INVERSOR DE MARCHA 5.5 HP</v>
          </cell>
          <cell r="C5594" t="str">
            <v>UN</v>
          </cell>
          <cell r="D5594">
            <v>297328</v>
          </cell>
        </row>
        <row r="5595">
          <cell r="A5595">
            <v>5596</v>
          </cell>
          <cell r="B5595" t="str">
            <v>INVERSOR DE MARCHA 7.5 HP</v>
          </cell>
          <cell r="C5595" t="str">
            <v>UN</v>
          </cell>
          <cell r="D5595">
            <v>410408</v>
          </cell>
        </row>
        <row r="5596">
          <cell r="A5596">
            <v>5597</v>
          </cell>
          <cell r="B5596" t="str">
            <v>INVERSOR DE MARCHA  10 HP</v>
          </cell>
          <cell r="C5596" t="str">
            <v>UN</v>
          </cell>
          <cell r="D5596">
            <v>530120</v>
          </cell>
        </row>
        <row r="5597">
          <cell r="A5597">
            <v>5598</v>
          </cell>
          <cell r="B5597" t="str">
            <v>CONVERSOR DE MARCHA 15 HP</v>
          </cell>
          <cell r="C5597" t="str">
            <v>UN</v>
          </cell>
          <cell r="D5597">
            <v>665956</v>
          </cell>
        </row>
        <row r="5598">
          <cell r="A5598">
            <v>5599</v>
          </cell>
          <cell r="B5598" t="str">
            <v>INVERSOR DE MARCHA  20 HP</v>
          </cell>
          <cell r="C5598" t="str">
            <v>UN</v>
          </cell>
          <cell r="D5598">
            <v>880208</v>
          </cell>
        </row>
        <row r="5599">
          <cell r="A5599">
            <v>5600</v>
          </cell>
          <cell r="B5599" t="str">
            <v>INVERSOR DE MARCHA  25 HP</v>
          </cell>
          <cell r="C5599" t="str">
            <v>UN</v>
          </cell>
          <cell r="D5599">
            <v>912804</v>
          </cell>
        </row>
        <row r="5600">
          <cell r="A5600">
            <v>5601</v>
          </cell>
          <cell r="B5600" t="str">
            <v>INVERSOR DE MARCHA  30 HP</v>
          </cell>
          <cell r="C5600" t="str">
            <v>UN</v>
          </cell>
          <cell r="D5600">
            <v>1154548</v>
          </cell>
        </row>
        <row r="5601">
          <cell r="A5601">
            <v>5602</v>
          </cell>
          <cell r="B5601" t="str">
            <v>DISYUNTOR TRIPOLAR  T/ 32</v>
          </cell>
          <cell r="C5601" t="str">
            <v>UN</v>
          </cell>
          <cell r="D5601">
            <v>524668</v>
          </cell>
        </row>
        <row r="5602">
          <cell r="A5602">
            <v>5603</v>
          </cell>
          <cell r="B5602" t="str">
            <v>DISYUNTOR TRIPOLAR  T/ 63</v>
          </cell>
          <cell r="C5602" t="str">
            <v>UN</v>
          </cell>
          <cell r="D5602">
            <v>1120560</v>
          </cell>
        </row>
        <row r="5603">
          <cell r="A5603">
            <v>5604</v>
          </cell>
          <cell r="B5603" t="str">
            <v>ARRANCADOR ESTR.   7.5 HP</v>
          </cell>
          <cell r="C5603" t="str">
            <v>UN</v>
          </cell>
          <cell r="D5603">
            <v>758640</v>
          </cell>
        </row>
        <row r="5604">
          <cell r="A5604">
            <v>5605</v>
          </cell>
          <cell r="B5604" t="str">
            <v>ARRANCADOR ESTR.    10 HP</v>
          </cell>
          <cell r="C5604" t="str">
            <v>UN</v>
          </cell>
          <cell r="D5604">
            <v>832416</v>
          </cell>
        </row>
        <row r="5605">
          <cell r="A5605">
            <v>5606</v>
          </cell>
          <cell r="B5605" t="str">
            <v>ARRANCADOR ESTR.    15 HP</v>
          </cell>
          <cell r="C5605" t="str">
            <v>UN</v>
          </cell>
          <cell r="D5605">
            <v>891344</v>
          </cell>
        </row>
        <row r="5606">
          <cell r="A5606">
            <v>5607</v>
          </cell>
          <cell r="B5606" t="str">
            <v>ARRANCADOR ESTR.    20 HP</v>
          </cell>
          <cell r="C5606" t="str">
            <v>UN</v>
          </cell>
          <cell r="D5606">
            <v>1082280</v>
          </cell>
        </row>
        <row r="5607">
          <cell r="A5607">
            <v>5608</v>
          </cell>
          <cell r="B5607" t="str">
            <v>ARRANCADOR ESTR.    25 HP</v>
          </cell>
          <cell r="C5607" t="str">
            <v>UN</v>
          </cell>
          <cell r="D5607">
            <v>1332608</v>
          </cell>
        </row>
        <row r="5608">
          <cell r="A5608">
            <v>5609</v>
          </cell>
          <cell r="B5608" t="str">
            <v>ARRANCADOR ESTR.    37 HP</v>
          </cell>
          <cell r="C5608" t="str">
            <v>UN</v>
          </cell>
          <cell r="D5608">
            <v>1861452</v>
          </cell>
        </row>
        <row r="5609">
          <cell r="A5609">
            <v>5610</v>
          </cell>
          <cell r="B5609" t="str">
            <v>ARRANCADOR ESTR.    53 HP</v>
          </cell>
          <cell r="C5609" t="str">
            <v>UN</v>
          </cell>
          <cell r="D5609">
            <v>2303760</v>
          </cell>
        </row>
        <row r="5610">
          <cell r="A5610">
            <v>5611</v>
          </cell>
          <cell r="B5610" t="str">
            <v>ARRANCADOR ESTR.    82 HP</v>
          </cell>
          <cell r="C5610" t="str">
            <v>UN</v>
          </cell>
          <cell r="D5610">
            <v>4527480</v>
          </cell>
        </row>
        <row r="5611">
          <cell r="A5611">
            <v>5612</v>
          </cell>
          <cell r="B5611" t="str">
            <v>ARRANCADOR ESTR.   105 HP</v>
          </cell>
          <cell r="C5611" t="str">
            <v>UN</v>
          </cell>
          <cell r="D5611">
            <v>5050176</v>
          </cell>
        </row>
        <row r="5612">
          <cell r="A5612">
            <v>5613</v>
          </cell>
          <cell r="B5612" t="str">
            <v>ARRANCADOR ESTR.   165 HP</v>
          </cell>
          <cell r="C5612" t="str">
            <v>UN</v>
          </cell>
          <cell r="D5612">
            <v>7371568</v>
          </cell>
        </row>
        <row r="5613">
          <cell r="A5613">
            <v>5614</v>
          </cell>
          <cell r="B5613" t="str">
            <v>ARRANCADOR ESTR.   200 HP</v>
          </cell>
          <cell r="C5613" t="str">
            <v>UN</v>
          </cell>
          <cell r="D5613">
            <v>8901840</v>
          </cell>
        </row>
        <row r="5614">
          <cell r="A5614">
            <v>5615</v>
          </cell>
          <cell r="B5614" t="str">
            <v>ARRANCADOR ESTR.   400 HP</v>
          </cell>
          <cell r="C5614" t="str">
            <v>UN</v>
          </cell>
          <cell r="D5614">
            <v>14625280</v>
          </cell>
        </row>
        <row r="5615">
          <cell r="A5615">
            <v>5616</v>
          </cell>
          <cell r="B5615" t="str">
            <v>PULSADOR RASANTE    XB2-E</v>
          </cell>
          <cell r="C5615" t="str">
            <v>UN</v>
          </cell>
          <cell r="D5615">
            <v>8816</v>
          </cell>
        </row>
        <row r="5616">
          <cell r="A5616">
            <v>5617</v>
          </cell>
          <cell r="B5616" t="str">
            <v>PULSADOR RASANTE    XB2-B</v>
          </cell>
          <cell r="C5616" t="str">
            <v>UN</v>
          </cell>
          <cell r="D5616">
            <v>20880</v>
          </cell>
        </row>
        <row r="5617">
          <cell r="A5617">
            <v>5618</v>
          </cell>
          <cell r="B5617" t="str">
            <v>PULSADOR RASANTE   C/TAPA</v>
          </cell>
          <cell r="C5617" t="str">
            <v>UN</v>
          </cell>
          <cell r="D5617">
            <v>41876</v>
          </cell>
        </row>
        <row r="5618">
          <cell r="A5618">
            <v>5619</v>
          </cell>
          <cell r="B5618" t="str">
            <v>PULSADOR RASANTE    DOBLE</v>
          </cell>
          <cell r="C5618" t="str">
            <v>UN</v>
          </cell>
          <cell r="D5618">
            <v>48952</v>
          </cell>
        </row>
        <row r="5619">
          <cell r="A5619">
            <v>5620</v>
          </cell>
          <cell r="B5619" t="str">
            <v>PULS.RASANTE DOBLE/PILOTO</v>
          </cell>
          <cell r="C5619" t="str">
            <v>UN</v>
          </cell>
          <cell r="D5619">
            <v>72848</v>
          </cell>
        </row>
        <row r="5620">
          <cell r="A5620">
            <v>5621</v>
          </cell>
          <cell r="B5620" t="str">
            <v>PULS.LUMINOSO   S/LAMPARA</v>
          </cell>
          <cell r="C5620" t="str">
            <v>UN</v>
          </cell>
          <cell r="D5620">
            <v>65888</v>
          </cell>
        </row>
        <row r="5621">
          <cell r="A5621">
            <v>5622</v>
          </cell>
          <cell r="B5621" t="str">
            <v>PILOTO 250 V    S/LAMPARA</v>
          </cell>
          <cell r="C5621" t="str">
            <v>UN</v>
          </cell>
          <cell r="D5621">
            <v>7540</v>
          </cell>
        </row>
        <row r="5622">
          <cell r="A5622">
            <v>5623</v>
          </cell>
          <cell r="B5622" t="str">
            <v>TUBO ALCANTARILLADO 48"01</v>
          </cell>
          <cell r="C5622" t="str">
            <v>ML</v>
          </cell>
          <cell r="D5622">
            <v>254968</v>
          </cell>
        </row>
        <row r="5623">
          <cell r="A5623">
            <v>5624</v>
          </cell>
          <cell r="B5623" t="str">
            <v>CONM.XB2-B / 2 POSIC.</v>
          </cell>
          <cell r="C5623" t="str">
            <v>UN</v>
          </cell>
          <cell r="D5623">
            <v>23896</v>
          </cell>
        </row>
        <row r="5624">
          <cell r="A5624">
            <v>5625</v>
          </cell>
          <cell r="B5624" t="str">
            <v>CONM.XB2-B / 3 POSIC.</v>
          </cell>
          <cell r="C5624" t="str">
            <v>UN</v>
          </cell>
          <cell r="D5624">
            <v>31088</v>
          </cell>
        </row>
        <row r="5625">
          <cell r="A5625">
            <v>5626</v>
          </cell>
          <cell r="B5625" t="str">
            <v>CONM.LLAVE / 2 POSIC.</v>
          </cell>
          <cell r="C5625" t="str">
            <v>UN</v>
          </cell>
          <cell r="D5625">
            <v>52316</v>
          </cell>
        </row>
        <row r="5626">
          <cell r="A5626">
            <v>5627</v>
          </cell>
          <cell r="B5626" t="str">
            <v>CONM.XB2-M / 2 POSIC.</v>
          </cell>
          <cell r="C5626" t="str">
            <v>UN</v>
          </cell>
          <cell r="D5626">
            <v>47908</v>
          </cell>
        </row>
        <row r="5627">
          <cell r="A5627">
            <v>5628</v>
          </cell>
          <cell r="B5627" t="str">
            <v>CONM.XB2-M / 3 POSIC.</v>
          </cell>
          <cell r="C5627" t="str">
            <v>UN</v>
          </cell>
          <cell r="D5627">
            <v>51388</v>
          </cell>
        </row>
        <row r="5628">
          <cell r="A5628">
            <v>5629</v>
          </cell>
          <cell r="B5628" t="str">
            <v>CONM.LLAVE / 2 POSIC.  01</v>
          </cell>
          <cell r="C5628" t="str">
            <v>UN</v>
          </cell>
          <cell r="D5628">
            <v>106952</v>
          </cell>
        </row>
        <row r="5629">
          <cell r="A5629">
            <v>5630</v>
          </cell>
          <cell r="B5629" t="str">
            <v>CONM.LLAVE / 3 POSIC.</v>
          </cell>
          <cell r="C5629" t="str">
            <v>UN</v>
          </cell>
          <cell r="D5629">
            <v>144652</v>
          </cell>
        </row>
        <row r="5630">
          <cell r="A5630">
            <v>5631</v>
          </cell>
          <cell r="B5630" t="str">
            <v>DETECTOR FOTOELECT.  4  m</v>
          </cell>
          <cell r="C5630" t="str">
            <v>UN</v>
          </cell>
          <cell r="D5630">
            <v>174000</v>
          </cell>
        </row>
        <row r="5631">
          <cell r="A5631">
            <v>5632</v>
          </cell>
          <cell r="B5631" t="str">
            <v>DETECTOR FOTOELECT. 30 cm</v>
          </cell>
          <cell r="C5631" t="str">
            <v>UN</v>
          </cell>
          <cell r="D5631">
            <v>290000</v>
          </cell>
        </row>
        <row r="5632">
          <cell r="A5632">
            <v>5633</v>
          </cell>
          <cell r="B5632" t="str">
            <v>LUMIN.REFLELUX ATC</v>
          </cell>
          <cell r="C5632" t="str">
            <v>UN</v>
          </cell>
          <cell r="D5632">
            <v>89320</v>
          </cell>
        </row>
        <row r="5633">
          <cell r="A5633">
            <v>5634</v>
          </cell>
          <cell r="B5633" t="str">
            <v>L/MANOS VICTORIA B/CO</v>
          </cell>
          <cell r="C5633" t="str">
            <v>UN</v>
          </cell>
          <cell r="D5633">
            <v>150800</v>
          </cell>
        </row>
        <row r="5634">
          <cell r="A5634">
            <v>5635</v>
          </cell>
          <cell r="B5634" t="str">
            <v>LUMIN.REFLELUX HA DBS</v>
          </cell>
          <cell r="C5634" t="str">
            <v>UN</v>
          </cell>
          <cell r="D5634">
            <v>109736</v>
          </cell>
        </row>
        <row r="5635">
          <cell r="A5635">
            <v>5636</v>
          </cell>
          <cell r="B5635" t="str">
            <v>LAMINA POPULAR VF</v>
          </cell>
          <cell r="C5635" t="str">
            <v>UN</v>
          </cell>
          <cell r="D5635">
            <v>19604</v>
          </cell>
        </row>
        <row r="5636">
          <cell r="A5636">
            <v>5637</v>
          </cell>
          <cell r="B5636" t="str">
            <v>LAMINA POPULAR VF      01</v>
          </cell>
          <cell r="C5636" t="str">
            <v>UN</v>
          </cell>
          <cell r="D5636">
            <v>19568</v>
          </cell>
        </row>
        <row r="5637">
          <cell r="A5637">
            <v>5638</v>
          </cell>
          <cell r="B5637" t="str">
            <v>L/MANOS VICTORIA COLOR.</v>
          </cell>
          <cell r="C5637" t="str">
            <v>UN</v>
          </cell>
          <cell r="D5637">
            <v>168896</v>
          </cell>
        </row>
        <row r="5638">
          <cell r="A5638">
            <v>5639</v>
          </cell>
          <cell r="B5638" t="str">
            <v>POSTE PARA CERCA       1m</v>
          </cell>
          <cell r="C5638" t="str">
            <v>UN</v>
          </cell>
          <cell r="D5638">
            <v>4000</v>
          </cell>
        </row>
        <row r="5639">
          <cell r="A5639">
            <v>5640</v>
          </cell>
          <cell r="B5639" t="str">
            <v>POSTE PARA CERCA    1.50m</v>
          </cell>
          <cell r="C5639" t="str">
            <v>UN</v>
          </cell>
          <cell r="D5639">
            <v>5500</v>
          </cell>
        </row>
        <row r="5640">
          <cell r="A5640">
            <v>5641</v>
          </cell>
          <cell r="B5640" t="str">
            <v>L/MANOS SIENA B/CO</v>
          </cell>
          <cell r="C5640" t="str">
            <v>UN</v>
          </cell>
          <cell r="D5640">
            <v>71920</v>
          </cell>
        </row>
        <row r="5641">
          <cell r="A5641">
            <v>5642</v>
          </cell>
          <cell r="B5641" t="str">
            <v>MADECOR  T1          0.41</v>
          </cell>
          <cell r="C5641" t="str">
            <v>UN</v>
          </cell>
          <cell r="D5641">
            <v>56427</v>
          </cell>
        </row>
        <row r="5642">
          <cell r="A5642">
            <v>5643</v>
          </cell>
          <cell r="B5642" t="str">
            <v>MADECOR  T1          0.61</v>
          </cell>
          <cell r="C5642" t="str">
            <v>UN</v>
          </cell>
          <cell r="D5642">
            <v>70141</v>
          </cell>
        </row>
        <row r="5643">
          <cell r="A5643">
            <v>5644</v>
          </cell>
          <cell r="B5643" t="str">
            <v>L/MANOS SIENA COLORES</v>
          </cell>
          <cell r="C5643" t="str">
            <v>UN</v>
          </cell>
          <cell r="D5643">
            <v>80550</v>
          </cell>
        </row>
        <row r="5644">
          <cell r="A5644">
            <v>5645</v>
          </cell>
          <cell r="B5644" t="str">
            <v>POSTE PARA CERCA    2.30m</v>
          </cell>
          <cell r="C5644" t="str">
            <v>UN</v>
          </cell>
          <cell r="D5644">
            <v>11300</v>
          </cell>
        </row>
        <row r="5645">
          <cell r="A5645">
            <v>5646</v>
          </cell>
          <cell r="B5645" t="str">
            <v>ING.CONSULTOR CAT1-SUELDO</v>
          </cell>
          <cell r="C5645" t="str">
            <v>MS</v>
          </cell>
          <cell r="D5645">
            <v>2872880</v>
          </cell>
        </row>
        <row r="5646">
          <cell r="A5646">
            <v>5647</v>
          </cell>
          <cell r="B5646" t="str">
            <v>TRITURADO PUERTO COLOMBIA</v>
          </cell>
          <cell r="C5646" t="str">
            <v>M3</v>
          </cell>
          <cell r="D5646">
            <v>22500</v>
          </cell>
        </row>
        <row r="5647">
          <cell r="A5647">
            <v>5648</v>
          </cell>
          <cell r="B5647" t="str">
            <v>L/MANOS BAHAMA BLANCO</v>
          </cell>
          <cell r="C5647" t="str">
            <v>UN</v>
          </cell>
          <cell r="D5647">
            <v>76560</v>
          </cell>
        </row>
        <row r="5648">
          <cell r="A5648">
            <v>5649</v>
          </cell>
          <cell r="B5648" t="str">
            <v>POSTE PARA CERCA    3.00m</v>
          </cell>
          <cell r="C5648" t="str">
            <v>UN</v>
          </cell>
          <cell r="D5648">
            <v>13300</v>
          </cell>
        </row>
        <row r="5649">
          <cell r="A5649">
            <v>5650</v>
          </cell>
          <cell r="B5649" t="str">
            <v>GRUA AUTODESPLEGABLE</v>
          </cell>
          <cell r="C5649" t="str">
            <v>DD</v>
          </cell>
          <cell r="D5649">
            <v>104400</v>
          </cell>
        </row>
        <row r="5650">
          <cell r="A5650">
            <v>5651</v>
          </cell>
          <cell r="B5650" t="str">
            <v>GRANZON PUERTO COLOMBIA</v>
          </cell>
          <cell r="C5650" t="str">
            <v>M3</v>
          </cell>
          <cell r="D5650">
            <v>24000</v>
          </cell>
        </row>
        <row r="5651">
          <cell r="A5651">
            <v>5652</v>
          </cell>
          <cell r="B5651" t="str">
            <v>LAMINA POPULAR VF      02</v>
          </cell>
          <cell r="C5651" t="str">
            <v>UN</v>
          </cell>
          <cell r="D5651">
            <v>30393</v>
          </cell>
        </row>
        <row r="5652">
          <cell r="A5652">
            <v>5653</v>
          </cell>
          <cell r="B5652" t="str">
            <v>COMPRESOR DE 1 MARTILLO</v>
          </cell>
          <cell r="C5652" t="str">
            <v>HR</v>
          </cell>
          <cell r="D5652">
            <v>24650</v>
          </cell>
        </row>
        <row r="5653">
          <cell r="A5653">
            <v>5654</v>
          </cell>
          <cell r="B5653" t="str">
            <v>GRAVILLA PUERTO COLOMBIA</v>
          </cell>
          <cell r="C5653" t="str">
            <v>M3</v>
          </cell>
          <cell r="D5653">
            <v>23000</v>
          </cell>
        </row>
        <row r="5654">
          <cell r="A5654">
            <v>5655</v>
          </cell>
          <cell r="B5654" t="str">
            <v>LUMIN.A.P  SB NMVU</v>
          </cell>
          <cell r="C5654" t="str">
            <v>UN</v>
          </cell>
          <cell r="D5654">
            <v>79112</v>
          </cell>
        </row>
        <row r="5655">
          <cell r="A5655">
            <v>5656</v>
          </cell>
          <cell r="B5655" t="str">
            <v>LUMIN.A.P. SB NMVU</v>
          </cell>
          <cell r="C5655" t="str">
            <v>UN</v>
          </cell>
          <cell r="D5655">
            <v>109736</v>
          </cell>
        </row>
        <row r="5656">
          <cell r="A5656">
            <v>5657</v>
          </cell>
          <cell r="B5656" t="str">
            <v>LAMINA POPULAR VF      03</v>
          </cell>
          <cell r="C5656" t="str">
            <v>UN</v>
          </cell>
          <cell r="D5656">
            <v>12608</v>
          </cell>
        </row>
        <row r="5657">
          <cell r="A5657">
            <v>5658</v>
          </cell>
          <cell r="B5657" t="str">
            <v>L/MANOS BAHAMA COLORES</v>
          </cell>
          <cell r="C5657" t="str">
            <v>UN</v>
          </cell>
          <cell r="D5657">
            <v>85747</v>
          </cell>
        </row>
        <row r="5658">
          <cell r="A5658">
            <v>5659</v>
          </cell>
          <cell r="B5658" t="str">
            <v>MADEFLEX P/PUERTA     .32</v>
          </cell>
          <cell r="C5658" t="str">
            <v>UN</v>
          </cell>
          <cell r="D5658">
            <v>1755</v>
          </cell>
        </row>
        <row r="5659">
          <cell r="A5659">
            <v>5660</v>
          </cell>
          <cell r="B5659" t="str">
            <v>LAMINA POPULAR VF      04</v>
          </cell>
          <cell r="C5659" t="str">
            <v>UN</v>
          </cell>
          <cell r="D5659">
            <v>24504</v>
          </cell>
        </row>
        <row r="5660">
          <cell r="A5660">
            <v>5661</v>
          </cell>
          <cell r="B5660" t="str">
            <v>RANA CON OPERADOR</v>
          </cell>
          <cell r="C5660" t="str">
            <v>DD</v>
          </cell>
          <cell r="D5660">
            <v>30740</v>
          </cell>
        </row>
        <row r="5661">
          <cell r="A5661">
            <v>5662</v>
          </cell>
          <cell r="B5661" t="str">
            <v>MADEFLEX P/PUERTA     .50</v>
          </cell>
          <cell r="C5661" t="str">
            <v>UN</v>
          </cell>
          <cell r="D5661">
            <v>2940</v>
          </cell>
        </row>
        <row r="5662">
          <cell r="A5662">
            <v>5663</v>
          </cell>
          <cell r="B5662" t="str">
            <v>MADEFLEX P/PUERTA     .81</v>
          </cell>
          <cell r="C5662" t="str">
            <v>UN</v>
          </cell>
          <cell r="D5662">
            <v>5357</v>
          </cell>
        </row>
        <row r="5663">
          <cell r="A5663">
            <v>5664</v>
          </cell>
          <cell r="B5663" t="str">
            <v>LUMIN.MODULO 60 X 60</v>
          </cell>
          <cell r="C5663" t="str">
            <v>UN</v>
          </cell>
          <cell r="D5663">
            <v>238612</v>
          </cell>
        </row>
        <row r="5664">
          <cell r="A5664">
            <v>5665</v>
          </cell>
          <cell r="B5664" t="str">
            <v>LAMINA TABLEX</v>
          </cell>
          <cell r="C5664" t="str">
            <v>UN</v>
          </cell>
          <cell r="D5664">
            <v>47792</v>
          </cell>
        </row>
        <row r="5665">
          <cell r="A5665">
            <v>5666</v>
          </cell>
          <cell r="B5665" t="str">
            <v>MADEFLEX P/PUERTA    1.01</v>
          </cell>
          <cell r="C5665" t="str">
            <v>UN</v>
          </cell>
          <cell r="D5665">
            <v>8281</v>
          </cell>
        </row>
        <row r="5666">
          <cell r="A5666">
            <v>5667</v>
          </cell>
          <cell r="B5666" t="str">
            <v>L/MANOS CAPRI BLANCO</v>
          </cell>
          <cell r="C5666" t="str">
            <v>UN</v>
          </cell>
          <cell r="D5666">
            <v>34160</v>
          </cell>
        </row>
        <row r="5667">
          <cell r="A5667">
            <v>5668</v>
          </cell>
          <cell r="B5667" t="str">
            <v>LAMINA TABLEX          01</v>
          </cell>
          <cell r="C5667" t="str">
            <v>UN</v>
          </cell>
          <cell r="D5667">
            <v>31134</v>
          </cell>
        </row>
        <row r="5668">
          <cell r="A5668">
            <v>5669</v>
          </cell>
          <cell r="B5668" t="str">
            <v>REFLECTOR DECKAFLOOD</v>
          </cell>
          <cell r="C5668" t="str">
            <v>UN</v>
          </cell>
          <cell r="D5668">
            <v>168432</v>
          </cell>
        </row>
        <row r="5669">
          <cell r="A5669">
            <v>5670</v>
          </cell>
          <cell r="B5669" t="str">
            <v>MADEFLEX TRENZA 1.22X2.44</v>
          </cell>
          <cell r="C5669" t="str">
            <v>UN</v>
          </cell>
          <cell r="D5669">
            <v>10330</v>
          </cell>
        </row>
        <row r="5670">
          <cell r="A5670">
            <v>5671</v>
          </cell>
          <cell r="B5670" t="str">
            <v>MADEFLEX MARMOL 1.22X2.44</v>
          </cell>
          <cell r="C5670" t="str">
            <v>UN</v>
          </cell>
          <cell r="D5670">
            <v>10330</v>
          </cell>
        </row>
        <row r="5671">
          <cell r="A5671">
            <v>5672</v>
          </cell>
          <cell r="B5671" t="str">
            <v>REFLECTOR FH 1000</v>
          </cell>
          <cell r="C5671" t="str">
            <v>UN</v>
          </cell>
          <cell r="D5671">
            <v>229680</v>
          </cell>
        </row>
        <row r="5672">
          <cell r="A5672">
            <v>5673</v>
          </cell>
          <cell r="B5672" t="str">
            <v>REFLECTOR FH 2000</v>
          </cell>
          <cell r="C5672" t="str">
            <v>UN</v>
          </cell>
          <cell r="D5672">
            <v>201608</v>
          </cell>
        </row>
        <row r="5673">
          <cell r="A5673">
            <v>5674</v>
          </cell>
          <cell r="B5673" t="str">
            <v>MADEFLEX BALD.  0.61x1.22</v>
          </cell>
          <cell r="C5673" t="str">
            <v>UN</v>
          </cell>
          <cell r="D5673">
            <v>1206</v>
          </cell>
        </row>
        <row r="5674">
          <cell r="A5674">
            <v>5675</v>
          </cell>
          <cell r="B5674" t="str">
            <v>L/MANOS ARAGUA BLANCO</v>
          </cell>
          <cell r="C5674" t="str">
            <v>UN</v>
          </cell>
          <cell r="D5674">
            <v>34800</v>
          </cell>
        </row>
        <row r="5675">
          <cell r="A5675">
            <v>5676</v>
          </cell>
          <cell r="B5675" t="str">
            <v>L/MANOS VICTORIA BLANCO</v>
          </cell>
          <cell r="C5675" t="str">
            <v>UN</v>
          </cell>
          <cell r="D5675">
            <v>150800</v>
          </cell>
        </row>
        <row r="5676">
          <cell r="A5676">
            <v>5677</v>
          </cell>
          <cell r="B5676" t="str">
            <v>LUMIN.A.P.LGC 250/400</v>
          </cell>
          <cell r="C5676" t="str">
            <v>UN</v>
          </cell>
          <cell r="D5676">
            <v>229680</v>
          </cell>
        </row>
        <row r="5677">
          <cell r="A5677">
            <v>5678</v>
          </cell>
          <cell r="B5677" t="str">
            <v>LUMIN.MODULO  45x45</v>
          </cell>
          <cell r="C5677" t="str">
            <v>UN</v>
          </cell>
          <cell r="D5677">
            <v>168432</v>
          </cell>
        </row>
        <row r="5678">
          <cell r="A5678">
            <v>5679</v>
          </cell>
          <cell r="B5678" t="str">
            <v>CALICHE PUERTO COLOMBIA01</v>
          </cell>
          <cell r="C5678" t="str">
            <v>M3</v>
          </cell>
          <cell r="D5678">
            <v>7500</v>
          </cell>
        </row>
        <row r="5679">
          <cell r="A5679">
            <v>5680</v>
          </cell>
          <cell r="B5679" t="str">
            <v>PIEDRA PARA CIMIENTO</v>
          </cell>
          <cell r="C5679" t="str">
            <v>M3</v>
          </cell>
          <cell r="D5679">
            <v>16000</v>
          </cell>
        </row>
        <row r="5680">
          <cell r="A5680">
            <v>5681</v>
          </cell>
          <cell r="B5680" t="str">
            <v>BRAZO LUMINARIA    1 1/2"</v>
          </cell>
          <cell r="C5680" t="str">
            <v>UN</v>
          </cell>
          <cell r="D5680">
            <v>38280</v>
          </cell>
        </row>
        <row r="5681">
          <cell r="A5681">
            <v>5682</v>
          </cell>
          <cell r="B5681" t="str">
            <v>BRAZO LUMINARIA  3/4</v>
          </cell>
          <cell r="C5681" t="str">
            <v>UN</v>
          </cell>
          <cell r="D5681">
            <v>12760</v>
          </cell>
        </row>
        <row r="5682">
          <cell r="A5682">
            <v>5683</v>
          </cell>
          <cell r="B5682" t="str">
            <v>LAMINA TABLEX          02</v>
          </cell>
          <cell r="C5682" t="str">
            <v>UN</v>
          </cell>
          <cell r="D5682">
            <v>39324</v>
          </cell>
        </row>
        <row r="5683">
          <cell r="A5683">
            <v>5684</v>
          </cell>
          <cell r="B5683" t="str">
            <v>ARENA LAVADA</v>
          </cell>
          <cell r="C5683" t="str">
            <v>M3</v>
          </cell>
          <cell r="D5683">
            <v>14000</v>
          </cell>
        </row>
        <row r="5684">
          <cell r="A5684">
            <v>5685</v>
          </cell>
          <cell r="B5684" t="str">
            <v>LUMIN.MERCURIO       400W</v>
          </cell>
          <cell r="C5684" t="str">
            <v>UN</v>
          </cell>
          <cell r="D5684">
            <v>201608</v>
          </cell>
        </row>
        <row r="5685">
          <cell r="A5685">
            <v>5686</v>
          </cell>
          <cell r="B5685" t="str">
            <v>ARENA AMARILLA PTO COLOMB</v>
          </cell>
          <cell r="C5685" t="str">
            <v>M3</v>
          </cell>
          <cell r="D5685">
            <v>6600</v>
          </cell>
        </row>
        <row r="5686">
          <cell r="A5686">
            <v>5687</v>
          </cell>
          <cell r="B5686" t="str">
            <v>ARENA NEGRA STO TOMAS</v>
          </cell>
          <cell r="C5686" t="str">
            <v>M3</v>
          </cell>
          <cell r="D5686">
            <v>6600</v>
          </cell>
        </row>
        <row r="5687">
          <cell r="A5687">
            <v>5688</v>
          </cell>
          <cell r="B5687" t="str">
            <v>LAMPARA FLCTE OVAL    32W</v>
          </cell>
          <cell r="C5687" t="str">
            <v>UN</v>
          </cell>
          <cell r="D5687">
            <v>80250</v>
          </cell>
        </row>
        <row r="5688">
          <cell r="A5688">
            <v>5689</v>
          </cell>
          <cell r="B5688" t="str">
            <v>LAMPARA FLCTE CIRC.   40W</v>
          </cell>
          <cell r="C5688" t="str">
            <v>UN</v>
          </cell>
          <cell r="D5688">
            <v>60600</v>
          </cell>
        </row>
        <row r="5689">
          <cell r="A5689">
            <v>5691</v>
          </cell>
          <cell r="B5689" t="str">
            <v>ALFOMBRA OASIS IMPORT.</v>
          </cell>
          <cell r="C5689" t="str">
            <v>M2</v>
          </cell>
          <cell r="D5689">
            <v>23735</v>
          </cell>
        </row>
        <row r="5690">
          <cell r="A5690">
            <v>5692</v>
          </cell>
          <cell r="B5690" t="str">
            <v>RIEL ELECTRICO     30 AMP</v>
          </cell>
          <cell r="C5690" t="str">
            <v>UN</v>
          </cell>
          <cell r="D5690">
            <v>15080</v>
          </cell>
        </row>
        <row r="5691">
          <cell r="A5691">
            <v>5693</v>
          </cell>
          <cell r="B5691" t="str">
            <v>RIEL ELECTRICO     30 A01</v>
          </cell>
          <cell r="C5691" t="str">
            <v>UN</v>
          </cell>
          <cell r="D5691">
            <v>28565</v>
          </cell>
        </row>
        <row r="5692">
          <cell r="A5692">
            <v>5694</v>
          </cell>
          <cell r="B5692" t="str">
            <v>LAMINA TABLEX          03</v>
          </cell>
          <cell r="C5692" t="str">
            <v>UN</v>
          </cell>
          <cell r="D5692">
            <v>66584</v>
          </cell>
        </row>
        <row r="5693">
          <cell r="A5693">
            <v>5695</v>
          </cell>
          <cell r="B5693" t="str">
            <v>CONECTOR EN L P/RIEL ELEC</v>
          </cell>
          <cell r="C5693" t="str">
            <v>UN</v>
          </cell>
          <cell r="D5693">
            <v>9100</v>
          </cell>
        </row>
        <row r="5694">
          <cell r="A5694">
            <v>5697</v>
          </cell>
          <cell r="B5694" t="str">
            <v>PARAL LARGO    3 a 5.00mt</v>
          </cell>
          <cell r="C5694" t="str">
            <v>DD</v>
          </cell>
          <cell r="D5694">
            <v>88</v>
          </cell>
        </row>
        <row r="5695">
          <cell r="A5695">
            <v>5698</v>
          </cell>
          <cell r="B5695" t="str">
            <v>GATO CORRIENTE 2 A 3.50mt</v>
          </cell>
          <cell r="C5695" t="str">
            <v>DD</v>
          </cell>
          <cell r="D5695">
            <v>112</v>
          </cell>
        </row>
        <row r="5696">
          <cell r="A5696">
            <v>5699</v>
          </cell>
          <cell r="B5696" t="str">
            <v>CONECTOR FLEXIBLE P/RIEL</v>
          </cell>
          <cell r="C5696" t="str">
            <v>UN</v>
          </cell>
          <cell r="D5696">
            <v>11965</v>
          </cell>
        </row>
        <row r="5697">
          <cell r="A5697">
            <v>5700</v>
          </cell>
          <cell r="B5697" t="str">
            <v>REFLEC.SPOT INCANDESC.60W</v>
          </cell>
          <cell r="C5697" t="str">
            <v>UN</v>
          </cell>
          <cell r="D5697">
            <v>9250</v>
          </cell>
        </row>
        <row r="5698">
          <cell r="A5698">
            <v>5701</v>
          </cell>
          <cell r="B5698" t="str">
            <v>CAJA STRIP 45x40x10 CL 22</v>
          </cell>
          <cell r="C5698" t="str">
            <v>UN</v>
          </cell>
          <cell r="D5698">
            <v>42000</v>
          </cell>
        </row>
        <row r="5699">
          <cell r="A5699">
            <v>5702</v>
          </cell>
          <cell r="B5699" t="str">
            <v>REFLEC.SPOT HALOGENO  50W</v>
          </cell>
          <cell r="C5699" t="str">
            <v>UN</v>
          </cell>
          <cell r="D5699">
            <v>33150</v>
          </cell>
        </row>
        <row r="5700">
          <cell r="A5700">
            <v>5703</v>
          </cell>
          <cell r="B5700" t="str">
            <v>CAJA STRIP 60x40x10 CL 22</v>
          </cell>
          <cell r="C5700" t="str">
            <v>UN</v>
          </cell>
          <cell r="D5700">
            <v>42000</v>
          </cell>
        </row>
        <row r="5701">
          <cell r="A5701">
            <v>5704</v>
          </cell>
          <cell r="B5701" t="str">
            <v>CAJA STRIP 60x50x10 CL 22</v>
          </cell>
          <cell r="C5701" t="str">
            <v>UN</v>
          </cell>
          <cell r="D5701">
            <v>42000</v>
          </cell>
        </row>
        <row r="5702">
          <cell r="A5702">
            <v>5705</v>
          </cell>
          <cell r="B5702" t="str">
            <v>REFLEC.TUNGSTEN.HALOG 30W</v>
          </cell>
          <cell r="C5702" t="str">
            <v>UN</v>
          </cell>
          <cell r="D5702">
            <v>25800</v>
          </cell>
        </row>
        <row r="5703">
          <cell r="A5703">
            <v>5706</v>
          </cell>
          <cell r="B5703" t="str">
            <v>CAJA STRIP 60x60X10 CL 22</v>
          </cell>
          <cell r="C5703" t="str">
            <v>UN</v>
          </cell>
          <cell r="D5703">
            <v>42000</v>
          </cell>
        </row>
        <row r="5704">
          <cell r="A5704">
            <v>5707</v>
          </cell>
          <cell r="B5704" t="str">
            <v>OJO DE BUEY CIRCULAR</v>
          </cell>
          <cell r="C5704" t="str">
            <v>UN</v>
          </cell>
          <cell r="D5704">
            <v>8775</v>
          </cell>
        </row>
        <row r="5705">
          <cell r="A5705">
            <v>5708</v>
          </cell>
          <cell r="B5705" t="str">
            <v>OJO DE BUEY HALOG.ESFERIC</v>
          </cell>
          <cell r="C5705" t="str">
            <v>UN</v>
          </cell>
          <cell r="D5705">
            <v>10370</v>
          </cell>
        </row>
        <row r="5706">
          <cell r="A5706">
            <v>5709</v>
          </cell>
          <cell r="B5706" t="str">
            <v>BALA FLCTE D= 13 CM</v>
          </cell>
          <cell r="C5706" t="str">
            <v>UN</v>
          </cell>
          <cell r="D5706">
            <v>18185</v>
          </cell>
        </row>
        <row r="5707">
          <cell r="A5707">
            <v>5710</v>
          </cell>
          <cell r="B5707" t="str">
            <v>BALA FLCTE D= 17.5 CM</v>
          </cell>
          <cell r="C5707" t="str">
            <v>UN</v>
          </cell>
          <cell r="D5707">
            <v>19995</v>
          </cell>
        </row>
        <row r="5708">
          <cell r="A5708">
            <v>5711</v>
          </cell>
          <cell r="B5708" t="str">
            <v>CAJA STRIP 75x60x10 CL 22</v>
          </cell>
          <cell r="C5708" t="str">
            <v>UN</v>
          </cell>
          <cell r="D5708">
            <v>42000</v>
          </cell>
        </row>
        <row r="5709">
          <cell r="A5709">
            <v>5712</v>
          </cell>
          <cell r="B5709" t="str">
            <v>BALA INCANDESCENTE  100 W</v>
          </cell>
          <cell r="C5709" t="str">
            <v>UN</v>
          </cell>
          <cell r="D5709">
            <v>9485</v>
          </cell>
        </row>
        <row r="5710">
          <cell r="A5710">
            <v>5713</v>
          </cell>
          <cell r="B5710" t="str">
            <v>CAJA STRIP 90x60x15 CL 22</v>
          </cell>
          <cell r="C5710" t="str">
            <v>UN</v>
          </cell>
          <cell r="D5710">
            <v>60000</v>
          </cell>
        </row>
        <row r="5711">
          <cell r="A5711">
            <v>5714</v>
          </cell>
          <cell r="B5711" t="str">
            <v>BALA INCANDESCENTE   60 W</v>
          </cell>
          <cell r="C5711" t="str">
            <v>UN</v>
          </cell>
          <cell r="D5711">
            <v>5610</v>
          </cell>
        </row>
        <row r="5712">
          <cell r="A5712">
            <v>5715</v>
          </cell>
          <cell r="B5712" t="str">
            <v>BALA INCANDESCENTE  150 W</v>
          </cell>
          <cell r="C5712" t="str">
            <v>UN</v>
          </cell>
          <cell r="D5712">
            <v>7500</v>
          </cell>
        </row>
        <row r="5713">
          <cell r="A5713">
            <v>5716</v>
          </cell>
          <cell r="B5713" t="str">
            <v>CAJA STRIP 120x60x15 C 22</v>
          </cell>
          <cell r="C5713" t="str">
            <v>UN</v>
          </cell>
          <cell r="D5713">
            <v>85000</v>
          </cell>
        </row>
        <row r="5714">
          <cell r="A5714">
            <v>5717</v>
          </cell>
          <cell r="B5714" t="str">
            <v>CAJA PASO  15 x 15 x 10</v>
          </cell>
          <cell r="C5714" t="str">
            <v>UN</v>
          </cell>
          <cell r="D5714">
            <v>9500</v>
          </cell>
        </row>
        <row r="5715">
          <cell r="A5715">
            <v>5718</v>
          </cell>
          <cell r="B5715" t="str">
            <v>LAMINA MOHO</v>
          </cell>
          <cell r="C5715" t="str">
            <v>UN</v>
          </cell>
          <cell r="D5715">
            <v>28926</v>
          </cell>
        </row>
        <row r="5716">
          <cell r="A5716">
            <v>5719</v>
          </cell>
          <cell r="B5716" t="str">
            <v>APLIQUE INCANDESCENTE 60W</v>
          </cell>
          <cell r="C5716" t="str">
            <v>UN</v>
          </cell>
          <cell r="D5716">
            <v>10845</v>
          </cell>
        </row>
        <row r="5717">
          <cell r="A5717">
            <v>5720</v>
          </cell>
          <cell r="B5717" t="str">
            <v>RIEL P/ 2 SPOT INCAND.60W</v>
          </cell>
          <cell r="C5717" t="str">
            <v>UN</v>
          </cell>
          <cell r="D5717">
            <v>14755</v>
          </cell>
        </row>
        <row r="5718">
          <cell r="A5718">
            <v>5721</v>
          </cell>
          <cell r="B5718" t="str">
            <v>LAMINA FORMAPLAC</v>
          </cell>
          <cell r="C5718" t="str">
            <v>UN</v>
          </cell>
          <cell r="D5718">
            <v>34271</v>
          </cell>
        </row>
        <row r="5719">
          <cell r="A5719">
            <v>5722</v>
          </cell>
          <cell r="B5719" t="str">
            <v>LAMINA ABARCO P</v>
          </cell>
          <cell r="C5719" t="str">
            <v>UN</v>
          </cell>
          <cell r="D5719">
            <v>25124</v>
          </cell>
        </row>
        <row r="5720">
          <cell r="A5720">
            <v>5723</v>
          </cell>
          <cell r="B5720" t="str">
            <v>CAJA PASO  25x25x10</v>
          </cell>
          <cell r="C5720" t="str">
            <v>UN</v>
          </cell>
          <cell r="D5720">
            <v>16400</v>
          </cell>
        </row>
        <row r="5721">
          <cell r="A5721">
            <v>5724</v>
          </cell>
          <cell r="B5721" t="str">
            <v>MADECOR DOBLE</v>
          </cell>
          <cell r="C5721" t="str">
            <v>UN</v>
          </cell>
          <cell r="D5721">
            <v>51272</v>
          </cell>
        </row>
        <row r="5722">
          <cell r="A5722">
            <v>5725</v>
          </cell>
          <cell r="B5722" t="str">
            <v>MADECOR DOBLE          01</v>
          </cell>
          <cell r="C5722" t="str">
            <v>UN</v>
          </cell>
          <cell r="D5722">
            <v>56376</v>
          </cell>
        </row>
        <row r="5723">
          <cell r="A5723">
            <v>5726</v>
          </cell>
          <cell r="B5723" t="str">
            <v>MADECOR DOBLE          02</v>
          </cell>
          <cell r="C5723" t="str">
            <v>UN</v>
          </cell>
          <cell r="D5723">
            <v>61886</v>
          </cell>
        </row>
        <row r="5724">
          <cell r="A5724">
            <v>5727</v>
          </cell>
          <cell r="B5724" t="str">
            <v>LUMIN.MERCURIO   LBA 125W</v>
          </cell>
          <cell r="C5724" t="str">
            <v>UN</v>
          </cell>
          <cell r="D5724">
            <v>102080</v>
          </cell>
        </row>
        <row r="5725">
          <cell r="A5725">
            <v>5728</v>
          </cell>
          <cell r="B5725" t="str">
            <v>LUMIN.MERCURIO   LBA 250W</v>
          </cell>
          <cell r="C5725" t="str">
            <v>UN</v>
          </cell>
          <cell r="D5725">
            <v>116116</v>
          </cell>
        </row>
        <row r="5726">
          <cell r="A5726">
            <v>5729</v>
          </cell>
          <cell r="B5726" t="str">
            <v>LUMIN.MERCURIO   CJK 125W</v>
          </cell>
          <cell r="C5726" t="str">
            <v>UN</v>
          </cell>
          <cell r="D5726">
            <v>75400</v>
          </cell>
        </row>
        <row r="5727">
          <cell r="A5727">
            <v>5730</v>
          </cell>
          <cell r="B5727" t="str">
            <v>LUMIN.MERCURIO   CJK 250W</v>
          </cell>
          <cell r="C5727" t="str">
            <v>UN</v>
          </cell>
          <cell r="D5727">
            <v>93960</v>
          </cell>
        </row>
        <row r="5728">
          <cell r="A5728">
            <v>5731</v>
          </cell>
          <cell r="B5728" t="str">
            <v>LUMIN.MERCURIO  IJKA 125W</v>
          </cell>
          <cell r="C5728" t="str">
            <v>UN</v>
          </cell>
          <cell r="D5728">
            <v>100804</v>
          </cell>
        </row>
        <row r="5729">
          <cell r="A5729">
            <v>5732</v>
          </cell>
          <cell r="B5729" t="str">
            <v>LUMIN.MERCURIO   IJK 250W</v>
          </cell>
          <cell r="C5729" t="str">
            <v>UN</v>
          </cell>
          <cell r="D5729">
            <v>116116</v>
          </cell>
        </row>
        <row r="5730">
          <cell r="A5730">
            <v>5733</v>
          </cell>
          <cell r="B5730" t="str">
            <v>LUMIN.SODIO      LBA 150W</v>
          </cell>
          <cell r="C5730" t="str">
            <v>UN</v>
          </cell>
          <cell r="D5730">
            <v>135720</v>
          </cell>
        </row>
        <row r="5731">
          <cell r="A5731">
            <v>5734</v>
          </cell>
          <cell r="B5731" t="str">
            <v>LUMIN.SODIO      LBA 250W</v>
          </cell>
          <cell r="C5731" t="str">
            <v>UN</v>
          </cell>
          <cell r="D5731">
            <v>156600</v>
          </cell>
        </row>
        <row r="5732">
          <cell r="A5732">
            <v>5735</v>
          </cell>
          <cell r="B5732" t="str">
            <v>LUMIN.SODIO      CJK 150W</v>
          </cell>
          <cell r="C5732" t="str">
            <v>UN</v>
          </cell>
          <cell r="D5732">
            <v>110200</v>
          </cell>
        </row>
        <row r="5733">
          <cell r="A5733">
            <v>5736</v>
          </cell>
          <cell r="B5733" t="str">
            <v>LUMIN.SODIO      CJK 250W</v>
          </cell>
          <cell r="C5733" t="str">
            <v>UN</v>
          </cell>
          <cell r="D5733">
            <v>135720</v>
          </cell>
        </row>
        <row r="5734">
          <cell r="A5734">
            <v>5737</v>
          </cell>
          <cell r="B5734" t="str">
            <v>LUMIN.SODIO IJK-G-VP 250W</v>
          </cell>
          <cell r="C5734" t="str">
            <v>UN</v>
          </cell>
          <cell r="D5734">
            <v>206480</v>
          </cell>
        </row>
        <row r="5735">
          <cell r="A5735">
            <v>5738</v>
          </cell>
          <cell r="B5735" t="str">
            <v>LUMIN.SODIO IJK-G-VP 400W</v>
          </cell>
          <cell r="C5735" t="str">
            <v>UN</v>
          </cell>
          <cell r="D5735">
            <v>226200</v>
          </cell>
        </row>
        <row r="5736">
          <cell r="A5736">
            <v>5739</v>
          </cell>
          <cell r="B5736" t="str">
            <v>ADOQUIN CORBATIN      8cm</v>
          </cell>
          <cell r="C5736" t="str">
            <v>M2</v>
          </cell>
          <cell r="D5736">
            <v>10092</v>
          </cell>
        </row>
        <row r="5737">
          <cell r="A5737">
            <v>5740</v>
          </cell>
          <cell r="B5737" t="str">
            <v>ADOQUIN CORBATIN     10cm</v>
          </cell>
          <cell r="C5737" t="str">
            <v>M2</v>
          </cell>
          <cell r="D5737">
            <v>11948</v>
          </cell>
        </row>
        <row r="5738">
          <cell r="A5738">
            <v>5741</v>
          </cell>
          <cell r="B5738" t="str">
            <v>LAMPARA FLCTE.2x40 X-20KM</v>
          </cell>
          <cell r="C5738" t="str">
            <v>UN</v>
          </cell>
          <cell r="D5738">
            <v>90480</v>
          </cell>
        </row>
        <row r="5739">
          <cell r="A5739">
            <v>5742</v>
          </cell>
          <cell r="B5739" t="str">
            <v>MADECOR PRELUDIO</v>
          </cell>
          <cell r="C5739" t="str">
            <v>UN</v>
          </cell>
          <cell r="D5739">
            <v>51272</v>
          </cell>
        </row>
        <row r="5740">
          <cell r="A5740">
            <v>5743</v>
          </cell>
          <cell r="B5740" t="str">
            <v>MADECOR PRELUDIO       01</v>
          </cell>
          <cell r="C5740" t="str">
            <v>UN</v>
          </cell>
          <cell r="D5740">
            <v>61886</v>
          </cell>
        </row>
        <row r="5741">
          <cell r="A5741">
            <v>5744</v>
          </cell>
          <cell r="B5741" t="str">
            <v>LAMPARA FLCTE.2x40 X-70P</v>
          </cell>
          <cell r="C5741" t="str">
            <v>UN</v>
          </cell>
          <cell r="D5741">
            <v>111940</v>
          </cell>
        </row>
        <row r="5742">
          <cell r="A5742">
            <v>5745</v>
          </cell>
          <cell r="B5742" t="str">
            <v>LAMPARA FLCTE.2x20 X-13K</v>
          </cell>
          <cell r="C5742" t="str">
            <v>UN</v>
          </cell>
          <cell r="D5742">
            <v>76560</v>
          </cell>
        </row>
        <row r="5743">
          <cell r="A5743">
            <v>5746</v>
          </cell>
          <cell r="B5743" t="str">
            <v>MADECOR PRELUDIO       02</v>
          </cell>
          <cell r="C5743" t="str">
            <v>UN</v>
          </cell>
          <cell r="D5743">
            <v>87696</v>
          </cell>
        </row>
        <row r="5744">
          <cell r="A5744">
            <v>5747</v>
          </cell>
          <cell r="B5744" t="str">
            <v>LAMPARA FLCTE.2x20 X-20KM</v>
          </cell>
          <cell r="C5744" t="str">
            <v>UN</v>
          </cell>
          <cell r="D5744">
            <v>52200</v>
          </cell>
        </row>
        <row r="5745">
          <cell r="A5745">
            <v>5748</v>
          </cell>
          <cell r="B5745" t="str">
            <v>LAMPARA FLCTE.2x20 I-91K</v>
          </cell>
          <cell r="C5745" t="str">
            <v>UN</v>
          </cell>
          <cell r="D5745">
            <v>44080</v>
          </cell>
        </row>
        <row r="5746">
          <cell r="A5746">
            <v>5749</v>
          </cell>
          <cell r="B5746" t="str">
            <v>MADECOR ARMONIA</v>
          </cell>
          <cell r="C5746" t="str">
            <v>UN</v>
          </cell>
          <cell r="D5746">
            <v>53376</v>
          </cell>
        </row>
        <row r="5747">
          <cell r="A5747">
            <v>5750</v>
          </cell>
          <cell r="B5747" t="str">
            <v>LAMPARA FLCTE.2x20 X-70P</v>
          </cell>
          <cell r="C5747" t="str">
            <v>UN</v>
          </cell>
          <cell r="D5747">
            <v>59160</v>
          </cell>
        </row>
        <row r="5748">
          <cell r="A5748">
            <v>5751</v>
          </cell>
          <cell r="B5748" t="str">
            <v>LAMPARA FLCTE.4x20 X-13K</v>
          </cell>
          <cell r="C5748" t="str">
            <v>UN</v>
          </cell>
          <cell r="D5748">
            <v>70760</v>
          </cell>
        </row>
        <row r="5749">
          <cell r="A5749">
            <v>5752</v>
          </cell>
          <cell r="B5749" t="str">
            <v>LAMPARA FLCTE.4x20 X-20K</v>
          </cell>
          <cell r="C5749" t="str">
            <v>UN</v>
          </cell>
          <cell r="D5749">
            <v>75980</v>
          </cell>
        </row>
        <row r="5750">
          <cell r="A5750">
            <v>5753</v>
          </cell>
          <cell r="B5750" t="str">
            <v>MADECOR NORDICO</v>
          </cell>
          <cell r="C5750" t="str">
            <v>UN</v>
          </cell>
          <cell r="D5750">
            <v>53376</v>
          </cell>
        </row>
        <row r="5751">
          <cell r="A5751">
            <v>5754</v>
          </cell>
          <cell r="B5751" t="str">
            <v>MADECOR SAPELY</v>
          </cell>
          <cell r="C5751" t="str">
            <v>UN</v>
          </cell>
          <cell r="D5751">
            <v>69832</v>
          </cell>
        </row>
        <row r="5752">
          <cell r="A5752">
            <v>5755</v>
          </cell>
          <cell r="B5752" t="str">
            <v>MADECOR SAPELY         01</v>
          </cell>
          <cell r="C5752" t="str">
            <v>UN</v>
          </cell>
          <cell r="D5752">
            <v>87696</v>
          </cell>
        </row>
        <row r="5753">
          <cell r="A5753">
            <v>5756</v>
          </cell>
          <cell r="B5753" t="str">
            <v>LAMPARA FLCTE.4x20 X-70P</v>
          </cell>
          <cell r="C5753" t="str">
            <v>UN</v>
          </cell>
          <cell r="D5753">
            <v>96280</v>
          </cell>
        </row>
        <row r="5754">
          <cell r="A5754">
            <v>5757</v>
          </cell>
          <cell r="B5754" t="str">
            <v>MADECOR FLOR MORADO</v>
          </cell>
          <cell r="C5754" t="str">
            <v>UN</v>
          </cell>
          <cell r="D5754">
            <v>56376</v>
          </cell>
        </row>
        <row r="5755">
          <cell r="A5755">
            <v>5758</v>
          </cell>
          <cell r="B5755" t="str">
            <v>MADECOR FLOR MORADO    01</v>
          </cell>
          <cell r="C5755" t="str">
            <v>UN</v>
          </cell>
          <cell r="D5755">
            <v>69832</v>
          </cell>
        </row>
        <row r="5756">
          <cell r="A5756">
            <v>5759</v>
          </cell>
          <cell r="B5756" t="str">
            <v>MADECOR KIOTO</v>
          </cell>
          <cell r="C5756" t="str">
            <v>UN</v>
          </cell>
          <cell r="D5756">
            <v>61886</v>
          </cell>
        </row>
        <row r="5757">
          <cell r="A5757">
            <v>5760</v>
          </cell>
          <cell r="B5757" t="str">
            <v>MADECANTO KIOTO</v>
          </cell>
          <cell r="C5757" t="str">
            <v>UN</v>
          </cell>
          <cell r="D5757">
            <v>297</v>
          </cell>
        </row>
        <row r="5758">
          <cell r="A5758">
            <v>5761</v>
          </cell>
          <cell r="B5758" t="str">
            <v>PROYECTOR MERCURIO  250 W</v>
          </cell>
          <cell r="C5758" t="str">
            <v>UN</v>
          </cell>
          <cell r="D5758">
            <v>234129</v>
          </cell>
        </row>
        <row r="5759">
          <cell r="A5759">
            <v>5762</v>
          </cell>
          <cell r="B5759" t="str">
            <v>PROYECTOR SODIO     250 W</v>
          </cell>
          <cell r="C5759" t="str">
            <v>UN</v>
          </cell>
          <cell r="D5759">
            <v>265343</v>
          </cell>
        </row>
        <row r="5760">
          <cell r="A5760">
            <v>5763</v>
          </cell>
          <cell r="B5760" t="str">
            <v>LAMPARA SLIM  2x48 X-13K</v>
          </cell>
          <cell r="C5760" t="str">
            <v>UN</v>
          </cell>
          <cell r="D5760">
            <v>89320</v>
          </cell>
        </row>
        <row r="5761">
          <cell r="A5761">
            <v>5764</v>
          </cell>
          <cell r="B5761" t="str">
            <v>MADECANTO MACORE</v>
          </cell>
          <cell r="C5761" t="str">
            <v>UN</v>
          </cell>
          <cell r="D5761">
            <v>267</v>
          </cell>
        </row>
        <row r="5762">
          <cell r="A5762">
            <v>5765</v>
          </cell>
          <cell r="B5762" t="str">
            <v>LAMPARA SLIM  2x48 X-20KM</v>
          </cell>
          <cell r="C5762" t="str">
            <v>UN</v>
          </cell>
          <cell r="D5762">
            <v>103820</v>
          </cell>
        </row>
        <row r="5763">
          <cell r="A5763">
            <v>5766</v>
          </cell>
          <cell r="B5763" t="str">
            <v>MADECANTO ROBLE BAVARO</v>
          </cell>
          <cell r="C5763" t="str">
            <v>UN</v>
          </cell>
          <cell r="D5763">
            <v>267</v>
          </cell>
        </row>
        <row r="5764">
          <cell r="A5764">
            <v>5767</v>
          </cell>
          <cell r="B5764" t="str">
            <v>GASOLINA EXTRA  BOGOTA</v>
          </cell>
          <cell r="C5764" t="str">
            <v>GL</v>
          </cell>
          <cell r="D5764">
            <v>1850</v>
          </cell>
        </row>
        <row r="5765">
          <cell r="A5765">
            <v>5768</v>
          </cell>
          <cell r="B5765" t="str">
            <v>LAMPARA SLIM  2x48 X-60P</v>
          </cell>
          <cell r="C5765" t="str">
            <v>UN</v>
          </cell>
          <cell r="D5765">
            <v>92220</v>
          </cell>
        </row>
        <row r="5766">
          <cell r="A5766">
            <v>5769</v>
          </cell>
          <cell r="B5766" t="str">
            <v>LAMPARA SLIM  4x48 X-13K</v>
          </cell>
          <cell r="C5766" t="str">
            <v>UN</v>
          </cell>
          <cell r="D5766">
            <v>153700</v>
          </cell>
        </row>
        <row r="5767">
          <cell r="A5767">
            <v>5770</v>
          </cell>
          <cell r="B5767" t="str">
            <v>MADECANTO SAPELY</v>
          </cell>
          <cell r="C5767" t="str">
            <v>UN</v>
          </cell>
          <cell r="D5767">
            <v>297</v>
          </cell>
        </row>
        <row r="5768">
          <cell r="A5768">
            <v>5771</v>
          </cell>
          <cell r="B5768" t="str">
            <v>PUERTA PIZANO</v>
          </cell>
          <cell r="C5768" t="str">
            <v>UN</v>
          </cell>
          <cell r="D5768">
            <v>30577</v>
          </cell>
        </row>
        <row r="5769">
          <cell r="A5769">
            <v>5772</v>
          </cell>
          <cell r="B5769" t="str">
            <v>LAMPARA SLIM  4x48 I-91K</v>
          </cell>
          <cell r="C5769" t="str">
            <v>UN</v>
          </cell>
          <cell r="D5769">
            <v>150220</v>
          </cell>
        </row>
        <row r="5770">
          <cell r="A5770">
            <v>5773</v>
          </cell>
          <cell r="B5770" t="str">
            <v>FORMALITE F6 NORMAL</v>
          </cell>
          <cell r="C5770" t="str">
            <v>UN</v>
          </cell>
          <cell r="D5770">
            <v>16677</v>
          </cell>
        </row>
        <row r="5771">
          <cell r="A5771">
            <v>5774</v>
          </cell>
          <cell r="B5771" t="str">
            <v>LAMPARA SLIM  4x48 X-70P</v>
          </cell>
          <cell r="C5771" t="str">
            <v>UN</v>
          </cell>
          <cell r="D5771">
            <v>205900</v>
          </cell>
        </row>
        <row r="5772">
          <cell r="A5772">
            <v>5775</v>
          </cell>
          <cell r="B5772" t="str">
            <v>PUERTA PIZANO          01</v>
          </cell>
          <cell r="C5772" t="str">
            <v>UN</v>
          </cell>
          <cell r="D5772">
            <v>38928</v>
          </cell>
        </row>
        <row r="5773">
          <cell r="A5773">
            <v>5776</v>
          </cell>
          <cell r="B5773" t="str">
            <v>PUERTA PIZANO          02</v>
          </cell>
          <cell r="C5773" t="str">
            <v>UN</v>
          </cell>
          <cell r="D5773">
            <v>41386</v>
          </cell>
        </row>
        <row r="5774">
          <cell r="A5774">
            <v>5777</v>
          </cell>
          <cell r="B5774" t="str">
            <v>LAMPARA SLIM  2x96 X-20KM</v>
          </cell>
          <cell r="C5774" t="str">
            <v>UN</v>
          </cell>
          <cell r="D5774">
            <v>143260</v>
          </cell>
        </row>
        <row r="5775">
          <cell r="A5775">
            <v>5778</v>
          </cell>
          <cell r="B5775" t="str">
            <v>LAMPARA SLIM  2x96 I-91K</v>
          </cell>
          <cell r="C5775" t="str">
            <v>UN</v>
          </cell>
          <cell r="D5775">
            <v>118320</v>
          </cell>
        </row>
        <row r="5776">
          <cell r="A5776">
            <v>5779</v>
          </cell>
          <cell r="B5776" t="str">
            <v>FAROL COLONIAL</v>
          </cell>
          <cell r="C5776" t="str">
            <v>UN</v>
          </cell>
          <cell r="D5776">
            <v>180960</v>
          </cell>
        </row>
        <row r="5777">
          <cell r="A5777">
            <v>5780</v>
          </cell>
          <cell r="B5777" t="str">
            <v>FAROL POSTE         125 W</v>
          </cell>
          <cell r="C5777" t="str">
            <v>UN</v>
          </cell>
          <cell r="D5777">
            <v>118848</v>
          </cell>
        </row>
        <row r="5778">
          <cell r="A5778">
            <v>5781</v>
          </cell>
          <cell r="B5778" t="str">
            <v>FAROL       DJK     125 W</v>
          </cell>
          <cell r="C5778" t="str">
            <v>UN</v>
          </cell>
          <cell r="D5778">
            <v>114840</v>
          </cell>
        </row>
        <row r="5779">
          <cell r="A5779">
            <v>5782</v>
          </cell>
          <cell r="B5779" t="str">
            <v>PUERTA PIZANO          03</v>
          </cell>
          <cell r="C5779" t="str">
            <v>UN</v>
          </cell>
          <cell r="D5779">
            <v>44365</v>
          </cell>
        </row>
        <row r="5780">
          <cell r="A5780">
            <v>5783</v>
          </cell>
          <cell r="B5780" t="str">
            <v>FORMALITE F6 POSTFORM</v>
          </cell>
          <cell r="C5780" t="str">
            <v>UN</v>
          </cell>
          <cell r="D5780">
            <v>26369</v>
          </cell>
        </row>
        <row r="5781">
          <cell r="A5781">
            <v>5784</v>
          </cell>
          <cell r="B5781" t="str">
            <v>REFLECTOR   RA-P    125 W</v>
          </cell>
          <cell r="C5781" t="str">
            <v>UN</v>
          </cell>
          <cell r="D5781">
            <v>191400</v>
          </cell>
        </row>
        <row r="5782">
          <cell r="A5782">
            <v>5785</v>
          </cell>
          <cell r="B5782" t="str">
            <v>REFLECTOR   RA-P    250 W</v>
          </cell>
          <cell r="C5782" t="str">
            <v>UN</v>
          </cell>
          <cell r="D5782">
            <v>211816</v>
          </cell>
        </row>
        <row r="5783">
          <cell r="A5783">
            <v>5786</v>
          </cell>
          <cell r="B5783" t="str">
            <v>PUERTA PIZANO ECONOMICA</v>
          </cell>
          <cell r="C5783" t="str">
            <v>UN</v>
          </cell>
          <cell r="D5783">
            <v>34628</v>
          </cell>
        </row>
        <row r="5784">
          <cell r="A5784">
            <v>5787</v>
          </cell>
          <cell r="B5784" t="str">
            <v>REFLECTOR PISO  RRA 250 W</v>
          </cell>
          <cell r="C5784" t="str">
            <v>UN</v>
          </cell>
          <cell r="D5784">
            <v>242440</v>
          </cell>
        </row>
        <row r="5785">
          <cell r="A5785">
            <v>5788</v>
          </cell>
          <cell r="B5785" t="str">
            <v>REFLECTOR PISO  RRA 400 W</v>
          </cell>
          <cell r="C5785" t="str">
            <v>UN</v>
          </cell>
          <cell r="D5785">
            <v>265640</v>
          </cell>
        </row>
        <row r="5786">
          <cell r="A5786">
            <v>5789</v>
          </cell>
          <cell r="B5786" t="str">
            <v>CONSERJE S/MESA 10  PULS.</v>
          </cell>
          <cell r="C5786" t="str">
            <v>UN</v>
          </cell>
          <cell r="D5786">
            <v>209000</v>
          </cell>
        </row>
        <row r="5787">
          <cell r="A5787">
            <v>5790</v>
          </cell>
          <cell r="B5787" t="str">
            <v>CONSERJE S/MESA 13  PULS.</v>
          </cell>
          <cell r="C5787" t="str">
            <v>UN</v>
          </cell>
          <cell r="D5787">
            <v>230000</v>
          </cell>
        </row>
        <row r="5788">
          <cell r="A5788">
            <v>5791</v>
          </cell>
          <cell r="B5788" t="str">
            <v>CONSERJE S/MESA 20  PULS.</v>
          </cell>
          <cell r="C5788" t="str">
            <v>UN</v>
          </cell>
          <cell r="D5788">
            <v>310000</v>
          </cell>
        </row>
        <row r="5789">
          <cell r="A5789">
            <v>5792</v>
          </cell>
          <cell r="B5789" t="str">
            <v>CONSERJE S/MESA 30  PULS.</v>
          </cell>
          <cell r="C5789" t="str">
            <v>UN</v>
          </cell>
          <cell r="D5789">
            <v>405000</v>
          </cell>
        </row>
        <row r="5790">
          <cell r="A5790">
            <v>5793</v>
          </cell>
          <cell r="B5790" t="str">
            <v>CONSERJE S/MESA 40  PULS.</v>
          </cell>
          <cell r="C5790" t="str">
            <v>UN</v>
          </cell>
          <cell r="D5790">
            <v>480000</v>
          </cell>
        </row>
        <row r="5791">
          <cell r="A5791">
            <v>5794</v>
          </cell>
          <cell r="B5791" t="str">
            <v>CONSERJE S/MESA 50  PULS.</v>
          </cell>
          <cell r="C5791" t="str">
            <v>UN</v>
          </cell>
          <cell r="D5791">
            <v>560000</v>
          </cell>
        </row>
        <row r="5792">
          <cell r="A5792">
            <v>5795</v>
          </cell>
          <cell r="B5792" t="str">
            <v>CONSERJE S/MESA 100 PULS.</v>
          </cell>
          <cell r="C5792" t="str">
            <v>UN</v>
          </cell>
          <cell r="D5792">
            <v>895000</v>
          </cell>
        </row>
        <row r="5793">
          <cell r="A5793">
            <v>5796</v>
          </cell>
          <cell r="B5793" t="str">
            <v>PORTERO ELECT.   1  PULS.</v>
          </cell>
          <cell r="C5793" t="str">
            <v>UN</v>
          </cell>
          <cell r="D5793">
            <v>80000</v>
          </cell>
        </row>
        <row r="5794">
          <cell r="A5794">
            <v>5797</v>
          </cell>
          <cell r="B5794" t="str">
            <v>PORTERO ELECT.  10  PULS.</v>
          </cell>
          <cell r="C5794" t="str">
            <v>UN</v>
          </cell>
          <cell r="D5794">
            <v>150000</v>
          </cell>
        </row>
        <row r="5795">
          <cell r="A5795">
            <v>5798</v>
          </cell>
          <cell r="B5795" t="str">
            <v>PORTERO ELECT.  14  PULS.</v>
          </cell>
          <cell r="C5795" t="str">
            <v>UN</v>
          </cell>
          <cell r="D5795">
            <v>215000</v>
          </cell>
        </row>
        <row r="5796">
          <cell r="A5796">
            <v>5799</v>
          </cell>
          <cell r="B5796" t="str">
            <v>PORTERO ELECT.  20  PULS.</v>
          </cell>
          <cell r="C5796" t="str">
            <v>UN</v>
          </cell>
          <cell r="D5796">
            <v>235000</v>
          </cell>
        </row>
        <row r="5797">
          <cell r="A5797">
            <v>5800</v>
          </cell>
          <cell r="B5797" t="str">
            <v>FORMALITE F6 POSTFORM  01</v>
          </cell>
          <cell r="C5797" t="str">
            <v>UN</v>
          </cell>
          <cell r="D5797">
            <v>38921</v>
          </cell>
        </row>
        <row r="5798">
          <cell r="A5798">
            <v>5801</v>
          </cell>
          <cell r="B5798" t="str">
            <v>BOMBILLA CLARA       60 W</v>
          </cell>
          <cell r="C5798" t="str">
            <v>UN</v>
          </cell>
          <cell r="D5798">
            <v>481</v>
          </cell>
        </row>
        <row r="5799">
          <cell r="A5799">
            <v>5802</v>
          </cell>
          <cell r="B5799" t="str">
            <v>BOMBILLA CLARA      100 W</v>
          </cell>
          <cell r="C5799" t="str">
            <v>UN</v>
          </cell>
          <cell r="D5799">
            <v>2675</v>
          </cell>
        </row>
        <row r="5800">
          <cell r="A5800">
            <v>5803</v>
          </cell>
          <cell r="B5800" t="str">
            <v>BOMBILLA CLARA      150 W</v>
          </cell>
          <cell r="C5800" t="str">
            <v>UN</v>
          </cell>
          <cell r="D5800">
            <v>941</v>
          </cell>
        </row>
        <row r="5801">
          <cell r="A5801">
            <v>5804</v>
          </cell>
          <cell r="B5801" t="str">
            <v>BOMBILLA CLARA      200 W</v>
          </cell>
          <cell r="C5801" t="str">
            <v>UN</v>
          </cell>
          <cell r="D5801">
            <v>1249</v>
          </cell>
        </row>
        <row r="5802">
          <cell r="A5802">
            <v>5805</v>
          </cell>
          <cell r="B5802" t="str">
            <v>BOMBILLA FANTASIA    25 W</v>
          </cell>
          <cell r="C5802" t="str">
            <v>UN</v>
          </cell>
          <cell r="D5802">
            <v>524</v>
          </cell>
        </row>
        <row r="5803">
          <cell r="A5803">
            <v>5806</v>
          </cell>
          <cell r="B5803" t="str">
            <v>BOMBILLA FANTASIA    60 W</v>
          </cell>
          <cell r="C5803" t="str">
            <v>UN</v>
          </cell>
          <cell r="D5803">
            <v>524</v>
          </cell>
        </row>
        <row r="5804">
          <cell r="A5804">
            <v>5807</v>
          </cell>
          <cell r="B5804" t="str">
            <v>BOMBILLA FANTASIA   100 W</v>
          </cell>
          <cell r="C5804" t="str">
            <v>UN</v>
          </cell>
          <cell r="D5804">
            <v>545</v>
          </cell>
        </row>
        <row r="5805">
          <cell r="A5805">
            <v>5808</v>
          </cell>
          <cell r="B5805" t="str">
            <v>FORMALITE F8 POSTFORM</v>
          </cell>
          <cell r="C5805" t="str">
            <v>UN</v>
          </cell>
          <cell r="D5805">
            <v>28971</v>
          </cell>
        </row>
        <row r="5806">
          <cell r="A5806">
            <v>5809</v>
          </cell>
          <cell r="B5806" t="str">
            <v>BALASTO MERCURIO     125W</v>
          </cell>
          <cell r="C5806" t="str">
            <v>UN</v>
          </cell>
          <cell r="D5806">
            <v>12992</v>
          </cell>
        </row>
        <row r="5807">
          <cell r="A5807">
            <v>5810</v>
          </cell>
          <cell r="B5807" t="str">
            <v>BALASTO MERCURIO     250W</v>
          </cell>
          <cell r="C5807" t="str">
            <v>UN</v>
          </cell>
          <cell r="D5807">
            <v>21228</v>
          </cell>
        </row>
        <row r="5808">
          <cell r="A5808">
            <v>5811</v>
          </cell>
          <cell r="B5808" t="str">
            <v>BALASTO MERCURIO     400W</v>
          </cell>
          <cell r="C5808" t="str">
            <v>UN</v>
          </cell>
          <cell r="D5808">
            <v>31436</v>
          </cell>
        </row>
        <row r="5809">
          <cell r="A5809">
            <v>5812</v>
          </cell>
          <cell r="B5809" t="str">
            <v>BALASTO SODIO        150W</v>
          </cell>
          <cell r="C5809" t="str">
            <v>UN</v>
          </cell>
          <cell r="D5809">
            <v>22850</v>
          </cell>
        </row>
        <row r="5810">
          <cell r="A5810">
            <v>5813</v>
          </cell>
          <cell r="B5810" t="str">
            <v>BALASTO SODIO        250W</v>
          </cell>
          <cell r="C5810" t="str">
            <v>UN</v>
          </cell>
          <cell r="D5810">
            <v>27376</v>
          </cell>
        </row>
        <row r="5811">
          <cell r="A5811">
            <v>5814</v>
          </cell>
          <cell r="B5811" t="str">
            <v>BALASTO SODIO        400W</v>
          </cell>
          <cell r="C5811" t="str">
            <v>UN</v>
          </cell>
          <cell r="D5811">
            <v>44080</v>
          </cell>
        </row>
        <row r="5812">
          <cell r="A5812">
            <v>5815</v>
          </cell>
          <cell r="B5812" t="str">
            <v>BALASTO E.C.SLIM L. 2x48"</v>
          </cell>
          <cell r="C5812" t="str">
            <v>UN</v>
          </cell>
          <cell r="D5812">
            <v>18328</v>
          </cell>
        </row>
        <row r="5813">
          <cell r="A5813">
            <v>5816</v>
          </cell>
          <cell r="B5813" t="str">
            <v>BALASTO E.C.SLIM L. 2x96"</v>
          </cell>
          <cell r="C5813" t="str">
            <v>UN</v>
          </cell>
          <cell r="D5813">
            <v>21228</v>
          </cell>
        </row>
        <row r="5814">
          <cell r="A5814">
            <v>5817</v>
          </cell>
          <cell r="B5814" t="str">
            <v>PUERTA PIZANO ECONOMICA01</v>
          </cell>
          <cell r="C5814" t="str">
            <v>UN</v>
          </cell>
          <cell r="D5814">
            <v>34628</v>
          </cell>
        </row>
        <row r="5815">
          <cell r="A5815">
            <v>5818</v>
          </cell>
          <cell r="B5815" t="str">
            <v>PUERTA PIZANO ECONOMICA02</v>
          </cell>
          <cell r="C5815" t="str">
            <v>UN</v>
          </cell>
          <cell r="D5815">
            <v>41783</v>
          </cell>
        </row>
        <row r="5816">
          <cell r="A5816">
            <v>5819</v>
          </cell>
          <cell r="B5816" t="str">
            <v>TEJA REYNALUM 81 No.6</v>
          </cell>
          <cell r="C5816" t="str">
            <v>UN</v>
          </cell>
          <cell r="D5816">
            <v>14042</v>
          </cell>
        </row>
        <row r="5817">
          <cell r="A5817">
            <v>5820</v>
          </cell>
          <cell r="B5817" t="str">
            <v>FORMALITE F8 POSTFORM  01</v>
          </cell>
          <cell r="C5817" t="str">
            <v>UN</v>
          </cell>
          <cell r="D5817">
            <v>38921</v>
          </cell>
        </row>
        <row r="5818">
          <cell r="A5818">
            <v>5821</v>
          </cell>
          <cell r="B5818" t="str">
            <v>FORMALITE KORAPLAC UF</v>
          </cell>
          <cell r="C5818" t="str">
            <v>UN</v>
          </cell>
          <cell r="D5818">
            <v>35715</v>
          </cell>
        </row>
        <row r="5819">
          <cell r="A5819">
            <v>5822</v>
          </cell>
          <cell r="B5819" t="str">
            <v>FORMALITE KORAPLAC DF</v>
          </cell>
          <cell r="C5819" t="str">
            <v>UN</v>
          </cell>
          <cell r="D5819">
            <v>40235</v>
          </cell>
        </row>
        <row r="5820">
          <cell r="A5820">
            <v>5823</v>
          </cell>
          <cell r="B5820" t="str">
            <v>TUBO FLUORESC.STANDARD 20</v>
          </cell>
          <cell r="C5820" t="str">
            <v>UN</v>
          </cell>
          <cell r="D5820">
            <v>1124</v>
          </cell>
        </row>
        <row r="5821">
          <cell r="A5821">
            <v>5824</v>
          </cell>
          <cell r="B5821" t="str">
            <v>PROYECTOR METAL HALIDE</v>
          </cell>
          <cell r="C5821" t="str">
            <v>UN</v>
          </cell>
          <cell r="D5821">
            <v>386714</v>
          </cell>
        </row>
        <row r="5822">
          <cell r="A5822">
            <v>5825</v>
          </cell>
          <cell r="B5822" t="str">
            <v>TUBO FLUORESC.SLIM L. 40"</v>
          </cell>
          <cell r="C5822" t="str">
            <v>UN</v>
          </cell>
          <cell r="D5822">
            <v>1124</v>
          </cell>
        </row>
        <row r="5823">
          <cell r="A5823">
            <v>5826</v>
          </cell>
          <cell r="B5823" t="str">
            <v>TUBO FLUORESC.SLIM L. 96"</v>
          </cell>
          <cell r="C5823" t="str">
            <v>UN</v>
          </cell>
          <cell r="D5823">
            <v>2407</v>
          </cell>
        </row>
        <row r="5824">
          <cell r="A5824">
            <v>5827</v>
          </cell>
          <cell r="B5824" t="str">
            <v>TEJA REYNALUM 81 No.8</v>
          </cell>
          <cell r="C5824" t="str">
            <v>UN</v>
          </cell>
          <cell r="D5824">
            <v>18723</v>
          </cell>
        </row>
        <row r="5825">
          <cell r="A5825">
            <v>5828</v>
          </cell>
          <cell r="B5825" t="str">
            <v>TEJA REYNALUM 81 No.10</v>
          </cell>
          <cell r="C5825" t="str">
            <v>UN</v>
          </cell>
          <cell r="D5825">
            <v>23403</v>
          </cell>
        </row>
        <row r="5826">
          <cell r="A5826">
            <v>5829</v>
          </cell>
          <cell r="B5826" t="str">
            <v>CAJA GALVANIZADA 5800</v>
          </cell>
          <cell r="C5826" t="str">
            <v>UN</v>
          </cell>
          <cell r="D5826">
            <v>392</v>
          </cell>
        </row>
        <row r="5827">
          <cell r="A5827">
            <v>5830</v>
          </cell>
          <cell r="B5827" t="str">
            <v>BOQUILLAS JUEGO PVC 1/2"</v>
          </cell>
          <cell r="C5827" t="str">
            <v>UN</v>
          </cell>
          <cell r="D5827">
            <v>1484</v>
          </cell>
        </row>
        <row r="5828">
          <cell r="A5828">
            <v>5831</v>
          </cell>
          <cell r="B5828" t="str">
            <v>CAJA GALVANIZADA 4x4</v>
          </cell>
          <cell r="C5828" t="str">
            <v>UN</v>
          </cell>
          <cell r="D5828">
            <v>838</v>
          </cell>
        </row>
        <row r="5829">
          <cell r="A5829">
            <v>5832</v>
          </cell>
          <cell r="B5829" t="str">
            <v>GATO CORTO   1.5 A 2.65mt</v>
          </cell>
          <cell r="C5829" t="str">
            <v>DD</v>
          </cell>
          <cell r="D5829">
            <v>56</v>
          </cell>
        </row>
        <row r="5830">
          <cell r="A5830">
            <v>5833</v>
          </cell>
          <cell r="B5830" t="str">
            <v>TRANS.TRIF.SECO   75  KvA</v>
          </cell>
          <cell r="C5830" t="str">
            <v>UN</v>
          </cell>
          <cell r="D5830">
            <v>3505752</v>
          </cell>
        </row>
        <row r="5831">
          <cell r="A5831">
            <v>5834</v>
          </cell>
          <cell r="B5831" t="str">
            <v>TEJA REYNALUM 81 No.12</v>
          </cell>
          <cell r="C5831" t="str">
            <v>UN</v>
          </cell>
          <cell r="D5831">
            <v>28085</v>
          </cell>
        </row>
        <row r="5832">
          <cell r="A5832">
            <v>5835</v>
          </cell>
          <cell r="B5832" t="str">
            <v>TRANS.TRIF.SECO  150  KvA</v>
          </cell>
          <cell r="C5832" t="str">
            <v>UN</v>
          </cell>
          <cell r="D5832">
            <v>5602360</v>
          </cell>
        </row>
        <row r="5833">
          <cell r="A5833">
            <v>5836</v>
          </cell>
          <cell r="B5833" t="str">
            <v>ING.CONSULTOR CAT2-SUELDO</v>
          </cell>
          <cell r="C5833" t="str">
            <v>MS</v>
          </cell>
          <cell r="D5833">
            <v>2188860</v>
          </cell>
        </row>
        <row r="5834">
          <cell r="A5834">
            <v>5837</v>
          </cell>
          <cell r="B5834" t="str">
            <v>ING.CONSULTOR CAT3-SUELDO</v>
          </cell>
          <cell r="C5834" t="str">
            <v>MS</v>
          </cell>
          <cell r="D5834">
            <v>1846850</v>
          </cell>
        </row>
        <row r="5835">
          <cell r="A5835">
            <v>5838</v>
          </cell>
          <cell r="B5835" t="str">
            <v>TRANS.TRIF.SECO  300  KvA</v>
          </cell>
          <cell r="C5835" t="str">
            <v>UN</v>
          </cell>
          <cell r="D5835">
            <v>8260128</v>
          </cell>
        </row>
        <row r="5836">
          <cell r="A5836">
            <v>5839</v>
          </cell>
          <cell r="B5836" t="str">
            <v>ING.CONSULTOR CAT4-SUELDO</v>
          </cell>
          <cell r="C5836" t="str">
            <v>MS</v>
          </cell>
          <cell r="D5836">
            <v>1573240</v>
          </cell>
        </row>
        <row r="5837">
          <cell r="A5837">
            <v>5840</v>
          </cell>
          <cell r="B5837" t="str">
            <v>TRANS.TRIF.SECO  500  KvA</v>
          </cell>
          <cell r="C5837" t="str">
            <v>UN</v>
          </cell>
          <cell r="D5837">
            <v>11772376</v>
          </cell>
        </row>
        <row r="5838">
          <cell r="A5838">
            <v>5841</v>
          </cell>
          <cell r="B5838" t="str">
            <v>SUB-ESTACION      45  KvA</v>
          </cell>
          <cell r="C5838" t="str">
            <v>UN</v>
          </cell>
          <cell r="D5838">
            <v>4937340</v>
          </cell>
        </row>
        <row r="5839">
          <cell r="A5839">
            <v>5842</v>
          </cell>
          <cell r="B5839" t="str">
            <v>SUB-ESTACION      75  KvA</v>
          </cell>
          <cell r="C5839" t="str">
            <v>UN</v>
          </cell>
          <cell r="D5839">
            <v>5386500</v>
          </cell>
        </row>
        <row r="5840">
          <cell r="A5840">
            <v>5843</v>
          </cell>
          <cell r="B5840" t="str">
            <v>TRANS. TRIF.SECO 1000 KvA</v>
          </cell>
          <cell r="C5840" t="str">
            <v>UN</v>
          </cell>
          <cell r="D5840">
            <v>18696000</v>
          </cell>
        </row>
        <row r="5841">
          <cell r="A5841">
            <v>5844</v>
          </cell>
          <cell r="B5841" t="str">
            <v>SUB-ESTACION    112.5 KvA</v>
          </cell>
          <cell r="C5841" t="str">
            <v>UN</v>
          </cell>
          <cell r="D5841">
            <v>6060240</v>
          </cell>
        </row>
        <row r="5842">
          <cell r="A5842">
            <v>5845</v>
          </cell>
          <cell r="B5842" t="str">
            <v>SUB-ESTACION     150  KvA</v>
          </cell>
          <cell r="C5842" t="str">
            <v>UN</v>
          </cell>
          <cell r="D5842">
            <v>6508260</v>
          </cell>
        </row>
        <row r="5843">
          <cell r="A5843">
            <v>5846</v>
          </cell>
          <cell r="B5843" t="str">
            <v>SUB-ESTACION     300  KvA</v>
          </cell>
          <cell r="C5843" t="str">
            <v>UN</v>
          </cell>
          <cell r="D5843">
            <v>8379000</v>
          </cell>
        </row>
        <row r="5844">
          <cell r="A5844">
            <v>5847</v>
          </cell>
          <cell r="B5844" t="str">
            <v>SUB-ESTACION     400  KvA</v>
          </cell>
          <cell r="C5844" t="str">
            <v>UN</v>
          </cell>
          <cell r="D5844">
            <v>8902260</v>
          </cell>
        </row>
        <row r="5845">
          <cell r="A5845">
            <v>5848</v>
          </cell>
          <cell r="B5845" t="str">
            <v>SUB-ESTACION     500  KvA</v>
          </cell>
          <cell r="C5845" t="str">
            <v>UN</v>
          </cell>
          <cell r="D5845">
            <v>11344140</v>
          </cell>
        </row>
        <row r="5846">
          <cell r="A5846">
            <v>5849</v>
          </cell>
          <cell r="B5846" t="str">
            <v>ING.CONSULTOR CAT5-SUELDO</v>
          </cell>
          <cell r="C5846" t="str">
            <v>MS</v>
          </cell>
          <cell r="D5846">
            <v>1419340</v>
          </cell>
        </row>
        <row r="5847">
          <cell r="A5847">
            <v>5850</v>
          </cell>
          <cell r="B5847" t="str">
            <v>PARARRAYOS VALVULA 12 KV</v>
          </cell>
          <cell r="C5847" t="str">
            <v>UN</v>
          </cell>
          <cell r="D5847">
            <v>55000</v>
          </cell>
        </row>
        <row r="5848">
          <cell r="A5848">
            <v>5851</v>
          </cell>
          <cell r="B5848" t="str">
            <v>CORTACIRC.100 A</v>
          </cell>
          <cell r="C5848" t="str">
            <v>UN</v>
          </cell>
          <cell r="D5848">
            <v>58000</v>
          </cell>
        </row>
        <row r="5849">
          <cell r="A5849">
            <v>5852</v>
          </cell>
          <cell r="B5849" t="str">
            <v>PLANTA ELECTRICA     TJ40</v>
          </cell>
          <cell r="C5849" t="str">
            <v>UN</v>
          </cell>
          <cell r="D5849">
            <v>15689016</v>
          </cell>
        </row>
        <row r="5850">
          <cell r="A5850">
            <v>5853</v>
          </cell>
          <cell r="B5850" t="str">
            <v>TRANSFER. AUTOM.  125 AMP</v>
          </cell>
          <cell r="C5850" t="str">
            <v>UN</v>
          </cell>
          <cell r="D5850">
            <v>2429852</v>
          </cell>
        </row>
        <row r="5851">
          <cell r="A5851">
            <v>5854</v>
          </cell>
          <cell r="B5851" t="str">
            <v>PLANTA ELECT.LISTER  TJ60</v>
          </cell>
          <cell r="C5851" t="str">
            <v>UN</v>
          </cell>
          <cell r="D5851">
            <v>17828430</v>
          </cell>
        </row>
        <row r="5852">
          <cell r="A5852">
            <v>5855</v>
          </cell>
          <cell r="B5852" t="str">
            <v>TRANSFER. AUTOM.  200 AMP</v>
          </cell>
          <cell r="C5852" t="str">
            <v>UN</v>
          </cell>
          <cell r="D5852">
            <v>3471300</v>
          </cell>
        </row>
        <row r="5853">
          <cell r="A5853">
            <v>5856</v>
          </cell>
          <cell r="B5853" t="str">
            <v>PLANTA ELECT.LISTER  TJ80</v>
          </cell>
          <cell r="C5853" t="str">
            <v>UN</v>
          </cell>
          <cell r="D5853">
            <v>21822000</v>
          </cell>
        </row>
        <row r="5854">
          <cell r="A5854">
            <v>5857</v>
          </cell>
          <cell r="B5854" t="str">
            <v>TRANSFER. AUTOM.  250 AMP</v>
          </cell>
          <cell r="C5854" t="str">
            <v>UN</v>
          </cell>
          <cell r="D5854">
            <v>3540668</v>
          </cell>
        </row>
        <row r="5855">
          <cell r="A5855">
            <v>5858</v>
          </cell>
          <cell r="B5855" t="str">
            <v>ADOQUIN MEDIO MOÑO BISEL.</v>
          </cell>
          <cell r="C5855" t="str">
            <v>UN</v>
          </cell>
          <cell r="D5855">
            <v>373</v>
          </cell>
        </row>
        <row r="5856">
          <cell r="A5856">
            <v>5859</v>
          </cell>
          <cell r="B5856" t="str">
            <v>CAJA P/TACO 20 A   2 CKTS</v>
          </cell>
          <cell r="C5856" t="str">
            <v>UN</v>
          </cell>
          <cell r="D5856">
            <v>3652</v>
          </cell>
        </row>
        <row r="5857">
          <cell r="A5857">
            <v>5860</v>
          </cell>
          <cell r="B5857" t="str">
            <v>CAJA P/TACO 20 A   4 CKTS</v>
          </cell>
          <cell r="C5857" t="str">
            <v>UN</v>
          </cell>
          <cell r="D5857">
            <v>5508</v>
          </cell>
        </row>
        <row r="5858">
          <cell r="A5858">
            <v>5861</v>
          </cell>
          <cell r="B5858" t="str">
            <v>CAJA P/TACO 20 A   6 CKTS</v>
          </cell>
          <cell r="C5858" t="str">
            <v>UN</v>
          </cell>
          <cell r="D5858">
            <v>10941</v>
          </cell>
        </row>
        <row r="5859">
          <cell r="A5859">
            <v>5862</v>
          </cell>
          <cell r="B5859" t="str">
            <v>CAJA P/TACO 20 A   9 CKTS</v>
          </cell>
          <cell r="C5859" t="str">
            <v>UN</v>
          </cell>
          <cell r="D5859">
            <v>14962</v>
          </cell>
        </row>
        <row r="5860">
          <cell r="A5860">
            <v>5863</v>
          </cell>
          <cell r="B5860" t="str">
            <v>CAJA P/TACO 20 A  12 CKTS</v>
          </cell>
          <cell r="C5860" t="str">
            <v>UN</v>
          </cell>
          <cell r="D5860">
            <v>20175</v>
          </cell>
        </row>
        <row r="5861">
          <cell r="A5861">
            <v>5864</v>
          </cell>
          <cell r="B5861" t="str">
            <v>CAJA P/TACO 100 A  2 CKTS</v>
          </cell>
          <cell r="C5861" t="str">
            <v>UN</v>
          </cell>
          <cell r="D5861">
            <v>4151</v>
          </cell>
        </row>
        <row r="5862">
          <cell r="A5862">
            <v>5865</v>
          </cell>
          <cell r="B5862" t="str">
            <v>CAJA P/TACO 100 A  4 CKTS</v>
          </cell>
          <cell r="C5862" t="str">
            <v>UN</v>
          </cell>
          <cell r="D5862">
            <v>6801</v>
          </cell>
        </row>
        <row r="5863">
          <cell r="A5863">
            <v>5866</v>
          </cell>
          <cell r="B5863" t="str">
            <v>CAJA P/TACO 100 A  6 CKTS</v>
          </cell>
          <cell r="C5863" t="str">
            <v>UN</v>
          </cell>
          <cell r="D5863">
            <v>13561</v>
          </cell>
        </row>
        <row r="5864">
          <cell r="A5864">
            <v>5867</v>
          </cell>
          <cell r="B5864" t="str">
            <v>CAJA P/TACO 100 A  9 CKTS</v>
          </cell>
          <cell r="C5864" t="str">
            <v>UN</v>
          </cell>
          <cell r="D5864">
            <v>18240</v>
          </cell>
        </row>
        <row r="5865">
          <cell r="A5865">
            <v>5868</v>
          </cell>
          <cell r="B5865" t="str">
            <v>CAJA P/TACO 100 A 12 CKTS</v>
          </cell>
          <cell r="C5865" t="str">
            <v>UN</v>
          </cell>
          <cell r="D5865">
            <v>25997</v>
          </cell>
        </row>
        <row r="5866">
          <cell r="A5866">
            <v>5869</v>
          </cell>
          <cell r="B5866" t="str">
            <v>TABLERO TAPA LISA  6 CIRC</v>
          </cell>
          <cell r="C5866" t="str">
            <v>UN</v>
          </cell>
          <cell r="D5866">
            <v>40128</v>
          </cell>
        </row>
        <row r="5867">
          <cell r="A5867">
            <v>5870</v>
          </cell>
          <cell r="B5867" t="str">
            <v>TABLERO TAPA LISA 12 CIRC</v>
          </cell>
          <cell r="C5867" t="str">
            <v>UN</v>
          </cell>
          <cell r="D5867">
            <v>55454</v>
          </cell>
        </row>
        <row r="5868">
          <cell r="A5868">
            <v>5871</v>
          </cell>
          <cell r="B5868" t="str">
            <v>TABLERO C/PUERTA  12 CIRC</v>
          </cell>
          <cell r="C5868" t="str">
            <v>UN</v>
          </cell>
          <cell r="D5868">
            <v>71230</v>
          </cell>
        </row>
        <row r="5869">
          <cell r="A5869">
            <v>5872</v>
          </cell>
          <cell r="B5869" t="str">
            <v>TABLERO C/PUERTA  18 CIRC</v>
          </cell>
          <cell r="C5869" t="str">
            <v>UN</v>
          </cell>
          <cell r="D5869">
            <v>122729</v>
          </cell>
        </row>
        <row r="5870">
          <cell r="A5870">
            <v>5873</v>
          </cell>
          <cell r="B5870" t="str">
            <v>TABLERO C/PUERTA  24 CIRC</v>
          </cell>
          <cell r="C5870" t="str">
            <v>UN</v>
          </cell>
          <cell r="D5870">
            <v>99827</v>
          </cell>
        </row>
        <row r="5871">
          <cell r="A5871">
            <v>5874</v>
          </cell>
          <cell r="B5871" t="str">
            <v>TABLERO C/PUERTA  30 CIRC</v>
          </cell>
          <cell r="C5871" t="str">
            <v>UN</v>
          </cell>
          <cell r="D5871">
            <v>133128</v>
          </cell>
        </row>
        <row r="5872">
          <cell r="A5872">
            <v>5875</v>
          </cell>
          <cell r="B5872" t="str">
            <v>TABLERO C/PUERTA  36 CIRC</v>
          </cell>
          <cell r="C5872" t="str">
            <v>UN</v>
          </cell>
          <cell r="D5872">
            <v>140449</v>
          </cell>
        </row>
        <row r="5873">
          <cell r="A5873">
            <v>5876</v>
          </cell>
          <cell r="B5873" t="str">
            <v>TABLERO C/LLAVE   12 CIRC</v>
          </cell>
          <cell r="C5873" t="str">
            <v>UN</v>
          </cell>
          <cell r="D5873">
            <v>61000</v>
          </cell>
        </row>
        <row r="5874">
          <cell r="A5874">
            <v>5877</v>
          </cell>
          <cell r="B5874" t="str">
            <v>TABLERO C/LLAVE   18 CIRC</v>
          </cell>
          <cell r="C5874" t="str">
            <v>UN</v>
          </cell>
          <cell r="D5874">
            <v>70580</v>
          </cell>
        </row>
        <row r="5875">
          <cell r="A5875">
            <v>5878</v>
          </cell>
          <cell r="B5875" t="str">
            <v>TABLERO C/LLAVE   24 CIRC</v>
          </cell>
          <cell r="C5875" t="str">
            <v>UN</v>
          </cell>
          <cell r="D5875">
            <v>113268</v>
          </cell>
        </row>
        <row r="5876">
          <cell r="A5876">
            <v>5879</v>
          </cell>
          <cell r="B5876" t="str">
            <v>TABLERO C/LLAVE   30 CIRC</v>
          </cell>
          <cell r="C5876" t="str">
            <v>UN</v>
          </cell>
          <cell r="D5876">
            <v>146833</v>
          </cell>
        </row>
        <row r="5877">
          <cell r="A5877">
            <v>5880</v>
          </cell>
          <cell r="B5877" t="str">
            <v>TABLERO C/LLAVE   36 CIRC</v>
          </cell>
          <cell r="C5877" t="str">
            <v>UN</v>
          </cell>
          <cell r="D5877">
            <v>155683</v>
          </cell>
        </row>
        <row r="5878">
          <cell r="A5878">
            <v>5881</v>
          </cell>
          <cell r="B5878" t="str">
            <v>TEJA REYNALUM 81 No.14</v>
          </cell>
          <cell r="C5878" t="str">
            <v>UN</v>
          </cell>
          <cell r="D5878">
            <v>32765</v>
          </cell>
        </row>
        <row r="5879">
          <cell r="A5879">
            <v>5882</v>
          </cell>
          <cell r="B5879" t="str">
            <v>TEJA REYNALUM 81 No.17</v>
          </cell>
          <cell r="C5879" t="str">
            <v>UN</v>
          </cell>
          <cell r="D5879">
            <v>39748</v>
          </cell>
        </row>
        <row r="5880">
          <cell r="A5880">
            <v>5883</v>
          </cell>
          <cell r="B5880" t="str">
            <v>ARMARIO P/  9 MEDIDORES</v>
          </cell>
          <cell r="C5880" t="str">
            <v>UN</v>
          </cell>
          <cell r="D5880">
            <v>738000</v>
          </cell>
        </row>
        <row r="5881">
          <cell r="A5881">
            <v>5884</v>
          </cell>
          <cell r="B5881" t="str">
            <v>ARMARIO P/ 12 MEDIDORES</v>
          </cell>
          <cell r="C5881" t="str">
            <v>UN</v>
          </cell>
          <cell r="D5881">
            <v>1374034</v>
          </cell>
        </row>
        <row r="5882">
          <cell r="A5882">
            <v>5885</v>
          </cell>
          <cell r="B5882" t="str">
            <v>ARMARIO P/ 15 MEDIDORES</v>
          </cell>
          <cell r="C5882" t="str">
            <v>UN</v>
          </cell>
          <cell r="D5882">
            <v>1861800</v>
          </cell>
        </row>
        <row r="5883">
          <cell r="A5883">
            <v>5886</v>
          </cell>
          <cell r="B5883" t="str">
            <v>ARMARIO P/ 18 MEDIDORES</v>
          </cell>
          <cell r="C5883" t="str">
            <v>UN</v>
          </cell>
          <cell r="D5883">
            <v>2159588</v>
          </cell>
        </row>
        <row r="5884">
          <cell r="A5884">
            <v>5887</v>
          </cell>
          <cell r="B5884" t="str">
            <v>ARMARIO P/ 21 MEDIDORES</v>
          </cell>
          <cell r="C5884" t="str">
            <v>UN</v>
          </cell>
          <cell r="D5884">
            <v>2940599</v>
          </cell>
        </row>
        <row r="5885">
          <cell r="A5885">
            <v>5888</v>
          </cell>
          <cell r="B5885" t="str">
            <v>ADOQUIN RECTANG. BISELADO</v>
          </cell>
          <cell r="C5885" t="str">
            <v>UN</v>
          </cell>
          <cell r="D5885">
            <v>183</v>
          </cell>
        </row>
        <row r="5886">
          <cell r="A5886">
            <v>5889</v>
          </cell>
          <cell r="B5886" t="str">
            <v>TRANS. TRIFASICO 1000 KvA</v>
          </cell>
          <cell r="C5886" t="str">
            <v>UN</v>
          </cell>
          <cell r="D5886">
            <v>29620135</v>
          </cell>
        </row>
        <row r="5887">
          <cell r="A5887">
            <v>5890</v>
          </cell>
          <cell r="B5887" t="str">
            <v>GRUA EXTENSION  P/POSTES</v>
          </cell>
          <cell r="C5887" t="str">
            <v>HR</v>
          </cell>
          <cell r="D5887">
            <v>27800</v>
          </cell>
        </row>
        <row r="5888">
          <cell r="A5888">
            <v>5891</v>
          </cell>
          <cell r="B5888" t="str">
            <v>ESPACIADOR           C-90</v>
          </cell>
          <cell r="C5888" t="str">
            <v>UN</v>
          </cell>
          <cell r="D5888">
            <v>150</v>
          </cell>
        </row>
        <row r="5889">
          <cell r="A5889">
            <v>5892</v>
          </cell>
          <cell r="B5889" t="str">
            <v>POSTE CONC.   10m-1050 Kg</v>
          </cell>
          <cell r="C5889" t="str">
            <v>UN</v>
          </cell>
          <cell r="D5889">
            <v>305000</v>
          </cell>
        </row>
        <row r="5890">
          <cell r="A5890">
            <v>5893</v>
          </cell>
          <cell r="B5890" t="str">
            <v>POSTE MADERA INMUNIZ.  8M</v>
          </cell>
          <cell r="C5890" t="str">
            <v>UN</v>
          </cell>
          <cell r="D5890">
            <v>82800</v>
          </cell>
        </row>
        <row r="5891">
          <cell r="A5891">
            <v>5894</v>
          </cell>
          <cell r="B5891" t="str">
            <v>POSTE MADERA INMUNIZ. 12M</v>
          </cell>
          <cell r="C5891" t="str">
            <v>UN</v>
          </cell>
          <cell r="D5891">
            <v>178300</v>
          </cell>
        </row>
        <row r="5892">
          <cell r="A5892">
            <v>5895</v>
          </cell>
          <cell r="B5892" t="str">
            <v>TEJA REYNALUM 81 No.20</v>
          </cell>
          <cell r="C5892" t="str">
            <v>UN</v>
          </cell>
          <cell r="D5892">
            <v>46040</v>
          </cell>
        </row>
        <row r="5893">
          <cell r="A5893">
            <v>5896</v>
          </cell>
          <cell r="B5893" t="str">
            <v>ABRAZADERA EN U TIPO-1</v>
          </cell>
          <cell r="C5893" t="str">
            <v>UN</v>
          </cell>
          <cell r="D5893">
            <v>4350</v>
          </cell>
        </row>
        <row r="5894">
          <cell r="A5894">
            <v>5897</v>
          </cell>
          <cell r="B5894" t="str">
            <v>PLATINA DIAGONALES</v>
          </cell>
          <cell r="C5894" t="str">
            <v>UN</v>
          </cell>
          <cell r="D5894">
            <v>1972</v>
          </cell>
        </row>
        <row r="5895">
          <cell r="A5895">
            <v>5898</v>
          </cell>
          <cell r="B5895" t="str">
            <v>ING.CONSULTOR CAT6-SUELDO</v>
          </cell>
          <cell r="C5895" t="str">
            <v>MS</v>
          </cell>
          <cell r="D5895">
            <v>1265430</v>
          </cell>
        </row>
        <row r="5896">
          <cell r="A5896">
            <v>5899</v>
          </cell>
          <cell r="B5896" t="str">
            <v>BOTONERA-FUENTE CITOFONOS</v>
          </cell>
          <cell r="C5896" t="str">
            <v>UN</v>
          </cell>
          <cell r="D5896">
            <v>180000</v>
          </cell>
        </row>
        <row r="5897">
          <cell r="A5897">
            <v>5900</v>
          </cell>
          <cell r="B5897" t="str">
            <v>CABALLETE REYNALUM</v>
          </cell>
          <cell r="C5897" t="str">
            <v>UN</v>
          </cell>
          <cell r="D5897">
            <v>15496</v>
          </cell>
        </row>
        <row r="5898">
          <cell r="A5898">
            <v>5901</v>
          </cell>
          <cell r="B5898" t="str">
            <v>CANTONERA ELECTRICA NAL.</v>
          </cell>
          <cell r="C5898" t="str">
            <v>UN</v>
          </cell>
          <cell r="D5898">
            <v>38600</v>
          </cell>
        </row>
        <row r="5899">
          <cell r="A5899">
            <v>5902</v>
          </cell>
          <cell r="B5899" t="str">
            <v>INDUSTRIAL MERCURIO 250 W</v>
          </cell>
          <cell r="C5899" t="str">
            <v>UN</v>
          </cell>
          <cell r="D5899">
            <v>167614</v>
          </cell>
        </row>
        <row r="5900">
          <cell r="A5900">
            <v>5903</v>
          </cell>
          <cell r="B5900" t="str">
            <v>T.V CABLE INSTALACION</v>
          </cell>
          <cell r="C5900" t="str">
            <v>UN</v>
          </cell>
          <cell r="D5900">
            <v>120000</v>
          </cell>
        </row>
        <row r="5901">
          <cell r="A5901">
            <v>5904</v>
          </cell>
          <cell r="B5901" t="str">
            <v>T.V CABLE CUOTA MENSUAL</v>
          </cell>
          <cell r="C5901" t="str">
            <v>MS</v>
          </cell>
          <cell r="D5901">
            <v>50000</v>
          </cell>
        </row>
        <row r="5902">
          <cell r="A5902">
            <v>5905</v>
          </cell>
          <cell r="B5902" t="str">
            <v>INDUSTRIAL SODIO    150 W</v>
          </cell>
          <cell r="C5902" t="str">
            <v>UN</v>
          </cell>
          <cell r="D5902">
            <v>194696</v>
          </cell>
        </row>
        <row r="5903">
          <cell r="A5903">
            <v>5906</v>
          </cell>
          <cell r="B5903" t="str">
            <v>CIERRA PUERTAS KING</v>
          </cell>
          <cell r="C5903" t="str">
            <v>UN</v>
          </cell>
          <cell r="D5903">
            <v>55000</v>
          </cell>
        </row>
        <row r="5904">
          <cell r="A5904">
            <v>5907</v>
          </cell>
          <cell r="B5904" t="str">
            <v>ESTRUCTURA TIPO A-1   SCI</v>
          </cell>
          <cell r="C5904" t="str">
            <v>M2</v>
          </cell>
          <cell r="D5904">
            <v>67819</v>
          </cell>
        </row>
        <row r="5905">
          <cell r="A5905">
            <v>5908</v>
          </cell>
          <cell r="B5905" t="str">
            <v>ESTRUCTURA TIPO A-2   SCI</v>
          </cell>
          <cell r="C5905" t="str">
            <v>M2</v>
          </cell>
          <cell r="D5905">
            <v>81000</v>
          </cell>
        </row>
        <row r="5906">
          <cell r="A5906">
            <v>5909</v>
          </cell>
          <cell r="B5906" t="str">
            <v>ESTRUCTURA TIPO A-3   SCI</v>
          </cell>
          <cell r="C5906" t="str">
            <v>M2</v>
          </cell>
          <cell r="D5906">
            <v>103000</v>
          </cell>
        </row>
        <row r="5907">
          <cell r="A5907">
            <v>5910</v>
          </cell>
          <cell r="B5907" t="str">
            <v>ESTRUCTURA TIPO B     SCI</v>
          </cell>
          <cell r="C5907" t="str">
            <v>M2</v>
          </cell>
          <cell r="D5907">
            <v>103000</v>
          </cell>
        </row>
        <row r="5908">
          <cell r="A5908">
            <v>5911</v>
          </cell>
          <cell r="B5908" t="str">
            <v>DIV BAÑO ESTANDAR CORRED</v>
          </cell>
          <cell r="C5908" t="str">
            <v>M2</v>
          </cell>
          <cell r="D5908">
            <v>100000</v>
          </cell>
        </row>
        <row r="5909">
          <cell r="A5909">
            <v>5912</v>
          </cell>
          <cell r="B5909" t="str">
            <v>INDUSTRIAL METAL HALIDE</v>
          </cell>
          <cell r="C5909" t="str">
            <v>UN</v>
          </cell>
          <cell r="D5909">
            <v>243000</v>
          </cell>
        </row>
        <row r="5910">
          <cell r="A5910">
            <v>5913</v>
          </cell>
          <cell r="B5910" t="str">
            <v>CEMENTO BLANCO NARE    02</v>
          </cell>
          <cell r="C5910" t="str">
            <v>KG</v>
          </cell>
          <cell r="D5910">
            <v>802</v>
          </cell>
        </row>
        <row r="5911">
          <cell r="A5911">
            <v>5914</v>
          </cell>
          <cell r="B5911" t="str">
            <v>AISLADOR SUSPENSION No.10</v>
          </cell>
          <cell r="C5911" t="str">
            <v>UN</v>
          </cell>
          <cell r="D5911">
            <v>17790</v>
          </cell>
        </row>
        <row r="5912">
          <cell r="A5912">
            <v>5915</v>
          </cell>
          <cell r="B5912" t="str">
            <v>GRAVILLA CALDERON</v>
          </cell>
          <cell r="C5912" t="str">
            <v>M3</v>
          </cell>
          <cell r="D5912">
            <v>32000</v>
          </cell>
        </row>
        <row r="5913">
          <cell r="A5913">
            <v>5916</v>
          </cell>
          <cell r="B5913" t="str">
            <v>ARENA LAVADA JUAN ACOSTA</v>
          </cell>
          <cell r="C5913" t="str">
            <v>M3</v>
          </cell>
          <cell r="D5913">
            <v>14000</v>
          </cell>
        </row>
        <row r="5914">
          <cell r="A5914">
            <v>5917</v>
          </cell>
          <cell r="B5914" t="str">
            <v>ARENA VERACRUZ</v>
          </cell>
          <cell r="C5914" t="str">
            <v>M3</v>
          </cell>
          <cell r="D5914">
            <v>11700</v>
          </cell>
        </row>
        <row r="5915">
          <cell r="A5915">
            <v>5918</v>
          </cell>
          <cell r="B5915" t="str">
            <v>ARENA LAVADA RIO</v>
          </cell>
          <cell r="C5915" t="str">
            <v>M3</v>
          </cell>
          <cell r="D5915">
            <v>18000</v>
          </cell>
        </row>
        <row r="5916">
          <cell r="A5916">
            <v>5919</v>
          </cell>
          <cell r="B5916" t="str">
            <v>ARENA AMAR.PTO.COLOMBIA</v>
          </cell>
          <cell r="C5916" t="str">
            <v>M3</v>
          </cell>
          <cell r="D5916">
            <v>30000</v>
          </cell>
        </row>
        <row r="5917">
          <cell r="A5917">
            <v>5920</v>
          </cell>
          <cell r="B5917" t="str">
            <v>ZAHORRA</v>
          </cell>
          <cell r="C5917" t="str">
            <v>M3</v>
          </cell>
          <cell r="D5917">
            <v>9664</v>
          </cell>
        </row>
        <row r="5918">
          <cell r="A5918">
            <v>5921</v>
          </cell>
          <cell r="B5918" t="str">
            <v>DIV BAÑO ESTANDAR CORRE01</v>
          </cell>
          <cell r="C5918" t="str">
            <v>M2</v>
          </cell>
          <cell r="D5918">
            <v>110000</v>
          </cell>
        </row>
        <row r="5919">
          <cell r="A5919">
            <v>5922</v>
          </cell>
          <cell r="B5919" t="str">
            <v>PIEDRA CIMIENTO        01</v>
          </cell>
          <cell r="C5919" t="str">
            <v>M3</v>
          </cell>
          <cell r="D5919">
            <v>17400</v>
          </cell>
        </row>
        <row r="5920">
          <cell r="A5920">
            <v>5923</v>
          </cell>
          <cell r="B5920" t="str">
            <v>DIV BAÑO ESTANDAR CORRE02</v>
          </cell>
          <cell r="C5920" t="str">
            <v>UN</v>
          </cell>
          <cell r="D5920">
            <v>130000</v>
          </cell>
        </row>
        <row r="5921">
          <cell r="A5921">
            <v>5924</v>
          </cell>
          <cell r="B5921" t="str">
            <v>DIV BAÑO ESTANDAR CORRE03</v>
          </cell>
          <cell r="C5921" t="str">
            <v>UN</v>
          </cell>
          <cell r="D5921">
            <v>180000</v>
          </cell>
        </row>
        <row r="5922">
          <cell r="A5922">
            <v>5925</v>
          </cell>
          <cell r="B5922" t="str">
            <v>DIV BAÑO ESTANDAR CORRE04</v>
          </cell>
          <cell r="C5922" t="str">
            <v>UN</v>
          </cell>
          <cell r="D5922">
            <v>140000</v>
          </cell>
        </row>
        <row r="5923">
          <cell r="A5923">
            <v>5926</v>
          </cell>
          <cell r="B5923" t="str">
            <v>DIV BAÑO ESTANDAR CORRE05</v>
          </cell>
          <cell r="C5923" t="str">
            <v>UN</v>
          </cell>
          <cell r="D5923">
            <v>190000</v>
          </cell>
        </row>
        <row r="5924">
          <cell r="A5924">
            <v>5927</v>
          </cell>
          <cell r="B5924" t="str">
            <v>DIV BAÑO ESTANDAR CORRE06</v>
          </cell>
          <cell r="C5924" t="str">
            <v>UN</v>
          </cell>
          <cell r="D5924">
            <v>150000</v>
          </cell>
        </row>
        <row r="5925">
          <cell r="A5925">
            <v>5928</v>
          </cell>
          <cell r="B5925" t="str">
            <v>DIV BAÑO ESTANDAR CORRE07</v>
          </cell>
          <cell r="C5925" t="str">
            <v>UN</v>
          </cell>
          <cell r="D5925">
            <v>200000</v>
          </cell>
        </row>
        <row r="5926">
          <cell r="A5926">
            <v>5929</v>
          </cell>
          <cell r="B5926" t="str">
            <v>DIV BAÑO ESTANDAR CORRE08</v>
          </cell>
          <cell r="C5926" t="str">
            <v>UN</v>
          </cell>
          <cell r="D5926">
            <v>160000</v>
          </cell>
        </row>
        <row r="5927">
          <cell r="A5927">
            <v>5930</v>
          </cell>
          <cell r="B5927" t="str">
            <v>DIV BAÑO ESTANDAR CORRE09</v>
          </cell>
          <cell r="C5927" t="str">
            <v>UN</v>
          </cell>
          <cell r="D5927">
            <v>210000</v>
          </cell>
        </row>
        <row r="5928">
          <cell r="A5928">
            <v>5931</v>
          </cell>
          <cell r="B5928" t="str">
            <v>DIV BAÑO ESTANDAR CORRE10</v>
          </cell>
          <cell r="C5928" t="str">
            <v>UN</v>
          </cell>
          <cell r="D5928">
            <v>170000</v>
          </cell>
        </row>
        <row r="5929">
          <cell r="A5929">
            <v>5932</v>
          </cell>
          <cell r="B5929" t="str">
            <v>DIV BAÑO ESTANDAR CORRE11</v>
          </cell>
          <cell r="C5929" t="str">
            <v>UN</v>
          </cell>
          <cell r="D5929">
            <v>220000</v>
          </cell>
        </row>
        <row r="5930">
          <cell r="A5930">
            <v>5933</v>
          </cell>
          <cell r="B5930" t="str">
            <v>DIV BAÑO ESTANDAR CORRE12</v>
          </cell>
          <cell r="C5930" t="str">
            <v>UN</v>
          </cell>
          <cell r="D5930">
            <v>180000</v>
          </cell>
        </row>
        <row r="5931">
          <cell r="A5931">
            <v>5934</v>
          </cell>
          <cell r="B5931" t="str">
            <v>DIV BAÑO ESTANDAR CORRE13</v>
          </cell>
          <cell r="C5931" t="str">
            <v>UN</v>
          </cell>
          <cell r="D5931">
            <v>230000</v>
          </cell>
        </row>
        <row r="5932">
          <cell r="A5932">
            <v>5935</v>
          </cell>
          <cell r="B5932" t="str">
            <v>DIV BAÑO ESTANDAR CORRE14</v>
          </cell>
          <cell r="C5932" t="str">
            <v>UN</v>
          </cell>
          <cell r="D5932">
            <v>190000</v>
          </cell>
        </row>
        <row r="5933">
          <cell r="A5933">
            <v>5936</v>
          </cell>
          <cell r="B5933" t="str">
            <v>DIV BAÑO ESTANDAR CORRE15</v>
          </cell>
          <cell r="C5933" t="str">
            <v>UN</v>
          </cell>
          <cell r="D5933">
            <v>240000</v>
          </cell>
        </row>
        <row r="5934">
          <cell r="A5934">
            <v>5937</v>
          </cell>
          <cell r="B5934" t="str">
            <v>DIV BAÑO ESTANDAR CORRE16</v>
          </cell>
          <cell r="C5934" t="str">
            <v>UN</v>
          </cell>
          <cell r="D5934">
            <v>200000</v>
          </cell>
        </row>
        <row r="5935">
          <cell r="A5935">
            <v>5941</v>
          </cell>
          <cell r="B5935" t="str">
            <v>MEDIDOR DE 1/2"</v>
          </cell>
          <cell r="C5935" t="str">
            <v>UN</v>
          </cell>
          <cell r="D5935">
            <v>50909</v>
          </cell>
        </row>
        <row r="5936">
          <cell r="A5936">
            <v>5942</v>
          </cell>
          <cell r="B5936" t="str">
            <v>ACUEDUCTO RESIDENCIAL E11</v>
          </cell>
          <cell r="C5936" t="str">
            <v>UN</v>
          </cell>
          <cell r="D5936">
            <v>1</v>
          </cell>
        </row>
        <row r="5937">
          <cell r="A5937">
            <v>5943</v>
          </cell>
          <cell r="B5937" t="str">
            <v>ACUEDUCTO RESIDENCIAL E12</v>
          </cell>
          <cell r="C5937" t="str">
            <v>UN</v>
          </cell>
          <cell r="D5937">
            <v>71628</v>
          </cell>
        </row>
        <row r="5938">
          <cell r="A5938">
            <v>5944</v>
          </cell>
          <cell r="B5938" t="str">
            <v>ACUEDUCTO RESIDENCIAL E13</v>
          </cell>
          <cell r="C5938" t="str">
            <v>UN</v>
          </cell>
          <cell r="D5938">
            <v>143265</v>
          </cell>
        </row>
        <row r="5939">
          <cell r="A5939">
            <v>5945</v>
          </cell>
          <cell r="B5939" t="str">
            <v>ACUEDUCTO RESIDENCIAL E14</v>
          </cell>
          <cell r="C5939" t="str">
            <v>UN</v>
          </cell>
          <cell r="D5939">
            <v>286531</v>
          </cell>
        </row>
        <row r="5940">
          <cell r="A5940">
            <v>5946</v>
          </cell>
          <cell r="B5940" t="str">
            <v>ACUEDUCTO RESIDENCIAL E15</v>
          </cell>
          <cell r="C5940" t="str">
            <v>UN</v>
          </cell>
          <cell r="D5940">
            <v>644697</v>
          </cell>
        </row>
        <row r="5941">
          <cell r="A5941">
            <v>5947</v>
          </cell>
          <cell r="B5941" t="str">
            <v>ACUEDUCTO RESIDENCIAL E16</v>
          </cell>
          <cell r="C5941" t="str">
            <v>UN</v>
          </cell>
          <cell r="D5941">
            <v>1146132</v>
          </cell>
        </row>
        <row r="5942">
          <cell r="A5942">
            <v>5948</v>
          </cell>
          <cell r="B5942" t="str">
            <v>ACUEDUCTO COMERCIAL   E-1</v>
          </cell>
          <cell r="C5942" t="str">
            <v>UN</v>
          </cell>
          <cell r="D5942">
            <v>1</v>
          </cell>
        </row>
        <row r="5943">
          <cell r="A5943">
            <v>5949</v>
          </cell>
          <cell r="B5943" t="str">
            <v>ACUEDUCTO COMERCIAL   E-2</v>
          </cell>
          <cell r="C5943" t="str">
            <v>UN</v>
          </cell>
          <cell r="D5943">
            <v>35816</v>
          </cell>
        </row>
        <row r="5944">
          <cell r="A5944">
            <v>5950</v>
          </cell>
          <cell r="B5944" t="str">
            <v>ACUEDUCTO COMERCIAL   E-3</v>
          </cell>
          <cell r="C5944" t="str">
            <v>UN</v>
          </cell>
          <cell r="D5944">
            <v>71628</v>
          </cell>
        </row>
        <row r="5945">
          <cell r="A5945">
            <v>5951</v>
          </cell>
          <cell r="B5945" t="str">
            <v>ACUEDUCTO COMERCIAL   E-4</v>
          </cell>
          <cell r="C5945" t="str">
            <v>UN</v>
          </cell>
          <cell r="D5945">
            <v>143264</v>
          </cell>
        </row>
        <row r="5946">
          <cell r="A5946">
            <v>5952</v>
          </cell>
          <cell r="B5946" t="str">
            <v>ACUEDUCTO COMERCIAL   E-5</v>
          </cell>
          <cell r="C5946" t="str">
            <v>UN</v>
          </cell>
          <cell r="D5946">
            <v>322352</v>
          </cell>
        </row>
        <row r="5947">
          <cell r="A5947">
            <v>5953</v>
          </cell>
          <cell r="B5947" t="str">
            <v>ACUEDUCTO COMERCIAL   E01</v>
          </cell>
          <cell r="C5947" t="str">
            <v>UN</v>
          </cell>
          <cell r="D5947">
            <v>572063</v>
          </cell>
        </row>
        <row r="5948">
          <cell r="A5948">
            <v>5962</v>
          </cell>
          <cell r="B5948" t="str">
            <v>DIV BAÑO EN VIDRIO DE SEG</v>
          </cell>
          <cell r="C5948" t="str">
            <v>M2</v>
          </cell>
          <cell r="D5948">
            <v>140000</v>
          </cell>
        </row>
        <row r="5949">
          <cell r="A5949">
            <v>5963</v>
          </cell>
          <cell r="B5949" t="str">
            <v>DIV BAÑO EN VIDRIO DE S01</v>
          </cell>
          <cell r="C5949" t="str">
            <v>M2</v>
          </cell>
          <cell r="D5949">
            <v>180000</v>
          </cell>
        </row>
        <row r="5950">
          <cell r="A5950">
            <v>5964</v>
          </cell>
          <cell r="B5950" t="str">
            <v>DIV BAÑO EN VIDRIO DE S02</v>
          </cell>
          <cell r="C5950" t="str">
            <v>M2</v>
          </cell>
          <cell r="D5950">
            <v>210000</v>
          </cell>
        </row>
        <row r="5951">
          <cell r="A5951">
            <v>5965</v>
          </cell>
          <cell r="B5951" t="str">
            <v>CUERPO FIJO PARA DIV BAÑO</v>
          </cell>
          <cell r="C5951" t="str">
            <v>M2</v>
          </cell>
          <cell r="D5951">
            <v>80000</v>
          </cell>
        </row>
        <row r="5952">
          <cell r="A5952">
            <v>5966</v>
          </cell>
          <cell r="B5952" t="str">
            <v>CUERPO FIJO PARA DIV BA01</v>
          </cell>
          <cell r="C5952" t="str">
            <v>M2</v>
          </cell>
          <cell r="D5952">
            <v>100000</v>
          </cell>
        </row>
        <row r="5953">
          <cell r="A5953">
            <v>5967</v>
          </cell>
          <cell r="B5953" t="str">
            <v>MONTANTE PARA DIV BAÑO</v>
          </cell>
          <cell r="C5953" t="str">
            <v>M2</v>
          </cell>
          <cell r="D5953">
            <v>80000</v>
          </cell>
        </row>
        <row r="5954">
          <cell r="A5954">
            <v>5968</v>
          </cell>
          <cell r="B5954" t="str">
            <v>TORTUGA INCANDESCENTE</v>
          </cell>
          <cell r="C5954" t="str">
            <v>UN</v>
          </cell>
          <cell r="D5954">
            <v>44096</v>
          </cell>
        </row>
        <row r="5955">
          <cell r="A5955">
            <v>5969</v>
          </cell>
          <cell r="B5955" t="str">
            <v>ING.CONSULTOR CAT7-SUELDO</v>
          </cell>
          <cell r="C5955" t="str">
            <v>MS</v>
          </cell>
          <cell r="D5955">
            <v>957630</v>
          </cell>
        </row>
        <row r="5956">
          <cell r="A5956">
            <v>5970</v>
          </cell>
          <cell r="B5956" t="str">
            <v>AYUDANTE ALB.2-JORNAL</v>
          </cell>
          <cell r="C5956" t="str">
            <v>DD</v>
          </cell>
          <cell r="D5956">
            <v>8482</v>
          </cell>
        </row>
        <row r="5957">
          <cell r="A5957">
            <v>5971</v>
          </cell>
          <cell r="B5957" t="str">
            <v>OFICIAL ALB. -JORNAL</v>
          </cell>
          <cell r="C5957" t="str">
            <v>DD</v>
          </cell>
          <cell r="D5957">
            <v>12441</v>
          </cell>
        </row>
        <row r="5958">
          <cell r="A5958">
            <v>5972</v>
          </cell>
          <cell r="B5958" t="str">
            <v>CONEXION  DE GAS  E-1 CTG</v>
          </cell>
          <cell r="C5958" t="str">
            <v>UN</v>
          </cell>
          <cell r="D5958">
            <v>299320</v>
          </cell>
        </row>
        <row r="5959">
          <cell r="A5959">
            <v>5973</v>
          </cell>
          <cell r="B5959" t="str">
            <v>CONEXION  DE GAS  E-2 CTG</v>
          </cell>
          <cell r="C5959" t="str">
            <v>UN</v>
          </cell>
          <cell r="D5959">
            <v>299320</v>
          </cell>
        </row>
        <row r="5960">
          <cell r="A5960">
            <v>5974</v>
          </cell>
          <cell r="B5960" t="str">
            <v>CONEXION  DE GAS  E-3 CTG</v>
          </cell>
          <cell r="C5960" t="str">
            <v>UN</v>
          </cell>
          <cell r="D5960">
            <v>299320</v>
          </cell>
        </row>
        <row r="5961">
          <cell r="A5961">
            <v>5975</v>
          </cell>
          <cell r="B5961" t="str">
            <v>CONEXION  DE GAS  E-4 CTG</v>
          </cell>
          <cell r="C5961" t="str">
            <v>UN</v>
          </cell>
          <cell r="D5961">
            <v>299320</v>
          </cell>
        </row>
        <row r="5962">
          <cell r="A5962">
            <v>5976</v>
          </cell>
          <cell r="B5962" t="str">
            <v>CONEXION  DE GAS  E-5 CTG</v>
          </cell>
          <cell r="C5962" t="str">
            <v>UN</v>
          </cell>
          <cell r="D5962">
            <v>299320</v>
          </cell>
        </row>
        <row r="5963">
          <cell r="A5963">
            <v>5977</v>
          </cell>
          <cell r="B5963" t="str">
            <v>CONEXION  DE GAS  E-6 CTG</v>
          </cell>
          <cell r="C5963" t="str">
            <v>UN</v>
          </cell>
          <cell r="D5963">
            <v>299320</v>
          </cell>
        </row>
        <row r="5964">
          <cell r="A5964">
            <v>5978</v>
          </cell>
          <cell r="B5964" t="str">
            <v>MONTANTE PARA DIV BAÑO 01</v>
          </cell>
          <cell r="C5964" t="str">
            <v>M2</v>
          </cell>
          <cell r="D5964">
            <v>100000</v>
          </cell>
        </row>
        <row r="5965">
          <cell r="A5965">
            <v>5979</v>
          </cell>
          <cell r="B5965" t="str">
            <v>LATERAL PARA DIV DE BAÑO</v>
          </cell>
          <cell r="C5965" t="str">
            <v>M2</v>
          </cell>
          <cell r="D5965">
            <v>80000</v>
          </cell>
        </row>
        <row r="5966">
          <cell r="A5966">
            <v>5980</v>
          </cell>
          <cell r="B5966" t="str">
            <v>LATERAL PARA DIV DE BAÑ01</v>
          </cell>
          <cell r="C5966" t="str">
            <v>M2</v>
          </cell>
          <cell r="D5966">
            <v>100000</v>
          </cell>
        </row>
        <row r="5967">
          <cell r="A5967">
            <v>5981</v>
          </cell>
          <cell r="B5967" t="str">
            <v>COMPLEMENTO PARA DIV BAÑO</v>
          </cell>
          <cell r="C5967" t="str">
            <v>M2</v>
          </cell>
          <cell r="D5967">
            <v>80000</v>
          </cell>
        </row>
        <row r="5968">
          <cell r="A5968">
            <v>5982</v>
          </cell>
          <cell r="B5968" t="str">
            <v>COMPLEMENTO PARA DIV BA01</v>
          </cell>
          <cell r="C5968" t="str">
            <v>M2</v>
          </cell>
          <cell r="D5968">
            <v>100000</v>
          </cell>
        </row>
        <row r="5969">
          <cell r="A5969">
            <v>5983</v>
          </cell>
          <cell r="B5969" t="str">
            <v>VIDRIO DE SEGUR. LAMINADO</v>
          </cell>
          <cell r="C5969" t="str">
            <v>M2</v>
          </cell>
          <cell r="D5969">
            <v>40000</v>
          </cell>
        </row>
        <row r="5970">
          <cell r="A5970">
            <v>5984</v>
          </cell>
          <cell r="B5970" t="str">
            <v>VIDRIO DE SEGUR. LAMINA01</v>
          </cell>
          <cell r="C5970" t="str">
            <v>M2</v>
          </cell>
          <cell r="D5970">
            <v>42000</v>
          </cell>
        </row>
        <row r="5971">
          <cell r="A5971">
            <v>5985</v>
          </cell>
          <cell r="B5971" t="str">
            <v>VIDRIO DE SEGUR. LAMINA02</v>
          </cell>
          <cell r="C5971" t="str">
            <v>M2</v>
          </cell>
          <cell r="D5971">
            <v>42000</v>
          </cell>
        </row>
        <row r="5972">
          <cell r="A5972">
            <v>5986</v>
          </cell>
          <cell r="B5972" t="str">
            <v>AYUDANTE ELECTRICO -HORA</v>
          </cell>
          <cell r="C5972" t="str">
            <v>HH</v>
          </cell>
          <cell r="D5972">
            <v>2441</v>
          </cell>
        </row>
        <row r="5973">
          <cell r="A5973">
            <v>5987</v>
          </cell>
          <cell r="B5973" t="str">
            <v>OFICIAL ELECTRICO-HORA</v>
          </cell>
          <cell r="C5973" t="str">
            <v>HH</v>
          </cell>
          <cell r="D5973">
            <v>3520</v>
          </cell>
        </row>
        <row r="5974">
          <cell r="A5974">
            <v>5988</v>
          </cell>
          <cell r="B5974" t="str">
            <v>HR.CUADRILLA Of+Ay  ELECT</v>
          </cell>
          <cell r="C5974" t="str">
            <v>HC</v>
          </cell>
          <cell r="D5974">
            <v>5961</v>
          </cell>
        </row>
        <row r="5975">
          <cell r="A5975">
            <v>5989</v>
          </cell>
          <cell r="B5975" t="str">
            <v>HR.CUADRILLA Of+2Ay ELECT</v>
          </cell>
          <cell r="C5975" t="str">
            <v>HC</v>
          </cell>
          <cell r="D5975">
            <v>9481</v>
          </cell>
        </row>
        <row r="5976">
          <cell r="A5976">
            <v>5990</v>
          </cell>
          <cell r="B5976" t="str">
            <v>ING.CONSULTOR CAT8-SUELDO</v>
          </cell>
          <cell r="C5976" t="str">
            <v>MS</v>
          </cell>
          <cell r="D5976">
            <v>902900</v>
          </cell>
        </row>
        <row r="5977">
          <cell r="A5977">
            <v>5991</v>
          </cell>
          <cell r="B5977" t="str">
            <v>CAPATAZ-SUELDO</v>
          </cell>
          <cell r="C5977" t="str">
            <v>MS</v>
          </cell>
          <cell r="D5977">
            <v>550416</v>
          </cell>
        </row>
        <row r="5978">
          <cell r="A5978">
            <v>5992</v>
          </cell>
          <cell r="B5978" t="str">
            <v>MANO OBRA SALIDA ELECTR.</v>
          </cell>
          <cell r="C5978" t="str">
            <v>UN</v>
          </cell>
          <cell r="D5978">
            <v>8709</v>
          </cell>
        </row>
        <row r="5979">
          <cell r="A5979">
            <v>5993</v>
          </cell>
          <cell r="B5979" t="str">
            <v>VIDRIO DE SEGUR. LAMINA03</v>
          </cell>
          <cell r="C5979" t="str">
            <v>M2</v>
          </cell>
          <cell r="D5979">
            <v>45000</v>
          </cell>
        </row>
        <row r="5980">
          <cell r="A5980">
            <v>5994</v>
          </cell>
          <cell r="B5980" t="str">
            <v>VIDRIO DE SEGUR. LAMINA04</v>
          </cell>
          <cell r="C5980" t="str">
            <v>M2</v>
          </cell>
          <cell r="D5980">
            <v>45000</v>
          </cell>
        </row>
        <row r="5981">
          <cell r="A5981">
            <v>5995</v>
          </cell>
          <cell r="B5981" t="str">
            <v>MANO DE OBRA AA</v>
          </cell>
          <cell r="C5981" t="str">
            <v>HH</v>
          </cell>
          <cell r="D5981">
            <v>10208</v>
          </cell>
        </row>
        <row r="5982">
          <cell r="A5982">
            <v>5996</v>
          </cell>
          <cell r="B5982" t="str">
            <v>MANO DE OBRA BB</v>
          </cell>
          <cell r="C5982" t="str">
            <v>HC</v>
          </cell>
          <cell r="D5982">
            <v>11230</v>
          </cell>
        </row>
        <row r="5983">
          <cell r="A5983">
            <v>5997</v>
          </cell>
          <cell r="B5983" t="str">
            <v>MANO DE OBRA CC</v>
          </cell>
          <cell r="C5983" t="str">
            <v>HC</v>
          </cell>
          <cell r="D5983">
            <v>11740</v>
          </cell>
        </row>
        <row r="5984">
          <cell r="A5984">
            <v>5998</v>
          </cell>
          <cell r="B5984" t="str">
            <v>MANO DE OBRA DD</v>
          </cell>
          <cell r="C5984" t="str">
            <v>HC</v>
          </cell>
          <cell r="D5984">
            <v>11740</v>
          </cell>
        </row>
        <row r="5985">
          <cell r="A5985">
            <v>5999</v>
          </cell>
          <cell r="B5985" t="str">
            <v>VIDRIO DE SEGUR. LAMINA05</v>
          </cell>
          <cell r="C5985" t="str">
            <v>M2</v>
          </cell>
          <cell r="D5985">
            <v>50000</v>
          </cell>
        </row>
        <row r="5986">
          <cell r="A5986">
            <v>6000</v>
          </cell>
          <cell r="B5986" t="str">
            <v>VIDRIO DE SEGUR. LAMINA06</v>
          </cell>
          <cell r="C5986" t="str">
            <v>M2</v>
          </cell>
          <cell r="D5986">
            <v>48000</v>
          </cell>
        </row>
        <row r="5987">
          <cell r="A5987">
            <v>6001</v>
          </cell>
          <cell r="B5987" t="str">
            <v>PUNTILLA DE 2" 21/2" 3"</v>
          </cell>
          <cell r="C5987" t="str">
            <v>Lbs</v>
          </cell>
          <cell r="D5987">
            <v>1200</v>
          </cell>
        </row>
        <row r="5988">
          <cell r="A5988">
            <v>6002</v>
          </cell>
          <cell r="B5988" t="str">
            <v>LISTON ABARCO 3"x2"x15'</v>
          </cell>
          <cell r="C5988" t="str">
            <v>ML</v>
          </cell>
          <cell r="D5988">
            <v>8025</v>
          </cell>
        </row>
        <row r="5989">
          <cell r="A5989">
            <v>6003</v>
          </cell>
        </row>
        <row r="5990">
          <cell r="A5990">
            <v>6004</v>
          </cell>
        </row>
        <row r="5991">
          <cell r="A5991">
            <v>6005</v>
          </cell>
        </row>
        <row r="5992">
          <cell r="A5992">
            <v>6006</v>
          </cell>
        </row>
        <row r="5993">
          <cell r="A5993">
            <v>6007</v>
          </cell>
          <cell r="B5993" t="str">
            <v>POSTES DE CONCRETO  8 MTS X 510 KGS</v>
          </cell>
          <cell r="C5993" t="str">
            <v>Und</v>
          </cell>
          <cell r="D5993">
            <v>142000</v>
          </cell>
        </row>
        <row r="5994">
          <cell r="A5994">
            <v>6008</v>
          </cell>
          <cell r="B5994" t="str">
            <v>POSTES DE CONCRETO  8 MTS X 750 KGS</v>
          </cell>
          <cell r="C5994" t="str">
            <v>Und</v>
          </cell>
          <cell r="D5994">
            <v>182000</v>
          </cell>
        </row>
        <row r="5995">
          <cell r="A5995">
            <v>6009</v>
          </cell>
          <cell r="B5995" t="str">
            <v>POSTES DE CONCRETO  8 MTS X 1050 KGS</v>
          </cell>
          <cell r="C5995" t="str">
            <v>Und</v>
          </cell>
          <cell r="D5995">
            <v>228000</v>
          </cell>
        </row>
        <row r="5996">
          <cell r="A5996">
            <v>6010</v>
          </cell>
          <cell r="B5996" t="str">
            <v>POSTES DE CONCRETO  9 MTS X 510 KGS</v>
          </cell>
          <cell r="C5996" t="str">
            <v>Und</v>
          </cell>
          <cell r="D5996">
            <v>208000</v>
          </cell>
        </row>
        <row r="5997">
          <cell r="A5997">
            <v>6011</v>
          </cell>
          <cell r="B5997" t="str">
            <v>POSTES DE CONCRETO  10 MTS X 510 KGS</v>
          </cell>
          <cell r="C5997" t="str">
            <v>Und</v>
          </cell>
          <cell r="D5997">
            <v>223000</v>
          </cell>
        </row>
        <row r="5998">
          <cell r="A5998">
            <v>6012</v>
          </cell>
          <cell r="B5998" t="str">
            <v>POSTES DE CONCRETO  10 MTS X 750 KGS</v>
          </cell>
          <cell r="C5998" t="str">
            <v>Und</v>
          </cell>
          <cell r="D5998">
            <v>251000</v>
          </cell>
        </row>
        <row r="5999">
          <cell r="A5999">
            <v>6013</v>
          </cell>
          <cell r="B5999" t="str">
            <v>POSTES DE CONCRETO  11 MTS X 510 KGS</v>
          </cell>
          <cell r="C5999" t="str">
            <v>Und</v>
          </cell>
          <cell r="D5999">
            <v>238000</v>
          </cell>
        </row>
        <row r="6000">
          <cell r="A6000">
            <v>6014</v>
          </cell>
          <cell r="B6000" t="str">
            <v>POSTES DE CONCRETO  11 MTS X 750 KGS</v>
          </cell>
          <cell r="C6000" t="str">
            <v>Und</v>
          </cell>
          <cell r="D6000">
            <v>288000</v>
          </cell>
        </row>
        <row r="6001">
          <cell r="A6001">
            <v>6015</v>
          </cell>
          <cell r="B6001" t="str">
            <v>POSTES DE CONCRETO  12 MTS X 510 KGS</v>
          </cell>
          <cell r="C6001" t="str">
            <v>Und</v>
          </cell>
          <cell r="D6001">
            <v>269000</v>
          </cell>
        </row>
        <row r="6002">
          <cell r="A6002">
            <v>6016</v>
          </cell>
          <cell r="B6002" t="str">
            <v>POSTES DE CONCRETO  12 MTS X 750 KGS</v>
          </cell>
          <cell r="C6002" t="str">
            <v>Und</v>
          </cell>
          <cell r="D6002">
            <v>321000</v>
          </cell>
        </row>
        <row r="6003">
          <cell r="A6003">
            <v>6017</v>
          </cell>
          <cell r="B6003" t="str">
            <v>POSTES DE CONCRETO  12 MTS X 1050 KGS</v>
          </cell>
          <cell r="C6003" t="str">
            <v>Und</v>
          </cell>
          <cell r="D6003">
            <v>452000</v>
          </cell>
        </row>
        <row r="6004">
          <cell r="A6004">
            <v>6018</v>
          </cell>
          <cell r="B6004" t="str">
            <v>POSTES DE CONCRETO  14 MTS X 750 KGS</v>
          </cell>
          <cell r="C6004" t="str">
            <v>Und</v>
          </cell>
          <cell r="D6004">
            <v>498000</v>
          </cell>
        </row>
        <row r="6005">
          <cell r="A6005">
            <v>6019</v>
          </cell>
          <cell r="B6005" t="str">
            <v>POSTES DE CONCRETO  14 MTS X 1050 KGS</v>
          </cell>
          <cell r="C6005" t="str">
            <v>Und</v>
          </cell>
          <cell r="D6005">
            <v>570000</v>
          </cell>
        </row>
        <row r="6006">
          <cell r="A6006">
            <v>6020</v>
          </cell>
          <cell r="B6006" t="str">
            <v>POSTES DE CONCRETO  16 MTS X 750 KGS</v>
          </cell>
          <cell r="C6006" t="str">
            <v>Und</v>
          </cell>
          <cell r="D6006">
            <v>620000</v>
          </cell>
        </row>
        <row r="6007">
          <cell r="A6007">
            <v>6021</v>
          </cell>
          <cell r="B6007" t="str">
            <v>POSTES DE CONCRETO  8 MTS X 510 KGS</v>
          </cell>
          <cell r="C6007" t="str">
            <v>Und</v>
          </cell>
          <cell r="D6007">
            <v>145000</v>
          </cell>
        </row>
        <row r="6008">
          <cell r="A6008">
            <v>6022</v>
          </cell>
          <cell r="B6008" t="str">
            <v>POSTES DE CONCRETO  10 MTS X 510 KGS</v>
          </cell>
          <cell r="C6008" t="str">
            <v>Und</v>
          </cell>
          <cell r="D6008">
            <v>230000</v>
          </cell>
        </row>
        <row r="6009">
          <cell r="A6009">
            <v>6023</v>
          </cell>
          <cell r="B6009" t="str">
            <v>POSTES DE CONCRETO  11 MTS X 510 KGS</v>
          </cell>
          <cell r="C6009" t="str">
            <v>Und</v>
          </cell>
          <cell r="D6009">
            <v>276000</v>
          </cell>
        </row>
        <row r="6010">
          <cell r="A6010">
            <v>6024</v>
          </cell>
          <cell r="B6010" t="str">
            <v>POSTES DE CONCRETO  12 MTS X 510 KGS</v>
          </cell>
          <cell r="C6010" t="str">
            <v>Und</v>
          </cell>
          <cell r="D6010">
            <v>245000</v>
          </cell>
        </row>
        <row r="6011">
          <cell r="A6011">
            <v>6025</v>
          </cell>
          <cell r="B6011" t="str">
            <v>POSTES DE CONCRETO  14 MTS X 750 KGS</v>
          </cell>
          <cell r="C6011" t="str">
            <v>Und</v>
          </cell>
          <cell r="D6011">
            <v>510000</v>
          </cell>
        </row>
        <row r="6012">
          <cell r="A6012">
            <v>6026</v>
          </cell>
          <cell r="B6012" t="str">
            <v>POSTES DE CONCRETO  16 MTS X 750 KGS</v>
          </cell>
          <cell r="C6012" t="str">
            <v>Und</v>
          </cell>
          <cell r="D6012">
            <v>646000</v>
          </cell>
        </row>
        <row r="6013">
          <cell r="A6013">
            <v>6027</v>
          </cell>
          <cell r="B6013" t="str">
            <v>BLOQUES DE CONCRETO BASE .40 X20X.20X.20</v>
          </cell>
          <cell r="C6013" t="str">
            <v>Und</v>
          </cell>
          <cell r="D6013">
            <v>7000</v>
          </cell>
        </row>
        <row r="6014">
          <cell r="A6014">
            <v>6028</v>
          </cell>
          <cell r="B6014" t="str">
            <v>BLOQUES DE CONCRETO BASE .40 X20X.20X.50</v>
          </cell>
          <cell r="C6014" t="str">
            <v>Und</v>
          </cell>
          <cell r="D6014">
            <v>12000</v>
          </cell>
        </row>
        <row r="6015">
          <cell r="A6015">
            <v>6029</v>
          </cell>
          <cell r="B6015" t="str">
            <v>BLOQUES DE CONCRETO BASE .40 X50X.50X.30</v>
          </cell>
          <cell r="C6015" t="str">
            <v>Und</v>
          </cell>
          <cell r="D6015">
            <v>40000</v>
          </cell>
        </row>
        <row r="6016">
          <cell r="A6016">
            <v>6030</v>
          </cell>
          <cell r="B6016" t="str">
            <v>SIKA 101 MORTERO B</v>
          </cell>
          <cell r="C6016" t="str">
            <v>Kgs</v>
          </cell>
          <cell r="D6016">
            <v>2110</v>
          </cell>
        </row>
        <row r="6017">
          <cell r="A6017">
            <v>6031</v>
          </cell>
          <cell r="B6017" t="str">
            <v>SIKA 101 MORTERO GRIS</v>
          </cell>
          <cell r="C6017" t="str">
            <v>Kgs</v>
          </cell>
          <cell r="D6017">
            <v>1751</v>
          </cell>
        </row>
        <row r="6018">
          <cell r="A6018">
            <v>6032</v>
          </cell>
          <cell r="B6018" t="str">
            <v>ESTACA MADERAS</v>
          </cell>
          <cell r="C6018" t="str">
            <v>Und</v>
          </cell>
          <cell r="D6018">
            <v>30</v>
          </cell>
        </row>
        <row r="6019">
          <cell r="A6019">
            <v>6033</v>
          </cell>
          <cell r="B6019" t="str">
            <v>HERRAMIENTAS MENORES</v>
          </cell>
          <cell r="C6019" t="str">
            <v>Gbl</v>
          </cell>
          <cell r="D6019">
            <v>9899</v>
          </cell>
        </row>
        <row r="6020">
          <cell r="A6020">
            <v>6034</v>
          </cell>
          <cell r="B6020" t="str">
            <v xml:space="preserve">OFICIAL </v>
          </cell>
          <cell r="C6020" t="str">
            <v>DD</v>
          </cell>
          <cell r="D6020">
            <v>20000</v>
          </cell>
        </row>
        <row r="6021">
          <cell r="A6021">
            <v>6035</v>
          </cell>
          <cell r="B6021" t="str">
            <v xml:space="preserve">1 AYUDANTE </v>
          </cell>
          <cell r="C6021" t="str">
            <v>DD</v>
          </cell>
          <cell r="D6021">
            <v>13000</v>
          </cell>
        </row>
        <row r="6022">
          <cell r="A6022">
            <v>6036</v>
          </cell>
          <cell r="B6022" t="str">
            <v xml:space="preserve">2 AYUDANTE </v>
          </cell>
          <cell r="C6022" t="str">
            <v>DD</v>
          </cell>
          <cell r="D6022">
            <v>26000</v>
          </cell>
        </row>
        <row r="6023">
          <cell r="A6023">
            <v>6037</v>
          </cell>
          <cell r="B6023" t="str">
            <v xml:space="preserve">3 AYUDANTE </v>
          </cell>
          <cell r="C6023" t="str">
            <v>DD</v>
          </cell>
          <cell r="D6023">
            <v>39000</v>
          </cell>
        </row>
        <row r="6024">
          <cell r="A6024">
            <v>6038</v>
          </cell>
          <cell r="B6024" t="str">
            <v>MAESTRO</v>
          </cell>
          <cell r="C6024" t="str">
            <v>DD</v>
          </cell>
          <cell r="D6024">
            <v>30000</v>
          </cell>
        </row>
        <row r="6025">
          <cell r="A6025">
            <v>6039</v>
          </cell>
          <cell r="B6025" t="str">
            <v>CONCRETO 3000 P.S.I.</v>
          </cell>
          <cell r="C6025" t="str">
            <v>M3</v>
          </cell>
          <cell r="D6025">
            <v>180080</v>
          </cell>
        </row>
        <row r="6026">
          <cell r="A6026">
            <v>6040</v>
          </cell>
          <cell r="B6026" t="str">
            <v>CONCRETO 3000 P.S.I. 60%</v>
          </cell>
          <cell r="C6026" t="str">
            <v>M3</v>
          </cell>
          <cell r="D6026">
            <v>180080</v>
          </cell>
        </row>
        <row r="6027">
          <cell r="A6027">
            <v>6041</v>
          </cell>
          <cell r="B6027" t="str">
            <v>PIEDRA BRUTA  40%</v>
          </cell>
          <cell r="C6027" t="str">
            <v>M3</v>
          </cell>
          <cell r="D6027">
            <v>14000</v>
          </cell>
        </row>
        <row r="6028">
          <cell r="A6028">
            <v>6042</v>
          </cell>
          <cell r="B6028" t="str">
            <v xml:space="preserve">4  AYUDANTE </v>
          </cell>
          <cell r="C6028" t="str">
            <v>DD</v>
          </cell>
          <cell r="D6028">
            <v>52000</v>
          </cell>
        </row>
        <row r="6029">
          <cell r="A6029">
            <v>6043</v>
          </cell>
          <cell r="B6029" t="str">
            <v>BLOQUE MACIZO CEMENTO</v>
          </cell>
          <cell r="C6029" t="str">
            <v>Und</v>
          </cell>
          <cell r="D6029">
            <v>800</v>
          </cell>
        </row>
        <row r="6030">
          <cell r="A6030">
            <v>6044</v>
          </cell>
          <cell r="B6030" t="str">
            <v>MORTERO 1:5</v>
          </cell>
          <cell r="C6030" t="str">
            <v>M3</v>
          </cell>
          <cell r="D6030">
            <v>138894</v>
          </cell>
        </row>
        <row r="6031">
          <cell r="A6031">
            <v>6045</v>
          </cell>
          <cell r="B6031" t="str">
            <v>DESPERDICIO</v>
          </cell>
          <cell r="C6031" t="str">
            <v>%</v>
          </cell>
          <cell r="D6031">
            <v>5</v>
          </cell>
        </row>
        <row r="6032">
          <cell r="A6032">
            <v>6046</v>
          </cell>
          <cell r="B6032" t="str">
            <v>LISTON MADERA  3"X2" X 15'</v>
          </cell>
          <cell r="C6032" t="str">
            <v>P3</v>
          </cell>
          <cell r="D6032">
            <v>1700</v>
          </cell>
        </row>
        <row r="6033">
          <cell r="A6033">
            <v>6047</v>
          </cell>
          <cell r="B6033" t="str">
            <v>LISTON MADERA  4"X2" X 15'</v>
          </cell>
          <cell r="C6033" t="str">
            <v>P3</v>
          </cell>
          <cell r="D6033">
            <v>1700</v>
          </cell>
        </row>
        <row r="6034">
          <cell r="A6034">
            <v>6048</v>
          </cell>
          <cell r="B6034" t="str">
            <v>LAMINA DE ETERNIT</v>
          </cell>
          <cell r="C6034" t="str">
            <v>Und</v>
          </cell>
          <cell r="D6034">
            <v>12199</v>
          </cell>
        </row>
        <row r="6035">
          <cell r="A6035">
            <v>6049</v>
          </cell>
          <cell r="B6035" t="str">
            <v>PUNTILLAS DE 2" 3" 31/2"</v>
          </cell>
          <cell r="C6035" t="str">
            <v>KGS</v>
          </cell>
          <cell r="D6035">
            <v>2000</v>
          </cell>
        </row>
        <row r="6036">
          <cell r="A6036">
            <v>6050</v>
          </cell>
          <cell r="B6036" t="str">
            <v>RELLENO MATERIAL SELECCIONADO</v>
          </cell>
          <cell r="C6036" t="str">
            <v>M3</v>
          </cell>
          <cell r="D6036">
            <v>10000</v>
          </cell>
        </row>
        <row r="6037">
          <cell r="A6037">
            <v>6051</v>
          </cell>
          <cell r="B6037" t="str">
            <v>CONCRETO 2500 P.S.I.</v>
          </cell>
          <cell r="C6037" t="str">
            <v>M3</v>
          </cell>
          <cell r="D6037">
            <v>155160</v>
          </cell>
        </row>
        <row r="6038">
          <cell r="A6038">
            <v>6052</v>
          </cell>
          <cell r="B6038" t="str">
            <v>PUERTA METALICA</v>
          </cell>
          <cell r="C6038" t="str">
            <v>UND</v>
          </cell>
          <cell r="D6038">
            <v>99750</v>
          </cell>
        </row>
        <row r="6039">
          <cell r="A6039">
            <v>6053</v>
          </cell>
          <cell r="B6039" t="str">
            <v>FORMALETA DE COLUMNETA</v>
          </cell>
          <cell r="C6039" t="str">
            <v>GBL</v>
          </cell>
          <cell r="D6039">
            <v>0</v>
          </cell>
        </row>
        <row r="6040">
          <cell r="A6040">
            <v>6054</v>
          </cell>
          <cell r="B6040" t="str">
            <v>TABLA CARACOLI 1"x12cmx3m</v>
          </cell>
          <cell r="C6040" t="str">
            <v>UN</v>
          </cell>
          <cell r="D6040">
            <v>5500</v>
          </cell>
        </row>
        <row r="6041">
          <cell r="A6041">
            <v>6055</v>
          </cell>
          <cell r="B6041" t="str">
            <v>GANCHO DE HIERRO</v>
          </cell>
          <cell r="C6041" t="str">
            <v>UN</v>
          </cell>
          <cell r="D6041">
            <v>200</v>
          </cell>
        </row>
        <row r="6042">
          <cell r="A6042">
            <v>6056</v>
          </cell>
          <cell r="B6042" t="str">
            <v>ALAMBRE NEGRO       No.18</v>
          </cell>
          <cell r="C6042" t="str">
            <v>KG</v>
          </cell>
          <cell r="D6042">
            <v>3000</v>
          </cell>
        </row>
        <row r="6043">
          <cell r="A6043">
            <v>6057</v>
          </cell>
          <cell r="B6043" t="str">
            <v>ACERO FIG.60000 PSI  1/2"</v>
          </cell>
          <cell r="C6043" t="str">
            <v>KG</v>
          </cell>
          <cell r="D6043">
            <v>900</v>
          </cell>
        </row>
        <row r="6044">
          <cell r="A6044">
            <v>6058</v>
          </cell>
          <cell r="B6044" t="str">
            <v>SEGUETA METALOY   12x3 cm</v>
          </cell>
          <cell r="C6044" t="str">
            <v>UN</v>
          </cell>
          <cell r="D6044">
            <v>1500</v>
          </cell>
        </row>
        <row r="6045">
          <cell r="A6045">
            <v>6059</v>
          </cell>
          <cell r="B6045" t="str">
            <v>ACERO DE REFUERZO 60,000 PSI</v>
          </cell>
          <cell r="C6045" t="str">
            <v>KG</v>
          </cell>
          <cell r="D6045">
            <v>2134</v>
          </cell>
        </row>
        <row r="6046">
          <cell r="A6046">
            <v>6060</v>
          </cell>
          <cell r="B6046" t="str">
            <v>TUBERIA SANITARIA 2"</v>
          </cell>
          <cell r="C6046" t="str">
            <v>ML</v>
          </cell>
          <cell r="D6046">
            <v>9432</v>
          </cell>
        </row>
        <row r="6047">
          <cell r="A6047">
            <v>6061</v>
          </cell>
          <cell r="B6047" t="str">
            <v>TUBERIA SANITARIA 3"</v>
          </cell>
          <cell r="C6047" t="str">
            <v>ML</v>
          </cell>
          <cell r="D6047">
            <v>8455</v>
          </cell>
        </row>
        <row r="6048">
          <cell r="A6048">
            <v>6062</v>
          </cell>
          <cell r="B6048" t="str">
            <v>TUBERIA SANITARIA 4"</v>
          </cell>
          <cell r="C6048" t="str">
            <v>ML</v>
          </cell>
          <cell r="D6048">
            <v>11787</v>
          </cell>
        </row>
        <row r="6049">
          <cell r="A6049">
            <v>6063</v>
          </cell>
          <cell r="B6049" t="str">
            <v>SOLDADURA LIQUIDA</v>
          </cell>
          <cell r="C6049" t="str">
            <v>GLN</v>
          </cell>
          <cell r="D6049">
            <v>37198</v>
          </cell>
        </row>
        <row r="6050">
          <cell r="A6050">
            <v>6064</v>
          </cell>
          <cell r="B6050" t="str">
            <v>LIMPIADOR TUBERIA</v>
          </cell>
          <cell r="C6050" t="str">
            <v>UND</v>
          </cell>
          <cell r="D6050">
            <v>17936</v>
          </cell>
        </row>
        <row r="6051">
          <cell r="A6051">
            <v>6065</v>
          </cell>
          <cell r="B6051" t="str">
            <v>BUJE DE 4 X 2</v>
          </cell>
          <cell r="C6051" t="str">
            <v>UND</v>
          </cell>
          <cell r="D6051">
            <v>8800</v>
          </cell>
        </row>
        <row r="6052">
          <cell r="A6052">
            <v>6066</v>
          </cell>
          <cell r="B6052" t="str">
            <v>BUJE DE 4 X3</v>
          </cell>
          <cell r="C6052" t="str">
            <v>UND</v>
          </cell>
          <cell r="D6052">
            <v>9410</v>
          </cell>
        </row>
        <row r="6053">
          <cell r="A6053">
            <v>6067</v>
          </cell>
          <cell r="B6053" t="str">
            <v>BUJE DE 3 X2</v>
          </cell>
          <cell r="C6053" t="str">
            <v>UND</v>
          </cell>
          <cell r="D6053">
            <v>7650</v>
          </cell>
        </row>
        <row r="6054">
          <cell r="A6054">
            <v>6068</v>
          </cell>
          <cell r="B6054" t="str">
            <v>CODO 90 X 2</v>
          </cell>
          <cell r="C6054" t="str">
            <v>UND</v>
          </cell>
          <cell r="D6054">
            <v>1894</v>
          </cell>
        </row>
        <row r="6055">
          <cell r="A6055">
            <v>6069</v>
          </cell>
          <cell r="B6055" t="str">
            <v>CODO 90 X 3</v>
          </cell>
          <cell r="C6055" t="str">
            <v>UND</v>
          </cell>
          <cell r="D6055">
            <v>4120</v>
          </cell>
        </row>
        <row r="6056">
          <cell r="A6056">
            <v>6070</v>
          </cell>
          <cell r="B6056" t="str">
            <v>CODO 90 CXC 4</v>
          </cell>
          <cell r="C6056" t="str">
            <v>UND</v>
          </cell>
          <cell r="D6056">
            <v>9437</v>
          </cell>
        </row>
        <row r="6057">
          <cell r="A6057">
            <v>6071</v>
          </cell>
          <cell r="B6057" t="str">
            <v>CODO 45 X 2 SANITARIA</v>
          </cell>
          <cell r="C6057" t="str">
            <v>UND</v>
          </cell>
          <cell r="D6057">
            <v>2889</v>
          </cell>
        </row>
        <row r="6058">
          <cell r="A6058">
            <v>6072</v>
          </cell>
          <cell r="B6058" t="str">
            <v>CODO 45 X 3 SANT CXC</v>
          </cell>
          <cell r="C6058" t="str">
            <v>UND</v>
          </cell>
          <cell r="D6058">
            <v>10309</v>
          </cell>
        </row>
        <row r="6059">
          <cell r="A6059">
            <v>6073</v>
          </cell>
          <cell r="B6059" t="str">
            <v>CODO 45 X 4</v>
          </cell>
          <cell r="C6059" t="str">
            <v>UND</v>
          </cell>
          <cell r="D6059">
            <v>7561</v>
          </cell>
        </row>
        <row r="6060">
          <cell r="A6060">
            <v>6074</v>
          </cell>
          <cell r="B6060" t="str">
            <v>LADRILLO COMUN</v>
          </cell>
          <cell r="C6060" t="str">
            <v>UND</v>
          </cell>
          <cell r="D6060">
            <v>68</v>
          </cell>
        </row>
        <row r="6061">
          <cell r="A6061">
            <v>6075</v>
          </cell>
          <cell r="B6061" t="str">
            <v>BASE GRANULAR</v>
          </cell>
          <cell r="C6061" t="str">
            <v>M3</v>
          </cell>
          <cell r="D6061">
            <v>17694.59</v>
          </cell>
        </row>
        <row r="6062">
          <cell r="A6062">
            <v>6076</v>
          </cell>
          <cell r="B6062" t="str">
            <v>ACERO DE REFUERZO 40,000 PSI 3/8</v>
          </cell>
          <cell r="C6062" t="str">
            <v>KG</v>
          </cell>
          <cell r="D6062">
            <v>2359</v>
          </cell>
        </row>
        <row r="6063">
          <cell r="A6063">
            <v>6077</v>
          </cell>
          <cell r="B6063" t="str">
            <v>FORMALETA PARA ENTREPISO</v>
          </cell>
          <cell r="C6063" t="str">
            <v>DD</v>
          </cell>
          <cell r="D6063">
            <v>289</v>
          </cell>
        </row>
        <row r="6064">
          <cell r="A6064">
            <v>6078</v>
          </cell>
          <cell r="B6064" t="str">
            <v>ACERO DE REFUERZO 40,000 PSI 1/4</v>
          </cell>
          <cell r="C6064" t="str">
            <v>KG</v>
          </cell>
          <cell r="D6064">
            <v>2359</v>
          </cell>
        </row>
        <row r="6065">
          <cell r="A6065">
            <v>6079</v>
          </cell>
          <cell r="B6065" t="str">
            <v>A.C.P.M.</v>
          </cell>
          <cell r="C6065" t="str">
            <v>GLN</v>
          </cell>
          <cell r="D6065">
            <v>3254</v>
          </cell>
        </row>
        <row r="6066">
          <cell r="A6066">
            <v>6080</v>
          </cell>
          <cell r="B6066" t="str">
            <v>TABLA DE CATIVO 1X2X3,00 MTS</v>
          </cell>
          <cell r="C6066" t="str">
            <v>UND</v>
          </cell>
          <cell r="D6066">
            <v>9630</v>
          </cell>
        </row>
        <row r="6067">
          <cell r="A6067">
            <v>6081</v>
          </cell>
          <cell r="B6067" t="str">
            <v>TABLA DE CEIBA  1X2X3,00 MTS</v>
          </cell>
          <cell r="C6067" t="str">
            <v>UND</v>
          </cell>
          <cell r="D6067">
            <v>37800</v>
          </cell>
        </row>
        <row r="6068">
          <cell r="A6068">
            <v>6082</v>
          </cell>
          <cell r="B6068" t="str">
            <v>BLOQUE EN ARCILLA No 4 0,1X0,2X0,40</v>
          </cell>
          <cell r="C6068" t="str">
            <v>UND</v>
          </cell>
          <cell r="D6068">
            <v>706</v>
          </cell>
        </row>
        <row r="6069">
          <cell r="A6069">
            <v>6083</v>
          </cell>
          <cell r="B6069" t="str">
            <v>BLOQUE EN ARCILLA No 6 0,15X0,2X0,40</v>
          </cell>
          <cell r="C6069" t="str">
            <v>UND</v>
          </cell>
          <cell r="D6069">
            <v>1177</v>
          </cell>
        </row>
        <row r="6070">
          <cell r="A6070">
            <v>6084</v>
          </cell>
          <cell r="B6070" t="str">
            <v>BLOQUE ABUZARDADO FACHADA No 12</v>
          </cell>
          <cell r="C6070" t="str">
            <v>UND</v>
          </cell>
          <cell r="D6070">
            <v>1123</v>
          </cell>
        </row>
        <row r="6071">
          <cell r="A6071">
            <v>6085</v>
          </cell>
        </row>
        <row r="6072">
          <cell r="A6072">
            <v>6086</v>
          </cell>
        </row>
        <row r="6073">
          <cell r="A6073">
            <v>6087</v>
          </cell>
        </row>
        <row r="6074">
          <cell r="A6074">
            <v>6088</v>
          </cell>
        </row>
        <row r="6075">
          <cell r="A6075">
            <v>6089</v>
          </cell>
        </row>
        <row r="6076">
          <cell r="A6076">
            <v>6090</v>
          </cell>
        </row>
        <row r="6077">
          <cell r="A6077">
            <v>6091</v>
          </cell>
        </row>
        <row r="6078">
          <cell r="A6078">
            <v>6092</v>
          </cell>
        </row>
        <row r="6079">
          <cell r="A6079">
            <v>6093</v>
          </cell>
        </row>
        <row r="6080">
          <cell r="A6080">
            <v>6094</v>
          </cell>
        </row>
        <row r="6081">
          <cell r="A6081">
            <v>6095</v>
          </cell>
        </row>
        <row r="6082">
          <cell r="A6082">
            <v>6096</v>
          </cell>
        </row>
        <row r="6083">
          <cell r="A6083">
            <v>6097</v>
          </cell>
        </row>
        <row r="6084">
          <cell r="A6084">
            <v>6098</v>
          </cell>
        </row>
        <row r="6085">
          <cell r="A6085">
            <v>6099</v>
          </cell>
        </row>
        <row r="6086">
          <cell r="A6086">
            <v>6100</v>
          </cell>
        </row>
        <row r="6087">
          <cell r="A6087">
            <v>6101</v>
          </cell>
        </row>
        <row r="6088">
          <cell r="A6088">
            <v>6102</v>
          </cell>
        </row>
        <row r="6089">
          <cell r="A6089">
            <v>6103</v>
          </cell>
        </row>
        <row r="6090">
          <cell r="A6090">
            <v>6104</v>
          </cell>
        </row>
        <row r="6091">
          <cell r="A6091">
            <v>6105</v>
          </cell>
        </row>
        <row r="6092">
          <cell r="A6092">
            <v>6106</v>
          </cell>
        </row>
        <row r="6093">
          <cell r="A6093">
            <v>6107</v>
          </cell>
        </row>
        <row r="6094">
          <cell r="A6094">
            <v>6108</v>
          </cell>
        </row>
        <row r="6095">
          <cell r="A6095">
            <v>6109</v>
          </cell>
        </row>
        <row r="6096">
          <cell r="A6096">
            <v>6110</v>
          </cell>
          <cell r="B6096" t="str">
            <v>CERCHA METALICA TIPO PRATT L= 11.00m CUBIERTA</v>
          </cell>
          <cell r="C6096" t="str">
            <v>UN</v>
          </cell>
          <cell r="D6096">
            <v>621653.94999999995</v>
          </cell>
        </row>
        <row r="6097">
          <cell r="A6097">
            <v>6111</v>
          </cell>
          <cell r="B6097" t="str">
            <v>CORREA METALICA TIPO 1: 2 de1/2``+1 de 3/8``</v>
          </cell>
          <cell r="C6097" t="str">
            <v>ML</v>
          </cell>
          <cell r="D6097">
            <v>27071</v>
          </cell>
        </row>
        <row r="6098">
          <cell r="A6098">
            <v>6112</v>
          </cell>
          <cell r="B6098" t="str">
            <v>CORREA METALICA TIPO 2: 2 de1/2``+1 de 3/8``</v>
          </cell>
          <cell r="C6098" t="str">
            <v>ML</v>
          </cell>
          <cell r="D6098">
            <v>37931</v>
          </cell>
        </row>
        <row r="6099">
          <cell r="A6099">
            <v>6113</v>
          </cell>
          <cell r="B6099" t="str">
            <v>CERCHA METALICA TIPO PRATT L= 5,50m CUBIERTA</v>
          </cell>
          <cell r="C6099" t="str">
            <v>ML</v>
          </cell>
          <cell r="D6099">
            <v>310835</v>
          </cell>
        </row>
        <row r="6100">
          <cell r="A6100">
            <v>6114</v>
          </cell>
        </row>
        <row r="6101">
          <cell r="A6101">
            <v>6115</v>
          </cell>
        </row>
        <row r="6102">
          <cell r="A6102">
            <v>6116</v>
          </cell>
        </row>
        <row r="6103">
          <cell r="A6103">
            <v>6117</v>
          </cell>
        </row>
        <row r="6104">
          <cell r="A6104">
            <v>6118</v>
          </cell>
        </row>
        <row r="6105">
          <cell r="A6105">
            <v>6119</v>
          </cell>
        </row>
        <row r="6106">
          <cell r="A6106">
            <v>6120</v>
          </cell>
          <cell r="B6106" t="str">
            <v>HIDROSOLTA</v>
          </cell>
          <cell r="C6106" t="str">
            <v>KGS</v>
          </cell>
          <cell r="D6106">
            <v>4815</v>
          </cell>
        </row>
        <row r="6107">
          <cell r="A6107">
            <v>6121</v>
          </cell>
          <cell r="B6107" t="str">
            <v>REGISTRO ELECTRICO CON TAPA PARA PUESTA A TIERRA</v>
          </cell>
          <cell r="C6107" t="str">
            <v>UND</v>
          </cell>
          <cell r="D6107">
            <v>80250</v>
          </cell>
        </row>
        <row r="6108">
          <cell r="A6108">
            <v>6122</v>
          </cell>
          <cell r="B6108" t="str">
            <v>VARILLA PARA POLO A TIERRA 5/8 X 2,40 M CON CONECTOR</v>
          </cell>
          <cell r="C6108" t="str">
            <v>UND</v>
          </cell>
          <cell r="D6108">
            <v>43442</v>
          </cell>
        </row>
        <row r="6109">
          <cell r="A6109">
            <v>6123</v>
          </cell>
          <cell r="B6109" t="str">
            <v>CABLE No 4/0 AWG THHN</v>
          </cell>
          <cell r="C6109" t="str">
            <v>ML</v>
          </cell>
          <cell r="D6109">
            <v>74124</v>
          </cell>
        </row>
        <row r="6110">
          <cell r="A6110">
            <v>6124</v>
          </cell>
          <cell r="B6110" t="str">
            <v>CABLE No 1/0 AWG THHN</v>
          </cell>
          <cell r="C6110" t="str">
            <v>ML</v>
          </cell>
          <cell r="D6110">
            <v>37833</v>
          </cell>
        </row>
        <row r="6111">
          <cell r="A6111">
            <v>6125</v>
          </cell>
          <cell r="B6111" t="str">
            <v>CABLE No 2 AWG THHN</v>
          </cell>
          <cell r="C6111" t="str">
            <v>ML</v>
          </cell>
          <cell r="D6111">
            <v>23170</v>
          </cell>
        </row>
        <row r="6112">
          <cell r="A6112">
            <v>6126</v>
          </cell>
          <cell r="B6112" t="str">
            <v>CABLE No 12 AWG THHN</v>
          </cell>
          <cell r="C6112" t="str">
            <v>ML</v>
          </cell>
          <cell r="D6112">
            <v>3018</v>
          </cell>
        </row>
        <row r="6113">
          <cell r="A6113">
            <v>6127</v>
          </cell>
          <cell r="B6113" t="str">
            <v>ALAMBRE COBRE  THHN No 4</v>
          </cell>
          <cell r="C6113" t="str">
            <v>ML</v>
          </cell>
          <cell r="D6113">
            <v>5229</v>
          </cell>
        </row>
        <row r="6114">
          <cell r="A6114">
            <v>6128</v>
          </cell>
          <cell r="B6114" t="str">
            <v>ANCLA SOBRE FACHADA ALEACION ALUMINIO</v>
          </cell>
          <cell r="C6114" t="str">
            <v>UND</v>
          </cell>
          <cell r="D6114">
            <v>10922</v>
          </cell>
        </row>
        <row r="6115">
          <cell r="A6115">
            <v>6129</v>
          </cell>
          <cell r="B6115" t="str">
            <v>ANCLAJE PARA ACOMETIDA EN ALEACION ALUMINIO</v>
          </cell>
          <cell r="C6115" t="str">
            <v>UND</v>
          </cell>
          <cell r="D6115">
            <v>10922</v>
          </cell>
        </row>
        <row r="6116">
          <cell r="A6116">
            <v>6130</v>
          </cell>
          <cell r="B6116" t="str">
            <v>GRAPA PARA ACOMETIDA CON CUÑA PARA 1 PUESTO</v>
          </cell>
          <cell r="C6116" t="str">
            <v>UND</v>
          </cell>
          <cell r="D6116">
            <v>7509</v>
          </cell>
        </row>
        <row r="6117">
          <cell r="A6117">
            <v>6131</v>
          </cell>
          <cell r="B6117" t="str">
            <v>GRAPA DE SUJECCION PARA CABLE ACOMETIDA</v>
          </cell>
          <cell r="C6117" t="str">
            <v>UND</v>
          </cell>
          <cell r="D6117">
            <v>6006</v>
          </cell>
        </row>
        <row r="6118">
          <cell r="A6118">
            <v>6132</v>
          </cell>
          <cell r="B6118" t="str">
            <v>MEDIDOR DE ENERGIA CON CAJA DE SEGURIDAD</v>
          </cell>
          <cell r="C6118" t="str">
            <v>UND</v>
          </cell>
          <cell r="D6118">
            <v>524300</v>
          </cell>
        </row>
        <row r="6119">
          <cell r="A6119">
            <v>6133</v>
          </cell>
          <cell r="B6119" t="str">
            <v>PERNO DE EXPANSION 3/8 X 2 EN ACERO INOXIDABLE</v>
          </cell>
          <cell r="C6119" t="str">
            <v>UND</v>
          </cell>
          <cell r="D6119">
            <v>7509</v>
          </cell>
        </row>
        <row r="6120">
          <cell r="A6120">
            <v>6134</v>
          </cell>
          <cell r="B6120" t="str">
            <v>TENSOR DE UN PUESTO PARA CABLE ANTIFRAUDE</v>
          </cell>
          <cell r="C6120" t="str">
            <v>UND</v>
          </cell>
          <cell r="D6120">
            <v>5399</v>
          </cell>
        </row>
        <row r="6121">
          <cell r="A6121">
            <v>6135</v>
          </cell>
          <cell r="B6121" t="str">
            <v>TORNILLO GOLOSO /4 X /2</v>
          </cell>
          <cell r="C6121" t="str">
            <v>UND</v>
          </cell>
          <cell r="D6121">
            <v>620</v>
          </cell>
        </row>
        <row r="6122">
          <cell r="A6122">
            <v>6136</v>
          </cell>
          <cell r="B6122" t="str">
            <v>BANDA PARA TRANFORMADOR 7 1/2</v>
          </cell>
          <cell r="C6122" t="str">
            <v>UND</v>
          </cell>
          <cell r="D6122">
            <v>18636</v>
          </cell>
        </row>
        <row r="6123">
          <cell r="A6123">
            <v>6137</v>
          </cell>
          <cell r="B6123" t="str">
            <v>TRANFORMADOR MONOFASICO 25 KVA</v>
          </cell>
          <cell r="C6123" t="str">
            <v>UND</v>
          </cell>
          <cell r="D6123">
            <v>3564131</v>
          </cell>
        </row>
        <row r="6124">
          <cell r="A6124">
            <v>6138</v>
          </cell>
          <cell r="B6124" t="str">
            <v>CINTA BANDIT DE 1/2</v>
          </cell>
          <cell r="C6124" t="str">
            <v>UND</v>
          </cell>
          <cell r="D6124">
            <v>3786</v>
          </cell>
        </row>
        <row r="6125">
          <cell r="A6125">
            <v>6139</v>
          </cell>
          <cell r="B6125" t="str">
            <v>HEBILLA PARA CINTA BANDIT 1/2</v>
          </cell>
          <cell r="C6125" t="str">
            <v>UND</v>
          </cell>
          <cell r="D6125">
            <v>620</v>
          </cell>
        </row>
        <row r="6126">
          <cell r="A6126">
            <v>6140</v>
          </cell>
          <cell r="B6126" t="str">
            <v>PARARRAYOS 12 KV 18" DIST. FUGA COMPLETO</v>
          </cell>
          <cell r="C6126" t="str">
            <v>UND</v>
          </cell>
          <cell r="D6126">
            <v>142706</v>
          </cell>
        </row>
        <row r="6127">
          <cell r="A6127">
            <v>6141</v>
          </cell>
          <cell r="B6127" t="str">
            <v>TUBO CONDUIT GALVANIZADO 1/2</v>
          </cell>
          <cell r="C6127" t="str">
            <v>ML</v>
          </cell>
          <cell r="D6127">
            <v>22341</v>
          </cell>
        </row>
        <row r="6128">
          <cell r="A6128">
            <v>6142</v>
          </cell>
          <cell r="B6128" t="str">
            <v>TABLETA ALFA  LISA 20 X 20</v>
          </cell>
          <cell r="C6128" t="str">
            <v>ML</v>
          </cell>
          <cell r="D6128">
            <v>9763</v>
          </cell>
        </row>
        <row r="6129">
          <cell r="A6129">
            <v>6143</v>
          </cell>
          <cell r="B6129" t="str">
            <v>PIEDRA CHINA O GRAVILLA</v>
          </cell>
          <cell r="C6129" t="str">
            <v>M3</v>
          </cell>
          <cell r="D6129">
            <v>59492</v>
          </cell>
        </row>
        <row r="6130">
          <cell r="A6130">
            <v>6144</v>
          </cell>
          <cell r="B6130" t="str">
            <v>CIELO RASO INSTALADO EN LAMINA 61 X 61 TERMOACUSTICA</v>
          </cell>
          <cell r="C6130" t="str">
            <v>M2</v>
          </cell>
          <cell r="D6130">
            <v>34240</v>
          </cell>
        </row>
        <row r="6131">
          <cell r="A6131">
            <v>6145</v>
          </cell>
          <cell r="B6131" t="str">
            <v>LAMINA GALVANIZADA CALIBRE 20</v>
          </cell>
          <cell r="C6131" t="str">
            <v>UND</v>
          </cell>
          <cell r="D6131">
            <v>50894</v>
          </cell>
        </row>
        <row r="6132">
          <cell r="A6132">
            <v>6146</v>
          </cell>
          <cell r="B6132" t="str">
            <v>LISTON DE CATIVO 2 X 3</v>
          </cell>
          <cell r="C6132" t="str">
            <v>UND</v>
          </cell>
          <cell r="D6132">
            <v>10700</v>
          </cell>
        </row>
        <row r="6133">
          <cell r="A6133">
            <v>6147</v>
          </cell>
          <cell r="B6133" t="str">
            <v>PUNTILLA DE 3 1/2</v>
          </cell>
          <cell r="C6133" t="str">
            <v>LB</v>
          </cell>
          <cell r="D6133">
            <v>1744</v>
          </cell>
        </row>
        <row r="6134">
          <cell r="A6134">
            <v>6148</v>
          </cell>
          <cell r="B6134" t="str">
            <v>TUBO ESTUCTURAL GALVANIZADO 1 1/2</v>
          </cell>
          <cell r="C6134" t="str">
            <v>ML</v>
          </cell>
          <cell r="D6134">
            <v>16585</v>
          </cell>
        </row>
        <row r="6135">
          <cell r="A6135">
            <v>6149</v>
          </cell>
          <cell r="B6135" t="str">
            <v>UNION GALVANIZADA 1 1 /2"</v>
          </cell>
          <cell r="C6135" t="str">
            <v>UND</v>
          </cell>
          <cell r="D6135">
            <v>3852</v>
          </cell>
        </row>
        <row r="6136">
          <cell r="A6136">
            <v>6150</v>
          </cell>
          <cell r="B6136" t="str">
            <v xml:space="preserve">LISTON DE CATIVO </v>
          </cell>
          <cell r="C6136" t="str">
            <v>UND</v>
          </cell>
          <cell r="D6136">
            <v>4334</v>
          </cell>
        </row>
        <row r="6137">
          <cell r="A6137">
            <v>6151</v>
          </cell>
          <cell r="B6137" t="str">
            <v>CERRADURA SAFE ENTRADA VERONA</v>
          </cell>
          <cell r="C6137" t="str">
            <v>UND</v>
          </cell>
          <cell r="D6137">
            <v>27071</v>
          </cell>
        </row>
        <row r="6138">
          <cell r="A6138">
            <v>6152</v>
          </cell>
          <cell r="B6138" t="str">
            <v>VENTANA ALUMINIO PROYECTANTE VP-3831</v>
          </cell>
          <cell r="C6138" t="str">
            <v>M2</v>
          </cell>
          <cell r="D6138">
            <v>76398</v>
          </cell>
        </row>
        <row r="6139">
          <cell r="A6139">
            <v>6153</v>
          </cell>
          <cell r="B6139" t="str">
            <v>PABMERIL PLIEGO 9" x 11"</v>
          </cell>
          <cell r="C6139" t="str">
            <v>UND</v>
          </cell>
          <cell r="D6139">
            <v>1979</v>
          </cell>
        </row>
        <row r="6140">
          <cell r="A6140">
            <v>6154</v>
          </cell>
          <cell r="B6140" t="str">
            <v>MASTERKURE 122 - CURADOR</v>
          </cell>
          <cell r="C6140" t="str">
            <v>KG</v>
          </cell>
          <cell r="D6140">
            <v>3605.9</v>
          </cell>
        </row>
        <row r="6141">
          <cell r="A6141">
            <v>6155</v>
          </cell>
          <cell r="B6141" t="str">
            <v>PISACONCRETO PARA PAVIMENTO O BURRO</v>
          </cell>
          <cell r="C6141" t="str">
            <v>DD</v>
          </cell>
          <cell r="D6141">
            <v>2730.64</v>
          </cell>
        </row>
        <row r="6142">
          <cell r="A6142">
            <v>6156</v>
          </cell>
          <cell r="B6142" t="str">
            <v>RIELES PARA PAVIMENTO</v>
          </cell>
          <cell r="C6142" t="str">
            <v>DD</v>
          </cell>
          <cell r="D6142">
            <v>1488.37</v>
          </cell>
        </row>
        <row r="6143">
          <cell r="A6143">
            <v>6157</v>
          </cell>
          <cell r="B6143" t="str">
            <v>INSUMOS PARA ASEO Y LIMPIEZA</v>
          </cell>
          <cell r="C6143" t="str">
            <v>Esp</v>
          </cell>
          <cell r="D6143">
            <v>2246</v>
          </cell>
        </row>
        <row r="6144">
          <cell r="A6144">
            <v>6158</v>
          </cell>
        </row>
        <row r="6145">
          <cell r="A6145">
            <v>6159</v>
          </cell>
        </row>
        <row r="6146">
          <cell r="A6146">
            <v>6160</v>
          </cell>
          <cell r="B6146" t="str">
            <v>CERCHA METALICA TIPO PRATT L=  7.70m  CUBIERTA</v>
          </cell>
          <cell r="C6146" t="str">
            <v>UN</v>
          </cell>
          <cell r="D6146">
            <v>434687.5</v>
          </cell>
        </row>
        <row r="6147">
          <cell r="A6147">
            <v>6161</v>
          </cell>
          <cell r="B6147" t="str">
            <v>CORREA METALICA TIPO 1: 2 de1/2``+1 de 3/8``</v>
          </cell>
          <cell r="C6147" t="str">
            <v>ML</v>
          </cell>
          <cell r="D6147">
            <v>27071</v>
          </cell>
        </row>
        <row r="6148">
          <cell r="A6148">
            <v>6162</v>
          </cell>
          <cell r="B6148" t="str">
            <v>CAÑUELA EN CONCRETO DE 20x12</v>
          </cell>
          <cell r="C6148" t="str">
            <v>ML</v>
          </cell>
          <cell r="D6148">
            <v>4846</v>
          </cell>
        </row>
        <row r="6149">
          <cell r="A6149">
            <v>6163</v>
          </cell>
          <cell r="B6149" t="str">
            <v>IMPERMEABILIZACION ZABALETAS CON MANTO EDIL (ME) DE 3 mm y ACABADO EN PINTURA DE ALUMINIO</v>
          </cell>
          <cell r="C6149" t="str">
            <v>ML</v>
          </cell>
          <cell r="D6149">
            <v>10312</v>
          </cell>
        </row>
        <row r="6150">
          <cell r="A6150">
            <v>6164</v>
          </cell>
          <cell r="B6150" t="str">
            <v>PAÑETE IMPERMEABILIZADO MORTERO 1:3 - SIKA-1</v>
          </cell>
          <cell r="C6150" t="str">
            <v>M2</v>
          </cell>
          <cell r="D6150">
            <v>14787</v>
          </cell>
        </row>
        <row r="6151">
          <cell r="A6151">
            <v>6165</v>
          </cell>
          <cell r="B6151" t="str">
            <v>VÁLVULA DE COMPUERTA 3/4"  RED WHITE</v>
          </cell>
          <cell r="C6151" t="str">
            <v>UN</v>
          </cell>
          <cell r="D6151">
            <v>27124.5</v>
          </cell>
        </row>
        <row r="6152">
          <cell r="A6152">
            <v>6166</v>
          </cell>
          <cell r="B6152" t="str">
            <v>BOMBILLO INCANDESENTE 100 W</v>
          </cell>
          <cell r="C6152" t="str">
            <v>UN</v>
          </cell>
          <cell r="D6152">
            <v>2675</v>
          </cell>
        </row>
        <row r="6153">
          <cell r="A6153">
            <v>6167</v>
          </cell>
          <cell r="B6153" t="str">
            <v>TABLON ANTIDESLIZANTE 0,30 X 0,30</v>
          </cell>
          <cell r="C6153" t="str">
            <v>M2</v>
          </cell>
          <cell r="D6153">
            <v>18825</v>
          </cell>
        </row>
        <row r="6154">
          <cell r="A6154">
            <v>6168</v>
          </cell>
          <cell r="B6154" t="str">
            <v>WIN PVC BEIGE</v>
          </cell>
          <cell r="C6154" t="str">
            <v>UN</v>
          </cell>
          <cell r="D6154">
            <v>3049.5</v>
          </cell>
        </row>
        <row r="6155">
          <cell r="A6155">
            <v>6169</v>
          </cell>
          <cell r="B6155" t="str">
            <v>ÁNGULO HIERRO 3/4 x 1/8</v>
          </cell>
          <cell r="C6155" t="str">
            <v>ML</v>
          </cell>
          <cell r="D6155">
            <v>1323.59</v>
          </cell>
        </row>
        <row r="6156">
          <cell r="A6156">
            <v>6170</v>
          </cell>
          <cell r="B6156" t="str">
            <v>ANTICORROSIVO ROJO CLARO</v>
          </cell>
          <cell r="C6156" t="str">
            <v>GL</v>
          </cell>
          <cell r="D6156">
            <v>34026</v>
          </cell>
        </row>
        <row r="6157">
          <cell r="A6157">
            <v>6171</v>
          </cell>
          <cell r="B6157" t="str">
            <v>BISAGRA ALUMINIO EXT 3"</v>
          </cell>
          <cell r="C6157" t="str">
            <v>UN</v>
          </cell>
          <cell r="D6157">
            <v>2033</v>
          </cell>
        </row>
        <row r="6158">
          <cell r="A6158">
            <v>6172</v>
          </cell>
          <cell r="B6158" t="str">
            <v>DISOLVENTE THINNER</v>
          </cell>
          <cell r="C6158" t="str">
            <v>GL</v>
          </cell>
          <cell r="D6158">
            <v>9117.4699999999993</v>
          </cell>
        </row>
        <row r="6159">
          <cell r="A6159">
            <v>6173</v>
          </cell>
          <cell r="B6159" t="str">
            <v>ESMALTE SINTÉTICO PINTULUX</v>
          </cell>
          <cell r="C6159" t="str">
            <v>GL</v>
          </cell>
          <cell r="D6159">
            <v>46283.92</v>
          </cell>
        </row>
        <row r="6160">
          <cell r="A6160">
            <v>6174</v>
          </cell>
          <cell r="B6160" t="str">
            <v>LÁMINA GALVANIZADA CALIBRE 20</v>
          </cell>
          <cell r="C6160" t="str">
            <v>UN</v>
          </cell>
          <cell r="D6160">
            <v>50894.55</v>
          </cell>
        </row>
        <row r="6161">
          <cell r="A6161">
            <v>6175</v>
          </cell>
          <cell r="B6161" t="str">
            <v>PABMERIL PLIEGO 9" x 11"</v>
          </cell>
          <cell r="C6161" t="str">
            <v>UN</v>
          </cell>
          <cell r="D6161">
            <v>1979.5</v>
          </cell>
        </row>
        <row r="6162">
          <cell r="A6162">
            <v>6176</v>
          </cell>
          <cell r="B6162" t="str">
            <v>SOLDADURA ELÉCTRICA 004-3/23"</v>
          </cell>
          <cell r="C6162" t="str">
            <v>KG</v>
          </cell>
          <cell r="D6162">
            <v>4601</v>
          </cell>
        </row>
        <row r="6163">
          <cell r="A6163">
            <v>6177</v>
          </cell>
          <cell r="B6163" t="str">
            <v>TEE 19MM X 17MM PINTADO</v>
          </cell>
          <cell r="C6163" t="str">
            <v>ML</v>
          </cell>
          <cell r="D6163">
            <v>1605</v>
          </cell>
        </row>
        <row r="6164">
          <cell r="A6164">
            <v>6178</v>
          </cell>
          <cell r="B6164" t="str">
            <v>ANCLAJE HDI 12 HILTI</v>
          </cell>
          <cell r="C6164" t="str">
            <v>UN</v>
          </cell>
          <cell r="D6164">
            <v>2209.5500000000002</v>
          </cell>
        </row>
        <row r="6165">
          <cell r="A6165">
            <v>6179</v>
          </cell>
          <cell r="B6165" t="str">
            <v>TUBO ESTRUCT. REDONDO NEGRO 1-1/4"</v>
          </cell>
          <cell r="C6165" t="str">
            <v>ML</v>
          </cell>
          <cell r="D6165">
            <v>6955</v>
          </cell>
        </row>
        <row r="6166">
          <cell r="A6166">
            <v>6180</v>
          </cell>
          <cell r="B6166" t="str">
            <v>GAS POR CUÑETE</v>
          </cell>
          <cell r="C6166" t="str">
            <v>UN</v>
          </cell>
          <cell r="D6166">
            <v>16050</v>
          </cell>
        </row>
        <row r="6167">
          <cell r="A6167">
            <v>6181</v>
          </cell>
          <cell r="B6167" t="str">
            <v>MANTO EDIL ESTÁNDAR 3MM</v>
          </cell>
          <cell r="C6167" t="str">
            <v>M2</v>
          </cell>
          <cell r="D6167">
            <v>12163.76</v>
          </cell>
        </row>
        <row r="6168">
          <cell r="A6168">
            <v>6182</v>
          </cell>
          <cell r="B6168" t="str">
            <v>PRIMER SUPER POR CUÑETE</v>
          </cell>
          <cell r="C6168" t="str">
            <v>UN</v>
          </cell>
          <cell r="D6168">
            <v>37450</v>
          </cell>
        </row>
        <row r="6169">
          <cell r="A6169">
            <v>6183</v>
          </cell>
          <cell r="B6169" t="str">
            <v>LAVAMANOS ACUACER 07320</v>
          </cell>
          <cell r="C6169" t="str">
            <v>UN</v>
          </cell>
          <cell r="D6169">
            <v>86991</v>
          </cell>
        </row>
        <row r="6170">
          <cell r="A6170">
            <v>6184</v>
          </cell>
          <cell r="B6170" t="str">
            <v>MANGUERA CONEXIÓN FLEXIBLE - LAVAMANOS</v>
          </cell>
          <cell r="C6170" t="str">
            <v>UN</v>
          </cell>
          <cell r="D6170">
            <v>2000.9</v>
          </cell>
        </row>
        <row r="6171">
          <cell r="A6171">
            <v>6185</v>
          </cell>
          <cell r="B6171" t="str">
            <v>SANITARIO INFALTIL CORONA BLANCO COMPLETO</v>
          </cell>
          <cell r="C6171" t="str">
            <v>UN</v>
          </cell>
          <cell r="D6171">
            <v>270576</v>
          </cell>
        </row>
        <row r="6172">
          <cell r="A6172">
            <v>6186</v>
          </cell>
          <cell r="B6172" t="str">
            <v>CORTACIRCUITOS 100 A</v>
          </cell>
          <cell r="C6172" t="str">
            <v>UN</v>
          </cell>
          <cell r="D6172">
            <v>263910.15000000002</v>
          </cell>
        </row>
        <row r="6173">
          <cell r="A6173">
            <v>6187</v>
          </cell>
          <cell r="B6173" t="str">
            <v>FUSIBLE TIPO K 15 KV</v>
          </cell>
          <cell r="C6173" t="str">
            <v>UN</v>
          </cell>
          <cell r="D6173">
            <v>4964.8</v>
          </cell>
        </row>
        <row r="6174">
          <cell r="A6174">
            <v>6188</v>
          </cell>
          <cell r="B6174" t="str">
            <v>CAÑUELA EN CONCRETO DE 20x12</v>
          </cell>
          <cell r="C6174" t="str">
            <v>ML</v>
          </cell>
          <cell r="D6174">
            <v>4846</v>
          </cell>
        </row>
        <row r="6175">
          <cell r="A6175">
            <v>6189</v>
          </cell>
          <cell r="B6175" t="str">
            <v>IMPERMEABILIZACION CON EMULSION ASFALTICA</v>
          </cell>
          <cell r="C6175" t="str">
            <v>M²</v>
          </cell>
          <cell r="D6175">
            <v>1506</v>
          </cell>
        </row>
        <row r="6176">
          <cell r="A6176">
            <v>6190</v>
          </cell>
          <cell r="B6176" t="str">
            <v>MANTO EDIL STANDARD 3mm</v>
          </cell>
          <cell r="C6176" t="str">
            <v>M²</v>
          </cell>
          <cell r="D6176">
            <v>16486</v>
          </cell>
        </row>
        <row r="6177">
          <cell r="A6177">
            <v>6191</v>
          </cell>
          <cell r="B6177" t="str">
            <v>PAÑETE IMPERMEABILIZADO MORTERO 1:3 - SIKA-1</v>
          </cell>
          <cell r="C6177" t="str">
            <v>M²</v>
          </cell>
          <cell r="D6177">
            <v>14787</v>
          </cell>
        </row>
        <row r="6178">
          <cell r="A6178">
            <v>6192</v>
          </cell>
          <cell r="B6178" t="str">
            <v>PLACA BASE CONCRETO 2500 PSI, E=0.10 m</v>
          </cell>
          <cell r="C6178" t="str">
            <v>M²</v>
          </cell>
          <cell r="D6178">
            <v>25939</v>
          </cell>
        </row>
        <row r="6179">
          <cell r="A6179">
            <v>6193</v>
          </cell>
        </row>
        <row r="6180">
          <cell r="A6180">
            <v>6194</v>
          </cell>
        </row>
        <row r="6181">
          <cell r="A6181">
            <v>6195</v>
          </cell>
        </row>
        <row r="6182">
          <cell r="A6182">
            <v>6196</v>
          </cell>
        </row>
        <row r="6183">
          <cell r="A6183">
            <v>6197</v>
          </cell>
        </row>
        <row r="6184">
          <cell r="A6184">
            <v>6198</v>
          </cell>
        </row>
        <row r="6185">
          <cell r="A6185">
            <v>6199</v>
          </cell>
        </row>
        <row r="6186">
          <cell r="A6186">
            <v>6200</v>
          </cell>
        </row>
        <row r="6187">
          <cell r="A6187">
            <v>6201</v>
          </cell>
        </row>
        <row r="6188">
          <cell r="A6188">
            <v>6202</v>
          </cell>
        </row>
        <row r="6189">
          <cell r="A6189">
            <v>6203</v>
          </cell>
        </row>
        <row r="6498">
          <cell r="A6498">
            <v>8000</v>
          </cell>
          <cell r="B6498" t="str">
            <v>PPPPPR</v>
          </cell>
        </row>
      </sheetData>
      <sheetData sheetId="1" refreshError="1"/>
      <sheetData sheetId="2" refreshError="1"/>
      <sheetData sheetId="3" refreshError="1">
        <row r="2">
          <cell r="A2">
            <v>1</v>
          </cell>
          <cell r="B2" t="str">
            <v>DESCAPOTE A MANO</v>
          </cell>
          <cell r="C2" t="str">
            <v>M2</v>
          </cell>
          <cell r="D2">
            <v>1912</v>
          </cell>
        </row>
        <row r="3">
          <cell r="A3">
            <v>2</v>
          </cell>
          <cell r="B3" t="str">
            <v>EXCAVACION MECANICA Y RETIRO</v>
          </cell>
          <cell r="C3" t="str">
            <v>M3</v>
          </cell>
          <cell r="D3">
            <v>1275</v>
          </cell>
        </row>
        <row r="4">
          <cell r="A4">
            <v>3</v>
          </cell>
          <cell r="B4" t="str">
            <v>DESCAPOTE A MAQUINA</v>
          </cell>
          <cell r="C4" t="str">
            <v>M3</v>
          </cell>
          <cell r="D4">
            <v>1960</v>
          </cell>
        </row>
        <row r="5">
          <cell r="A5">
            <v>4</v>
          </cell>
          <cell r="B5" t="str">
            <v>EXPLANACION Y EXTENDIDA</v>
          </cell>
          <cell r="C5" t="str">
            <v>M3</v>
          </cell>
          <cell r="D5">
            <v>1725</v>
          </cell>
        </row>
        <row r="6">
          <cell r="A6">
            <v>5</v>
          </cell>
          <cell r="B6" t="str">
            <v>EXPLANACION Y RETIRO</v>
          </cell>
          <cell r="C6" t="str">
            <v>M3</v>
          </cell>
          <cell r="D6">
            <v>3706</v>
          </cell>
        </row>
        <row r="7">
          <cell r="A7">
            <v>6</v>
          </cell>
          <cell r="B7" t="str">
            <v>RELLENOS EN TIERRA</v>
          </cell>
          <cell r="C7" t="str">
            <v>M3</v>
          </cell>
          <cell r="D7">
            <v>2459</v>
          </cell>
        </row>
        <row r="8">
          <cell r="A8">
            <v>7</v>
          </cell>
          <cell r="B8" t="str">
            <v>REPLANTEO</v>
          </cell>
          <cell r="C8" t="str">
            <v>M2</v>
          </cell>
          <cell r="D8">
            <v>1570</v>
          </cell>
        </row>
        <row r="9">
          <cell r="A9">
            <v>8</v>
          </cell>
          <cell r="B9" t="str">
            <v>CAMPAMENTO           9 M2</v>
          </cell>
          <cell r="C9" t="str">
            <v>UN</v>
          </cell>
          <cell r="D9">
            <v>7250</v>
          </cell>
        </row>
        <row r="10">
          <cell r="A10">
            <v>9</v>
          </cell>
          <cell r="B10" t="str">
            <v>CAMPAMENTO          18 M2</v>
          </cell>
          <cell r="C10" t="str">
            <v>UN</v>
          </cell>
          <cell r="D10">
            <v>8700</v>
          </cell>
        </row>
        <row r="11">
          <cell r="A11">
            <v>10</v>
          </cell>
          <cell r="B11" t="str">
            <v>CAMPAMENTO          36 M2</v>
          </cell>
          <cell r="C11" t="str">
            <v>UN</v>
          </cell>
          <cell r="D11">
            <v>10073</v>
          </cell>
        </row>
        <row r="12">
          <cell r="A12">
            <v>11</v>
          </cell>
          <cell r="B12" t="str">
            <v>LETRINA         2.00x1.00</v>
          </cell>
          <cell r="C12" t="str">
            <v>UN</v>
          </cell>
          <cell r="D12">
            <v>4998</v>
          </cell>
        </row>
        <row r="13">
          <cell r="A13">
            <v>12</v>
          </cell>
          <cell r="B13" t="str">
            <v>CERCA EN TABLA</v>
          </cell>
          <cell r="C13" t="str">
            <v>M2</v>
          </cell>
          <cell r="D13">
            <v>3366</v>
          </cell>
        </row>
        <row r="14">
          <cell r="A14">
            <v>13</v>
          </cell>
          <cell r="B14" t="str">
            <v>CERCA EN ALAMBRE DE PUA</v>
          </cell>
          <cell r="C14" t="str">
            <v>M2</v>
          </cell>
          <cell r="D14">
            <v>4477</v>
          </cell>
        </row>
        <row r="15">
          <cell r="A15">
            <v>14</v>
          </cell>
          <cell r="B15" t="str">
            <v>CERCA EN LAMINA  h =2.00</v>
          </cell>
          <cell r="C15" t="str">
            <v>ML</v>
          </cell>
          <cell r="D15">
            <v>3538</v>
          </cell>
        </row>
        <row r="16">
          <cell r="A16">
            <v>15</v>
          </cell>
          <cell r="B16" t="str">
            <v>CERCA LAMINA/BASE h =2.25</v>
          </cell>
          <cell r="C16" t="str">
            <v>ML</v>
          </cell>
          <cell r="D16">
            <v>22270</v>
          </cell>
        </row>
        <row r="17">
          <cell r="A17">
            <v>16</v>
          </cell>
          <cell r="B17" t="str">
            <v>PUERTA FLOR.MARCO Y HOJA</v>
          </cell>
          <cell r="C17" t="str">
            <v>UN</v>
          </cell>
          <cell r="D17">
            <v>3712</v>
          </cell>
        </row>
        <row r="18">
          <cell r="A18">
            <v>17</v>
          </cell>
          <cell r="B18" t="str">
            <v>MURO DRYWALL (ACUST)0.15m</v>
          </cell>
          <cell r="C18" t="str">
            <v>M2</v>
          </cell>
          <cell r="D18">
            <v>8386</v>
          </cell>
        </row>
        <row r="19">
          <cell r="A19">
            <v>18</v>
          </cell>
          <cell r="B19" t="str">
            <v>RED PROV.TELEFONOS</v>
          </cell>
          <cell r="C19" t="str">
            <v>UN</v>
          </cell>
          <cell r="D19">
            <v>4614</v>
          </cell>
        </row>
        <row r="20">
          <cell r="A20">
            <v>19</v>
          </cell>
          <cell r="B20" t="str">
            <v>RED AGUA PROVIS.L= 50 Mts</v>
          </cell>
          <cell r="C20" t="str">
            <v>UN</v>
          </cell>
          <cell r="D20">
            <v>4408</v>
          </cell>
        </row>
        <row r="21">
          <cell r="A21">
            <v>20</v>
          </cell>
          <cell r="B21" t="str">
            <v>RED ELECT.PROVIS.l=50 MTS</v>
          </cell>
          <cell r="C21" t="str">
            <v>UN</v>
          </cell>
          <cell r="D21">
            <v>4408</v>
          </cell>
        </row>
        <row r="22">
          <cell r="A22">
            <v>21</v>
          </cell>
          <cell r="B22" t="str">
            <v>DESMONTE APARATOS SANIT.</v>
          </cell>
          <cell r="C22" t="str">
            <v>UN</v>
          </cell>
          <cell r="D22">
            <v>1581</v>
          </cell>
        </row>
        <row r="23">
          <cell r="A23">
            <v>22</v>
          </cell>
          <cell r="B23" t="str">
            <v>DESMONTE MARCOS Y PUERTAS</v>
          </cell>
          <cell r="C23" t="str">
            <v>UN</v>
          </cell>
          <cell r="D23">
            <v>1600</v>
          </cell>
        </row>
        <row r="24">
          <cell r="A24">
            <v>23</v>
          </cell>
          <cell r="B24" t="str">
            <v>DESMONTE VENTANAS</v>
          </cell>
          <cell r="C24" t="str">
            <v>M2</v>
          </cell>
          <cell r="D24">
            <v>824</v>
          </cell>
        </row>
        <row r="25">
          <cell r="A25">
            <v>24</v>
          </cell>
          <cell r="B25" t="str">
            <v>DESMONTE CUBIERTAS A.C.</v>
          </cell>
          <cell r="C25" t="str">
            <v>M2</v>
          </cell>
          <cell r="D25">
            <v>1821</v>
          </cell>
        </row>
        <row r="26">
          <cell r="A26">
            <v>25</v>
          </cell>
          <cell r="B26" t="str">
            <v>MURO DRYWALL (SENC.)0.15m</v>
          </cell>
          <cell r="C26" t="str">
            <v>M2</v>
          </cell>
          <cell r="D26">
            <v>1573</v>
          </cell>
        </row>
        <row r="27">
          <cell r="A27">
            <v>26</v>
          </cell>
          <cell r="B27" t="str">
            <v>MURO DRYWALL (SENC.)0.10m</v>
          </cell>
          <cell r="C27" t="str">
            <v>M2</v>
          </cell>
          <cell r="D27">
            <v>131544</v>
          </cell>
        </row>
        <row r="28">
          <cell r="A28">
            <v>27</v>
          </cell>
          <cell r="B28" t="str">
            <v>CASETON DE LONA .80 X .70</v>
          </cell>
          <cell r="C28" t="str">
            <v>ML</v>
          </cell>
          <cell r="D28">
            <v>7777</v>
          </cell>
        </row>
        <row r="29">
          <cell r="A29">
            <v>28</v>
          </cell>
          <cell r="B29" t="str">
            <v>DEMOLICION MUROS   0,10 Y 0,15 Y RETIRO DE ESCOMBROS</v>
          </cell>
          <cell r="C29" t="str">
            <v>M2</v>
          </cell>
          <cell r="D29">
            <v>9048.9818999999989</v>
          </cell>
        </row>
        <row r="30">
          <cell r="A30">
            <v>29</v>
          </cell>
          <cell r="B30" t="str">
            <v>DEMOLICION MUROS     0.25</v>
          </cell>
          <cell r="C30" t="str">
            <v>M2</v>
          </cell>
          <cell r="D30">
            <v>6960</v>
          </cell>
        </row>
        <row r="31">
          <cell r="A31">
            <v>30</v>
          </cell>
          <cell r="B31" t="str">
            <v>DEMOLICION.PLACAS MACIZAS Y RETIRO</v>
          </cell>
          <cell r="C31" t="str">
            <v>M2</v>
          </cell>
          <cell r="D31">
            <v>12104</v>
          </cell>
        </row>
        <row r="32">
          <cell r="A32">
            <v>31</v>
          </cell>
          <cell r="B32" t="str">
            <v>DEMOL.PLACAS MACIZAS 0.30</v>
          </cell>
          <cell r="C32" t="str">
            <v>M2</v>
          </cell>
          <cell r="D32">
            <v>1653</v>
          </cell>
        </row>
        <row r="33">
          <cell r="A33">
            <v>32</v>
          </cell>
          <cell r="B33" t="str">
            <v>DEMOL.PLACAS ALIGER. 0.25</v>
          </cell>
          <cell r="C33" t="str">
            <v>M2</v>
          </cell>
          <cell r="D33">
            <v>3944</v>
          </cell>
        </row>
        <row r="34">
          <cell r="A34">
            <v>33</v>
          </cell>
          <cell r="B34" t="str">
            <v>DEMOL.PLACAS ALIGER. 0.45</v>
          </cell>
          <cell r="C34" t="str">
            <v>M2</v>
          </cell>
          <cell r="D34">
            <v>1752</v>
          </cell>
        </row>
        <row r="35">
          <cell r="A35">
            <v>34</v>
          </cell>
          <cell r="B35" t="str">
            <v>DEMOL. VIGAS Y COLUMNAS</v>
          </cell>
          <cell r="C35" t="str">
            <v>M3</v>
          </cell>
          <cell r="D35">
            <v>1502</v>
          </cell>
        </row>
        <row r="36">
          <cell r="A36">
            <v>35</v>
          </cell>
          <cell r="B36" t="str">
            <v>DEMOLICION PLACAS PISO</v>
          </cell>
          <cell r="C36" t="str">
            <v>M2</v>
          </cell>
          <cell r="D36">
            <v>3357</v>
          </cell>
        </row>
        <row r="37">
          <cell r="A37">
            <v>36</v>
          </cell>
          <cell r="B37" t="str">
            <v>ESCALERA MACIZA 1/2 TRAMO CONCRETO</v>
          </cell>
          <cell r="C37" t="str">
            <v>M3</v>
          </cell>
          <cell r="D37">
            <v>1259</v>
          </cell>
        </row>
        <row r="38">
          <cell r="A38">
            <v>37</v>
          </cell>
          <cell r="B38" t="str">
            <v>DINTEL 0.25x0.25</v>
          </cell>
          <cell r="C38" t="str">
            <v>ML</v>
          </cell>
          <cell r="D38">
            <v>1873</v>
          </cell>
        </row>
        <row r="39">
          <cell r="A39">
            <v>38</v>
          </cell>
          <cell r="B39" t="str">
            <v>FORMALETA ENTREPISO/M2</v>
          </cell>
          <cell r="C39" t="str">
            <v>DD</v>
          </cell>
          <cell r="D39">
            <v>3944</v>
          </cell>
        </row>
        <row r="40">
          <cell r="A40">
            <v>39</v>
          </cell>
          <cell r="B40" t="str">
            <v>DESCAPOTE          h-0.10</v>
          </cell>
          <cell r="C40" t="str">
            <v>M2</v>
          </cell>
          <cell r="D40">
            <v>1630</v>
          </cell>
        </row>
        <row r="41">
          <cell r="A41">
            <v>40</v>
          </cell>
          <cell r="B41" t="str">
            <v>C. RASO PLANO DRYWALL</v>
          </cell>
          <cell r="C41" t="str">
            <v>M2</v>
          </cell>
          <cell r="D41">
            <v>1078</v>
          </cell>
        </row>
        <row r="42">
          <cell r="A42">
            <v>41</v>
          </cell>
          <cell r="B42" t="str">
            <v>C. RASO BOVEDAS DRYWALL</v>
          </cell>
          <cell r="C42" t="str">
            <v>M2</v>
          </cell>
          <cell r="D42">
            <v>40700</v>
          </cell>
        </row>
        <row r="43">
          <cell r="A43">
            <v>42</v>
          </cell>
          <cell r="B43" t="str">
            <v>MURO DRY-WALL    E= 10 cm</v>
          </cell>
          <cell r="C43" t="str">
            <v>M2</v>
          </cell>
          <cell r="D43">
            <v>1061</v>
          </cell>
        </row>
        <row r="44">
          <cell r="A44">
            <v>43</v>
          </cell>
          <cell r="B44" t="str">
            <v>MURO DRY-WALL    E= 12 cm</v>
          </cell>
          <cell r="C44" t="str">
            <v>M2</v>
          </cell>
          <cell r="D44">
            <v>667</v>
          </cell>
        </row>
        <row r="45">
          <cell r="A45">
            <v>44</v>
          </cell>
          <cell r="B45" t="str">
            <v>MURO DRY-WALL    E=15  cm</v>
          </cell>
          <cell r="C45" t="str">
            <v>M2</v>
          </cell>
          <cell r="D45">
            <v>1710</v>
          </cell>
        </row>
        <row r="46">
          <cell r="A46">
            <v>45</v>
          </cell>
          <cell r="B46" t="str">
            <v>CONCRETO CICLOPEO</v>
          </cell>
          <cell r="C46" t="str">
            <v>M3</v>
          </cell>
          <cell r="D46">
            <v>161949.72140099999</v>
          </cell>
        </row>
        <row r="47">
          <cell r="A47">
            <v>46</v>
          </cell>
          <cell r="B47" t="str">
            <v>MALLA GRUESA (VOI)</v>
          </cell>
          <cell r="C47" t="str">
            <v>UN</v>
          </cell>
          <cell r="D47">
            <v>3126</v>
          </cell>
        </row>
        <row r="48">
          <cell r="A48">
            <v>47</v>
          </cell>
          <cell r="B48" t="str">
            <v>RECUBRIM.SINT.TRUFLEX  38</v>
          </cell>
          <cell r="C48" t="str">
            <v>M2</v>
          </cell>
          <cell r="D48">
            <v>1740</v>
          </cell>
        </row>
        <row r="49">
          <cell r="A49">
            <v>48</v>
          </cell>
          <cell r="B49" t="str">
            <v>DECORAL DECORTURT II</v>
          </cell>
          <cell r="C49" t="str">
            <v>M2</v>
          </cell>
          <cell r="D49">
            <v>2320</v>
          </cell>
        </row>
        <row r="50">
          <cell r="A50">
            <v>49</v>
          </cell>
          <cell r="B50" t="str">
            <v>EXCAVACION MANUAL</v>
          </cell>
          <cell r="C50" t="str">
            <v>M3</v>
          </cell>
          <cell r="D50">
            <v>1914</v>
          </cell>
        </row>
        <row r="51">
          <cell r="A51">
            <v>50</v>
          </cell>
          <cell r="B51" t="str">
            <v xml:space="preserve">VIGA SOBRE MURO </v>
          </cell>
          <cell r="C51" t="str">
            <v>M3</v>
          </cell>
          <cell r="D51">
            <v>1972</v>
          </cell>
        </row>
        <row r="52">
          <cell r="A52">
            <v>51</v>
          </cell>
          <cell r="B52" t="str">
            <v>TOLETE VISTO LACADO</v>
          </cell>
          <cell r="C52" t="str">
            <v>M2</v>
          </cell>
          <cell r="D52">
            <v>4199</v>
          </cell>
        </row>
        <row r="53">
          <cell r="A53">
            <v>52</v>
          </cell>
          <cell r="B53" t="str">
            <v>PISO CONCR.INDUSTRIAL LIV</v>
          </cell>
          <cell r="C53" t="str">
            <v>M2</v>
          </cell>
          <cell r="D53">
            <v>1624</v>
          </cell>
        </row>
        <row r="54">
          <cell r="A54">
            <v>53</v>
          </cell>
          <cell r="B54" t="str">
            <v>PISO CONCR.INDUSTRIAL MED</v>
          </cell>
          <cell r="C54" t="str">
            <v>M2</v>
          </cell>
          <cell r="D54">
            <v>1948</v>
          </cell>
        </row>
        <row r="55">
          <cell r="A55">
            <v>54</v>
          </cell>
          <cell r="B55" t="str">
            <v>PISO CONCR.INDUSTRIAL PES</v>
          </cell>
          <cell r="C55" t="str">
            <v>M2</v>
          </cell>
          <cell r="D55">
            <v>105900</v>
          </cell>
        </row>
        <row r="56">
          <cell r="A56">
            <v>55</v>
          </cell>
          <cell r="B56" t="str">
            <v>BAJANTE P.V.C          4"</v>
          </cell>
          <cell r="C56" t="str">
            <v>ML</v>
          </cell>
          <cell r="D56">
            <v>5336</v>
          </cell>
        </row>
        <row r="57">
          <cell r="A57">
            <v>56</v>
          </cell>
          <cell r="B57" t="str">
            <v>ESTRUCTURA METALICA BODEG</v>
          </cell>
          <cell r="C57" t="str">
            <v>KG</v>
          </cell>
          <cell r="D57">
            <v>7337</v>
          </cell>
        </row>
        <row r="58">
          <cell r="A58">
            <v>57</v>
          </cell>
          <cell r="B58" t="str">
            <v>TEJA LIVIANA</v>
          </cell>
          <cell r="C58" t="str">
            <v>M2</v>
          </cell>
          <cell r="D58">
            <v>1351</v>
          </cell>
        </row>
        <row r="59">
          <cell r="A59">
            <v>58</v>
          </cell>
          <cell r="B59" t="str">
            <v>VIDRIO DE 3 MM INSTALADO</v>
          </cell>
          <cell r="C59" t="str">
            <v>M2</v>
          </cell>
          <cell r="D59">
            <v>62640</v>
          </cell>
        </row>
        <row r="60">
          <cell r="A60">
            <v>59</v>
          </cell>
          <cell r="B60" t="str">
            <v>TOMA MONOFASICA DOBLE P.T</v>
          </cell>
          <cell r="C60" t="str">
            <v>UN</v>
          </cell>
          <cell r="D60">
            <v>1867</v>
          </cell>
        </row>
        <row r="61">
          <cell r="A61">
            <v>60</v>
          </cell>
          <cell r="B61" t="str">
            <v>SOBRECOST0  PUERTA TIPO A</v>
          </cell>
          <cell r="C61" t="str">
            <v>UN</v>
          </cell>
          <cell r="D61">
            <v>739</v>
          </cell>
        </row>
        <row r="62">
          <cell r="A62">
            <v>61</v>
          </cell>
          <cell r="B62" t="str">
            <v>SOBRECOSTO  PUERTA TIPO B</v>
          </cell>
          <cell r="C62" t="str">
            <v>UN</v>
          </cell>
          <cell r="D62">
            <v>3202</v>
          </cell>
        </row>
        <row r="63">
          <cell r="A63">
            <v>62</v>
          </cell>
          <cell r="B63" t="str">
            <v>SOBRECOSTO  PUERTA TIPO C</v>
          </cell>
          <cell r="C63" t="str">
            <v>UN</v>
          </cell>
          <cell r="D63">
            <v>923</v>
          </cell>
        </row>
        <row r="64">
          <cell r="A64">
            <v>63</v>
          </cell>
          <cell r="B64" t="str">
            <v>SOBRECOSTO  PUERTA TIPO D</v>
          </cell>
          <cell r="C64" t="str">
            <v>UN</v>
          </cell>
          <cell r="D64">
            <v>1067</v>
          </cell>
        </row>
        <row r="65">
          <cell r="A65">
            <v>64</v>
          </cell>
          <cell r="B65" t="str">
            <v>EXCAVACION Y RETIRO SOBR.</v>
          </cell>
          <cell r="C65" t="str">
            <v>M3</v>
          </cell>
          <cell r="D65">
            <v>1253</v>
          </cell>
        </row>
        <row r="66">
          <cell r="A66">
            <v>65</v>
          </cell>
          <cell r="B66" t="str">
            <v>BLOQUE   0.23 PAÑETADO</v>
          </cell>
          <cell r="C66" t="str">
            <v>M2</v>
          </cell>
          <cell r="D66">
            <v>2004</v>
          </cell>
        </row>
        <row r="67">
          <cell r="A67">
            <v>66</v>
          </cell>
          <cell r="B67" t="str">
            <v>BLOQUE CONCRETO .23 PAÑET</v>
          </cell>
          <cell r="C67" t="str">
            <v>M2</v>
          </cell>
          <cell r="D67">
            <v>4433</v>
          </cell>
        </row>
        <row r="68">
          <cell r="A68">
            <v>67</v>
          </cell>
          <cell r="B68" t="str">
            <v>DEMOL.CIMIENTO ENTERRADOS</v>
          </cell>
          <cell r="C68" t="str">
            <v>M3</v>
          </cell>
          <cell r="D68">
            <v>4932</v>
          </cell>
        </row>
        <row r="69">
          <cell r="A69">
            <v>68</v>
          </cell>
          <cell r="B69" t="str">
            <v>DEMOL.CABEZAS     PILOTES</v>
          </cell>
          <cell r="C69" t="str">
            <v>M3</v>
          </cell>
          <cell r="D69">
            <v>1747</v>
          </cell>
        </row>
        <row r="70">
          <cell r="A70">
            <v>69</v>
          </cell>
          <cell r="B70" t="str">
            <v>EXCAVACION LINEAL MANUAL  CIMIENTOS ZAPATASVIGAS DE AMARRE CILOPEO Y RETIRO DE MATERIAL</v>
          </cell>
          <cell r="C70" t="str">
            <v>ML</v>
          </cell>
          <cell r="D70">
            <v>5200.9301100000002</v>
          </cell>
        </row>
        <row r="71">
          <cell r="A71">
            <v>70</v>
          </cell>
          <cell r="B71" t="str">
            <v>RELLENOS DE EXCAVACION</v>
          </cell>
          <cell r="C71" t="str">
            <v>M3</v>
          </cell>
          <cell r="D71">
            <v>3325</v>
          </cell>
        </row>
        <row r="72">
          <cell r="A72">
            <v>71</v>
          </cell>
          <cell r="B72" t="str">
            <v>RETIRO SOBRANTES TIERRA</v>
          </cell>
          <cell r="C72" t="str">
            <v>M3</v>
          </cell>
          <cell r="D72">
            <v>4216</v>
          </cell>
        </row>
        <row r="73">
          <cell r="A73">
            <v>72</v>
          </cell>
          <cell r="B73" t="str">
            <v>BASE SUELO- CAL H= 0,35 M PROPORCION 1:8</v>
          </cell>
          <cell r="C73" t="str">
            <v>M3</v>
          </cell>
          <cell r="D73">
            <v>33161.095875999999</v>
          </cell>
        </row>
        <row r="74">
          <cell r="A74">
            <v>73</v>
          </cell>
          <cell r="B74" t="str">
            <v>BASE ARENA CEMENTO   1:20</v>
          </cell>
          <cell r="C74" t="str">
            <v>M3</v>
          </cell>
          <cell r="D74">
            <v>37700</v>
          </cell>
        </row>
        <row r="75">
          <cell r="A75">
            <v>74</v>
          </cell>
          <cell r="B75" t="str">
            <v>BASE CONCRETO POBRE e=.05</v>
          </cell>
          <cell r="C75" t="str">
            <v>M2</v>
          </cell>
          <cell r="D75">
            <v>1995</v>
          </cell>
        </row>
        <row r="76">
          <cell r="A76">
            <v>75</v>
          </cell>
          <cell r="B76" t="str">
            <v>LLAVE MANGUERA</v>
          </cell>
          <cell r="C76" t="str">
            <v>UN</v>
          </cell>
          <cell r="D76">
            <v>5310</v>
          </cell>
        </row>
        <row r="77">
          <cell r="A77">
            <v>76</v>
          </cell>
          <cell r="B77" t="str">
            <v>ZAPATAS EN CONCRETO DE 3,000 PSI</v>
          </cell>
          <cell r="C77" t="str">
            <v>M3</v>
          </cell>
          <cell r="D77">
            <v>264764.89825000003</v>
          </cell>
        </row>
        <row r="78">
          <cell r="A78">
            <v>77</v>
          </cell>
          <cell r="B78" t="str">
            <v>VIGA AMARRE  EN  CONCRETO</v>
          </cell>
          <cell r="C78" t="str">
            <v>M3</v>
          </cell>
          <cell r="D78">
            <v>2146</v>
          </cell>
        </row>
        <row r="79">
          <cell r="A79">
            <v>78</v>
          </cell>
          <cell r="B79" t="str">
            <v>VIGA TEE      25x25x20x50</v>
          </cell>
          <cell r="C79" t="str">
            <v>M3</v>
          </cell>
          <cell r="D79">
            <v>3480</v>
          </cell>
        </row>
        <row r="80">
          <cell r="A80">
            <v>79</v>
          </cell>
          <cell r="B80" t="str">
            <v>VIGA TEE      25x25x20x40</v>
          </cell>
          <cell r="C80" t="str">
            <v>M3</v>
          </cell>
          <cell r="D80">
            <v>5220</v>
          </cell>
        </row>
        <row r="81">
          <cell r="A81">
            <v>80</v>
          </cell>
          <cell r="B81" t="str">
            <v>S/CIMIENTO CONCRETO 25x25</v>
          </cell>
          <cell r="C81" t="str">
            <v>M3</v>
          </cell>
          <cell r="D81">
            <v>1833</v>
          </cell>
        </row>
        <row r="82">
          <cell r="A82">
            <v>81</v>
          </cell>
          <cell r="B82" t="str">
            <v>S/CIMIENTO CONCRETO 15x25</v>
          </cell>
          <cell r="C82" t="str">
            <v>M3</v>
          </cell>
          <cell r="D82">
            <v>147204</v>
          </cell>
        </row>
        <row r="83">
          <cell r="A83">
            <v>82</v>
          </cell>
          <cell r="B83" t="str">
            <v>PILOTES HINCADOS    25x25</v>
          </cell>
          <cell r="C83" t="str">
            <v>ML</v>
          </cell>
          <cell r="D83">
            <v>2668</v>
          </cell>
        </row>
        <row r="84">
          <cell r="A84">
            <v>83</v>
          </cell>
          <cell r="B84" t="str">
            <v>PLACA CIMENTACION   0.90</v>
          </cell>
          <cell r="C84" t="str">
            <v>M2</v>
          </cell>
          <cell r="D84">
            <v>14421</v>
          </cell>
        </row>
        <row r="85">
          <cell r="A85">
            <v>84</v>
          </cell>
          <cell r="B85" t="str">
            <v>REFUERZOS HIERRO 37000 FG</v>
          </cell>
          <cell r="C85" t="str">
            <v>TN</v>
          </cell>
          <cell r="D85">
            <v>558</v>
          </cell>
        </row>
        <row r="86">
          <cell r="A86">
            <v>85</v>
          </cell>
          <cell r="B86" t="str">
            <v>REFUERZOS HIERRO 60000 FG</v>
          </cell>
          <cell r="C86" t="str">
            <v>TN</v>
          </cell>
          <cell r="D86">
            <v>2363</v>
          </cell>
        </row>
        <row r="87">
          <cell r="A87">
            <v>86</v>
          </cell>
          <cell r="B87" t="str">
            <v>FLOTADOR MECANICO</v>
          </cell>
          <cell r="C87" t="str">
            <v>UN</v>
          </cell>
          <cell r="D87">
            <v>4402</v>
          </cell>
        </row>
        <row r="88">
          <cell r="A88">
            <v>87</v>
          </cell>
          <cell r="B88" t="str">
            <v>EXCAVACION MANUA2</v>
          </cell>
          <cell r="C88" t="str">
            <v>M3</v>
          </cell>
          <cell r="D88">
            <v>1141</v>
          </cell>
        </row>
        <row r="89">
          <cell r="A89">
            <v>88</v>
          </cell>
          <cell r="B89" t="str">
            <v>REPLANTEO CANCHAS</v>
          </cell>
          <cell r="C89" t="str">
            <v>M2</v>
          </cell>
          <cell r="D89">
            <v>833</v>
          </cell>
        </row>
        <row r="90">
          <cell r="A90">
            <v>89</v>
          </cell>
          <cell r="B90" t="str">
            <v>BOMBA AGUA 1 1/2 - 3.6 HP</v>
          </cell>
          <cell r="C90" t="str">
            <v>UN</v>
          </cell>
          <cell r="D90">
            <v>510</v>
          </cell>
        </row>
        <row r="91">
          <cell r="A91">
            <v>90</v>
          </cell>
          <cell r="B91" t="str">
            <v>MORTERO PARA PEGA 1:3/LT</v>
          </cell>
          <cell r="C91" t="str">
            <v>LT</v>
          </cell>
          <cell r="D91">
            <v>1428</v>
          </cell>
        </row>
        <row r="92">
          <cell r="A92">
            <v>91</v>
          </cell>
          <cell r="B92" t="str">
            <v>RECUBRIM.SINT.TRUFLEX  42</v>
          </cell>
          <cell r="C92" t="str">
            <v>M2</v>
          </cell>
          <cell r="D92">
            <v>1342</v>
          </cell>
        </row>
        <row r="93">
          <cell r="A93">
            <v>92</v>
          </cell>
          <cell r="B93" t="str">
            <v>BODEGA SUPERIOR       /ML</v>
          </cell>
          <cell r="C93" t="str">
            <v>ML</v>
          </cell>
          <cell r="D93">
            <v>1337</v>
          </cell>
        </row>
        <row r="94">
          <cell r="A94">
            <v>93</v>
          </cell>
          <cell r="B94" t="str">
            <v>BODEGA NORMAL         /ML</v>
          </cell>
          <cell r="C94" t="str">
            <v>ML</v>
          </cell>
          <cell r="D94">
            <v>1337</v>
          </cell>
        </row>
        <row r="95">
          <cell r="A95">
            <v>94</v>
          </cell>
          <cell r="B95" t="str">
            <v>BODEGA MEDIA          /ML</v>
          </cell>
          <cell r="C95" t="str">
            <v>ML</v>
          </cell>
          <cell r="D95">
            <v>1343</v>
          </cell>
        </row>
        <row r="96">
          <cell r="A96">
            <v>95</v>
          </cell>
          <cell r="B96" t="str">
            <v>BODEGA POPULAR        /ML</v>
          </cell>
          <cell r="C96" t="str">
            <v>ML</v>
          </cell>
          <cell r="D96">
            <v>3124</v>
          </cell>
        </row>
        <row r="97">
          <cell r="A97">
            <v>96</v>
          </cell>
          <cell r="B97" t="str">
            <v>CUBIERTA BODEGA SUPERIOR</v>
          </cell>
          <cell r="C97" t="str">
            <v>ML</v>
          </cell>
          <cell r="D97">
            <v>2725</v>
          </cell>
        </row>
        <row r="98">
          <cell r="A98">
            <v>97</v>
          </cell>
          <cell r="B98" t="str">
            <v>CUBIERTA BODEGA NORMAL</v>
          </cell>
          <cell r="C98" t="str">
            <v>ML</v>
          </cell>
          <cell r="D98">
            <v>165300</v>
          </cell>
        </row>
        <row r="99">
          <cell r="A99">
            <v>98</v>
          </cell>
          <cell r="B99" t="str">
            <v>CUBIERTA BODEGA MEDIA</v>
          </cell>
          <cell r="C99" t="str">
            <v>ML</v>
          </cell>
          <cell r="D99">
            <v>927</v>
          </cell>
        </row>
        <row r="100">
          <cell r="A100">
            <v>99</v>
          </cell>
          <cell r="B100" t="str">
            <v>CUBIERTA BODEGA POPULAR</v>
          </cell>
          <cell r="C100" t="str">
            <v>ML</v>
          </cell>
          <cell r="D100">
            <v>995</v>
          </cell>
        </row>
        <row r="101">
          <cell r="A101">
            <v>100</v>
          </cell>
          <cell r="B101" t="str">
            <v>BOD.SUPERIOR-ESTR.FACHADA</v>
          </cell>
          <cell r="C101" t="str">
            <v>GL</v>
          </cell>
          <cell r="D101">
            <v>825</v>
          </cell>
        </row>
        <row r="102">
          <cell r="A102">
            <v>101</v>
          </cell>
          <cell r="B102" t="str">
            <v>BOD.NORMAL-ESTR. FACHADA</v>
          </cell>
          <cell r="C102" t="str">
            <v>GL</v>
          </cell>
          <cell r="D102">
            <v>554</v>
          </cell>
        </row>
        <row r="103">
          <cell r="A103">
            <v>102</v>
          </cell>
          <cell r="B103" t="str">
            <v>BOD. MEDIA-ESTR. FACHADA</v>
          </cell>
          <cell r="C103" t="str">
            <v>GL</v>
          </cell>
          <cell r="D103">
            <v>568</v>
          </cell>
        </row>
        <row r="104">
          <cell r="A104">
            <v>103</v>
          </cell>
          <cell r="B104" t="str">
            <v>BOD. POPULAR-ESTR.FACHADA</v>
          </cell>
          <cell r="C104" t="str">
            <v>GL</v>
          </cell>
          <cell r="D104">
            <v>610000</v>
          </cell>
        </row>
        <row r="105">
          <cell r="A105">
            <v>104</v>
          </cell>
          <cell r="B105" t="str">
            <v>BOD.SUPERIOR ESTRUCT  /ML</v>
          </cell>
          <cell r="C105" t="str">
            <v>ML</v>
          </cell>
          <cell r="D105">
            <v>661</v>
          </cell>
        </row>
        <row r="106">
          <cell r="A106">
            <v>105</v>
          </cell>
          <cell r="B106" t="str">
            <v>BOD.NORMAL ESTRUCTURA /ML</v>
          </cell>
          <cell r="C106" t="str">
            <v>ML</v>
          </cell>
          <cell r="D106">
            <v>3298</v>
          </cell>
        </row>
        <row r="107">
          <cell r="A107">
            <v>106</v>
          </cell>
          <cell r="B107" t="str">
            <v>BOD. MEDIA ESTRUCTURA /ML</v>
          </cell>
          <cell r="C107" t="str">
            <v>ML</v>
          </cell>
          <cell r="D107">
            <v>1450</v>
          </cell>
        </row>
        <row r="108">
          <cell r="A108">
            <v>107</v>
          </cell>
          <cell r="B108" t="str">
            <v>BOD.POPULAR ESTRUCTURA/ML</v>
          </cell>
          <cell r="C108" t="str">
            <v>ML</v>
          </cell>
          <cell r="D108">
            <v>1160</v>
          </cell>
        </row>
        <row r="109">
          <cell r="A109">
            <v>108</v>
          </cell>
          <cell r="B109" t="str">
            <v>BOD.SUPERIOR    -FACHADAS</v>
          </cell>
          <cell r="C109" t="str">
            <v>GL</v>
          </cell>
          <cell r="D109">
            <v>1009</v>
          </cell>
        </row>
        <row r="110">
          <cell r="A110">
            <v>109</v>
          </cell>
          <cell r="B110" t="str">
            <v>BOD.NORMAL      -FACHADAS</v>
          </cell>
          <cell r="C110" t="str">
            <v>GL</v>
          </cell>
          <cell r="D110">
            <v>4060</v>
          </cell>
        </row>
        <row r="111">
          <cell r="A111">
            <v>110</v>
          </cell>
          <cell r="B111" t="str">
            <v>BOD.MEDIA       -FACHADAS</v>
          </cell>
          <cell r="C111" t="str">
            <v>GL</v>
          </cell>
          <cell r="D111">
            <v>1131</v>
          </cell>
        </row>
        <row r="112">
          <cell r="A112">
            <v>111</v>
          </cell>
          <cell r="B112" t="str">
            <v>BOD.POPULAR     -FACHADAS</v>
          </cell>
          <cell r="C112" t="str">
            <v>GL</v>
          </cell>
          <cell r="D112">
            <v>1450</v>
          </cell>
        </row>
        <row r="113">
          <cell r="A113">
            <v>112</v>
          </cell>
          <cell r="B113" t="str">
            <v>RELLENOS TIERRA NEGRA</v>
          </cell>
          <cell r="C113" t="str">
            <v>M3</v>
          </cell>
          <cell r="D113">
            <v>52960.448999999993</v>
          </cell>
        </row>
        <row r="114">
          <cell r="A114">
            <v>113</v>
          </cell>
          <cell r="B114" t="str">
            <v>CAÑUELA CONCRETO  .20x.12</v>
          </cell>
          <cell r="C114" t="str">
            <v>ML</v>
          </cell>
          <cell r="D114">
            <v>1624</v>
          </cell>
        </row>
        <row r="115">
          <cell r="A115">
            <v>114</v>
          </cell>
          <cell r="B115" t="str">
            <v>RECUBRIM.SINT.TRUFLEX  82</v>
          </cell>
          <cell r="C115" t="str">
            <v>M2</v>
          </cell>
          <cell r="D115">
            <v>1528</v>
          </cell>
        </row>
        <row r="116">
          <cell r="A116">
            <v>115</v>
          </cell>
          <cell r="B116" t="str">
            <v>ACOMETIDA 3/4" 3 No.10+12</v>
          </cell>
          <cell r="C116" t="str">
            <v>ML</v>
          </cell>
          <cell r="D116">
            <v>1528</v>
          </cell>
        </row>
        <row r="117">
          <cell r="A117">
            <v>116</v>
          </cell>
          <cell r="B117" t="str">
            <v>ACOMETIDA 11/2"3 No.8+10</v>
          </cell>
          <cell r="C117" t="str">
            <v>ML</v>
          </cell>
          <cell r="D117">
            <v>3712</v>
          </cell>
        </row>
        <row r="118">
          <cell r="A118">
            <v>117</v>
          </cell>
          <cell r="B118" t="str">
            <v>EXCAVACION MANUA3</v>
          </cell>
          <cell r="C118" t="str">
            <v>M3</v>
          </cell>
          <cell r="D118">
            <v>3190</v>
          </cell>
        </row>
        <row r="119">
          <cell r="A119">
            <v>118</v>
          </cell>
          <cell r="B119" t="str">
            <v>RELLENOS DE EXCAVACIO1</v>
          </cell>
          <cell r="C119" t="str">
            <v>M3</v>
          </cell>
          <cell r="D119">
            <v>592</v>
          </cell>
        </row>
        <row r="120">
          <cell r="A120">
            <v>119</v>
          </cell>
          <cell r="B120" t="str">
            <v>RETIRO SOBRANTES TIERR1</v>
          </cell>
          <cell r="C120" t="str">
            <v>M3</v>
          </cell>
          <cell r="D120">
            <v>1044</v>
          </cell>
        </row>
        <row r="121">
          <cell r="A121">
            <v>120</v>
          </cell>
          <cell r="B121" t="str">
            <v>EXCAVACION MANUAL</v>
          </cell>
          <cell r="C121" t="str">
            <v>M3</v>
          </cell>
          <cell r="D121">
            <v>1624</v>
          </cell>
        </row>
        <row r="122">
          <cell r="A122">
            <v>121</v>
          </cell>
          <cell r="B122" t="str">
            <v>TUBERIA  DE  GRES      4"</v>
          </cell>
          <cell r="C122" t="str">
            <v>ML</v>
          </cell>
          <cell r="D122">
            <v>528</v>
          </cell>
        </row>
        <row r="123">
          <cell r="A123">
            <v>122</v>
          </cell>
          <cell r="B123" t="str">
            <v>TUBERIA  DE  GRES      6"</v>
          </cell>
          <cell r="C123" t="str">
            <v>ML</v>
          </cell>
          <cell r="D123">
            <v>986</v>
          </cell>
        </row>
        <row r="124">
          <cell r="A124">
            <v>123</v>
          </cell>
          <cell r="B124" t="str">
            <v>TUBERIA  DE  GRES      8"</v>
          </cell>
          <cell r="C124" t="str">
            <v>ML</v>
          </cell>
          <cell r="D124">
            <v>1478</v>
          </cell>
        </row>
        <row r="125">
          <cell r="A125">
            <v>124</v>
          </cell>
          <cell r="B125" t="str">
            <v>TUBERIA  DE  GRES     10"</v>
          </cell>
          <cell r="C125" t="str">
            <v>ML</v>
          </cell>
          <cell r="D125">
            <v>1230</v>
          </cell>
        </row>
        <row r="126">
          <cell r="A126">
            <v>125</v>
          </cell>
          <cell r="B126" t="str">
            <v>TUBERIA DRENAJE  GRES  4"</v>
          </cell>
          <cell r="C126" t="str">
            <v>ML</v>
          </cell>
          <cell r="D126">
            <v>2500</v>
          </cell>
        </row>
        <row r="127">
          <cell r="A127">
            <v>126</v>
          </cell>
          <cell r="B127" t="str">
            <v>TUBERIA DRENAJE PVC 100mm</v>
          </cell>
          <cell r="C127" t="str">
            <v>ML</v>
          </cell>
          <cell r="D127">
            <v>980</v>
          </cell>
        </row>
        <row r="128">
          <cell r="A128">
            <v>127</v>
          </cell>
          <cell r="B128" t="str">
            <v>TUBERIA  CONCRETO      8"</v>
          </cell>
          <cell r="C128" t="str">
            <v>ML</v>
          </cell>
          <cell r="D128">
            <v>2500</v>
          </cell>
        </row>
        <row r="129">
          <cell r="A129">
            <v>128</v>
          </cell>
          <cell r="B129" t="str">
            <v>TUBERIA  CONCRETO     10"</v>
          </cell>
          <cell r="C129" t="str">
            <v>ML</v>
          </cell>
          <cell r="D129">
            <v>1566</v>
          </cell>
        </row>
        <row r="130">
          <cell r="A130">
            <v>129</v>
          </cell>
          <cell r="B130" t="str">
            <v>TUBERIA  CONCRETO     12"</v>
          </cell>
          <cell r="C130" t="str">
            <v>ML</v>
          </cell>
          <cell r="D130">
            <v>6740</v>
          </cell>
        </row>
        <row r="131">
          <cell r="A131">
            <v>130</v>
          </cell>
          <cell r="B131" t="str">
            <v>ACOMETIDA 2" 3  No. 2+1</v>
          </cell>
          <cell r="C131" t="str">
            <v>ML</v>
          </cell>
          <cell r="D131">
            <v>3688</v>
          </cell>
        </row>
        <row r="132">
          <cell r="A132">
            <v>131</v>
          </cell>
          <cell r="B132" t="str">
            <v>ACCESORIOS DE GRES     4"</v>
          </cell>
          <cell r="C132" t="str">
            <v>UN</v>
          </cell>
          <cell r="D132">
            <v>1044</v>
          </cell>
        </row>
        <row r="133">
          <cell r="A133">
            <v>132</v>
          </cell>
          <cell r="B133" t="str">
            <v>ACCESORIOS DE GRES     6"</v>
          </cell>
          <cell r="C133" t="str">
            <v>UN</v>
          </cell>
          <cell r="D133">
            <v>522</v>
          </cell>
        </row>
        <row r="134">
          <cell r="A134">
            <v>133</v>
          </cell>
          <cell r="B134" t="str">
            <v>CAJAS INSPECCION  40 x 40</v>
          </cell>
          <cell r="C134" t="str">
            <v>UN</v>
          </cell>
          <cell r="D134">
            <v>8990</v>
          </cell>
        </row>
        <row r="135">
          <cell r="A135">
            <v>134</v>
          </cell>
          <cell r="B135" t="str">
            <v>CAJAS INSPECCION  50 x 50</v>
          </cell>
          <cell r="C135" t="str">
            <v>UN</v>
          </cell>
          <cell r="D135">
            <v>1392</v>
          </cell>
        </row>
        <row r="136">
          <cell r="A136">
            <v>135</v>
          </cell>
          <cell r="B136" t="str">
            <v>CAJAS INSPECCION  60 x 60</v>
          </cell>
          <cell r="C136" t="str">
            <v>UN</v>
          </cell>
          <cell r="D136">
            <v>5452</v>
          </cell>
        </row>
        <row r="137">
          <cell r="A137">
            <v>136</v>
          </cell>
          <cell r="B137" t="str">
            <v>CAJAS INSPECCION  80 x 80</v>
          </cell>
          <cell r="C137" t="str">
            <v>UN</v>
          </cell>
          <cell r="D137">
            <v>5742</v>
          </cell>
        </row>
        <row r="138">
          <cell r="A138">
            <v>137</v>
          </cell>
          <cell r="B138" t="str">
            <v>CAJAS INSPECCION  100x100</v>
          </cell>
          <cell r="C138" t="str">
            <v>UN</v>
          </cell>
          <cell r="D138">
            <v>4560</v>
          </cell>
        </row>
        <row r="139">
          <cell r="A139">
            <v>138</v>
          </cell>
          <cell r="B139" t="str">
            <v>CAJA INSP.FIBRIT   TR.LIV</v>
          </cell>
          <cell r="C139" t="str">
            <v>UN</v>
          </cell>
          <cell r="D139">
            <v>6826</v>
          </cell>
        </row>
        <row r="140">
          <cell r="A140">
            <v>139</v>
          </cell>
          <cell r="B140" t="str">
            <v>CAJA INSP. FIBRIT  TR.PES</v>
          </cell>
          <cell r="C140" t="str">
            <v>UN</v>
          </cell>
          <cell r="D140">
            <v>17555</v>
          </cell>
        </row>
        <row r="141">
          <cell r="A141">
            <v>140</v>
          </cell>
          <cell r="B141" t="str">
            <v>CAMARAS ELECTRICAS DOBLES</v>
          </cell>
          <cell r="C141" t="str">
            <v>UN</v>
          </cell>
          <cell r="D141">
            <v>18096</v>
          </cell>
        </row>
        <row r="142">
          <cell r="A142">
            <v>141</v>
          </cell>
          <cell r="B142" t="str">
            <v>DUCTOS ELECTRICOS A.C. 4"</v>
          </cell>
          <cell r="C142" t="str">
            <v>ML</v>
          </cell>
          <cell r="D142">
            <v>14416</v>
          </cell>
        </row>
        <row r="143">
          <cell r="A143">
            <v>142</v>
          </cell>
          <cell r="B143" t="str">
            <v>DUCTOS ELECTRICOS PVC  4"</v>
          </cell>
          <cell r="C143" t="str">
            <v>ML</v>
          </cell>
          <cell r="D143">
            <v>16647</v>
          </cell>
        </row>
        <row r="144">
          <cell r="A144">
            <v>143</v>
          </cell>
          <cell r="B144" t="str">
            <v>TAPA SUMIDERO       68x33</v>
          </cell>
          <cell r="C144" t="str">
            <v>UN</v>
          </cell>
          <cell r="D144">
            <v>11685</v>
          </cell>
        </row>
        <row r="145">
          <cell r="A145">
            <v>144</v>
          </cell>
          <cell r="B145" t="str">
            <v>TAPA SUMIDERO       95x45</v>
          </cell>
          <cell r="C145" t="str">
            <v>UN</v>
          </cell>
          <cell r="D145">
            <v>45000</v>
          </cell>
        </row>
        <row r="146">
          <cell r="A146">
            <v>145</v>
          </cell>
          <cell r="B146" t="str">
            <v>ACOMETIDA 1" 3 No. 10+12</v>
          </cell>
          <cell r="C146" t="str">
            <v>ML</v>
          </cell>
          <cell r="D146">
            <v>31300</v>
          </cell>
        </row>
        <row r="147">
          <cell r="A147">
            <v>146</v>
          </cell>
          <cell r="B147" t="str">
            <v>ACOMETIDA 11/2"3 No.12+12</v>
          </cell>
          <cell r="C147" t="str">
            <v>ML</v>
          </cell>
          <cell r="D147">
            <v>6250</v>
          </cell>
        </row>
        <row r="148">
          <cell r="A148">
            <v>147</v>
          </cell>
          <cell r="B148" t="str">
            <v>TAPA POZO EN VIA</v>
          </cell>
          <cell r="C148" t="str">
            <v>UN</v>
          </cell>
          <cell r="D148">
            <v>26320</v>
          </cell>
        </row>
        <row r="149">
          <cell r="A149">
            <v>148</v>
          </cell>
          <cell r="B149" t="str">
            <v>CAJA CONTADOR AGUA FIBRIT</v>
          </cell>
          <cell r="C149" t="str">
            <v>UN</v>
          </cell>
          <cell r="D149">
            <v>2440</v>
          </cell>
        </row>
        <row r="150">
          <cell r="A150">
            <v>149</v>
          </cell>
          <cell r="B150" t="str">
            <v>POZO SEPTICO      ETERNIT</v>
          </cell>
          <cell r="C150" t="str">
            <v>UN</v>
          </cell>
          <cell r="D150">
            <v>26320</v>
          </cell>
        </row>
        <row r="151">
          <cell r="A151">
            <v>150</v>
          </cell>
          <cell r="B151" t="str">
            <v>TAPA P/CAMARA VEHICULAR</v>
          </cell>
          <cell r="C151" t="str">
            <v>UN</v>
          </cell>
          <cell r="D151">
            <v>8483</v>
          </cell>
        </row>
        <row r="152">
          <cell r="A152">
            <v>151</v>
          </cell>
          <cell r="B152" t="str">
            <v>TAPA P/CAMARA AP</v>
          </cell>
          <cell r="C152" t="str">
            <v>UN</v>
          </cell>
          <cell r="D152">
            <v>13224</v>
          </cell>
        </row>
        <row r="153">
          <cell r="A153">
            <v>152</v>
          </cell>
          <cell r="B153" t="str">
            <v>TAPA P/CAMARA AP DOBLE</v>
          </cell>
          <cell r="C153" t="str">
            <v>UN</v>
          </cell>
          <cell r="D153">
            <v>16352</v>
          </cell>
        </row>
        <row r="154">
          <cell r="A154">
            <v>153</v>
          </cell>
          <cell r="B154" t="str">
            <v>MARCO P/TAPA CAMARA VEHIC</v>
          </cell>
          <cell r="C154" t="str">
            <v>UN</v>
          </cell>
          <cell r="D154">
            <v>19140</v>
          </cell>
        </row>
        <row r="155">
          <cell r="A155">
            <v>154</v>
          </cell>
          <cell r="B155" t="str">
            <v>MARCO P/TAPA CAMARA AP</v>
          </cell>
          <cell r="C155" t="str">
            <v>UN</v>
          </cell>
          <cell r="D155">
            <v>6728</v>
          </cell>
        </row>
        <row r="156">
          <cell r="A156">
            <v>155</v>
          </cell>
          <cell r="B156" t="str">
            <v>MARCO P/TAPA CAMARA DOBLE</v>
          </cell>
          <cell r="C156" t="str">
            <v>UN</v>
          </cell>
          <cell r="D156">
            <v>23200</v>
          </cell>
        </row>
        <row r="157">
          <cell r="A157">
            <v>156</v>
          </cell>
          <cell r="B157" t="str">
            <v>DUCTO ELECTRICO PVC 3"</v>
          </cell>
          <cell r="C157" t="str">
            <v>ML</v>
          </cell>
          <cell r="D157">
            <v>3950</v>
          </cell>
        </row>
        <row r="158">
          <cell r="A158">
            <v>157</v>
          </cell>
          <cell r="B158" t="str">
            <v>RESERVA 1 1/2"</v>
          </cell>
          <cell r="C158" t="str">
            <v>ML</v>
          </cell>
          <cell r="D158">
            <v>4100</v>
          </cell>
        </row>
        <row r="159">
          <cell r="A159">
            <v>158</v>
          </cell>
          <cell r="B159" t="str">
            <v>G/ESCOBA PISOPAK     7 cm</v>
          </cell>
          <cell r="C159" t="str">
            <v>ML</v>
          </cell>
          <cell r="D159">
            <v>23200</v>
          </cell>
        </row>
        <row r="160">
          <cell r="A160">
            <v>159</v>
          </cell>
          <cell r="B160" t="str">
            <v>PISO VINILO PISOPAK 1.6mm</v>
          </cell>
          <cell r="C160" t="str">
            <v>M2</v>
          </cell>
          <cell r="D160">
            <v>4475</v>
          </cell>
        </row>
        <row r="161">
          <cell r="A161">
            <v>160</v>
          </cell>
          <cell r="B161" t="str">
            <v>PISO VINILO PISOPAK 2 mm</v>
          </cell>
          <cell r="C161" t="str">
            <v>M2</v>
          </cell>
          <cell r="D161">
            <v>28420</v>
          </cell>
        </row>
        <row r="162">
          <cell r="A162">
            <v>161</v>
          </cell>
          <cell r="B162" t="str">
            <v>PISO VINILO PISOPAK 3 mm</v>
          </cell>
          <cell r="C162" t="str">
            <v>M2</v>
          </cell>
          <cell r="D162">
            <v>2000</v>
          </cell>
        </row>
        <row r="163">
          <cell r="A163">
            <v>162</v>
          </cell>
          <cell r="B163" t="str">
            <v>INSTALACION PISOPAK 1.6mm</v>
          </cell>
          <cell r="C163" t="str">
            <v>M2</v>
          </cell>
          <cell r="D163">
            <v>5313</v>
          </cell>
        </row>
        <row r="164">
          <cell r="A164">
            <v>163</v>
          </cell>
          <cell r="B164" t="str">
            <v>INTERCONEXION ENTRE STRIP</v>
          </cell>
          <cell r="C164" t="str">
            <v>ML</v>
          </cell>
          <cell r="D164">
            <v>8236</v>
          </cell>
        </row>
        <row r="165">
          <cell r="A165">
            <v>164</v>
          </cell>
          <cell r="B165" t="str">
            <v>BARANDA EN MADERA</v>
          </cell>
          <cell r="C165" t="str">
            <v>ML</v>
          </cell>
          <cell r="D165">
            <v>6170</v>
          </cell>
        </row>
        <row r="166">
          <cell r="A166">
            <v>165</v>
          </cell>
          <cell r="B166" t="str">
            <v>VENTILADOR  100 W</v>
          </cell>
          <cell r="C166" t="str">
            <v>UN</v>
          </cell>
          <cell r="D166">
            <v>14500</v>
          </cell>
        </row>
        <row r="167">
          <cell r="A167">
            <v>166</v>
          </cell>
          <cell r="B167" t="str">
            <v>VENTILADOR  200 W</v>
          </cell>
          <cell r="C167" t="str">
            <v>UN</v>
          </cell>
          <cell r="D167">
            <v>4176</v>
          </cell>
        </row>
        <row r="168">
          <cell r="A168">
            <v>167</v>
          </cell>
          <cell r="B168" t="str">
            <v>BALA FLUORESCENTE</v>
          </cell>
          <cell r="C168" t="str">
            <v>UN</v>
          </cell>
          <cell r="D168">
            <v>58000</v>
          </cell>
        </row>
        <row r="169">
          <cell r="A169">
            <v>168</v>
          </cell>
          <cell r="B169" t="str">
            <v>CHEQUE 1/2"</v>
          </cell>
          <cell r="C169" t="str">
            <v>UN</v>
          </cell>
          <cell r="D169">
            <v>4408</v>
          </cell>
        </row>
        <row r="170">
          <cell r="A170">
            <v>169</v>
          </cell>
          <cell r="B170" t="str">
            <v>PLACA ALIG. BLOQUE E=0.35</v>
          </cell>
          <cell r="C170" t="str">
            <v>M2</v>
          </cell>
          <cell r="D170">
            <v>0</v>
          </cell>
        </row>
        <row r="171">
          <cell r="A171">
            <v>170</v>
          </cell>
          <cell r="B171" t="str">
            <v>PLACA ALIG. BLOQUE E=0.40</v>
          </cell>
          <cell r="C171" t="str">
            <v>M2</v>
          </cell>
          <cell r="D171">
            <v>4872</v>
          </cell>
        </row>
        <row r="172">
          <cell r="A172">
            <v>171</v>
          </cell>
          <cell r="B172" t="str">
            <v>PLACA ALIG. BLOQUE E=0.45</v>
          </cell>
          <cell r="C172" t="str">
            <v>M2</v>
          </cell>
          <cell r="D172">
            <v>19372</v>
          </cell>
        </row>
        <row r="173">
          <cell r="A173">
            <v>172</v>
          </cell>
          <cell r="B173" t="str">
            <v>ANCLAJE SALA DE MAQUINAS</v>
          </cell>
          <cell r="C173" t="str">
            <v>UN</v>
          </cell>
          <cell r="D173">
            <v>11948</v>
          </cell>
        </row>
        <row r="174">
          <cell r="A174">
            <v>173</v>
          </cell>
          <cell r="B174" t="str">
            <v>BOMBA AGUA 2"</v>
          </cell>
          <cell r="C174" t="str">
            <v>UN</v>
          </cell>
          <cell r="D174">
            <v>8584</v>
          </cell>
        </row>
        <row r="175">
          <cell r="A175">
            <v>174</v>
          </cell>
          <cell r="B175" t="str">
            <v>MURO BLOQUE  No. 5</v>
          </cell>
          <cell r="C175" t="str">
            <v>M2</v>
          </cell>
          <cell r="D175">
            <v>5452</v>
          </cell>
        </row>
        <row r="176">
          <cell r="A176">
            <v>175</v>
          </cell>
          <cell r="B176" t="str">
            <v>MURO TABIQUE COMUN  0.125</v>
          </cell>
          <cell r="C176" t="str">
            <v>M2</v>
          </cell>
          <cell r="D176">
            <v>14407</v>
          </cell>
        </row>
        <row r="177">
          <cell r="A177">
            <v>176</v>
          </cell>
          <cell r="B177" t="str">
            <v>MURO TABICON COMUN   0.20</v>
          </cell>
          <cell r="C177" t="str">
            <v>M2</v>
          </cell>
          <cell r="D177">
            <v>8746</v>
          </cell>
        </row>
        <row r="178">
          <cell r="A178">
            <v>177</v>
          </cell>
          <cell r="B178" t="str">
            <v>MANOMETRO  150 PSI</v>
          </cell>
          <cell r="C178" t="str">
            <v>UN</v>
          </cell>
          <cell r="D178">
            <v>11121</v>
          </cell>
        </row>
        <row r="179">
          <cell r="A179">
            <v>178</v>
          </cell>
          <cell r="B179" t="str">
            <v>NIPLES PASAMURO 2"</v>
          </cell>
          <cell r="C179" t="str">
            <v>UN</v>
          </cell>
          <cell r="D179">
            <v>14416</v>
          </cell>
        </row>
        <row r="180">
          <cell r="A180">
            <v>179</v>
          </cell>
          <cell r="B180" t="str">
            <v>NIPLE PASAMURO 4"</v>
          </cell>
          <cell r="C180" t="str">
            <v>UN</v>
          </cell>
          <cell r="D180">
            <v>19738</v>
          </cell>
        </row>
        <row r="181">
          <cell r="A181">
            <v>180</v>
          </cell>
          <cell r="B181" t="str">
            <v>POCETA</v>
          </cell>
          <cell r="C181" t="str">
            <v>UN</v>
          </cell>
          <cell r="D181">
            <v>2590</v>
          </cell>
        </row>
        <row r="182">
          <cell r="A182">
            <v>181</v>
          </cell>
          <cell r="B182" t="str">
            <v>CAJA 10 x 10</v>
          </cell>
          <cell r="C182" t="str">
            <v>UN</v>
          </cell>
          <cell r="D182">
            <v>3327</v>
          </cell>
        </row>
        <row r="183">
          <cell r="A183">
            <v>182</v>
          </cell>
          <cell r="B183" t="str">
            <v>SOBRECIMIENTOS  LADRILLO DOBLE h=0,25 M</v>
          </cell>
          <cell r="C183" t="str">
            <v>ML</v>
          </cell>
          <cell r="D183">
            <v>12536.496360000001</v>
          </cell>
        </row>
        <row r="184">
          <cell r="A184">
            <v>183</v>
          </cell>
          <cell r="B184" t="str">
            <v>SOBRECIMIENTOS       0.15</v>
          </cell>
          <cell r="C184" t="str">
            <v>ML</v>
          </cell>
          <cell r="D184">
            <v>4858</v>
          </cell>
        </row>
        <row r="185">
          <cell r="A185">
            <v>184</v>
          </cell>
          <cell r="B185" t="str">
            <v>COCINA INT.PARRILLAS 6"</v>
          </cell>
          <cell r="C185" t="str">
            <v>UN</v>
          </cell>
          <cell r="D185">
            <v>6628</v>
          </cell>
        </row>
        <row r="186">
          <cell r="A186">
            <v>185</v>
          </cell>
          <cell r="B186" t="str">
            <v>SOBRECIMIENTOS       0.20</v>
          </cell>
          <cell r="C186" t="str">
            <v>ML</v>
          </cell>
          <cell r="D186">
            <v>5394</v>
          </cell>
        </row>
        <row r="187">
          <cell r="A187">
            <v>186</v>
          </cell>
          <cell r="B187" t="str">
            <v>SOBRECIMIENTOS       0.25</v>
          </cell>
          <cell r="C187" t="str">
            <v>ML</v>
          </cell>
          <cell r="D187">
            <v>3886</v>
          </cell>
        </row>
        <row r="188">
          <cell r="A188">
            <v>187</v>
          </cell>
          <cell r="B188" t="str">
            <v>GROUTING - FLUIDOCONCRETO</v>
          </cell>
          <cell r="C188" t="str">
            <v>M3</v>
          </cell>
          <cell r="D188">
            <v>3248</v>
          </cell>
        </row>
        <row r="189">
          <cell r="A189">
            <v>188</v>
          </cell>
          <cell r="B189" t="str">
            <v>MURO TOLETE COMUN    0.06</v>
          </cell>
          <cell r="C189" t="str">
            <v>M2</v>
          </cell>
          <cell r="D189">
            <v>3074</v>
          </cell>
        </row>
        <row r="190">
          <cell r="A190">
            <v>189</v>
          </cell>
          <cell r="B190" t="str">
            <v>MURO TOLETE COMUN    0.12</v>
          </cell>
          <cell r="C190" t="str">
            <v>M2</v>
          </cell>
          <cell r="D190">
            <v>3074</v>
          </cell>
        </row>
        <row r="191">
          <cell r="A191">
            <v>190</v>
          </cell>
          <cell r="B191" t="str">
            <v>MURO TOLETE COMUN    0.24</v>
          </cell>
          <cell r="C191" t="str">
            <v>M2</v>
          </cell>
          <cell r="D191">
            <v>4297</v>
          </cell>
        </row>
        <row r="192">
          <cell r="A192">
            <v>191</v>
          </cell>
          <cell r="B192" t="str">
            <v>BLOQUE No.4          0.09</v>
          </cell>
          <cell r="C192" t="str">
            <v>M2</v>
          </cell>
          <cell r="D192">
            <v>1508</v>
          </cell>
        </row>
        <row r="193">
          <cell r="A193">
            <v>192</v>
          </cell>
          <cell r="B193" t="str">
            <v>BLOQUE No.5         0.125</v>
          </cell>
          <cell r="C193" t="str">
            <v>M2</v>
          </cell>
          <cell r="D193">
            <v>1392</v>
          </cell>
        </row>
        <row r="194">
          <cell r="A194">
            <v>193</v>
          </cell>
          <cell r="B194" t="str">
            <v>BLOQUE No.5          0.20</v>
          </cell>
          <cell r="C194" t="str">
            <v>M2</v>
          </cell>
          <cell r="D194">
            <v>6496</v>
          </cell>
        </row>
        <row r="195">
          <cell r="A195">
            <v>194</v>
          </cell>
          <cell r="B195" t="str">
            <v>MURO BOCADILLO       5 cm</v>
          </cell>
          <cell r="C195" t="str">
            <v>M2</v>
          </cell>
          <cell r="D195">
            <v>1600</v>
          </cell>
        </row>
        <row r="196">
          <cell r="A196">
            <v>195</v>
          </cell>
          <cell r="B196" t="str">
            <v>CAMPAMENTO           9 M1</v>
          </cell>
          <cell r="C196" t="str">
            <v>UN</v>
          </cell>
          <cell r="D196">
            <v>1531</v>
          </cell>
        </row>
        <row r="197">
          <cell r="A197">
            <v>196</v>
          </cell>
          <cell r="B197" t="str">
            <v>RELLENOS ZAHORRA</v>
          </cell>
          <cell r="C197" t="str">
            <v>M3</v>
          </cell>
          <cell r="D197">
            <v>2923</v>
          </cell>
        </row>
        <row r="198">
          <cell r="A198">
            <v>197</v>
          </cell>
          <cell r="B198" t="str">
            <v>BLOQUE No.6          0.15</v>
          </cell>
          <cell r="C198" t="str">
            <v>M2</v>
          </cell>
          <cell r="D198">
            <v>2157</v>
          </cell>
        </row>
        <row r="199">
          <cell r="A199">
            <v>198</v>
          </cell>
          <cell r="B199" t="str">
            <v>BLOQUE No.6          0.20</v>
          </cell>
          <cell r="C199" t="str">
            <v>M2</v>
          </cell>
          <cell r="D199">
            <v>2726</v>
          </cell>
        </row>
        <row r="200">
          <cell r="A200">
            <v>199</v>
          </cell>
          <cell r="B200" t="str">
            <v>BLOQUE No. 7         0.20</v>
          </cell>
          <cell r="C200" t="str">
            <v>M2</v>
          </cell>
          <cell r="D200">
            <v>1241</v>
          </cell>
        </row>
        <row r="201">
          <cell r="A201">
            <v>200</v>
          </cell>
          <cell r="B201" t="str">
            <v>MENSULAS EN CONCRETO</v>
          </cell>
          <cell r="C201" t="str">
            <v>UN</v>
          </cell>
          <cell r="D201">
            <v>893</v>
          </cell>
        </row>
        <row r="202">
          <cell r="A202">
            <v>201</v>
          </cell>
          <cell r="B202" t="str">
            <v>INSTALACION DE QUICIOS</v>
          </cell>
          <cell r="C202" t="str">
            <v>UN</v>
          </cell>
          <cell r="D202">
            <v>5220</v>
          </cell>
        </row>
        <row r="203">
          <cell r="A203">
            <v>202</v>
          </cell>
          <cell r="B203" t="str">
            <v>RETIRO DE QUICIOS EXIST.</v>
          </cell>
          <cell r="C203" t="str">
            <v>UN</v>
          </cell>
          <cell r="D203">
            <v>3596</v>
          </cell>
        </row>
        <row r="204">
          <cell r="A204">
            <v>204</v>
          </cell>
          <cell r="B204" t="str">
            <v>RETIRO DE BOTONERAS</v>
          </cell>
          <cell r="C204" t="str">
            <v>UN</v>
          </cell>
          <cell r="D204">
            <v>5370</v>
          </cell>
        </row>
        <row r="205">
          <cell r="A205">
            <v>207</v>
          </cell>
          <cell r="B205" t="str">
            <v>BLOQUE CONCRETO      0.10</v>
          </cell>
          <cell r="C205" t="str">
            <v>M2</v>
          </cell>
          <cell r="D205">
            <v>2535</v>
          </cell>
        </row>
        <row r="206">
          <cell r="A206">
            <v>208</v>
          </cell>
          <cell r="B206" t="str">
            <v>BLOQUE CONCRETO      0.20</v>
          </cell>
          <cell r="C206" t="str">
            <v>M2</v>
          </cell>
          <cell r="D206">
            <v>22420</v>
          </cell>
        </row>
        <row r="207">
          <cell r="A207">
            <v>209</v>
          </cell>
          <cell r="B207" t="str">
            <v>DINTEL BLOQUE No.5  0.125</v>
          </cell>
          <cell r="C207" t="str">
            <v>ML</v>
          </cell>
          <cell r="D207">
            <v>30343</v>
          </cell>
        </row>
        <row r="208">
          <cell r="A208">
            <v>210</v>
          </cell>
          <cell r="B208" t="str">
            <v>DINTELES EN BLOQUE   0.15</v>
          </cell>
          <cell r="C208" t="str">
            <v>ML</v>
          </cell>
          <cell r="D208">
            <v>15398</v>
          </cell>
        </row>
        <row r="209">
          <cell r="A209">
            <v>211</v>
          </cell>
          <cell r="B209" t="str">
            <v>DINTELES EN VARILLA</v>
          </cell>
          <cell r="C209" t="str">
            <v>ML</v>
          </cell>
          <cell r="D209">
            <v>1121</v>
          </cell>
        </row>
        <row r="210">
          <cell r="A210">
            <v>212</v>
          </cell>
          <cell r="B210" t="str">
            <v>DINTELES CONCRETO   15x20</v>
          </cell>
          <cell r="C210" t="str">
            <v>ML</v>
          </cell>
          <cell r="D210">
            <v>1001</v>
          </cell>
        </row>
        <row r="211">
          <cell r="A211">
            <v>213</v>
          </cell>
          <cell r="B211" t="str">
            <v>ALFAJIA LADR.TOLETE   .12</v>
          </cell>
          <cell r="C211" t="str">
            <v>ML</v>
          </cell>
          <cell r="D211">
            <v>481</v>
          </cell>
        </row>
        <row r="212">
          <cell r="A212">
            <v>216</v>
          </cell>
          <cell r="B212" t="str">
            <v>REMATES LADR.    TOLETE</v>
          </cell>
          <cell r="C212" t="str">
            <v>ML</v>
          </cell>
          <cell r="D212">
            <v>882</v>
          </cell>
        </row>
        <row r="213">
          <cell r="A213">
            <v>217</v>
          </cell>
          <cell r="B213" t="str">
            <v>ARCOS 0.25 LADR. PRENSADO</v>
          </cell>
          <cell r="C213" t="str">
            <v>ML</v>
          </cell>
          <cell r="D213">
            <v>1333</v>
          </cell>
        </row>
        <row r="214">
          <cell r="A214">
            <v>218</v>
          </cell>
          <cell r="B214" t="str">
            <v>BOVEDAS LADR.    PRENSADO</v>
          </cell>
          <cell r="C214" t="str">
            <v>M2</v>
          </cell>
          <cell r="D214">
            <v>1020</v>
          </cell>
        </row>
        <row r="215">
          <cell r="A215">
            <v>219</v>
          </cell>
          <cell r="B215" t="str">
            <v>ENCHAPES FACHADA  TABLETA</v>
          </cell>
          <cell r="C215" t="str">
            <v>M2</v>
          </cell>
          <cell r="D215">
            <v>1400</v>
          </cell>
        </row>
        <row r="216">
          <cell r="A216">
            <v>222</v>
          </cell>
          <cell r="B216" t="str">
            <v>ALFAJIAS EN LADR. TOLETE</v>
          </cell>
          <cell r="C216" t="str">
            <v>ML</v>
          </cell>
          <cell r="D216">
            <v>1800</v>
          </cell>
        </row>
        <row r="217">
          <cell r="A217">
            <v>223</v>
          </cell>
          <cell r="B217" t="str">
            <v>ALFAJIAS CONCRETO     .15</v>
          </cell>
          <cell r="C217" t="str">
            <v>ML</v>
          </cell>
          <cell r="D217">
            <v>8830</v>
          </cell>
        </row>
        <row r="218">
          <cell r="A218">
            <v>224</v>
          </cell>
          <cell r="B218" t="str">
            <v>ALFAJIAS CONCRETO     .25</v>
          </cell>
          <cell r="C218" t="str">
            <v>ML</v>
          </cell>
          <cell r="D218">
            <v>124200</v>
          </cell>
        </row>
        <row r="219">
          <cell r="A219">
            <v>226</v>
          </cell>
          <cell r="B219" t="str">
            <v>ENCHAPES LADR.   PRENSADO</v>
          </cell>
          <cell r="C219" t="str">
            <v>M2</v>
          </cell>
          <cell r="D219">
            <v>6380</v>
          </cell>
        </row>
        <row r="220">
          <cell r="A220">
            <v>227</v>
          </cell>
          <cell r="B220" t="str">
            <v>INSTALACION  SHUT BASURAS</v>
          </cell>
          <cell r="C220" t="str">
            <v>PS</v>
          </cell>
          <cell r="D220">
            <v>60687</v>
          </cell>
        </row>
        <row r="221">
          <cell r="A221">
            <v>228</v>
          </cell>
          <cell r="B221" t="str">
            <v>INSTALACION CARP.METALICA</v>
          </cell>
          <cell r="C221" t="str">
            <v>M2</v>
          </cell>
          <cell r="D221">
            <v>1180</v>
          </cell>
        </row>
        <row r="222">
          <cell r="A222">
            <v>229</v>
          </cell>
          <cell r="B222" t="str">
            <v>CHAZOS    P/CARP.  MADERA</v>
          </cell>
          <cell r="C222" t="str">
            <v>UN</v>
          </cell>
          <cell r="D222">
            <v>8000</v>
          </cell>
        </row>
        <row r="223">
          <cell r="A223">
            <v>230</v>
          </cell>
          <cell r="B223" t="str">
            <v>MESONES EN CONCRETO</v>
          </cell>
          <cell r="C223" t="str">
            <v>M2</v>
          </cell>
          <cell r="D223">
            <v>8500</v>
          </cell>
        </row>
        <row r="224">
          <cell r="A224">
            <v>231</v>
          </cell>
          <cell r="B224" t="str">
            <v>SALIDA TOMA SNC. P.T  C.N</v>
          </cell>
          <cell r="C224" t="str">
            <v>UN</v>
          </cell>
          <cell r="D224">
            <v>35350</v>
          </cell>
        </row>
        <row r="225">
          <cell r="A225">
            <v>233</v>
          </cell>
          <cell r="B225" t="str">
            <v>SALIDA VENTILADOR    CN</v>
          </cell>
          <cell r="C225" t="str">
            <v>UN</v>
          </cell>
          <cell r="D225">
            <v>8800</v>
          </cell>
        </row>
        <row r="226">
          <cell r="A226">
            <v>234</v>
          </cell>
          <cell r="B226" t="str">
            <v>SALIDA PUNTO ALARMA  CN</v>
          </cell>
          <cell r="C226" t="str">
            <v>UN</v>
          </cell>
          <cell r="D226">
            <v>9100</v>
          </cell>
        </row>
        <row r="227">
          <cell r="A227">
            <v>235</v>
          </cell>
          <cell r="B227" t="str">
            <v>EXCAVACION MECANIC1</v>
          </cell>
          <cell r="C227" t="str">
            <v>M3</v>
          </cell>
          <cell r="D227">
            <v>9700</v>
          </cell>
        </row>
        <row r="228">
          <cell r="A228">
            <v>236</v>
          </cell>
          <cell r="B228" t="str">
            <v>BASE B-200</v>
          </cell>
          <cell r="C228" t="str">
            <v>M3</v>
          </cell>
          <cell r="D228">
            <v>37700</v>
          </cell>
        </row>
        <row r="229">
          <cell r="A229">
            <v>237</v>
          </cell>
          <cell r="B229" t="str">
            <v>BASE B-600</v>
          </cell>
          <cell r="C229" t="str">
            <v>M3</v>
          </cell>
          <cell r="D229">
            <v>10000</v>
          </cell>
        </row>
        <row r="230">
          <cell r="A230">
            <v>238</v>
          </cell>
          <cell r="B230" t="str">
            <v>ACERO TRANSFERENCIA</v>
          </cell>
          <cell r="C230" t="str">
            <v>KG</v>
          </cell>
          <cell r="D230">
            <v>20453</v>
          </cell>
        </row>
        <row r="231">
          <cell r="A231">
            <v>239</v>
          </cell>
          <cell r="B231" t="str">
            <v>JUNTAS EXTERIORES 1: 4 0,0003 m3/ml</v>
          </cell>
          <cell r="C231" t="str">
            <v>ML</v>
          </cell>
          <cell r="D231">
            <v>1233.7691000000002</v>
          </cell>
        </row>
        <row r="232">
          <cell r="A232">
            <v>240</v>
          </cell>
          <cell r="B232" t="str">
            <v>ZONA VERDE</v>
          </cell>
          <cell r="C232" t="str">
            <v>M2</v>
          </cell>
          <cell r="D232">
            <v>26736</v>
          </cell>
        </row>
        <row r="233">
          <cell r="A233">
            <v>241</v>
          </cell>
          <cell r="B233" t="str">
            <v>ANDEN EN CONCRETO(h=0.10)</v>
          </cell>
          <cell r="C233" t="str">
            <v>M2</v>
          </cell>
          <cell r="D233">
            <v>7233</v>
          </cell>
        </row>
        <row r="234">
          <cell r="A234">
            <v>242</v>
          </cell>
          <cell r="B234" t="str">
            <v>SARDINEL EN CONCRETO</v>
          </cell>
          <cell r="C234" t="str">
            <v>ML</v>
          </cell>
          <cell r="D234">
            <v>5694</v>
          </cell>
        </row>
        <row r="235">
          <cell r="A235">
            <v>243</v>
          </cell>
          <cell r="B235" t="str">
            <v>CALZADA V0 A V2-CONCRETO</v>
          </cell>
          <cell r="C235" t="str">
            <v>M2</v>
          </cell>
          <cell r="D235">
            <v>1148</v>
          </cell>
        </row>
        <row r="236">
          <cell r="A236">
            <v>244</v>
          </cell>
          <cell r="B236" t="str">
            <v>CALZADA V3 A V8-CONCRETO</v>
          </cell>
          <cell r="C236" t="str">
            <v>M2</v>
          </cell>
          <cell r="D236">
            <v>1392</v>
          </cell>
        </row>
        <row r="237">
          <cell r="A237">
            <v>245</v>
          </cell>
          <cell r="B237" t="str">
            <v>CALZADA V0 A V2-ASFALTO</v>
          </cell>
          <cell r="C237" t="str">
            <v>M2</v>
          </cell>
          <cell r="D237">
            <v>1392</v>
          </cell>
        </row>
        <row r="238">
          <cell r="A238">
            <v>246</v>
          </cell>
          <cell r="B238" t="str">
            <v>CALZADA V3 A V4 ASFALTO</v>
          </cell>
          <cell r="C238" t="str">
            <v>M2</v>
          </cell>
          <cell r="D238">
            <v>1804</v>
          </cell>
        </row>
        <row r="239">
          <cell r="A239">
            <v>247</v>
          </cell>
          <cell r="B239" t="str">
            <v>CALZADA V5 A V8-ASFALTO</v>
          </cell>
          <cell r="C239" t="str">
            <v>M2</v>
          </cell>
          <cell r="D239">
            <v>39607</v>
          </cell>
        </row>
        <row r="240">
          <cell r="A240">
            <v>248</v>
          </cell>
          <cell r="B240" t="str">
            <v>PAVIMENTO EN CONC. e=.017</v>
          </cell>
          <cell r="C240" t="str">
            <v>M2</v>
          </cell>
          <cell r="D240">
            <v>47212</v>
          </cell>
        </row>
        <row r="241">
          <cell r="A241">
            <v>249</v>
          </cell>
          <cell r="B241" t="str">
            <v>PAVIMENTO EN CONCR.e=.018</v>
          </cell>
          <cell r="C241" t="str">
            <v>M2</v>
          </cell>
          <cell r="D241">
            <v>3161</v>
          </cell>
        </row>
        <row r="242">
          <cell r="A242">
            <v>250</v>
          </cell>
          <cell r="B242" t="str">
            <v>SEPARADOR</v>
          </cell>
          <cell r="C242" t="str">
            <v>M2</v>
          </cell>
          <cell r="D242">
            <v>1044</v>
          </cell>
        </row>
        <row r="243">
          <cell r="A243">
            <v>251</v>
          </cell>
          <cell r="B243" t="str">
            <v>SALIDA SONIDO         C.N</v>
          </cell>
          <cell r="C243" t="str">
            <v>UN</v>
          </cell>
          <cell r="D243">
            <v>957</v>
          </cell>
        </row>
        <row r="244">
          <cell r="A244">
            <v>252</v>
          </cell>
          <cell r="B244" t="str">
            <v>INT.AUT.ENCH. 1 x 30 A</v>
          </cell>
          <cell r="C244" t="str">
            <v>UN</v>
          </cell>
          <cell r="D244">
            <v>7064</v>
          </cell>
        </row>
        <row r="245">
          <cell r="A245">
            <v>253</v>
          </cell>
          <cell r="B245" t="str">
            <v>INT.AUT.ENC. 3 x 30  A</v>
          </cell>
          <cell r="C245" t="str">
            <v>UN</v>
          </cell>
          <cell r="D245">
            <v>94807</v>
          </cell>
        </row>
        <row r="246">
          <cell r="A246">
            <v>254</v>
          </cell>
          <cell r="B246" t="str">
            <v>TIERRA TABLERO GRAL.DIST.</v>
          </cell>
          <cell r="C246" t="str">
            <v>UN</v>
          </cell>
          <cell r="D246">
            <v>19732</v>
          </cell>
        </row>
        <row r="247">
          <cell r="A247">
            <v>255</v>
          </cell>
          <cell r="B247" t="str">
            <v>CAJA DE PASO 10x10 TV</v>
          </cell>
          <cell r="C247" t="str">
            <v>UN</v>
          </cell>
          <cell r="D247">
            <v>91027</v>
          </cell>
        </row>
        <row r="248">
          <cell r="A248">
            <v>256</v>
          </cell>
          <cell r="B248" t="str">
            <v>SALIDA CN 1/2" ANTENA TV</v>
          </cell>
          <cell r="C248" t="str">
            <v>UN</v>
          </cell>
          <cell r="D248">
            <v>504</v>
          </cell>
        </row>
        <row r="249">
          <cell r="A249">
            <v>257</v>
          </cell>
          <cell r="B249" t="str">
            <v>STRIP TELEFONOS 20 PARES</v>
          </cell>
          <cell r="C249" t="str">
            <v>UN</v>
          </cell>
          <cell r="D249">
            <v>3765</v>
          </cell>
        </row>
        <row r="250">
          <cell r="A250">
            <v>258</v>
          </cell>
          <cell r="B250" t="str">
            <v>BALA INCANDESCENTE 100 W</v>
          </cell>
          <cell r="C250" t="str">
            <v>UN</v>
          </cell>
          <cell r="D250">
            <v>6960</v>
          </cell>
        </row>
        <row r="251">
          <cell r="A251">
            <v>259</v>
          </cell>
          <cell r="B251" t="str">
            <v>PRADIZACION</v>
          </cell>
          <cell r="C251" t="str">
            <v>M2</v>
          </cell>
          <cell r="D251">
            <v>12285</v>
          </cell>
        </row>
        <row r="252">
          <cell r="A252">
            <v>260</v>
          </cell>
          <cell r="B252" t="str">
            <v>ASEO GENERAL</v>
          </cell>
          <cell r="C252" t="str">
            <v>M2</v>
          </cell>
          <cell r="D252">
            <v>2900</v>
          </cell>
        </row>
        <row r="253">
          <cell r="A253">
            <v>261</v>
          </cell>
          <cell r="B253" t="str">
            <v>SANITARIO FLUXOMETRO</v>
          </cell>
          <cell r="C253" t="str">
            <v>UN</v>
          </cell>
          <cell r="D253">
            <v>4290</v>
          </cell>
        </row>
        <row r="254">
          <cell r="A254">
            <v>262</v>
          </cell>
          <cell r="B254" t="str">
            <v>BALA FLUORESCENT1</v>
          </cell>
          <cell r="C254" t="str">
            <v>UN</v>
          </cell>
          <cell r="D254">
            <v>2720</v>
          </cell>
        </row>
        <row r="255">
          <cell r="A255">
            <v>263</v>
          </cell>
          <cell r="B255" t="str">
            <v>FILOS YJUNTAS EN MORTERO 1,6 0,0003 m3/ml</v>
          </cell>
          <cell r="C255" t="str">
            <v>ML</v>
          </cell>
          <cell r="D255">
            <v>1059.5240000000001</v>
          </cell>
        </row>
        <row r="256">
          <cell r="A256">
            <v>264</v>
          </cell>
          <cell r="B256" t="str">
            <v>GOTEROS EN MORTERO 1:4</v>
          </cell>
          <cell r="C256" t="str">
            <v>ML</v>
          </cell>
          <cell r="D256">
            <v>3902.3723</v>
          </cell>
        </row>
        <row r="257">
          <cell r="A257">
            <v>265</v>
          </cell>
          <cell r="B257" t="str">
            <v>PAÑETE LISO MUROS     1:4</v>
          </cell>
          <cell r="C257" t="str">
            <v>M2</v>
          </cell>
          <cell r="D257">
            <v>125800</v>
          </cell>
        </row>
        <row r="258">
          <cell r="A258">
            <v>266</v>
          </cell>
          <cell r="B258" t="str">
            <v>PAÑETE LISO MUROS     1:5</v>
          </cell>
          <cell r="C258" t="str">
            <v>M2</v>
          </cell>
          <cell r="D258">
            <v>3312</v>
          </cell>
        </row>
        <row r="259">
          <cell r="A259">
            <v>267</v>
          </cell>
          <cell r="B259" t="str">
            <v>PAÑETE LISO 1:6  e= 0,015 M MUROS INTERIORES</v>
          </cell>
          <cell r="C259" t="str">
            <v>M2</v>
          </cell>
          <cell r="D259">
            <v>6019.85149</v>
          </cell>
        </row>
        <row r="260">
          <cell r="A260">
            <v>268</v>
          </cell>
          <cell r="B260" t="str">
            <v>PAÑETE LISO MUROS     1:7</v>
          </cell>
          <cell r="C260" t="str">
            <v>M2</v>
          </cell>
          <cell r="D260">
            <v>8700</v>
          </cell>
        </row>
        <row r="261">
          <cell r="A261">
            <v>269</v>
          </cell>
          <cell r="B261" t="str">
            <v>PAÑETE IMP. MUROS     1:3</v>
          </cell>
          <cell r="C261" t="str">
            <v>M2</v>
          </cell>
          <cell r="D261">
            <v>7842</v>
          </cell>
        </row>
        <row r="262">
          <cell r="A262">
            <v>270</v>
          </cell>
          <cell r="B262" t="str">
            <v>PAÑETE IMP. MUROS     1:1</v>
          </cell>
          <cell r="C262" t="str">
            <v>M2</v>
          </cell>
          <cell r="D262">
            <v>7890</v>
          </cell>
        </row>
        <row r="263">
          <cell r="A263">
            <v>271</v>
          </cell>
          <cell r="B263" t="str">
            <v>PAÑETE IMP. MUROS     1:2</v>
          </cell>
          <cell r="C263" t="str">
            <v>M2</v>
          </cell>
          <cell r="D263">
            <v>83520</v>
          </cell>
        </row>
        <row r="264">
          <cell r="A264">
            <v>272</v>
          </cell>
          <cell r="B264" t="str">
            <v>PAÑETE RUSTICO MUROS  1:5</v>
          </cell>
          <cell r="C264" t="str">
            <v>M2</v>
          </cell>
          <cell r="D264">
            <v>265634</v>
          </cell>
        </row>
        <row r="265">
          <cell r="A265">
            <v>273</v>
          </cell>
          <cell r="B265" t="str">
            <v>PAÑETE LISO PLACAS    1:4</v>
          </cell>
          <cell r="C265" t="str">
            <v>M2</v>
          </cell>
          <cell r="D265">
            <v>4234</v>
          </cell>
        </row>
        <row r="266">
          <cell r="A266">
            <v>274</v>
          </cell>
          <cell r="B266" t="str">
            <v>PAÑETE LISO PLACAS    1:5</v>
          </cell>
          <cell r="C266" t="str">
            <v>M2</v>
          </cell>
          <cell r="D266">
            <v>3016</v>
          </cell>
        </row>
        <row r="267">
          <cell r="A267">
            <v>275</v>
          </cell>
          <cell r="B267" t="str">
            <v>PAÑETE LINEAL LISO PLACAS MORTERO  1:6 e=0,015 M</v>
          </cell>
          <cell r="C267" t="str">
            <v>M2</v>
          </cell>
          <cell r="D267">
            <v>4398.1346000000003</v>
          </cell>
        </row>
        <row r="268">
          <cell r="A268">
            <v>276</v>
          </cell>
          <cell r="B268" t="str">
            <v>PAÑETE LISO PLACAS    1:7</v>
          </cell>
          <cell r="C268" t="str">
            <v>M2</v>
          </cell>
          <cell r="D268">
            <v>27260</v>
          </cell>
        </row>
        <row r="269">
          <cell r="A269">
            <v>277</v>
          </cell>
          <cell r="B269" t="str">
            <v>PAÑETE RUSTICO PLACAS 1:5</v>
          </cell>
          <cell r="C269" t="str">
            <v>M2</v>
          </cell>
          <cell r="D269">
            <v>4176</v>
          </cell>
        </row>
        <row r="270">
          <cell r="A270">
            <v>278</v>
          </cell>
          <cell r="B270" t="str">
            <v xml:space="preserve">PAÑETE CON MALLA - VENA   </v>
          </cell>
          <cell r="C270" t="str">
            <v>M2</v>
          </cell>
          <cell r="D270">
            <v>11389.625679999999</v>
          </cell>
        </row>
        <row r="271">
          <cell r="A271">
            <v>279</v>
          </cell>
          <cell r="B271" t="str">
            <v>PAÑETE BAJO MALLA     1:5</v>
          </cell>
          <cell r="C271" t="str">
            <v>M2</v>
          </cell>
          <cell r="D271">
            <v>13456</v>
          </cell>
        </row>
        <row r="272">
          <cell r="A272">
            <v>280</v>
          </cell>
          <cell r="B272" t="str">
            <v>PAÑETE BAJO MALLA     1:6</v>
          </cell>
          <cell r="C272" t="str">
            <v>M2</v>
          </cell>
          <cell r="D272">
            <v>25282</v>
          </cell>
        </row>
        <row r="273">
          <cell r="A273">
            <v>281</v>
          </cell>
          <cell r="B273" t="str">
            <v>PAÑETE BAJO GUADUA    1:5</v>
          </cell>
          <cell r="C273" t="str">
            <v>M2</v>
          </cell>
          <cell r="D273">
            <v>9502</v>
          </cell>
        </row>
        <row r="274">
          <cell r="A274">
            <v>282</v>
          </cell>
          <cell r="B274" t="str">
            <v>PAÑETE CULATAS        1:4 e=0,015 M</v>
          </cell>
          <cell r="C274" t="str">
            <v>M2</v>
          </cell>
          <cell r="D274">
            <v>7747.3721999999989</v>
          </cell>
        </row>
        <row r="275">
          <cell r="A275">
            <v>283</v>
          </cell>
          <cell r="B275" t="str">
            <v>PAÑETE CULATAS        1:5</v>
          </cell>
          <cell r="C275" t="str">
            <v>M2</v>
          </cell>
          <cell r="D275">
            <v>17400</v>
          </cell>
        </row>
        <row r="276">
          <cell r="A276">
            <v>284</v>
          </cell>
          <cell r="B276" t="str">
            <v>PAÑETE LINEAL CULATAS MORTERO 1:4 e=0,015 M HASTA 0,60 M</v>
          </cell>
          <cell r="C276" t="str">
            <v>ML</v>
          </cell>
          <cell r="D276">
            <v>4765.2179999999998</v>
          </cell>
        </row>
        <row r="277">
          <cell r="A277">
            <v>285</v>
          </cell>
          <cell r="B277" t="str">
            <v>IMPERM.INTEG MORT  TOXEM.</v>
          </cell>
          <cell r="C277" t="str">
            <v>M2</v>
          </cell>
          <cell r="D277">
            <v>7310</v>
          </cell>
        </row>
        <row r="278">
          <cell r="A278">
            <v>286</v>
          </cell>
          <cell r="B278" t="str">
            <v>IMPERM.INTEG MORT     TEC</v>
          </cell>
          <cell r="C278" t="str">
            <v>M2</v>
          </cell>
          <cell r="D278">
            <v>7864</v>
          </cell>
        </row>
        <row r="279">
          <cell r="A279">
            <v>287</v>
          </cell>
          <cell r="B279" t="str">
            <v>IMPERM.INTEG MORT    SIKA</v>
          </cell>
          <cell r="C279" t="str">
            <v>M2</v>
          </cell>
          <cell r="D279">
            <v>8309</v>
          </cell>
        </row>
        <row r="280">
          <cell r="A280">
            <v>288</v>
          </cell>
          <cell r="B280" t="str">
            <v>ENTRAMADO MADERA  C. RASO</v>
          </cell>
          <cell r="C280" t="str">
            <v>M2</v>
          </cell>
          <cell r="D280">
            <v>9714</v>
          </cell>
        </row>
        <row r="281">
          <cell r="A281">
            <v>289</v>
          </cell>
          <cell r="B281" t="str">
            <v>MALLA BAJO ENTRAMADO</v>
          </cell>
          <cell r="C281" t="str">
            <v>M2</v>
          </cell>
          <cell r="D281">
            <v>993</v>
          </cell>
        </row>
        <row r="282">
          <cell r="A282">
            <v>291</v>
          </cell>
          <cell r="B282" t="str">
            <v>BALA INCANDESCENTE 150 W</v>
          </cell>
          <cell r="C282" t="str">
            <v>UN</v>
          </cell>
          <cell r="D282">
            <v>807</v>
          </cell>
        </row>
        <row r="283">
          <cell r="A283">
            <v>292</v>
          </cell>
          <cell r="B283" t="str">
            <v>INTERRUPTOR TRIPOLAR</v>
          </cell>
          <cell r="C283" t="str">
            <v>UN</v>
          </cell>
          <cell r="D283">
            <v>11975</v>
          </cell>
        </row>
        <row r="284">
          <cell r="A284">
            <v>293</v>
          </cell>
          <cell r="B284" t="str">
            <v>CONEXION A TIERRA</v>
          </cell>
          <cell r="C284" t="str">
            <v>UN</v>
          </cell>
          <cell r="D284">
            <v>182056</v>
          </cell>
        </row>
        <row r="285">
          <cell r="A285">
            <v>294</v>
          </cell>
          <cell r="B285" t="str">
            <v>ACOMETIDA MONOFASICA</v>
          </cell>
          <cell r="C285" t="str">
            <v>UN</v>
          </cell>
          <cell r="D285">
            <v>4178</v>
          </cell>
        </row>
        <row r="286">
          <cell r="A286">
            <v>295</v>
          </cell>
          <cell r="B286" t="str">
            <v>EQUIPOS</v>
          </cell>
          <cell r="C286" t="str">
            <v>DD</v>
          </cell>
          <cell r="D286">
            <v>474</v>
          </cell>
        </row>
        <row r="287">
          <cell r="A287">
            <v>300</v>
          </cell>
          <cell r="B287" t="str">
            <v>CONCRETO CICLOPE1</v>
          </cell>
          <cell r="C287" t="str">
            <v>M3</v>
          </cell>
          <cell r="D287">
            <v>534</v>
          </cell>
        </row>
        <row r="288">
          <cell r="A288">
            <v>301</v>
          </cell>
          <cell r="B288" t="str">
            <v>ZAPATA1</v>
          </cell>
          <cell r="C288" t="str">
            <v>M3</v>
          </cell>
          <cell r="D288">
            <v>534</v>
          </cell>
        </row>
        <row r="289">
          <cell r="A289">
            <v>302</v>
          </cell>
          <cell r="B289" t="str">
            <v>VIGA AMARRE  EN  CONCRET1</v>
          </cell>
          <cell r="C289" t="str">
            <v>M3</v>
          </cell>
          <cell r="D289">
            <v>534</v>
          </cell>
        </row>
        <row r="290">
          <cell r="A290">
            <v>303</v>
          </cell>
          <cell r="B290" t="str">
            <v>VIGA TEE      25x25x20x51</v>
          </cell>
          <cell r="C290" t="str">
            <v>M3</v>
          </cell>
          <cell r="D290">
            <v>5568</v>
          </cell>
        </row>
        <row r="291">
          <cell r="A291">
            <v>304</v>
          </cell>
          <cell r="B291" t="str">
            <v>VIGA TEE      25x25x20x41</v>
          </cell>
          <cell r="C291" t="str">
            <v>M3</v>
          </cell>
          <cell r="D291">
            <v>6322</v>
          </cell>
        </row>
        <row r="292">
          <cell r="A292">
            <v>305</v>
          </cell>
          <cell r="B292" t="str">
            <v>S/CIMIENTO CONCRETO 25x21</v>
          </cell>
          <cell r="C292" t="str">
            <v>M3</v>
          </cell>
          <cell r="D292">
            <v>4410</v>
          </cell>
        </row>
        <row r="293">
          <cell r="A293">
            <v>306</v>
          </cell>
          <cell r="B293" t="str">
            <v>S/CIMIENTO CONCRETO 15x21</v>
          </cell>
          <cell r="C293" t="str">
            <v>M3</v>
          </cell>
          <cell r="D293">
            <v>38628</v>
          </cell>
        </row>
        <row r="294">
          <cell r="A294">
            <v>307</v>
          </cell>
          <cell r="B294" t="str">
            <v>PILOTES HINCADOS    25x21</v>
          </cell>
          <cell r="C294" t="str">
            <v>ML</v>
          </cell>
          <cell r="D294">
            <v>2262</v>
          </cell>
        </row>
        <row r="295">
          <cell r="A295">
            <v>308</v>
          </cell>
          <cell r="B295" t="str">
            <v>PLACA CIMENTACION    0.90</v>
          </cell>
          <cell r="C295" t="str">
            <v>M2</v>
          </cell>
          <cell r="D295">
            <v>21077</v>
          </cell>
        </row>
        <row r="296">
          <cell r="A296">
            <v>320</v>
          </cell>
          <cell r="B296" t="str">
            <v>CASETON DE LONA .80 X .35</v>
          </cell>
          <cell r="C296" t="str">
            <v>ML</v>
          </cell>
          <cell r="D296">
            <v>9972</v>
          </cell>
        </row>
        <row r="297">
          <cell r="A297">
            <v>321</v>
          </cell>
          <cell r="B297" t="str">
            <v>FORMALETA P/COLUMNA .30m</v>
          </cell>
          <cell r="C297" t="str">
            <v>ML</v>
          </cell>
          <cell r="D297">
            <v>15537</v>
          </cell>
        </row>
        <row r="298">
          <cell r="A298">
            <v>322</v>
          </cell>
          <cell r="B298" t="str">
            <v>COLUMNA CIRCULAR 0.30 M</v>
          </cell>
          <cell r="C298" t="str">
            <v>ML</v>
          </cell>
          <cell r="D298">
            <v>19934</v>
          </cell>
        </row>
        <row r="299">
          <cell r="A299">
            <v>323</v>
          </cell>
          <cell r="B299" t="str">
            <v>LADRILLO ESTRUCT.  STA.FE</v>
          </cell>
          <cell r="C299" t="str">
            <v>M2</v>
          </cell>
          <cell r="D299">
            <v>4669</v>
          </cell>
        </row>
        <row r="300">
          <cell r="A300">
            <v>324</v>
          </cell>
          <cell r="B300" t="str">
            <v>EXCAVACION A MANO</v>
          </cell>
          <cell r="C300" t="str">
            <v>M3</v>
          </cell>
          <cell r="D300">
            <v>4669</v>
          </cell>
        </row>
        <row r="301">
          <cell r="A301">
            <v>325</v>
          </cell>
          <cell r="B301" t="str">
            <v>RELLENOS  DE   EXCAVACION</v>
          </cell>
          <cell r="C301" t="str">
            <v>M3</v>
          </cell>
          <cell r="D301">
            <v>303424</v>
          </cell>
        </row>
        <row r="302">
          <cell r="A302">
            <v>326</v>
          </cell>
          <cell r="B302" t="str">
            <v>RETIRO  SOBRANTES  TIERRA</v>
          </cell>
          <cell r="C302" t="str">
            <v>M3</v>
          </cell>
          <cell r="D302">
            <v>25195</v>
          </cell>
        </row>
        <row r="303">
          <cell r="A303">
            <v>327</v>
          </cell>
          <cell r="B303" t="str">
            <v>DEMOL.CIMIENTO  ENTERRADO</v>
          </cell>
          <cell r="C303" t="str">
            <v>M3</v>
          </cell>
          <cell r="D303">
            <v>1925</v>
          </cell>
        </row>
        <row r="304">
          <cell r="A304">
            <v>328</v>
          </cell>
          <cell r="B304" t="str">
            <v>DEMOL.CABEZAS     PILOTE1</v>
          </cell>
          <cell r="C304" t="str">
            <v>M3</v>
          </cell>
          <cell r="D304">
            <v>4889</v>
          </cell>
        </row>
        <row r="305">
          <cell r="A305">
            <v>329</v>
          </cell>
          <cell r="B305" t="str">
            <v>BASE CONCRETO POBRE e=.01</v>
          </cell>
          <cell r="C305" t="str">
            <v>M2</v>
          </cell>
          <cell r="D305">
            <v>3845</v>
          </cell>
        </row>
        <row r="306">
          <cell r="A306">
            <v>330</v>
          </cell>
          <cell r="B306" t="str">
            <v>PILOTES HINCADOS    25x22</v>
          </cell>
          <cell r="C306" t="str">
            <v>ML</v>
          </cell>
          <cell r="D306">
            <v>9100</v>
          </cell>
        </row>
        <row r="307">
          <cell r="A307">
            <v>332</v>
          </cell>
          <cell r="B307" t="str">
            <v>CONCRETO VIGAS CIMENTACION</v>
          </cell>
          <cell r="C307" t="str">
            <v>M3</v>
          </cell>
          <cell r="D307">
            <v>22527</v>
          </cell>
        </row>
        <row r="308">
          <cell r="A308">
            <v>333</v>
          </cell>
          <cell r="B308" t="str">
            <v>COLUMNAS EN CONCRETO</v>
          </cell>
          <cell r="C308" t="str">
            <v>M3</v>
          </cell>
          <cell r="D308">
            <v>23084</v>
          </cell>
        </row>
        <row r="309">
          <cell r="A309">
            <v>334</v>
          </cell>
          <cell r="B309" t="str">
            <v>ESCALERA</v>
          </cell>
          <cell r="C309" t="str">
            <v>M3</v>
          </cell>
          <cell r="D309">
            <v>1340</v>
          </cell>
        </row>
        <row r="310">
          <cell r="A310">
            <v>335</v>
          </cell>
          <cell r="B310" t="str">
            <v>PASOS PREF.ESCALERAS  L=1</v>
          </cell>
          <cell r="C310" t="str">
            <v>UN</v>
          </cell>
          <cell r="D310">
            <v>23919</v>
          </cell>
        </row>
        <row r="311">
          <cell r="A311">
            <v>336</v>
          </cell>
          <cell r="B311" t="str">
            <v>MUROS CONTENCION   h=2.00</v>
          </cell>
          <cell r="C311" t="str">
            <v>M3</v>
          </cell>
          <cell r="D311">
            <v>5570</v>
          </cell>
        </row>
        <row r="312">
          <cell r="A312">
            <v>337</v>
          </cell>
          <cell r="B312" t="str">
            <v>TANQUE SUBTERRANEO</v>
          </cell>
          <cell r="C312" t="str">
            <v>M3</v>
          </cell>
          <cell r="D312">
            <v>34413</v>
          </cell>
        </row>
        <row r="313">
          <cell r="A313">
            <v>338</v>
          </cell>
          <cell r="B313" t="str">
            <v>TANQUE ELEVADO</v>
          </cell>
          <cell r="C313" t="str">
            <v>M3</v>
          </cell>
          <cell r="D313">
            <v>15190</v>
          </cell>
        </row>
        <row r="314">
          <cell r="A314">
            <v>339</v>
          </cell>
          <cell r="B314" t="str">
            <v>CONCRETO VIGAS AEREAS</v>
          </cell>
          <cell r="C314" t="str">
            <v>M3</v>
          </cell>
          <cell r="D314">
            <v>1989</v>
          </cell>
        </row>
        <row r="315">
          <cell r="A315">
            <v>340</v>
          </cell>
          <cell r="B315" t="str">
            <v>LOSA MACIZA         h=.10</v>
          </cell>
          <cell r="C315" t="str">
            <v>M2</v>
          </cell>
          <cell r="D315">
            <v>20631</v>
          </cell>
        </row>
        <row r="316">
          <cell r="A316">
            <v>341</v>
          </cell>
          <cell r="B316" t="str">
            <v>LOSA MACIZA         h=.12</v>
          </cell>
          <cell r="C316" t="str">
            <v>M2</v>
          </cell>
          <cell r="D316">
            <v>20103</v>
          </cell>
        </row>
        <row r="317">
          <cell r="A317">
            <v>342</v>
          </cell>
          <cell r="B317" t="str">
            <v>LOSA MACIZA         h=.15</v>
          </cell>
          <cell r="C317" t="str">
            <v>M2</v>
          </cell>
          <cell r="D317">
            <v>9280</v>
          </cell>
        </row>
        <row r="318">
          <cell r="A318">
            <v>347</v>
          </cell>
          <cell r="B318" t="str">
            <v>ENTREP.CASETON  SIN VIGAS</v>
          </cell>
          <cell r="C318" t="str">
            <v>M2</v>
          </cell>
          <cell r="D318">
            <v>25195</v>
          </cell>
        </row>
        <row r="319">
          <cell r="A319">
            <v>348</v>
          </cell>
          <cell r="B319" t="str">
            <v>ENTREP.CASETON  CON VIGAS</v>
          </cell>
          <cell r="C319" t="str">
            <v>M2</v>
          </cell>
          <cell r="D319">
            <v>13050</v>
          </cell>
        </row>
        <row r="320">
          <cell r="A320">
            <v>349</v>
          </cell>
          <cell r="B320" t="str">
            <v>ENTREPISOS UU  SIN C.RASO</v>
          </cell>
          <cell r="C320" t="str">
            <v>M2</v>
          </cell>
          <cell r="D320">
            <v>279170</v>
          </cell>
        </row>
        <row r="321">
          <cell r="A321">
            <v>350</v>
          </cell>
          <cell r="B321" t="str">
            <v>ENTREPISOS UU  CON C.RASO</v>
          </cell>
          <cell r="C321" t="str">
            <v>M2</v>
          </cell>
          <cell r="D321">
            <v>9454</v>
          </cell>
        </row>
        <row r="322">
          <cell r="A322">
            <v>351</v>
          </cell>
          <cell r="B322" t="str">
            <v>ENTREPISOS VIGUETA BLOQUE</v>
          </cell>
          <cell r="C322" t="str">
            <v>M2</v>
          </cell>
          <cell r="D322">
            <v>112056</v>
          </cell>
        </row>
        <row r="323">
          <cell r="A323">
            <v>355</v>
          </cell>
          <cell r="B323" t="str">
            <v>ENTREPISOS         FIBRIT</v>
          </cell>
          <cell r="C323" t="str">
            <v>M2</v>
          </cell>
          <cell r="D323">
            <v>117044</v>
          </cell>
        </row>
        <row r="324">
          <cell r="A324">
            <v>356</v>
          </cell>
          <cell r="B324" t="str">
            <v>IMPERM.INTEG CONC  TOXEM.</v>
          </cell>
          <cell r="C324" t="str">
            <v>M3</v>
          </cell>
          <cell r="D324">
            <v>123192</v>
          </cell>
        </row>
        <row r="325">
          <cell r="A325">
            <v>357</v>
          </cell>
          <cell r="B325" t="str">
            <v>REFUERZOS MALLA</v>
          </cell>
          <cell r="C325" t="str">
            <v>KG</v>
          </cell>
          <cell r="D325">
            <v>131544</v>
          </cell>
        </row>
        <row r="326">
          <cell r="A326">
            <v>358</v>
          </cell>
          <cell r="B326" t="str">
            <v>REFUERZOS HIERRO 37000 F1</v>
          </cell>
          <cell r="C326" t="str">
            <v>TN</v>
          </cell>
          <cell r="D326">
            <v>138156</v>
          </cell>
        </row>
        <row r="327">
          <cell r="A327">
            <v>359</v>
          </cell>
          <cell r="B327" t="str">
            <v>REFUERZOS HIERRO 60000 F1</v>
          </cell>
          <cell r="C327" t="str">
            <v>TN</v>
          </cell>
          <cell r="D327">
            <v>147204</v>
          </cell>
        </row>
        <row r="328">
          <cell r="A328">
            <v>385</v>
          </cell>
          <cell r="B328" t="str">
            <v>PISO SINTETICO TENISSINCO</v>
          </cell>
          <cell r="C328" t="str">
            <v>M2</v>
          </cell>
          <cell r="D328">
            <v>156832</v>
          </cell>
        </row>
        <row r="329">
          <cell r="A329">
            <v>386</v>
          </cell>
          <cell r="B329" t="str">
            <v>PISO SINTETICO TENISLEIBO</v>
          </cell>
          <cell r="C329" t="str">
            <v>M2</v>
          </cell>
          <cell r="D329">
            <v>165300</v>
          </cell>
        </row>
        <row r="330">
          <cell r="A330">
            <v>387</v>
          </cell>
          <cell r="B330" t="str">
            <v>EQUIPO1</v>
          </cell>
          <cell r="C330" t="str">
            <v>HR</v>
          </cell>
          <cell r="D330">
            <v>180960</v>
          </cell>
        </row>
        <row r="331">
          <cell r="A331">
            <v>397</v>
          </cell>
          <cell r="B331" t="str">
            <v>ENTRAMADO  TEJA  ONDULADA</v>
          </cell>
          <cell r="C331" t="str">
            <v>M2</v>
          </cell>
          <cell r="D331">
            <v>35496</v>
          </cell>
        </row>
        <row r="332">
          <cell r="A332">
            <v>398</v>
          </cell>
          <cell r="B332" t="str">
            <v>ENTRAMADO  TEJA     MOORE</v>
          </cell>
          <cell r="C332" t="str">
            <v>M2</v>
          </cell>
          <cell r="D332">
            <v>5104</v>
          </cell>
        </row>
        <row r="333">
          <cell r="A333">
            <v>399</v>
          </cell>
          <cell r="B333" t="str">
            <v>ENTRAMADO  TEJA  DE BARRO</v>
          </cell>
          <cell r="C333" t="str">
            <v>M2</v>
          </cell>
          <cell r="D333">
            <v>5104</v>
          </cell>
        </row>
        <row r="334">
          <cell r="A334">
            <v>400</v>
          </cell>
          <cell r="B334" t="str">
            <v>INMUNIZANTE PARA CUBIERTA</v>
          </cell>
          <cell r="C334" t="str">
            <v>M2</v>
          </cell>
          <cell r="D334">
            <v>5452</v>
          </cell>
        </row>
        <row r="335">
          <cell r="A335">
            <v>401</v>
          </cell>
          <cell r="B335" t="str">
            <v>TEJA ETERNIT         No.4</v>
          </cell>
          <cell r="C335" t="str">
            <v>M2</v>
          </cell>
          <cell r="D335">
            <v>5452</v>
          </cell>
        </row>
        <row r="336">
          <cell r="A336">
            <v>402</v>
          </cell>
          <cell r="B336" t="str">
            <v>TEJA ETERNIT         No.6</v>
          </cell>
          <cell r="C336" t="str">
            <v>M2</v>
          </cell>
          <cell r="D336">
            <v>5568</v>
          </cell>
        </row>
        <row r="337">
          <cell r="A337">
            <v>403</v>
          </cell>
          <cell r="B337" t="str">
            <v>TEJA ETERNIT         No.8</v>
          </cell>
          <cell r="C337" t="str">
            <v>M2</v>
          </cell>
          <cell r="D337">
            <v>1415</v>
          </cell>
        </row>
        <row r="338">
          <cell r="A338">
            <v>404</v>
          </cell>
          <cell r="B338" t="str">
            <v>CABALLETE  TEJA   ETERNIT</v>
          </cell>
          <cell r="C338" t="str">
            <v>ML</v>
          </cell>
          <cell r="D338">
            <v>5684</v>
          </cell>
        </row>
        <row r="339">
          <cell r="A339">
            <v>405</v>
          </cell>
          <cell r="B339" t="str">
            <v>ALISTADO IMP.  TEJA BARRO</v>
          </cell>
          <cell r="C339" t="str">
            <v>M2</v>
          </cell>
          <cell r="D339">
            <v>458</v>
          </cell>
        </row>
        <row r="340">
          <cell r="A340">
            <v>406</v>
          </cell>
          <cell r="B340" t="str">
            <v>TEJA  DE  BARRO     MOORE</v>
          </cell>
          <cell r="C340" t="str">
            <v>M2</v>
          </cell>
          <cell r="D340">
            <v>11600</v>
          </cell>
        </row>
        <row r="341">
          <cell r="A341">
            <v>409</v>
          </cell>
          <cell r="B341" t="str">
            <v>CABALLETE  TEJA     MOORE</v>
          </cell>
          <cell r="C341" t="str">
            <v>ML</v>
          </cell>
          <cell r="D341">
            <v>1839</v>
          </cell>
        </row>
        <row r="342">
          <cell r="A342">
            <v>410</v>
          </cell>
          <cell r="B342" t="str">
            <v>TEJA DE BARRO   S/ETERNIT</v>
          </cell>
          <cell r="C342" t="str">
            <v>M2</v>
          </cell>
          <cell r="D342">
            <v>4504</v>
          </cell>
        </row>
        <row r="343">
          <cell r="A343">
            <v>412</v>
          </cell>
          <cell r="B343" t="str">
            <v>CANALETA 90       DE 3.75</v>
          </cell>
          <cell r="C343" t="str">
            <v>M2</v>
          </cell>
          <cell r="D343">
            <v>4000</v>
          </cell>
        </row>
        <row r="344">
          <cell r="A344">
            <v>413</v>
          </cell>
          <cell r="B344" t="str">
            <v>CANALETA 90       DE 4.50</v>
          </cell>
          <cell r="C344" t="str">
            <v>M2</v>
          </cell>
          <cell r="D344">
            <v>13032</v>
          </cell>
        </row>
        <row r="345">
          <cell r="A345">
            <v>414</v>
          </cell>
          <cell r="B345" t="str">
            <v>CANALETA 90       DE 5.25</v>
          </cell>
          <cell r="C345" t="str">
            <v>M2</v>
          </cell>
          <cell r="D345">
            <v>2000</v>
          </cell>
        </row>
        <row r="346">
          <cell r="A346">
            <v>415</v>
          </cell>
          <cell r="B346" t="str">
            <v>CANALETA 90       DE 6.00</v>
          </cell>
          <cell r="C346" t="str">
            <v>M2</v>
          </cell>
          <cell r="D346">
            <v>2200</v>
          </cell>
        </row>
        <row r="347">
          <cell r="A347">
            <v>416</v>
          </cell>
          <cell r="B347" t="str">
            <v>CANALETA 90       DE 7.50</v>
          </cell>
          <cell r="C347" t="str">
            <v>M2</v>
          </cell>
          <cell r="D347">
            <v>2500</v>
          </cell>
        </row>
        <row r="348">
          <cell r="A348">
            <v>417</v>
          </cell>
          <cell r="B348" t="str">
            <v>CANALETA 90       DE 9.00</v>
          </cell>
          <cell r="C348" t="str">
            <v>M2</v>
          </cell>
          <cell r="D348">
            <v>2500</v>
          </cell>
        </row>
        <row r="349">
          <cell r="A349">
            <v>418</v>
          </cell>
          <cell r="B349" t="str">
            <v>CANALETA 43       DE 3.50</v>
          </cell>
          <cell r="C349" t="str">
            <v>M2</v>
          </cell>
          <cell r="D349">
            <v>10550</v>
          </cell>
        </row>
        <row r="350">
          <cell r="A350">
            <v>419</v>
          </cell>
          <cell r="B350" t="str">
            <v>CANALETA 43       DE 4.00</v>
          </cell>
          <cell r="C350" t="str">
            <v>M2</v>
          </cell>
          <cell r="D350">
            <v>9312</v>
          </cell>
        </row>
        <row r="351">
          <cell r="A351">
            <v>420</v>
          </cell>
          <cell r="B351" t="str">
            <v>CANALETA 43       DE 4.50</v>
          </cell>
          <cell r="C351" t="str">
            <v>M2</v>
          </cell>
          <cell r="D351">
            <v>10550</v>
          </cell>
        </row>
        <row r="352">
          <cell r="A352">
            <v>421</v>
          </cell>
          <cell r="B352" t="str">
            <v>CANALETA 43       DE 5.00</v>
          </cell>
          <cell r="C352" t="str">
            <v>M2</v>
          </cell>
          <cell r="D352">
            <v>9312</v>
          </cell>
        </row>
        <row r="353">
          <cell r="A353">
            <v>422</v>
          </cell>
          <cell r="B353" t="str">
            <v>CANALETA 43       DE 5.50</v>
          </cell>
          <cell r="C353" t="str">
            <v>M2</v>
          </cell>
          <cell r="D353">
            <v>0</v>
          </cell>
        </row>
        <row r="354">
          <cell r="A354">
            <v>423</v>
          </cell>
          <cell r="B354" t="str">
            <v>CANALETA 43       DE 6.00</v>
          </cell>
          <cell r="C354" t="str">
            <v>M2</v>
          </cell>
          <cell r="D354">
            <v>8023</v>
          </cell>
        </row>
        <row r="355">
          <cell r="A355">
            <v>424</v>
          </cell>
          <cell r="B355" t="str">
            <v>AFINADO  CUBIERTAS PLANAS</v>
          </cell>
          <cell r="C355" t="str">
            <v>M2</v>
          </cell>
          <cell r="D355">
            <v>13223</v>
          </cell>
        </row>
        <row r="356">
          <cell r="A356">
            <v>425</v>
          </cell>
          <cell r="B356" t="str">
            <v>PERMA PLY   3 CAPAS</v>
          </cell>
          <cell r="C356" t="str">
            <v>M2</v>
          </cell>
          <cell r="D356">
            <v>17553</v>
          </cell>
        </row>
        <row r="357">
          <cell r="A357">
            <v>426</v>
          </cell>
          <cell r="B357" t="str">
            <v>MANTO FIBERGLASS       3M</v>
          </cell>
          <cell r="C357" t="str">
            <v>M2</v>
          </cell>
          <cell r="D357">
            <v>8587</v>
          </cell>
        </row>
        <row r="358">
          <cell r="A358">
            <v>427</v>
          </cell>
          <cell r="B358" t="str">
            <v>MANTO FIBERGLASS       2M</v>
          </cell>
          <cell r="C358" t="str">
            <v>M2</v>
          </cell>
          <cell r="D358">
            <v>25520</v>
          </cell>
        </row>
        <row r="359">
          <cell r="A359">
            <v>428</v>
          </cell>
          <cell r="B359" t="str">
            <v>SHINGLE     CON IMPERMEAB</v>
          </cell>
          <cell r="C359" t="str">
            <v>M2</v>
          </cell>
          <cell r="D359">
            <v>63800</v>
          </cell>
        </row>
        <row r="360">
          <cell r="A360">
            <v>429</v>
          </cell>
          <cell r="B360" t="str">
            <v>TEJA ESPAÑOLA     ETERNIT</v>
          </cell>
          <cell r="C360" t="str">
            <v>M2</v>
          </cell>
          <cell r="D360">
            <v>55680</v>
          </cell>
        </row>
        <row r="361">
          <cell r="A361">
            <v>430</v>
          </cell>
          <cell r="B361" t="str">
            <v>TEJA TRANSPARENTE    No.4</v>
          </cell>
          <cell r="C361" t="str">
            <v>M2</v>
          </cell>
          <cell r="D361">
            <v>44892</v>
          </cell>
        </row>
        <row r="362">
          <cell r="A362">
            <v>431</v>
          </cell>
          <cell r="B362" t="str">
            <v>TEJA TRANSPARENTE    No.6</v>
          </cell>
          <cell r="C362" t="str">
            <v>M2</v>
          </cell>
          <cell r="D362">
            <v>107996</v>
          </cell>
        </row>
        <row r="363">
          <cell r="A363">
            <v>432</v>
          </cell>
          <cell r="B363" t="str">
            <v>CANALETA ACESCO   DE 4.50</v>
          </cell>
          <cell r="C363" t="str">
            <v>M2</v>
          </cell>
          <cell r="D363">
            <v>114608</v>
          </cell>
        </row>
        <row r="364">
          <cell r="A364">
            <v>433</v>
          </cell>
          <cell r="B364" t="str">
            <v>DOMO CIRCULAR      d=1.10</v>
          </cell>
          <cell r="C364" t="str">
            <v>UN</v>
          </cell>
          <cell r="D364">
            <v>117160</v>
          </cell>
        </row>
        <row r="365">
          <cell r="A365">
            <v>437</v>
          </cell>
          <cell r="B365" t="str">
            <v>CANAL LATON        d=0.50</v>
          </cell>
          <cell r="C365" t="str">
            <v>ML</v>
          </cell>
          <cell r="D365">
            <v>122960</v>
          </cell>
        </row>
        <row r="366">
          <cell r="A366">
            <v>438</v>
          </cell>
          <cell r="B366" t="str">
            <v>CANAL LATON        d=0.75</v>
          </cell>
          <cell r="C366" t="str">
            <v>ML</v>
          </cell>
          <cell r="D366">
            <v>104980</v>
          </cell>
        </row>
        <row r="367">
          <cell r="A367">
            <v>439</v>
          </cell>
          <cell r="B367" t="str">
            <v>CANAL LATON        d=1.00</v>
          </cell>
          <cell r="C367" t="str">
            <v>ML</v>
          </cell>
          <cell r="D367">
            <v>111012</v>
          </cell>
        </row>
        <row r="368">
          <cell r="A368">
            <v>440</v>
          </cell>
          <cell r="B368" t="str">
            <v>BAJANTE LATON      12 x 6</v>
          </cell>
          <cell r="C368" t="str">
            <v>ML</v>
          </cell>
          <cell r="D368">
            <v>120060</v>
          </cell>
        </row>
        <row r="369">
          <cell r="A369">
            <v>441</v>
          </cell>
          <cell r="B369" t="str">
            <v>FLANCHE LATON        0.08</v>
          </cell>
          <cell r="C369" t="str">
            <v>ML</v>
          </cell>
          <cell r="D369">
            <v>132704</v>
          </cell>
        </row>
        <row r="370">
          <cell r="A370">
            <v>442</v>
          </cell>
          <cell r="B370" t="str">
            <v>CANAL   PVC 3"</v>
          </cell>
          <cell r="C370" t="str">
            <v>ML</v>
          </cell>
          <cell r="D370">
            <v>853</v>
          </cell>
        </row>
        <row r="371">
          <cell r="A371">
            <v>443</v>
          </cell>
          <cell r="B371" t="str">
            <v>BAJANTE PVC 3"</v>
          </cell>
          <cell r="C371" t="str">
            <v>ML</v>
          </cell>
          <cell r="D371">
            <v>1090</v>
          </cell>
        </row>
        <row r="372">
          <cell r="A372">
            <v>444</v>
          </cell>
          <cell r="B372" t="str">
            <v>TRAGANTES              4"</v>
          </cell>
          <cell r="C372" t="str">
            <v>UN</v>
          </cell>
          <cell r="D372">
            <v>106720</v>
          </cell>
        </row>
        <row r="373">
          <cell r="A373">
            <v>445</v>
          </cell>
          <cell r="B373" t="str">
            <v>TRAGANTES              6"</v>
          </cell>
          <cell r="C373" t="str">
            <v>UN</v>
          </cell>
          <cell r="D373">
            <v>2400</v>
          </cell>
        </row>
        <row r="374">
          <cell r="A374">
            <v>478</v>
          </cell>
          <cell r="B374" t="str">
            <v>MALLA    PARA     PAÑETAR</v>
          </cell>
          <cell r="C374" t="str">
            <v>M2</v>
          </cell>
          <cell r="D374">
            <v>737</v>
          </cell>
        </row>
        <row r="375">
          <cell r="A375">
            <v>479</v>
          </cell>
          <cell r="B375" t="str">
            <v>ARMADURA   MADERA Y MALLA</v>
          </cell>
          <cell r="C375" t="str">
            <v>M2</v>
          </cell>
          <cell r="D375">
            <v>945</v>
          </cell>
        </row>
        <row r="376">
          <cell r="A376">
            <v>480</v>
          </cell>
          <cell r="B376" t="str">
            <v>CIELO RASO PINO CIPRES</v>
          </cell>
          <cell r="C376" t="str">
            <v>M2</v>
          </cell>
          <cell r="D376">
            <v>107880</v>
          </cell>
        </row>
        <row r="377">
          <cell r="A377">
            <v>481</v>
          </cell>
          <cell r="B377" t="str">
            <v>CIELO RASO MARFIL</v>
          </cell>
          <cell r="C377" t="str">
            <v>M2</v>
          </cell>
          <cell r="D377">
            <v>9338</v>
          </cell>
        </row>
        <row r="378">
          <cell r="A378">
            <v>482</v>
          </cell>
          <cell r="B378" t="str">
            <v>CIELO RASO CEDRILLO</v>
          </cell>
          <cell r="C378" t="str">
            <v>M2</v>
          </cell>
          <cell r="D378">
            <v>101500</v>
          </cell>
        </row>
        <row r="379">
          <cell r="A379">
            <v>483</v>
          </cell>
          <cell r="B379" t="str">
            <v>CIELO RASO ZAPAN</v>
          </cell>
          <cell r="C379" t="str">
            <v>M2</v>
          </cell>
          <cell r="D379">
            <v>106720</v>
          </cell>
        </row>
        <row r="380">
          <cell r="A380">
            <v>484</v>
          </cell>
          <cell r="B380" t="str">
            <v>CANES EN PLANCHON</v>
          </cell>
          <cell r="C380" t="str">
            <v>ML</v>
          </cell>
          <cell r="D380">
            <v>109736</v>
          </cell>
        </row>
        <row r="381">
          <cell r="A381">
            <v>485</v>
          </cell>
          <cell r="B381" t="str">
            <v>LAMINA   PLANA    ETERNIT</v>
          </cell>
          <cell r="C381" t="str">
            <v>M2</v>
          </cell>
          <cell r="D381">
            <v>115852</v>
          </cell>
        </row>
        <row r="382">
          <cell r="A382">
            <v>486</v>
          </cell>
          <cell r="B382" t="str">
            <v>CIELO RASO DURACUSTIC</v>
          </cell>
          <cell r="C382" t="str">
            <v>M2</v>
          </cell>
          <cell r="D382">
            <v>120640</v>
          </cell>
        </row>
        <row r="383">
          <cell r="A383">
            <v>487</v>
          </cell>
          <cell r="B383" t="str">
            <v>CIELO RASO AMARILLON</v>
          </cell>
          <cell r="C383" t="str">
            <v>M2</v>
          </cell>
          <cell r="D383">
            <v>124700</v>
          </cell>
        </row>
        <row r="384">
          <cell r="A384">
            <v>488</v>
          </cell>
          <cell r="B384" t="str">
            <v>LUXACELL ACERO</v>
          </cell>
          <cell r="C384" t="str">
            <v>M2</v>
          </cell>
          <cell r="D384">
            <v>129920</v>
          </cell>
        </row>
        <row r="385">
          <cell r="A385">
            <v>489</v>
          </cell>
          <cell r="B385" t="str">
            <v>LUXALON ALUMINIO    P  80</v>
          </cell>
          <cell r="C385" t="str">
            <v>M2</v>
          </cell>
          <cell r="D385">
            <v>134560</v>
          </cell>
        </row>
        <row r="386">
          <cell r="A386">
            <v>490</v>
          </cell>
          <cell r="B386" t="str">
            <v>LUXALON GALV.ACUST. P 130</v>
          </cell>
          <cell r="C386" t="str">
            <v>M2</v>
          </cell>
          <cell r="D386">
            <v>146160</v>
          </cell>
        </row>
        <row r="387">
          <cell r="A387">
            <v>491</v>
          </cell>
          <cell r="B387" t="str">
            <v>LUXALON ACERO ACUST.P  80</v>
          </cell>
          <cell r="C387" t="str">
            <v>M2</v>
          </cell>
          <cell r="D387">
            <v>129688</v>
          </cell>
        </row>
        <row r="388">
          <cell r="A388">
            <v>492</v>
          </cell>
          <cell r="B388" t="str">
            <v>LUXALON ACERO DECOR P 130</v>
          </cell>
          <cell r="C388" t="str">
            <v>M2</v>
          </cell>
          <cell r="D388">
            <v>134096</v>
          </cell>
        </row>
        <row r="389">
          <cell r="A389">
            <v>493</v>
          </cell>
          <cell r="B389" t="str">
            <v>C.RASO YESO (OCULTO)</v>
          </cell>
          <cell r="C389" t="str">
            <v>M2</v>
          </cell>
          <cell r="D389">
            <v>139896</v>
          </cell>
        </row>
        <row r="390">
          <cell r="A390">
            <v>494</v>
          </cell>
          <cell r="B390" t="str">
            <v>C.RASO YESO SEMI OCULTO</v>
          </cell>
          <cell r="C390" t="str">
            <v>M2</v>
          </cell>
          <cell r="D390">
            <v>2025</v>
          </cell>
        </row>
        <row r="391">
          <cell r="A391">
            <v>495</v>
          </cell>
          <cell r="B391" t="str">
            <v>FRISO YESO</v>
          </cell>
          <cell r="C391" t="str">
            <v>ML</v>
          </cell>
          <cell r="D391">
            <v>1570</v>
          </cell>
        </row>
        <row r="392">
          <cell r="A392">
            <v>496</v>
          </cell>
          <cell r="B392" t="str">
            <v>APLIQUE  YESO</v>
          </cell>
          <cell r="C392" t="str">
            <v>ML</v>
          </cell>
          <cell r="D392">
            <v>100</v>
          </cell>
        </row>
        <row r="393">
          <cell r="A393">
            <v>497</v>
          </cell>
          <cell r="B393" t="str">
            <v>CORNISAS YESO</v>
          </cell>
          <cell r="C393" t="str">
            <v>ML</v>
          </cell>
          <cell r="D393">
            <v>5394</v>
          </cell>
        </row>
        <row r="394">
          <cell r="A394">
            <v>498</v>
          </cell>
          <cell r="B394" t="str">
            <v>TRIPLEX PIZANO       9 mm</v>
          </cell>
          <cell r="C394" t="str">
            <v>M2</v>
          </cell>
          <cell r="D394">
            <v>1624</v>
          </cell>
        </row>
        <row r="395">
          <cell r="A395">
            <v>499</v>
          </cell>
          <cell r="B395" t="str">
            <v>TABLEX              19 mm</v>
          </cell>
          <cell r="C395" t="str">
            <v>M2</v>
          </cell>
          <cell r="D395">
            <v>6380</v>
          </cell>
        </row>
        <row r="396">
          <cell r="A396">
            <v>500</v>
          </cell>
          <cell r="B396" t="str">
            <v>CIELO RASO OTOBO</v>
          </cell>
          <cell r="C396" t="str">
            <v>M2</v>
          </cell>
          <cell r="D396">
            <v>3480</v>
          </cell>
        </row>
        <row r="397">
          <cell r="A397">
            <v>501</v>
          </cell>
          <cell r="B397" t="str">
            <v>CIELO RASO PARDILLO</v>
          </cell>
          <cell r="C397" t="str">
            <v>M2</v>
          </cell>
          <cell r="D397">
            <v>3712</v>
          </cell>
        </row>
        <row r="398">
          <cell r="A398">
            <v>532</v>
          </cell>
          <cell r="B398" t="str">
            <v>EXCAVACION  VIGA CIMIENTO</v>
          </cell>
          <cell r="C398" t="str">
            <v>M3</v>
          </cell>
          <cell r="D398">
            <v>3944</v>
          </cell>
        </row>
        <row r="399">
          <cell r="A399">
            <v>533</v>
          </cell>
          <cell r="B399" t="str">
            <v>RELLENOS   DE  EXCAVACION</v>
          </cell>
          <cell r="C399" t="str">
            <v>M3</v>
          </cell>
          <cell r="D399">
            <v>4176</v>
          </cell>
        </row>
        <row r="400">
          <cell r="A400">
            <v>534</v>
          </cell>
          <cell r="B400" t="str">
            <v>RETIRO  SOBRANTES  TIERR1</v>
          </cell>
          <cell r="C400" t="str">
            <v>M3</v>
          </cell>
          <cell r="D400">
            <v>4408</v>
          </cell>
        </row>
        <row r="401">
          <cell r="A401">
            <v>535</v>
          </cell>
          <cell r="B401" t="str">
            <v>RELLENOS  AGREGADO PETREO</v>
          </cell>
          <cell r="C401" t="str">
            <v>M3</v>
          </cell>
          <cell r="D401">
            <v>31473.910600000003</v>
          </cell>
        </row>
        <row r="402">
          <cell r="A402">
            <v>536</v>
          </cell>
          <cell r="B402" t="str">
            <v>ENSAYOS  DENSIDAD TERRENO</v>
          </cell>
          <cell r="C402" t="str">
            <v>UN</v>
          </cell>
          <cell r="D402">
            <v>4872</v>
          </cell>
        </row>
        <row r="403">
          <cell r="A403">
            <v>537</v>
          </cell>
          <cell r="B403" t="str">
            <v>ENSAYOS PROCTOR</v>
          </cell>
          <cell r="C403" t="str">
            <v>UN</v>
          </cell>
          <cell r="D403">
            <v>5104</v>
          </cell>
        </row>
        <row r="404">
          <cell r="A404">
            <v>538</v>
          </cell>
          <cell r="B404" t="str">
            <v>POLISEC</v>
          </cell>
          <cell r="C404" t="str">
            <v>M2</v>
          </cell>
          <cell r="D404">
            <v>5336</v>
          </cell>
        </row>
        <row r="405">
          <cell r="A405">
            <v>539</v>
          </cell>
          <cell r="B405" t="str">
            <v>PLACA BASE CONCRETO  0.08</v>
          </cell>
          <cell r="C405" t="str">
            <v>M2</v>
          </cell>
          <cell r="D405">
            <v>8932</v>
          </cell>
        </row>
        <row r="406">
          <cell r="A406">
            <v>540</v>
          </cell>
          <cell r="B406" t="str">
            <v>PLACA BASE CONCRETO  2,500 PSI e= 0.10 M</v>
          </cell>
          <cell r="C406" t="str">
            <v>M2</v>
          </cell>
          <cell r="D406">
            <v>25752.415999999997</v>
          </cell>
        </row>
        <row r="407">
          <cell r="A407">
            <v>541</v>
          </cell>
          <cell r="B407" t="str">
            <v>PLACA BASE CONCRETO  0.15</v>
          </cell>
          <cell r="C407" t="str">
            <v>M2</v>
          </cell>
          <cell r="D407">
            <v>9976</v>
          </cell>
        </row>
        <row r="408">
          <cell r="A408">
            <v>542</v>
          </cell>
          <cell r="B408" t="str">
            <v>CONCRETO BASE GRADAS</v>
          </cell>
          <cell r="C408" t="str">
            <v>M2</v>
          </cell>
          <cell r="D408">
            <v>11368</v>
          </cell>
        </row>
        <row r="409">
          <cell r="A409">
            <v>543</v>
          </cell>
          <cell r="B409" t="str">
            <v>CONCRETO SARDINELES  0.40</v>
          </cell>
          <cell r="C409" t="str">
            <v>ML</v>
          </cell>
          <cell r="D409">
            <v>11716</v>
          </cell>
        </row>
        <row r="410">
          <cell r="A410">
            <v>544</v>
          </cell>
          <cell r="B410" t="str">
            <v>CONCRETO ANDENES     0.10</v>
          </cell>
          <cell r="C410" t="str">
            <v>M2</v>
          </cell>
          <cell r="D410">
            <v>12644</v>
          </cell>
        </row>
        <row r="411">
          <cell r="A411">
            <v>545</v>
          </cell>
          <cell r="B411" t="str">
            <v>CONCRETO ESTRIADO  RAMPAS</v>
          </cell>
          <cell r="C411" t="str">
            <v>M2</v>
          </cell>
          <cell r="D411">
            <v>14732</v>
          </cell>
        </row>
        <row r="412">
          <cell r="A412">
            <v>546</v>
          </cell>
          <cell r="B412" t="str">
            <v>MANTO FIBERGLASS   600 XT</v>
          </cell>
          <cell r="C412" t="str">
            <v>T2</v>
          </cell>
          <cell r="D412">
            <v>15428</v>
          </cell>
        </row>
        <row r="413">
          <cell r="A413">
            <v>547</v>
          </cell>
          <cell r="B413" t="str">
            <v>PERMA PLY         2 CAPAS</v>
          </cell>
          <cell r="C413" t="str">
            <v>M2</v>
          </cell>
          <cell r="D413">
            <v>16124</v>
          </cell>
        </row>
        <row r="414">
          <cell r="A414">
            <v>548</v>
          </cell>
          <cell r="B414" t="str">
            <v>ALISTADO ENDURECIDO</v>
          </cell>
          <cell r="C414" t="str">
            <v>M2</v>
          </cell>
          <cell r="D414">
            <v>96280</v>
          </cell>
        </row>
        <row r="415">
          <cell r="A415">
            <v>549</v>
          </cell>
          <cell r="B415" t="str">
            <v>ALISTADO ENDURECID1</v>
          </cell>
          <cell r="C415" t="str">
            <v>M2</v>
          </cell>
          <cell r="D415">
            <v>99760</v>
          </cell>
        </row>
        <row r="416">
          <cell r="A416">
            <v>550</v>
          </cell>
          <cell r="B416" t="str">
            <v>ALISTADO PISOS       0.04</v>
          </cell>
          <cell r="C416" t="str">
            <v>M2</v>
          </cell>
          <cell r="D416">
            <v>105212</v>
          </cell>
        </row>
        <row r="417">
          <cell r="A417">
            <v>551</v>
          </cell>
          <cell r="B417" t="str">
            <v>ALISTADO IMP.PISOS   0.04</v>
          </cell>
          <cell r="C417" t="str">
            <v>M2</v>
          </cell>
          <cell r="D417">
            <v>112288</v>
          </cell>
        </row>
        <row r="418">
          <cell r="A418">
            <v>552</v>
          </cell>
          <cell r="B418" t="str">
            <v>ALISTADO IMP.PISOS   0.01</v>
          </cell>
          <cell r="C418" t="str">
            <v>M2</v>
          </cell>
          <cell r="D418">
            <v>118320</v>
          </cell>
        </row>
        <row r="419">
          <cell r="A419">
            <v>553</v>
          </cell>
          <cell r="B419" t="str">
            <v>ALISTADO PARA LISTON</v>
          </cell>
          <cell r="C419" t="str">
            <v>M2</v>
          </cell>
          <cell r="D419">
            <v>120640</v>
          </cell>
        </row>
        <row r="420">
          <cell r="A420">
            <v>554</v>
          </cell>
          <cell r="B420" t="str">
            <v>ALISTADO TERRAZAS    0.08</v>
          </cell>
          <cell r="C420" t="str">
            <v>M2</v>
          </cell>
          <cell r="D420">
            <v>64380</v>
          </cell>
        </row>
        <row r="421">
          <cell r="A421">
            <v>555</v>
          </cell>
          <cell r="B421" t="str">
            <v>POLISE1</v>
          </cell>
          <cell r="C421" t="str">
            <v>M2</v>
          </cell>
          <cell r="D421">
            <v>12000</v>
          </cell>
        </row>
        <row r="422">
          <cell r="A422">
            <v>556</v>
          </cell>
          <cell r="B422" t="str">
            <v>PEGANTE  MORTERO-CONCRETO</v>
          </cell>
          <cell r="C422" t="str">
            <v>M2</v>
          </cell>
          <cell r="D422">
            <v>18205</v>
          </cell>
        </row>
        <row r="423">
          <cell r="A423">
            <v>557</v>
          </cell>
          <cell r="B423" t="str">
            <v>BASE ASFALTO 1350</v>
          </cell>
          <cell r="C423" t="str">
            <v>M2</v>
          </cell>
          <cell r="D423">
            <v>101384</v>
          </cell>
        </row>
        <row r="424">
          <cell r="A424">
            <v>558</v>
          </cell>
          <cell r="B424" t="str">
            <v>RELLENO GRAVILLA DE RIO</v>
          </cell>
          <cell r="C424" t="str">
            <v>M3</v>
          </cell>
          <cell r="D424">
            <v>114376</v>
          </cell>
        </row>
        <row r="425">
          <cell r="A425">
            <v>560</v>
          </cell>
          <cell r="B425" t="str">
            <v>PISO EN POLVO DE LADRILLO</v>
          </cell>
          <cell r="C425" t="str">
            <v>M3</v>
          </cell>
          <cell r="D425">
            <v>24800</v>
          </cell>
        </row>
        <row r="426">
          <cell r="A426">
            <v>589</v>
          </cell>
          <cell r="B426" t="str">
            <v>ADOQUIN CONCRETO     8 cm</v>
          </cell>
          <cell r="C426" t="str">
            <v>M2</v>
          </cell>
          <cell r="D426">
            <v>119944</v>
          </cell>
        </row>
        <row r="427">
          <cell r="A427">
            <v>591</v>
          </cell>
          <cell r="B427" t="str">
            <v>ADOQUIN CONCRETO    10 cm</v>
          </cell>
          <cell r="C427" t="str">
            <v>M2</v>
          </cell>
          <cell r="D427">
            <v>18205</v>
          </cell>
        </row>
        <row r="428">
          <cell r="A428">
            <v>593</v>
          </cell>
          <cell r="B428" t="str">
            <v>ADOQUIN  GRES    PEATONAL</v>
          </cell>
          <cell r="C428" t="str">
            <v>M2</v>
          </cell>
          <cell r="D428">
            <v>39376</v>
          </cell>
        </row>
        <row r="429">
          <cell r="A429">
            <v>594</v>
          </cell>
          <cell r="B429" t="str">
            <v>ADOQUIN  GRES   VEHICULAR</v>
          </cell>
          <cell r="C429" t="str">
            <v>M2</v>
          </cell>
          <cell r="D429">
            <v>8.56</v>
          </cell>
        </row>
        <row r="430">
          <cell r="A430">
            <v>596</v>
          </cell>
          <cell r="B430" t="str">
            <v>CALDOSIN DE GRANITO 33x33</v>
          </cell>
          <cell r="C430" t="str">
            <v>M2</v>
          </cell>
          <cell r="D430">
            <v>5000</v>
          </cell>
        </row>
        <row r="431">
          <cell r="A431">
            <v>597</v>
          </cell>
          <cell r="B431" t="str">
            <v>BALDOSIN GRANITO    20x20</v>
          </cell>
          <cell r="C431" t="str">
            <v>M2</v>
          </cell>
          <cell r="D431">
            <v>3200</v>
          </cell>
        </row>
        <row r="432">
          <cell r="A432">
            <v>598</v>
          </cell>
          <cell r="B432" t="str">
            <v>BALDOSIN GRANITO    33x33</v>
          </cell>
          <cell r="C432" t="str">
            <v>M2</v>
          </cell>
          <cell r="D432">
            <v>4000</v>
          </cell>
        </row>
        <row r="433">
          <cell r="A433">
            <v>600</v>
          </cell>
          <cell r="B433" t="str">
            <v>PLANCHUELA MARMOL   NEGRO</v>
          </cell>
          <cell r="C433" t="str">
            <v>M2</v>
          </cell>
          <cell r="D433">
            <v>1600</v>
          </cell>
        </row>
        <row r="434">
          <cell r="A434">
            <v>601</v>
          </cell>
          <cell r="B434" t="str">
            <v>PLANCHUELA MARMOL    GRIS</v>
          </cell>
          <cell r="C434" t="str">
            <v>M2</v>
          </cell>
          <cell r="D434">
            <v>2400</v>
          </cell>
        </row>
        <row r="435">
          <cell r="A435">
            <v>602</v>
          </cell>
          <cell r="B435" t="str">
            <v>PLANCHUELA MARMOL TRAVERT</v>
          </cell>
          <cell r="C435" t="str">
            <v>M2</v>
          </cell>
          <cell r="D435">
            <v>3200</v>
          </cell>
        </row>
        <row r="436">
          <cell r="A436">
            <v>603</v>
          </cell>
          <cell r="B436" t="str">
            <v>PLANCHUELA TRAV.  PERUANO</v>
          </cell>
          <cell r="C436" t="str">
            <v>M2</v>
          </cell>
          <cell r="D436">
            <v>3200</v>
          </cell>
        </row>
        <row r="437">
          <cell r="A437">
            <v>604</v>
          </cell>
          <cell r="B437" t="str">
            <v>ZOCALO MARMOL NEGRO 7.3cm</v>
          </cell>
          <cell r="C437" t="str">
            <v>ML</v>
          </cell>
          <cell r="D437">
            <v>4000</v>
          </cell>
        </row>
        <row r="438">
          <cell r="A438">
            <v>605</v>
          </cell>
          <cell r="B438" t="str">
            <v>ZOCALO MARMOL GRIS  7.3cm</v>
          </cell>
          <cell r="C438" t="str">
            <v>ML</v>
          </cell>
          <cell r="D438">
            <v>4800</v>
          </cell>
        </row>
        <row r="439">
          <cell r="A439">
            <v>606</v>
          </cell>
          <cell r="B439" t="str">
            <v>ZOCALO MARMOL TRAV. 7.3cm</v>
          </cell>
          <cell r="C439" t="str">
            <v>ML</v>
          </cell>
          <cell r="D439">
            <v>4800</v>
          </cell>
        </row>
        <row r="440">
          <cell r="A440">
            <v>608</v>
          </cell>
          <cell r="B440" t="str">
            <v>VENECIA PLANO (BASE)20x20</v>
          </cell>
          <cell r="C440" t="str">
            <v>M2</v>
          </cell>
          <cell r="D440">
            <v>4800</v>
          </cell>
        </row>
        <row r="441">
          <cell r="A441">
            <v>609</v>
          </cell>
          <cell r="B441" t="str">
            <v>VENECIA DECOR.      20x20</v>
          </cell>
          <cell r="C441" t="str">
            <v>M2</v>
          </cell>
          <cell r="D441">
            <v>6000</v>
          </cell>
        </row>
        <row r="442">
          <cell r="A442">
            <v>610</v>
          </cell>
          <cell r="B442" t="str">
            <v>ACENTO  COLOR       20x20</v>
          </cell>
          <cell r="C442" t="str">
            <v>M2</v>
          </cell>
          <cell r="D442">
            <v>6400</v>
          </cell>
        </row>
        <row r="443">
          <cell r="A443">
            <v>611</v>
          </cell>
          <cell r="B443" t="str">
            <v>SEGOVIA  COLOR      30x30</v>
          </cell>
          <cell r="C443" t="str">
            <v>M2</v>
          </cell>
          <cell r="D443">
            <v>8000</v>
          </cell>
        </row>
        <row r="444">
          <cell r="A444">
            <v>612</v>
          </cell>
          <cell r="B444" t="str">
            <v>DIAMANTE COLOR      30x30</v>
          </cell>
          <cell r="C444" t="str">
            <v>M2</v>
          </cell>
          <cell r="D444">
            <v>8000</v>
          </cell>
        </row>
        <row r="445">
          <cell r="A445">
            <v>613</v>
          </cell>
          <cell r="B445" t="str">
            <v>DECORPISO           11x22</v>
          </cell>
          <cell r="C445" t="str">
            <v>M2</v>
          </cell>
          <cell r="D445">
            <v>8000</v>
          </cell>
        </row>
        <row r="446">
          <cell r="A446">
            <v>614</v>
          </cell>
          <cell r="B446" t="str">
            <v>CRISTANAC        ESPECIAL</v>
          </cell>
          <cell r="C446" t="str">
            <v>M2</v>
          </cell>
          <cell r="D446">
            <v>1800</v>
          </cell>
        </row>
        <row r="447">
          <cell r="A447">
            <v>615</v>
          </cell>
          <cell r="B447" t="str">
            <v>EMEFLEX CAUCHO NEGRO</v>
          </cell>
          <cell r="C447" t="str">
            <v>M2</v>
          </cell>
          <cell r="D447">
            <v>900</v>
          </cell>
        </row>
        <row r="448">
          <cell r="A448">
            <v>616</v>
          </cell>
          <cell r="B448" t="str">
            <v>EMEFLEX COLORES</v>
          </cell>
          <cell r="C448" t="str">
            <v>M2</v>
          </cell>
          <cell r="D448">
            <v>3000</v>
          </cell>
        </row>
        <row r="449">
          <cell r="A449">
            <v>617</v>
          </cell>
          <cell r="B449" t="str">
            <v>GRANITO</v>
          </cell>
          <cell r="C449" t="str">
            <v>M2</v>
          </cell>
          <cell r="D449">
            <v>3750</v>
          </cell>
        </row>
        <row r="450">
          <cell r="A450">
            <v>618</v>
          </cell>
          <cell r="B450" t="str">
            <v>PASO ESCALERA GRANITO</v>
          </cell>
          <cell r="C450" t="str">
            <v>ML</v>
          </cell>
          <cell r="D450">
            <v>2700</v>
          </cell>
        </row>
        <row r="451">
          <cell r="A451">
            <v>619</v>
          </cell>
          <cell r="B451" t="str">
            <v>G/ESCOBAS GRANITO</v>
          </cell>
          <cell r="C451" t="str">
            <v>ML</v>
          </cell>
          <cell r="D451">
            <v>4125</v>
          </cell>
        </row>
        <row r="452">
          <cell r="A452">
            <v>620</v>
          </cell>
          <cell r="B452" t="str">
            <v>GRAVILLA LAVADA</v>
          </cell>
          <cell r="C452" t="str">
            <v>M2</v>
          </cell>
          <cell r="D452">
            <v>4000</v>
          </cell>
        </row>
        <row r="453">
          <cell r="A453">
            <v>621</v>
          </cell>
          <cell r="B453" t="str">
            <v>GRADAS GRAVILLA</v>
          </cell>
          <cell r="C453" t="str">
            <v>ML</v>
          </cell>
          <cell r="D453">
            <v>5000</v>
          </cell>
        </row>
        <row r="454">
          <cell r="A454">
            <v>622</v>
          </cell>
          <cell r="B454" t="str">
            <v>G/ESCOBA GRAVILLA</v>
          </cell>
          <cell r="C454" t="str">
            <v>ML</v>
          </cell>
          <cell r="D454">
            <v>5000</v>
          </cell>
        </row>
        <row r="455">
          <cell r="A455">
            <v>623</v>
          </cell>
          <cell r="B455" t="str">
            <v>PISO TABLON 30 X 30 ANTIDESLIZANTE</v>
          </cell>
          <cell r="C455" t="str">
            <v>M2</v>
          </cell>
          <cell r="D455">
            <v>19521.9611</v>
          </cell>
        </row>
        <row r="456">
          <cell r="A456">
            <v>625</v>
          </cell>
          <cell r="B456" t="str">
            <v>TABLETA             25x25</v>
          </cell>
          <cell r="C456" t="str">
            <v>M2</v>
          </cell>
          <cell r="D456">
            <v>280000</v>
          </cell>
        </row>
        <row r="457">
          <cell r="A457">
            <v>626</v>
          </cell>
          <cell r="B457" t="str">
            <v>TABLETA GRES        10x10</v>
          </cell>
          <cell r="C457" t="str">
            <v>M2</v>
          </cell>
          <cell r="D457">
            <v>76826</v>
          </cell>
        </row>
        <row r="458">
          <cell r="A458">
            <v>627</v>
          </cell>
          <cell r="B458" t="str">
            <v>TABLETA DE GRES   20 x 20</v>
          </cell>
          <cell r="C458" t="str">
            <v>M2</v>
          </cell>
          <cell r="D458">
            <v>164729</v>
          </cell>
        </row>
        <row r="459">
          <cell r="A459">
            <v>629</v>
          </cell>
          <cell r="B459" t="str">
            <v>ZOCALO P/TABLETA   7.5 cm</v>
          </cell>
          <cell r="C459" t="str">
            <v>ML</v>
          </cell>
          <cell r="D459">
            <v>240000</v>
          </cell>
        </row>
        <row r="460">
          <cell r="A460">
            <v>630</v>
          </cell>
          <cell r="B460" t="str">
            <v>ZOCALO P/TABLETA    10 cm</v>
          </cell>
          <cell r="C460" t="str">
            <v>ML</v>
          </cell>
          <cell r="D460">
            <v>6473.8464999999997</v>
          </cell>
        </row>
        <row r="461">
          <cell r="A461">
            <v>631</v>
          </cell>
          <cell r="B461" t="str">
            <v>PIRLANES ALUMINIO</v>
          </cell>
          <cell r="C461" t="str">
            <v>ML</v>
          </cell>
          <cell r="D461">
            <v>172408</v>
          </cell>
        </row>
        <row r="462">
          <cell r="A462">
            <v>632</v>
          </cell>
          <cell r="B462" t="str">
            <v>PIRLANES LADRILLO</v>
          </cell>
          <cell r="C462" t="str">
            <v>ML</v>
          </cell>
          <cell r="D462">
            <v>160086</v>
          </cell>
        </row>
        <row r="463">
          <cell r="A463">
            <v>633</v>
          </cell>
          <cell r="B463" t="str">
            <v>PULIDA/LACADA    PISO MAD</v>
          </cell>
          <cell r="C463" t="str">
            <v>M2</v>
          </cell>
          <cell r="D463">
            <v>550</v>
          </cell>
        </row>
        <row r="464">
          <cell r="A464">
            <v>634</v>
          </cell>
          <cell r="B464" t="str">
            <v>PULIDA PLOMO PISO GRANITO</v>
          </cell>
          <cell r="C464" t="str">
            <v>M2</v>
          </cell>
          <cell r="D464">
            <v>40000</v>
          </cell>
        </row>
        <row r="465">
          <cell r="A465">
            <v>636</v>
          </cell>
          <cell r="B465" t="str">
            <v>LISTON M.H.      AMARILLO</v>
          </cell>
          <cell r="C465" t="str">
            <v>M2</v>
          </cell>
          <cell r="D465">
            <v>600</v>
          </cell>
        </row>
        <row r="466">
          <cell r="A466">
            <v>637</v>
          </cell>
          <cell r="B466" t="str">
            <v>LISTON M.H.      GUAYACAN</v>
          </cell>
          <cell r="C466" t="str">
            <v>M2</v>
          </cell>
          <cell r="D466">
            <v>132008</v>
          </cell>
        </row>
        <row r="467">
          <cell r="A467">
            <v>638</v>
          </cell>
          <cell r="B467" t="str">
            <v>PISO PARKET GUAYAN FINO</v>
          </cell>
          <cell r="C467" t="str">
            <v>M2</v>
          </cell>
          <cell r="D467">
            <v>3700000</v>
          </cell>
        </row>
        <row r="468">
          <cell r="A468">
            <v>639</v>
          </cell>
          <cell r="B468" t="str">
            <v>PISO PARKET ZAPAN CORR.</v>
          </cell>
          <cell r="C468" t="str">
            <v>M2</v>
          </cell>
          <cell r="D468">
            <v>566</v>
          </cell>
        </row>
        <row r="469">
          <cell r="A469">
            <v>640</v>
          </cell>
          <cell r="B469" t="str">
            <v>G/ESCOBA CEDRO      6 cm</v>
          </cell>
          <cell r="C469" t="str">
            <v>ML</v>
          </cell>
          <cell r="D469">
            <v>800</v>
          </cell>
        </row>
        <row r="470">
          <cell r="A470">
            <v>641</v>
          </cell>
          <cell r="B470" t="str">
            <v>G/ESCOBA CEDRO      8 cm</v>
          </cell>
          <cell r="C470" t="str">
            <v>ML</v>
          </cell>
          <cell r="D470">
            <v>255</v>
          </cell>
        </row>
        <row r="471">
          <cell r="A471">
            <v>642</v>
          </cell>
          <cell r="B471" t="str">
            <v>VINISOL            1.6 mm</v>
          </cell>
          <cell r="C471" t="str">
            <v>M2</v>
          </cell>
          <cell r="D471">
            <v>830</v>
          </cell>
        </row>
        <row r="472">
          <cell r="A472">
            <v>643</v>
          </cell>
          <cell r="B472" t="str">
            <v>VINISOL            2.0 mm</v>
          </cell>
          <cell r="C472" t="str">
            <v>M2</v>
          </cell>
          <cell r="D472">
            <v>18205</v>
          </cell>
        </row>
        <row r="473">
          <cell r="A473">
            <v>644</v>
          </cell>
          <cell r="B473" t="str">
            <v>VINISOL            3.0 mm</v>
          </cell>
          <cell r="C473" t="str">
            <v>M2</v>
          </cell>
          <cell r="D473">
            <v>419</v>
          </cell>
        </row>
        <row r="474">
          <cell r="A474">
            <v>645</v>
          </cell>
          <cell r="B474" t="str">
            <v>G/ESCOBA VINISOL   6.8 mm</v>
          </cell>
          <cell r="C474" t="str">
            <v>ML</v>
          </cell>
          <cell r="D474">
            <v>3031</v>
          </cell>
        </row>
        <row r="475">
          <cell r="A475">
            <v>646</v>
          </cell>
          <cell r="B475" t="str">
            <v>PASOS ESCALERA     VINILO</v>
          </cell>
          <cell r="C475" t="str">
            <v>UN</v>
          </cell>
          <cell r="D475">
            <v>1305</v>
          </cell>
        </row>
        <row r="476">
          <cell r="A476">
            <v>679</v>
          </cell>
          <cell r="B476" t="str">
            <v>PORC.ESTANCIA GRAB. 11X11</v>
          </cell>
          <cell r="C476" t="str">
            <v>M2</v>
          </cell>
          <cell r="D476">
            <v>551</v>
          </cell>
        </row>
        <row r="477">
          <cell r="A477">
            <v>680</v>
          </cell>
          <cell r="B477" t="str">
            <v>PORC.ESTANCIA PLANO 11X11</v>
          </cell>
          <cell r="C477" t="str">
            <v>M2</v>
          </cell>
          <cell r="D477">
            <v>840</v>
          </cell>
        </row>
        <row r="478">
          <cell r="A478">
            <v>681</v>
          </cell>
          <cell r="B478" t="str">
            <v>PORC.PLANO ESTANCIA 11X22</v>
          </cell>
          <cell r="C478" t="str">
            <v>M2</v>
          </cell>
          <cell r="D478">
            <v>6345</v>
          </cell>
        </row>
        <row r="479">
          <cell r="A479">
            <v>682</v>
          </cell>
          <cell r="B479" t="str">
            <v>PORC.ESTANCIA DUNAS 11x11</v>
          </cell>
          <cell r="C479" t="str">
            <v>M2</v>
          </cell>
          <cell r="D479">
            <v>1800</v>
          </cell>
        </row>
        <row r="480">
          <cell r="A480">
            <v>683</v>
          </cell>
          <cell r="B480" t="str">
            <v>PORC.ROSSO ITALIA 20X20</v>
          </cell>
          <cell r="C480" t="str">
            <v>M2</v>
          </cell>
          <cell r="D480">
            <v>1800</v>
          </cell>
        </row>
        <row r="481">
          <cell r="A481">
            <v>684</v>
          </cell>
          <cell r="B481" t="str">
            <v>PORC.ESFUMADO BASE 20x20</v>
          </cell>
          <cell r="C481" t="str">
            <v>M2</v>
          </cell>
          <cell r="D481">
            <v>25520</v>
          </cell>
        </row>
        <row r="482">
          <cell r="A482">
            <v>685</v>
          </cell>
          <cell r="B482" t="str">
            <v>PORC.MARMOL CARRARA 20x20</v>
          </cell>
          <cell r="C482" t="str">
            <v>M2</v>
          </cell>
          <cell r="D482">
            <v>40519</v>
          </cell>
        </row>
        <row r="483">
          <cell r="A483">
            <v>686</v>
          </cell>
          <cell r="B483" t="str">
            <v>PORC.ATLANTIS BASE 20x20</v>
          </cell>
          <cell r="C483" t="str">
            <v>M2</v>
          </cell>
          <cell r="D483">
            <v>850</v>
          </cell>
        </row>
        <row r="484">
          <cell r="A484">
            <v>687</v>
          </cell>
          <cell r="B484" t="str">
            <v>PORC.VENECIA BASE   20x20</v>
          </cell>
          <cell r="C484" t="str">
            <v>M2</v>
          </cell>
          <cell r="D484">
            <v>1005</v>
          </cell>
        </row>
        <row r="485">
          <cell r="A485">
            <v>688</v>
          </cell>
          <cell r="B485" t="str">
            <v>PORC.MOSAIC.VENECIA 20x20</v>
          </cell>
          <cell r="C485" t="str">
            <v>M2</v>
          </cell>
          <cell r="D485">
            <v>6600</v>
          </cell>
        </row>
        <row r="486">
          <cell r="A486">
            <v>689</v>
          </cell>
          <cell r="B486" t="str">
            <v>PORC.PLANO ITALIA 20x20</v>
          </cell>
          <cell r="C486" t="str">
            <v>M2</v>
          </cell>
          <cell r="D486">
            <v>1817</v>
          </cell>
        </row>
        <row r="487">
          <cell r="A487">
            <v>695</v>
          </cell>
          <cell r="B487" t="str">
            <v>PAPEL COLGADURA TIPO 1</v>
          </cell>
          <cell r="C487" t="str">
            <v>M2</v>
          </cell>
          <cell r="D487">
            <v>1498</v>
          </cell>
        </row>
        <row r="488">
          <cell r="A488">
            <v>696</v>
          </cell>
          <cell r="B488" t="str">
            <v>PAPEL COLGADURA   ESTILOS</v>
          </cell>
          <cell r="C488" t="str">
            <v>M2</v>
          </cell>
          <cell r="D488">
            <v>2656</v>
          </cell>
        </row>
        <row r="489">
          <cell r="A489">
            <v>697</v>
          </cell>
          <cell r="B489" t="str">
            <v>CRISTANAC        ESPECIA1</v>
          </cell>
          <cell r="C489" t="str">
            <v>M2</v>
          </cell>
          <cell r="D489">
            <v>2332</v>
          </cell>
        </row>
        <row r="490">
          <cell r="A490">
            <v>698</v>
          </cell>
          <cell r="B490" t="str">
            <v>DUCHAS CRISTANAC  1.2x.90</v>
          </cell>
          <cell r="C490" t="str">
            <v>UN</v>
          </cell>
          <cell r="D490">
            <v>2154</v>
          </cell>
        </row>
        <row r="491">
          <cell r="A491">
            <v>699</v>
          </cell>
          <cell r="B491" t="str">
            <v>LAVADEROS PORCELANA 11x11</v>
          </cell>
          <cell r="C491" t="str">
            <v>UN</v>
          </cell>
          <cell r="D491">
            <v>709</v>
          </cell>
        </row>
        <row r="492">
          <cell r="A492">
            <v>700</v>
          </cell>
          <cell r="B492" t="str">
            <v>LAVADEROS PORCELANA 20x20</v>
          </cell>
          <cell r="C492" t="str">
            <v>UN</v>
          </cell>
          <cell r="D492">
            <v>2560</v>
          </cell>
        </row>
        <row r="493">
          <cell r="A493">
            <v>701</v>
          </cell>
          <cell r="B493" t="str">
            <v>JUEGOS INCRUSTAR  ACUARIO</v>
          </cell>
          <cell r="C493" t="str">
            <v>UN</v>
          </cell>
          <cell r="D493">
            <v>4789</v>
          </cell>
        </row>
        <row r="494">
          <cell r="A494">
            <v>702</v>
          </cell>
          <cell r="B494" t="str">
            <v>JUEGOS INCRUSTAR    ROYAL</v>
          </cell>
          <cell r="C494" t="str">
            <v>UN</v>
          </cell>
          <cell r="D494">
            <v>2125</v>
          </cell>
        </row>
        <row r="495">
          <cell r="A495">
            <v>703</v>
          </cell>
          <cell r="B495" t="str">
            <v>JUEGOS INCRUSTAR    STILO</v>
          </cell>
          <cell r="C495" t="str">
            <v>UN</v>
          </cell>
          <cell r="D495">
            <v>6600</v>
          </cell>
        </row>
        <row r="496">
          <cell r="A496">
            <v>704</v>
          </cell>
          <cell r="B496" t="str">
            <v>JABONERAS  PORC. ACUARIO</v>
          </cell>
          <cell r="C496" t="str">
            <v>UN</v>
          </cell>
          <cell r="D496">
            <v>618</v>
          </cell>
        </row>
        <row r="497">
          <cell r="A497">
            <v>705</v>
          </cell>
          <cell r="B497" t="str">
            <v>PAPELERAS  PORC. ACUARIO</v>
          </cell>
          <cell r="C497" t="str">
            <v>UN</v>
          </cell>
          <cell r="D497">
            <v>7500</v>
          </cell>
        </row>
        <row r="498">
          <cell r="A498">
            <v>706</v>
          </cell>
          <cell r="B498" t="str">
            <v>REMATES BOCEL PORC.  0.11</v>
          </cell>
          <cell r="C498" t="str">
            <v>ML</v>
          </cell>
          <cell r="D498">
            <v>2038</v>
          </cell>
        </row>
        <row r="499">
          <cell r="A499">
            <v>707</v>
          </cell>
          <cell r="B499" t="str">
            <v>REMATES BOCEL    ALUMINIO</v>
          </cell>
          <cell r="C499" t="str">
            <v>ML</v>
          </cell>
          <cell r="D499">
            <v>1086</v>
          </cell>
        </row>
        <row r="500">
          <cell r="A500">
            <v>708</v>
          </cell>
          <cell r="B500" t="str">
            <v>REMATES PORC.   BISELADOS</v>
          </cell>
          <cell r="C500" t="str">
            <v>ML</v>
          </cell>
          <cell r="D500">
            <v>4608</v>
          </cell>
        </row>
        <row r="501">
          <cell r="A501">
            <v>709</v>
          </cell>
          <cell r="B501" t="str">
            <v>PIRLAN DUCHA PORC.  11x11</v>
          </cell>
          <cell r="C501" t="str">
            <v>ML</v>
          </cell>
          <cell r="D501">
            <v>6119</v>
          </cell>
        </row>
        <row r="502">
          <cell r="A502">
            <v>710</v>
          </cell>
          <cell r="B502" t="str">
            <v>PIRLAN DUCHA PORC.  20x20</v>
          </cell>
          <cell r="C502" t="str">
            <v>ML</v>
          </cell>
          <cell r="D502">
            <v>9300</v>
          </cell>
        </row>
        <row r="503">
          <cell r="A503">
            <v>711</v>
          </cell>
          <cell r="B503" t="str">
            <v>SPACATTO TRAVERTINO</v>
          </cell>
          <cell r="C503" t="str">
            <v>M2</v>
          </cell>
          <cell r="D503">
            <v>12025</v>
          </cell>
        </row>
        <row r="504">
          <cell r="A504">
            <v>712</v>
          </cell>
          <cell r="B504" t="str">
            <v>SPACATTO CAFE</v>
          </cell>
          <cell r="C504" t="str">
            <v>M2</v>
          </cell>
          <cell r="D504">
            <v>14149</v>
          </cell>
        </row>
        <row r="505">
          <cell r="A505">
            <v>713</v>
          </cell>
          <cell r="B505" t="str">
            <v>MARMOL GRIS         30x15</v>
          </cell>
          <cell r="C505" t="str">
            <v>M2</v>
          </cell>
          <cell r="D505">
            <v>18024</v>
          </cell>
        </row>
        <row r="506">
          <cell r="A506">
            <v>714</v>
          </cell>
          <cell r="B506" t="str">
            <v>MARMOL TRAVERTINO   30x15</v>
          </cell>
          <cell r="C506" t="str">
            <v>M2</v>
          </cell>
          <cell r="D506">
            <v>23453</v>
          </cell>
        </row>
        <row r="507">
          <cell r="A507">
            <v>715</v>
          </cell>
          <cell r="B507" t="str">
            <v>MARMOL TRAV.      PERUANO</v>
          </cell>
          <cell r="C507" t="str">
            <v>M2</v>
          </cell>
          <cell r="D507">
            <v>4226</v>
          </cell>
        </row>
        <row r="508">
          <cell r="A508">
            <v>716</v>
          </cell>
          <cell r="B508" t="str">
            <v>PIEDRA CREMA</v>
          </cell>
          <cell r="C508" t="str">
            <v>M2</v>
          </cell>
          <cell r="D508">
            <v>5612</v>
          </cell>
        </row>
        <row r="509">
          <cell r="A509">
            <v>717</v>
          </cell>
          <cell r="B509" t="str">
            <v>PIEDRA MUÑECA</v>
          </cell>
          <cell r="C509" t="str">
            <v>M2</v>
          </cell>
          <cell r="D509">
            <v>8611</v>
          </cell>
        </row>
        <row r="510">
          <cell r="A510">
            <v>727</v>
          </cell>
          <cell r="B510" t="str">
            <v>REJILLAS VENT.      20x20</v>
          </cell>
          <cell r="C510" t="str">
            <v>UN</v>
          </cell>
          <cell r="D510">
            <v>11029</v>
          </cell>
        </row>
        <row r="511">
          <cell r="A511">
            <v>728</v>
          </cell>
          <cell r="B511" t="str">
            <v>REJILLAS PLAST.SOSCO 3x2</v>
          </cell>
          <cell r="C511" t="str">
            <v>UN</v>
          </cell>
          <cell r="D511">
            <v>12977</v>
          </cell>
        </row>
        <row r="512">
          <cell r="A512">
            <v>729</v>
          </cell>
          <cell r="B512" t="str">
            <v>REJILLAS SOSCO       3x 2</v>
          </cell>
          <cell r="C512" t="str">
            <v>UN</v>
          </cell>
          <cell r="D512">
            <v>16534</v>
          </cell>
        </row>
        <row r="513">
          <cell r="A513">
            <v>730</v>
          </cell>
          <cell r="B513" t="str">
            <v>VALVULAS LAVADERO      2"</v>
          </cell>
          <cell r="C513" t="str">
            <v>UN</v>
          </cell>
          <cell r="D513">
            <v>21511</v>
          </cell>
        </row>
        <row r="514">
          <cell r="A514">
            <v>731</v>
          </cell>
          <cell r="B514" t="str">
            <v>TAPAS REGISTRO    17 x 17</v>
          </cell>
          <cell r="C514" t="str">
            <v>UN</v>
          </cell>
          <cell r="D514">
            <v>1476</v>
          </cell>
        </row>
        <row r="515">
          <cell r="A515">
            <v>732</v>
          </cell>
          <cell r="B515" t="str">
            <v>TAPAS REGISTRO      24x24</v>
          </cell>
          <cell r="C515" t="str">
            <v>UN</v>
          </cell>
          <cell r="D515">
            <v>1959</v>
          </cell>
        </row>
        <row r="516">
          <cell r="A516">
            <v>733</v>
          </cell>
          <cell r="B516" t="str">
            <v>TUBO   CORTINA      DUCHA</v>
          </cell>
          <cell r="C516" t="str">
            <v>UN</v>
          </cell>
          <cell r="D516">
            <v>3006</v>
          </cell>
        </row>
        <row r="517">
          <cell r="A517">
            <v>734</v>
          </cell>
          <cell r="B517" t="str">
            <v>REJILLAS SIFON  4.5 x 3.5</v>
          </cell>
          <cell r="C517" t="str">
            <v>UN</v>
          </cell>
          <cell r="D517">
            <v>3850</v>
          </cell>
        </row>
        <row r="518">
          <cell r="A518">
            <v>735</v>
          </cell>
          <cell r="B518" t="str">
            <v>REJILLAS SIFON      20x20</v>
          </cell>
          <cell r="C518" t="str">
            <v>UN</v>
          </cell>
          <cell r="D518">
            <v>4530</v>
          </cell>
        </row>
        <row r="519">
          <cell r="A519">
            <v>736</v>
          </cell>
          <cell r="B519" t="str">
            <v>GABINETES   BAÑO SERVICIO</v>
          </cell>
          <cell r="C519" t="str">
            <v>UN</v>
          </cell>
          <cell r="D519">
            <v>3771</v>
          </cell>
        </row>
        <row r="520">
          <cell r="A520">
            <v>737</v>
          </cell>
          <cell r="B520" t="str">
            <v>GABINETES  BAÑO PRINCIPAL</v>
          </cell>
          <cell r="C520" t="str">
            <v>UN</v>
          </cell>
          <cell r="D520">
            <v>14153</v>
          </cell>
        </row>
        <row r="521">
          <cell r="A521">
            <v>770</v>
          </cell>
          <cell r="B521" t="str">
            <v>ACOMETIDA PVC 1/2"   5 MT</v>
          </cell>
          <cell r="C521" t="str">
            <v>UN</v>
          </cell>
          <cell r="D521">
            <v>18784</v>
          </cell>
        </row>
        <row r="522">
          <cell r="A522">
            <v>771</v>
          </cell>
          <cell r="B522" t="str">
            <v>ACOMETIDA PVC 3/4"   5 MT</v>
          </cell>
          <cell r="C522" t="str">
            <v>UN</v>
          </cell>
          <cell r="D522">
            <v>22014</v>
          </cell>
        </row>
        <row r="523">
          <cell r="A523">
            <v>772</v>
          </cell>
          <cell r="B523" t="str">
            <v>RED SUMINISTRO PVC   1/2"</v>
          </cell>
          <cell r="C523" t="str">
            <v>ML</v>
          </cell>
          <cell r="D523">
            <v>638</v>
          </cell>
        </row>
        <row r="524">
          <cell r="A524">
            <v>773</v>
          </cell>
          <cell r="B524" t="str">
            <v>RED SUMINISTRO PVC   3/4"</v>
          </cell>
          <cell r="C524" t="str">
            <v>ML</v>
          </cell>
          <cell r="D524">
            <v>842</v>
          </cell>
        </row>
        <row r="525">
          <cell r="A525">
            <v>774</v>
          </cell>
          <cell r="B525" t="str">
            <v>RED SUMINISTRO PVC     1"</v>
          </cell>
          <cell r="C525" t="str">
            <v>ML</v>
          </cell>
          <cell r="D525">
            <v>957</v>
          </cell>
        </row>
        <row r="526">
          <cell r="A526">
            <v>775</v>
          </cell>
          <cell r="B526" t="str">
            <v>RED SUMINISTRO PVC 1 1/2"</v>
          </cell>
          <cell r="C526" t="str">
            <v>ML</v>
          </cell>
          <cell r="D526">
            <v>8091</v>
          </cell>
        </row>
        <row r="527">
          <cell r="A527">
            <v>776</v>
          </cell>
          <cell r="B527" t="str">
            <v>RED SUMINISTRO PVC     2"</v>
          </cell>
          <cell r="C527" t="str">
            <v>ML</v>
          </cell>
          <cell r="D527">
            <v>10836</v>
          </cell>
        </row>
        <row r="528">
          <cell r="A528">
            <v>777</v>
          </cell>
          <cell r="B528" t="str">
            <v>RED SUMINISTRO CPVC  1/2"</v>
          </cell>
          <cell r="C528" t="str">
            <v>ML</v>
          </cell>
          <cell r="D528">
            <v>12320</v>
          </cell>
        </row>
        <row r="529">
          <cell r="A529">
            <v>778</v>
          </cell>
          <cell r="B529" t="str">
            <v>RED SUMINISTRO CPVC  3/4"</v>
          </cell>
          <cell r="C529" t="str">
            <v>ML</v>
          </cell>
          <cell r="D529">
            <v>13726</v>
          </cell>
        </row>
        <row r="530">
          <cell r="A530">
            <v>779</v>
          </cell>
          <cell r="B530" t="str">
            <v>PUNTO DESAGUE PVC   3";4"</v>
          </cell>
          <cell r="C530" t="str">
            <v>UN</v>
          </cell>
          <cell r="D530">
            <v>15498</v>
          </cell>
        </row>
        <row r="531">
          <cell r="A531">
            <v>780</v>
          </cell>
          <cell r="B531" t="str">
            <v>PUNTO AGUA FRIA       PVC</v>
          </cell>
          <cell r="C531" t="str">
            <v>UN</v>
          </cell>
          <cell r="D531">
            <v>19710</v>
          </cell>
        </row>
        <row r="532">
          <cell r="A532">
            <v>781</v>
          </cell>
          <cell r="B532" t="str">
            <v>PUNTO AGUA CALIENTE  CPVC</v>
          </cell>
          <cell r="C532" t="str">
            <v>UN</v>
          </cell>
          <cell r="D532">
            <v>9939</v>
          </cell>
        </row>
        <row r="533">
          <cell r="A533">
            <v>782</v>
          </cell>
          <cell r="B533" t="str">
            <v>BAJANTE A.LL.    PVC   3"</v>
          </cell>
          <cell r="C533" t="str">
            <v>ML</v>
          </cell>
          <cell r="D533">
            <v>11301</v>
          </cell>
        </row>
        <row r="534">
          <cell r="A534">
            <v>783</v>
          </cell>
          <cell r="B534" t="str">
            <v>BAJANTE A.LL.    PVC   4"</v>
          </cell>
          <cell r="C534" t="str">
            <v>ML</v>
          </cell>
          <cell r="D534">
            <v>12589</v>
          </cell>
        </row>
        <row r="535">
          <cell r="A535">
            <v>784</v>
          </cell>
          <cell r="B535" t="str">
            <v>REVENTILACION    PVC   3"</v>
          </cell>
          <cell r="C535" t="str">
            <v>ML</v>
          </cell>
          <cell r="D535">
            <v>14215</v>
          </cell>
        </row>
        <row r="536">
          <cell r="A536">
            <v>785</v>
          </cell>
          <cell r="B536" t="str">
            <v>BAJANTE A.N.     PVC   3"</v>
          </cell>
          <cell r="C536" t="str">
            <v>ML</v>
          </cell>
          <cell r="D536">
            <v>18077</v>
          </cell>
        </row>
        <row r="537">
          <cell r="A537">
            <v>786</v>
          </cell>
          <cell r="B537" t="str">
            <v>BAJANTE A.N.     PVC   4"</v>
          </cell>
          <cell r="C537" t="str">
            <v>ML</v>
          </cell>
          <cell r="D537">
            <v>17397</v>
          </cell>
        </row>
        <row r="538">
          <cell r="A538">
            <v>787</v>
          </cell>
          <cell r="B538" t="str">
            <v>BAJANTE A.N.     PVC   6"</v>
          </cell>
          <cell r="C538" t="str">
            <v>ML</v>
          </cell>
          <cell r="D538">
            <v>23010</v>
          </cell>
        </row>
        <row r="539">
          <cell r="A539">
            <v>788</v>
          </cell>
          <cell r="B539" t="str">
            <v>INST.  APARATO  SANITARIO</v>
          </cell>
          <cell r="C539" t="str">
            <v>UN</v>
          </cell>
          <cell r="D539">
            <v>28559</v>
          </cell>
        </row>
        <row r="540">
          <cell r="A540">
            <v>789</v>
          </cell>
          <cell r="B540" t="str">
            <v>CONEX. TANQUE ELEVADO PVC</v>
          </cell>
          <cell r="C540" t="str">
            <v>UN</v>
          </cell>
          <cell r="D540">
            <v>12427</v>
          </cell>
        </row>
        <row r="541">
          <cell r="A541">
            <v>790</v>
          </cell>
          <cell r="B541" t="str">
            <v>INST.EQUIP.HIDRONEUMATICO</v>
          </cell>
          <cell r="C541" t="str">
            <v>UN</v>
          </cell>
          <cell r="D541">
            <v>16441</v>
          </cell>
        </row>
        <row r="542">
          <cell r="A542">
            <v>791</v>
          </cell>
          <cell r="B542" t="str">
            <v>INST.   BOMBAS       AGUA</v>
          </cell>
          <cell r="C542" t="str">
            <v>UN</v>
          </cell>
          <cell r="D542">
            <v>20404</v>
          </cell>
        </row>
        <row r="543">
          <cell r="A543">
            <v>792</v>
          </cell>
          <cell r="B543" t="str">
            <v>ACOMETIDA GALV. 1/2" 5 MT</v>
          </cell>
          <cell r="C543" t="str">
            <v>UN</v>
          </cell>
          <cell r="D543">
            <v>13313</v>
          </cell>
        </row>
        <row r="544">
          <cell r="A544">
            <v>794</v>
          </cell>
          <cell r="B544" t="str">
            <v>RED SUMINISTRO GALV. 1/2"</v>
          </cell>
          <cell r="C544" t="str">
            <v>ML</v>
          </cell>
          <cell r="D544">
            <v>17613</v>
          </cell>
        </row>
        <row r="545">
          <cell r="A545">
            <v>795</v>
          </cell>
          <cell r="B545" t="str">
            <v>RED SUMINISTRO GALV. 3/4"</v>
          </cell>
          <cell r="C545" t="str">
            <v>ML</v>
          </cell>
          <cell r="D545">
            <v>21860</v>
          </cell>
        </row>
        <row r="546">
          <cell r="A546">
            <v>796</v>
          </cell>
          <cell r="B546" t="str">
            <v>RED SUMINISTRO GALV.   1"</v>
          </cell>
          <cell r="C546" t="str">
            <v>ML</v>
          </cell>
          <cell r="D546">
            <v>16191</v>
          </cell>
        </row>
        <row r="547">
          <cell r="A547">
            <v>797</v>
          </cell>
          <cell r="B547" t="str">
            <v>RED SUMINISTRO GALV.1 1/2</v>
          </cell>
          <cell r="C547" t="str">
            <v>ML</v>
          </cell>
          <cell r="D547">
            <v>20393</v>
          </cell>
        </row>
        <row r="548">
          <cell r="A548">
            <v>798</v>
          </cell>
          <cell r="B548" t="str">
            <v>RED SUMINISTRO GALV.   2"</v>
          </cell>
          <cell r="C548" t="str">
            <v>ML</v>
          </cell>
          <cell r="D548">
            <v>25006</v>
          </cell>
        </row>
        <row r="549">
          <cell r="A549">
            <v>799</v>
          </cell>
          <cell r="B549" t="str">
            <v>REGISTRO             1/2"</v>
          </cell>
          <cell r="C549" t="str">
            <v>UN</v>
          </cell>
          <cell r="D549">
            <v>14850</v>
          </cell>
        </row>
        <row r="550">
          <cell r="A550">
            <v>800</v>
          </cell>
          <cell r="B550" t="str">
            <v>REGISTRO             3/4"</v>
          </cell>
          <cell r="C550" t="str">
            <v>UN</v>
          </cell>
          <cell r="D550">
            <v>10888</v>
          </cell>
        </row>
        <row r="551">
          <cell r="A551">
            <v>801</v>
          </cell>
          <cell r="B551" t="str">
            <v>REGISTRO               1"</v>
          </cell>
          <cell r="C551" t="str">
            <v>UN</v>
          </cell>
          <cell r="D551">
            <v>22936</v>
          </cell>
        </row>
        <row r="552">
          <cell r="A552">
            <v>802</v>
          </cell>
          <cell r="B552" t="str">
            <v>PUNTO   SUMINISTRO   GALV</v>
          </cell>
          <cell r="C552" t="str">
            <v>UN</v>
          </cell>
          <cell r="D552">
            <v>294</v>
          </cell>
        </row>
        <row r="553">
          <cell r="A553">
            <v>804</v>
          </cell>
          <cell r="B553" t="str">
            <v>CONEX.TANQUE ELEVADO GALV</v>
          </cell>
          <cell r="C553" t="str">
            <v>UN</v>
          </cell>
          <cell r="D553">
            <v>9283</v>
          </cell>
        </row>
        <row r="554">
          <cell r="A554">
            <v>805</v>
          </cell>
          <cell r="B554" t="str">
            <v>RED COBRE            3/4"</v>
          </cell>
          <cell r="C554" t="str">
            <v>ML</v>
          </cell>
          <cell r="D554">
            <v>255</v>
          </cell>
        </row>
        <row r="555">
          <cell r="A555">
            <v>806</v>
          </cell>
          <cell r="B555" t="str">
            <v>RED COBRE            1/2"</v>
          </cell>
          <cell r="C555" t="str">
            <v>ML</v>
          </cell>
          <cell r="D555">
            <v>15000</v>
          </cell>
        </row>
        <row r="556">
          <cell r="A556">
            <v>807</v>
          </cell>
          <cell r="B556" t="str">
            <v>CANAL LATON        d=0.51</v>
          </cell>
          <cell r="C556" t="str">
            <v>ML</v>
          </cell>
          <cell r="D556">
            <v>10210</v>
          </cell>
        </row>
        <row r="557">
          <cell r="A557">
            <v>808</v>
          </cell>
          <cell r="B557" t="str">
            <v>CANAL LATON        d=0.71</v>
          </cell>
          <cell r="C557" t="str">
            <v>ML</v>
          </cell>
          <cell r="D557">
            <v>4408</v>
          </cell>
        </row>
        <row r="558">
          <cell r="A558">
            <v>809</v>
          </cell>
          <cell r="B558" t="str">
            <v>CANAL LATON        d=1.01</v>
          </cell>
          <cell r="C558" t="str">
            <v>ML</v>
          </cell>
          <cell r="D558">
            <v>1740</v>
          </cell>
        </row>
        <row r="559">
          <cell r="A559">
            <v>810</v>
          </cell>
          <cell r="B559" t="str">
            <v>BAJANTE LATON       12x 6</v>
          </cell>
          <cell r="C559" t="str">
            <v>ML</v>
          </cell>
          <cell r="D559">
            <v>20430</v>
          </cell>
        </row>
        <row r="560">
          <cell r="A560">
            <v>811</v>
          </cell>
          <cell r="B560" t="str">
            <v>FLANCHE LATON        0.01</v>
          </cell>
          <cell r="C560" t="str">
            <v>ML</v>
          </cell>
          <cell r="D560">
            <v>21000</v>
          </cell>
        </row>
        <row r="561">
          <cell r="A561">
            <v>812</v>
          </cell>
          <cell r="B561" t="str">
            <v>CANAL   PVC 31</v>
          </cell>
          <cell r="C561" t="str">
            <v>ML</v>
          </cell>
          <cell r="D561">
            <v>1555</v>
          </cell>
        </row>
        <row r="562">
          <cell r="A562">
            <v>813</v>
          </cell>
          <cell r="B562" t="str">
            <v>BAJANTE PVC 31</v>
          </cell>
          <cell r="C562" t="str">
            <v>ML</v>
          </cell>
          <cell r="D562">
            <v>4545</v>
          </cell>
        </row>
        <row r="563">
          <cell r="A563">
            <v>815</v>
          </cell>
          <cell r="B563" t="str">
            <v>TUBERIA PVC COND. 1 1/2"</v>
          </cell>
          <cell r="C563" t="str">
            <v>ML</v>
          </cell>
          <cell r="D563">
            <v>25818</v>
          </cell>
        </row>
        <row r="564">
          <cell r="A564">
            <v>846</v>
          </cell>
          <cell r="B564" t="str">
            <v>ACOMETIDA GRAL  3 x 2 x 0</v>
          </cell>
          <cell r="C564" t="str">
            <v>ML</v>
          </cell>
          <cell r="D564">
            <v>41692</v>
          </cell>
        </row>
        <row r="565">
          <cell r="A565">
            <v>848</v>
          </cell>
          <cell r="B565" t="str">
            <v>ACOMETIDA AEREA 10 MT/PVC</v>
          </cell>
          <cell r="C565" t="str">
            <v>UN</v>
          </cell>
          <cell r="D565">
            <v>48620</v>
          </cell>
        </row>
        <row r="566">
          <cell r="A566">
            <v>849</v>
          </cell>
          <cell r="B566" t="str">
            <v>PARCIAL   30  MT      PVC</v>
          </cell>
          <cell r="C566" t="str">
            <v>UN</v>
          </cell>
          <cell r="D566">
            <v>1032</v>
          </cell>
        </row>
        <row r="567">
          <cell r="A567">
            <v>850</v>
          </cell>
          <cell r="B567" t="str">
            <v>TABLERO PARCIALES 18 CIRC</v>
          </cell>
          <cell r="C567" t="str">
            <v>UN</v>
          </cell>
          <cell r="D567">
            <v>2591</v>
          </cell>
        </row>
        <row r="568">
          <cell r="A568">
            <v>851</v>
          </cell>
          <cell r="B568" t="str">
            <v>TABLERO PARCIALES 12 CIRC</v>
          </cell>
          <cell r="C568" t="str">
            <v>UN</v>
          </cell>
          <cell r="D568">
            <v>9746</v>
          </cell>
        </row>
        <row r="569">
          <cell r="A569">
            <v>852</v>
          </cell>
          <cell r="B569" t="str">
            <v>TABLERO PARCIALES  4 CIRC</v>
          </cell>
          <cell r="C569" t="str">
            <v>UN</v>
          </cell>
          <cell r="D569">
            <v>255</v>
          </cell>
        </row>
        <row r="570">
          <cell r="A570">
            <v>853</v>
          </cell>
          <cell r="B570" t="str">
            <v>TABLERO GRAL.  10 CUENTAS</v>
          </cell>
          <cell r="C570" t="str">
            <v>UN</v>
          </cell>
          <cell r="D570">
            <v>24000</v>
          </cell>
        </row>
        <row r="571">
          <cell r="A571">
            <v>854</v>
          </cell>
          <cell r="B571" t="str">
            <v>TABLERO TIMBRE        PVC</v>
          </cell>
          <cell r="C571" t="str">
            <v>UN</v>
          </cell>
          <cell r="D571">
            <v>460</v>
          </cell>
        </row>
        <row r="572">
          <cell r="A572">
            <v>855</v>
          </cell>
          <cell r="B572" t="str">
            <v>SALIDA LAMPARA/TOMA   PVC</v>
          </cell>
          <cell r="C572" t="str">
            <v>UN</v>
          </cell>
          <cell r="D572">
            <v>5963</v>
          </cell>
        </row>
        <row r="573">
          <cell r="A573">
            <v>856</v>
          </cell>
          <cell r="B573" t="str">
            <v>SALIDA LAMPARA CONMUT.PVC</v>
          </cell>
          <cell r="C573" t="str">
            <v>UN</v>
          </cell>
          <cell r="D573">
            <v>890</v>
          </cell>
        </row>
        <row r="574">
          <cell r="A574">
            <v>857</v>
          </cell>
          <cell r="B574" t="str">
            <v>SALIDA TRIFASICA      PVC</v>
          </cell>
          <cell r="C574" t="str">
            <v>UN</v>
          </cell>
          <cell r="D574">
            <v>7741</v>
          </cell>
        </row>
        <row r="575">
          <cell r="A575">
            <v>858</v>
          </cell>
          <cell r="B575" t="str">
            <v>SALIDA BIFASICA       PVC</v>
          </cell>
          <cell r="C575" t="str">
            <v>UN</v>
          </cell>
          <cell r="D575">
            <v>1914</v>
          </cell>
        </row>
        <row r="576">
          <cell r="A576">
            <v>859</v>
          </cell>
          <cell r="B576" t="str">
            <v>SALIDA TELEFONO       PVC</v>
          </cell>
          <cell r="C576" t="str">
            <v>UN</v>
          </cell>
          <cell r="D576">
            <v>2082</v>
          </cell>
        </row>
        <row r="577">
          <cell r="A577">
            <v>860</v>
          </cell>
          <cell r="B577" t="str">
            <v>SALIDA TIMBRE         PVC</v>
          </cell>
          <cell r="C577" t="str">
            <v>UN</v>
          </cell>
          <cell r="D577">
            <v>31992</v>
          </cell>
        </row>
        <row r="578">
          <cell r="A578">
            <v>861</v>
          </cell>
          <cell r="B578" t="str">
            <v>SALIDA TV             PVC</v>
          </cell>
          <cell r="C578" t="str">
            <v>UN</v>
          </cell>
          <cell r="D578">
            <v>25755</v>
          </cell>
        </row>
        <row r="579">
          <cell r="A579">
            <v>862</v>
          </cell>
          <cell r="B579" t="str">
            <v>LAMPARA-TOMA /  ECONOMICA</v>
          </cell>
          <cell r="C579" t="str">
            <v>UN</v>
          </cell>
          <cell r="D579">
            <v>25657</v>
          </cell>
        </row>
        <row r="580">
          <cell r="A580">
            <v>863</v>
          </cell>
          <cell r="B580" t="str">
            <v>TELEFONO-CITOFONO /ECONOM</v>
          </cell>
          <cell r="C580" t="str">
            <v>UN</v>
          </cell>
          <cell r="D580">
            <v>11960</v>
          </cell>
        </row>
        <row r="581">
          <cell r="A581">
            <v>864</v>
          </cell>
          <cell r="B581" t="str">
            <v>BALA ALUMINIO No.10</v>
          </cell>
          <cell r="C581" t="str">
            <v>UN</v>
          </cell>
          <cell r="D581">
            <v>24000</v>
          </cell>
        </row>
        <row r="582">
          <cell r="A582">
            <v>866</v>
          </cell>
          <cell r="B582" t="str">
            <v>STRIP TELEFONOS /10 PARES</v>
          </cell>
          <cell r="C582" t="str">
            <v>UN</v>
          </cell>
          <cell r="D582">
            <v>127</v>
          </cell>
        </row>
        <row r="583">
          <cell r="A583">
            <v>867</v>
          </cell>
          <cell r="B583" t="str">
            <v>ACOMETIDA AEREA 10 MT/ CN</v>
          </cell>
          <cell r="C583" t="str">
            <v>UN</v>
          </cell>
          <cell r="D583">
            <v>7746</v>
          </cell>
        </row>
        <row r="584">
          <cell r="A584">
            <v>868</v>
          </cell>
          <cell r="B584" t="str">
            <v>PARCIAL 30 MT         C.N</v>
          </cell>
          <cell r="C584" t="str">
            <v>UN</v>
          </cell>
          <cell r="D584">
            <v>12247</v>
          </cell>
        </row>
        <row r="585">
          <cell r="A585">
            <v>869</v>
          </cell>
          <cell r="B585" t="str">
            <v>TABLERO TIMBRE        C.N</v>
          </cell>
          <cell r="C585" t="str">
            <v>UN</v>
          </cell>
          <cell r="D585">
            <v>30000</v>
          </cell>
        </row>
        <row r="586">
          <cell r="A586">
            <v>870</v>
          </cell>
          <cell r="B586" t="str">
            <v>SALIDA LAMPARA/TOMA   C.N</v>
          </cell>
          <cell r="C586" t="str">
            <v>UN</v>
          </cell>
          <cell r="D586">
            <v>5220</v>
          </cell>
        </row>
        <row r="587">
          <cell r="A587">
            <v>871</v>
          </cell>
          <cell r="B587" t="str">
            <v>SALIDA LAMPARA CONMUT.C.N</v>
          </cell>
          <cell r="C587" t="str">
            <v>UN</v>
          </cell>
          <cell r="D587">
            <v>563</v>
          </cell>
        </row>
        <row r="588">
          <cell r="A588">
            <v>872</v>
          </cell>
          <cell r="B588" t="str">
            <v>SALIDA TRIFASICA      C.N</v>
          </cell>
          <cell r="C588" t="str">
            <v>UN</v>
          </cell>
          <cell r="D588">
            <v>7000</v>
          </cell>
        </row>
        <row r="589">
          <cell r="A589">
            <v>873</v>
          </cell>
          <cell r="B589" t="str">
            <v>SALIDA BIFASICA       C.N</v>
          </cell>
          <cell r="C589" t="str">
            <v>UN</v>
          </cell>
          <cell r="D589">
            <v>18000</v>
          </cell>
        </row>
        <row r="590">
          <cell r="A590">
            <v>874</v>
          </cell>
          <cell r="B590" t="str">
            <v>SALIDA TELEFONO       C.N</v>
          </cell>
          <cell r="C590" t="str">
            <v>UN</v>
          </cell>
          <cell r="D590">
            <v>22500</v>
          </cell>
        </row>
        <row r="591">
          <cell r="A591">
            <v>875</v>
          </cell>
          <cell r="B591" t="str">
            <v>SALIDA TIMBRE         C.N</v>
          </cell>
          <cell r="C591" t="str">
            <v>UN</v>
          </cell>
          <cell r="D591">
            <v>1800</v>
          </cell>
        </row>
        <row r="592">
          <cell r="A592">
            <v>876</v>
          </cell>
          <cell r="B592" t="str">
            <v>SALIDA TV             C.N</v>
          </cell>
          <cell r="C592" t="str">
            <v>UN</v>
          </cell>
          <cell r="D592">
            <v>122</v>
          </cell>
        </row>
        <row r="593">
          <cell r="A593">
            <v>877</v>
          </cell>
          <cell r="B593" t="str">
            <v>TIMBRE BOTON / ECONOM.</v>
          </cell>
          <cell r="C593" t="str">
            <v>UN</v>
          </cell>
          <cell r="D593">
            <v>181</v>
          </cell>
        </row>
        <row r="594">
          <cell r="A594">
            <v>878</v>
          </cell>
          <cell r="B594" t="str">
            <v>TUBERIA PVC CONDUIT 3/4"</v>
          </cell>
          <cell r="C594" t="str">
            <v>UN</v>
          </cell>
          <cell r="D594">
            <v>180</v>
          </cell>
        </row>
        <row r="595">
          <cell r="A595">
            <v>879</v>
          </cell>
          <cell r="B595" t="str">
            <v>TUBERIA PVC CONDUIT 1 1/2</v>
          </cell>
          <cell r="C595" t="str">
            <v>ML</v>
          </cell>
          <cell r="D595">
            <v>9425</v>
          </cell>
        </row>
        <row r="596">
          <cell r="A596">
            <v>880</v>
          </cell>
          <cell r="B596" t="str">
            <v>TUBERIA PVC CONDUIT 1"</v>
          </cell>
          <cell r="C596" t="str">
            <v>ML</v>
          </cell>
          <cell r="D596">
            <v>24527</v>
          </cell>
        </row>
        <row r="597">
          <cell r="A597">
            <v>881</v>
          </cell>
          <cell r="B597" t="str">
            <v>TUBERIA CONDUIT 2"</v>
          </cell>
          <cell r="C597" t="str">
            <v>ML</v>
          </cell>
          <cell r="D597">
            <v>1695</v>
          </cell>
        </row>
        <row r="598">
          <cell r="A598">
            <v>885</v>
          </cell>
          <cell r="B598" t="str">
            <v>INT.AUTOM.ENCHU.2x30 AMP</v>
          </cell>
          <cell r="C598" t="str">
            <v>UN</v>
          </cell>
          <cell r="D598">
            <v>4394</v>
          </cell>
        </row>
        <row r="599">
          <cell r="A599">
            <v>886</v>
          </cell>
          <cell r="B599" t="str">
            <v>TABLERO C/PUERTA 24 CIRC.</v>
          </cell>
          <cell r="C599" t="str">
            <v>UN</v>
          </cell>
          <cell r="D599">
            <v>24266</v>
          </cell>
        </row>
        <row r="600">
          <cell r="A600">
            <v>887</v>
          </cell>
          <cell r="B600" t="str">
            <v>TABLERO C/PUERTA 36 CIRC.</v>
          </cell>
          <cell r="C600" t="str">
            <v>UN</v>
          </cell>
          <cell r="D600">
            <v>10942</v>
          </cell>
        </row>
        <row r="601">
          <cell r="A601">
            <v>890</v>
          </cell>
          <cell r="B601" t="str">
            <v>SALIDA BOMBA TRIF. PVC</v>
          </cell>
          <cell r="C601" t="str">
            <v>UN</v>
          </cell>
          <cell r="D601">
            <v>22040</v>
          </cell>
        </row>
        <row r="602">
          <cell r="A602">
            <v>891</v>
          </cell>
          <cell r="B602" t="str">
            <v>SALIDA FLOTADOR</v>
          </cell>
          <cell r="C602" t="str">
            <v>UN</v>
          </cell>
          <cell r="D602">
            <v>15500</v>
          </cell>
        </row>
        <row r="603">
          <cell r="A603">
            <v>892</v>
          </cell>
          <cell r="B603" t="str">
            <v>SALIDA MOTOR PUERTA</v>
          </cell>
          <cell r="C603" t="str">
            <v>UN</v>
          </cell>
          <cell r="D603">
            <v>20879</v>
          </cell>
        </row>
        <row r="604">
          <cell r="A604">
            <v>893</v>
          </cell>
          <cell r="B604" t="str">
            <v>INTER.AUTOM.ENCHU 1x30 AM</v>
          </cell>
          <cell r="C604" t="str">
            <v>UN</v>
          </cell>
          <cell r="D604">
            <v>19139</v>
          </cell>
        </row>
        <row r="605">
          <cell r="A605">
            <v>894</v>
          </cell>
          <cell r="B605" t="str">
            <v>INT.AUT.ENCHU. 3x50 AMP</v>
          </cell>
          <cell r="C605" t="str">
            <v>UN</v>
          </cell>
          <cell r="D605">
            <v>25000</v>
          </cell>
        </row>
        <row r="606">
          <cell r="A606">
            <v>909</v>
          </cell>
          <cell r="B606" t="str">
            <v>HOJA PUERTA  TRIPLEX 0.61</v>
          </cell>
          <cell r="C606" t="str">
            <v>UN</v>
          </cell>
          <cell r="D606">
            <v>1730</v>
          </cell>
        </row>
        <row r="607">
          <cell r="A607">
            <v>910</v>
          </cell>
          <cell r="B607" t="str">
            <v>HOJA PUERTA  TRIPLEX 0.81</v>
          </cell>
          <cell r="C607" t="str">
            <v>UN</v>
          </cell>
          <cell r="D607">
            <v>6783</v>
          </cell>
        </row>
        <row r="608">
          <cell r="A608">
            <v>911</v>
          </cell>
          <cell r="B608" t="str">
            <v>HOJA PUERTA  TRIPLEX 1.01</v>
          </cell>
          <cell r="C608" t="str">
            <v>UN</v>
          </cell>
          <cell r="D608">
            <v>100000</v>
          </cell>
        </row>
        <row r="609">
          <cell r="A609">
            <v>912</v>
          </cell>
          <cell r="B609" t="str">
            <v>HOJA PUERTA  FORTEC  0.61</v>
          </cell>
          <cell r="C609" t="str">
            <v>UN</v>
          </cell>
          <cell r="D609">
            <v>100000</v>
          </cell>
        </row>
        <row r="610">
          <cell r="A610">
            <v>913</v>
          </cell>
          <cell r="B610" t="str">
            <v>HOJA PUERTA  FORTEC  0.81</v>
          </cell>
          <cell r="C610" t="str">
            <v>UN</v>
          </cell>
          <cell r="D610">
            <v>3392</v>
          </cell>
        </row>
        <row r="611">
          <cell r="A611">
            <v>914</v>
          </cell>
          <cell r="B611" t="str">
            <v>HOJA PUERTA  FORTEC  0.91</v>
          </cell>
          <cell r="C611" t="str">
            <v>UN</v>
          </cell>
          <cell r="D611">
            <v>30740</v>
          </cell>
        </row>
        <row r="612">
          <cell r="A612">
            <v>915</v>
          </cell>
          <cell r="B612" t="str">
            <v>PUERTAS      MARCO Y HOJA</v>
          </cell>
          <cell r="C612" t="str">
            <v>UN</v>
          </cell>
          <cell r="D612">
            <v>12136</v>
          </cell>
        </row>
        <row r="613">
          <cell r="A613">
            <v>916</v>
          </cell>
          <cell r="B613" t="str">
            <v>CLOSET TIPO A FORRADO</v>
          </cell>
          <cell r="C613" t="str">
            <v>M2</v>
          </cell>
          <cell r="D613">
            <v>181</v>
          </cell>
        </row>
        <row r="614">
          <cell r="A614">
            <v>917</v>
          </cell>
          <cell r="B614" t="str">
            <v>CLOSET TIPO B</v>
          </cell>
          <cell r="C614" t="str">
            <v>M2</v>
          </cell>
          <cell r="D614">
            <v>158000</v>
          </cell>
        </row>
        <row r="615">
          <cell r="A615">
            <v>918</v>
          </cell>
          <cell r="B615" t="str">
            <v>MUEBLE TIPO LINOS</v>
          </cell>
          <cell r="C615" t="str">
            <v>M2</v>
          </cell>
          <cell r="D615">
            <v>185246</v>
          </cell>
        </row>
        <row r="616">
          <cell r="A616">
            <v>919</v>
          </cell>
          <cell r="B616" t="str">
            <v>MUEBLE BAJO           .80</v>
          </cell>
          <cell r="C616" t="str">
            <v>ML</v>
          </cell>
          <cell r="D616">
            <v>24500</v>
          </cell>
        </row>
        <row r="617">
          <cell r="A617">
            <v>920</v>
          </cell>
          <cell r="B617" t="str">
            <v>DIFUSORES- MARCO P/VIDRIO</v>
          </cell>
          <cell r="C617" t="str">
            <v>M2</v>
          </cell>
          <cell r="D617">
            <v>0</v>
          </cell>
        </row>
        <row r="618">
          <cell r="A618">
            <v>921</v>
          </cell>
          <cell r="B618" t="str">
            <v>PIRLANES DE MADERA    .10</v>
          </cell>
          <cell r="C618" t="str">
            <v>ML</v>
          </cell>
          <cell r="D618">
            <v>10290</v>
          </cell>
        </row>
        <row r="619">
          <cell r="A619">
            <v>922</v>
          </cell>
          <cell r="B619" t="str">
            <v>PASAMANOS ESCAL.  .15x.02</v>
          </cell>
          <cell r="C619" t="str">
            <v>ML</v>
          </cell>
          <cell r="D619">
            <v>893</v>
          </cell>
        </row>
        <row r="620">
          <cell r="A620">
            <v>923</v>
          </cell>
          <cell r="B620" t="str">
            <v>ENCHAPES MUROS EN TRIPLEX</v>
          </cell>
          <cell r="C620" t="str">
            <v>M2</v>
          </cell>
          <cell r="D620">
            <v>74043</v>
          </cell>
        </row>
        <row r="621">
          <cell r="A621">
            <v>925</v>
          </cell>
          <cell r="B621" t="str">
            <v>HOJA PUERTA FORTEC 0.70</v>
          </cell>
          <cell r="C621" t="str">
            <v>UN</v>
          </cell>
          <cell r="D621">
            <v>11104</v>
          </cell>
        </row>
        <row r="622">
          <cell r="A622">
            <v>926</v>
          </cell>
          <cell r="B622" t="str">
            <v>VENTANERIA EN MADERA</v>
          </cell>
          <cell r="C622" t="str">
            <v>M2</v>
          </cell>
          <cell r="D622">
            <v>12136</v>
          </cell>
        </row>
        <row r="623">
          <cell r="A623">
            <v>927</v>
          </cell>
          <cell r="B623" t="str">
            <v>HOJA PUERTA FORTEC 1.50</v>
          </cell>
          <cell r="C623" t="str">
            <v>UN</v>
          </cell>
          <cell r="D623">
            <v>68440</v>
          </cell>
        </row>
        <row r="624">
          <cell r="A624">
            <v>928</v>
          </cell>
          <cell r="B624" t="str">
            <v>HOJA PUERTA FORTEC 1.00</v>
          </cell>
          <cell r="C624" t="str">
            <v>UN</v>
          </cell>
          <cell r="D624">
            <v>156020</v>
          </cell>
        </row>
        <row r="625">
          <cell r="A625">
            <v>930</v>
          </cell>
          <cell r="B625" t="str">
            <v>HOJA PUERTA TRIPLEX 0.60</v>
          </cell>
          <cell r="C625" t="str">
            <v>UN</v>
          </cell>
          <cell r="D625">
            <v>16820</v>
          </cell>
        </row>
        <row r="626">
          <cell r="A626">
            <v>931</v>
          </cell>
          <cell r="B626" t="str">
            <v>HOJA PUERTA TRIPLEX 0.80</v>
          </cell>
          <cell r="C626" t="str">
            <v>UN</v>
          </cell>
          <cell r="D626">
            <v>148073</v>
          </cell>
        </row>
        <row r="627">
          <cell r="A627">
            <v>932</v>
          </cell>
          <cell r="B627" t="str">
            <v>HOJA PUERTA TRIPLEX 0.90</v>
          </cell>
          <cell r="C627" t="str">
            <v>UN</v>
          </cell>
          <cell r="D627">
            <v>296145</v>
          </cell>
        </row>
        <row r="628">
          <cell r="A628">
            <v>933</v>
          </cell>
          <cell r="B628" t="str">
            <v>PUERTA TRIP. MARCO Y HOJA</v>
          </cell>
          <cell r="C628" t="str">
            <v>UN</v>
          </cell>
          <cell r="D628">
            <v>666333</v>
          </cell>
        </row>
        <row r="629">
          <cell r="A629">
            <v>934</v>
          </cell>
          <cell r="B629" t="str">
            <v>CLOSET FORRADO CEDRO</v>
          </cell>
          <cell r="C629" t="str">
            <v>M2</v>
          </cell>
          <cell r="D629">
            <v>1322660</v>
          </cell>
        </row>
        <row r="630">
          <cell r="A630">
            <v>935</v>
          </cell>
          <cell r="B630" t="str">
            <v>CLOSET FLORMORADO</v>
          </cell>
          <cell r="C630" t="str">
            <v>M2</v>
          </cell>
          <cell r="D630">
            <v>0</v>
          </cell>
        </row>
        <row r="631">
          <cell r="A631">
            <v>936</v>
          </cell>
          <cell r="B631" t="str">
            <v>MUEBLE LINOS FLORMORADO</v>
          </cell>
          <cell r="C631" t="str">
            <v>M2</v>
          </cell>
          <cell r="D631">
            <v>32112</v>
          </cell>
        </row>
        <row r="632">
          <cell r="A632">
            <v>937</v>
          </cell>
          <cell r="B632" t="str">
            <v>MUEBLE h=.80 FLORMORADO</v>
          </cell>
          <cell r="C632" t="str">
            <v>ML</v>
          </cell>
          <cell r="D632">
            <v>900</v>
          </cell>
        </row>
        <row r="633">
          <cell r="A633">
            <v>938</v>
          </cell>
          <cell r="B633" t="str">
            <v>DIFUSOR - FLORMORADO</v>
          </cell>
          <cell r="C633" t="str">
            <v>M2</v>
          </cell>
          <cell r="D633">
            <v>1083</v>
          </cell>
        </row>
        <row r="634">
          <cell r="A634">
            <v>939</v>
          </cell>
          <cell r="B634" t="str">
            <v>PIRLAN .10 FLORMORADO</v>
          </cell>
          <cell r="C634" t="str">
            <v>ML</v>
          </cell>
          <cell r="D634">
            <v>1205</v>
          </cell>
        </row>
        <row r="635">
          <cell r="A635">
            <v>940</v>
          </cell>
          <cell r="B635" t="str">
            <v>PASAMANOS FLORM.   15x.02</v>
          </cell>
          <cell r="C635" t="str">
            <v>ML</v>
          </cell>
          <cell r="D635">
            <v>782</v>
          </cell>
        </row>
        <row r="636">
          <cell r="A636">
            <v>941</v>
          </cell>
          <cell r="B636" t="str">
            <v>ENCHAPES MUROS FLORMORADO</v>
          </cell>
          <cell r="C636" t="str">
            <v>M2</v>
          </cell>
          <cell r="D636">
            <v>842</v>
          </cell>
        </row>
        <row r="637">
          <cell r="A637">
            <v>942</v>
          </cell>
          <cell r="B637" t="str">
            <v>CLOSET VARTEL MADERA</v>
          </cell>
          <cell r="C637" t="str">
            <v>M2</v>
          </cell>
          <cell r="D637">
            <v>30528</v>
          </cell>
        </row>
        <row r="638">
          <cell r="A638">
            <v>943</v>
          </cell>
          <cell r="B638" t="str">
            <v>CLOSET VENECIA FOLDING D.</v>
          </cell>
          <cell r="C638" t="str">
            <v>M2</v>
          </cell>
          <cell r="D638">
            <v>35185</v>
          </cell>
        </row>
        <row r="639">
          <cell r="A639">
            <v>944</v>
          </cell>
          <cell r="B639" t="str">
            <v>CLOSET SEVILLA FOLDING D.</v>
          </cell>
          <cell r="C639" t="str">
            <v>M2</v>
          </cell>
          <cell r="D639">
            <v>37616</v>
          </cell>
        </row>
        <row r="640">
          <cell r="A640">
            <v>945</v>
          </cell>
          <cell r="B640" t="str">
            <v>CLOSET INGLES FOLDING D.</v>
          </cell>
          <cell r="C640" t="str">
            <v>M2</v>
          </cell>
          <cell r="D640">
            <v>41554</v>
          </cell>
        </row>
        <row r="641">
          <cell r="A641">
            <v>946</v>
          </cell>
          <cell r="B641" t="str">
            <v>CLOSET AMERICA FOLDING D.</v>
          </cell>
          <cell r="C641" t="str">
            <v>M2</v>
          </cell>
          <cell r="D641">
            <v>43862</v>
          </cell>
        </row>
        <row r="642">
          <cell r="A642">
            <v>980</v>
          </cell>
          <cell r="B642" t="str">
            <v>VENTANAS           LAMINA</v>
          </cell>
          <cell r="C642" t="str">
            <v>M2</v>
          </cell>
          <cell r="D642">
            <v>47068</v>
          </cell>
        </row>
        <row r="643">
          <cell r="A643">
            <v>981</v>
          </cell>
          <cell r="B643" t="str">
            <v>MARCOS PUERTAS LAMINA-.80</v>
          </cell>
          <cell r="C643" t="str">
            <v>UN</v>
          </cell>
          <cell r="D643">
            <v>51063</v>
          </cell>
        </row>
        <row r="644">
          <cell r="A644">
            <v>982</v>
          </cell>
          <cell r="B644" t="str">
            <v>PUERTAS VENTANAS   LAMINA</v>
          </cell>
          <cell r="C644" t="str">
            <v>M2</v>
          </cell>
          <cell r="D644">
            <v>55380</v>
          </cell>
        </row>
        <row r="645">
          <cell r="A645">
            <v>983</v>
          </cell>
          <cell r="B645" t="str">
            <v>REJAS              LAMINA</v>
          </cell>
          <cell r="C645" t="str">
            <v>M2</v>
          </cell>
          <cell r="D645">
            <v>58696</v>
          </cell>
        </row>
        <row r="646">
          <cell r="A646">
            <v>984</v>
          </cell>
          <cell r="B646" t="str">
            <v>PUERTAS            LAMINA</v>
          </cell>
          <cell r="C646" t="str">
            <v>M2</v>
          </cell>
          <cell r="D646">
            <v>60071</v>
          </cell>
        </row>
        <row r="647">
          <cell r="A647">
            <v>985</v>
          </cell>
          <cell r="B647" t="str">
            <v>MARQUESINAS        LAMINA</v>
          </cell>
          <cell r="C647" t="str">
            <v>M2</v>
          </cell>
          <cell r="D647">
            <v>63607</v>
          </cell>
        </row>
        <row r="648">
          <cell r="A648">
            <v>986</v>
          </cell>
          <cell r="B648" t="str">
            <v>CAJAS CONTADORES     AGUA</v>
          </cell>
          <cell r="C648" t="str">
            <v>UN</v>
          </cell>
          <cell r="D648">
            <v>25136</v>
          </cell>
        </row>
        <row r="649">
          <cell r="A649">
            <v>987</v>
          </cell>
          <cell r="B649" t="str">
            <v>TAPAS SHUT         LAMINA</v>
          </cell>
          <cell r="C649" t="str">
            <v>UN</v>
          </cell>
          <cell r="D649">
            <v>30528</v>
          </cell>
        </row>
        <row r="650">
          <cell r="A650">
            <v>988</v>
          </cell>
          <cell r="B650" t="str">
            <v>REJILLAS PISO         .30</v>
          </cell>
          <cell r="C650" t="str">
            <v>ML</v>
          </cell>
          <cell r="D650">
            <v>35185</v>
          </cell>
        </row>
        <row r="651">
          <cell r="A651">
            <v>989</v>
          </cell>
          <cell r="B651" t="str">
            <v>MARCOS TAPAS   C. INSPECC</v>
          </cell>
          <cell r="C651" t="str">
            <v>UN</v>
          </cell>
          <cell r="D651">
            <v>37616</v>
          </cell>
        </row>
        <row r="652">
          <cell r="A652">
            <v>990</v>
          </cell>
          <cell r="B652" t="str">
            <v>REJA BANCARIA</v>
          </cell>
          <cell r="C652" t="str">
            <v>M2</v>
          </cell>
          <cell r="D652">
            <v>41554</v>
          </cell>
        </row>
        <row r="653">
          <cell r="A653">
            <v>991</v>
          </cell>
          <cell r="B653" t="str">
            <v>ESCALERA DE GATO</v>
          </cell>
          <cell r="C653" t="str">
            <v>ML</v>
          </cell>
          <cell r="D653">
            <v>9016</v>
          </cell>
        </row>
        <row r="654">
          <cell r="A654">
            <v>992</v>
          </cell>
          <cell r="B654" t="str">
            <v>PUERTA ELECTRICA CORRED.</v>
          </cell>
          <cell r="C654" t="str">
            <v>UN</v>
          </cell>
          <cell r="D654">
            <v>314</v>
          </cell>
        </row>
        <row r="655">
          <cell r="A655">
            <v>994</v>
          </cell>
          <cell r="B655" t="str">
            <v>VENTANAS ALUMINIO   FIJAS</v>
          </cell>
          <cell r="C655" t="str">
            <v>M2</v>
          </cell>
          <cell r="D655">
            <v>30159</v>
          </cell>
        </row>
        <row r="656">
          <cell r="A656">
            <v>995</v>
          </cell>
          <cell r="B656" t="str">
            <v>VENTANAS ALUM. GUILLOTINA</v>
          </cell>
          <cell r="C656" t="str">
            <v>M2</v>
          </cell>
          <cell r="D656">
            <v>36190</v>
          </cell>
        </row>
        <row r="657">
          <cell r="A657">
            <v>996</v>
          </cell>
          <cell r="B657" t="str">
            <v>VENTANAS ALUM. CORREDIZAS</v>
          </cell>
          <cell r="C657" t="str">
            <v>M2</v>
          </cell>
          <cell r="D657">
            <v>3196</v>
          </cell>
        </row>
        <row r="658">
          <cell r="A658">
            <v>997</v>
          </cell>
          <cell r="B658" t="str">
            <v>CELOSIA ALUMINIO</v>
          </cell>
          <cell r="C658" t="str">
            <v>M2</v>
          </cell>
          <cell r="D658">
            <v>1830</v>
          </cell>
        </row>
        <row r="659">
          <cell r="A659">
            <v>998</v>
          </cell>
          <cell r="B659" t="str">
            <v>VENTANA ALUM.   ECONOMICA</v>
          </cell>
          <cell r="C659" t="str">
            <v>M2</v>
          </cell>
          <cell r="D659">
            <v>11716</v>
          </cell>
        </row>
        <row r="660">
          <cell r="A660">
            <v>999</v>
          </cell>
          <cell r="B660" t="str">
            <v>PUERTA CANCHA TENIS 1x1</v>
          </cell>
          <cell r="C660" t="str">
            <v>UN</v>
          </cell>
          <cell r="D660">
            <v>884</v>
          </cell>
        </row>
        <row r="661">
          <cell r="A661">
            <v>1000</v>
          </cell>
          <cell r="B661" t="str">
            <v>SOPORTE MALLA TUBO   4"</v>
          </cell>
          <cell r="C661" t="str">
            <v>UN</v>
          </cell>
          <cell r="D661">
            <v>790</v>
          </cell>
        </row>
        <row r="662">
          <cell r="A662">
            <v>1001</v>
          </cell>
          <cell r="B662" t="str">
            <v>SOPORTE (Malla Voleibol)</v>
          </cell>
          <cell r="C662" t="str">
            <v>UN</v>
          </cell>
          <cell r="D662">
            <v>33945</v>
          </cell>
        </row>
        <row r="663">
          <cell r="A663">
            <v>1028</v>
          </cell>
          <cell r="B663" t="str">
            <v>TRITURADO GRUESO</v>
          </cell>
          <cell r="C663" t="str">
            <v>M3</v>
          </cell>
          <cell r="D663">
            <v>40738</v>
          </cell>
        </row>
        <row r="664">
          <cell r="A664">
            <v>1029</v>
          </cell>
          <cell r="B664" t="str">
            <v>TRITURADO FINO</v>
          </cell>
          <cell r="C664" t="str">
            <v>M3</v>
          </cell>
          <cell r="D664">
            <v>47526</v>
          </cell>
        </row>
        <row r="665">
          <cell r="A665">
            <v>1031</v>
          </cell>
          <cell r="B665" t="str">
            <v>ESTUCO</v>
          </cell>
          <cell r="C665" t="str">
            <v>M2</v>
          </cell>
          <cell r="D665">
            <v>50923</v>
          </cell>
        </row>
        <row r="666">
          <cell r="A666">
            <v>1032</v>
          </cell>
          <cell r="B666" t="str">
            <v>FILOS Y DILATACIONE1</v>
          </cell>
          <cell r="C666" t="str">
            <v>ML</v>
          </cell>
          <cell r="D666">
            <v>54279</v>
          </cell>
        </row>
        <row r="667">
          <cell r="A667">
            <v>1033</v>
          </cell>
          <cell r="B667" t="str">
            <v>ESTUCO Y VINILO 3 MANOS</v>
          </cell>
          <cell r="C667" t="str">
            <v>M2</v>
          </cell>
          <cell r="D667">
            <v>61069</v>
          </cell>
        </row>
        <row r="668">
          <cell r="A668">
            <v>1034</v>
          </cell>
          <cell r="B668" t="str">
            <v>VINILO S/PAÑETE   2 MANOS</v>
          </cell>
          <cell r="C668" t="str">
            <v>M2</v>
          </cell>
          <cell r="D668">
            <v>67106</v>
          </cell>
        </row>
        <row r="669">
          <cell r="A669">
            <v>1035</v>
          </cell>
          <cell r="B669" t="str">
            <v>MARMOLINA        S/PAÑETE</v>
          </cell>
          <cell r="C669" t="str">
            <v>M2</v>
          </cell>
          <cell r="D669">
            <v>70453</v>
          </cell>
        </row>
        <row r="670">
          <cell r="A670">
            <v>1036</v>
          </cell>
          <cell r="B670" t="str">
            <v>CARBURO          S/PAÑETE</v>
          </cell>
          <cell r="C670" t="str">
            <v>M2</v>
          </cell>
          <cell r="D670">
            <v>73806</v>
          </cell>
        </row>
        <row r="671">
          <cell r="A671">
            <v>1037</v>
          </cell>
          <cell r="B671" t="str">
            <v>ESMALTE  S/ LAMINA LINEAL</v>
          </cell>
          <cell r="C671" t="str">
            <v>ML</v>
          </cell>
          <cell r="D671">
            <v>82093</v>
          </cell>
        </row>
        <row r="672">
          <cell r="A672">
            <v>1038</v>
          </cell>
          <cell r="B672" t="str">
            <v>ESMALTE  S/ LAMINA  LLENA</v>
          </cell>
          <cell r="C672" t="str">
            <v>M2</v>
          </cell>
          <cell r="D672">
            <v>88510</v>
          </cell>
        </row>
        <row r="673">
          <cell r="A673">
            <v>1039</v>
          </cell>
          <cell r="B673" t="str">
            <v>ESMALTE  S/ MARCOS LAMINA</v>
          </cell>
          <cell r="C673" t="str">
            <v>ML</v>
          </cell>
          <cell r="D673">
            <v>95322</v>
          </cell>
        </row>
        <row r="674">
          <cell r="A674">
            <v>1040</v>
          </cell>
          <cell r="B674" t="str">
            <v>ESMALTE  S/ MARCOS MADERA</v>
          </cell>
          <cell r="C674" t="str">
            <v>M2</v>
          </cell>
          <cell r="D674">
            <v>102135</v>
          </cell>
        </row>
        <row r="675">
          <cell r="A675">
            <v>1041</v>
          </cell>
          <cell r="B675" t="str">
            <v>ESMALTE  S/ MADERA  LLENA</v>
          </cell>
          <cell r="C675" t="str">
            <v>M2</v>
          </cell>
          <cell r="D675">
            <v>16079</v>
          </cell>
        </row>
        <row r="676">
          <cell r="A676">
            <v>1042</v>
          </cell>
          <cell r="B676" t="str">
            <v>ESMALTE  S/ MADERA LINEAL</v>
          </cell>
          <cell r="C676" t="str">
            <v>ML</v>
          </cell>
          <cell r="D676">
            <v>372</v>
          </cell>
        </row>
        <row r="677">
          <cell r="A677">
            <v>1043</v>
          </cell>
          <cell r="B677" t="str">
            <v>TINTILLA S/ MADERA  LLENA</v>
          </cell>
          <cell r="C677" t="str">
            <v>M2</v>
          </cell>
          <cell r="D677">
            <v>27839</v>
          </cell>
        </row>
        <row r="678">
          <cell r="A678">
            <v>1044</v>
          </cell>
          <cell r="B678" t="str">
            <v>TINTILLA S/ MADERA LINEAL</v>
          </cell>
          <cell r="C678" t="str">
            <v>ML</v>
          </cell>
          <cell r="D678">
            <v>13920</v>
          </cell>
        </row>
        <row r="679">
          <cell r="A679">
            <v>1045</v>
          </cell>
          <cell r="B679" t="str">
            <v>TINTILLA S/       MUEBLES</v>
          </cell>
          <cell r="C679" t="str">
            <v>M2</v>
          </cell>
          <cell r="D679">
            <v>34800</v>
          </cell>
        </row>
        <row r="680">
          <cell r="A680">
            <v>1046</v>
          </cell>
          <cell r="B680" t="str">
            <v>ESMALTE  S/       MUEBLES</v>
          </cell>
          <cell r="C680" t="str">
            <v>M2</v>
          </cell>
          <cell r="D680">
            <v>1850</v>
          </cell>
        </row>
        <row r="681">
          <cell r="A681">
            <v>1047</v>
          </cell>
          <cell r="B681" t="str">
            <v>BARNIZ   S/       MUEBLES</v>
          </cell>
          <cell r="C681" t="str">
            <v>M2</v>
          </cell>
          <cell r="D681">
            <v>12363</v>
          </cell>
        </row>
        <row r="682">
          <cell r="A682">
            <v>1048</v>
          </cell>
          <cell r="B682" t="str">
            <v>IMPERM.INTEG MORT XYPEX</v>
          </cell>
          <cell r="C682" t="str">
            <v>M2</v>
          </cell>
          <cell r="D682">
            <v>3343</v>
          </cell>
        </row>
        <row r="683">
          <cell r="A683">
            <v>1049</v>
          </cell>
          <cell r="B683" t="str">
            <v>LACA PISOS         MADERA</v>
          </cell>
          <cell r="C683" t="str">
            <v>M2</v>
          </cell>
          <cell r="D683">
            <v>9612</v>
          </cell>
        </row>
        <row r="684">
          <cell r="A684">
            <v>1050</v>
          </cell>
          <cell r="B684" t="str">
            <v>ANTIHUMEDAD       FACHADA</v>
          </cell>
          <cell r="C684" t="str">
            <v>M2</v>
          </cell>
          <cell r="D684">
            <v>65967</v>
          </cell>
        </row>
        <row r="685">
          <cell r="A685">
            <v>1051</v>
          </cell>
          <cell r="B685" t="str">
            <v>ANTIHUMEDAD      FACHADA</v>
          </cell>
          <cell r="C685" t="str">
            <v>M2</v>
          </cell>
          <cell r="D685">
            <v>11713</v>
          </cell>
        </row>
        <row r="686">
          <cell r="A686">
            <v>1052</v>
          </cell>
          <cell r="B686" t="str">
            <v>ANTIHUMEDAD       FACHAD1</v>
          </cell>
          <cell r="C686" t="str">
            <v>M2</v>
          </cell>
          <cell r="D686">
            <v>2786</v>
          </cell>
        </row>
        <row r="687">
          <cell r="A687">
            <v>1053</v>
          </cell>
          <cell r="B687" t="str">
            <v>ESGRAFIADO        FACHADA</v>
          </cell>
          <cell r="C687" t="str">
            <v>M2</v>
          </cell>
          <cell r="D687">
            <v>1290</v>
          </cell>
        </row>
        <row r="688">
          <cell r="A688">
            <v>1054</v>
          </cell>
          <cell r="B688" t="str">
            <v>MARMOPLAST        FACHADA</v>
          </cell>
          <cell r="C688" t="str">
            <v>M2</v>
          </cell>
          <cell r="D688">
            <v>775</v>
          </cell>
        </row>
        <row r="689">
          <cell r="A689">
            <v>1055</v>
          </cell>
          <cell r="B689" t="str">
            <v>COLORPLAST        FACHADA</v>
          </cell>
          <cell r="C689" t="str">
            <v>M2</v>
          </cell>
          <cell r="D689">
            <v>651</v>
          </cell>
        </row>
        <row r="690">
          <cell r="A690">
            <v>1056</v>
          </cell>
          <cell r="B690" t="str">
            <v>SILCOPLAST        FACHADA</v>
          </cell>
          <cell r="C690" t="str">
            <v>M2</v>
          </cell>
          <cell r="D690">
            <v>9208</v>
          </cell>
        </row>
        <row r="691">
          <cell r="A691">
            <v>1057</v>
          </cell>
          <cell r="B691" t="str">
            <v>ANTICORR. S/LAMINA LINEAL</v>
          </cell>
          <cell r="C691" t="str">
            <v>ML</v>
          </cell>
          <cell r="D691">
            <v>4610</v>
          </cell>
        </row>
        <row r="692">
          <cell r="A692">
            <v>1058</v>
          </cell>
          <cell r="B692" t="str">
            <v>ANTICORR. S/LAMINA  LLENA</v>
          </cell>
          <cell r="C692" t="str">
            <v>M2</v>
          </cell>
          <cell r="D692">
            <v>11939</v>
          </cell>
        </row>
        <row r="693">
          <cell r="A693">
            <v>1059</v>
          </cell>
          <cell r="B693" t="str">
            <v>WASH-PRIMER    S/ALUMINIO</v>
          </cell>
          <cell r="C693" t="str">
            <v>M2</v>
          </cell>
          <cell r="D693">
            <v>5788</v>
          </cell>
        </row>
        <row r="694">
          <cell r="A694">
            <v>1060</v>
          </cell>
          <cell r="B694" t="str">
            <v>LINEAS   TRAFICO     0.10</v>
          </cell>
          <cell r="C694" t="str">
            <v>ML</v>
          </cell>
          <cell r="D694">
            <v>3278</v>
          </cell>
        </row>
        <row r="695">
          <cell r="A695">
            <v>1062</v>
          </cell>
          <cell r="B695" t="str">
            <v>DEMARCACION CON MARMOLINA</v>
          </cell>
          <cell r="C695" t="str">
            <v>ML</v>
          </cell>
          <cell r="D695">
            <v>4146</v>
          </cell>
        </row>
        <row r="696">
          <cell r="A696">
            <v>1093</v>
          </cell>
          <cell r="B696" t="str">
            <v>PAPEL COLGADURA DAMASCO</v>
          </cell>
          <cell r="C696" t="str">
            <v>M2</v>
          </cell>
          <cell r="D696">
            <v>3278</v>
          </cell>
        </row>
        <row r="697">
          <cell r="A697">
            <v>1094</v>
          </cell>
          <cell r="B697" t="str">
            <v>PAPEL COLGADURA  NATALI</v>
          </cell>
          <cell r="C697" t="str">
            <v>M2</v>
          </cell>
          <cell r="D697">
            <v>3604</v>
          </cell>
        </row>
        <row r="698">
          <cell r="A698">
            <v>1095</v>
          </cell>
          <cell r="B698" t="str">
            <v>VINISOL RESIDENCIAL 1.6mm</v>
          </cell>
          <cell r="C698" t="str">
            <v>M2</v>
          </cell>
          <cell r="D698">
            <v>3236</v>
          </cell>
        </row>
        <row r="699">
          <cell r="A699">
            <v>1096</v>
          </cell>
          <cell r="B699" t="str">
            <v>VINISOL COMERCIAL  2.0 mm</v>
          </cell>
          <cell r="C699" t="str">
            <v>M2</v>
          </cell>
          <cell r="D699">
            <v>6909</v>
          </cell>
        </row>
        <row r="700">
          <cell r="A700">
            <v>1097</v>
          </cell>
          <cell r="B700" t="str">
            <v>VINISOL TRAF.PESADO 3.0mm</v>
          </cell>
          <cell r="C700" t="str">
            <v>M2</v>
          </cell>
          <cell r="D700">
            <v>3236</v>
          </cell>
        </row>
        <row r="701">
          <cell r="A701">
            <v>1098</v>
          </cell>
          <cell r="B701" t="str">
            <v>G/ESCOBA VINISOL   6.8 m1</v>
          </cell>
          <cell r="C701" t="str">
            <v>ML</v>
          </cell>
          <cell r="D701">
            <v>6464</v>
          </cell>
        </row>
        <row r="702">
          <cell r="A702">
            <v>1099</v>
          </cell>
          <cell r="B702" t="str">
            <v>PASOS ESCALERA     VINIL1</v>
          </cell>
          <cell r="C702" t="str">
            <v>UN</v>
          </cell>
          <cell r="D702">
            <v>3236</v>
          </cell>
        </row>
        <row r="703">
          <cell r="A703">
            <v>1100</v>
          </cell>
          <cell r="B703" t="str">
            <v>ALFOMBRA TIPO ECONOMICO</v>
          </cell>
          <cell r="C703" t="str">
            <v>M2</v>
          </cell>
          <cell r="D703">
            <v>4116</v>
          </cell>
        </row>
        <row r="704">
          <cell r="A704">
            <v>1101</v>
          </cell>
          <cell r="B704" t="str">
            <v>EMEFLEX COLOR</v>
          </cell>
          <cell r="C704" t="str">
            <v>M2</v>
          </cell>
          <cell r="D704">
            <v>3236</v>
          </cell>
        </row>
        <row r="705">
          <cell r="A705">
            <v>1102</v>
          </cell>
          <cell r="B705" t="str">
            <v>EMEFLEX NEGRO</v>
          </cell>
          <cell r="C705" t="str">
            <v>M2</v>
          </cell>
          <cell r="D705">
            <v>3997</v>
          </cell>
        </row>
        <row r="706">
          <cell r="A706">
            <v>1104</v>
          </cell>
          <cell r="B706" t="str">
            <v>ALFOMBRA ALLEGRO</v>
          </cell>
          <cell r="C706" t="str">
            <v>M2</v>
          </cell>
          <cell r="D706">
            <v>13965</v>
          </cell>
        </row>
        <row r="707">
          <cell r="A707">
            <v>1105</v>
          </cell>
          <cell r="B707" t="str">
            <v>ALFOMBRA KASMIR</v>
          </cell>
          <cell r="C707" t="str">
            <v>M2</v>
          </cell>
          <cell r="D707">
            <v>17455</v>
          </cell>
        </row>
        <row r="708">
          <cell r="A708">
            <v>1106</v>
          </cell>
          <cell r="B708" t="str">
            <v>ALFOMBRA OLIMPIA</v>
          </cell>
          <cell r="C708" t="str">
            <v>M2</v>
          </cell>
          <cell r="D708">
            <v>8701</v>
          </cell>
        </row>
        <row r="709">
          <cell r="A709">
            <v>1107</v>
          </cell>
          <cell r="B709" t="str">
            <v>ALFOMBRA SPLENDOR</v>
          </cell>
          <cell r="C709" t="str">
            <v>M2</v>
          </cell>
          <cell r="D709">
            <v>3306</v>
          </cell>
        </row>
        <row r="710">
          <cell r="A710">
            <v>1108</v>
          </cell>
          <cell r="B710" t="str">
            <v>ALFOMBRA GALES RESIDENCIA</v>
          </cell>
          <cell r="C710" t="str">
            <v>M2</v>
          </cell>
          <cell r="D710">
            <v>3361</v>
          </cell>
        </row>
        <row r="711">
          <cell r="A711">
            <v>1109</v>
          </cell>
          <cell r="B711" t="str">
            <v>LISTON M.H.      AMARILL1</v>
          </cell>
          <cell r="C711" t="str">
            <v>M2</v>
          </cell>
          <cell r="D711">
            <v>3306</v>
          </cell>
        </row>
        <row r="712">
          <cell r="A712">
            <v>1110</v>
          </cell>
          <cell r="B712" t="str">
            <v>LISTON M.H.     GUAYACAN</v>
          </cell>
          <cell r="C712" t="str">
            <v>M2</v>
          </cell>
          <cell r="D712">
            <v>3038</v>
          </cell>
        </row>
        <row r="713">
          <cell r="A713">
            <v>1111</v>
          </cell>
          <cell r="B713" t="str">
            <v>PARKET  GUAYACAN TREBOL</v>
          </cell>
          <cell r="C713" t="str">
            <v>M2</v>
          </cell>
          <cell r="D713">
            <v>3167</v>
          </cell>
        </row>
        <row r="714">
          <cell r="A714">
            <v>1112</v>
          </cell>
          <cell r="B714" t="str">
            <v>PARKET           GUAYACAN</v>
          </cell>
          <cell r="C714" t="str">
            <v>M2</v>
          </cell>
          <cell r="D714">
            <v>5067</v>
          </cell>
        </row>
        <row r="715">
          <cell r="A715">
            <v>1113</v>
          </cell>
          <cell r="B715" t="str">
            <v>G/ESCOBA     ROBLE  6 cm</v>
          </cell>
          <cell r="C715" t="str">
            <v>ML</v>
          </cell>
          <cell r="D715">
            <v>5067</v>
          </cell>
        </row>
        <row r="716">
          <cell r="A716">
            <v>1114</v>
          </cell>
          <cell r="B716" t="str">
            <v>G/ESCOBA     CEDRO  8 cm</v>
          </cell>
          <cell r="C716" t="str">
            <v>ML</v>
          </cell>
          <cell r="D716">
            <v>5067</v>
          </cell>
        </row>
        <row r="717">
          <cell r="A717">
            <v>1116</v>
          </cell>
          <cell r="B717" t="str">
            <v>TAPA L/MANOS VILLA  LEYVA</v>
          </cell>
          <cell r="C717" t="str">
            <v>ML</v>
          </cell>
          <cell r="D717">
            <v>11421</v>
          </cell>
        </row>
        <row r="718">
          <cell r="A718">
            <v>1117</v>
          </cell>
          <cell r="B718" t="str">
            <v>TAPA L/MANOS   TR.PERUANO</v>
          </cell>
          <cell r="C718" t="str">
            <v>ML</v>
          </cell>
          <cell r="D718">
            <v>597</v>
          </cell>
        </row>
        <row r="719">
          <cell r="A719">
            <v>1118</v>
          </cell>
          <cell r="B719" t="str">
            <v>PUERTAS DUCHAS   ACRILICO</v>
          </cell>
          <cell r="C719" t="str">
            <v>M2</v>
          </cell>
          <cell r="D719">
            <v>2214</v>
          </cell>
        </row>
        <row r="720">
          <cell r="A720">
            <v>1119</v>
          </cell>
          <cell r="B720" t="str">
            <v>PUERTAS DUCHAS POLIESTIR.</v>
          </cell>
          <cell r="C720" t="str">
            <v>M2</v>
          </cell>
          <cell r="D720">
            <v>2961</v>
          </cell>
        </row>
        <row r="721">
          <cell r="A721">
            <v>1120</v>
          </cell>
          <cell r="B721" t="str">
            <v>PUERTAS DUCHAS V.TEMPLADO</v>
          </cell>
          <cell r="C721" t="str">
            <v>M2</v>
          </cell>
          <cell r="D721">
            <v>5061</v>
          </cell>
        </row>
        <row r="722">
          <cell r="A722">
            <v>1121</v>
          </cell>
          <cell r="B722" t="str">
            <v>PRADIZACIO1</v>
          </cell>
          <cell r="C722" t="str">
            <v>M2</v>
          </cell>
          <cell r="D722">
            <v>4048</v>
          </cell>
        </row>
        <row r="723">
          <cell r="A723">
            <v>1122</v>
          </cell>
          <cell r="B723" t="str">
            <v>ASEO GENERA1</v>
          </cell>
          <cell r="C723" t="str">
            <v>M2</v>
          </cell>
          <cell r="D723">
            <v>12523</v>
          </cell>
        </row>
        <row r="724">
          <cell r="A724">
            <v>1123</v>
          </cell>
          <cell r="B724" t="str">
            <v>SEÑALIZACION</v>
          </cell>
          <cell r="C724" t="str">
            <v>UN</v>
          </cell>
          <cell r="D724">
            <v>8966</v>
          </cell>
        </row>
        <row r="725">
          <cell r="A725">
            <v>1156</v>
          </cell>
          <cell r="B725" t="str">
            <v>BLOQUE - PAÑETE - PINTURA</v>
          </cell>
          <cell r="C725" t="str">
            <v>M2</v>
          </cell>
          <cell r="D725">
            <v>45012</v>
          </cell>
        </row>
        <row r="726">
          <cell r="A726">
            <v>1157</v>
          </cell>
          <cell r="B726" t="str">
            <v>TOLETE - PAÑETE - PINTURA</v>
          </cell>
          <cell r="C726" t="str">
            <v>M2</v>
          </cell>
          <cell r="D726">
            <v>18116</v>
          </cell>
        </row>
        <row r="727">
          <cell r="A727">
            <v>1160</v>
          </cell>
          <cell r="B727" t="str">
            <v>PAÑETE-ESTUCO-MURAL REALC</v>
          </cell>
          <cell r="C727" t="str">
            <v>M2</v>
          </cell>
          <cell r="D727">
            <v>883</v>
          </cell>
        </row>
        <row r="728">
          <cell r="A728">
            <v>1161</v>
          </cell>
          <cell r="B728" t="str">
            <v>PAÑETE-ESTUCO-MURAL ESTIL</v>
          </cell>
          <cell r="C728" t="str">
            <v>M2</v>
          </cell>
          <cell r="D728">
            <v>4489</v>
          </cell>
        </row>
        <row r="729">
          <cell r="A729">
            <v>1162</v>
          </cell>
          <cell r="B729" t="str">
            <v>PAÑETE-PORCELANA    11x11</v>
          </cell>
          <cell r="C729" t="str">
            <v>M2</v>
          </cell>
          <cell r="D729">
            <v>1183</v>
          </cell>
        </row>
        <row r="730">
          <cell r="A730">
            <v>1163</v>
          </cell>
          <cell r="B730" t="str">
            <v>PAÑETE-PORCELANA    20x20</v>
          </cell>
          <cell r="C730" t="str">
            <v>M2</v>
          </cell>
          <cell r="D730">
            <v>1778</v>
          </cell>
        </row>
        <row r="731">
          <cell r="A731">
            <v>1164</v>
          </cell>
          <cell r="B731" t="str">
            <v>PAÑETE - ESTUCO - PINTURA</v>
          </cell>
          <cell r="C731" t="str">
            <v>M2</v>
          </cell>
          <cell r="D731">
            <v>1106</v>
          </cell>
        </row>
        <row r="732">
          <cell r="A732">
            <v>1165</v>
          </cell>
          <cell r="B732" t="str">
            <v>AFINADO-        DECORPISO</v>
          </cell>
          <cell r="C732" t="str">
            <v>M2</v>
          </cell>
          <cell r="D732">
            <v>1778</v>
          </cell>
        </row>
        <row r="733">
          <cell r="A733">
            <v>1166</v>
          </cell>
          <cell r="B733" t="str">
            <v>BALDOSIN GRANITO 33x33</v>
          </cell>
          <cell r="C733" t="str">
            <v>M2</v>
          </cell>
          <cell r="D733">
            <v>3524</v>
          </cell>
        </row>
        <row r="734">
          <cell r="A734">
            <v>1167</v>
          </cell>
          <cell r="B734" t="str">
            <v>POLISEC-AFIN.-VINISOL 1.6</v>
          </cell>
          <cell r="C734" t="str">
            <v>M2</v>
          </cell>
          <cell r="D734">
            <v>2753</v>
          </cell>
        </row>
        <row r="735">
          <cell r="A735">
            <v>1168</v>
          </cell>
          <cell r="B735" t="str">
            <v>BAÑO No. 1 / 4 AP. ROYAL</v>
          </cell>
          <cell r="C735" t="str">
            <v>UN</v>
          </cell>
          <cell r="D735">
            <v>3084</v>
          </cell>
        </row>
        <row r="736">
          <cell r="A736">
            <v>1169</v>
          </cell>
          <cell r="B736" t="str">
            <v>INST.Y DOTACION BAÑO No.1</v>
          </cell>
          <cell r="C736" t="str">
            <v>UN</v>
          </cell>
          <cell r="D736">
            <v>2953</v>
          </cell>
        </row>
        <row r="737">
          <cell r="A737">
            <v>1170</v>
          </cell>
          <cell r="B737" t="str">
            <v>BAÑO No. 2 / 4 AP. STILO</v>
          </cell>
          <cell r="C737" t="str">
            <v>UN</v>
          </cell>
          <cell r="D737">
            <v>5508</v>
          </cell>
        </row>
        <row r="738">
          <cell r="A738">
            <v>1171</v>
          </cell>
          <cell r="B738" t="str">
            <v>INST.Y DOTACION BAÑO No.2</v>
          </cell>
          <cell r="C738" t="str">
            <v>UN</v>
          </cell>
          <cell r="D738">
            <v>6161</v>
          </cell>
        </row>
        <row r="739">
          <cell r="A739">
            <v>1172</v>
          </cell>
          <cell r="B739" t="str">
            <v>BAÑO No. 3 / 3 AP. ROYAL</v>
          </cell>
          <cell r="C739" t="str">
            <v>UN</v>
          </cell>
          <cell r="D739">
            <v>42355</v>
          </cell>
        </row>
        <row r="740">
          <cell r="A740">
            <v>1173</v>
          </cell>
          <cell r="B740" t="str">
            <v>INST.Y DOTACION BAÑO No.3</v>
          </cell>
          <cell r="C740" t="str">
            <v>UN</v>
          </cell>
          <cell r="D740">
            <v>59811</v>
          </cell>
        </row>
        <row r="741">
          <cell r="A741">
            <v>1174</v>
          </cell>
          <cell r="B741" t="str">
            <v>BAÑO No. 4 / 3 AP. STILO</v>
          </cell>
          <cell r="C741" t="str">
            <v>UN</v>
          </cell>
          <cell r="D741">
            <v>67710</v>
          </cell>
        </row>
        <row r="742">
          <cell r="A742">
            <v>1175</v>
          </cell>
          <cell r="B742" t="str">
            <v>INST.Y DOTACION BAÑO No.4</v>
          </cell>
          <cell r="C742" t="str">
            <v>UN</v>
          </cell>
          <cell r="D742">
            <v>92489</v>
          </cell>
        </row>
        <row r="743">
          <cell r="A743">
            <v>1176</v>
          </cell>
          <cell r="B743" t="str">
            <v>BAÑO No. 5 / 2 AP. ROYAL</v>
          </cell>
          <cell r="C743" t="str">
            <v>UN</v>
          </cell>
          <cell r="D743">
            <v>137663</v>
          </cell>
        </row>
        <row r="744">
          <cell r="A744">
            <v>1177</v>
          </cell>
          <cell r="B744" t="str">
            <v>INST.Y DOTACION BAÑO No.5</v>
          </cell>
          <cell r="C744" t="str">
            <v>UN</v>
          </cell>
          <cell r="D744">
            <v>6702</v>
          </cell>
        </row>
        <row r="745">
          <cell r="A745">
            <v>1178</v>
          </cell>
          <cell r="B745" t="str">
            <v>BAÑO No. 6 / 2 AP. STILO</v>
          </cell>
          <cell r="C745" t="str">
            <v>UN</v>
          </cell>
          <cell r="D745">
            <v>1099</v>
          </cell>
        </row>
        <row r="746">
          <cell r="A746">
            <v>1179</v>
          </cell>
          <cell r="B746" t="str">
            <v>INST.Y DOTACION BAÑO No.6</v>
          </cell>
          <cell r="C746" t="str">
            <v>UN</v>
          </cell>
          <cell r="D746">
            <v>46790</v>
          </cell>
        </row>
        <row r="747">
          <cell r="A747">
            <v>1200</v>
          </cell>
          <cell r="B747" t="str">
            <v>PAÑETE MUROS e=3 cm</v>
          </cell>
          <cell r="C747" t="str">
            <v>M2</v>
          </cell>
          <cell r="D747">
            <v>23395</v>
          </cell>
        </row>
        <row r="748">
          <cell r="A748">
            <v>1201</v>
          </cell>
          <cell r="B748" t="str">
            <v>PAÑETE MUROS LANZADO 3cm</v>
          </cell>
          <cell r="C748" t="str">
            <v>M2</v>
          </cell>
          <cell r="D748">
            <v>33572</v>
          </cell>
        </row>
        <row r="749">
          <cell r="A749">
            <v>1202</v>
          </cell>
          <cell r="B749" t="str">
            <v>PAÑETE  LINEAL MUROS INETRIORES MORTERO 1,6</v>
          </cell>
          <cell r="C749" t="str">
            <v>ML</v>
          </cell>
          <cell r="D749">
            <v>3988.3808499999996</v>
          </cell>
        </row>
        <row r="750">
          <cell r="A750">
            <v>1203</v>
          </cell>
          <cell r="B750" t="str">
            <v>PAÑETE LINEAL LANZAD  3cm</v>
          </cell>
          <cell r="C750" t="str">
            <v>ML</v>
          </cell>
          <cell r="D750">
            <v>3577</v>
          </cell>
        </row>
        <row r="751">
          <cell r="A751">
            <v>1204</v>
          </cell>
          <cell r="B751" t="str">
            <v>PAÑETE PLACAS</v>
          </cell>
          <cell r="C751" t="str">
            <v>M2</v>
          </cell>
          <cell r="D751">
            <v>50900</v>
          </cell>
        </row>
        <row r="752">
          <cell r="A752">
            <v>1205</v>
          </cell>
          <cell r="B752" t="str">
            <v>PAÑETE PLACAS LANZADO</v>
          </cell>
          <cell r="C752" t="str">
            <v>M2</v>
          </cell>
          <cell r="D752">
            <v>29450</v>
          </cell>
        </row>
        <row r="753">
          <cell r="A753">
            <v>1206</v>
          </cell>
          <cell r="B753" t="str">
            <v>AFINADO MORTERO</v>
          </cell>
          <cell r="C753" t="str">
            <v>M2</v>
          </cell>
          <cell r="D753">
            <v>37619</v>
          </cell>
        </row>
        <row r="754">
          <cell r="A754">
            <v>1207</v>
          </cell>
          <cell r="B754" t="str">
            <v>AFINADO  LANZADO</v>
          </cell>
          <cell r="C754" t="str">
            <v>M2</v>
          </cell>
          <cell r="D754">
            <v>6125</v>
          </cell>
        </row>
        <row r="755">
          <cell r="A755">
            <v>1212</v>
          </cell>
          <cell r="B755" t="str">
            <v>GRIFERIA  L/MANOS INCRUST</v>
          </cell>
          <cell r="C755" t="str">
            <v>UN</v>
          </cell>
          <cell r="D755">
            <v>52500</v>
          </cell>
        </row>
        <row r="756">
          <cell r="A756">
            <v>1213</v>
          </cell>
          <cell r="B756" t="str">
            <v>LAVAPLATOS A. INOX.  INCR</v>
          </cell>
          <cell r="C756" t="str">
            <v>UN</v>
          </cell>
          <cell r="D756">
            <v>4369</v>
          </cell>
        </row>
        <row r="757">
          <cell r="A757">
            <v>1214</v>
          </cell>
          <cell r="B757" t="str">
            <v>LAVAPLATOS ESMALT.   INCR</v>
          </cell>
          <cell r="C757" t="str">
            <v>UN</v>
          </cell>
          <cell r="D757">
            <v>6600</v>
          </cell>
        </row>
        <row r="758">
          <cell r="A758">
            <v>1217</v>
          </cell>
          <cell r="B758" t="str">
            <v>LAVADERO F/VIDRIO 75X60</v>
          </cell>
          <cell r="C758" t="str">
            <v>UN</v>
          </cell>
          <cell r="D758">
            <v>9387</v>
          </cell>
        </row>
        <row r="759">
          <cell r="A759">
            <v>1219</v>
          </cell>
          <cell r="B759" t="str">
            <v>LAVADERO CEMENTO      .80</v>
          </cell>
          <cell r="C759" t="str">
            <v>UN</v>
          </cell>
          <cell r="D759">
            <v>11758</v>
          </cell>
        </row>
        <row r="760">
          <cell r="A760">
            <v>1220</v>
          </cell>
          <cell r="B760" t="str">
            <v>LAVAMANOS ACUARIO     701</v>
          </cell>
          <cell r="C760" t="str">
            <v>UN</v>
          </cell>
          <cell r="D760">
            <v>14563</v>
          </cell>
        </row>
        <row r="761">
          <cell r="A761">
            <v>1222</v>
          </cell>
          <cell r="B761" t="str">
            <v>LAVAMANOS NOVA COLOR  738</v>
          </cell>
          <cell r="C761" t="str">
            <v>UN</v>
          </cell>
          <cell r="D761">
            <v>19333</v>
          </cell>
        </row>
        <row r="762">
          <cell r="A762">
            <v>1223</v>
          </cell>
          <cell r="B762" t="str">
            <v>LAVAMANOS TIFFANY COL 734</v>
          </cell>
          <cell r="C762" t="str">
            <v>UN</v>
          </cell>
          <cell r="D762">
            <v>24300</v>
          </cell>
        </row>
        <row r="763">
          <cell r="A763">
            <v>1224</v>
          </cell>
          <cell r="B763" t="str">
            <v>LAVAMANOS ROYAL</v>
          </cell>
          <cell r="C763" t="str">
            <v>UN</v>
          </cell>
          <cell r="D763">
            <v>8105</v>
          </cell>
        </row>
        <row r="764">
          <cell r="A764">
            <v>1225</v>
          </cell>
          <cell r="B764" t="str">
            <v>LAVAMANOS ROYAL COLOR 735</v>
          </cell>
          <cell r="C764" t="str">
            <v>UN</v>
          </cell>
          <cell r="D764">
            <v>10705</v>
          </cell>
        </row>
        <row r="765">
          <cell r="A765">
            <v>1226</v>
          </cell>
          <cell r="B765" t="str">
            <v>LAVAMANOS STILO  PEDESTAL</v>
          </cell>
          <cell r="C765" t="str">
            <v>UN</v>
          </cell>
          <cell r="D765">
            <v>13356</v>
          </cell>
        </row>
        <row r="766">
          <cell r="A766">
            <v>1227</v>
          </cell>
          <cell r="B766" t="str">
            <v>LAVAMANOS STILO</v>
          </cell>
          <cell r="C766" t="str">
            <v>UN</v>
          </cell>
          <cell r="D766">
            <v>17731</v>
          </cell>
        </row>
        <row r="767">
          <cell r="A767">
            <v>1228</v>
          </cell>
          <cell r="B767" t="str">
            <v>SANITARIO ACUARIO     300</v>
          </cell>
          <cell r="C767" t="str">
            <v>UN</v>
          </cell>
          <cell r="D767">
            <v>22358</v>
          </cell>
        </row>
        <row r="768">
          <cell r="A768">
            <v>1230</v>
          </cell>
          <cell r="B768" t="str">
            <v>SANITARIO NOVA      COLOR</v>
          </cell>
          <cell r="C768" t="str">
            <v>UN</v>
          </cell>
          <cell r="D768">
            <v>2828</v>
          </cell>
        </row>
        <row r="769">
          <cell r="A769">
            <v>1231</v>
          </cell>
          <cell r="B769" t="str">
            <v>SANITARIO TIFFANY   COLOR</v>
          </cell>
          <cell r="C769" t="str">
            <v>UN</v>
          </cell>
          <cell r="D769">
            <v>3762</v>
          </cell>
        </row>
        <row r="770">
          <cell r="A770">
            <v>1232</v>
          </cell>
          <cell r="B770" t="str">
            <v>SANITARIO ROYAL     COLOR</v>
          </cell>
          <cell r="C770" t="str">
            <v>UN</v>
          </cell>
          <cell r="D770">
            <v>4661</v>
          </cell>
        </row>
        <row r="771">
          <cell r="A771">
            <v>1233</v>
          </cell>
          <cell r="B771" t="str">
            <v>SANITARIO STILO     COLOR</v>
          </cell>
          <cell r="C771" t="str">
            <v>UN</v>
          </cell>
          <cell r="D771">
            <v>6186</v>
          </cell>
        </row>
        <row r="772">
          <cell r="A772">
            <v>1234</v>
          </cell>
          <cell r="B772" t="str">
            <v>SANITARIO ESTILO BLANCO</v>
          </cell>
          <cell r="C772" t="str">
            <v>UN</v>
          </cell>
          <cell r="D772">
            <v>5653</v>
          </cell>
        </row>
        <row r="773">
          <cell r="A773">
            <v>1235</v>
          </cell>
          <cell r="B773" t="str">
            <v>BIDET TIFFANY</v>
          </cell>
          <cell r="C773" t="str">
            <v>UN</v>
          </cell>
          <cell r="D773">
            <v>7525</v>
          </cell>
        </row>
        <row r="774">
          <cell r="A774">
            <v>1236</v>
          </cell>
          <cell r="B774" t="str">
            <v>BIDET ROYAL</v>
          </cell>
          <cell r="C774" t="str">
            <v>UN</v>
          </cell>
          <cell r="D774">
            <v>9322</v>
          </cell>
        </row>
        <row r="775">
          <cell r="A775">
            <v>1237</v>
          </cell>
          <cell r="B775" t="str">
            <v>BIDET STILO</v>
          </cell>
          <cell r="C775" t="str">
            <v>UN</v>
          </cell>
          <cell r="D775">
            <v>12375</v>
          </cell>
        </row>
        <row r="776">
          <cell r="A776">
            <v>1238</v>
          </cell>
          <cell r="B776" t="str">
            <v>ORINAL MEDIANO</v>
          </cell>
          <cell r="C776" t="str">
            <v>UN</v>
          </cell>
          <cell r="D776">
            <v>5024</v>
          </cell>
        </row>
        <row r="777">
          <cell r="A777">
            <v>1239</v>
          </cell>
          <cell r="B777" t="str">
            <v>ORINAL PEQUEÑO</v>
          </cell>
          <cell r="C777" t="str">
            <v>UN</v>
          </cell>
          <cell r="D777">
            <v>7591</v>
          </cell>
        </row>
        <row r="778">
          <cell r="A778">
            <v>1240</v>
          </cell>
          <cell r="B778" t="str">
            <v>ORINAL FLUXOMETRO</v>
          </cell>
          <cell r="C778" t="str">
            <v>UN</v>
          </cell>
          <cell r="D778">
            <v>6927</v>
          </cell>
        </row>
        <row r="779">
          <cell r="A779">
            <v>1241</v>
          </cell>
          <cell r="B779" t="str">
            <v>TINA    FIBRA  DE  VIDRIO</v>
          </cell>
          <cell r="C779" t="str">
            <v>UN</v>
          </cell>
          <cell r="D779">
            <v>8927</v>
          </cell>
        </row>
        <row r="780">
          <cell r="A780">
            <v>1242</v>
          </cell>
          <cell r="B780" t="str">
            <v>DUCHA ECONOMICA</v>
          </cell>
          <cell r="C780" t="str">
            <v>UN</v>
          </cell>
          <cell r="D780">
            <v>8927</v>
          </cell>
        </row>
        <row r="781">
          <cell r="A781">
            <v>1243</v>
          </cell>
          <cell r="B781" t="str">
            <v>DUCHA POPULAR</v>
          </cell>
          <cell r="C781" t="str">
            <v>UN</v>
          </cell>
          <cell r="D781">
            <v>240000</v>
          </cell>
        </row>
        <row r="782">
          <cell r="A782">
            <v>1244</v>
          </cell>
          <cell r="B782" t="str">
            <v>DUCHA IRIS</v>
          </cell>
          <cell r="C782" t="str">
            <v>UN</v>
          </cell>
          <cell r="D782">
            <v>1500</v>
          </cell>
        </row>
        <row r="783">
          <cell r="A783">
            <v>1245</v>
          </cell>
          <cell r="B783" t="str">
            <v>DUCHA EUROPA</v>
          </cell>
          <cell r="C783" t="str">
            <v>UN</v>
          </cell>
          <cell r="D783">
            <v>30136</v>
          </cell>
        </row>
        <row r="784">
          <cell r="A784">
            <v>1246</v>
          </cell>
          <cell r="B784" t="str">
            <v>DUCHA MONOCONTROL</v>
          </cell>
          <cell r="C784" t="str">
            <v>UN</v>
          </cell>
          <cell r="D784">
            <v>34997</v>
          </cell>
        </row>
        <row r="785">
          <cell r="A785">
            <v>1247</v>
          </cell>
          <cell r="B785" t="str">
            <v>DUCHA TELEFONO</v>
          </cell>
          <cell r="C785" t="str">
            <v>UN</v>
          </cell>
          <cell r="D785">
            <v>27300</v>
          </cell>
        </row>
        <row r="786">
          <cell r="A786">
            <v>1248</v>
          </cell>
          <cell r="B786" t="str">
            <v>GRIFERIA LAVAPLATOS 60433</v>
          </cell>
          <cell r="C786" t="str">
            <v>UN</v>
          </cell>
          <cell r="D786">
            <v>330</v>
          </cell>
        </row>
        <row r="787">
          <cell r="A787">
            <v>1249</v>
          </cell>
          <cell r="B787" t="str">
            <v>GRIFERIA LAVAPLATOS 60431</v>
          </cell>
          <cell r="C787" t="str">
            <v>UN</v>
          </cell>
          <cell r="D787">
            <v>44824</v>
          </cell>
        </row>
        <row r="788">
          <cell r="A788">
            <v>1250</v>
          </cell>
          <cell r="B788" t="str">
            <v>CALENTADOR          15 GL</v>
          </cell>
          <cell r="C788" t="str">
            <v>UN</v>
          </cell>
          <cell r="D788">
            <v>34696</v>
          </cell>
        </row>
        <row r="789">
          <cell r="A789">
            <v>1251</v>
          </cell>
          <cell r="B789" t="str">
            <v>CALENTADOR          20 GL</v>
          </cell>
          <cell r="C789" t="str">
            <v>UN</v>
          </cell>
          <cell r="D789">
            <v>22597</v>
          </cell>
        </row>
        <row r="790">
          <cell r="A790">
            <v>1252</v>
          </cell>
          <cell r="B790" t="str">
            <v>CALENTADOR          30 GL</v>
          </cell>
          <cell r="C790" t="str">
            <v>UN</v>
          </cell>
          <cell r="D790">
            <v>17451</v>
          </cell>
        </row>
        <row r="791">
          <cell r="A791">
            <v>1253</v>
          </cell>
          <cell r="B791" t="str">
            <v>TANQUE ETERNIT     500 LT</v>
          </cell>
          <cell r="C791" t="str">
            <v>UN</v>
          </cell>
          <cell r="D791">
            <v>11701</v>
          </cell>
        </row>
        <row r="792">
          <cell r="A792">
            <v>1254</v>
          </cell>
          <cell r="B792" t="str">
            <v>TANQUE ETERNIT    1000 LT</v>
          </cell>
          <cell r="C792" t="str">
            <v>UN</v>
          </cell>
          <cell r="D792">
            <v>421</v>
          </cell>
        </row>
        <row r="793">
          <cell r="A793">
            <v>1255</v>
          </cell>
          <cell r="B793" t="str">
            <v>TANQUE PLASTICO   1000 LT</v>
          </cell>
          <cell r="C793" t="str">
            <v>UN</v>
          </cell>
          <cell r="D793">
            <v>17717</v>
          </cell>
        </row>
        <row r="794">
          <cell r="A794">
            <v>1256</v>
          </cell>
          <cell r="B794" t="str">
            <v>REGISTRO CROMADO     1/2"</v>
          </cell>
          <cell r="C794" t="str">
            <v>UN</v>
          </cell>
          <cell r="D794">
            <v>40655</v>
          </cell>
        </row>
        <row r="795">
          <cell r="A795">
            <v>1258</v>
          </cell>
          <cell r="B795" t="str">
            <v>LLAVE CROMADA        1/2"</v>
          </cell>
          <cell r="C795" t="str">
            <v>UN</v>
          </cell>
          <cell r="D795">
            <v>11101</v>
          </cell>
        </row>
        <row r="796">
          <cell r="A796">
            <v>1259</v>
          </cell>
          <cell r="B796" t="str">
            <v>FLOTADOR PARA TANQUE   1"</v>
          </cell>
          <cell r="C796" t="str">
            <v>UN</v>
          </cell>
          <cell r="D796">
            <v>46715</v>
          </cell>
        </row>
        <row r="797">
          <cell r="A797">
            <v>1292</v>
          </cell>
          <cell r="B797" t="str">
            <v>SAFE BAÑO             152</v>
          </cell>
          <cell r="C797" t="str">
            <v>UN</v>
          </cell>
          <cell r="D797">
            <v>19132</v>
          </cell>
        </row>
        <row r="798">
          <cell r="A798">
            <v>1293</v>
          </cell>
          <cell r="B798" t="str">
            <v>SAFE ALCOBA          5141</v>
          </cell>
          <cell r="C798" t="str">
            <v>UN</v>
          </cell>
          <cell r="D798">
            <v>2847</v>
          </cell>
        </row>
        <row r="799">
          <cell r="A799">
            <v>1294</v>
          </cell>
          <cell r="B799" t="str">
            <v>SAFE ENTRADA         142A</v>
          </cell>
          <cell r="C799" t="str">
            <v>UN</v>
          </cell>
          <cell r="D799">
            <v>9502</v>
          </cell>
        </row>
        <row r="800">
          <cell r="A800">
            <v>1295</v>
          </cell>
          <cell r="B800" t="str">
            <v>SAFE PATIOS          5149</v>
          </cell>
          <cell r="C800" t="str">
            <v>UN</v>
          </cell>
          <cell r="D800">
            <v>313</v>
          </cell>
        </row>
        <row r="801">
          <cell r="A801">
            <v>1296</v>
          </cell>
          <cell r="B801" t="str">
            <v>SAFE CLOSET          5145</v>
          </cell>
          <cell r="C801" t="str">
            <v>UN</v>
          </cell>
          <cell r="D801">
            <v>434</v>
          </cell>
        </row>
        <row r="802">
          <cell r="A802">
            <v>1297</v>
          </cell>
          <cell r="B802" t="str">
            <v>SAFE SOBREPONER       526</v>
          </cell>
          <cell r="C802" t="str">
            <v>UN</v>
          </cell>
          <cell r="D802">
            <v>178060</v>
          </cell>
        </row>
        <row r="803">
          <cell r="A803">
            <v>1298</v>
          </cell>
          <cell r="B803" t="str">
            <v>SAFE CORREDERA        550</v>
          </cell>
          <cell r="C803" t="str">
            <v>UN</v>
          </cell>
          <cell r="D803">
            <v>9746</v>
          </cell>
        </row>
        <row r="804">
          <cell r="A804">
            <v>1300</v>
          </cell>
          <cell r="B804" t="str">
            <v>YALE MUEBLES         2044</v>
          </cell>
          <cell r="C804" t="str">
            <v>UN</v>
          </cell>
          <cell r="D804">
            <v>22620</v>
          </cell>
        </row>
        <row r="805">
          <cell r="A805">
            <v>1301</v>
          </cell>
          <cell r="B805" t="str">
            <v>SCHLAGE PASO     A  10  S</v>
          </cell>
          <cell r="C805" t="str">
            <v>UN</v>
          </cell>
          <cell r="D805">
            <v>9859</v>
          </cell>
        </row>
        <row r="806">
          <cell r="A806">
            <v>1302</v>
          </cell>
          <cell r="B806" t="str">
            <v>SCHLAGE BAÑO     A  40  S</v>
          </cell>
          <cell r="C806" t="str">
            <v>UN</v>
          </cell>
          <cell r="D806">
            <v>23200</v>
          </cell>
        </row>
        <row r="807">
          <cell r="A807">
            <v>1303</v>
          </cell>
          <cell r="B807" t="str">
            <v>SCHLAGE ALCOBA   A  50 WS</v>
          </cell>
          <cell r="C807" t="str">
            <v>UN</v>
          </cell>
          <cell r="D807">
            <v>6010</v>
          </cell>
        </row>
        <row r="808">
          <cell r="A808">
            <v>1304</v>
          </cell>
          <cell r="B808" t="str">
            <v>SCHLAGE TERRAZA  A  30  S</v>
          </cell>
          <cell r="C808" t="str">
            <v>UN</v>
          </cell>
          <cell r="D808">
            <v>4700</v>
          </cell>
        </row>
        <row r="809">
          <cell r="A809">
            <v>1305</v>
          </cell>
          <cell r="B809" t="str">
            <v>SCHLAGE OFICINA  A  50 PD</v>
          </cell>
          <cell r="C809" t="str">
            <v>UN</v>
          </cell>
          <cell r="D809">
            <v>2000</v>
          </cell>
        </row>
        <row r="810">
          <cell r="A810">
            <v>1306</v>
          </cell>
          <cell r="B810" t="str">
            <v>SCHLAGE CLOSET   A  71 WD</v>
          </cell>
          <cell r="C810" t="str">
            <v>UN</v>
          </cell>
          <cell r="D810">
            <v>615000</v>
          </cell>
        </row>
        <row r="811">
          <cell r="A811">
            <v>1307</v>
          </cell>
          <cell r="B811" t="str">
            <v>SAFE ENTRADA PPAL.</v>
          </cell>
          <cell r="C811" t="str">
            <v>UN</v>
          </cell>
          <cell r="D811">
            <v>13920</v>
          </cell>
        </row>
        <row r="812">
          <cell r="A812">
            <v>1308</v>
          </cell>
          <cell r="B812" t="str">
            <v>SCHLAGE ENTRADA   A 80 PD</v>
          </cell>
          <cell r="C812" t="str">
            <v>UN</v>
          </cell>
          <cell r="D812">
            <v>6960</v>
          </cell>
        </row>
        <row r="813">
          <cell r="A813">
            <v>1309</v>
          </cell>
          <cell r="B813" t="str">
            <v>CANTONERA ELECTRICA</v>
          </cell>
          <cell r="C813" t="str">
            <v>UN</v>
          </cell>
          <cell r="D813">
            <v>7192</v>
          </cell>
        </row>
        <row r="814">
          <cell r="A814">
            <v>1310</v>
          </cell>
          <cell r="B814" t="str">
            <v>CIERRAPUERTAS HIDRAULICO</v>
          </cell>
          <cell r="C814" t="str">
            <v>UN</v>
          </cell>
          <cell r="D814">
            <v>4060</v>
          </cell>
        </row>
        <row r="815">
          <cell r="A815">
            <v>1311</v>
          </cell>
          <cell r="B815" t="str">
            <v>BISAGRA VAIVEN</v>
          </cell>
          <cell r="C815" t="str">
            <v>UN</v>
          </cell>
          <cell r="D815">
            <v>985</v>
          </cell>
        </row>
        <row r="816">
          <cell r="A816">
            <v>1312</v>
          </cell>
          <cell r="B816" t="str">
            <v>INSTALACION CERR.COMUN</v>
          </cell>
          <cell r="C816" t="str">
            <v>UN</v>
          </cell>
          <cell r="D816">
            <v>1190</v>
          </cell>
        </row>
        <row r="817">
          <cell r="A817">
            <v>1313</v>
          </cell>
          <cell r="B817" t="str">
            <v>INSTALACION PORTON    MAD</v>
          </cell>
          <cell r="C817" t="str">
            <v>UN</v>
          </cell>
          <cell r="D817">
            <v>292</v>
          </cell>
        </row>
        <row r="818">
          <cell r="A818">
            <v>1315</v>
          </cell>
          <cell r="B818" t="str">
            <v>CIERRE MAGNETICO</v>
          </cell>
          <cell r="C818" t="str">
            <v>UN</v>
          </cell>
          <cell r="D818">
            <v>1322</v>
          </cell>
        </row>
        <row r="819">
          <cell r="A819">
            <v>1320</v>
          </cell>
          <cell r="B819" t="str">
            <v>CERRADURA ORBIT ALCOBA</v>
          </cell>
          <cell r="C819" t="str">
            <v>UN</v>
          </cell>
          <cell r="D819">
            <v>1525</v>
          </cell>
        </row>
        <row r="820">
          <cell r="A820">
            <v>1348</v>
          </cell>
          <cell r="B820" t="str">
            <v>VIDRIO INCOLORO      3 mm</v>
          </cell>
          <cell r="C820" t="str">
            <v>M2</v>
          </cell>
          <cell r="D820">
            <v>36300</v>
          </cell>
        </row>
        <row r="821">
          <cell r="A821">
            <v>1349</v>
          </cell>
          <cell r="B821" t="str">
            <v>VIDRIO INCOLORO      4 mm</v>
          </cell>
          <cell r="C821" t="str">
            <v>M2</v>
          </cell>
          <cell r="D821">
            <v>32500</v>
          </cell>
        </row>
        <row r="822">
          <cell r="A822">
            <v>1350</v>
          </cell>
          <cell r="B822" t="str">
            <v>VIDRIO INCOLORO      5 mm</v>
          </cell>
          <cell r="C822" t="str">
            <v>M2</v>
          </cell>
          <cell r="D822">
            <v>11700</v>
          </cell>
        </row>
        <row r="823">
          <cell r="A823">
            <v>1351</v>
          </cell>
          <cell r="B823" t="str">
            <v>VIDRIO INCOLORO      6 mm</v>
          </cell>
          <cell r="C823" t="str">
            <v>M2</v>
          </cell>
          <cell r="D823">
            <v>14836</v>
          </cell>
        </row>
        <row r="824">
          <cell r="A824">
            <v>1352</v>
          </cell>
          <cell r="B824" t="str">
            <v>VIDRIO BRONCE GRABADO</v>
          </cell>
          <cell r="C824" t="str">
            <v>M2</v>
          </cell>
          <cell r="D824">
            <v>7742</v>
          </cell>
        </row>
        <row r="825">
          <cell r="A825">
            <v>1353</v>
          </cell>
          <cell r="B825" t="str">
            <v>VIDRIO ESMERILADO    3 mm</v>
          </cell>
          <cell r="C825" t="str">
            <v>M2</v>
          </cell>
          <cell r="D825">
            <v>9095</v>
          </cell>
        </row>
        <row r="826">
          <cell r="A826">
            <v>1354</v>
          </cell>
          <cell r="B826" t="str">
            <v>VIDRIO TEMPLADO      5 mm</v>
          </cell>
          <cell r="C826" t="str">
            <v>M2</v>
          </cell>
          <cell r="D826">
            <v>4300</v>
          </cell>
        </row>
        <row r="827">
          <cell r="A827">
            <v>1355</v>
          </cell>
          <cell r="B827" t="str">
            <v>LAMINADO INCOLORO    5 mm</v>
          </cell>
          <cell r="C827" t="str">
            <v>M2</v>
          </cell>
          <cell r="D827">
            <v>3350</v>
          </cell>
        </row>
        <row r="828">
          <cell r="A828">
            <v>1356</v>
          </cell>
          <cell r="B828" t="str">
            <v>LAMINADO INCOLORO    4 mm</v>
          </cell>
          <cell r="C828" t="str">
            <v>M2</v>
          </cell>
          <cell r="D828">
            <v>2313</v>
          </cell>
        </row>
        <row r="829">
          <cell r="A829">
            <v>1357</v>
          </cell>
          <cell r="B829" t="str">
            <v>VIDRIO CRISTAL       6 mm</v>
          </cell>
          <cell r="C829" t="str">
            <v>M2</v>
          </cell>
          <cell r="D829">
            <v>49006</v>
          </cell>
        </row>
        <row r="830">
          <cell r="A830">
            <v>1358</v>
          </cell>
          <cell r="B830" t="str">
            <v>CRISTAL INCOLORO    10 mm</v>
          </cell>
          <cell r="C830" t="str">
            <v>M2</v>
          </cell>
          <cell r="D830">
            <v>54049</v>
          </cell>
        </row>
        <row r="831">
          <cell r="A831">
            <v>1359</v>
          </cell>
          <cell r="B831" t="str">
            <v>CRISTAL BRONCE       6 mm</v>
          </cell>
          <cell r="C831" t="str">
            <v>M2</v>
          </cell>
          <cell r="D831">
            <v>47815</v>
          </cell>
        </row>
        <row r="832">
          <cell r="A832">
            <v>1361</v>
          </cell>
          <cell r="B832" t="str">
            <v>ESPEJO               4 mm</v>
          </cell>
          <cell r="C832" t="str">
            <v>M2</v>
          </cell>
          <cell r="D832">
            <v>55436</v>
          </cell>
        </row>
        <row r="833">
          <cell r="A833">
            <v>1362</v>
          </cell>
          <cell r="B833" t="str">
            <v>ESPEJO               5 mm</v>
          </cell>
          <cell r="C833" t="str">
            <v>M2</v>
          </cell>
          <cell r="D833">
            <v>5824</v>
          </cell>
        </row>
        <row r="834">
          <cell r="A834">
            <v>1395</v>
          </cell>
          <cell r="B834" t="str">
            <v>SUB ESTACION CAPSULADA</v>
          </cell>
          <cell r="C834" t="str">
            <v>UN</v>
          </cell>
          <cell r="D834">
            <v>7688</v>
          </cell>
        </row>
        <row r="835">
          <cell r="A835">
            <v>1396</v>
          </cell>
          <cell r="B835" t="str">
            <v>EXTINGUIDOR      INCENDIO</v>
          </cell>
          <cell r="C835" t="str">
            <v>UN</v>
          </cell>
          <cell r="D835">
            <v>7591</v>
          </cell>
        </row>
        <row r="836">
          <cell r="A836">
            <v>1397</v>
          </cell>
          <cell r="B836" t="str">
            <v>REFLECTOR     RA-P  125 W</v>
          </cell>
          <cell r="C836" t="str">
            <v>UN</v>
          </cell>
          <cell r="D836">
            <v>325</v>
          </cell>
        </row>
        <row r="837">
          <cell r="A837">
            <v>1398</v>
          </cell>
          <cell r="B837" t="str">
            <v>SHUT   BASURAS    ETERNIT</v>
          </cell>
          <cell r="C837" t="str">
            <v>PS</v>
          </cell>
          <cell r="D837">
            <v>234</v>
          </cell>
        </row>
        <row r="838">
          <cell r="A838">
            <v>1399</v>
          </cell>
          <cell r="B838" t="str">
            <v>ASCENSOR        6 PARADAS</v>
          </cell>
          <cell r="C838" t="str">
            <v>UN</v>
          </cell>
          <cell r="D838">
            <v>309</v>
          </cell>
        </row>
        <row r="839">
          <cell r="A839">
            <v>1401</v>
          </cell>
          <cell r="B839" t="str">
            <v>BOMBA AGUA 1/2"</v>
          </cell>
          <cell r="C839" t="str">
            <v>UN</v>
          </cell>
          <cell r="D839">
            <v>12273</v>
          </cell>
        </row>
        <row r="840">
          <cell r="A840">
            <v>1402</v>
          </cell>
          <cell r="B840" t="str">
            <v>BOMBA AGUA 3/4"</v>
          </cell>
          <cell r="C840" t="str">
            <v>UN</v>
          </cell>
          <cell r="D840">
            <v>7030</v>
          </cell>
        </row>
        <row r="841">
          <cell r="A841">
            <v>1403</v>
          </cell>
          <cell r="B841" t="str">
            <v>EQUIPO  PRESION  HIDROFLO</v>
          </cell>
          <cell r="C841" t="str">
            <v>UN</v>
          </cell>
          <cell r="D841">
            <v>137</v>
          </cell>
        </row>
        <row r="842">
          <cell r="A842">
            <v>1404</v>
          </cell>
          <cell r="B842" t="str">
            <v>ANTENA PARABOLICA   4 CAN</v>
          </cell>
          <cell r="C842" t="str">
            <v>UN</v>
          </cell>
          <cell r="D842">
            <v>9063</v>
          </cell>
        </row>
        <row r="843">
          <cell r="A843">
            <v>1405</v>
          </cell>
          <cell r="B843" t="str">
            <v>ANTENA COMUNAL        T.V</v>
          </cell>
          <cell r="C843" t="str">
            <v>UN</v>
          </cell>
          <cell r="D843">
            <v>10295</v>
          </cell>
        </row>
        <row r="844">
          <cell r="A844">
            <v>1406</v>
          </cell>
          <cell r="B844" t="str">
            <v>T.V.CABLE        CONEXION</v>
          </cell>
          <cell r="C844" t="str">
            <v>UN</v>
          </cell>
          <cell r="D844">
            <v>7375</v>
          </cell>
        </row>
        <row r="845">
          <cell r="A845">
            <v>1407</v>
          </cell>
          <cell r="B845" t="str">
            <v>T.V.CABLE   CUOTA MENSUAL</v>
          </cell>
          <cell r="C845" t="str">
            <v>MS</v>
          </cell>
          <cell r="D845">
            <v>4072</v>
          </cell>
        </row>
        <row r="846">
          <cell r="A846">
            <v>1408</v>
          </cell>
          <cell r="B846" t="str">
            <v>CITOFONO INTELSA</v>
          </cell>
          <cell r="C846" t="str">
            <v>UN</v>
          </cell>
          <cell r="D846">
            <v>580</v>
          </cell>
        </row>
        <row r="847">
          <cell r="A847">
            <v>1409</v>
          </cell>
          <cell r="B847" t="str">
            <v>BOTONERA/FUENTE CITOFONOS</v>
          </cell>
          <cell r="C847" t="str">
            <v>UN</v>
          </cell>
          <cell r="D847">
            <v>13908</v>
          </cell>
        </row>
        <row r="848">
          <cell r="A848">
            <v>1410</v>
          </cell>
          <cell r="B848" t="str">
            <v>CANTONERA       ELECTRICA</v>
          </cell>
          <cell r="C848" t="str">
            <v>UN</v>
          </cell>
          <cell r="D848">
            <v>7372</v>
          </cell>
        </row>
        <row r="849">
          <cell r="A849">
            <v>1413</v>
          </cell>
          <cell r="B849" t="str">
            <v>COCINA INT.    TAPA ACERO</v>
          </cell>
          <cell r="C849" t="str">
            <v>ML</v>
          </cell>
          <cell r="D849">
            <v>13311</v>
          </cell>
        </row>
        <row r="850">
          <cell r="A850">
            <v>1414</v>
          </cell>
          <cell r="B850" t="str">
            <v>COCINA INT.   MUEBLE PISO</v>
          </cell>
          <cell r="C850" t="str">
            <v>ML</v>
          </cell>
          <cell r="D850">
            <v>5859</v>
          </cell>
        </row>
        <row r="851">
          <cell r="A851">
            <v>1415</v>
          </cell>
          <cell r="B851" t="str">
            <v>COCINA INT.   MUEBLE MURO</v>
          </cell>
          <cell r="C851" t="str">
            <v>ML</v>
          </cell>
          <cell r="D851">
            <v>528</v>
          </cell>
        </row>
        <row r="852">
          <cell r="A852">
            <v>1417</v>
          </cell>
          <cell r="B852" t="str">
            <v>COCINA INT.   POZUELO LAV</v>
          </cell>
          <cell r="C852" t="str">
            <v>UN</v>
          </cell>
          <cell r="D852">
            <v>8500</v>
          </cell>
        </row>
        <row r="853">
          <cell r="A853">
            <v>1418</v>
          </cell>
          <cell r="B853" t="str">
            <v>HORNO EMPOTRAR</v>
          </cell>
          <cell r="C853" t="str">
            <v>UN</v>
          </cell>
          <cell r="D853">
            <v>22520</v>
          </cell>
        </row>
        <row r="854">
          <cell r="A854">
            <v>1419</v>
          </cell>
          <cell r="B854" t="str">
            <v>CAMPANA EXTRACTORA/DUCTO</v>
          </cell>
          <cell r="C854" t="str">
            <v>UN</v>
          </cell>
          <cell r="D854">
            <v>14384</v>
          </cell>
        </row>
        <row r="855">
          <cell r="A855">
            <v>1420</v>
          </cell>
          <cell r="B855" t="str">
            <v>ESTUFA   TIPO APARTAMENTO</v>
          </cell>
          <cell r="C855" t="str">
            <v>UN</v>
          </cell>
          <cell r="D855">
            <v>69020</v>
          </cell>
        </row>
        <row r="856">
          <cell r="A856">
            <v>1421</v>
          </cell>
          <cell r="B856" t="str">
            <v>NEVERA INTEGRAL</v>
          </cell>
          <cell r="C856" t="str">
            <v>UN</v>
          </cell>
          <cell r="D856">
            <v>3584</v>
          </cell>
        </row>
        <row r="857">
          <cell r="A857">
            <v>1422</v>
          </cell>
          <cell r="B857" t="str">
            <v>BOMBA SUMERGIBLE     1 HP</v>
          </cell>
          <cell r="C857" t="str">
            <v>UN</v>
          </cell>
          <cell r="D857">
            <v>7809</v>
          </cell>
        </row>
        <row r="858">
          <cell r="A858">
            <v>1423</v>
          </cell>
          <cell r="B858" t="str">
            <v>EQUIPO PRESION 1/2   5 HP</v>
          </cell>
          <cell r="C858" t="str">
            <v>UN</v>
          </cell>
          <cell r="D858">
            <v>20842</v>
          </cell>
        </row>
        <row r="859">
          <cell r="A859">
            <v>1424</v>
          </cell>
          <cell r="B859" t="str">
            <v>TANQUE GAS         600 GL</v>
          </cell>
          <cell r="C859" t="str">
            <v>UN</v>
          </cell>
          <cell r="D859">
            <v>18207</v>
          </cell>
        </row>
        <row r="860">
          <cell r="A860">
            <v>1425</v>
          </cell>
          <cell r="B860" t="str">
            <v>PLANTA ELECTRICA  21.5 KW</v>
          </cell>
          <cell r="C860" t="str">
            <v>UN</v>
          </cell>
          <cell r="D860">
            <v>12012</v>
          </cell>
        </row>
        <row r="861">
          <cell r="A861">
            <v>1426</v>
          </cell>
          <cell r="B861" t="str">
            <v>MALLA NYLON (Petrolizada)</v>
          </cell>
          <cell r="C861" t="str">
            <v>UN</v>
          </cell>
          <cell r="D861">
            <v>15974</v>
          </cell>
        </row>
        <row r="862">
          <cell r="A862">
            <v>1458</v>
          </cell>
          <cell r="B862" t="str">
            <v>CANALIZ.SUBT.    6x4"  AC</v>
          </cell>
          <cell r="C862" t="str">
            <v>ML</v>
          </cell>
          <cell r="D862">
            <v>21136</v>
          </cell>
        </row>
        <row r="863">
          <cell r="A863">
            <v>1459</v>
          </cell>
          <cell r="B863" t="str">
            <v>CANALIZ.SUBT.    4x4"  AC</v>
          </cell>
          <cell r="C863" t="str">
            <v>ML</v>
          </cell>
          <cell r="D863">
            <v>29512</v>
          </cell>
        </row>
        <row r="864">
          <cell r="A864">
            <v>1460</v>
          </cell>
          <cell r="B864" t="str">
            <v>CANALIZ.SUBT.    2x4"  AC</v>
          </cell>
          <cell r="C864" t="str">
            <v>ML</v>
          </cell>
          <cell r="D864">
            <v>35185</v>
          </cell>
        </row>
        <row r="865">
          <cell r="A865">
            <v>1461</v>
          </cell>
          <cell r="B865" t="str">
            <v>CANALIZ.SUBT.    1x4"  AC</v>
          </cell>
          <cell r="C865" t="str">
            <v>ML</v>
          </cell>
          <cell r="D865">
            <v>41554</v>
          </cell>
        </row>
        <row r="866">
          <cell r="A866">
            <v>1462</v>
          </cell>
          <cell r="B866" t="str">
            <v>CANALIZ.SUBT.    6x4" PVC</v>
          </cell>
          <cell r="C866" t="str">
            <v>ML</v>
          </cell>
          <cell r="D866">
            <v>43858</v>
          </cell>
        </row>
        <row r="867">
          <cell r="A867">
            <v>1463</v>
          </cell>
          <cell r="B867" t="str">
            <v>CANALIZ.SUBT.    4x4" PVC</v>
          </cell>
          <cell r="C867" t="str">
            <v>ML</v>
          </cell>
          <cell r="D867">
            <v>47067</v>
          </cell>
        </row>
        <row r="868">
          <cell r="A868">
            <v>1464</v>
          </cell>
          <cell r="B868" t="str">
            <v>CANALIZ.SUBT.    2x4" PVC</v>
          </cell>
          <cell r="C868" t="str">
            <v>ML</v>
          </cell>
          <cell r="D868">
            <v>51063</v>
          </cell>
        </row>
        <row r="869">
          <cell r="A869">
            <v>1465</v>
          </cell>
          <cell r="B869" t="str">
            <v>CANALIZ.SUBT.    1x4" PVC</v>
          </cell>
          <cell r="C869" t="str">
            <v>ML</v>
          </cell>
          <cell r="D869">
            <v>55579</v>
          </cell>
        </row>
        <row r="870">
          <cell r="A870">
            <v>1466</v>
          </cell>
          <cell r="B870" t="str">
            <v>CAMARA INSP .6x.6   A.PUB</v>
          </cell>
          <cell r="C870" t="str">
            <v>UN</v>
          </cell>
          <cell r="D870">
            <v>58696</v>
          </cell>
        </row>
        <row r="871">
          <cell r="A871">
            <v>1467</v>
          </cell>
          <cell r="B871" t="str">
            <v>CAMARA INSPECCION   70x60</v>
          </cell>
          <cell r="C871" t="str">
            <v>UN</v>
          </cell>
          <cell r="D871">
            <v>60871</v>
          </cell>
        </row>
        <row r="872">
          <cell r="A872">
            <v>1468</v>
          </cell>
          <cell r="B872" t="str">
            <v>CAMARA INSP DOBLE  140x60</v>
          </cell>
          <cell r="C872" t="str">
            <v>UN</v>
          </cell>
          <cell r="D872">
            <v>63607</v>
          </cell>
        </row>
        <row r="873">
          <cell r="A873">
            <v>1469</v>
          </cell>
          <cell r="B873" t="str">
            <v>CAMARA INSP/VIA   120x150</v>
          </cell>
          <cell r="C873" t="str">
            <v>UN</v>
          </cell>
          <cell r="D873">
            <v>346</v>
          </cell>
        </row>
        <row r="874">
          <cell r="A874">
            <v>1470</v>
          </cell>
          <cell r="B874" t="str">
            <v>CONCRETO SARDINELES  0.41</v>
          </cell>
          <cell r="C874" t="str">
            <v>ML</v>
          </cell>
          <cell r="D874">
            <v>1054</v>
          </cell>
        </row>
        <row r="875">
          <cell r="A875">
            <v>1471</v>
          </cell>
          <cell r="B875" t="str">
            <v>CONCRETO ANDENES     0.11</v>
          </cell>
          <cell r="C875" t="str">
            <v>M2</v>
          </cell>
          <cell r="D875">
            <v>632</v>
          </cell>
        </row>
        <row r="876">
          <cell r="A876">
            <v>1472</v>
          </cell>
          <cell r="B876" t="str">
            <v>CONCRETO ESTRIADO RAMPAS</v>
          </cell>
          <cell r="C876" t="str">
            <v>M2</v>
          </cell>
          <cell r="D876">
            <v>399</v>
          </cell>
        </row>
        <row r="877">
          <cell r="A877">
            <v>1473</v>
          </cell>
          <cell r="B877" t="str">
            <v>ADOQUIN CONCRETO     8 c1</v>
          </cell>
          <cell r="C877" t="str">
            <v>M2</v>
          </cell>
          <cell r="D877">
            <v>1300</v>
          </cell>
        </row>
        <row r="878">
          <cell r="A878">
            <v>1475</v>
          </cell>
          <cell r="B878" t="str">
            <v>ADOQUIN CONCRETO    10 c1</v>
          </cell>
          <cell r="C878" t="str">
            <v>M2</v>
          </cell>
          <cell r="D878">
            <v>19100</v>
          </cell>
        </row>
        <row r="879">
          <cell r="A879">
            <v>1476</v>
          </cell>
          <cell r="B879" t="str">
            <v>CAJA INSPECCION 100x100</v>
          </cell>
          <cell r="C879" t="str">
            <v>UN</v>
          </cell>
          <cell r="D879">
            <v>2876</v>
          </cell>
        </row>
        <row r="880">
          <cell r="A880">
            <v>1477</v>
          </cell>
          <cell r="B880" t="str">
            <v>ADOQUIN GRES     PEATONAL</v>
          </cell>
          <cell r="C880" t="str">
            <v>M2</v>
          </cell>
          <cell r="D880">
            <v>1299</v>
          </cell>
        </row>
        <row r="881">
          <cell r="A881">
            <v>1478</v>
          </cell>
          <cell r="B881" t="str">
            <v>ADOQUIN GRES    VEHICULAR</v>
          </cell>
          <cell r="C881" t="str">
            <v>M2</v>
          </cell>
          <cell r="D881">
            <v>50894</v>
          </cell>
        </row>
        <row r="882">
          <cell r="A882">
            <v>1479</v>
          </cell>
          <cell r="B882" t="str">
            <v>EXCAVACION MANUA6</v>
          </cell>
          <cell r="C882" t="str">
            <v>M3</v>
          </cell>
          <cell r="D882">
            <v>54010</v>
          </cell>
        </row>
        <row r="883">
          <cell r="A883">
            <v>1480</v>
          </cell>
          <cell r="B883" t="str">
            <v>EXCAVACION MECANIC2</v>
          </cell>
          <cell r="C883" t="str">
            <v>M3</v>
          </cell>
          <cell r="D883">
            <v>66927</v>
          </cell>
        </row>
        <row r="884">
          <cell r="A884">
            <v>1481</v>
          </cell>
          <cell r="B884" t="str">
            <v>DESCAPOTE A MAQUIN1</v>
          </cell>
          <cell r="C884" t="str">
            <v>M3</v>
          </cell>
          <cell r="D884">
            <v>71611</v>
          </cell>
        </row>
        <row r="885">
          <cell r="A885">
            <v>1482</v>
          </cell>
          <cell r="B885" t="str">
            <v>EXPLANACION Y EXTENDID1</v>
          </cell>
          <cell r="C885" t="str">
            <v>M3</v>
          </cell>
          <cell r="D885">
            <v>76018</v>
          </cell>
        </row>
        <row r="886">
          <cell r="A886">
            <v>1483</v>
          </cell>
          <cell r="B886" t="str">
            <v>EXPLANACION Y RETIR1</v>
          </cell>
          <cell r="C886" t="str">
            <v>M3</v>
          </cell>
          <cell r="D886">
            <v>81865</v>
          </cell>
        </row>
        <row r="887">
          <cell r="A887">
            <v>1484</v>
          </cell>
          <cell r="B887" t="str">
            <v>RELLENOS EN TIERR1</v>
          </cell>
          <cell r="C887" t="str">
            <v>M3</v>
          </cell>
          <cell r="D887">
            <v>85914</v>
          </cell>
        </row>
        <row r="888">
          <cell r="A888">
            <v>1485</v>
          </cell>
          <cell r="B888" t="str">
            <v>RELLENOS   DE  EXCAVACIO1</v>
          </cell>
          <cell r="C888" t="str">
            <v>M3</v>
          </cell>
          <cell r="D888">
            <v>104011</v>
          </cell>
        </row>
        <row r="889">
          <cell r="A889">
            <v>1486</v>
          </cell>
          <cell r="B889" t="str">
            <v>RETIRO  SOBRANTES  TIERR2</v>
          </cell>
          <cell r="C889" t="str">
            <v>M3</v>
          </cell>
          <cell r="D889">
            <v>110511</v>
          </cell>
        </row>
        <row r="890">
          <cell r="A890">
            <v>1487</v>
          </cell>
          <cell r="B890" t="str">
            <v>RELLENOS MAT.SELECCIONADO</v>
          </cell>
          <cell r="C890" t="str">
            <v>M3</v>
          </cell>
          <cell r="D890">
            <v>30869.360000000001</v>
          </cell>
        </row>
        <row r="891">
          <cell r="A891">
            <v>1488</v>
          </cell>
          <cell r="B891" t="str">
            <v>ENSAYOS  DENSIDAD TERREN1</v>
          </cell>
          <cell r="C891" t="str">
            <v>UN</v>
          </cell>
          <cell r="D891">
            <v>1683</v>
          </cell>
        </row>
        <row r="892">
          <cell r="A892">
            <v>1489</v>
          </cell>
          <cell r="B892" t="str">
            <v>ENSAYOS PROCTO1</v>
          </cell>
          <cell r="C892" t="str">
            <v>UN</v>
          </cell>
          <cell r="D892">
            <v>39709</v>
          </cell>
        </row>
        <row r="893">
          <cell r="A893">
            <v>1490</v>
          </cell>
          <cell r="B893" t="str">
            <v>TUBERIA  DE  GRES      61</v>
          </cell>
          <cell r="C893" t="str">
            <v>ML</v>
          </cell>
          <cell r="D893">
            <v>753</v>
          </cell>
        </row>
        <row r="894">
          <cell r="A894">
            <v>1491</v>
          </cell>
          <cell r="B894" t="str">
            <v>TUBERIA  DE  GRES      81</v>
          </cell>
          <cell r="C894" t="str">
            <v>ML</v>
          </cell>
          <cell r="D894">
            <v>797</v>
          </cell>
        </row>
        <row r="895">
          <cell r="A895">
            <v>1492</v>
          </cell>
          <cell r="B895" t="str">
            <v>TUBERIA  DE  GRES     101</v>
          </cell>
          <cell r="C895" t="str">
            <v>ML</v>
          </cell>
          <cell r="D895">
            <v>25377</v>
          </cell>
        </row>
        <row r="896">
          <cell r="A896">
            <v>1493</v>
          </cell>
          <cell r="B896" t="str">
            <v>TUBERIA  CONCRETO    36</v>
          </cell>
          <cell r="C896" t="str">
            <v>ML</v>
          </cell>
          <cell r="D896">
            <v>109338</v>
          </cell>
        </row>
        <row r="897">
          <cell r="A897">
            <v>1494</v>
          </cell>
          <cell r="B897" t="str">
            <v>TUBERIA  CONCRETO     101</v>
          </cell>
          <cell r="C897" t="str">
            <v>ML</v>
          </cell>
          <cell r="D897">
            <v>2568</v>
          </cell>
        </row>
        <row r="898">
          <cell r="A898">
            <v>1495</v>
          </cell>
          <cell r="B898" t="str">
            <v>TUBERIA  CONCRETO     121</v>
          </cell>
          <cell r="C898" t="str">
            <v>ML</v>
          </cell>
          <cell r="D898">
            <v>12307</v>
          </cell>
        </row>
        <row r="899">
          <cell r="A899">
            <v>1496</v>
          </cell>
          <cell r="B899" t="str">
            <v>CAJAS INSPECCION  80 x 81</v>
          </cell>
          <cell r="C899" t="str">
            <v>UN</v>
          </cell>
          <cell r="D899">
            <v>12327</v>
          </cell>
        </row>
        <row r="900">
          <cell r="A900">
            <v>1497</v>
          </cell>
          <cell r="B900" t="str">
            <v>CAJAS INSPECCION 100 x100</v>
          </cell>
          <cell r="C900" t="str">
            <v>UN</v>
          </cell>
          <cell r="D900">
            <v>685</v>
          </cell>
        </row>
        <row r="901">
          <cell r="A901">
            <v>1498</v>
          </cell>
          <cell r="B901" t="str">
            <v>CAJA INSP.FIBRIT  TR.LIV</v>
          </cell>
          <cell r="C901" t="str">
            <v>UN</v>
          </cell>
          <cell r="D901">
            <v>4437</v>
          </cell>
        </row>
        <row r="902">
          <cell r="A902">
            <v>1499</v>
          </cell>
          <cell r="B902" t="str">
            <v>CAJA INSP. FIBRIT TR.PES</v>
          </cell>
          <cell r="C902" t="str">
            <v>UN</v>
          </cell>
          <cell r="D902">
            <v>429</v>
          </cell>
        </row>
        <row r="903">
          <cell r="A903">
            <v>1501</v>
          </cell>
          <cell r="B903" t="str">
            <v>TAPA SUMIDERO       68x31</v>
          </cell>
          <cell r="C903" t="str">
            <v>UN</v>
          </cell>
          <cell r="D903">
            <v>5182</v>
          </cell>
        </row>
        <row r="904">
          <cell r="A904">
            <v>1502</v>
          </cell>
          <cell r="B904" t="str">
            <v>TAPA SUMIDERO       95x41</v>
          </cell>
          <cell r="C904" t="str">
            <v>UN</v>
          </cell>
          <cell r="D904">
            <v>3712</v>
          </cell>
        </row>
        <row r="905">
          <cell r="A905">
            <v>1503</v>
          </cell>
          <cell r="B905" t="str">
            <v>TAPA POZO EN VI1</v>
          </cell>
          <cell r="C905" t="str">
            <v>UN</v>
          </cell>
          <cell r="D905">
            <v>34568</v>
          </cell>
        </row>
        <row r="906">
          <cell r="A906">
            <v>1504</v>
          </cell>
          <cell r="B906" t="str">
            <v>CERRAMIENTO CANCHA TENIS</v>
          </cell>
          <cell r="C906" t="str">
            <v>M2</v>
          </cell>
          <cell r="D906">
            <v>4563</v>
          </cell>
        </row>
        <row r="907">
          <cell r="A907">
            <v>1505</v>
          </cell>
          <cell r="B907" t="str">
            <v>PISO EN GRAMA</v>
          </cell>
          <cell r="C907" t="str">
            <v>M2</v>
          </cell>
          <cell r="D907">
            <v>6342</v>
          </cell>
        </row>
        <row r="908">
          <cell r="A908">
            <v>1506</v>
          </cell>
          <cell r="B908" t="str">
            <v>PISO EN GRAM1</v>
          </cell>
          <cell r="C908" t="str">
            <v>M2</v>
          </cell>
          <cell r="D908">
            <v>9582</v>
          </cell>
        </row>
        <row r="909">
          <cell r="A909">
            <v>1508</v>
          </cell>
          <cell r="B909" t="str">
            <v>RELLENOS GRAVILLA FINA</v>
          </cell>
          <cell r="C909" t="str">
            <v>M3</v>
          </cell>
          <cell r="D909">
            <v>23045</v>
          </cell>
        </row>
        <row r="910">
          <cell r="A910">
            <v>1538</v>
          </cell>
          <cell r="B910" t="str">
            <v>MORTERO  1:4 IMPERMEABILIZADO</v>
          </cell>
          <cell r="C910" t="str">
            <v>M3</v>
          </cell>
          <cell r="D910">
            <v>204094.15999999997</v>
          </cell>
        </row>
        <row r="911">
          <cell r="A911">
            <v>1539</v>
          </cell>
          <cell r="B911" t="str">
            <v>MORTERO                1:3</v>
          </cell>
          <cell r="C911" t="str">
            <v>M3</v>
          </cell>
          <cell r="D911">
            <v>7748</v>
          </cell>
        </row>
        <row r="912">
          <cell r="A912">
            <v>1540</v>
          </cell>
          <cell r="B912" t="str">
            <v>MORTERO               1:4</v>
          </cell>
          <cell r="C912" t="str">
            <v>M3</v>
          </cell>
          <cell r="D912">
            <v>161527.19999999998</v>
          </cell>
        </row>
        <row r="913">
          <cell r="A913">
            <v>1541</v>
          </cell>
          <cell r="B913" t="str">
            <v>MORTERO               1:5</v>
          </cell>
          <cell r="C913" t="str">
            <v>M3</v>
          </cell>
          <cell r="D913">
            <v>9859</v>
          </cell>
        </row>
        <row r="914">
          <cell r="A914">
            <v>1542</v>
          </cell>
          <cell r="B914" t="str">
            <v>MORTERO               1:6</v>
          </cell>
          <cell r="C914" t="str">
            <v>M3</v>
          </cell>
          <cell r="D914">
            <v>121038.39999999999</v>
          </cell>
        </row>
        <row r="915">
          <cell r="A915">
            <v>1543</v>
          </cell>
          <cell r="B915" t="str">
            <v>MORTERO              1:10</v>
          </cell>
          <cell r="C915" t="str">
            <v>M3</v>
          </cell>
          <cell r="D915">
            <v>8433</v>
          </cell>
        </row>
        <row r="916">
          <cell r="A916">
            <v>1544</v>
          </cell>
          <cell r="B916" t="str">
            <v>CONCRETO            1:2:2</v>
          </cell>
          <cell r="C916" t="str">
            <v>M3</v>
          </cell>
          <cell r="D916">
            <v>5498</v>
          </cell>
        </row>
        <row r="917">
          <cell r="A917">
            <v>1545</v>
          </cell>
          <cell r="B917" t="str">
            <v>CONCRETO      3,000 PSI        1:2:3</v>
          </cell>
          <cell r="C917" t="str">
            <v>M3</v>
          </cell>
          <cell r="D917">
            <v>188614.66500000001</v>
          </cell>
        </row>
        <row r="918">
          <cell r="A918">
            <v>1546</v>
          </cell>
          <cell r="B918" t="str">
            <v>CONCRETO            1:2:4</v>
          </cell>
          <cell r="C918" t="str">
            <v>M3</v>
          </cell>
          <cell r="D918">
            <v>345</v>
          </cell>
        </row>
        <row r="919">
          <cell r="A919">
            <v>1547</v>
          </cell>
          <cell r="B919" t="str">
            <v>CONCRETO            1:3:3</v>
          </cell>
          <cell r="C919" t="str">
            <v>M3</v>
          </cell>
          <cell r="D919">
            <v>281</v>
          </cell>
        </row>
        <row r="920">
          <cell r="A920">
            <v>1548</v>
          </cell>
          <cell r="B920" t="str">
            <v xml:space="preserve">CONCRETO   1500 PSI </v>
          </cell>
          <cell r="C920" t="str">
            <v>M3</v>
          </cell>
          <cell r="D920">
            <v>114575.6</v>
          </cell>
        </row>
        <row r="921">
          <cell r="A921">
            <v>1549</v>
          </cell>
          <cell r="B921" t="str">
            <v>CONCRETO            1:3:5</v>
          </cell>
          <cell r="C921" t="str">
            <v>M3</v>
          </cell>
          <cell r="D921">
            <v>11137</v>
          </cell>
        </row>
        <row r="922">
          <cell r="A922">
            <v>1550</v>
          </cell>
          <cell r="B922" t="str">
            <v>CONCRETO            1:1:2</v>
          </cell>
          <cell r="C922" t="str">
            <v>M3</v>
          </cell>
          <cell r="D922">
            <v>11315</v>
          </cell>
        </row>
        <row r="923">
          <cell r="A923">
            <v>1551</v>
          </cell>
          <cell r="B923" t="str">
            <v>CONCRETO            1:2:2 1/2</v>
          </cell>
          <cell r="C923" t="str">
            <v>M3</v>
          </cell>
          <cell r="D923">
            <v>11311</v>
          </cell>
        </row>
        <row r="924">
          <cell r="A924">
            <v>1552</v>
          </cell>
          <cell r="B924" t="str">
            <v xml:space="preserve">CONCRETO  2,500 PSI       1:2:4 </v>
          </cell>
          <cell r="C924" t="str">
            <v>M3</v>
          </cell>
          <cell r="D924">
            <v>165727.9</v>
          </cell>
        </row>
        <row r="925">
          <cell r="A925">
            <v>1553</v>
          </cell>
          <cell r="B925" t="str">
            <v>CONCRETO            1:3:6</v>
          </cell>
          <cell r="C925" t="str">
            <v>M3</v>
          </cell>
          <cell r="D925">
            <v>7757</v>
          </cell>
        </row>
        <row r="926">
          <cell r="A926">
            <v>1554</v>
          </cell>
          <cell r="B926" t="str">
            <v>CONCRETO            1:4:7</v>
          </cell>
          <cell r="C926" t="str">
            <v>M3</v>
          </cell>
          <cell r="D926">
            <v>7755</v>
          </cell>
        </row>
        <row r="927">
          <cell r="A927">
            <v>1555</v>
          </cell>
          <cell r="B927" t="str">
            <v>CONCRETO            1:4:8</v>
          </cell>
          <cell r="C927" t="str">
            <v>M3</v>
          </cell>
          <cell r="D927">
            <v>8832</v>
          </cell>
        </row>
        <row r="928">
          <cell r="A928">
            <v>1556</v>
          </cell>
          <cell r="B928" t="str">
            <v>MORTERO               1:7</v>
          </cell>
          <cell r="C928" t="str">
            <v>M3</v>
          </cell>
          <cell r="D928">
            <v>6266</v>
          </cell>
        </row>
        <row r="929">
          <cell r="A929">
            <v>1557</v>
          </cell>
          <cell r="B929" t="str">
            <v>MORTERO               1:8</v>
          </cell>
          <cell r="C929" t="str">
            <v>M3</v>
          </cell>
          <cell r="D929">
            <v>6542</v>
          </cell>
        </row>
        <row r="930">
          <cell r="A930">
            <v>1558</v>
          </cell>
          <cell r="B930" t="str">
            <v>MORTERO               1:10</v>
          </cell>
          <cell r="C930" t="str">
            <v>M3</v>
          </cell>
          <cell r="D930">
            <v>7888</v>
          </cell>
        </row>
        <row r="931">
          <cell r="A931">
            <v>1559</v>
          </cell>
          <cell r="B931" t="str">
            <v>MORTERO               1:12</v>
          </cell>
          <cell r="C931" t="str">
            <v>M3</v>
          </cell>
          <cell r="D931">
            <v>9828</v>
          </cell>
        </row>
        <row r="932">
          <cell r="A932">
            <v>1560</v>
          </cell>
          <cell r="B932" t="str">
            <v xml:space="preserve"> SOLADO EN CONCRETO 1500 PSI, e=0.05m</v>
          </cell>
          <cell r="C932" t="str">
            <v>M3</v>
          </cell>
          <cell r="D932">
            <v>9501.405173359999</v>
          </cell>
        </row>
        <row r="933">
          <cell r="A933">
            <v>1561</v>
          </cell>
          <cell r="B933" t="str">
            <v>SOLADO LINEAL EN CONCRETO POBRE E=0,05 M</v>
          </cell>
          <cell r="C933" t="str">
            <v>ML</v>
          </cell>
          <cell r="D933">
            <v>4439.5910550000008</v>
          </cell>
        </row>
        <row r="934">
          <cell r="A934">
            <v>1562</v>
          </cell>
          <cell r="B934" t="str">
            <v>TEJA CABALLETE ART SUP</v>
          </cell>
          <cell r="C934" t="str">
            <v>UN</v>
          </cell>
          <cell r="D934">
            <v>6908</v>
          </cell>
        </row>
        <row r="935">
          <cell r="A935">
            <v>1563</v>
          </cell>
          <cell r="B935" t="str">
            <v>GRAVILLA FINA 1/2"</v>
          </cell>
          <cell r="C935" t="str">
            <v>M3</v>
          </cell>
          <cell r="D935">
            <v>37700</v>
          </cell>
        </row>
        <row r="936">
          <cell r="A936">
            <v>1564</v>
          </cell>
          <cell r="B936" t="str">
            <v>TEJA CABALLETE ART INF</v>
          </cell>
          <cell r="C936" t="str">
            <v>UN</v>
          </cell>
          <cell r="D936">
            <v>6895</v>
          </cell>
        </row>
        <row r="937">
          <cell r="A937">
            <v>1565</v>
          </cell>
          <cell r="B937" t="str">
            <v>CANCHAS MULTIPLES 15X 30 MTS</v>
          </cell>
          <cell r="C937" t="str">
            <v>UND</v>
          </cell>
          <cell r="D937">
            <v>9341</v>
          </cell>
        </row>
        <row r="938">
          <cell r="A938">
            <v>1566</v>
          </cell>
          <cell r="B938" t="str">
            <v>CORTE  MATERIAL SELECCIONADO</v>
          </cell>
          <cell r="C938" t="str">
            <v>M3</v>
          </cell>
          <cell r="D938">
            <v>28505</v>
          </cell>
        </row>
        <row r="939">
          <cell r="A939">
            <v>1567</v>
          </cell>
          <cell r="B939" t="str">
            <v>CARGUE MATERIAL SELECCIONADO</v>
          </cell>
          <cell r="C939" t="str">
            <v>M3</v>
          </cell>
          <cell r="D939">
            <v>9176</v>
          </cell>
        </row>
        <row r="940">
          <cell r="A940">
            <v>1568</v>
          </cell>
          <cell r="B940" t="str">
            <v>TERRAJE MATERIAL SELECCIONADO</v>
          </cell>
          <cell r="C940" t="str">
            <v>M3</v>
          </cell>
          <cell r="D940">
            <v>39500</v>
          </cell>
        </row>
        <row r="941">
          <cell r="A941">
            <v>1569</v>
          </cell>
          <cell r="B941" t="str">
            <v>ACARREO MATERIAL SELECIONADO 26,5 Kms</v>
          </cell>
          <cell r="C941" t="str">
            <v>Km/mt3</v>
          </cell>
          <cell r="D941">
            <v>9347</v>
          </cell>
        </row>
        <row r="942">
          <cell r="A942">
            <v>1570</v>
          </cell>
          <cell r="B942" t="str">
            <v>EXTENDIDA MATERIAL SELECCIONADO</v>
          </cell>
          <cell r="C942" t="str">
            <v>M3</v>
          </cell>
          <cell r="D942">
            <v>6500</v>
          </cell>
        </row>
        <row r="943">
          <cell r="A943">
            <v>1571</v>
          </cell>
          <cell r="B943" t="str">
            <v>COMPACTADA MATERIAL SELECCIONADO</v>
          </cell>
          <cell r="C943" t="str">
            <v>M3</v>
          </cell>
          <cell r="D943">
            <v>7294</v>
          </cell>
        </row>
        <row r="944">
          <cell r="A944">
            <v>1572</v>
          </cell>
          <cell r="B944" t="str">
            <v>EXCARIFICACION DE CARRETEABLE</v>
          </cell>
          <cell r="C944" t="str">
            <v>M2</v>
          </cell>
          <cell r="D944">
            <v>7294</v>
          </cell>
        </row>
        <row r="945">
          <cell r="A945">
            <v>1573</v>
          </cell>
          <cell r="B945" t="str">
            <v>CONFORMACION DE CARRETEABLE</v>
          </cell>
          <cell r="C945" t="str">
            <v>M2</v>
          </cell>
          <cell r="D945">
            <v>325200</v>
          </cell>
        </row>
        <row r="946">
          <cell r="A946">
            <v>1574</v>
          </cell>
          <cell r="B946" t="str">
            <v>TRAZADO Y REPLANTEO SOBRE TERRENO</v>
          </cell>
          <cell r="C946" t="str">
            <v>M2</v>
          </cell>
          <cell r="D946">
            <v>654.47551999999996</v>
          </cell>
        </row>
        <row r="947">
          <cell r="A947">
            <v>1575</v>
          </cell>
          <cell r="B947" t="str">
            <v>TRAZADO Y REPLANTEO SOBRE PLACA</v>
          </cell>
          <cell r="C947" t="str">
            <v>M2</v>
          </cell>
          <cell r="D947">
            <v>1276.472976</v>
          </cell>
        </row>
        <row r="948">
          <cell r="A948">
            <v>948</v>
          </cell>
          <cell r="B948" t="str">
            <v>TEJA VENTIL ONDULIT No.6</v>
          </cell>
          <cell r="C948" t="str">
            <v>UN</v>
          </cell>
          <cell r="D948">
            <v>25503</v>
          </cell>
        </row>
        <row r="949">
          <cell r="A949">
            <v>949</v>
          </cell>
          <cell r="B949" t="str">
            <v>PLACA PLANA 61x122x4</v>
          </cell>
          <cell r="C949" t="str">
            <v>UN</v>
          </cell>
          <cell r="D949">
            <v>3584</v>
          </cell>
        </row>
        <row r="950">
          <cell r="A950">
            <v>950</v>
          </cell>
          <cell r="B950" t="str">
            <v>CONCRETO CORR 2000 PSI 01</v>
          </cell>
          <cell r="C950" t="str">
            <v>M3</v>
          </cell>
          <cell r="D950">
            <v>91292</v>
          </cell>
        </row>
        <row r="951">
          <cell r="A951">
            <v>951</v>
          </cell>
          <cell r="B951" t="str">
            <v>PLACA PLANA 122x122x4</v>
          </cell>
          <cell r="C951" t="str">
            <v>UN</v>
          </cell>
          <cell r="D951">
            <v>7809</v>
          </cell>
        </row>
        <row r="952">
          <cell r="A952">
            <v>952</v>
          </cell>
          <cell r="B952" t="str">
            <v>TANQUE ETERNIT CIL./1000</v>
          </cell>
          <cell r="C952" t="str">
            <v>UN</v>
          </cell>
          <cell r="D952">
            <v>131000</v>
          </cell>
        </row>
        <row r="953">
          <cell r="A953">
            <v>953</v>
          </cell>
          <cell r="B953" t="str">
            <v>TANQUE ETERNIT CONICO 250</v>
          </cell>
          <cell r="C953" t="str">
            <v>UN</v>
          </cell>
          <cell r="D953">
            <v>68307</v>
          </cell>
        </row>
        <row r="954">
          <cell r="A954">
            <v>954</v>
          </cell>
          <cell r="B954" t="str">
            <v>TANQUE ETERNIT CONICO 500</v>
          </cell>
          <cell r="C954" t="str">
            <v>UN</v>
          </cell>
          <cell r="D954">
            <v>95757</v>
          </cell>
        </row>
        <row r="955">
          <cell r="A955">
            <v>1799</v>
          </cell>
          <cell r="B955" t="str">
            <v>CANCHAS MULTIPLES 15X 30 MTS</v>
          </cell>
          <cell r="C955" t="str">
            <v>UN</v>
          </cell>
          <cell r="D955">
            <v>177066</v>
          </cell>
        </row>
        <row r="956">
          <cell r="A956">
            <v>1800</v>
          </cell>
          <cell r="B956" t="str">
            <v>SALIDA LAMPARA TECHO  PVC</v>
          </cell>
          <cell r="C956" t="str">
            <v>UN</v>
          </cell>
          <cell r="D956">
            <v>20642</v>
          </cell>
        </row>
        <row r="957">
          <cell r="A957">
            <v>1801</v>
          </cell>
          <cell r="B957" t="str">
            <v>SALIDA LAMPARA MURO   PVC</v>
          </cell>
          <cell r="C957" t="str">
            <v>UN</v>
          </cell>
          <cell r="D957">
            <v>30159</v>
          </cell>
        </row>
        <row r="958">
          <cell r="A958">
            <v>1802</v>
          </cell>
          <cell r="B958" t="str">
            <v>SALIDA LAMPARA PISO   PVC</v>
          </cell>
          <cell r="C958" t="str">
            <v>UN</v>
          </cell>
          <cell r="D958">
            <v>399</v>
          </cell>
        </row>
        <row r="959">
          <cell r="A959">
            <v>1803</v>
          </cell>
          <cell r="B959" t="str">
            <v>SALIDA LAMPARA+ROSETA PVC</v>
          </cell>
          <cell r="C959" t="str">
            <v>UN</v>
          </cell>
          <cell r="D959">
            <v>8539</v>
          </cell>
        </row>
        <row r="960">
          <cell r="A960">
            <v>1809</v>
          </cell>
          <cell r="B960" t="str">
            <v>SALIDA LAMPARA TECHO   CN</v>
          </cell>
          <cell r="C960" t="str">
            <v>UN</v>
          </cell>
          <cell r="D960">
            <v>5390</v>
          </cell>
        </row>
        <row r="961">
          <cell r="A961">
            <v>1810</v>
          </cell>
          <cell r="B961" t="str">
            <v>SALIDA LAMPARA MURO    CN</v>
          </cell>
          <cell r="C961" t="str">
            <v>UN</v>
          </cell>
          <cell r="D961">
            <v>1080</v>
          </cell>
        </row>
        <row r="962">
          <cell r="A962">
            <v>1811</v>
          </cell>
          <cell r="B962" t="str">
            <v>SALIDA LAMPARA PISO    CN</v>
          </cell>
          <cell r="C962" t="str">
            <v>UN</v>
          </cell>
          <cell r="D962">
            <v>5041</v>
          </cell>
        </row>
        <row r="963">
          <cell r="A963">
            <v>1812</v>
          </cell>
          <cell r="B963" t="str">
            <v>SALIDA LAMPARA+ROSETA  CN</v>
          </cell>
          <cell r="C963" t="str">
            <v>UN</v>
          </cell>
          <cell r="D963">
            <v>11600</v>
          </cell>
        </row>
        <row r="964">
          <cell r="A964">
            <v>1819</v>
          </cell>
          <cell r="B964" t="str">
            <v>ROSETA PORCELANA</v>
          </cell>
          <cell r="C964" t="str">
            <v>UN</v>
          </cell>
          <cell r="D964">
            <v>96280</v>
          </cell>
        </row>
        <row r="965">
          <cell r="A965">
            <v>1820</v>
          </cell>
          <cell r="B965" t="str">
            <v>ROSETA BAKELITA</v>
          </cell>
          <cell r="C965" t="str">
            <v>UN</v>
          </cell>
          <cell r="D965">
            <v>17700</v>
          </cell>
        </row>
        <row r="966">
          <cell r="A966">
            <v>1821</v>
          </cell>
          <cell r="B966" t="str">
            <v>BALA ALUMINIO No.11</v>
          </cell>
          <cell r="C966" t="str">
            <v>UN</v>
          </cell>
          <cell r="D966">
            <v>64119</v>
          </cell>
        </row>
        <row r="967">
          <cell r="A967">
            <v>1822</v>
          </cell>
          <cell r="B967" t="str">
            <v>BALA ALUMINIO No.12</v>
          </cell>
          <cell r="C967" t="str">
            <v>UN</v>
          </cell>
          <cell r="D967">
            <v>31320</v>
          </cell>
        </row>
        <row r="968">
          <cell r="A968">
            <v>1823</v>
          </cell>
          <cell r="B968" t="str">
            <v>BALA INCANDESCENTE   60 W</v>
          </cell>
          <cell r="C968" t="str">
            <v>UN</v>
          </cell>
          <cell r="D968">
            <v>96175</v>
          </cell>
        </row>
        <row r="969">
          <cell r="A969">
            <v>1824</v>
          </cell>
          <cell r="B969" t="str">
            <v>BALA INCANDESCENTE  150W</v>
          </cell>
          <cell r="C969" t="str">
            <v>UN</v>
          </cell>
          <cell r="D969">
            <v>17748</v>
          </cell>
        </row>
        <row r="970">
          <cell r="A970">
            <v>1825</v>
          </cell>
          <cell r="B970" t="str">
            <v>LAMPARA  2x20" BAJO PLACA</v>
          </cell>
          <cell r="C970" t="str">
            <v>UN</v>
          </cell>
          <cell r="D970">
            <v>20068</v>
          </cell>
        </row>
        <row r="971">
          <cell r="A971">
            <v>1826</v>
          </cell>
          <cell r="B971" t="str">
            <v>LAMPARA  2x20" BAJO PLAC1</v>
          </cell>
          <cell r="C971" t="str">
            <v>UN</v>
          </cell>
          <cell r="D971">
            <v>25172</v>
          </cell>
        </row>
        <row r="972">
          <cell r="A972">
            <v>1827</v>
          </cell>
          <cell r="B972" t="str">
            <v>LAMPARA  2x20" BAJO PLAC2</v>
          </cell>
          <cell r="C972" t="str">
            <v>UN</v>
          </cell>
          <cell r="D972">
            <v>30160</v>
          </cell>
        </row>
        <row r="973">
          <cell r="A973">
            <v>1828</v>
          </cell>
          <cell r="B973" t="str">
            <v>LAMPARA  4x20" BAJO PLACA</v>
          </cell>
          <cell r="C973" t="str">
            <v>UN</v>
          </cell>
          <cell r="D973">
            <v>621760</v>
          </cell>
        </row>
        <row r="974">
          <cell r="A974">
            <v>1829</v>
          </cell>
          <cell r="B974" t="str">
            <v>LAMPARA  4x20" BAJO PLAC1</v>
          </cell>
          <cell r="C974" t="str">
            <v>UN</v>
          </cell>
          <cell r="D974">
            <v>192341</v>
          </cell>
        </row>
        <row r="975">
          <cell r="A975">
            <v>1830</v>
          </cell>
          <cell r="B975" t="str">
            <v>LAMPARA  4x20" BAJO PLAC2</v>
          </cell>
          <cell r="C975" t="str">
            <v>UN</v>
          </cell>
          <cell r="D975">
            <v>320588</v>
          </cell>
        </row>
        <row r="976">
          <cell r="A976">
            <v>1831</v>
          </cell>
          <cell r="B976" t="str">
            <v>LAMPARA  2x40" BAJO PLACA</v>
          </cell>
          <cell r="C976" t="str">
            <v>UN</v>
          </cell>
          <cell r="D976">
            <v>22000</v>
          </cell>
        </row>
        <row r="977">
          <cell r="A977">
            <v>1832</v>
          </cell>
          <cell r="B977" t="str">
            <v>LAMPARA  2x40" BAJO PLAC1</v>
          </cell>
          <cell r="C977" t="str">
            <v>UN</v>
          </cell>
          <cell r="D977">
            <v>35798</v>
          </cell>
        </row>
        <row r="978">
          <cell r="A978">
            <v>1833</v>
          </cell>
          <cell r="B978" t="str">
            <v>LAMPARA  2x40" BAJO PLAC2</v>
          </cell>
          <cell r="C978" t="str">
            <v>UN</v>
          </cell>
          <cell r="D978">
            <v>8352</v>
          </cell>
        </row>
        <row r="979">
          <cell r="A979">
            <v>1834</v>
          </cell>
          <cell r="B979" t="str">
            <v>LAMPARA  4x40" BAJO PLACA</v>
          </cell>
          <cell r="C979" t="str">
            <v>UN</v>
          </cell>
          <cell r="D979">
            <v>34000</v>
          </cell>
        </row>
        <row r="980">
          <cell r="A980">
            <v>1835</v>
          </cell>
          <cell r="B980" t="str">
            <v>LAMPARA  4x40" BAJO PLAC1</v>
          </cell>
          <cell r="C980" t="str">
            <v>UN</v>
          </cell>
          <cell r="D980">
            <v>45000</v>
          </cell>
        </row>
        <row r="981">
          <cell r="A981">
            <v>1836</v>
          </cell>
          <cell r="B981" t="str">
            <v>LAMPARA  4x40" BAJO PLAC2</v>
          </cell>
          <cell r="C981" t="str">
            <v>UN</v>
          </cell>
          <cell r="D981">
            <v>72036</v>
          </cell>
        </row>
        <row r="982">
          <cell r="A982">
            <v>1837</v>
          </cell>
          <cell r="B982" t="str">
            <v>LAMPARA  2x48" BAJO PLACA</v>
          </cell>
          <cell r="C982" t="str">
            <v>UN</v>
          </cell>
          <cell r="D982">
            <v>129920</v>
          </cell>
        </row>
        <row r="983">
          <cell r="A983">
            <v>1838</v>
          </cell>
          <cell r="B983" t="str">
            <v>LAMPARA  2x48" BAJO PLAC1</v>
          </cell>
          <cell r="C983" t="str">
            <v>UN</v>
          </cell>
          <cell r="D983">
            <v>176900</v>
          </cell>
        </row>
        <row r="984">
          <cell r="A984">
            <v>1839</v>
          </cell>
          <cell r="B984" t="str">
            <v>LAMPARA  2x48" BAJO PLAC2</v>
          </cell>
          <cell r="C984" t="str">
            <v>UN</v>
          </cell>
          <cell r="D984">
            <v>52548</v>
          </cell>
        </row>
        <row r="985">
          <cell r="A985">
            <v>1840</v>
          </cell>
          <cell r="B985" t="str">
            <v>LAMPARA  4x48" BAJO PLACA</v>
          </cell>
          <cell r="C985" t="str">
            <v>UN</v>
          </cell>
          <cell r="D985">
            <v>71209</v>
          </cell>
        </row>
        <row r="986">
          <cell r="A986">
            <v>1841</v>
          </cell>
          <cell r="B986" t="str">
            <v>LAMPARA  4x48" BAJO PLAC1</v>
          </cell>
          <cell r="C986" t="str">
            <v>UN</v>
          </cell>
          <cell r="D986">
            <v>107408</v>
          </cell>
        </row>
        <row r="987">
          <cell r="A987">
            <v>1842</v>
          </cell>
          <cell r="B987" t="str">
            <v>LAMPARA  4x48" BAJO PLAC2</v>
          </cell>
          <cell r="C987" t="str">
            <v>UN</v>
          </cell>
          <cell r="D987">
            <v>214820</v>
          </cell>
        </row>
        <row r="988">
          <cell r="A988">
            <v>1843</v>
          </cell>
          <cell r="B988" t="str">
            <v>LAMPARA  2x96" BAJO PLACA</v>
          </cell>
          <cell r="C988" t="str">
            <v>UN</v>
          </cell>
          <cell r="D988">
            <v>73660</v>
          </cell>
        </row>
        <row r="989">
          <cell r="A989">
            <v>1844</v>
          </cell>
          <cell r="B989" t="str">
            <v>LAMPARA  2x96" BAJO PLAC1</v>
          </cell>
          <cell r="C989" t="str">
            <v>UN</v>
          </cell>
          <cell r="D989">
            <v>131892</v>
          </cell>
        </row>
        <row r="990">
          <cell r="A990">
            <v>1847</v>
          </cell>
          <cell r="B990" t="str">
            <v>FAROL COLONIAL</v>
          </cell>
          <cell r="C990" t="str">
            <v>UN</v>
          </cell>
          <cell r="D990">
            <v>9500</v>
          </cell>
        </row>
        <row r="991">
          <cell r="A991">
            <v>1849</v>
          </cell>
          <cell r="B991" t="str">
            <v>FAROL PARA POSTE</v>
          </cell>
          <cell r="C991" t="str">
            <v>UN</v>
          </cell>
          <cell r="D991">
            <v>46363</v>
          </cell>
        </row>
        <row r="992">
          <cell r="A992">
            <v>1850</v>
          </cell>
          <cell r="B992" t="str">
            <v>FAROL         DJK   125 W</v>
          </cell>
          <cell r="C992" t="str">
            <v>UN</v>
          </cell>
          <cell r="D992">
            <v>23400</v>
          </cell>
        </row>
        <row r="993">
          <cell r="A993">
            <v>1851</v>
          </cell>
          <cell r="B993" t="str">
            <v>FAROL       ESFERA  125 W</v>
          </cell>
          <cell r="C993" t="str">
            <v>UN</v>
          </cell>
          <cell r="D993">
            <v>93032</v>
          </cell>
        </row>
        <row r="994">
          <cell r="A994">
            <v>1852</v>
          </cell>
          <cell r="B994" t="str">
            <v>FAROL DE PEDESTAL</v>
          </cell>
          <cell r="C994" t="str">
            <v>UN</v>
          </cell>
          <cell r="D994">
            <v>40020</v>
          </cell>
        </row>
        <row r="995">
          <cell r="A995">
            <v>1853</v>
          </cell>
          <cell r="B995" t="str">
            <v>REFLECTOR DE PISO   250 W</v>
          </cell>
          <cell r="C995" t="str">
            <v>UN</v>
          </cell>
          <cell r="D995">
            <v>66004</v>
          </cell>
        </row>
        <row r="996">
          <cell r="A996">
            <v>1854</v>
          </cell>
          <cell r="B996" t="str">
            <v>REFLECTOR DE PISO   400 W</v>
          </cell>
          <cell r="C996" t="str">
            <v>UN</v>
          </cell>
          <cell r="D996">
            <v>34800</v>
          </cell>
        </row>
        <row r="997">
          <cell r="A997">
            <v>1855</v>
          </cell>
          <cell r="B997" t="str">
            <v>RIEL ELECTRICO  2.34 m</v>
          </cell>
          <cell r="C997" t="str">
            <v>UN</v>
          </cell>
          <cell r="D997">
            <v>79112</v>
          </cell>
        </row>
        <row r="998">
          <cell r="A998">
            <v>1856</v>
          </cell>
          <cell r="B998" t="str">
            <v>CORAZA  P/INST.FLCTES.</v>
          </cell>
          <cell r="C998" t="str">
            <v>UN</v>
          </cell>
          <cell r="D998">
            <v>50000</v>
          </cell>
        </row>
        <row r="999">
          <cell r="A999">
            <v>1857</v>
          </cell>
          <cell r="B999" t="str">
            <v>TIROS   P/INST.FLCTE.</v>
          </cell>
          <cell r="C999" t="str">
            <v>UN</v>
          </cell>
          <cell r="D999">
            <v>35693</v>
          </cell>
        </row>
        <row r="1000">
          <cell r="A1000">
            <v>1858</v>
          </cell>
          <cell r="B1000" t="str">
            <v>SOCKETS + BALASTO  P/20 W</v>
          </cell>
          <cell r="C1000" t="str">
            <v>UN</v>
          </cell>
          <cell r="D1000">
            <v>1198</v>
          </cell>
        </row>
        <row r="1001">
          <cell r="A1001">
            <v>1859</v>
          </cell>
          <cell r="B1001" t="str">
            <v>SOCKETS + BALASTO  P/40 W</v>
          </cell>
          <cell r="C1001" t="str">
            <v>UN</v>
          </cell>
          <cell r="D1001">
            <v>131892</v>
          </cell>
        </row>
        <row r="1002">
          <cell r="A1002">
            <v>1860</v>
          </cell>
          <cell r="B1002" t="str">
            <v>SOCKETS + BALASTO  P/48 W</v>
          </cell>
          <cell r="C1002" t="str">
            <v>UN</v>
          </cell>
          <cell r="D1002">
            <v>167620</v>
          </cell>
        </row>
        <row r="1003">
          <cell r="A1003">
            <v>1861</v>
          </cell>
          <cell r="B1003" t="str">
            <v>SOCKETS + BALASTO  P/96 W</v>
          </cell>
          <cell r="C1003" t="str">
            <v>UN</v>
          </cell>
          <cell r="D1003">
            <v>112172</v>
          </cell>
        </row>
        <row r="1004">
          <cell r="A1004">
            <v>1862</v>
          </cell>
          <cell r="B1004" t="str">
            <v>INST.BALAS      /   PLACA</v>
          </cell>
          <cell r="C1004" t="str">
            <v>UN</v>
          </cell>
          <cell r="D1004">
            <v>79112</v>
          </cell>
        </row>
        <row r="1005">
          <cell r="A1005">
            <v>1863</v>
          </cell>
          <cell r="B1005" t="str">
            <v>INST.BALAS      / C.FALSO</v>
          </cell>
          <cell r="C1005" t="str">
            <v>UN</v>
          </cell>
          <cell r="D1005">
            <v>117276</v>
          </cell>
        </row>
        <row r="1006">
          <cell r="A1006">
            <v>1864</v>
          </cell>
          <cell r="B1006" t="str">
            <v>INST.FLCTE.   (2P)  PLACA</v>
          </cell>
          <cell r="C1006" t="str">
            <v>UN</v>
          </cell>
          <cell r="D1006">
            <v>100224</v>
          </cell>
        </row>
        <row r="1007">
          <cell r="A1007">
            <v>1865</v>
          </cell>
          <cell r="B1007" t="str">
            <v>INST.FLCTE.   (4P)  PLACA</v>
          </cell>
          <cell r="C1007" t="str">
            <v>UN</v>
          </cell>
          <cell r="D1007">
            <v>124584</v>
          </cell>
        </row>
        <row r="1008">
          <cell r="A1008">
            <v>1866</v>
          </cell>
          <cell r="B1008" t="str">
            <v>INST.FLCTE    (6P)  PLACA</v>
          </cell>
          <cell r="C1008" t="str">
            <v>UN</v>
          </cell>
          <cell r="D1008">
            <v>131892</v>
          </cell>
        </row>
        <row r="1009">
          <cell r="A1009">
            <v>1867</v>
          </cell>
          <cell r="B1009" t="str">
            <v>INST.FLCTE      / C.FALSO</v>
          </cell>
          <cell r="C1009" t="str">
            <v>UN</v>
          </cell>
          <cell r="D1009">
            <v>172000</v>
          </cell>
        </row>
        <row r="1010">
          <cell r="A1010">
            <v>1868</v>
          </cell>
          <cell r="B1010" t="str">
            <v>PROYECTOR  SNF-011/400W</v>
          </cell>
          <cell r="C1010" t="str">
            <v>UN</v>
          </cell>
          <cell r="D1010">
            <v>5033</v>
          </cell>
        </row>
        <row r="1011">
          <cell r="A1011">
            <v>1869</v>
          </cell>
          <cell r="B1011" t="str">
            <v>PROYECTOR SNF-011T/T1000</v>
          </cell>
          <cell r="C1011" t="str">
            <v>UN</v>
          </cell>
          <cell r="D1011">
            <v>2506</v>
          </cell>
        </row>
        <row r="1012">
          <cell r="A1012">
            <v>1870</v>
          </cell>
          <cell r="B1012" t="str">
            <v>PROYECTOR PHLC-720 MERCUR</v>
          </cell>
          <cell r="C1012" t="str">
            <v>UN</v>
          </cell>
          <cell r="D1012">
            <v>26680</v>
          </cell>
        </row>
        <row r="1013">
          <cell r="A1013">
            <v>1879</v>
          </cell>
          <cell r="B1013" t="str">
            <v>SALIDA SENCILLA       PVC</v>
          </cell>
          <cell r="C1013" t="str">
            <v>UN</v>
          </cell>
          <cell r="D1013">
            <v>358033</v>
          </cell>
        </row>
        <row r="1014">
          <cell r="A1014">
            <v>1880</v>
          </cell>
          <cell r="B1014" t="str">
            <v>SALIDA SENCILLA CONM. PVC</v>
          </cell>
          <cell r="C1014" t="str">
            <v>UN</v>
          </cell>
          <cell r="D1014">
            <v>99760</v>
          </cell>
        </row>
        <row r="1015">
          <cell r="A1015">
            <v>1881</v>
          </cell>
          <cell r="B1015" t="str">
            <v>SALIDA SENCILLA+CONM. PVC</v>
          </cell>
          <cell r="C1015" t="str">
            <v>UN</v>
          </cell>
          <cell r="D1015">
            <v>130000</v>
          </cell>
        </row>
        <row r="1016">
          <cell r="A1016">
            <v>1882</v>
          </cell>
          <cell r="B1016" t="str">
            <v>SALIDA DOBLE          PVC</v>
          </cell>
          <cell r="C1016" t="str">
            <v>UN</v>
          </cell>
          <cell r="D1016">
            <v>232580</v>
          </cell>
        </row>
        <row r="1017">
          <cell r="A1017">
            <v>1883</v>
          </cell>
          <cell r="B1017" t="str">
            <v>SALIDA DOBLE CONM.    PVC</v>
          </cell>
          <cell r="C1017" t="str">
            <v>UN</v>
          </cell>
          <cell r="D1017">
            <v>132008</v>
          </cell>
        </row>
        <row r="1018">
          <cell r="A1018">
            <v>1885</v>
          </cell>
          <cell r="B1018" t="str">
            <v>SALIDA TRIPLE         PVC</v>
          </cell>
          <cell r="C1018" t="str">
            <v>UN</v>
          </cell>
          <cell r="D1018">
            <v>78184</v>
          </cell>
        </row>
        <row r="1019">
          <cell r="A1019">
            <v>1887</v>
          </cell>
          <cell r="B1019" t="str">
            <v>SALIDA CUATRO VIAS    PVC</v>
          </cell>
          <cell r="C1019" t="str">
            <v>UN</v>
          </cell>
          <cell r="D1019">
            <v>131892</v>
          </cell>
        </row>
        <row r="1020">
          <cell r="A1020">
            <v>1888</v>
          </cell>
          <cell r="B1020" t="str">
            <v>SALIDA P/TEMPORIZADOR PVC</v>
          </cell>
          <cell r="C1020" t="str">
            <v>UN</v>
          </cell>
          <cell r="D1020">
            <v>188964</v>
          </cell>
        </row>
        <row r="1021">
          <cell r="A1021">
            <v>1889</v>
          </cell>
          <cell r="B1021" t="str">
            <v>SALIDA FOTOCELDA      PVC</v>
          </cell>
          <cell r="C1021" t="str">
            <v>UN</v>
          </cell>
          <cell r="D1021">
            <v>188964</v>
          </cell>
        </row>
        <row r="1022">
          <cell r="A1022">
            <v>1890</v>
          </cell>
          <cell r="B1022" t="str">
            <v>SALIDA PARA CONTACTOR PVC</v>
          </cell>
          <cell r="C1022" t="str">
            <v>UN</v>
          </cell>
          <cell r="D1022">
            <v>131892</v>
          </cell>
        </row>
        <row r="1023">
          <cell r="A1023">
            <v>1893</v>
          </cell>
          <cell r="B1023" t="str">
            <v>SALIDA + INT.AVE 801  PVC</v>
          </cell>
          <cell r="C1023" t="str">
            <v>UN</v>
          </cell>
          <cell r="D1023">
            <v>600</v>
          </cell>
        </row>
        <row r="1024">
          <cell r="A1024">
            <v>1894</v>
          </cell>
          <cell r="B1024" t="str">
            <v>SALIDA + INT.AVE 401  PVC</v>
          </cell>
          <cell r="C1024" t="str">
            <v>UN</v>
          </cell>
          <cell r="D1024">
            <v>66004</v>
          </cell>
        </row>
        <row r="1025">
          <cell r="A1025">
            <v>1895</v>
          </cell>
          <cell r="B1025" t="str">
            <v>SALIDA + INT.AVE 601  PVC</v>
          </cell>
          <cell r="C1025" t="str">
            <v>UN</v>
          </cell>
          <cell r="D1025">
            <v>116232</v>
          </cell>
        </row>
        <row r="1026">
          <cell r="A1026">
            <v>1897</v>
          </cell>
          <cell r="B1026" t="str">
            <v>SALIDA + INT.LUM 10C  PVC</v>
          </cell>
          <cell r="C1026" t="str">
            <v>UN</v>
          </cell>
          <cell r="D1026">
            <v>18792</v>
          </cell>
        </row>
        <row r="1027">
          <cell r="A1027">
            <v>1899</v>
          </cell>
          <cell r="B1027" t="str">
            <v>SALIDA SENCILLA CONM. C.N</v>
          </cell>
          <cell r="C1027" t="str">
            <v>UN</v>
          </cell>
          <cell r="D1027">
            <v>29116</v>
          </cell>
        </row>
        <row r="1028">
          <cell r="A1028">
            <v>1900</v>
          </cell>
          <cell r="B1028" t="str">
            <v>SALIDA SENCILLA        CN</v>
          </cell>
          <cell r="C1028" t="str">
            <v>UN</v>
          </cell>
          <cell r="D1028">
            <v>36540</v>
          </cell>
        </row>
        <row r="1029">
          <cell r="A1029">
            <v>1901</v>
          </cell>
          <cell r="B1029" t="str">
            <v>SALIDA TRIPLE          CN</v>
          </cell>
          <cell r="C1029" t="str">
            <v>UN</v>
          </cell>
          <cell r="D1029">
            <v>3870</v>
          </cell>
        </row>
        <row r="1030">
          <cell r="A1030">
            <v>1902</v>
          </cell>
          <cell r="B1030" t="str">
            <v>SALIDA CUATRO VIAS     CN</v>
          </cell>
          <cell r="C1030" t="str">
            <v>UN</v>
          </cell>
          <cell r="D1030">
            <v>567</v>
          </cell>
        </row>
        <row r="1031">
          <cell r="A1031">
            <v>1903</v>
          </cell>
          <cell r="B1031" t="str">
            <v>SALIDA P/TEMPORIZADOR  CN</v>
          </cell>
          <cell r="C1031" t="str">
            <v>UN</v>
          </cell>
          <cell r="D1031">
            <v>118088</v>
          </cell>
        </row>
        <row r="1032">
          <cell r="A1032">
            <v>1904</v>
          </cell>
          <cell r="B1032" t="str">
            <v>SALIDA FOTOCELDA       CN</v>
          </cell>
          <cell r="C1032" t="str">
            <v>UN</v>
          </cell>
          <cell r="D1032">
            <v>819</v>
          </cell>
        </row>
        <row r="1033">
          <cell r="A1033">
            <v>1905</v>
          </cell>
          <cell r="B1033" t="str">
            <v>SALIDA PARA CONTACTOR  CN</v>
          </cell>
          <cell r="C1033" t="str">
            <v>UN</v>
          </cell>
          <cell r="D1033">
            <v>201492</v>
          </cell>
        </row>
        <row r="1034">
          <cell r="A1034">
            <v>1908</v>
          </cell>
          <cell r="B1034" t="str">
            <v>SALIDA + INT.AVE 211  CN</v>
          </cell>
          <cell r="C1034" t="str">
            <v>UN</v>
          </cell>
          <cell r="D1034">
            <v>305312</v>
          </cell>
        </row>
        <row r="1035">
          <cell r="A1035">
            <v>1909</v>
          </cell>
          <cell r="B1035" t="str">
            <v>SALIDA + INT.AVE 401  CN</v>
          </cell>
          <cell r="C1035" t="str">
            <v>UN</v>
          </cell>
          <cell r="D1035">
            <v>4285</v>
          </cell>
        </row>
        <row r="1036">
          <cell r="A1036">
            <v>1910</v>
          </cell>
          <cell r="B1036" t="str">
            <v>SALIDA + INT.AVE 601  CN</v>
          </cell>
          <cell r="C1036" t="str">
            <v>UN</v>
          </cell>
          <cell r="D1036">
            <v>152000</v>
          </cell>
        </row>
        <row r="1037">
          <cell r="A1037">
            <v>1911</v>
          </cell>
          <cell r="B1037" t="str">
            <v>SALIDA + INT.DEKO 010B CN</v>
          </cell>
          <cell r="C1037" t="str">
            <v>UN</v>
          </cell>
          <cell r="D1037">
            <v>150800</v>
          </cell>
        </row>
        <row r="1038">
          <cell r="A1038">
            <v>1912</v>
          </cell>
          <cell r="B1038" t="str">
            <v>SALIDA +INT.LUM LX010C CN</v>
          </cell>
          <cell r="C1038" t="str">
            <v>UN</v>
          </cell>
          <cell r="D1038">
            <v>244064</v>
          </cell>
        </row>
        <row r="1039">
          <cell r="A1039">
            <v>1913</v>
          </cell>
          <cell r="B1039" t="str">
            <v>SALIDA + CONTACT.25 A CN</v>
          </cell>
          <cell r="C1039" t="str">
            <v>UN</v>
          </cell>
          <cell r="D1039">
            <v>116232</v>
          </cell>
        </row>
        <row r="1040">
          <cell r="A1040">
            <v>1919</v>
          </cell>
          <cell r="B1040" t="str">
            <v>INT.SENCILLO   AVE  201</v>
          </cell>
          <cell r="C1040" t="str">
            <v>UN</v>
          </cell>
          <cell r="D1040">
            <v>165000</v>
          </cell>
        </row>
        <row r="1041">
          <cell r="A1041">
            <v>1920</v>
          </cell>
          <cell r="B1041" t="str">
            <v>INT.SENCILLO   AVE  401</v>
          </cell>
          <cell r="C1041" t="str">
            <v>UN</v>
          </cell>
          <cell r="D1041">
            <v>209380</v>
          </cell>
        </row>
        <row r="1042">
          <cell r="A1042">
            <v>1921</v>
          </cell>
          <cell r="B1042" t="str">
            <v>INT.SENCILLO   AVE  601</v>
          </cell>
          <cell r="C1042" t="str">
            <v>UN</v>
          </cell>
          <cell r="D1042">
            <v>244064</v>
          </cell>
        </row>
        <row r="1043">
          <cell r="A1043">
            <v>1922</v>
          </cell>
          <cell r="B1043" t="str">
            <v>INT.SENCILLO   DEKO 010B</v>
          </cell>
          <cell r="C1043" t="str">
            <v>UN</v>
          </cell>
          <cell r="D1043">
            <v>567</v>
          </cell>
        </row>
        <row r="1044">
          <cell r="A1044">
            <v>1923</v>
          </cell>
          <cell r="B1044" t="str">
            <v>INT.SENCILLO       LX010C</v>
          </cell>
          <cell r="C1044" t="str">
            <v>UN</v>
          </cell>
          <cell r="D1044">
            <v>141868</v>
          </cell>
        </row>
        <row r="1045">
          <cell r="A1045">
            <v>1924</v>
          </cell>
          <cell r="B1045" t="str">
            <v>CONM.SENCILLO AVE  202</v>
          </cell>
          <cell r="C1045" t="str">
            <v>UN</v>
          </cell>
          <cell r="D1045">
            <v>88740</v>
          </cell>
        </row>
        <row r="1046">
          <cell r="A1046">
            <v>1925</v>
          </cell>
          <cell r="B1046" t="str">
            <v>CONM.SENCILLO   AVE 402LP</v>
          </cell>
          <cell r="C1046" t="str">
            <v>UN</v>
          </cell>
          <cell r="D1046">
            <v>150800</v>
          </cell>
        </row>
        <row r="1047">
          <cell r="A1047">
            <v>1926</v>
          </cell>
          <cell r="B1047" t="str">
            <v>CONM.SENCILLO   AVE  602</v>
          </cell>
          <cell r="C1047" t="str">
            <v>UN</v>
          </cell>
          <cell r="D1047">
            <v>57072</v>
          </cell>
        </row>
        <row r="1048">
          <cell r="A1048">
            <v>1927</v>
          </cell>
          <cell r="B1048" t="str">
            <v>CONM. SENCILLO DEKO 020B</v>
          </cell>
          <cell r="C1048" t="str">
            <v>UN</v>
          </cell>
          <cell r="D1048">
            <v>74356</v>
          </cell>
        </row>
        <row r="1049">
          <cell r="A1049">
            <v>1928</v>
          </cell>
          <cell r="B1049" t="str">
            <v>CONM. SENCILLO LUM  020C</v>
          </cell>
          <cell r="C1049" t="str">
            <v>UN</v>
          </cell>
          <cell r="D1049">
            <v>98484</v>
          </cell>
        </row>
        <row r="1050">
          <cell r="A1050">
            <v>1929</v>
          </cell>
          <cell r="B1050" t="str">
            <v>INT.     DOBLE AVE  211</v>
          </cell>
          <cell r="C1050" t="str">
            <v>UN</v>
          </cell>
          <cell r="D1050">
            <v>117392</v>
          </cell>
        </row>
        <row r="1051">
          <cell r="A1051">
            <v>1930</v>
          </cell>
          <cell r="B1051" t="str">
            <v>INT.     DOBLE AVE 411 LP</v>
          </cell>
          <cell r="C1051" t="str">
            <v>UN</v>
          </cell>
          <cell r="D1051">
            <v>186876</v>
          </cell>
        </row>
        <row r="1052">
          <cell r="A1052">
            <v>1931</v>
          </cell>
          <cell r="B1052" t="str">
            <v>INT.     DOBLE AVE  611</v>
          </cell>
          <cell r="C1052" t="str">
            <v>UN</v>
          </cell>
          <cell r="D1052">
            <v>259840</v>
          </cell>
        </row>
        <row r="1053">
          <cell r="A1053">
            <v>1932</v>
          </cell>
          <cell r="B1053" t="str">
            <v>INT.     DOBLE DEKO 101B</v>
          </cell>
          <cell r="C1053" t="str">
            <v>UN</v>
          </cell>
          <cell r="D1053">
            <v>156020</v>
          </cell>
        </row>
        <row r="1054">
          <cell r="A1054">
            <v>1933</v>
          </cell>
          <cell r="B1054" t="str">
            <v>INT.     DOBLE LUM  101C</v>
          </cell>
          <cell r="C1054" t="str">
            <v>UN</v>
          </cell>
          <cell r="D1054">
            <v>241000</v>
          </cell>
        </row>
        <row r="1055">
          <cell r="A1055">
            <v>1935</v>
          </cell>
          <cell r="B1055" t="str">
            <v>INT.    TRIPLE AVE 413 LP</v>
          </cell>
          <cell r="C1055" t="str">
            <v>UN</v>
          </cell>
          <cell r="D1055">
            <v>264000</v>
          </cell>
        </row>
        <row r="1056">
          <cell r="A1056">
            <v>1936</v>
          </cell>
          <cell r="B1056" t="str">
            <v>INT.    TRIPLE AVE  633</v>
          </cell>
          <cell r="C1056" t="str">
            <v>UN</v>
          </cell>
          <cell r="D1056">
            <v>241000</v>
          </cell>
        </row>
        <row r="1057">
          <cell r="A1057">
            <v>1937</v>
          </cell>
          <cell r="B1057" t="str">
            <v>INT.    TRIPLE DEKO 111B</v>
          </cell>
          <cell r="C1057" t="str">
            <v>UN</v>
          </cell>
          <cell r="D1057">
            <v>390000</v>
          </cell>
        </row>
        <row r="1058">
          <cell r="A1058">
            <v>1938</v>
          </cell>
          <cell r="B1058" t="str">
            <v>INT.    TRIPLE LUM  111C</v>
          </cell>
          <cell r="C1058" t="str">
            <v>UN</v>
          </cell>
          <cell r="D1058">
            <v>445000</v>
          </cell>
        </row>
        <row r="1059">
          <cell r="A1059">
            <v>1939</v>
          </cell>
          <cell r="B1059" t="str">
            <v>INT.    4 VIAS AVE  404</v>
          </cell>
          <cell r="C1059" t="str">
            <v>UN</v>
          </cell>
          <cell r="D1059">
            <v>90248</v>
          </cell>
        </row>
        <row r="1060">
          <cell r="A1060">
            <v>1940</v>
          </cell>
          <cell r="B1060" t="str">
            <v>INT.    4 VIAS AVE  604</v>
          </cell>
          <cell r="C1060" t="str">
            <v>UN</v>
          </cell>
          <cell r="D1060">
            <v>104748</v>
          </cell>
        </row>
        <row r="1061">
          <cell r="A1061">
            <v>1941</v>
          </cell>
          <cell r="B1061" t="str">
            <v>INT     4 VIAS DEKO 020BV</v>
          </cell>
          <cell r="C1061" t="str">
            <v>UN</v>
          </cell>
          <cell r="D1061">
            <v>138736</v>
          </cell>
        </row>
        <row r="1062">
          <cell r="A1062">
            <v>1969</v>
          </cell>
          <cell r="B1062" t="str">
            <v>SALIDA TOMA SNC.MURO  PVC</v>
          </cell>
          <cell r="C1062" t="str">
            <v>UN</v>
          </cell>
          <cell r="D1062">
            <v>165880</v>
          </cell>
        </row>
        <row r="1063">
          <cell r="A1063">
            <v>1970</v>
          </cell>
          <cell r="B1063" t="str">
            <v>SALIDA TOMA MURO+INT. PVC</v>
          </cell>
          <cell r="C1063" t="str">
            <v>UN</v>
          </cell>
          <cell r="D1063">
            <v>916516</v>
          </cell>
        </row>
        <row r="1064">
          <cell r="A1064">
            <v>1971</v>
          </cell>
          <cell r="B1064" t="str">
            <v>SALIDA TOMA SNC. P.T. PVC</v>
          </cell>
          <cell r="C1064" t="str">
            <v>UN</v>
          </cell>
          <cell r="D1064">
            <v>1860</v>
          </cell>
        </row>
        <row r="1065">
          <cell r="A1065">
            <v>1972</v>
          </cell>
          <cell r="B1065" t="str">
            <v>SALIDA TOMA SNC. PISO PVC</v>
          </cell>
          <cell r="C1065" t="str">
            <v>UN</v>
          </cell>
          <cell r="D1065">
            <v>105000</v>
          </cell>
        </row>
        <row r="1066">
          <cell r="A1066">
            <v>1973</v>
          </cell>
          <cell r="B1066" t="str">
            <v>SALIDA TOMA SNC. 20 A PVC</v>
          </cell>
          <cell r="C1066" t="str">
            <v>UN</v>
          </cell>
          <cell r="D1066">
            <v>168664</v>
          </cell>
        </row>
        <row r="1067">
          <cell r="A1067">
            <v>1974</v>
          </cell>
          <cell r="B1067" t="str">
            <v>SALIDA TOMA BIF. 20 A PVC</v>
          </cell>
          <cell r="C1067" t="str">
            <v>UN</v>
          </cell>
          <cell r="D1067">
            <v>324500</v>
          </cell>
        </row>
        <row r="1068">
          <cell r="A1068">
            <v>1975</v>
          </cell>
          <cell r="B1068" t="str">
            <v>SALIDA TOMA TRIF.50 A PVC</v>
          </cell>
          <cell r="C1068" t="str">
            <v>UN</v>
          </cell>
          <cell r="D1068">
            <v>390000</v>
          </cell>
        </row>
        <row r="1069">
          <cell r="A1069">
            <v>1980</v>
          </cell>
          <cell r="B1069" t="str">
            <v>SALIDA TOMA SNC. MURO CN</v>
          </cell>
          <cell r="C1069" t="str">
            <v>UN</v>
          </cell>
          <cell r="D1069">
            <v>31000</v>
          </cell>
        </row>
        <row r="1070">
          <cell r="A1070">
            <v>1981</v>
          </cell>
          <cell r="B1070" t="str">
            <v>SALIDA TOMA MURO+INT. CN</v>
          </cell>
          <cell r="C1070" t="str">
            <v>UN</v>
          </cell>
          <cell r="D1070">
            <v>33000</v>
          </cell>
        </row>
        <row r="1071">
          <cell r="A1071">
            <v>1982</v>
          </cell>
          <cell r="B1071" t="str">
            <v>SALIDA TOMA SNC.  P.T.CN</v>
          </cell>
          <cell r="C1071" t="str">
            <v>UN</v>
          </cell>
          <cell r="D1071">
            <v>35500</v>
          </cell>
        </row>
        <row r="1072">
          <cell r="A1072">
            <v>1983</v>
          </cell>
          <cell r="B1072" t="str">
            <v>SALIDA TOMA SNC. PISO CN</v>
          </cell>
          <cell r="C1072" t="str">
            <v>UN</v>
          </cell>
          <cell r="D1072">
            <v>39000</v>
          </cell>
        </row>
        <row r="1073">
          <cell r="A1073">
            <v>1984</v>
          </cell>
          <cell r="B1073" t="str">
            <v>SALIDA TOMA SNC. 20 A CN</v>
          </cell>
          <cell r="C1073" t="str">
            <v>UN</v>
          </cell>
          <cell r="D1073">
            <v>178060</v>
          </cell>
        </row>
        <row r="1074">
          <cell r="A1074">
            <v>1985</v>
          </cell>
          <cell r="B1074" t="str">
            <v>SALIDA TOMA BIF. 20 A CN</v>
          </cell>
          <cell r="C1074" t="str">
            <v>UN</v>
          </cell>
          <cell r="D1074">
            <v>13500</v>
          </cell>
        </row>
        <row r="1075">
          <cell r="A1075">
            <v>1986</v>
          </cell>
          <cell r="B1075" t="str">
            <v>SALIDA TOMA TRIF.50 A CN</v>
          </cell>
          <cell r="C1075" t="str">
            <v>UN</v>
          </cell>
          <cell r="D1075">
            <v>516896</v>
          </cell>
        </row>
        <row r="1076">
          <cell r="A1076">
            <v>1990</v>
          </cell>
          <cell r="B1076" t="str">
            <v>SALIDA PVC+TOMA SNC. AVE</v>
          </cell>
          <cell r="C1076" t="str">
            <v>UN</v>
          </cell>
          <cell r="D1076">
            <v>860836</v>
          </cell>
        </row>
        <row r="1077">
          <cell r="A1077">
            <v>1991</v>
          </cell>
          <cell r="B1077" t="str">
            <v>SALIDA PVC+TOMA DBL. AVE</v>
          </cell>
          <cell r="C1077" t="str">
            <v>UN</v>
          </cell>
          <cell r="D1077">
            <v>1224728</v>
          </cell>
        </row>
        <row r="1078">
          <cell r="A1078">
            <v>1992</v>
          </cell>
          <cell r="B1078" t="str">
            <v>SALIDA PVC+TOMA DBL. DEKO</v>
          </cell>
          <cell r="C1078" t="str">
            <v>UN</v>
          </cell>
          <cell r="D1078">
            <v>230000</v>
          </cell>
        </row>
        <row r="1079">
          <cell r="A1079">
            <v>1993</v>
          </cell>
          <cell r="B1079" t="str">
            <v>SALIDA PVC+TOMA PISO AVE</v>
          </cell>
          <cell r="C1079" t="str">
            <v>UN</v>
          </cell>
          <cell r="D1079">
            <v>245000</v>
          </cell>
        </row>
        <row r="1080">
          <cell r="A1080">
            <v>1994</v>
          </cell>
          <cell r="B1080" t="str">
            <v>SALIDA PVC+TOMA+INT. AVE</v>
          </cell>
          <cell r="C1080" t="str">
            <v>UN</v>
          </cell>
          <cell r="D1080">
            <v>74356</v>
          </cell>
        </row>
        <row r="1081">
          <cell r="A1081">
            <v>1995</v>
          </cell>
          <cell r="B1081" t="str">
            <v>SALIDA PVC+TOMA TRIF. AVE</v>
          </cell>
          <cell r="C1081" t="str">
            <v>UN</v>
          </cell>
          <cell r="D1081">
            <v>117276</v>
          </cell>
        </row>
        <row r="1082">
          <cell r="A1082">
            <v>1996</v>
          </cell>
          <cell r="B1082" t="str">
            <v>SALIDA PVC+TOMA TRIF.AVE</v>
          </cell>
          <cell r="C1082" t="str">
            <v>UN</v>
          </cell>
          <cell r="D1082">
            <v>7785</v>
          </cell>
        </row>
        <row r="1083">
          <cell r="A1083">
            <v>2000</v>
          </cell>
          <cell r="B1083" t="str">
            <v>TOMA SENCILLA  AVE  206</v>
          </cell>
          <cell r="C1083" t="str">
            <v>UN</v>
          </cell>
          <cell r="D1083">
            <v>228520</v>
          </cell>
        </row>
        <row r="1084">
          <cell r="A1084">
            <v>2001</v>
          </cell>
          <cell r="B1084" t="str">
            <v>TOMA SENCILLA  AVE  406</v>
          </cell>
          <cell r="C1084" t="str">
            <v>UN</v>
          </cell>
          <cell r="D1084">
            <v>9701</v>
          </cell>
        </row>
        <row r="1085">
          <cell r="A1085">
            <v>2002</v>
          </cell>
          <cell r="B1085" t="str">
            <v>TOMA SENCILLA  AVE  606</v>
          </cell>
          <cell r="C1085" t="str">
            <v>UN</v>
          </cell>
          <cell r="D1085">
            <v>16734</v>
          </cell>
        </row>
        <row r="1086">
          <cell r="A1086">
            <v>2003</v>
          </cell>
          <cell r="B1086" t="str">
            <v>TOMA SENCILLA  AVE  806</v>
          </cell>
          <cell r="C1086" t="str">
            <v>UN</v>
          </cell>
          <cell r="D1086">
            <v>17343</v>
          </cell>
        </row>
        <row r="1087">
          <cell r="A1087">
            <v>2004</v>
          </cell>
          <cell r="B1087" t="str">
            <v>TOMA DOBLE     AVE    226</v>
          </cell>
          <cell r="C1087" t="str">
            <v>UN</v>
          </cell>
          <cell r="D1087">
            <v>592</v>
          </cell>
        </row>
        <row r="1088">
          <cell r="A1088">
            <v>2005</v>
          </cell>
          <cell r="B1088" t="str">
            <v>TOMA DOBLE     AVE  466</v>
          </cell>
          <cell r="C1088" t="str">
            <v>UN</v>
          </cell>
          <cell r="D1088">
            <v>901</v>
          </cell>
        </row>
        <row r="1089">
          <cell r="A1089">
            <v>2006</v>
          </cell>
          <cell r="B1089" t="str">
            <v>TOMA DOBLE     AVE  666</v>
          </cell>
          <cell r="C1089" t="str">
            <v>UN</v>
          </cell>
          <cell r="D1089">
            <v>48836</v>
          </cell>
        </row>
        <row r="1090">
          <cell r="A1090">
            <v>2007</v>
          </cell>
          <cell r="B1090" t="str">
            <v>TOMA DOBLE     DEKO 030BG</v>
          </cell>
          <cell r="C1090" t="str">
            <v>UN</v>
          </cell>
          <cell r="D1090">
            <v>67280</v>
          </cell>
        </row>
        <row r="1091">
          <cell r="A1091">
            <v>2008</v>
          </cell>
          <cell r="B1091" t="str">
            <v>TOMA DOBLE     LUM  303C</v>
          </cell>
          <cell r="C1091" t="str">
            <v>UN</v>
          </cell>
          <cell r="D1091">
            <v>60436</v>
          </cell>
        </row>
        <row r="1092">
          <cell r="A1092">
            <v>2009</v>
          </cell>
          <cell r="B1092" t="str">
            <v>TOMA + INT.    AVE    226</v>
          </cell>
          <cell r="C1092" t="str">
            <v>UN</v>
          </cell>
          <cell r="D1092">
            <v>79808</v>
          </cell>
        </row>
        <row r="1093">
          <cell r="A1093">
            <v>2010</v>
          </cell>
          <cell r="B1093" t="str">
            <v>TOMA + INT.    AVE  416</v>
          </cell>
          <cell r="C1093" t="str">
            <v>UN</v>
          </cell>
          <cell r="D1093">
            <v>71920</v>
          </cell>
        </row>
        <row r="1094">
          <cell r="A1094">
            <v>2011</v>
          </cell>
          <cell r="B1094" t="str">
            <v>TOMA + INT.    AVE  626</v>
          </cell>
          <cell r="C1094" t="str">
            <v>UN</v>
          </cell>
          <cell r="D1094">
            <v>94192</v>
          </cell>
        </row>
        <row r="1095">
          <cell r="A1095">
            <v>2012</v>
          </cell>
          <cell r="B1095" t="str">
            <v>TOMA + INT.     DEKO 301B</v>
          </cell>
          <cell r="C1095" t="str">
            <v>UN</v>
          </cell>
          <cell r="D1095">
            <v>97440</v>
          </cell>
        </row>
        <row r="1096">
          <cell r="A1096">
            <v>2013</v>
          </cell>
          <cell r="B1096" t="str">
            <v>TOMA + INT.    LUM  301C</v>
          </cell>
          <cell r="C1096" t="str">
            <v>UN</v>
          </cell>
          <cell r="D1096">
            <v>132588</v>
          </cell>
        </row>
        <row r="1097">
          <cell r="A1097">
            <v>2015</v>
          </cell>
          <cell r="B1097" t="str">
            <v>TOMA TRIFASICA 20 A</v>
          </cell>
          <cell r="C1097" t="str">
            <v>UN</v>
          </cell>
          <cell r="D1097">
            <v>94192</v>
          </cell>
        </row>
        <row r="1098">
          <cell r="A1098">
            <v>2016</v>
          </cell>
          <cell r="B1098" t="str">
            <v>TOMA TRIPOLAR</v>
          </cell>
          <cell r="C1098" t="str">
            <v>UN</v>
          </cell>
          <cell r="D1098">
            <v>26680</v>
          </cell>
        </row>
        <row r="1099">
          <cell r="A1099">
            <v>2029</v>
          </cell>
          <cell r="B1099" t="str">
            <v>SALIDA CAMPANA TIMBRE PVC</v>
          </cell>
          <cell r="C1099" t="str">
            <v>UN</v>
          </cell>
          <cell r="D1099">
            <v>71920</v>
          </cell>
        </row>
        <row r="1100">
          <cell r="A1100">
            <v>2030</v>
          </cell>
          <cell r="B1100" t="str">
            <v>SALIDA BOTON TIMBRE   PVC</v>
          </cell>
          <cell r="C1100" t="str">
            <v>UN</v>
          </cell>
          <cell r="D1100">
            <v>97440</v>
          </cell>
        </row>
        <row r="1101">
          <cell r="A1101">
            <v>2031</v>
          </cell>
          <cell r="B1101" t="str">
            <v>SALIDA VENTILADOR     PVC</v>
          </cell>
          <cell r="C1101" t="str">
            <v>UN</v>
          </cell>
          <cell r="D1101">
            <v>191284</v>
          </cell>
        </row>
        <row r="1102">
          <cell r="A1102">
            <v>2032</v>
          </cell>
          <cell r="B1102" t="str">
            <v>SALIDA BOMBA TRIF.    PVC</v>
          </cell>
          <cell r="C1102" t="str">
            <v>UN</v>
          </cell>
          <cell r="D1102">
            <v>234552</v>
          </cell>
        </row>
        <row r="1103">
          <cell r="A1103">
            <v>2033</v>
          </cell>
          <cell r="B1103" t="str">
            <v>SALIDA FLOTADOR       PVC</v>
          </cell>
          <cell r="C1103" t="str">
            <v>UN</v>
          </cell>
          <cell r="D1103">
            <v>26680</v>
          </cell>
        </row>
        <row r="1104">
          <cell r="A1104">
            <v>2034</v>
          </cell>
          <cell r="B1104" t="str">
            <v>SALIDA MOTOR PUERTA   PVC</v>
          </cell>
          <cell r="C1104" t="str">
            <v>UN</v>
          </cell>
          <cell r="D1104">
            <v>113680</v>
          </cell>
        </row>
        <row r="1105">
          <cell r="A1105">
            <v>2035</v>
          </cell>
          <cell r="B1105" t="str">
            <v>SALIDA CANTONERA      PVC</v>
          </cell>
          <cell r="C1105" t="str">
            <v>UN</v>
          </cell>
          <cell r="D1105">
            <v>78184</v>
          </cell>
        </row>
        <row r="1106">
          <cell r="A1106">
            <v>2036</v>
          </cell>
          <cell r="B1106" t="str">
            <v>SALIDA PUNTO ALARMA   PVC</v>
          </cell>
          <cell r="C1106" t="str">
            <v>UN</v>
          </cell>
          <cell r="D1106">
            <v>29116</v>
          </cell>
        </row>
        <row r="1107">
          <cell r="A1107">
            <v>2037</v>
          </cell>
          <cell r="B1107" t="str">
            <v>SALIDA SONIDO         PVC</v>
          </cell>
          <cell r="C1107" t="str">
            <v>UN</v>
          </cell>
          <cell r="D1107">
            <v>36540</v>
          </cell>
        </row>
        <row r="1108">
          <cell r="A1108">
            <v>2038</v>
          </cell>
          <cell r="B1108" t="str">
            <v>SALIDA CAMARA TV      PVC</v>
          </cell>
          <cell r="C1108" t="str">
            <v>UN</v>
          </cell>
          <cell r="D1108">
            <v>66004</v>
          </cell>
        </row>
        <row r="1109">
          <cell r="A1109">
            <v>2045</v>
          </cell>
          <cell r="B1109" t="str">
            <v>SALIDA CAMPANA TIMBRE CN</v>
          </cell>
          <cell r="C1109" t="str">
            <v>UN</v>
          </cell>
          <cell r="D1109">
            <v>220400</v>
          </cell>
        </row>
        <row r="1110">
          <cell r="A1110">
            <v>2046</v>
          </cell>
          <cell r="B1110" t="str">
            <v>SALIDA BOTON   TIMBRE CN</v>
          </cell>
          <cell r="C1110" t="str">
            <v>UN</v>
          </cell>
          <cell r="D1110">
            <v>36540</v>
          </cell>
        </row>
        <row r="1111">
          <cell r="A1111">
            <v>2047</v>
          </cell>
          <cell r="B1111" t="str">
            <v>SALIDA VENTILADOR     CN</v>
          </cell>
          <cell r="C1111" t="str">
            <v>UN</v>
          </cell>
          <cell r="D1111">
            <v>66004</v>
          </cell>
        </row>
        <row r="1112">
          <cell r="A1112">
            <v>2048</v>
          </cell>
          <cell r="B1112" t="str">
            <v>SALIDA BOMBA TRIF.    CN</v>
          </cell>
          <cell r="C1112" t="str">
            <v>UN</v>
          </cell>
          <cell r="D1112">
            <v>58464</v>
          </cell>
        </row>
        <row r="1113">
          <cell r="A1113">
            <v>2049</v>
          </cell>
          <cell r="B1113" t="str">
            <v>SALIDA FLOTADOR       CN</v>
          </cell>
          <cell r="C1113" t="str">
            <v>UN</v>
          </cell>
          <cell r="D1113">
            <v>116232</v>
          </cell>
        </row>
        <row r="1114">
          <cell r="A1114">
            <v>2050</v>
          </cell>
          <cell r="B1114" t="str">
            <v>SALIDA MOTOR PUERTA   CN</v>
          </cell>
          <cell r="C1114" t="str">
            <v>UN</v>
          </cell>
          <cell r="D1114">
            <v>64496</v>
          </cell>
        </row>
        <row r="1115">
          <cell r="A1115">
            <v>2051</v>
          </cell>
          <cell r="B1115" t="str">
            <v>SALIDA CANTONERA      CN</v>
          </cell>
          <cell r="C1115" t="str">
            <v>UN</v>
          </cell>
          <cell r="D1115">
            <v>85840</v>
          </cell>
        </row>
        <row r="1116">
          <cell r="A1116">
            <v>2052</v>
          </cell>
          <cell r="B1116" t="str">
            <v>SALIDA PUNTO ALARMA   CN</v>
          </cell>
          <cell r="C1116" t="str">
            <v>UN</v>
          </cell>
          <cell r="D1116">
            <v>113680</v>
          </cell>
        </row>
        <row r="1117">
          <cell r="A1117">
            <v>2053</v>
          </cell>
          <cell r="B1117" t="str">
            <v>SALIDA SONIDO         CN</v>
          </cell>
          <cell r="C1117" t="str">
            <v>UN</v>
          </cell>
          <cell r="D1117">
            <v>152888</v>
          </cell>
        </row>
        <row r="1118">
          <cell r="A1118">
            <v>2054</v>
          </cell>
          <cell r="B1118" t="str">
            <v>SALIDA CAMARA TV      CN</v>
          </cell>
          <cell r="C1118" t="str">
            <v>UN</v>
          </cell>
          <cell r="D1118">
            <v>13300</v>
          </cell>
        </row>
        <row r="1119">
          <cell r="A1119">
            <v>2055</v>
          </cell>
          <cell r="B1119" t="str">
            <v>BOTON TIMBRE   AVE    205</v>
          </cell>
          <cell r="C1119" t="str">
            <v>UN</v>
          </cell>
          <cell r="D1119">
            <v>8807</v>
          </cell>
        </row>
        <row r="1120">
          <cell r="A1120">
            <v>2056</v>
          </cell>
          <cell r="B1120" t="str">
            <v>BOTON TIMBRE   AVE  405</v>
          </cell>
          <cell r="C1120" t="str">
            <v>UN</v>
          </cell>
          <cell r="D1120">
            <v>9897</v>
          </cell>
        </row>
        <row r="1121">
          <cell r="A1121">
            <v>2057</v>
          </cell>
          <cell r="B1121" t="str">
            <v>BOTON TIMBRE   AVE  605</v>
          </cell>
          <cell r="C1121" t="str">
            <v>UN</v>
          </cell>
          <cell r="D1121">
            <v>12034</v>
          </cell>
        </row>
        <row r="1122">
          <cell r="A1122">
            <v>2058</v>
          </cell>
          <cell r="B1122" t="str">
            <v>BOTON TIMBRE   DEKO 040BL</v>
          </cell>
          <cell r="C1122" t="str">
            <v>UN</v>
          </cell>
          <cell r="D1122">
            <v>5500</v>
          </cell>
        </row>
        <row r="1123">
          <cell r="A1123">
            <v>2059</v>
          </cell>
          <cell r="B1123" t="str">
            <v>BOTON TIMBRE   LUM  040C</v>
          </cell>
          <cell r="C1123" t="str">
            <v>UN</v>
          </cell>
          <cell r="D1123">
            <v>13500</v>
          </cell>
        </row>
        <row r="1124">
          <cell r="A1124">
            <v>2060</v>
          </cell>
          <cell r="B1124" t="str">
            <v>CAMPANA TIMBRE   AVE 207</v>
          </cell>
          <cell r="C1124" t="str">
            <v>UN</v>
          </cell>
          <cell r="D1124">
            <v>65000</v>
          </cell>
        </row>
        <row r="1125">
          <cell r="A1125">
            <v>2061</v>
          </cell>
          <cell r="B1125" t="str">
            <v>CAMPANA TIMBRE   AVE 407</v>
          </cell>
          <cell r="C1125" t="str">
            <v>UN</v>
          </cell>
          <cell r="D1125">
            <v>6290</v>
          </cell>
        </row>
        <row r="1126">
          <cell r="A1126">
            <v>2062</v>
          </cell>
          <cell r="B1126" t="str">
            <v>CAMPANA TIMBRE   AVE 607</v>
          </cell>
          <cell r="C1126" t="str">
            <v>UN</v>
          </cell>
          <cell r="D1126">
            <v>19631</v>
          </cell>
        </row>
        <row r="1127">
          <cell r="A1127">
            <v>2075</v>
          </cell>
          <cell r="B1127" t="str">
            <v>CAJA MONOFASICA   6 CIRC.</v>
          </cell>
          <cell r="C1127" t="str">
            <v>UN</v>
          </cell>
          <cell r="D1127">
            <v>38477</v>
          </cell>
        </row>
        <row r="1128">
          <cell r="A1128">
            <v>2076</v>
          </cell>
          <cell r="B1128" t="str">
            <v>CAJA MONOFASICA   8 CIRC.</v>
          </cell>
          <cell r="C1128" t="str">
            <v>UN</v>
          </cell>
          <cell r="D1128">
            <v>12000</v>
          </cell>
        </row>
        <row r="1129">
          <cell r="A1129">
            <v>2077</v>
          </cell>
          <cell r="B1129" t="str">
            <v>CAJA MONOFASICA  12 CIRC.</v>
          </cell>
          <cell r="C1129" t="str">
            <v>UN</v>
          </cell>
          <cell r="D1129">
            <v>70258</v>
          </cell>
        </row>
        <row r="1130">
          <cell r="A1130">
            <v>2078</v>
          </cell>
          <cell r="B1130" t="str">
            <v>CAJA TRIFASICA    3 CIRC.</v>
          </cell>
          <cell r="C1130" t="str">
            <v>UN</v>
          </cell>
          <cell r="D1130">
            <v>96280</v>
          </cell>
        </row>
        <row r="1131">
          <cell r="A1131">
            <v>2079</v>
          </cell>
          <cell r="B1131" t="str">
            <v>CAJA TRIFASICA    6 CIRC.</v>
          </cell>
          <cell r="C1131" t="str">
            <v>UN</v>
          </cell>
          <cell r="D1131">
            <v>128769</v>
          </cell>
        </row>
        <row r="1132">
          <cell r="A1132">
            <v>2080</v>
          </cell>
          <cell r="B1132" t="str">
            <v>CAJA TRIFASICA    9 CIRC.</v>
          </cell>
          <cell r="C1132" t="str">
            <v>UN</v>
          </cell>
          <cell r="D1132">
            <v>177480</v>
          </cell>
        </row>
        <row r="1133">
          <cell r="A1133">
            <v>2081</v>
          </cell>
          <cell r="B1133" t="str">
            <v>CAJA TRIFASICA   12 CIRC.</v>
          </cell>
          <cell r="C1133" t="str">
            <v>UN</v>
          </cell>
          <cell r="D1133">
            <v>34568</v>
          </cell>
        </row>
        <row r="1134">
          <cell r="A1134">
            <v>2082</v>
          </cell>
          <cell r="B1134" t="str">
            <v>TABLERO S/PUERTA  6 CIRC.</v>
          </cell>
          <cell r="C1134" t="str">
            <v>UN</v>
          </cell>
          <cell r="D1134">
            <v>14445</v>
          </cell>
        </row>
        <row r="1135">
          <cell r="A1135">
            <v>2083</v>
          </cell>
          <cell r="B1135" t="str">
            <v>TABLERO S/PUERTA 12 CIRC.</v>
          </cell>
          <cell r="C1135" t="str">
            <v>UN</v>
          </cell>
          <cell r="D1135">
            <v>10759</v>
          </cell>
        </row>
        <row r="1136">
          <cell r="A1136">
            <v>2084</v>
          </cell>
          <cell r="B1136" t="str">
            <v>TABLERO S/PUERTA 18 CIRC.</v>
          </cell>
          <cell r="C1136" t="str">
            <v>UN</v>
          </cell>
          <cell r="D1136">
            <v>7883</v>
          </cell>
        </row>
        <row r="1137">
          <cell r="A1137">
            <v>2085</v>
          </cell>
          <cell r="B1137" t="str">
            <v>TABLERO S/PUERTA 24 CIRC.</v>
          </cell>
          <cell r="C1137" t="str">
            <v>UN</v>
          </cell>
          <cell r="D1137">
            <v>5700</v>
          </cell>
        </row>
        <row r="1138">
          <cell r="A1138">
            <v>2086</v>
          </cell>
          <cell r="B1138" t="str">
            <v>TABLERO S/PUERTA 30 CIRC.</v>
          </cell>
          <cell r="C1138" t="str">
            <v>UN</v>
          </cell>
          <cell r="D1138">
            <v>73</v>
          </cell>
        </row>
        <row r="1139">
          <cell r="A1139">
            <v>2087</v>
          </cell>
          <cell r="B1139" t="str">
            <v>TABLERO S/PUERTA 36 CIRC.</v>
          </cell>
          <cell r="C1139" t="str">
            <v>UN</v>
          </cell>
          <cell r="D1139">
            <v>6960</v>
          </cell>
        </row>
        <row r="1140">
          <cell r="A1140">
            <v>2088</v>
          </cell>
          <cell r="B1140" t="str">
            <v>TABLERO S/PUERTA 42 CIRC.</v>
          </cell>
          <cell r="C1140" t="str">
            <v>UN</v>
          </cell>
          <cell r="D1140">
            <v>3000</v>
          </cell>
        </row>
        <row r="1141">
          <cell r="A1141">
            <v>2089</v>
          </cell>
          <cell r="B1141" t="str">
            <v>TABLERO C/PUERTA 12 CIRC.</v>
          </cell>
          <cell r="C1141" t="str">
            <v>UN</v>
          </cell>
          <cell r="D1141">
            <v>5500</v>
          </cell>
        </row>
        <row r="1142">
          <cell r="A1142">
            <v>2090</v>
          </cell>
          <cell r="B1142" t="str">
            <v>TABLERO C/PUERTA 18 CIRC.</v>
          </cell>
          <cell r="C1142" t="str">
            <v>UN</v>
          </cell>
          <cell r="D1142">
            <v>3000</v>
          </cell>
        </row>
        <row r="1143">
          <cell r="A1143">
            <v>2091</v>
          </cell>
          <cell r="B1143" t="str">
            <v>TABLERO C/PUERTA 24 CIRC1</v>
          </cell>
          <cell r="C1143" t="str">
            <v>UN</v>
          </cell>
          <cell r="D1143">
            <v>3000</v>
          </cell>
        </row>
        <row r="1144">
          <cell r="A1144">
            <v>2092</v>
          </cell>
          <cell r="B1144" t="str">
            <v>TABLERO C/PUERTA 30 CIRC.</v>
          </cell>
          <cell r="C1144" t="str">
            <v>UN</v>
          </cell>
          <cell r="D1144">
            <v>1392</v>
          </cell>
        </row>
        <row r="1145">
          <cell r="A1145">
            <v>2093</v>
          </cell>
          <cell r="B1145" t="str">
            <v>TABLERO C/PUERTA 36 CIRC1</v>
          </cell>
          <cell r="C1145" t="str">
            <v>UN</v>
          </cell>
          <cell r="D1145">
            <v>1566</v>
          </cell>
        </row>
        <row r="1146">
          <cell r="A1146">
            <v>2094</v>
          </cell>
          <cell r="B1146" t="str">
            <v>TABLERO C/PUERTA 42 CIRC.</v>
          </cell>
          <cell r="C1146" t="str">
            <v>UN</v>
          </cell>
          <cell r="D1146">
            <v>1682</v>
          </cell>
        </row>
        <row r="1147">
          <cell r="A1147">
            <v>2095</v>
          </cell>
          <cell r="B1147" t="str">
            <v>TABLERO P/LLAVE  12 CIRC.</v>
          </cell>
          <cell r="C1147" t="str">
            <v>UN</v>
          </cell>
          <cell r="D1147">
            <v>6960</v>
          </cell>
        </row>
        <row r="1148">
          <cell r="A1148">
            <v>2096</v>
          </cell>
          <cell r="B1148" t="str">
            <v>TABLERO P/LLAVE  18 CIRC.</v>
          </cell>
          <cell r="C1148" t="str">
            <v>UN</v>
          </cell>
          <cell r="D1148">
            <v>131892</v>
          </cell>
        </row>
        <row r="1149">
          <cell r="A1149">
            <v>2097</v>
          </cell>
          <cell r="B1149" t="str">
            <v>TABLERO P/LLAVE  24 CIRC.</v>
          </cell>
          <cell r="C1149" t="str">
            <v>UN</v>
          </cell>
          <cell r="D1149">
            <v>79170</v>
          </cell>
        </row>
        <row r="1150">
          <cell r="A1150">
            <v>2098</v>
          </cell>
          <cell r="B1150" t="str">
            <v>TABLERO P/LLAVE  30 CIRC.</v>
          </cell>
          <cell r="C1150" t="str">
            <v>UN</v>
          </cell>
          <cell r="D1150">
            <v>17955</v>
          </cell>
        </row>
        <row r="1151">
          <cell r="A1151">
            <v>2099</v>
          </cell>
          <cell r="B1151" t="str">
            <v>TABLERO P/LLAVE  36 CIRC.</v>
          </cell>
          <cell r="C1151" t="str">
            <v>UN</v>
          </cell>
          <cell r="D1151">
            <v>84270</v>
          </cell>
        </row>
        <row r="1152">
          <cell r="A1152">
            <v>2100</v>
          </cell>
          <cell r="B1152" t="str">
            <v>TABLERO P/LLAVE  42 CIRC.</v>
          </cell>
          <cell r="C1152" t="str">
            <v>UN</v>
          </cell>
          <cell r="D1152">
            <v>3007</v>
          </cell>
        </row>
        <row r="1153">
          <cell r="A1153">
            <v>2101</v>
          </cell>
          <cell r="B1153" t="str">
            <v>TABLERO ESP.TOT. 12 CIRC.</v>
          </cell>
          <cell r="C1153" t="str">
            <v>UN</v>
          </cell>
          <cell r="D1153">
            <v>120000</v>
          </cell>
        </row>
        <row r="1154">
          <cell r="A1154">
            <v>2102</v>
          </cell>
          <cell r="B1154" t="str">
            <v>TABLERO ESP.TOT. 18 CIRC.</v>
          </cell>
          <cell r="C1154" t="str">
            <v>UN</v>
          </cell>
          <cell r="D1154">
            <v>2000</v>
          </cell>
        </row>
        <row r="1155">
          <cell r="A1155">
            <v>2103</v>
          </cell>
          <cell r="B1155" t="str">
            <v>TABLERO ESP.TOT. 24 CIRC.</v>
          </cell>
          <cell r="C1155" t="str">
            <v>UN</v>
          </cell>
          <cell r="D1155">
            <v>100688</v>
          </cell>
        </row>
        <row r="1156">
          <cell r="A1156">
            <v>2104</v>
          </cell>
          <cell r="B1156" t="str">
            <v>TABLERO ESP.TOT. 30 CIRC.</v>
          </cell>
          <cell r="C1156" t="str">
            <v>UN</v>
          </cell>
          <cell r="D1156">
            <v>550</v>
          </cell>
        </row>
        <row r="1157">
          <cell r="A1157">
            <v>2105</v>
          </cell>
          <cell r="B1157" t="str">
            <v>TABLERO ESP.TOT. 36 CIRC.</v>
          </cell>
          <cell r="C1157" t="str">
            <v>UN</v>
          </cell>
          <cell r="D1157">
            <v>122032</v>
          </cell>
        </row>
        <row r="1158">
          <cell r="A1158">
            <v>2106</v>
          </cell>
          <cell r="B1158" t="str">
            <v>TABLERO ESP.TOT. 42 CIRC.</v>
          </cell>
          <cell r="C1158" t="str">
            <v>UN</v>
          </cell>
          <cell r="D1158">
            <v>1400</v>
          </cell>
        </row>
        <row r="1159">
          <cell r="A1159">
            <v>2111</v>
          </cell>
          <cell r="B1159" t="str">
            <v>INT.AUT.ENCH.1 x   30  A</v>
          </cell>
          <cell r="C1159" t="str">
            <v>UN</v>
          </cell>
          <cell r="D1159">
            <v>1410</v>
          </cell>
        </row>
        <row r="1160">
          <cell r="A1160">
            <v>2113</v>
          </cell>
          <cell r="B1160" t="str">
            <v>INT.AUT.ENCH.1 x   50  A</v>
          </cell>
          <cell r="C1160" t="str">
            <v>UN</v>
          </cell>
          <cell r="D1160">
            <v>114956</v>
          </cell>
        </row>
        <row r="1161">
          <cell r="A1161">
            <v>2116</v>
          </cell>
          <cell r="B1161" t="str">
            <v>INT.AUT.ENCH.2 x   30  A</v>
          </cell>
          <cell r="C1161" t="str">
            <v>UN</v>
          </cell>
          <cell r="D1161">
            <v>126092</v>
          </cell>
        </row>
        <row r="1162">
          <cell r="A1162">
            <v>2118</v>
          </cell>
          <cell r="B1162" t="str">
            <v>INT.AUT.ENCH.2 x   50  A</v>
          </cell>
          <cell r="C1162" t="str">
            <v>UN</v>
          </cell>
          <cell r="D1162">
            <v>1197</v>
          </cell>
        </row>
        <row r="1163">
          <cell r="A1163">
            <v>2120</v>
          </cell>
          <cell r="B1163" t="str">
            <v>INT.AUT.ENCH.2 x   70  A</v>
          </cell>
          <cell r="C1163" t="str">
            <v>UN</v>
          </cell>
          <cell r="D1163">
            <v>1185</v>
          </cell>
        </row>
        <row r="1164">
          <cell r="A1164">
            <v>2121</v>
          </cell>
          <cell r="B1164" t="str">
            <v>INT.AUT.ENCH.2 x  100  A</v>
          </cell>
          <cell r="C1164" t="str">
            <v>UN</v>
          </cell>
          <cell r="D1164">
            <v>100000</v>
          </cell>
        </row>
        <row r="1165">
          <cell r="A1165">
            <v>2124</v>
          </cell>
          <cell r="B1165" t="str">
            <v>INT.AUT.ENCH.3 x   30  A</v>
          </cell>
          <cell r="C1165" t="str">
            <v>UN</v>
          </cell>
          <cell r="D1165">
            <v>12000</v>
          </cell>
        </row>
        <row r="1166">
          <cell r="A1166">
            <v>2126</v>
          </cell>
          <cell r="B1166" t="str">
            <v>INT.AUT.ENCH.3 x   50  A</v>
          </cell>
          <cell r="C1166" t="str">
            <v>UN</v>
          </cell>
          <cell r="D1166">
            <v>30000</v>
          </cell>
        </row>
        <row r="1167">
          <cell r="A1167">
            <v>2128</v>
          </cell>
          <cell r="B1167" t="str">
            <v>INT.AUT.ENCH.3 x   70  A</v>
          </cell>
          <cell r="C1167" t="str">
            <v>UN</v>
          </cell>
          <cell r="D1167">
            <v>10440</v>
          </cell>
        </row>
        <row r="1168">
          <cell r="A1168">
            <v>2129</v>
          </cell>
          <cell r="B1168" t="str">
            <v>INT.AUT.ENCH.3 x  100  A</v>
          </cell>
          <cell r="C1168" t="str">
            <v>UN</v>
          </cell>
          <cell r="D1168">
            <v>31400</v>
          </cell>
        </row>
        <row r="1169">
          <cell r="A1169">
            <v>2132</v>
          </cell>
          <cell r="B1169" t="str">
            <v>INT.AUT.IND. 3 x   30  A</v>
          </cell>
          <cell r="C1169" t="str">
            <v>UN</v>
          </cell>
          <cell r="D1169">
            <v>452000</v>
          </cell>
        </row>
        <row r="1170">
          <cell r="A1170">
            <v>2134</v>
          </cell>
          <cell r="B1170" t="str">
            <v>INT.AUT.IND. 3 x   50  A</v>
          </cell>
          <cell r="C1170" t="str">
            <v>UN</v>
          </cell>
          <cell r="D1170">
            <v>14384</v>
          </cell>
        </row>
        <row r="1171">
          <cell r="A1171">
            <v>2136</v>
          </cell>
          <cell r="B1171" t="str">
            <v>INT.AUT.IND. 3 x   70  A</v>
          </cell>
          <cell r="C1171" t="str">
            <v>UN</v>
          </cell>
          <cell r="D1171">
            <v>10440</v>
          </cell>
        </row>
        <row r="1172">
          <cell r="A1172">
            <v>2137</v>
          </cell>
          <cell r="B1172" t="str">
            <v>INT.AUT.IND. 3 x  100  A</v>
          </cell>
          <cell r="C1172" t="str">
            <v>UN</v>
          </cell>
          <cell r="D1172">
            <v>42500</v>
          </cell>
        </row>
        <row r="1173">
          <cell r="A1173">
            <v>2139</v>
          </cell>
          <cell r="B1173" t="str">
            <v>INT.AUT.IND. 3 x  150  A</v>
          </cell>
          <cell r="C1173" t="str">
            <v>UN</v>
          </cell>
          <cell r="D1173">
            <v>213000</v>
          </cell>
        </row>
        <row r="1174">
          <cell r="A1174">
            <v>2140</v>
          </cell>
          <cell r="B1174" t="str">
            <v>INT.AUT.IND. 3 x  175  A</v>
          </cell>
          <cell r="C1174" t="str">
            <v>UN</v>
          </cell>
          <cell r="D1174">
            <v>14384</v>
          </cell>
        </row>
        <row r="1175">
          <cell r="A1175">
            <v>2143</v>
          </cell>
          <cell r="B1175" t="str">
            <v>INT.AUT.IND. 3 x  250  A</v>
          </cell>
          <cell r="C1175" t="str">
            <v>UN</v>
          </cell>
          <cell r="D1175">
            <v>10440</v>
          </cell>
        </row>
        <row r="1176">
          <cell r="A1176">
            <v>2144</v>
          </cell>
          <cell r="B1176" t="str">
            <v>INT.AUT.IND. 3 x  300  A</v>
          </cell>
          <cell r="C1176" t="str">
            <v>UN</v>
          </cell>
          <cell r="D1176">
            <v>137692</v>
          </cell>
        </row>
        <row r="1177">
          <cell r="A1177">
            <v>2146</v>
          </cell>
          <cell r="B1177" t="str">
            <v>INT.AUT.IND. 3 x  400  A</v>
          </cell>
          <cell r="C1177" t="str">
            <v>UN</v>
          </cell>
          <cell r="D1177">
            <v>270000</v>
          </cell>
        </row>
        <row r="1178">
          <cell r="A1178">
            <v>2147</v>
          </cell>
          <cell r="B1178" t="str">
            <v>INT.AUT.IND. 3 x  600  A</v>
          </cell>
          <cell r="C1178" t="str">
            <v>UN</v>
          </cell>
          <cell r="D1178">
            <v>14384</v>
          </cell>
        </row>
        <row r="1179">
          <cell r="A1179">
            <v>2148</v>
          </cell>
          <cell r="B1179" t="str">
            <v>INT.AUT.IND. 3 x  800  A</v>
          </cell>
          <cell r="C1179" t="str">
            <v>UN</v>
          </cell>
          <cell r="D1179">
            <v>12760</v>
          </cell>
        </row>
        <row r="1180">
          <cell r="A1180">
            <v>2149</v>
          </cell>
          <cell r="B1180" t="str">
            <v>INT.AUT.IND. 3 x 1200  A</v>
          </cell>
          <cell r="C1180" t="str">
            <v>UN</v>
          </cell>
          <cell r="D1180">
            <v>13920</v>
          </cell>
        </row>
        <row r="1181">
          <cell r="A1181">
            <v>2154</v>
          </cell>
          <cell r="B1181" t="str">
            <v>TUBERIA PVC    1" INCRUST</v>
          </cell>
          <cell r="C1181" t="str">
            <v>Ml</v>
          </cell>
          <cell r="D1181">
            <v>1104940</v>
          </cell>
        </row>
        <row r="1182">
          <cell r="A1182">
            <v>2155</v>
          </cell>
          <cell r="B1182" t="str">
            <v>TUBERIA PVC 1 1/4 INCRUST</v>
          </cell>
          <cell r="C1182" t="str">
            <v>Ml</v>
          </cell>
          <cell r="D1182">
            <v>17400</v>
          </cell>
        </row>
        <row r="1183">
          <cell r="A1183">
            <v>2156</v>
          </cell>
          <cell r="B1183" t="str">
            <v>TUBERIA PVC 1 1/2 INCRUST</v>
          </cell>
          <cell r="C1183" t="str">
            <v>Ml</v>
          </cell>
          <cell r="D1183">
            <v>17052</v>
          </cell>
        </row>
        <row r="1184">
          <cell r="A1184">
            <v>2157</v>
          </cell>
          <cell r="B1184" t="str">
            <v>TUBERIA PVC    1" SUSPEND</v>
          </cell>
          <cell r="C1184" t="str">
            <v>Ml</v>
          </cell>
          <cell r="D1184">
            <v>50000</v>
          </cell>
        </row>
        <row r="1185">
          <cell r="A1185">
            <v>2158</v>
          </cell>
          <cell r="B1185" t="str">
            <v>TUBERIA PVC 1 1/4 SUSPEND</v>
          </cell>
          <cell r="C1185" t="str">
            <v>Ml</v>
          </cell>
          <cell r="D1185">
            <v>1745000</v>
          </cell>
        </row>
        <row r="1186">
          <cell r="A1186">
            <v>2159</v>
          </cell>
          <cell r="B1186" t="str">
            <v>TUBERIA PVC 1 1/2 SUSPEND</v>
          </cell>
          <cell r="C1186" t="str">
            <v>Ml</v>
          </cell>
          <cell r="D1186">
            <v>21692</v>
          </cell>
        </row>
        <row r="1187">
          <cell r="A1187">
            <v>2160</v>
          </cell>
          <cell r="B1187" t="str">
            <v>CURVA     PVC 90º      1"</v>
          </cell>
          <cell r="C1187" t="str">
            <v>UN</v>
          </cell>
          <cell r="D1187">
            <v>14732</v>
          </cell>
        </row>
        <row r="1188">
          <cell r="A1188">
            <v>2161</v>
          </cell>
          <cell r="B1188" t="str">
            <v>CURVA     PVC 90   1 1/4"</v>
          </cell>
          <cell r="C1188" t="str">
            <v>UN</v>
          </cell>
          <cell r="D1188">
            <v>1682</v>
          </cell>
        </row>
        <row r="1189">
          <cell r="A1189">
            <v>2162</v>
          </cell>
          <cell r="B1189" t="str">
            <v>CURVA     PVC 90º  1 1/2"</v>
          </cell>
          <cell r="C1189" t="str">
            <v>UN</v>
          </cell>
          <cell r="D1189">
            <v>285000</v>
          </cell>
        </row>
        <row r="1190">
          <cell r="A1190">
            <v>2164</v>
          </cell>
          <cell r="B1190" t="str">
            <v>TUBERIA  CN    1" INCRUST</v>
          </cell>
          <cell r="C1190" t="str">
            <v>Ml</v>
          </cell>
          <cell r="D1190">
            <v>19256</v>
          </cell>
        </row>
        <row r="1191">
          <cell r="A1191">
            <v>2165</v>
          </cell>
          <cell r="B1191" t="str">
            <v>TUBERIA  CN 1 1/4 INCRUST</v>
          </cell>
          <cell r="C1191" t="str">
            <v>Ml</v>
          </cell>
          <cell r="D1191">
            <v>14732</v>
          </cell>
        </row>
        <row r="1192">
          <cell r="A1192">
            <v>2166</v>
          </cell>
          <cell r="B1192" t="str">
            <v>TUBERIA  CN 1 1/2 INCRUST</v>
          </cell>
          <cell r="C1192" t="str">
            <v>Ml</v>
          </cell>
          <cell r="D1192">
            <v>626</v>
          </cell>
        </row>
        <row r="1193">
          <cell r="A1193">
            <v>2167</v>
          </cell>
          <cell r="B1193" t="str">
            <v>TUBERIA  CN    1" SUSPEND</v>
          </cell>
          <cell r="C1193" t="str">
            <v>Ml</v>
          </cell>
          <cell r="D1193">
            <v>7000</v>
          </cell>
        </row>
        <row r="1194">
          <cell r="A1194">
            <v>2168</v>
          </cell>
          <cell r="B1194" t="str">
            <v>TUBERIA  CN 1 1/4 SUSPEND</v>
          </cell>
          <cell r="C1194" t="str">
            <v>Ml</v>
          </cell>
          <cell r="D1194">
            <v>19256</v>
          </cell>
        </row>
        <row r="1195">
          <cell r="A1195">
            <v>2169</v>
          </cell>
          <cell r="B1195" t="str">
            <v>TUBERIA  CN 1 1/2 SUSPEND</v>
          </cell>
          <cell r="C1195" t="str">
            <v>Ml</v>
          </cell>
          <cell r="D1195">
            <v>17052</v>
          </cell>
        </row>
        <row r="1196">
          <cell r="A1196">
            <v>2170</v>
          </cell>
          <cell r="B1196" t="str">
            <v>CODO    CN    1"</v>
          </cell>
          <cell r="C1196" t="str">
            <v>UN</v>
          </cell>
          <cell r="D1196">
            <v>6960</v>
          </cell>
        </row>
        <row r="1197">
          <cell r="A1197">
            <v>2171</v>
          </cell>
          <cell r="B1197" t="str">
            <v>CODO    CN    1 1/4"</v>
          </cell>
          <cell r="C1197" t="str">
            <v>UN</v>
          </cell>
          <cell r="D1197">
            <v>58000</v>
          </cell>
        </row>
        <row r="1198">
          <cell r="A1198">
            <v>2172</v>
          </cell>
          <cell r="B1198" t="str">
            <v>CODO    CN    1 1/2"</v>
          </cell>
          <cell r="C1198" t="str">
            <v>UN</v>
          </cell>
          <cell r="D1198">
            <v>21692</v>
          </cell>
        </row>
        <row r="1199">
          <cell r="A1199">
            <v>2174</v>
          </cell>
          <cell r="B1199" t="str">
            <v>CORAZA METALICA       1"</v>
          </cell>
          <cell r="C1199" t="str">
            <v>Ml</v>
          </cell>
          <cell r="D1199">
            <v>10440</v>
          </cell>
        </row>
        <row r="1200">
          <cell r="A1200">
            <v>2175</v>
          </cell>
          <cell r="B1200" t="str">
            <v>SOPORTE ANGULO 1 1/2x30cm</v>
          </cell>
          <cell r="C1200" t="str">
            <v>UN</v>
          </cell>
          <cell r="D1200">
            <v>19047</v>
          </cell>
        </row>
        <row r="1201">
          <cell r="A1201">
            <v>2179</v>
          </cell>
          <cell r="B1201" t="str">
            <v>CABLE Cu     No. 2   AWG</v>
          </cell>
          <cell r="C1201" t="str">
            <v>Ml</v>
          </cell>
          <cell r="D1201">
            <v>72000</v>
          </cell>
        </row>
        <row r="1202">
          <cell r="A1202">
            <v>2180</v>
          </cell>
          <cell r="B1202" t="str">
            <v>CABLE Cu     No. 4   AWG</v>
          </cell>
          <cell r="C1202" t="str">
            <v>Ml</v>
          </cell>
          <cell r="D1202">
            <v>14384</v>
          </cell>
        </row>
        <row r="1203">
          <cell r="A1203">
            <v>2181</v>
          </cell>
          <cell r="B1203" t="str">
            <v>CABLE Cu     No. 6   AWG</v>
          </cell>
          <cell r="C1203" t="str">
            <v>Ml</v>
          </cell>
          <cell r="D1203">
            <v>10440</v>
          </cell>
        </row>
        <row r="1204">
          <cell r="A1204">
            <v>2182</v>
          </cell>
          <cell r="B1204" t="str">
            <v>CABLE Cu     No. 8   AWG</v>
          </cell>
          <cell r="C1204" t="str">
            <v>Ml</v>
          </cell>
          <cell r="D1204">
            <v>4620</v>
          </cell>
        </row>
        <row r="1205">
          <cell r="A1205">
            <v>2183</v>
          </cell>
          <cell r="B1205" t="str">
            <v>ALAMBRE Cu   No.10</v>
          </cell>
          <cell r="C1205" t="str">
            <v>Ml</v>
          </cell>
          <cell r="D1205">
            <v>120000</v>
          </cell>
        </row>
        <row r="1206">
          <cell r="A1206">
            <v>2184</v>
          </cell>
          <cell r="B1206" t="str">
            <v>ALAMBRE Cu DESNUDO No. 8</v>
          </cell>
          <cell r="C1206" t="str">
            <v>ML</v>
          </cell>
          <cell r="D1206">
            <v>14384</v>
          </cell>
        </row>
        <row r="1207">
          <cell r="A1207">
            <v>2185</v>
          </cell>
          <cell r="B1207" t="str">
            <v>ALAMBRE Cu DESNUDO No.10</v>
          </cell>
          <cell r="C1207" t="str">
            <v>ML</v>
          </cell>
          <cell r="D1207">
            <v>14732</v>
          </cell>
        </row>
        <row r="1208">
          <cell r="A1208">
            <v>2186</v>
          </cell>
          <cell r="B1208" t="str">
            <v>ALAMBRE Cu DESNUDO No.12</v>
          </cell>
          <cell r="C1208" t="str">
            <v>ML</v>
          </cell>
          <cell r="D1208">
            <v>165850</v>
          </cell>
        </row>
        <row r="1209">
          <cell r="A1209">
            <v>2187</v>
          </cell>
          <cell r="B1209" t="str">
            <v>CABLE Cu  No. 8 AWG</v>
          </cell>
          <cell r="C1209" t="str">
            <v>ML</v>
          </cell>
          <cell r="D1209">
            <v>134000</v>
          </cell>
        </row>
        <row r="1210">
          <cell r="A1210">
            <v>2188</v>
          </cell>
          <cell r="B1210" t="str">
            <v>TUBO CN 1"    +3#8 +  #10</v>
          </cell>
          <cell r="C1210" t="str">
            <v>Ml</v>
          </cell>
          <cell r="D1210">
            <v>19256</v>
          </cell>
        </row>
        <row r="1211">
          <cell r="A1211">
            <v>2189</v>
          </cell>
          <cell r="B1211" t="str">
            <v>TUBO CN 1 1/2"+3#6 +  # 8</v>
          </cell>
          <cell r="C1211" t="str">
            <v>Ml</v>
          </cell>
          <cell r="D1211">
            <v>9280</v>
          </cell>
        </row>
        <row r="1212">
          <cell r="A1212">
            <v>2190</v>
          </cell>
          <cell r="B1212" t="str">
            <v>TUBO PVC 1"  +3#8+#10+#12</v>
          </cell>
          <cell r="C1212" t="str">
            <v>Ml</v>
          </cell>
          <cell r="D1212">
            <v>6960</v>
          </cell>
        </row>
        <row r="1213">
          <cell r="A1213">
            <v>2191</v>
          </cell>
          <cell r="B1213" t="str">
            <v>TUBO PVC 1 1/2+3#6+#8+#10</v>
          </cell>
          <cell r="C1213" t="str">
            <v>Ml</v>
          </cell>
          <cell r="D1213">
            <v>205608</v>
          </cell>
        </row>
        <row r="1214">
          <cell r="A1214">
            <v>2192</v>
          </cell>
          <cell r="B1214" t="str">
            <v>CAPACETE 1/2"</v>
          </cell>
          <cell r="C1214" t="str">
            <v>UN</v>
          </cell>
          <cell r="D1214">
            <v>11600</v>
          </cell>
        </row>
        <row r="1215">
          <cell r="A1215">
            <v>2193</v>
          </cell>
          <cell r="B1215" t="str">
            <v>CABLE Cu  No. 10 AWG</v>
          </cell>
          <cell r="C1215" t="str">
            <v>ML</v>
          </cell>
          <cell r="D1215">
            <v>22504</v>
          </cell>
        </row>
        <row r="1216">
          <cell r="A1216">
            <v>2194</v>
          </cell>
          <cell r="B1216" t="str">
            <v>SUBESTACION DE LOCAL</v>
          </cell>
          <cell r="C1216" t="str">
            <v>UN</v>
          </cell>
          <cell r="D1216">
            <v>6960</v>
          </cell>
        </row>
        <row r="1217">
          <cell r="A1217">
            <v>2195</v>
          </cell>
          <cell r="B1217" t="str">
            <v>CELDA DE ENTRADA Y SALIDA</v>
          </cell>
          <cell r="C1217" t="str">
            <v>UN</v>
          </cell>
          <cell r="D1217">
            <v>190000</v>
          </cell>
        </row>
        <row r="1218">
          <cell r="A1218">
            <v>2197</v>
          </cell>
          <cell r="B1218" t="str">
            <v>CELDA PROT.TRANS.  45 KVA</v>
          </cell>
          <cell r="C1218" t="str">
            <v>UN</v>
          </cell>
          <cell r="D1218">
            <v>27260</v>
          </cell>
        </row>
        <row r="1219">
          <cell r="A1219">
            <v>2198</v>
          </cell>
          <cell r="B1219" t="str">
            <v>CELDA PROT.TRANS.  63 KVA</v>
          </cell>
          <cell r="C1219" t="str">
            <v>UN</v>
          </cell>
          <cell r="D1219">
            <v>17052</v>
          </cell>
        </row>
        <row r="1220">
          <cell r="A1220">
            <v>2199</v>
          </cell>
          <cell r="B1220" t="str">
            <v>CELDA PROT.TRANS. 112 KVA</v>
          </cell>
          <cell r="C1220" t="str">
            <v>UN</v>
          </cell>
          <cell r="D1220">
            <v>19047</v>
          </cell>
        </row>
        <row r="1221">
          <cell r="A1221">
            <v>2200</v>
          </cell>
          <cell r="B1221" t="str">
            <v>CELDA PROT.TRANS. 150 KVA</v>
          </cell>
          <cell r="C1221" t="str">
            <v>UN</v>
          </cell>
          <cell r="D1221">
            <v>1242</v>
          </cell>
        </row>
        <row r="1222">
          <cell r="A1222">
            <v>2201</v>
          </cell>
          <cell r="B1222" t="str">
            <v>CELDA PROT.TRANS. 225 KVA</v>
          </cell>
          <cell r="C1222" t="str">
            <v>UN</v>
          </cell>
          <cell r="D1222">
            <v>21692</v>
          </cell>
        </row>
        <row r="1223">
          <cell r="A1223">
            <v>2202</v>
          </cell>
          <cell r="B1223" t="str">
            <v>CELDA PROT.TRANS. 300 KVA</v>
          </cell>
          <cell r="C1223" t="str">
            <v>UN</v>
          </cell>
          <cell r="D1223">
            <v>9976</v>
          </cell>
        </row>
        <row r="1224">
          <cell r="A1224">
            <v>2203</v>
          </cell>
          <cell r="B1224" t="str">
            <v>CELDA PROT.TRANS. 400 KVA</v>
          </cell>
          <cell r="C1224" t="str">
            <v>UN</v>
          </cell>
          <cell r="D1224">
            <v>202</v>
          </cell>
        </row>
        <row r="1225">
          <cell r="A1225">
            <v>2204</v>
          </cell>
          <cell r="B1225" t="str">
            <v>CELDA PROT.TRANS. 500 KVA</v>
          </cell>
          <cell r="C1225" t="str">
            <v>UN</v>
          </cell>
          <cell r="D1225">
            <v>7850</v>
          </cell>
        </row>
        <row r="1226">
          <cell r="A1226">
            <v>2206</v>
          </cell>
          <cell r="B1226" t="str">
            <v>CELDA TRANS.       45 KVA</v>
          </cell>
          <cell r="C1226" t="str">
            <v>UN</v>
          </cell>
          <cell r="D1226">
            <v>12296</v>
          </cell>
        </row>
        <row r="1227">
          <cell r="A1227">
            <v>2207</v>
          </cell>
          <cell r="B1227" t="str">
            <v>CELDA TRANS.       75 KVA</v>
          </cell>
          <cell r="C1227" t="str">
            <v>UN</v>
          </cell>
          <cell r="D1227">
            <v>30392</v>
          </cell>
        </row>
        <row r="1228">
          <cell r="A1228">
            <v>2208</v>
          </cell>
          <cell r="B1228" t="str">
            <v>CELDA TRANS.      112 KVA</v>
          </cell>
          <cell r="C1228" t="str">
            <v>UN</v>
          </cell>
          <cell r="D1228">
            <v>6860</v>
          </cell>
        </row>
        <row r="1229">
          <cell r="A1229">
            <v>2209</v>
          </cell>
          <cell r="B1229" t="str">
            <v>CELDA TRANS.      150 KVA</v>
          </cell>
          <cell r="C1229" t="str">
            <v>UN</v>
          </cell>
          <cell r="D1229">
            <v>27028</v>
          </cell>
        </row>
        <row r="1230">
          <cell r="A1230">
            <v>2210</v>
          </cell>
          <cell r="B1230" t="str">
            <v>CELDA TRANS.      225 KVA</v>
          </cell>
          <cell r="C1230" t="str">
            <v>UN</v>
          </cell>
          <cell r="D1230">
            <v>19047</v>
          </cell>
        </row>
        <row r="1231">
          <cell r="A1231">
            <v>2211</v>
          </cell>
          <cell r="B1231" t="str">
            <v>CELDA TRANS.      300 KVA</v>
          </cell>
          <cell r="C1231" t="str">
            <v>UN</v>
          </cell>
          <cell r="D1231">
            <v>9976</v>
          </cell>
        </row>
        <row r="1232">
          <cell r="A1232">
            <v>2212</v>
          </cell>
          <cell r="B1232" t="str">
            <v>CELDA TRANS.      400 KVA</v>
          </cell>
          <cell r="C1232" t="str">
            <v>UN</v>
          </cell>
          <cell r="D1232">
            <v>30972</v>
          </cell>
        </row>
        <row r="1233">
          <cell r="A1233">
            <v>2213</v>
          </cell>
          <cell r="B1233" t="str">
            <v>CELDA TRANS.      500 KVA</v>
          </cell>
          <cell r="C1233" t="str">
            <v>UN</v>
          </cell>
          <cell r="D1233">
            <v>40000</v>
          </cell>
        </row>
        <row r="1234">
          <cell r="A1234">
            <v>2215</v>
          </cell>
          <cell r="B1234" t="str">
            <v>CAJA PARA 1 CONTADOR</v>
          </cell>
          <cell r="C1234" t="str">
            <v>UN</v>
          </cell>
          <cell r="D1234">
            <v>12760</v>
          </cell>
        </row>
        <row r="1235">
          <cell r="A1235">
            <v>2216</v>
          </cell>
          <cell r="B1235" t="str">
            <v>CAJA PARA 2 CONTADORES</v>
          </cell>
          <cell r="C1235" t="str">
            <v>UN</v>
          </cell>
          <cell r="D1235">
            <v>15080</v>
          </cell>
        </row>
        <row r="1236">
          <cell r="A1236">
            <v>2217</v>
          </cell>
          <cell r="B1236" t="str">
            <v>CAJA PARA 3 CONTADORES</v>
          </cell>
          <cell r="C1236" t="str">
            <v>UN</v>
          </cell>
          <cell r="D1236">
            <v>13688</v>
          </cell>
        </row>
        <row r="1237">
          <cell r="A1237">
            <v>2218</v>
          </cell>
          <cell r="B1237" t="str">
            <v>CAJA PARA 4 CONTADORES</v>
          </cell>
          <cell r="C1237" t="str">
            <v>UN</v>
          </cell>
          <cell r="D1237">
            <v>8120</v>
          </cell>
        </row>
        <row r="1238">
          <cell r="A1238">
            <v>2220</v>
          </cell>
          <cell r="B1238" t="str">
            <v>ARMARIO P/ 9 CONTADORES</v>
          </cell>
          <cell r="C1238" t="str">
            <v>UN</v>
          </cell>
          <cell r="D1238">
            <v>6148</v>
          </cell>
        </row>
        <row r="1239">
          <cell r="A1239">
            <v>2221</v>
          </cell>
          <cell r="B1239" t="str">
            <v>ARMARIO P/12 CONTADORES</v>
          </cell>
          <cell r="C1239" t="str">
            <v>UN</v>
          </cell>
          <cell r="D1239">
            <v>52432</v>
          </cell>
        </row>
        <row r="1240">
          <cell r="A1240">
            <v>2222</v>
          </cell>
          <cell r="B1240" t="str">
            <v>ARMARIO P/15 CONTADORES</v>
          </cell>
          <cell r="C1240" t="str">
            <v>UN</v>
          </cell>
          <cell r="D1240">
            <v>200000</v>
          </cell>
        </row>
        <row r="1241">
          <cell r="A1241">
            <v>2223</v>
          </cell>
          <cell r="B1241" t="str">
            <v>ARMARIO P/18 CONTADORES</v>
          </cell>
          <cell r="C1241" t="str">
            <v>UN</v>
          </cell>
          <cell r="D1241">
            <v>66584</v>
          </cell>
        </row>
        <row r="1242">
          <cell r="A1242">
            <v>2224</v>
          </cell>
          <cell r="B1242" t="str">
            <v>ARMARIO P/21 CONTADORES</v>
          </cell>
          <cell r="C1242" t="str">
            <v>UN</v>
          </cell>
          <cell r="D1242">
            <v>9048</v>
          </cell>
        </row>
        <row r="1243">
          <cell r="A1243">
            <v>2226</v>
          </cell>
          <cell r="B1243" t="str">
            <v>TIERRA SUBEST. DE LOCAL</v>
          </cell>
          <cell r="C1243" t="str">
            <v>UN</v>
          </cell>
          <cell r="D1243">
            <v>12180</v>
          </cell>
        </row>
        <row r="1244">
          <cell r="A1244">
            <v>2227</v>
          </cell>
          <cell r="B1244" t="str">
            <v>TIERRA SUBEST.CAPSULADA</v>
          </cell>
          <cell r="C1244" t="str">
            <v>UN</v>
          </cell>
          <cell r="D1244">
            <v>9700</v>
          </cell>
        </row>
        <row r="1245">
          <cell r="A1245">
            <v>2228</v>
          </cell>
          <cell r="B1245" t="str">
            <v>TIERRA TABLERO GRAL.DIST1</v>
          </cell>
          <cell r="C1245" t="str">
            <v>UN</v>
          </cell>
          <cell r="D1245">
            <v>40307</v>
          </cell>
        </row>
        <row r="1246">
          <cell r="A1246">
            <v>2229</v>
          </cell>
          <cell r="B1246" t="str">
            <v>TIERRA CAJA    CONTADORES</v>
          </cell>
          <cell r="C1246" t="str">
            <v>UN</v>
          </cell>
          <cell r="D1246">
            <v>14500</v>
          </cell>
        </row>
        <row r="1247">
          <cell r="A1247">
            <v>2230</v>
          </cell>
          <cell r="B1247" t="str">
            <v>TIERRA ARMARIO CONTADORES</v>
          </cell>
          <cell r="C1247" t="str">
            <v>UN</v>
          </cell>
          <cell r="D1247">
            <v>12876</v>
          </cell>
        </row>
        <row r="1248">
          <cell r="A1248">
            <v>2231</v>
          </cell>
          <cell r="B1248" t="str">
            <v>TIERRA ASCENSOR</v>
          </cell>
          <cell r="C1248" t="str">
            <v>UN</v>
          </cell>
          <cell r="D1248">
            <v>12876</v>
          </cell>
        </row>
        <row r="1249">
          <cell r="A1249">
            <v>2232</v>
          </cell>
          <cell r="B1249" t="str">
            <v>TIERRA MOTORES</v>
          </cell>
          <cell r="C1249" t="str">
            <v>UN</v>
          </cell>
          <cell r="D1249">
            <v>9396</v>
          </cell>
        </row>
        <row r="1250">
          <cell r="A1250">
            <v>2233</v>
          </cell>
          <cell r="B1250" t="str">
            <v>TIERRA PARARRAYOS /POSTE</v>
          </cell>
          <cell r="C1250" t="str">
            <v>UN</v>
          </cell>
          <cell r="D1250">
            <v>12528</v>
          </cell>
        </row>
        <row r="1251">
          <cell r="A1251">
            <v>2234</v>
          </cell>
          <cell r="B1251" t="str">
            <v>TIERRA P/ BANDEJA</v>
          </cell>
          <cell r="C1251" t="str">
            <v>UN</v>
          </cell>
          <cell r="D1251">
            <v>14000</v>
          </cell>
        </row>
        <row r="1252">
          <cell r="A1252">
            <v>2238</v>
          </cell>
          <cell r="B1252" t="str">
            <v>EXCAVACION MANUAL CIMIENTO ZAPATAS Y VIGA DE AMARRE CICLOPEO Y RETIRO DE MATERIAL</v>
          </cell>
          <cell r="C1252" t="str">
            <v>M3</v>
          </cell>
          <cell r="D1252">
            <v>22210.719293999999</v>
          </cell>
        </row>
        <row r="1253">
          <cell r="A1253">
            <v>2239</v>
          </cell>
          <cell r="B1253" t="str">
            <v>CANALIZ.SUBT. 6 x 4"  AC</v>
          </cell>
          <cell r="C1253" t="str">
            <v>Ml</v>
          </cell>
          <cell r="D1253">
            <v>14848</v>
          </cell>
        </row>
        <row r="1254">
          <cell r="A1254">
            <v>2240</v>
          </cell>
          <cell r="B1254" t="str">
            <v>CANALIZ.SUBT. 4 x 4"  AC</v>
          </cell>
          <cell r="C1254" t="str">
            <v>Ml</v>
          </cell>
          <cell r="D1254">
            <v>2320</v>
          </cell>
        </row>
        <row r="1255">
          <cell r="A1255">
            <v>2241</v>
          </cell>
          <cell r="B1255" t="str">
            <v>CANALIZ.SUBT. 2 x 4"  AC</v>
          </cell>
          <cell r="C1255" t="str">
            <v>Ml</v>
          </cell>
          <cell r="D1255">
            <v>1740</v>
          </cell>
        </row>
        <row r="1256">
          <cell r="A1256">
            <v>2242</v>
          </cell>
          <cell r="B1256" t="str">
            <v>CANALIZ.SUBT. 1 x 4"  AC</v>
          </cell>
          <cell r="C1256" t="str">
            <v>Ml</v>
          </cell>
          <cell r="D1256">
            <v>9744</v>
          </cell>
        </row>
        <row r="1257">
          <cell r="A1257">
            <v>2243</v>
          </cell>
          <cell r="B1257" t="str">
            <v>CANALIZ.AEREA 6 x 4"  AC</v>
          </cell>
          <cell r="C1257" t="str">
            <v>Ml</v>
          </cell>
          <cell r="D1257">
            <v>12876</v>
          </cell>
        </row>
        <row r="1258">
          <cell r="A1258">
            <v>2244</v>
          </cell>
          <cell r="B1258" t="str">
            <v>CANALIZ.AEREA 4 x 4"  AC</v>
          </cell>
          <cell r="C1258" t="str">
            <v>Ml</v>
          </cell>
          <cell r="D1258">
            <v>140000</v>
          </cell>
        </row>
        <row r="1259">
          <cell r="A1259">
            <v>2245</v>
          </cell>
          <cell r="B1259" t="str">
            <v>CANALIZ.AEREA 2 x 4"  AC</v>
          </cell>
          <cell r="C1259" t="str">
            <v>Ml</v>
          </cell>
          <cell r="D1259">
            <v>18045</v>
          </cell>
        </row>
        <row r="1260">
          <cell r="A1260">
            <v>2246</v>
          </cell>
          <cell r="B1260" t="str">
            <v>CANALIZ.AEREA 1 x 4"  AC</v>
          </cell>
          <cell r="C1260" t="str">
            <v>Ml</v>
          </cell>
          <cell r="D1260">
            <v>15196</v>
          </cell>
        </row>
        <row r="1261">
          <cell r="A1261">
            <v>2249</v>
          </cell>
          <cell r="B1261" t="str">
            <v>CANALIZ.SUBT. 6 x 4"  PVC</v>
          </cell>
          <cell r="C1261" t="str">
            <v>Ml</v>
          </cell>
          <cell r="D1261">
            <v>6810</v>
          </cell>
        </row>
        <row r="1262">
          <cell r="A1262">
            <v>2250</v>
          </cell>
          <cell r="B1262" t="str">
            <v>CANALIZ.SUBT. 4 x 4"  PVC</v>
          </cell>
          <cell r="C1262" t="str">
            <v>Ml</v>
          </cell>
          <cell r="D1262">
            <v>10170</v>
          </cell>
        </row>
        <row r="1263">
          <cell r="A1263">
            <v>2251</v>
          </cell>
          <cell r="B1263" t="str">
            <v>CANALIZ.SUBT. 2 x 4"  PVC</v>
          </cell>
          <cell r="C1263" t="str">
            <v>Ml</v>
          </cell>
          <cell r="D1263">
            <v>9744</v>
          </cell>
        </row>
        <row r="1264">
          <cell r="A1264">
            <v>2252</v>
          </cell>
          <cell r="B1264" t="str">
            <v>CANALIZ.SUBT. 1 x 4"  PVC</v>
          </cell>
          <cell r="C1264" t="str">
            <v>Ml</v>
          </cell>
          <cell r="D1264">
            <v>12876</v>
          </cell>
        </row>
        <row r="1265">
          <cell r="A1265">
            <v>2253</v>
          </cell>
          <cell r="B1265" t="str">
            <v>CANALIZ.AEREA 6 x 4"  PVC</v>
          </cell>
          <cell r="C1265" t="str">
            <v>Ml</v>
          </cell>
          <cell r="D1265">
            <v>29864200</v>
          </cell>
        </row>
        <row r="1266">
          <cell r="A1266">
            <v>2254</v>
          </cell>
          <cell r="B1266" t="str">
            <v>CANALIZ.AEREA 4 x 4"  PVC</v>
          </cell>
          <cell r="C1266" t="str">
            <v>Ml</v>
          </cell>
          <cell r="D1266">
            <v>5647</v>
          </cell>
        </row>
        <row r="1267">
          <cell r="A1267">
            <v>2255</v>
          </cell>
          <cell r="B1267" t="str">
            <v>CANALIZ.AEREA 2 x 4"  PVC</v>
          </cell>
          <cell r="C1267" t="str">
            <v>Ml</v>
          </cell>
          <cell r="D1267">
            <v>15196</v>
          </cell>
        </row>
        <row r="1268">
          <cell r="A1268">
            <v>2256</v>
          </cell>
          <cell r="B1268" t="str">
            <v>CANALIZ.AEREA 1 x 4"  PVC</v>
          </cell>
          <cell r="C1268" t="str">
            <v>Ml</v>
          </cell>
          <cell r="D1268">
            <v>7080</v>
          </cell>
        </row>
        <row r="1269">
          <cell r="A1269">
            <v>2259</v>
          </cell>
          <cell r="B1269" t="str">
            <v>CAMARA INSP .6x.6  A.PUB</v>
          </cell>
          <cell r="C1269" t="str">
            <v>UN</v>
          </cell>
          <cell r="D1269">
            <v>11010</v>
          </cell>
        </row>
        <row r="1270">
          <cell r="A1270">
            <v>2260</v>
          </cell>
          <cell r="B1270" t="str">
            <v>CAMARA INSPECCION SENC.</v>
          </cell>
          <cell r="C1270" t="str">
            <v>UN</v>
          </cell>
          <cell r="D1270">
            <v>13920</v>
          </cell>
        </row>
        <row r="1271">
          <cell r="A1271">
            <v>2261</v>
          </cell>
          <cell r="B1271" t="str">
            <v>CAMARA INSP DOBLE   A.PUB</v>
          </cell>
          <cell r="C1271" t="str">
            <v>UN</v>
          </cell>
          <cell r="D1271">
            <v>17052</v>
          </cell>
        </row>
        <row r="1272">
          <cell r="A1272">
            <v>2262</v>
          </cell>
          <cell r="B1272" t="str">
            <v>CAMARA INSP VEHICULAR AP.</v>
          </cell>
          <cell r="C1272" t="str">
            <v>UN</v>
          </cell>
          <cell r="D1272">
            <v>161000</v>
          </cell>
        </row>
        <row r="1273">
          <cell r="A1273">
            <v>2265</v>
          </cell>
          <cell r="B1273" t="str">
            <v>ANDEN CONCRETO  e= 0.08</v>
          </cell>
          <cell r="C1273" t="str">
            <v>M2</v>
          </cell>
          <cell r="D1273">
            <v>29928</v>
          </cell>
        </row>
        <row r="1274">
          <cell r="A1274">
            <v>2266</v>
          </cell>
          <cell r="B1274" t="str">
            <v>ANDEN CONCRETO  e= 0.10</v>
          </cell>
          <cell r="C1274" t="str">
            <v>M2</v>
          </cell>
          <cell r="D1274">
            <v>19372</v>
          </cell>
        </row>
        <row r="1275">
          <cell r="A1275">
            <v>2269</v>
          </cell>
          <cell r="B1275" t="str">
            <v>RED M.T.     TRIPLEX  4/0</v>
          </cell>
          <cell r="C1275" t="str">
            <v>Ml</v>
          </cell>
          <cell r="D1275">
            <v>11430</v>
          </cell>
        </row>
        <row r="1276">
          <cell r="A1276">
            <v>2270</v>
          </cell>
          <cell r="B1276" t="str">
            <v>RED M.T.     TRIPLEX  2/0</v>
          </cell>
          <cell r="C1276" t="str">
            <v>Ml</v>
          </cell>
          <cell r="D1276">
            <v>11716</v>
          </cell>
        </row>
        <row r="1277">
          <cell r="A1277">
            <v>2271</v>
          </cell>
          <cell r="B1277" t="str">
            <v>TERM.Cu TRIPLEX INT.  4/0</v>
          </cell>
          <cell r="C1277" t="str">
            <v>Ml</v>
          </cell>
          <cell r="D1277">
            <v>14268</v>
          </cell>
        </row>
        <row r="1278">
          <cell r="A1278">
            <v>2272</v>
          </cell>
          <cell r="B1278" t="str">
            <v>TERM.Cu TRIPLEX EXT.  3/0</v>
          </cell>
          <cell r="C1278" t="str">
            <v>Ml</v>
          </cell>
          <cell r="D1278">
            <v>36110800</v>
          </cell>
        </row>
        <row r="1279">
          <cell r="A1279">
            <v>2277</v>
          </cell>
          <cell r="B1279" t="str">
            <v>TUBO GALV.4"+ACC./BAJADA</v>
          </cell>
          <cell r="C1279" t="str">
            <v>Ml</v>
          </cell>
          <cell r="D1279">
            <v>18822</v>
          </cell>
        </row>
        <row r="1280">
          <cell r="A1280">
            <v>2278</v>
          </cell>
          <cell r="B1280" t="str">
            <v>TUBO GALV.3"+ACC./BAJADA</v>
          </cell>
          <cell r="C1280" t="str">
            <v>Ml</v>
          </cell>
          <cell r="D1280">
            <v>17168</v>
          </cell>
        </row>
        <row r="1281">
          <cell r="A1281">
            <v>2280</v>
          </cell>
          <cell r="B1281" t="str">
            <v>ESTRIBOS          M.T.</v>
          </cell>
          <cell r="C1281" t="str">
            <v>UN</v>
          </cell>
          <cell r="D1281">
            <v>360000</v>
          </cell>
        </row>
        <row r="1282">
          <cell r="A1282">
            <v>2281</v>
          </cell>
          <cell r="B1282" t="str">
            <v>GRAPAS OPERAR EN CALIENTE</v>
          </cell>
          <cell r="C1282" t="str">
            <v>UN</v>
          </cell>
          <cell r="D1282">
            <v>30289</v>
          </cell>
        </row>
        <row r="1283">
          <cell r="A1283">
            <v>2284</v>
          </cell>
          <cell r="B1283" t="str">
            <v>RED B.T.    2 (7x500 MCM)</v>
          </cell>
          <cell r="C1283" t="str">
            <v>Ml</v>
          </cell>
          <cell r="D1283">
            <v>13920</v>
          </cell>
        </row>
        <row r="1284">
          <cell r="A1284">
            <v>2285</v>
          </cell>
          <cell r="B1284" t="str">
            <v>RED B.T.    2 (7x400 MCM)</v>
          </cell>
          <cell r="C1284" t="str">
            <v>Ml</v>
          </cell>
          <cell r="D1284">
            <v>279300</v>
          </cell>
        </row>
        <row r="1285">
          <cell r="A1285">
            <v>2286</v>
          </cell>
          <cell r="B1285" t="str">
            <v>RED B.T.    2 (7x300 MCM)</v>
          </cell>
          <cell r="C1285" t="str">
            <v>Ml</v>
          </cell>
          <cell r="D1285">
            <v>18700</v>
          </cell>
        </row>
        <row r="1286">
          <cell r="A1286">
            <v>2287</v>
          </cell>
          <cell r="B1286" t="str">
            <v>RED B.T.    2 (7x4/0 AWG)</v>
          </cell>
          <cell r="C1286" t="str">
            <v>Ml</v>
          </cell>
          <cell r="D1286">
            <v>16820</v>
          </cell>
        </row>
        <row r="1287">
          <cell r="A1287">
            <v>2288</v>
          </cell>
          <cell r="B1287" t="str">
            <v>RED B.T.      11x300 MCM</v>
          </cell>
          <cell r="C1287" t="str">
            <v>Ml</v>
          </cell>
          <cell r="D1287">
            <v>18000</v>
          </cell>
        </row>
        <row r="1288">
          <cell r="A1288">
            <v>2289</v>
          </cell>
          <cell r="B1288" t="str">
            <v>RED B.T.       7x400 MCM</v>
          </cell>
          <cell r="C1288" t="str">
            <v>Ml</v>
          </cell>
          <cell r="D1288">
            <v>11020</v>
          </cell>
        </row>
        <row r="1289">
          <cell r="A1289">
            <v>2290</v>
          </cell>
          <cell r="B1289" t="str">
            <v>RED B.T.       7x4/0 AWG</v>
          </cell>
          <cell r="C1289" t="str">
            <v>Ml</v>
          </cell>
          <cell r="D1289">
            <v>13572</v>
          </cell>
        </row>
        <row r="1290">
          <cell r="A1290">
            <v>2291</v>
          </cell>
          <cell r="B1290" t="str">
            <v>RED B.T.3x350 +1x250 MCM</v>
          </cell>
          <cell r="C1290" t="str">
            <v>Ml</v>
          </cell>
          <cell r="D1290">
            <v>385.2</v>
          </cell>
        </row>
        <row r="1291">
          <cell r="A1291">
            <v>2292</v>
          </cell>
          <cell r="B1291" t="str">
            <v>RED B.T.3x400 +1x300 MCM</v>
          </cell>
          <cell r="C1291" t="str">
            <v>Ml</v>
          </cell>
          <cell r="D1291">
            <v>14614</v>
          </cell>
        </row>
        <row r="1292">
          <cell r="A1292">
            <v>2293</v>
          </cell>
          <cell r="B1292" t="str">
            <v>RED B.T.3x4/0 +1x2/0 AWG</v>
          </cell>
          <cell r="C1292" t="str">
            <v>Ml</v>
          </cell>
          <cell r="D1292">
            <v>16472</v>
          </cell>
        </row>
        <row r="1293">
          <cell r="A1293">
            <v>2294</v>
          </cell>
          <cell r="B1293" t="str">
            <v>RED B.T.3x2/0 +1x1/0 AWG</v>
          </cell>
          <cell r="C1293" t="str">
            <v>Ml</v>
          </cell>
          <cell r="D1293">
            <v>531</v>
          </cell>
        </row>
        <row r="1294">
          <cell r="A1294">
            <v>2295</v>
          </cell>
          <cell r="B1294" t="str">
            <v>RED B.T.3x1/0 +1x2   AWG</v>
          </cell>
          <cell r="C1294" t="str">
            <v>Ml</v>
          </cell>
          <cell r="D1294">
            <v>12876</v>
          </cell>
        </row>
        <row r="1295">
          <cell r="A1295">
            <v>2296</v>
          </cell>
          <cell r="B1295" t="str">
            <v>RED B.T.3x2   +1x4   AWG</v>
          </cell>
          <cell r="C1295" t="str">
            <v>Ml</v>
          </cell>
          <cell r="D1295">
            <v>15428</v>
          </cell>
        </row>
        <row r="1296">
          <cell r="A1296">
            <v>2297</v>
          </cell>
          <cell r="B1296" t="str">
            <v>BARRAJE PREM.   6 SALIDAS</v>
          </cell>
          <cell r="C1296" t="str">
            <v>UN</v>
          </cell>
          <cell r="D1296">
            <v>25870</v>
          </cell>
        </row>
        <row r="1297">
          <cell r="A1297">
            <v>2298</v>
          </cell>
          <cell r="B1297" t="str">
            <v>BORNA   4/0</v>
          </cell>
          <cell r="C1297" t="str">
            <v>UN</v>
          </cell>
          <cell r="D1297">
            <v>12860</v>
          </cell>
        </row>
        <row r="1298">
          <cell r="A1298">
            <v>2304</v>
          </cell>
          <cell r="B1298" t="str">
            <v>MASTIL PARA ANTENA 1"  TV</v>
          </cell>
          <cell r="C1298" t="str">
            <v>UN</v>
          </cell>
          <cell r="D1298">
            <v>18328</v>
          </cell>
        </row>
        <row r="1299">
          <cell r="A1299">
            <v>2305</v>
          </cell>
          <cell r="B1299" t="str">
            <v>CAJA AMPLIFICADOR      TV</v>
          </cell>
          <cell r="C1299" t="str">
            <v>UN</v>
          </cell>
          <cell r="D1299">
            <v>2138</v>
          </cell>
        </row>
        <row r="1300">
          <cell r="A1300">
            <v>2306</v>
          </cell>
          <cell r="B1300" t="str">
            <v>CAJA DE PASO     2400  TV</v>
          </cell>
          <cell r="C1300" t="str">
            <v>UN</v>
          </cell>
          <cell r="D1300">
            <v>11252</v>
          </cell>
        </row>
        <row r="1301">
          <cell r="A1301">
            <v>2307</v>
          </cell>
          <cell r="B1301" t="str">
            <v>CAJA DE PASO    10x10  TV</v>
          </cell>
          <cell r="C1301" t="str">
            <v>UN</v>
          </cell>
          <cell r="D1301">
            <v>13804</v>
          </cell>
        </row>
        <row r="1302">
          <cell r="A1302">
            <v>2308</v>
          </cell>
          <cell r="B1302" t="str">
            <v>ACOMETIDA PVC 1"ANTENA TV</v>
          </cell>
          <cell r="C1302" t="str">
            <v>Ml</v>
          </cell>
          <cell r="D1302">
            <v>25870</v>
          </cell>
        </row>
        <row r="1303">
          <cell r="A1303">
            <v>2309</v>
          </cell>
          <cell r="B1303" t="str">
            <v>SALIDA  PVC ½" ANTENA  TV</v>
          </cell>
          <cell r="C1303" t="str">
            <v>UN</v>
          </cell>
          <cell r="D1303">
            <v>11919</v>
          </cell>
        </row>
        <row r="1304">
          <cell r="A1304">
            <v>2310</v>
          </cell>
          <cell r="B1304" t="str">
            <v>ACOMETIDA CN 1" ANTENA TV</v>
          </cell>
          <cell r="C1304" t="str">
            <v>Ml</v>
          </cell>
          <cell r="D1304">
            <v>17895</v>
          </cell>
        </row>
        <row r="1305">
          <cell r="A1305">
            <v>2311</v>
          </cell>
          <cell r="B1305" t="str">
            <v>SALIDA  CN  ½"  ANTENA TV</v>
          </cell>
          <cell r="C1305" t="str">
            <v>UN</v>
          </cell>
          <cell r="D1305">
            <v>146740</v>
          </cell>
        </row>
        <row r="1306">
          <cell r="A1306">
            <v>2313</v>
          </cell>
          <cell r="B1306" t="str">
            <v>CABLE RG-59   SISTEMA  TV</v>
          </cell>
          <cell r="C1306" t="str">
            <v>Ml</v>
          </cell>
          <cell r="D1306">
            <v>10904</v>
          </cell>
        </row>
        <row r="1307">
          <cell r="A1307">
            <v>2314</v>
          </cell>
          <cell r="B1307" t="str">
            <v>AMPLIFICADOR  SISTEMA  TV</v>
          </cell>
          <cell r="C1307" t="str">
            <v>UN</v>
          </cell>
          <cell r="D1307">
            <v>13456</v>
          </cell>
        </row>
        <row r="1308">
          <cell r="A1308">
            <v>2315</v>
          </cell>
          <cell r="B1308" t="str">
            <v>ANTENA EXTERNA         TV</v>
          </cell>
          <cell r="C1308" t="str">
            <v>UN</v>
          </cell>
          <cell r="D1308">
            <v>81703</v>
          </cell>
        </row>
        <row r="1309">
          <cell r="A1309">
            <v>2316</v>
          </cell>
          <cell r="B1309" t="str">
            <v>TOMA ANTENA TV</v>
          </cell>
          <cell r="C1309" t="str">
            <v>UN</v>
          </cell>
          <cell r="D1309">
            <v>8165</v>
          </cell>
        </row>
        <row r="1310">
          <cell r="A1310">
            <v>2318</v>
          </cell>
          <cell r="B1310" t="str">
            <v>ACOM.TELS.SUSPEND. 3" PVC</v>
          </cell>
          <cell r="C1310" t="str">
            <v>ML</v>
          </cell>
          <cell r="D1310">
            <v>16356</v>
          </cell>
        </row>
        <row r="1311">
          <cell r="A1311">
            <v>2319</v>
          </cell>
          <cell r="B1311" t="str">
            <v>ACOM.TELS.INCRUST. 3" PVC</v>
          </cell>
          <cell r="C1311" t="str">
            <v>ML</v>
          </cell>
          <cell r="D1311">
            <v>9280</v>
          </cell>
        </row>
        <row r="1312">
          <cell r="A1312">
            <v>2320</v>
          </cell>
          <cell r="B1312" t="str">
            <v>CURVA    90º       3" PVC</v>
          </cell>
          <cell r="C1312" t="str">
            <v>UN</v>
          </cell>
          <cell r="D1312">
            <v>19952</v>
          </cell>
        </row>
        <row r="1313">
          <cell r="A1313">
            <v>2321</v>
          </cell>
          <cell r="B1313" t="str">
            <v>RED TELEFONOS    3/4" PVC</v>
          </cell>
          <cell r="C1313" t="str">
            <v>ML</v>
          </cell>
          <cell r="D1313">
            <v>22504</v>
          </cell>
        </row>
        <row r="1314">
          <cell r="A1314">
            <v>2322</v>
          </cell>
          <cell r="B1314" t="str">
            <v>RED TELEFONOS      1" PVC</v>
          </cell>
          <cell r="C1314" t="str">
            <v>Ml</v>
          </cell>
          <cell r="D1314">
            <v>64676</v>
          </cell>
        </row>
        <row r="1315">
          <cell r="A1315">
            <v>2323</v>
          </cell>
          <cell r="B1315" t="str">
            <v>RED TELEFONOS  1 1/2" PVC</v>
          </cell>
          <cell r="C1315" t="str">
            <v>Ml</v>
          </cell>
          <cell r="D1315">
            <v>35000</v>
          </cell>
        </row>
        <row r="1316">
          <cell r="A1316">
            <v>2325</v>
          </cell>
          <cell r="B1316" t="str">
            <v>ACOM.TELS.SUSPEND. 3"  CN</v>
          </cell>
          <cell r="C1316" t="str">
            <v>ML</v>
          </cell>
          <cell r="D1316">
            <v>25404</v>
          </cell>
        </row>
        <row r="1317">
          <cell r="A1317">
            <v>2326</v>
          </cell>
          <cell r="B1317" t="str">
            <v>ACOM TELS.INCRUST. 3"  CN</v>
          </cell>
          <cell r="C1317" t="str">
            <v>ML</v>
          </cell>
          <cell r="D1317">
            <v>2892</v>
          </cell>
        </row>
        <row r="1318">
          <cell r="A1318">
            <v>2327</v>
          </cell>
          <cell r="B1318" t="str">
            <v>CURVA    90º       3"  CN</v>
          </cell>
          <cell r="C1318" t="str">
            <v>UN</v>
          </cell>
          <cell r="D1318">
            <v>17980</v>
          </cell>
        </row>
        <row r="1319">
          <cell r="A1319">
            <v>2328</v>
          </cell>
          <cell r="B1319" t="str">
            <v>RED TELEFONOS    3/4"  CN</v>
          </cell>
          <cell r="C1319" t="str">
            <v>ML</v>
          </cell>
          <cell r="D1319">
            <v>20532</v>
          </cell>
        </row>
        <row r="1320">
          <cell r="A1320">
            <v>2329</v>
          </cell>
          <cell r="B1320" t="str">
            <v>RED TELEFONOS      1"  CN</v>
          </cell>
          <cell r="C1320" t="str">
            <v>ML</v>
          </cell>
          <cell r="D1320">
            <v>77611</v>
          </cell>
        </row>
        <row r="1321">
          <cell r="A1321">
            <v>2330</v>
          </cell>
          <cell r="B1321" t="str">
            <v>RED TELEFONOS  1 1/2"  CN</v>
          </cell>
          <cell r="C1321" t="str">
            <v>ML</v>
          </cell>
          <cell r="D1321">
            <v>1465</v>
          </cell>
        </row>
        <row r="1322">
          <cell r="A1322">
            <v>2331</v>
          </cell>
          <cell r="B1322" t="str">
            <v>CAJA DE PASO    2400 TELS</v>
          </cell>
          <cell r="C1322" t="str">
            <v>UN</v>
          </cell>
          <cell r="D1322">
            <v>23432</v>
          </cell>
        </row>
        <row r="1323">
          <cell r="A1323">
            <v>2332</v>
          </cell>
          <cell r="B1323" t="str">
            <v>CAJA DE PASO   10x10 TELS</v>
          </cell>
          <cell r="C1323" t="str">
            <v>UN</v>
          </cell>
          <cell r="D1323">
            <v>1800</v>
          </cell>
        </row>
        <row r="1324">
          <cell r="A1324">
            <v>2333</v>
          </cell>
          <cell r="B1324" t="str">
            <v>SALIDA TOMA TELEFONO  PVC</v>
          </cell>
          <cell r="C1324" t="str">
            <v>UN</v>
          </cell>
          <cell r="D1324">
            <v>6500</v>
          </cell>
        </row>
        <row r="1325">
          <cell r="A1325">
            <v>2334</v>
          </cell>
          <cell r="B1325" t="str">
            <v>SALIDA TOMA TELEFONO   CN</v>
          </cell>
          <cell r="C1325" t="str">
            <v>UN</v>
          </cell>
          <cell r="D1325">
            <v>27260</v>
          </cell>
        </row>
        <row r="1326">
          <cell r="A1326">
            <v>2335</v>
          </cell>
          <cell r="B1326" t="str">
            <v>SALIDA+TOMA TELEFONO  PVC</v>
          </cell>
          <cell r="C1326" t="str">
            <v>UN</v>
          </cell>
          <cell r="D1326">
            <v>21650</v>
          </cell>
        </row>
        <row r="1327">
          <cell r="A1327">
            <v>2338</v>
          </cell>
          <cell r="B1327" t="str">
            <v>STRIP TELEFONOS  10 PARES</v>
          </cell>
          <cell r="C1327" t="str">
            <v>UN</v>
          </cell>
          <cell r="D1327">
            <v>14880</v>
          </cell>
        </row>
        <row r="1328">
          <cell r="A1328">
            <v>2339</v>
          </cell>
          <cell r="B1328" t="str">
            <v>STRIP TELEFONOS  20 PARES</v>
          </cell>
          <cell r="C1328" t="str">
            <v>UN</v>
          </cell>
          <cell r="D1328">
            <v>150</v>
          </cell>
        </row>
        <row r="1329">
          <cell r="A1329">
            <v>2340</v>
          </cell>
          <cell r="B1329" t="str">
            <v>STRIP TELEFONOS  30 PARES</v>
          </cell>
          <cell r="C1329" t="str">
            <v>UN</v>
          </cell>
          <cell r="D1329">
            <v>11532</v>
          </cell>
        </row>
        <row r="1330">
          <cell r="A1330">
            <v>2341</v>
          </cell>
          <cell r="B1330" t="str">
            <v>STRIP TELEFONOS  40 PARES</v>
          </cell>
          <cell r="C1330" t="str">
            <v>UN</v>
          </cell>
          <cell r="D1330">
            <v>25870</v>
          </cell>
        </row>
        <row r="1331">
          <cell r="A1331">
            <v>2342</v>
          </cell>
          <cell r="B1331" t="str">
            <v>STRIP TELEFONOS  60 PARES</v>
          </cell>
          <cell r="C1331" t="str">
            <v>UN</v>
          </cell>
          <cell r="D1331">
            <v>9912</v>
          </cell>
        </row>
        <row r="1332">
          <cell r="A1332">
            <v>2343</v>
          </cell>
          <cell r="B1332" t="str">
            <v>STRIP TELEFONOS  80 PARES</v>
          </cell>
          <cell r="C1332" t="str">
            <v>UN</v>
          </cell>
          <cell r="D1332">
            <v>16789</v>
          </cell>
        </row>
        <row r="1333">
          <cell r="A1333">
            <v>2344</v>
          </cell>
          <cell r="B1333" t="str">
            <v>STRIP TELEFONOS 100 PARES</v>
          </cell>
          <cell r="C1333" t="str">
            <v>UN</v>
          </cell>
          <cell r="D1333">
            <v>33262</v>
          </cell>
        </row>
        <row r="1334">
          <cell r="A1334">
            <v>2346</v>
          </cell>
          <cell r="B1334" t="str">
            <v>SOPORTE PROYECTORES</v>
          </cell>
          <cell r="C1334" t="str">
            <v>UN</v>
          </cell>
          <cell r="D1334">
            <v>3758</v>
          </cell>
        </row>
        <row r="1335">
          <cell r="A1335">
            <v>2347</v>
          </cell>
          <cell r="B1335" t="str">
            <v>CABLE TELEFONOS   2 PARES</v>
          </cell>
          <cell r="C1335" t="str">
            <v>ML</v>
          </cell>
          <cell r="D1335">
            <v>19900</v>
          </cell>
        </row>
        <row r="1336">
          <cell r="A1336">
            <v>2348</v>
          </cell>
          <cell r="B1336" t="str">
            <v>CABLE TELEFONOS   4 PARES</v>
          </cell>
          <cell r="C1336" t="str">
            <v>ML</v>
          </cell>
          <cell r="D1336">
            <v>86850</v>
          </cell>
        </row>
        <row r="1337">
          <cell r="A1337">
            <v>2349</v>
          </cell>
          <cell r="B1337" t="str">
            <v>CABLE TELEFONOS   6 PARES</v>
          </cell>
          <cell r="C1337" t="str">
            <v>ML</v>
          </cell>
          <cell r="D1337">
            <v>16007</v>
          </cell>
        </row>
        <row r="1338">
          <cell r="A1338">
            <v>2350</v>
          </cell>
          <cell r="B1338" t="str">
            <v>CABLE TELEFONOS  10 PARES</v>
          </cell>
          <cell r="C1338" t="str">
            <v>ML</v>
          </cell>
          <cell r="D1338">
            <v>864765</v>
          </cell>
        </row>
        <row r="1339">
          <cell r="A1339">
            <v>2351</v>
          </cell>
          <cell r="B1339" t="str">
            <v>CABLE TELEFONOS  15 PARES</v>
          </cell>
          <cell r="C1339" t="str">
            <v>ML</v>
          </cell>
          <cell r="D1339">
            <v>68372</v>
          </cell>
        </row>
        <row r="1340">
          <cell r="A1340">
            <v>2352</v>
          </cell>
          <cell r="B1340" t="str">
            <v>CABLE TELEFONOS  20 PARES</v>
          </cell>
          <cell r="C1340" t="str">
            <v>ML</v>
          </cell>
          <cell r="D1340">
            <v>1200</v>
          </cell>
        </row>
        <row r="1341">
          <cell r="A1341">
            <v>2353</v>
          </cell>
          <cell r="B1341" t="str">
            <v>CABLE TELEFONOS  25 PARES</v>
          </cell>
          <cell r="C1341" t="str">
            <v>ML</v>
          </cell>
          <cell r="D1341">
            <v>800</v>
          </cell>
        </row>
        <row r="1342">
          <cell r="A1342">
            <v>2354</v>
          </cell>
          <cell r="B1342" t="str">
            <v>CABLE TELEFONOS  30 PARES</v>
          </cell>
          <cell r="C1342" t="str">
            <v>ML</v>
          </cell>
          <cell r="D1342">
            <v>85002</v>
          </cell>
        </row>
        <row r="1343">
          <cell r="A1343">
            <v>2355</v>
          </cell>
          <cell r="B1343" t="str">
            <v>CABLE TELEFONOS  40 PARES</v>
          </cell>
          <cell r="C1343" t="str">
            <v>ML</v>
          </cell>
          <cell r="D1343">
            <v>1500</v>
          </cell>
        </row>
        <row r="1344">
          <cell r="A1344">
            <v>2356</v>
          </cell>
          <cell r="B1344" t="str">
            <v>CABLE TELEFONOS  50 PARES</v>
          </cell>
          <cell r="C1344" t="str">
            <v>ML</v>
          </cell>
          <cell r="D1344">
            <v>1000</v>
          </cell>
        </row>
        <row r="1345">
          <cell r="A1345">
            <v>2357</v>
          </cell>
          <cell r="B1345" t="str">
            <v>CABLE TELEFONOS  70 PARES</v>
          </cell>
          <cell r="C1345" t="str">
            <v>ML</v>
          </cell>
          <cell r="D1345">
            <v>320160</v>
          </cell>
        </row>
        <row r="1346">
          <cell r="A1346">
            <v>2358</v>
          </cell>
          <cell r="B1346" t="str">
            <v>CABLE TELEFONOS 100 PARES</v>
          </cell>
          <cell r="C1346" t="str">
            <v>ML</v>
          </cell>
          <cell r="D1346">
            <v>320160</v>
          </cell>
        </row>
        <row r="1347">
          <cell r="A1347">
            <v>2360</v>
          </cell>
          <cell r="B1347" t="str">
            <v>RED CITOFONOS    1/2" PVC</v>
          </cell>
          <cell r="C1347" t="str">
            <v>ML</v>
          </cell>
          <cell r="D1347">
            <v>8800</v>
          </cell>
        </row>
        <row r="1348">
          <cell r="A1348">
            <v>2361</v>
          </cell>
          <cell r="B1348" t="str">
            <v>RED CITOFONOS    3/4" PVC</v>
          </cell>
          <cell r="C1348" t="str">
            <v>ML</v>
          </cell>
          <cell r="D1348">
            <v>155440</v>
          </cell>
        </row>
        <row r="1349">
          <cell r="A1349">
            <v>2362</v>
          </cell>
          <cell r="B1349" t="str">
            <v>RED CITOFONOS      1" PVC</v>
          </cell>
          <cell r="C1349" t="str">
            <v>ML</v>
          </cell>
          <cell r="D1349">
            <v>148480</v>
          </cell>
        </row>
        <row r="1350">
          <cell r="A1350">
            <v>2363</v>
          </cell>
          <cell r="B1350" t="str">
            <v>RED CITOFONOS  1 1/2" PVC</v>
          </cell>
          <cell r="C1350" t="str">
            <v>ML</v>
          </cell>
          <cell r="D1350">
            <v>148480</v>
          </cell>
        </row>
        <row r="1351">
          <cell r="A1351">
            <v>2364</v>
          </cell>
          <cell r="B1351" t="str">
            <v>CURVA     90º    1/2" PVC</v>
          </cell>
          <cell r="C1351" t="str">
            <v>UN</v>
          </cell>
          <cell r="D1351">
            <v>59392</v>
          </cell>
        </row>
        <row r="1352">
          <cell r="A1352">
            <v>2365</v>
          </cell>
          <cell r="B1352" t="str">
            <v>CURVA     90º    3/4" PVC</v>
          </cell>
          <cell r="C1352" t="str">
            <v>UN</v>
          </cell>
          <cell r="D1352">
            <v>26300</v>
          </cell>
        </row>
        <row r="1353">
          <cell r="A1353">
            <v>2366</v>
          </cell>
          <cell r="B1353" t="str">
            <v>CURVA     90º      1" PVC</v>
          </cell>
          <cell r="C1353" t="str">
            <v>UN</v>
          </cell>
          <cell r="D1353">
            <v>42920</v>
          </cell>
        </row>
        <row r="1354">
          <cell r="A1354">
            <v>2367</v>
          </cell>
          <cell r="B1354" t="str">
            <v>CURVA     90º  1 1/2" PVC</v>
          </cell>
          <cell r="C1354" t="str">
            <v>UN</v>
          </cell>
          <cell r="D1354">
            <v>25870</v>
          </cell>
        </row>
        <row r="1355">
          <cell r="A1355">
            <v>2368</v>
          </cell>
          <cell r="B1355" t="str">
            <v>RED CITOFONOS    1/2"  CN</v>
          </cell>
          <cell r="C1355" t="str">
            <v>ML</v>
          </cell>
          <cell r="D1355">
            <v>46500</v>
          </cell>
        </row>
        <row r="1356">
          <cell r="A1356">
            <v>2369</v>
          </cell>
          <cell r="B1356" t="str">
            <v>RED CITOFONOS    3/4"  CN</v>
          </cell>
          <cell r="C1356" t="str">
            <v>ML</v>
          </cell>
          <cell r="D1356">
            <v>16820</v>
          </cell>
        </row>
        <row r="1357">
          <cell r="A1357">
            <v>2370</v>
          </cell>
          <cell r="B1357" t="str">
            <v>RED CITOFONOS      1"  CN</v>
          </cell>
          <cell r="C1357" t="str">
            <v>ML</v>
          </cell>
          <cell r="D1357">
            <v>16820</v>
          </cell>
        </row>
        <row r="1358">
          <cell r="A1358">
            <v>2371</v>
          </cell>
          <cell r="B1358" t="str">
            <v>RED CITOFONOS  1 1/2"  CN</v>
          </cell>
          <cell r="C1358" t="str">
            <v>ML</v>
          </cell>
          <cell r="D1358">
            <v>17500</v>
          </cell>
        </row>
        <row r="1359">
          <cell r="A1359">
            <v>2372</v>
          </cell>
          <cell r="B1359" t="str">
            <v>CURVA     90º    1/2"  CN</v>
          </cell>
          <cell r="C1359" t="str">
            <v>UN</v>
          </cell>
          <cell r="D1359">
            <v>9470</v>
          </cell>
        </row>
        <row r="1360">
          <cell r="A1360">
            <v>2373</v>
          </cell>
          <cell r="B1360" t="str">
            <v>CURVA     90º    3/4"  CN</v>
          </cell>
          <cell r="C1360" t="str">
            <v>UN</v>
          </cell>
          <cell r="D1360">
            <v>17300</v>
          </cell>
        </row>
        <row r="1361">
          <cell r="A1361">
            <v>2374</v>
          </cell>
          <cell r="B1361" t="str">
            <v>CURVA     90º      1"  CN</v>
          </cell>
          <cell r="C1361" t="str">
            <v>UN</v>
          </cell>
          <cell r="D1361">
            <v>197154</v>
          </cell>
        </row>
        <row r="1362">
          <cell r="A1362">
            <v>2375</v>
          </cell>
          <cell r="B1362" t="str">
            <v>CURVA     90º   1 1/2" CN</v>
          </cell>
          <cell r="C1362" t="str">
            <v>UN</v>
          </cell>
          <cell r="D1362">
            <v>22800</v>
          </cell>
        </row>
        <row r="1363">
          <cell r="A1363">
            <v>2376</v>
          </cell>
          <cell r="B1363" t="str">
            <v>CAJA DE PASO    2400 CIT.</v>
          </cell>
          <cell r="C1363" t="str">
            <v>UN</v>
          </cell>
          <cell r="D1363">
            <v>17900</v>
          </cell>
        </row>
        <row r="1364">
          <cell r="A1364">
            <v>2377</v>
          </cell>
          <cell r="B1364" t="str">
            <v>CAJA DE PASO   10x10 CIT.</v>
          </cell>
          <cell r="C1364" t="str">
            <v>UN</v>
          </cell>
          <cell r="D1364">
            <v>36958</v>
          </cell>
        </row>
        <row r="1365">
          <cell r="A1365">
            <v>2378</v>
          </cell>
          <cell r="B1365" t="str">
            <v>SALIDA PARA CITOFONO  PVC</v>
          </cell>
          <cell r="C1365" t="str">
            <v>UN</v>
          </cell>
          <cell r="D1365">
            <v>17700</v>
          </cell>
        </row>
        <row r="1366">
          <cell r="A1366">
            <v>2379</v>
          </cell>
          <cell r="B1366" t="str">
            <v>SALIDA PARA CITOFONO   CN</v>
          </cell>
          <cell r="C1366" t="str">
            <v>UN</v>
          </cell>
          <cell r="D1366">
            <v>260085</v>
          </cell>
        </row>
        <row r="1367">
          <cell r="A1367">
            <v>2381</v>
          </cell>
          <cell r="B1367" t="str">
            <v>PORTERO/FUENTE  1 BOTON</v>
          </cell>
          <cell r="C1367" t="str">
            <v>UN</v>
          </cell>
          <cell r="D1367">
            <v>23200</v>
          </cell>
        </row>
        <row r="1368">
          <cell r="A1368">
            <v>2382</v>
          </cell>
          <cell r="B1368" t="str">
            <v>PORTERO/FUENTE 10 BOTONES</v>
          </cell>
          <cell r="C1368" t="str">
            <v>UN</v>
          </cell>
          <cell r="D1368">
            <v>15600</v>
          </cell>
        </row>
        <row r="1369">
          <cell r="A1369">
            <v>2383</v>
          </cell>
          <cell r="B1369" t="str">
            <v>PORTERO/FUENTE 20 BOTONES</v>
          </cell>
          <cell r="C1369" t="str">
            <v>UN</v>
          </cell>
          <cell r="D1369">
            <v>77611</v>
          </cell>
        </row>
        <row r="1370">
          <cell r="A1370">
            <v>2384</v>
          </cell>
          <cell r="B1370" t="str">
            <v>CONSOLA        13 BOTONES</v>
          </cell>
          <cell r="C1370" t="str">
            <v>UN</v>
          </cell>
          <cell r="D1370">
            <v>16800</v>
          </cell>
        </row>
        <row r="1371">
          <cell r="A1371">
            <v>2385</v>
          </cell>
          <cell r="B1371" t="str">
            <v>CONSOLA        20 BOTONES</v>
          </cell>
          <cell r="C1371" t="str">
            <v>UN</v>
          </cell>
          <cell r="D1371">
            <v>7280</v>
          </cell>
        </row>
        <row r="1372">
          <cell r="A1372">
            <v>2386</v>
          </cell>
          <cell r="B1372" t="str">
            <v>CONSOLA        40 BOTONES</v>
          </cell>
          <cell r="C1372" t="str">
            <v>UN</v>
          </cell>
          <cell r="D1372">
            <v>21800</v>
          </cell>
        </row>
        <row r="1373">
          <cell r="A1373">
            <v>2387</v>
          </cell>
          <cell r="B1373" t="str">
            <v>CITOFONO INTELSA 2/BOTON</v>
          </cell>
          <cell r="C1373" t="str">
            <v>UN</v>
          </cell>
          <cell r="D1373">
            <v>16000</v>
          </cell>
        </row>
        <row r="1374">
          <cell r="A1374">
            <v>2389</v>
          </cell>
          <cell r="B1374" t="str">
            <v>CABLE TELEFONOS   2 PARE1</v>
          </cell>
          <cell r="C1374" t="str">
            <v>Ml</v>
          </cell>
          <cell r="D1374">
            <v>64740</v>
          </cell>
        </row>
        <row r="1375">
          <cell r="A1375">
            <v>2390</v>
          </cell>
          <cell r="B1375" t="str">
            <v>CABLE TELEFONOS  15 PARE1</v>
          </cell>
          <cell r="C1375" t="str">
            <v>Ml</v>
          </cell>
          <cell r="D1375">
            <v>17200</v>
          </cell>
        </row>
        <row r="1376">
          <cell r="A1376">
            <v>2391</v>
          </cell>
          <cell r="B1376" t="str">
            <v>POSTE CONCRETO 12m. 510Kg</v>
          </cell>
          <cell r="C1376" t="str">
            <v>un</v>
          </cell>
          <cell r="D1376">
            <v>1720</v>
          </cell>
        </row>
        <row r="1377">
          <cell r="A1377">
            <v>2392</v>
          </cell>
          <cell r="B1377" t="str">
            <v>SOPORTE PROYECTORE1</v>
          </cell>
          <cell r="C1377" t="str">
            <v>UN</v>
          </cell>
          <cell r="D1377">
            <v>22200</v>
          </cell>
        </row>
        <row r="1378">
          <cell r="A1378">
            <v>2393</v>
          </cell>
          <cell r="B1378" t="str">
            <v>EXCAVACION MANUA8</v>
          </cell>
          <cell r="C1378" t="str">
            <v>M3</v>
          </cell>
          <cell r="D1378">
            <v>16200</v>
          </cell>
        </row>
        <row r="1379">
          <cell r="A1379">
            <v>2394</v>
          </cell>
          <cell r="B1379" t="str">
            <v>CANALIZ.SUBT. 2 x 4"  A1</v>
          </cell>
          <cell r="C1379" t="str">
            <v>ML</v>
          </cell>
          <cell r="D1379">
            <v>1345</v>
          </cell>
        </row>
        <row r="1380">
          <cell r="A1380">
            <v>2395</v>
          </cell>
          <cell r="B1380" t="str">
            <v>CANALIZ.SUBT. 1 x 4"  A1</v>
          </cell>
          <cell r="C1380" t="str">
            <v>ML</v>
          </cell>
          <cell r="D1380">
            <v>17600</v>
          </cell>
        </row>
        <row r="1381">
          <cell r="A1381">
            <v>2396</v>
          </cell>
          <cell r="B1381" t="str">
            <v>CANALIZ.SUBT. 1 x 3"  AC</v>
          </cell>
          <cell r="C1381" t="str">
            <v>ML</v>
          </cell>
          <cell r="D1381">
            <v>10290</v>
          </cell>
        </row>
        <row r="1382">
          <cell r="A1382">
            <v>2397</v>
          </cell>
          <cell r="B1382" t="str">
            <v>CANALIZ.SUBT. 1 x 2"  AC</v>
          </cell>
          <cell r="C1382" t="str">
            <v>ML</v>
          </cell>
          <cell r="D1382">
            <v>22500</v>
          </cell>
        </row>
        <row r="1383">
          <cell r="A1383">
            <v>2401</v>
          </cell>
          <cell r="B1383" t="str">
            <v>CANALIZ.SUBT. 2 x 4"  PV1</v>
          </cell>
          <cell r="C1383" t="str">
            <v>ML</v>
          </cell>
          <cell r="D1383">
            <v>16600</v>
          </cell>
        </row>
        <row r="1384">
          <cell r="A1384">
            <v>2402</v>
          </cell>
          <cell r="B1384" t="str">
            <v>CANALIZ.SUBT. 1 x 4"  PV1</v>
          </cell>
          <cell r="C1384" t="str">
            <v>ML</v>
          </cell>
          <cell r="D1384">
            <v>1635</v>
          </cell>
        </row>
        <row r="1385">
          <cell r="A1385">
            <v>2403</v>
          </cell>
          <cell r="B1385" t="str">
            <v>CANALIZ.SUBT. 1 x 3"  PVC</v>
          </cell>
          <cell r="C1385" t="str">
            <v>ML</v>
          </cell>
          <cell r="D1385">
            <v>18000</v>
          </cell>
        </row>
        <row r="1386">
          <cell r="A1386">
            <v>2404</v>
          </cell>
          <cell r="B1386" t="str">
            <v>CANALIZ.SUBT. 1 x 2"  PVC</v>
          </cell>
          <cell r="C1386" t="str">
            <v>ML</v>
          </cell>
          <cell r="D1386">
            <v>8490</v>
          </cell>
        </row>
        <row r="1387">
          <cell r="A1387">
            <v>2407</v>
          </cell>
          <cell r="B1387" t="str">
            <v>CAJA DE PASO RECTANGULAR</v>
          </cell>
          <cell r="C1387" t="str">
            <v>UN</v>
          </cell>
          <cell r="D1387">
            <v>22900</v>
          </cell>
        </row>
        <row r="1388">
          <cell r="A1388">
            <v>2408</v>
          </cell>
          <cell r="B1388" t="str">
            <v>CAMARA ETB     TIPO   7</v>
          </cell>
          <cell r="C1388" t="str">
            <v>UN</v>
          </cell>
          <cell r="D1388">
            <v>20500</v>
          </cell>
        </row>
        <row r="1389">
          <cell r="A1389">
            <v>2409</v>
          </cell>
          <cell r="B1389" t="str">
            <v>CAMARA ETB     TIPO   7 A</v>
          </cell>
          <cell r="C1389" t="str">
            <v>UN</v>
          </cell>
          <cell r="D1389">
            <v>50900</v>
          </cell>
        </row>
        <row r="1390">
          <cell r="A1390">
            <v>2410</v>
          </cell>
          <cell r="B1390" t="str">
            <v>CAMARA ETB     TIPO   8</v>
          </cell>
          <cell r="C1390" t="str">
            <v>UN</v>
          </cell>
          <cell r="D1390">
            <v>20100</v>
          </cell>
        </row>
        <row r="1391">
          <cell r="A1391">
            <v>2411</v>
          </cell>
          <cell r="B1391" t="str">
            <v>CAMARA ETB     TIPO   8 A</v>
          </cell>
          <cell r="C1391" t="str">
            <v>UN</v>
          </cell>
          <cell r="D1391">
            <v>3330</v>
          </cell>
        </row>
        <row r="1392">
          <cell r="A1392">
            <v>2412</v>
          </cell>
          <cell r="B1392" t="str">
            <v>CAMARA ETB     TIPO   10</v>
          </cell>
          <cell r="C1392" t="str">
            <v>UN</v>
          </cell>
          <cell r="D1392">
            <v>27500</v>
          </cell>
        </row>
        <row r="1393">
          <cell r="A1393">
            <v>2413</v>
          </cell>
          <cell r="B1393" t="str">
            <v>CAMARA ETB     TIPO  10 A</v>
          </cell>
          <cell r="C1393" t="str">
            <v>UN</v>
          </cell>
          <cell r="D1393">
            <v>12900</v>
          </cell>
        </row>
        <row r="1394">
          <cell r="A1394">
            <v>2414</v>
          </cell>
          <cell r="B1394" t="str">
            <v>CAMARA ETB     TIPO  12</v>
          </cell>
          <cell r="C1394" t="str">
            <v>UN</v>
          </cell>
          <cell r="D1394">
            <v>80640</v>
          </cell>
        </row>
        <row r="1395">
          <cell r="A1395">
            <v>2415</v>
          </cell>
          <cell r="B1395" t="str">
            <v>CAMARA ETB     TIPO  12 A</v>
          </cell>
          <cell r="C1395" t="str">
            <v>UN</v>
          </cell>
          <cell r="D1395">
            <v>15000</v>
          </cell>
        </row>
        <row r="1396">
          <cell r="A1396">
            <v>2416</v>
          </cell>
          <cell r="B1396" t="str">
            <v>CAMARA ETB     TIPO  13</v>
          </cell>
          <cell r="C1396" t="str">
            <v>UN</v>
          </cell>
          <cell r="D1396">
            <v>4220</v>
          </cell>
        </row>
        <row r="1397">
          <cell r="A1397">
            <v>2417</v>
          </cell>
          <cell r="B1397" t="str">
            <v>CAMARA ETB     TIPO  13 A</v>
          </cell>
          <cell r="C1397" t="str">
            <v>UN</v>
          </cell>
          <cell r="D1397">
            <v>19500</v>
          </cell>
        </row>
        <row r="1398">
          <cell r="A1398">
            <v>2418</v>
          </cell>
          <cell r="B1398" t="str">
            <v>CAMARA ETB     TIPO  14</v>
          </cell>
          <cell r="C1398" t="str">
            <v>UN</v>
          </cell>
          <cell r="D1398">
            <v>13300</v>
          </cell>
        </row>
        <row r="1399">
          <cell r="A1399">
            <v>2419</v>
          </cell>
          <cell r="B1399" t="str">
            <v>CAMARA ETB     TIPO  14 A</v>
          </cell>
          <cell r="C1399" t="str">
            <v>UN</v>
          </cell>
          <cell r="D1399">
            <v>3016</v>
          </cell>
        </row>
        <row r="1400">
          <cell r="A1400">
            <v>2420</v>
          </cell>
          <cell r="B1400" t="str">
            <v>CAMARA ETB     TIPO  16</v>
          </cell>
          <cell r="C1400" t="str">
            <v>UN</v>
          </cell>
          <cell r="D1400">
            <v>15400</v>
          </cell>
        </row>
        <row r="1401">
          <cell r="A1401">
            <v>2421</v>
          </cell>
          <cell r="B1401" t="str">
            <v>CAMARA ETB     TIPO  16 A</v>
          </cell>
          <cell r="C1401" t="str">
            <v>UN</v>
          </cell>
          <cell r="D1401">
            <v>523000</v>
          </cell>
        </row>
        <row r="1402">
          <cell r="A1402">
            <v>2422</v>
          </cell>
          <cell r="B1402" t="str">
            <v>CAMARA ETB     TIPO  18</v>
          </cell>
          <cell r="C1402" t="str">
            <v>UN</v>
          </cell>
          <cell r="D1402">
            <v>19900</v>
          </cell>
        </row>
        <row r="1403">
          <cell r="A1403">
            <v>2423</v>
          </cell>
          <cell r="B1403" t="str">
            <v>CAMARA ETB     TIPO  18 A</v>
          </cell>
          <cell r="C1403" t="str">
            <v>UN</v>
          </cell>
          <cell r="D1403">
            <v>57000</v>
          </cell>
        </row>
        <row r="1404">
          <cell r="A1404">
            <v>2425</v>
          </cell>
          <cell r="B1404" t="str">
            <v>ANDEN CONCRETO   e=0.08</v>
          </cell>
          <cell r="C1404" t="str">
            <v>M2</v>
          </cell>
          <cell r="D1404">
            <v>6737</v>
          </cell>
        </row>
        <row r="1405">
          <cell r="A1405">
            <v>2426</v>
          </cell>
          <cell r="B1405" t="str">
            <v>ANDEN CONCRETO   e=0.10</v>
          </cell>
          <cell r="C1405" t="str">
            <v>M2</v>
          </cell>
          <cell r="D1405">
            <v>51852</v>
          </cell>
        </row>
        <row r="1406">
          <cell r="A1406">
            <v>2427</v>
          </cell>
          <cell r="B1406" t="str">
            <v>TRANSPORTE ARO Y TAPA</v>
          </cell>
          <cell r="C1406" t="str">
            <v>UN</v>
          </cell>
          <cell r="D1406">
            <v>6400</v>
          </cell>
        </row>
        <row r="1407">
          <cell r="A1407">
            <v>2428</v>
          </cell>
          <cell r="B1407" t="str">
            <v>RETIRO ESCOMBROS CAMARAS</v>
          </cell>
          <cell r="C1407" t="str">
            <v>VJ</v>
          </cell>
          <cell r="D1407">
            <v>43384</v>
          </cell>
        </row>
        <row r="1408">
          <cell r="A1408">
            <v>2429</v>
          </cell>
          <cell r="B1408" t="str">
            <v>TRANS.MONOFASICO   15 KVA</v>
          </cell>
          <cell r="C1408" t="str">
            <v>UN</v>
          </cell>
          <cell r="D1408">
            <v>12600</v>
          </cell>
        </row>
        <row r="1409">
          <cell r="A1409">
            <v>2430</v>
          </cell>
          <cell r="B1409" t="str">
            <v>TRANS.MONOFASICO   50 KvA</v>
          </cell>
          <cell r="C1409" t="str">
            <v>UN</v>
          </cell>
          <cell r="D1409">
            <v>4679</v>
          </cell>
        </row>
        <row r="1410">
          <cell r="A1410">
            <v>2431</v>
          </cell>
          <cell r="B1410" t="str">
            <v>TRANS.MONOFASICO  100 KvA</v>
          </cell>
          <cell r="C1410" t="str">
            <v>UN</v>
          </cell>
          <cell r="D1410">
            <v>14600</v>
          </cell>
        </row>
        <row r="1411">
          <cell r="A1411">
            <v>2432</v>
          </cell>
          <cell r="B1411" t="str">
            <v>TRANS.TRIFASICO    15 KVA</v>
          </cell>
          <cell r="C1411" t="str">
            <v>UN</v>
          </cell>
          <cell r="D1411">
            <v>4620</v>
          </cell>
        </row>
        <row r="1412">
          <cell r="A1412">
            <v>2433</v>
          </cell>
          <cell r="B1412" t="str">
            <v>TRANS.TRIFASICO  37.5 KvA</v>
          </cell>
          <cell r="C1412" t="str">
            <v>UN</v>
          </cell>
          <cell r="D1412">
            <v>19300</v>
          </cell>
        </row>
        <row r="1413">
          <cell r="A1413">
            <v>2434</v>
          </cell>
          <cell r="B1413" t="str">
            <v>TRANS.TRIFASICO   150 KVA</v>
          </cell>
          <cell r="C1413" t="str">
            <v>UN</v>
          </cell>
          <cell r="D1413">
            <v>13500</v>
          </cell>
        </row>
        <row r="1414">
          <cell r="A1414">
            <v>2435</v>
          </cell>
          <cell r="B1414" t="str">
            <v>TRANS.TRIFASICO   300 KVA</v>
          </cell>
          <cell r="C1414" t="str">
            <v>UN</v>
          </cell>
          <cell r="D1414">
            <v>6075</v>
          </cell>
        </row>
        <row r="1415">
          <cell r="A1415">
            <v>2436</v>
          </cell>
          <cell r="B1415" t="str">
            <v>TRANS.TRIFASICO   500 KVA</v>
          </cell>
          <cell r="C1415" t="str">
            <v>UN</v>
          </cell>
          <cell r="D1415">
            <v>14800</v>
          </cell>
        </row>
        <row r="1416">
          <cell r="A1416">
            <v>2437</v>
          </cell>
          <cell r="B1416" t="str">
            <v>TRANS.TRIFASICO  1000 KVA</v>
          </cell>
          <cell r="C1416" t="str">
            <v>UN</v>
          </cell>
          <cell r="D1416">
            <v>5300</v>
          </cell>
        </row>
        <row r="1417">
          <cell r="A1417">
            <v>2438</v>
          </cell>
          <cell r="B1417" t="str">
            <v>TRANS.TRIF.SECO     75KvV</v>
          </cell>
          <cell r="C1417" t="str">
            <v>UN</v>
          </cell>
          <cell r="D1417">
            <v>19800</v>
          </cell>
        </row>
        <row r="1418">
          <cell r="A1418">
            <v>2439</v>
          </cell>
          <cell r="B1418" t="str">
            <v>TRANS.TRIF.SECO   150 KvA</v>
          </cell>
          <cell r="C1418" t="str">
            <v>UN</v>
          </cell>
          <cell r="D1418">
            <v>12400</v>
          </cell>
        </row>
        <row r="1419">
          <cell r="A1419">
            <v>2440</v>
          </cell>
          <cell r="B1419" t="str">
            <v>TRANS.TRIF.SECO   315 KvA</v>
          </cell>
          <cell r="C1419" t="str">
            <v>UN</v>
          </cell>
          <cell r="D1419">
            <v>124236</v>
          </cell>
        </row>
        <row r="1420">
          <cell r="A1420">
            <v>2441</v>
          </cell>
          <cell r="B1420" t="str">
            <v>TRANS.TRIF.SECO   500 KvA</v>
          </cell>
          <cell r="C1420" t="str">
            <v>UN</v>
          </cell>
          <cell r="D1420">
            <v>14000</v>
          </cell>
        </row>
        <row r="1421">
          <cell r="A1421">
            <v>2442</v>
          </cell>
          <cell r="B1421" t="str">
            <v>TRANS.TRIF.SECO  1000 KvA</v>
          </cell>
          <cell r="C1421" t="str">
            <v>UN</v>
          </cell>
          <cell r="D1421">
            <v>6800</v>
          </cell>
        </row>
        <row r="1422">
          <cell r="A1422">
            <v>2443</v>
          </cell>
          <cell r="B1422" t="str">
            <v>TRANS.TRIFASICO    75 KvA</v>
          </cell>
          <cell r="C1422" t="str">
            <v>UN</v>
          </cell>
          <cell r="D1422">
            <v>18100</v>
          </cell>
        </row>
        <row r="1423">
          <cell r="A1423">
            <v>2444</v>
          </cell>
          <cell r="B1423" t="str">
            <v>TRANS.TRIFASICO   112 KvA</v>
          </cell>
          <cell r="C1423" t="str">
            <v>UN</v>
          </cell>
          <cell r="D1423">
            <v>4200</v>
          </cell>
        </row>
        <row r="1424">
          <cell r="A1424">
            <v>2459</v>
          </cell>
          <cell r="B1424" t="str">
            <v>POSTE CONCR.   9m  510 Kg</v>
          </cell>
          <cell r="C1424" t="str">
            <v>UN</v>
          </cell>
          <cell r="D1424">
            <v>2000</v>
          </cell>
        </row>
        <row r="1425">
          <cell r="A1425">
            <v>2460</v>
          </cell>
          <cell r="B1425" t="str">
            <v>POSTE CONCR.   8m 1050 Kg</v>
          </cell>
          <cell r="C1425" t="str">
            <v>UN</v>
          </cell>
          <cell r="D1425">
            <v>5568</v>
          </cell>
        </row>
        <row r="1426">
          <cell r="A1426">
            <v>2461</v>
          </cell>
          <cell r="B1426" t="str">
            <v>POSTE CONCR.  10m  510 Kg</v>
          </cell>
          <cell r="C1426" t="str">
            <v>UN</v>
          </cell>
          <cell r="D1426">
            <v>6800</v>
          </cell>
        </row>
        <row r="1427">
          <cell r="A1427">
            <v>2462</v>
          </cell>
          <cell r="B1427" t="str">
            <v>POSTE CONCR.  10m  750 Kg</v>
          </cell>
          <cell r="C1427" t="str">
            <v>UN</v>
          </cell>
          <cell r="D1427">
            <v>28300</v>
          </cell>
        </row>
        <row r="1428">
          <cell r="A1428">
            <v>2463</v>
          </cell>
          <cell r="B1428" t="str">
            <v>POSTE CONCR.  10m  750 K1</v>
          </cell>
          <cell r="C1428" t="str">
            <v>UN</v>
          </cell>
          <cell r="D1428">
            <v>3500</v>
          </cell>
        </row>
        <row r="1429">
          <cell r="A1429">
            <v>2464</v>
          </cell>
          <cell r="B1429" t="str">
            <v>POSTE CONCR.  12m  510 Kg</v>
          </cell>
          <cell r="C1429" t="str">
            <v>UN</v>
          </cell>
          <cell r="D1429">
            <v>3260</v>
          </cell>
        </row>
        <row r="1430">
          <cell r="A1430">
            <v>2465</v>
          </cell>
          <cell r="B1430" t="str">
            <v>POSTE CONCR.  12m  750 Kg</v>
          </cell>
          <cell r="C1430" t="str">
            <v>UN</v>
          </cell>
          <cell r="D1430">
            <v>700</v>
          </cell>
        </row>
        <row r="1431">
          <cell r="A1431">
            <v>2466</v>
          </cell>
          <cell r="B1431" t="str">
            <v>POSTE CONCR. 12M 1050 Kg</v>
          </cell>
          <cell r="C1431" t="str">
            <v>UN</v>
          </cell>
          <cell r="D1431">
            <v>3800</v>
          </cell>
        </row>
        <row r="1432">
          <cell r="A1432">
            <v>2467</v>
          </cell>
          <cell r="B1432" t="str">
            <v>POSTE CONCR.  14m 1050 Kg</v>
          </cell>
          <cell r="C1432" t="str">
            <v>UN</v>
          </cell>
          <cell r="D1432">
            <v>174928</v>
          </cell>
        </row>
        <row r="1433">
          <cell r="A1433">
            <v>2468</v>
          </cell>
          <cell r="B1433" t="str">
            <v>POSTE CONCRETO 14m 1050Kg</v>
          </cell>
          <cell r="C1433" t="str">
            <v>UN</v>
          </cell>
          <cell r="D1433">
            <v>108692</v>
          </cell>
        </row>
        <row r="1434">
          <cell r="A1434">
            <v>2469</v>
          </cell>
          <cell r="B1434" t="str">
            <v>POSTE MADERA   8m  PESADO</v>
          </cell>
          <cell r="C1434" t="str">
            <v>UN</v>
          </cell>
          <cell r="D1434">
            <v>4800</v>
          </cell>
        </row>
        <row r="1435">
          <cell r="A1435">
            <v>2470</v>
          </cell>
          <cell r="B1435" t="str">
            <v>POSTE MADERA  10m  PESADO</v>
          </cell>
          <cell r="C1435" t="str">
            <v>UN</v>
          </cell>
          <cell r="D1435">
            <v>3800</v>
          </cell>
        </row>
        <row r="1436">
          <cell r="A1436">
            <v>2471</v>
          </cell>
          <cell r="B1436" t="str">
            <v>POSTE MADERA  12m  PESADO</v>
          </cell>
          <cell r="C1436" t="str">
            <v>UN</v>
          </cell>
          <cell r="D1436">
            <v>4900</v>
          </cell>
        </row>
        <row r="1437">
          <cell r="A1437">
            <v>2479</v>
          </cell>
          <cell r="B1437" t="str">
            <v>LUMINARIA MERCURIO  125 W</v>
          </cell>
          <cell r="C1437" t="str">
            <v>UN</v>
          </cell>
          <cell r="D1437">
            <v>58000</v>
          </cell>
        </row>
        <row r="1438">
          <cell r="A1438">
            <v>2480</v>
          </cell>
          <cell r="B1438" t="str">
            <v>LUMINARIA MERCURIO  250 W</v>
          </cell>
          <cell r="C1438" t="str">
            <v>UN</v>
          </cell>
          <cell r="D1438">
            <v>183396</v>
          </cell>
        </row>
        <row r="1439">
          <cell r="A1439">
            <v>2481</v>
          </cell>
          <cell r="B1439" t="str">
            <v>LUMINARIA MERCURIO  400 W</v>
          </cell>
          <cell r="C1439" t="str">
            <v>UN</v>
          </cell>
          <cell r="D1439">
            <v>4421</v>
          </cell>
        </row>
        <row r="1440">
          <cell r="A1440">
            <v>2483</v>
          </cell>
          <cell r="B1440" t="str">
            <v>LUMINARIA SODIO     150 W</v>
          </cell>
          <cell r="C1440" t="str">
            <v>UN</v>
          </cell>
          <cell r="D1440">
            <v>30801</v>
          </cell>
        </row>
        <row r="1441">
          <cell r="A1441">
            <v>2484</v>
          </cell>
          <cell r="B1441" t="str">
            <v>LUMINARIA SODIO     250 W</v>
          </cell>
          <cell r="C1441" t="str">
            <v>UN</v>
          </cell>
          <cell r="D1441">
            <v>89320</v>
          </cell>
        </row>
        <row r="1442">
          <cell r="A1442">
            <v>2485</v>
          </cell>
          <cell r="B1442" t="str">
            <v>LUMINARIA SODIO     400 W</v>
          </cell>
          <cell r="C1442" t="str">
            <v>UN</v>
          </cell>
          <cell r="D1442">
            <v>49648</v>
          </cell>
        </row>
        <row r="1443">
          <cell r="A1443">
            <v>2486</v>
          </cell>
          <cell r="B1443" t="str">
            <v>BREAKERS 2 X 30 AMPERIOS</v>
          </cell>
          <cell r="C1443" t="str">
            <v>UN</v>
          </cell>
          <cell r="D1443">
            <v>8500</v>
          </cell>
        </row>
        <row r="1444">
          <cell r="A1444">
            <v>2487</v>
          </cell>
          <cell r="B1444" t="str">
            <v>TUBO GALVANIZADO     3/4"</v>
          </cell>
          <cell r="C1444" t="str">
            <v>ML</v>
          </cell>
          <cell r="D1444">
            <v>12000</v>
          </cell>
        </row>
        <row r="1445">
          <cell r="A1445">
            <v>2488</v>
          </cell>
          <cell r="B1445" t="str">
            <v>CODO GALVANIZADO  3/4"</v>
          </cell>
          <cell r="C1445" t="str">
            <v>UN</v>
          </cell>
          <cell r="D1445">
            <v>98368</v>
          </cell>
        </row>
        <row r="1446">
          <cell r="A1446">
            <v>2489</v>
          </cell>
          <cell r="B1446" t="str">
            <v>TUBO GALVANIZADO   1"</v>
          </cell>
          <cell r="C1446" t="str">
            <v>ML</v>
          </cell>
          <cell r="D1446">
            <v>8500</v>
          </cell>
        </row>
        <row r="1447">
          <cell r="A1447">
            <v>2490</v>
          </cell>
          <cell r="B1447" t="str">
            <v>CODO GALVANIZADO  1"</v>
          </cell>
          <cell r="C1447" t="str">
            <v>UN</v>
          </cell>
          <cell r="D1447">
            <v>49532</v>
          </cell>
        </row>
        <row r="1448">
          <cell r="A1448">
            <v>2491</v>
          </cell>
          <cell r="B1448" t="str">
            <v>CAJA 30 X 30</v>
          </cell>
          <cell r="C1448" t="str">
            <v>UN</v>
          </cell>
          <cell r="D1448">
            <v>109852</v>
          </cell>
        </row>
        <row r="1449">
          <cell r="A1449">
            <v>2492</v>
          </cell>
          <cell r="B1449" t="str">
            <v>CAPACETE            3/4"</v>
          </cell>
          <cell r="C1449" t="str">
            <v>UN</v>
          </cell>
          <cell r="D1449">
            <v>21580</v>
          </cell>
        </row>
        <row r="1450">
          <cell r="A1450">
            <v>2493</v>
          </cell>
          <cell r="B1450" t="str">
            <v>CAPACETE    1"</v>
          </cell>
          <cell r="C1450" t="str">
            <v>UN</v>
          </cell>
          <cell r="D1450">
            <v>22000</v>
          </cell>
        </row>
        <row r="1451">
          <cell r="A1451">
            <v>2494</v>
          </cell>
          <cell r="B1451" t="str">
            <v>CAJAS 10 X 10</v>
          </cell>
          <cell r="C1451" t="str">
            <v>UN</v>
          </cell>
          <cell r="D1451">
            <v>115768</v>
          </cell>
        </row>
        <row r="1452">
          <cell r="A1452">
            <v>2500</v>
          </cell>
          <cell r="B1452" t="str">
            <v>CASETON LONA COMPARATIVO</v>
          </cell>
          <cell r="C1452" t="str">
            <v>ML</v>
          </cell>
          <cell r="D1452">
            <v>21500</v>
          </cell>
        </row>
        <row r="1453">
          <cell r="A1453">
            <v>2502</v>
          </cell>
          <cell r="B1453" t="str">
            <v>CASETON LONA COMPARATIV1</v>
          </cell>
          <cell r="C1453" t="str">
            <v>M2</v>
          </cell>
          <cell r="D1453">
            <v>26680</v>
          </cell>
        </row>
        <row r="1454">
          <cell r="A1454">
            <v>2509</v>
          </cell>
          <cell r="B1454" t="str">
            <v>VESTIDA P/ESTR.TANG.CPS</v>
          </cell>
          <cell r="C1454" t="str">
            <v>UN</v>
          </cell>
          <cell r="D1454">
            <v>124932</v>
          </cell>
        </row>
        <row r="1455">
          <cell r="A1455">
            <v>2510</v>
          </cell>
          <cell r="B1455" t="str">
            <v>ESTRUCTURA TANGENTE CPS</v>
          </cell>
          <cell r="C1455" t="str">
            <v>UN</v>
          </cell>
          <cell r="D1455">
            <v>18212</v>
          </cell>
        </row>
        <row r="1456">
          <cell r="A1456">
            <v>2512</v>
          </cell>
          <cell r="B1456" t="str">
            <v>ESTRUCTURA EN ANGULO CPS</v>
          </cell>
          <cell r="C1456" t="str">
            <v>UN</v>
          </cell>
          <cell r="D1456">
            <v>128296</v>
          </cell>
        </row>
        <row r="1457">
          <cell r="A1457">
            <v>2513</v>
          </cell>
          <cell r="B1457" t="str">
            <v>HERRAJES ANG. 90 C/RETEN.</v>
          </cell>
          <cell r="C1457" t="str">
            <v>UN</v>
          </cell>
          <cell r="D1457">
            <v>18212</v>
          </cell>
        </row>
        <row r="1458">
          <cell r="A1458">
            <v>2514</v>
          </cell>
          <cell r="B1458" t="str">
            <v>DERIVACION 90 C/RET INF</v>
          </cell>
          <cell r="C1458" t="str">
            <v>UN</v>
          </cell>
          <cell r="D1458">
            <v>137228</v>
          </cell>
        </row>
        <row r="1459">
          <cell r="A1459">
            <v>2515</v>
          </cell>
          <cell r="B1459" t="str">
            <v>HERRAJE P/ESTR.FINAL CPS</v>
          </cell>
          <cell r="C1459" t="str">
            <v>UN</v>
          </cell>
          <cell r="D1459">
            <v>11948</v>
          </cell>
        </row>
        <row r="1460">
          <cell r="A1460">
            <v>2516</v>
          </cell>
          <cell r="B1460" t="str">
            <v>RETENIDA DOBLE SIMETRICA</v>
          </cell>
          <cell r="C1460" t="str">
            <v>UN</v>
          </cell>
          <cell r="D1460">
            <v>12644</v>
          </cell>
        </row>
        <row r="1461">
          <cell r="A1461">
            <v>2517</v>
          </cell>
          <cell r="B1461" t="str">
            <v>CONST.VERTICAL ANGULO &lt;50</v>
          </cell>
          <cell r="C1461" t="str">
            <v>UN</v>
          </cell>
          <cell r="D1461">
            <v>9512</v>
          </cell>
        </row>
        <row r="1462">
          <cell r="A1462">
            <v>2518</v>
          </cell>
          <cell r="B1462" t="str">
            <v>CONST.VERTICAL ANGULO &gt;50</v>
          </cell>
          <cell r="C1462" t="str">
            <v>UN</v>
          </cell>
          <cell r="D1462">
            <v>30276</v>
          </cell>
        </row>
        <row r="1463">
          <cell r="A1463">
            <v>2520</v>
          </cell>
          <cell r="B1463" t="str">
            <v>VIGUETA ANCLA DE RETENIDA</v>
          </cell>
          <cell r="C1463" t="str">
            <v>UN</v>
          </cell>
          <cell r="D1463">
            <v>8858</v>
          </cell>
        </row>
        <row r="1464">
          <cell r="A1464">
            <v>2521</v>
          </cell>
          <cell r="B1464" t="str">
            <v>RETENIDA TERM. POSTE-VAR.</v>
          </cell>
          <cell r="C1464" t="str">
            <v>UN</v>
          </cell>
          <cell r="D1464">
            <v>862500</v>
          </cell>
        </row>
        <row r="1465">
          <cell r="A1465">
            <v>2522</v>
          </cell>
          <cell r="B1465" t="str">
            <v>AISLADOR DE PIN ANSI 55-1</v>
          </cell>
          <cell r="C1465" t="str">
            <v>JGO</v>
          </cell>
          <cell r="D1465">
            <v>25426</v>
          </cell>
        </row>
        <row r="1466">
          <cell r="A1466">
            <v>2523</v>
          </cell>
          <cell r="B1466" t="str">
            <v>AISLADOR SUSP.ANSI 52-1</v>
          </cell>
          <cell r="C1466" t="str">
            <v>UN</v>
          </cell>
          <cell r="D1466">
            <v>154976</v>
          </cell>
        </row>
        <row r="1467">
          <cell r="A1467">
            <v>2524</v>
          </cell>
          <cell r="B1467" t="str">
            <v>AISLADOR DE PIN ANSI 52-1</v>
          </cell>
          <cell r="C1467" t="str">
            <v>UN</v>
          </cell>
          <cell r="D1467">
            <v>24100</v>
          </cell>
        </row>
        <row r="1468">
          <cell r="A1468">
            <v>2525</v>
          </cell>
          <cell r="B1468" t="str">
            <v>VIGA MADERA 205 M VESTIDA</v>
          </cell>
          <cell r="C1468" t="str">
            <v>UN</v>
          </cell>
          <cell r="D1468">
            <v>100000</v>
          </cell>
        </row>
        <row r="1469">
          <cell r="A1469">
            <v>2526</v>
          </cell>
          <cell r="B1469" t="str">
            <v>CERCO MADERA 2.2m VESTIDO</v>
          </cell>
          <cell r="C1469" t="str">
            <v>UN</v>
          </cell>
          <cell r="D1469">
            <v>41161</v>
          </cell>
        </row>
        <row r="1470">
          <cell r="A1470">
            <v>2527</v>
          </cell>
          <cell r="B1470" t="str">
            <v>RETENIDA P/MEDIA TENS.CPS</v>
          </cell>
          <cell r="C1470" t="str">
            <v>UN</v>
          </cell>
          <cell r="D1470">
            <v>28136</v>
          </cell>
        </row>
        <row r="1471">
          <cell r="A1471">
            <v>2528</v>
          </cell>
          <cell r="B1471" t="str">
            <v>ESTRIBO P/MEDIA TENSION</v>
          </cell>
          <cell r="C1471" t="str">
            <v>UN</v>
          </cell>
          <cell r="D1471">
            <v>100000</v>
          </cell>
        </row>
        <row r="1472">
          <cell r="A1472">
            <v>2529</v>
          </cell>
          <cell r="B1472" t="str">
            <v>GRAPA TERMINAL TIPO RECTO</v>
          </cell>
          <cell r="C1472" t="str">
            <v>UN</v>
          </cell>
          <cell r="D1472">
            <v>22900</v>
          </cell>
        </row>
        <row r="1473">
          <cell r="A1473">
            <v>2530</v>
          </cell>
          <cell r="B1473" t="str">
            <v>GRAPA P/OPERAR EN CALIENT</v>
          </cell>
          <cell r="C1473" t="str">
            <v>UN</v>
          </cell>
          <cell r="D1473">
            <v>9000</v>
          </cell>
        </row>
        <row r="1474">
          <cell r="A1474">
            <v>2531</v>
          </cell>
          <cell r="B1474" t="str">
            <v>RETENIDA P/BAJA TENSION</v>
          </cell>
          <cell r="C1474" t="str">
            <v>UN</v>
          </cell>
          <cell r="D1474">
            <v>1615</v>
          </cell>
        </row>
        <row r="1475">
          <cell r="A1475">
            <v>2532</v>
          </cell>
          <cell r="B1475" t="str">
            <v>TUERCA DE OJO ALARGADO</v>
          </cell>
          <cell r="C1475" t="str">
            <v>UN</v>
          </cell>
          <cell r="D1475">
            <v>3142</v>
          </cell>
        </row>
        <row r="1476">
          <cell r="A1476">
            <v>2534</v>
          </cell>
          <cell r="B1476" t="str">
            <v>PARARRAYOS 12 KV</v>
          </cell>
          <cell r="C1476" t="str">
            <v>UN</v>
          </cell>
          <cell r="D1476">
            <v>23200</v>
          </cell>
        </row>
        <row r="1477">
          <cell r="A1477">
            <v>2535</v>
          </cell>
          <cell r="B1477" t="str">
            <v>CONECTOR COMP.RAN.PARAL</v>
          </cell>
          <cell r="C1477" t="str">
            <v>UN</v>
          </cell>
          <cell r="D1477">
            <v>8642</v>
          </cell>
        </row>
        <row r="1478">
          <cell r="A1478">
            <v>2536</v>
          </cell>
          <cell r="B1478" t="str">
            <v>JUEGO DE CORTACIRCUITOS 2F</v>
          </cell>
          <cell r="C1478" t="str">
            <v>UN</v>
          </cell>
          <cell r="D1478">
            <v>648744.6</v>
          </cell>
        </row>
        <row r="1479">
          <cell r="A1479">
            <v>2542</v>
          </cell>
          <cell r="B1479" t="str">
            <v>RED AEREA  3 x 4/0; ACSR</v>
          </cell>
          <cell r="C1479" t="str">
            <v>Ml</v>
          </cell>
          <cell r="D1479">
            <v>436</v>
          </cell>
        </row>
        <row r="1480">
          <cell r="A1480">
            <v>2543</v>
          </cell>
          <cell r="B1480" t="str">
            <v>RED AEREA  3 x 2/0; ACSR</v>
          </cell>
          <cell r="C1480" t="str">
            <v>Ml</v>
          </cell>
          <cell r="D1480">
            <v>479</v>
          </cell>
        </row>
        <row r="1481">
          <cell r="A1481">
            <v>2544</v>
          </cell>
          <cell r="B1481" t="str">
            <v>RED AEREA  3 x   1; ACSR</v>
          </cell>
          <cell r="C1481" t="str">
            <v>Ml</v>
          </cell>
          <cell r="D1481">
            <v>164372</v>
          </cell>
        </row>
        <row r="1482">
          <cell r="A1482">
            <v>2545</v>
          </cell>
          <cell r="B1482" t="str">
            <v>RED AEREA  3 x   4; ACSR</v>
          </cell>
          <cell r="C1482" t="str">
            <v>Ml</v>
          </cell>
          <cell r="D1482">
            <v>1067500</v>
          </cell>
        </row>
        <row r="1483">
          <cell r="A1483">
            <v>2579</v>
          </cell>
          <cell r="B1483" t="str">
            <v>E.E.B.  LA-301</v>
          </cell>
          <cell r="C1483" t="str">
            <v>UN</v>
          </cell>
          <cell r="D1483">
            <v>624</v>
          </cell>
        </row>
        <row r="1484">
          <cell r="A1484">
            <v>2580</v>
          </cell>
          <cell r="B1484" t="str">
            <v>E.E.B.  LA-302</v>
          </cell>
          <cell r="C1484" t="str">
            <v>UN</v>
          </cell>
          <cell r="D1484">
            <v>75000</v>
          </cell>
        </row>
        <row r="1485">
          <cell r="A1485">
            <v>2581</v>
          </cell>
          <cell r="B1485" t="str">
            <v>E.E.B.  LA-306</v>
          </cell>
          <cell r="C1485" t="str">
            <v>UN</v>
          </cell>
          <cell r="D1485">
            <v>522</v>
          </cell>
        </row>
        <row r="1486">
          <cell r="A1486">
            <v>2582</v>
          </cell>
          <cell r="B1486" t="str">
            <v>E.E.B.  LA-309</v>
          </cell>
          <cell r="C1486" t="str">
            <v>UN</v>
          </cell>
          <cell r="D1486">
            <v>6560</v>
          </cell>
        </row>
        <row r="1487">
          <cell r="A1487">
            <v>2583</v>
          </cell>
          <cell r="B1487" t="str">
            <v>E.E.B.  LA-311</v>
          </cell>
          <cell r="C1487" t="str">
            <v>UN</v>
          </cell>
          <cell r="D1487">
            <v>8000</v>
          </cell>
        </row>
        <row r="1488">
          <cell r="A1488">
            <v>2584</v>
          </cell>
          <cell r="B1488" t="str">
            <v>E.E.B.  LA-350</v>
          </cell>
          <cell r="C1488" t="str">
            <v>UN</v>
          </cell>
          <cell r="D1488">
            <v>445</v>
          </cell>
        </row>
        <row r="1489">
          <cell r="A1489">
            <v>2585</v>
          </cell>
          <cell r="B1489" t="str">
            <v>E.E.B.  LA-401</v>
          </cell>
          <cell r="C1489" t="str">
            <v>UN</v>
          </cell>
          <cell r="D1489">
            <v>508</v>
          </cell>
        </row>
        <row r="1490">
          <cell r="A1490">
            <v>2586</v>
          </cell>
          <cell r="B1490" t="str">
            <v>E.E.B.  LA-402</v>
          </cell>
          <cell r="C1490" t="str">
            <v>UN</v>
          </cell>
          <cell r="D1490">
            <v>118000</v>
          </cell>
        </row>
        <row r="1491">
          <cell r="A1491">
            <v>2587</v>
          </cell>
          <cell r="B1491" t="str">
            <v>E.E.B.  LA-403</v>
          </cell>
          <cell r="C1491" t="str">
            <v>UN</v>
          </cell>
          <cell r="D1491">
            <v>2000</v>
          </cell>
        </row>
        <row r="1492">
          <cell r="A1492">
            <v>2588</v>
          </cell>
          <cell r="B1492" t="str">
            <v>E.E.B.  LA-411</v>
          </cell>
          <cell r="C1492" t="str">
            <v>UN</v>
          </cell>
          <cell r="D1492">
            <v>260</v>
          </cell>
        </row>
        <row r="1493">
          <cell r="A1493">
            <v>2589</v>
          </cell>
          <cell r="B1493" t="str">
            <v>E.E.B.  LA-412</v>
          </cell>
          <cell r="C1493" t="str">
            <v>UN</v>
          </cell>
          <cell r="D1493">
            <v>105000</v>
          </cell>
        </row>
        <row r="1494">
          <cell r="A1494">
            <v>2590</v>
          </cell>
          <cell r="B1494" t="str">
            <v>E.E.B.  LA-501</v>
          </cell>
          <cell r="C1494" t="str">
            <v>UN</v>
          </cell>
          <cell r="D1494">
            <v>21000</v>
          </cell>
        </row>
        <row r="1495">
          <cell r="A1495">
            <v>2591</v>
          </cell>
          <cell r="B1495" t="str">
            <v>E.E.B.  LA-503 R</v>
          </cell>
          <cell r="C1495" t="str">
            <v>UN</v>
          </cell>
          <cell r="D1495">
            <v>11324</v>
          </cell>
        </row>
        <row r="1496">
          <cell r="A1496">
            <v>2594</v>
          </cell>
          <cell r="B1496" t="str">
            <v>E.E.B.  LA-503</v>
          </cell>
          <cell r="C1496" t="str">
            <v>UN</v>
          </cell>
          <cell r="D1496">
            <v>7582</v>
          </cell>
        </row>
        <row r="1497">
          <cell r="A1497">
            <v>2598</v>
          </cell>
          <cell r="B1497" t="str">
            <v>E.E.B.  LA-504</v>
          </cell>
          <cell r="C1497" t="str">
            <v>UN</v>
          </cell>
          <cell r="D1497">
            <v>233</v>
          </cell>
        </row>
        <row r="1498">
          <cell r="A1498">
            <v>2599</v>
          </cell>
          <cell r="B1498" t="str">
            <v>E.E.B.  LA-504 R</v>
          </cell>
          <cell r="C1498" t="str">
            <v>UN</v>
          </cell>
          <cell r="D1498">
            <v>14000</v>
          </cell>
        </row>
        <row r="1499">
          <cell r="A1499">
            <v>2601</v>
          </cell>
          <cell r="B1499" t="str">
            <v>E.E.B.  LA-741</v>
          </cell>
          <cell r="C1499" t="str">
            <v>UN</v>
          </cell>
          <cell r="D1499">
            <v>346</v>
          </cell>
        </row>
        <row r="1500">
          <cell r="A1500">
            <v>2609</v>
          </cell>
          <cell r="B1500" t="str">
            <v>RED AEREA 3x4/0+1x2/0+1x4</v>
          </cell>
          <cell r="C1500" t="str">
            <v>Ml</v>
          </cell>
          <cell r="D1500">
            <v>21228</v>
          </cell>
        </row>
        <row r="1501">
          <cell r="A1501">
            <v>2610</v>
          </cell>
          <cell r="B1501" t="str">
            <v>RED AEREA 3x2/0+1x1+1x4</v>
          </cell>
          <cell r="C1501" t="str">
            <v>ML</v>
          </cell>
          <cell r="D1501">
            <v>148</v>
          </cell>
        </row>
        <row r="1502">
          <cell r="A1502">
            <v>2611</v>
          </cell>
          <cell r="B1502" t="str">
            <v>RED AEREA 3x 1+1x 4+1x4</v>
          </cell>
          <cell r="C1502" t="str">
            <v>ML</v>
          </cell>
          <cell r="D1502">
            <v>32000</v>
          </cell>
        </row>
        <row r="1503">
          <cell r="A1503">
            <v>2612</v>
          </cell>
          <cell r="B1503" t="str">
            <v>RED AEREA            2x4</v>
          </cell>
          <cell r="C1503" t="str">
            <v>ML</v>
          </cell>
          <cell r="D1503">
            <v>1979</v>
          </cell>
        </row>
        <row r="1504">
          <cell r="A1504">
            <v>2700</v>
          </cell>
          <cell r="B1504" t="str">
            <v>RESIDENTE DE OBRA</v>
          </cell>
          <cell r="C1504" t="str">
            <v>MS</v>
          </cell>
          <cell r="D1504">
            <v>19604</v>
          </cell>
        </row>
        <row r="1505">
          <cell r="A1505">
            <v>2701</v>
          </cell>
          <cell r="B1505" t="str">
            <v>MAESTRO GENERAL</v>
          </cell>
          <cell r="C1505" t="str">
            <v>MS</v>
          </cell>
          <cell r="D1505">
            <v>15000</v>
          </cell>
        </row>
        <row r="1506">
          <cell r="A1506">
            <v>2702</v>
          </cell>
          <cell r="B1506" t="str">
            <v>CONTRAMAESTRO</v>
          </cell>
          <cell r="C1506" t="str">
            <v>MS</v>
          </cell>
          <cell r="D1506">
            <v>10001</v>
          </cell>
        </row>
        <row r="1507">
          <cell r="A1507">
            <v>2703</v>
          </cell>
          <cell r="B1507" t="str">
            <v>ALMACENISTA</v>
          </cell>
          <cell r="C1507" t="str">
            <v>MS</v>
          </cell>
          <cell r="D1507">
            <v>22000</v>
          </cell>
        </row>
        <row r="1508">
          <cell r="A1508">
            <v>2704</v>
          </cell>
          <cell r="B1508" t="str">
            <v>CELADOR</v>
          </cell>
          <cell r="C1508" t="str">
            <v>MS</v>
          </cell>
          <cell r="D1508">
            <v>22000</v>
          </cell>
        </row>
        <row r="1509">
          <cell r="A1509">
            <v>2705</v>
          </cell>
          <cell r="B1509" t="str">
            <v>OFICIALES ADMON.</v>
          </cell>
          <cell r="C1509" t="str">
            <v>MS</v>
          </cell>
          <cell r="D1509">
            <v>4950</v>
          </cell>
        </row>
        <row r="1510">
          <cell r="A1510">
            <v>2706</v>
          </cell>
          <cell r="B1510" t="str">
            <v>AYUDANTES ADMON.</v>
          </cell>
          <cell r="C1510" t="str">
            <v>MS</v>
          </cell>
          <cell r="D1510">
            <v>2722</v>
          </cell>
        </row>
        <row r="1511">
          <cell r="A1511">
            <v>2715</v>
          </cell>
          <cell r="B1511" t="str">
            <v>CAMPAMENTO          18 M1</v>
          </cell>
          <cell r="C1511" t="str">
            <v>UN</v>
          </cell>
          <cell r="D1511">
            <v>14268</v>
          </cell>
        </row>
        <row r="1512">
          <cell r="A1512">
            <v>2716</v>
          </cell>
          <cell r="B1512" t="str">
            <v>CAMPAMENTO          36 M1</v>
          </cell>
          <cell r="C1512" t="str">
            <v>UN</v>
          </cell>
          <cell r="D1512">
            <v>15000</v>
          </cell>
        </row>
        <row r="1513">
          <cell r="A1513">
            <v>2717</v>
          </cell>
          <cell r="B1513" t="str">
            <v>LETRINA         2.00x1.01</v>
          </cell>
          <cell r="C1513" t="str">
            <v>UN</v>
          </cell>
          <cell r="D1513">
            <v>257050</v>
          </cell>
        </row>
        <row r="1514">
          <cell r="A1514">
            <v>2718</v>
          </cell>
          <cell r="B1514" t="str">
            <v>CERCA EN TABL1</v>
          </cell>
          <cell r="C1514" t="str">
            <v>M2</v>
          </cell>
          <cell r="D1514">
            <v>274</v>
          </cell>
        </row>
        <row r="1515">
          <cell r="A1515">
            <v>2719</v>
          </cell>
          <cell r="B1515" t="str">
            <v>CERCA EN ALAMBRE DE PU1</v>
          </cell>
          <cell r="C1515" t="str">
            <v>M2</v>
          </cell>
          <cell r="D1515">
            <v>140</v>
          </cell>
        </row>
        <row r="1516">
          <cell r="A1516">
            <v>2720</v>
          </cell>
          <cell r="B1516" t="str">
            <v>CERCA EN LAMINA   h =2.00</v>
          </cell>
          <cell r="C1516" t="str">
            <v>ML</v>
          </cell>
          <cell r="D1516">
            <v>5080</v>
          </cell>
        </row>
        <row r="1517">
          <cell r="A1517">
            <v>2721</v>
          </cell>
          <cell r="B1517" t="str">
            <v>CERCA LAMINA/BASE h =2.21</v>
          </cell>
          <cell r="C1517" t="str">
            <v>ML</v>
          </cell>
          <cell r="D1517">
            <v>5215</v>
          </cell>
        </row>
        <row r="1518">
          <cell r="A1518">
            <v>2725</v>
          </cell>
          <cell r="B1518" t="str">
            <v>RED AGUA PROVIS.L= 50 Mt1</v>
          </cell>
          <cell r="C1518" t="str">
            <v>UN</v>
          </cell>
          <cell r="D1518">
            <v>11892</v>
          </cell>
        </row>
        <row r="1519">
          <cell r="A1519">
            <v>2726</v>
          </cell>
          <cell r="B1519" t="str">
            <v>RED ELECT.PROVIS.l=50 MT1</v>
          </cell>
          <cell r="C1519" t="str">
            <v>UN</v>
          </cell>
          <cell r="D1519">
            <v>920</v>
          </cell>
        </row>
        <row r="1520">
          <cell r="A1520">
            <v>2738</v>
          </cell>
          <cell r="B1520" t="str">
            <v>REGLA ALUMINIO 1.00 Mts.</v>
          </cell>
          <cell r="C1520" t="str">
            <v>UN</v>
          </cell>
          <cell r="D1520">
            <v>13661</v>
          </cell>
        </row>
        <row r="1521">
          <cell r="A1521">
            <v>2739</v>
          </cell>
          <cell r="B1521" t="str">
            <v>PLUMA              250 KG</v>
          </cell>
          <cell r="C1521" t="str">
            <v>MS</v>
          </cell>
          <cell r="D1521">
            <v>3650</v>
          </cell>
        </row>
        <row r="1522">
          <cell r="A1522">
            <v>2740</v>
          </cell>
          <cell r="B1522" t="str">
            <v>MOTOBOMBA</v>
          </cell>
          <cell r="C1522" t="str">
            <v>DD</v>
          </cell>
          <cell r="D1522">
            <v>610</v>
          </cell>
        </row>
        <row r="1523">
          <cell r="A1523">
            <v>2741</v>
          </cell>
          <cell r="B1523" t="str">
            <v>CORTADORA LADRILLO</v>
          </cell>
          <cell r="C1523" t="str">
            <v>DD</v>
          </cell>
          <cell r="D1523">
            <v>610</v>
          </cell>
        </row>
        <row r="1524">
          <cell r="A1524">
            <v>2742</v>
          </cell>
          <cell r="B1524" t="str">
            <v>MEZCLADORA CONCRETO</v>
          </cell>
          <cell r="C1524" t="str">
            <v>DD</v>
          </cell>
          <cell r="D1524">
            <v>696</v>
          </cell>
        </row>
        <row r="1525">
          <cell r="A1525">
            <v>2743</v>
          </cell>
          <cell r="B1525" t="str">
            <v>BARRAS</v>
          </cell>
          <cell r="C1525" t="str">
            <v>UN</v>
          </cell>
          <cell r="D1525">
            <v>59492</v>
          </cell>
        </row>
        <row r="1526">
          <cell r="A1526">
            <v>2744</v>
          </cell>
          <cell r="B1526" t="str">
            <v>PALAS Y PICAS</v>
          </cell>
          <cell r="C1526" t="str">
            <v>UN</v>
          </cell>
          <cell r="D1526">
            <v>35310</v>
          </cell>
        </row>
        <row r="1527">
          <cell r="A1527">
            <v>2745</v>
          </cell>
          <cell r="B1527" t="str">
            <v>CANECA              55 GL</v>
          </cell>
          <cell r="C1527" t="str">
            <v>UN</v>
          </cell>
          <cell r="D1527">
            <v>9336</v>
          </cell>
        </row>
        <row r="1528">
          <cell r="A1528">
            <v>2746</v>
          </cell>
          <cell r="B1528" t="str">
            <v>BATEAS</v>
          </cell>
          <cell r="C1528" t="str">
            <v>UN</v>
          </cell>
          <cell r="D1528">
            <v>1566</v>
          </cell>
        </row>
        <row r="1529">
          <cell r="A1529">
            <v>2747</v>
          </cell>
          <cell r="B1529" t="str">
            <v>BALDES               5 GL</v>
          </cell>
          <cell r="C1529" t="str">
            <v>UN</v>
          </cell>
          <cell r="D1529">
            <v>924</v>
          </cell>
        </row>
        <row r="1530">
          <cell r="A1530">
            <v>2748</v>
          </cell>
          <cell r="B1530" t="str">
            <v>CARRETILLAS</v>
          </cell>
          <cell r="C1530" t="str">
            <v>UN</v>
          </cell>
          <cell r="D1530">
            <v>8500</v>
          </cell>
        </row>
        <row r="1531">
          <cell r="A1531">
            <v>2749</v>
          </cell>
          <cell r="B1531" t="str">
            <v>REGLAS ALUMINIO</v>
          </cell>
          <cell r="C1531" t="str">
            <v>UN</v>
          </cell>
          <cell r="D1531">
            <v>23008</v>
          </cell>
        </row>
        <row r="1532">
          <cell r="A1532">
            <v>2750</v>
          </cell>
          <cell r="B1532" t="str">
            <v>ANDAMIOS COLGANTES</v>
          </cell>
          <cell r="C1532" t="str">
            <v>MS</v>
          </cell>
          <cell r="D1532">
            <v>6124</v>
          </cell>
        </row>
        <row r="1533">
          <cell r="A1533">
            <v>2751</v>
          </cell>
          <cell r="B1533" t="str">
            <v>ANDAMIO TUBULAR   SECCION</v>
          </cell>
          <cell r="C1533" t="str">
            <v>SM</v>
          </cell>
          <cell r="D1533">
            <v>1060</v>
          </cell>
        </row>
        <row r="1534">
          <cell r="A1534">
            <v>2752</v>
          </cell>
          <cell r="B1534" t="str">
            <v>PLANCHON   PARA   ANDAMIO</v>
          </cell>
          <cell r="C1534" t="str">
            <v>ML</v>
          </cell>
          <cell r="D1534">
            <v>7540</v>
          </cell>
        </row>
        <row r="1535">
          <cell r="A1535">
            <v>2753</v>
          </cell>
          <cell r="B1535" t="str">
            <v>TABLA      PARA   ANDAMIO</v>
          </cell>
          <cell r="C1535" t="str">
            <v>ML</v>
          </cell>
          <cell r="D1535">
            <v>7766</v>
          </cell>
        </row>
        <row r="1536">
          <cell r="A1536">
            <v>2755</v>
          </cell>
          <cell r="B1536" t="str">
            <v>CASCOS DE SEGURIDAD</v>
          </cell>
          <cell r="C1536" t="str">
            <v>UN</v>
          </cell>
          <cell r="D1536">
            <v>3174</v>
          </cell>
        </row>
        <row r="1537">
          <cell r="A1537">
            <v>2756</v>
          </cell>
          <cell r="B1537" t="str">
            <v>BOTA CAUCHO SEGURIDAD</v>
          </cell>
          <cell r="C1537" t="str">
            <v>PAR</v>
          </cell>
          <cell r="D1537">
            <v>595</v>
          </cell>
        </row>
        <row r="1538">
          <cell r="A1538">
            <v>2757</v>
          </cell>
          <cell r="B1538" t="str">
            <v>BOTIQUIN PRIMEROS AUXIL.</v>
          </cell>
          <cell r="C1538" t="str">
            <v>UN</v>
          </cell>
          <cell r="D1538">
            <v>10200</v>
          </cell>
        </row>
        <row r="1539">
          <cell r="A1539">
            <v>2758</v>
          </cell>
          <cell r="B1539" t="str">
            <v>CINTURON DE SEGURIDAD</v>
          </cell>
          <cell r="C1539" t="str">
            <v>UN</v>
          </cell>
          <cell r="D1539">
            <v>843</v>
          </cell>
        </row>
        <row r="1540">
          <cell r="A1540">
            <v>2759</v>
          </cell>
          <cell r="B1540" t="str">
            <v>ANTEOJOS DE SEGURIDAD</v>
          </cell>
          <cell r="C1540" t="str">
            <v>UN</v>
          </cell>
          <cell r="D1540">
            <v>12750</v>
          </cell>
        </row>
        <row r="1541">
          <cell r="A1541">
            <v>2760</v>
          </cell>
          <cell r="B1541" t="str">
            <v>PAPELERIA Y COPIAS</v>
          </cell>
          <cell r="C1541" t="str">
            <v>UN</v>
          </cell>
          <cell r="D1541">
            <v>480000</v>
          </cell>
        </row>
        <row r="1542">
          <cell r="A1542">
            <v>2761</v>
          </cell>
          <cell r="B1542" t="str">
            <v>VALLAS OBRA</v>
          </cell>
          <cell r="C1542" t="str">
            <v>M2</v>
          </cell>
          <cell r="D1542">
            <v>17000</v>
          </cell>
        </row>
        <row r="1543">
          <cell r="A1543">
            <v>2762</v>
          </cell>
          <cell r="B1543" t="str">
            <v>TRANSPORTADORA DE VALORES</v>
          </cell>
          <cell r="C1543" t="str">
            <v>UN</v>
          </cell>
          <cell r="D1543">
            <v>230000</v>
          </cell>
        </row>
        <row r="1544">
          <cell r="A1544">
            <v>2763</v>
          </cell>
          <cell r="B1544" t="str">
            <v>ENSAY.CONCRETOS  CILINDRO</v>
          </cell>
          <cell r="C1544" t="str">
            <v>UN</v>
          </cell>
          <cell r="D1544">
            <v>1887</v>
          </cell>
        </row>
        <row r="1545">
          <cell r="A1545">
            <v>2764</v>
          </cell>
          <cell r="B1545" t="str">
            <v>ENSAYOS DENSIDAD  TERRENO</v>
          </cell>
          <cell r="C1545" t="str">
            <v>UN</v>
          </cell>
          <cell r="D1545">
            <v>2308</v>
          </cell>
        </row>
        <row r="1546">
          <cell r="A1546">
            <v>2765</v>
          </cell>
          <cell r="B1546" t="str">
            <v>ENSAYOS PROCTO2</v>
          </cell>
          <cell r="C1546" t="str">
            <v>UN</v>
          </cell>
          <cell r="D1546">
            <v>400000</v>
          </cell>
        </row>
        <row r="1547">
          <cell r="A1547">
            <v>2766</v>
          </cell>
          <cell r="B1547" t="str">
            <v>SERVICIO ENERGIA</v>
          </cell>
          <cell r="C1547" t="str">
            <v>MS</v>
          </cell>
          <cell r="D1547">
            <v>7582</v>
          </cell>
        </row>
        <row r="1548">
          <cell r="A1548">
            <v>2767</v>
          </cell>
          <cell r="B1548" t="str">
            <v>SERVICIO AGUA</v>
          </cell>
          <cell r="C1548" t="str">
            <v>MS</v>
          </cell>
          <cell r="D1548">
            <v>835</v>
          </cell>
        </row>
        <row r="1549">
          <cell r="A1549">
            <v>2768</v>
          </cell>
          <cell r="B1549" t="str">
            <v>SERVICIO TELEFONO</v>
          </cell>
          <cell r="C1549" t="str">
            <v>MS</v>
          </cell>
          <cell r="D1549">
            <v>7582</v>
          </cell>
        </row>
        <row r="1550">
          <cell r="A1550">
            <v>2769</v>
          </cell>
          <cell r="B1550" t="str">
            <v>DOTACION OFICINA</v>
          </cell>
          <cell r="C1550" t="str">
            <v>UN</v>
          </cell>
          <cell r="D1550">
            <v>137114</v>
          </cell>
        </row>
        <row r="1551">
          <cell r="A1551">
            <v>2770</v>
          </cell>
          <cell r="B1551" t="str">
            <v>SEGUROS</v>
          </cell>
          <cell r="C1551" t="str">
            <v>UN</v>
          </cell>
          <cell r="D1551">
            <v>35000</v>
          </cell>
        </row>
        <row r="1552">
          <cell r="A1552">
            <v>2771</v>
          </cell>
          <cell r="B1552" t="str">
            <v>REGLAMENTO PROPIEDAD HOR.</v>
          </cell>
          <cell r="C1552" t="str">
            <v>UN</v>
          </cell>
          <cell r="D1552">
            <v>138736</v>
          </cell>
        </row>
        <row r="1553">
          <cell r="A1553">
            <v>2772</v>
          </cell>
          <cell r="B1553" t="str">
            <v>MALLA NYLON ( Voleibol)</v>
          </cell>
          <cell r="C1553" t="str">
            <v>UN</v>
          </cell>
          <cell r="D1553">
            <v>146160</v>
          </cell>
        </row>
        <row r="1554">
          <cell r="A1554">
            <v>2774</v>
          </cell>
          <cell r="B1554" t="str">
            <v>PORTERIA (CANCHA  FUTBOL)</v>
          </cell>
          <cell r="C1554" t="str">
            <v>UN</v>
          </cell>
          <cell r="D1554">
            <v>30000</v>
          </cell>
        </row>
        <row r="1555">
          <cell r="A1555">
            <v>2778</v>
          </cell>
          <cell r="B1555" t="str">
            <v>PORTICO MULTIFUNCIONAL(F)</v>
          </cell>
          <cell r="C1555" t="str">
            <v>UN</v>
          </cell>
          <cell r="D1555">
            <v>15000</v>
          </cell>
        </row>
        <row r="1556">
          <cell r="A1556">
            <v>2781</v>
          </cell>
          <cell r="B1556" t="str">
            <v>EXCAVACION MANUA9</v>
          </cell>
          <cell r="C1556" t="str">
            <v>M3</v>
          </cell>
          <cell r="D1556">
            <v>1600000</v>
          </cell>
        </row>
        <row r="1557">
          <cell r="A1557">
            <v>2790</v>
          </cell>
          <cell r="B1557" t="str">
            <v>CONEXION ENERGIA      E-6</v>
          </cell>
          <cell r="C1557" t="str">
            <v>UN</v>
          </cell>
          <cell r="D1557">
            <v>1150000</v>
          </cell>
        </row>
        <row r="1558">
          <cell r="A1558">
            <v>2791</v>
          </cell>
          <cell r="B1558" t="str">
            <v>CONEXION ENERGIA      E-5</v>
          </cell>
          <cell r="C1558" t="str">
            <v>UN</v>
          </cell>
          <cell r="D1558">
            <v>1050000</v>
          </cell>
        </row>
        <row r="1559">
          <cell r="A1559">
            <v>2792</v>
          </cell>
          <cell r="B1559" t="str">
            <v>CONEXION ENERGIA      E-4</v>
          </cell>
          <cell r="C1559" t="str">
            <v>UN</v>
          </cell>
          <cell r="D1559">
            <v>875000</v>
          </cell>
        </row>
        <row r="1560">
          <cell r="A1560">
            <v>2793</v>
          </cell>
          <cell r="B1560" t="str">
            <v>CONEXION ENERGIA      E-3</v>
          </cell>
          <cell r="C1560" t="str">
            <v>UN</v>
          </cell>
          <cell r="D1560">
            <v>53589</v>
          </cell>
        </row>
        <row r="1561">
          <cell r="A1561">
            <v>2794</v>
          </cell>
          <cell r="B1561" t="str">
            <v>CONEXION ENERGIA      E-2</v>
          </cell>
          <cell r="C1561" t="str">
            <v>UN</v>
          </cell>
          <cell r="D1561">
            <v>7540</v>
          </cell>
        </row>
        <row r="1562">
          <cell r="A1562">
            <v>2795</v>
          </cell>
          <cell r="B1562" t="str">
            <v>CONEXION ENERGIA      E-1</v>
          </cell>
          <cell r="C1562" t="str">
            <v>UN</v>
          </cell>
          <cell r="D1562">
            <v>7540</v>
          </cell>
        </row>
        <row r="1563">
          <cell r="A1563">
            <v>2796</v>
          </cell>
          <cell r="B1563" t="str">
            <v>MEDIDORES AGUA       1/2"</v>
          </cell>
          <cell r="C1563" t="str">
            <v>UN</v>
          </cell>
          <cell r="D1563">
            <v>7540</v>
          </cell>
        </row>
        <row r="1564">
          <cell r="A1564">
            <v>2797</v>
          </cell>
          <cell r="B1564" t="str">
            <v>CONEX.R ACUED.  BAJO-BAJO</v>
          </cell>
          <cell r="C1564" t="str">
            <v>UN</v>
          </cell>
          <cell r="D1564">
            <v>111824</v>
          </cell>
        </row>
        <row r="1565">
          <cell r="A1565">
            <v>2798</v>
          </cell>
          <cell r="B1565" t="str">
            <v>CONEX.R ACUED.       BAJO</v>
          </cell>
          <cell r="C1565" t="str">
            <v>UN</v>
          </cell>
          <cell r="D1565">
            <v>118088</v>
          </cell>
        </row>
        <row r="1566">
          <cell r="A1566">
            <v>2799</v>
          </cell>
          <cell r="B1566" t="str">
            <v>CONEX.R ACUED. MEDIO-BAJO</v>
          </cell>
          <cell r="C1566" t="str">
            <v>UN</v>
          </cell>
          <cell r="D1566">
            <v>124120</v>
          </cell>
        </row>
        <row r="1567">
          <cell r="A1567">
            <v>2800</v>
          </cell>
          <cell r="B1567" t="str">
            <v>CONEX.R.ACUED.      MEDIO</v>
          </cell>
          <cell r="C1567" t="str">
            <v>UN</v>
          </cell>
          <cell r="D1567">
            <v>134560</v>
          </cell>
        </row>
        <row r="1568">
          <cell r="A1568">
            <v>2801</v>
          </cell>
          <cell r="B1568" t="str">
            <v>CONEX.R.ACUED. MEDIO-ALTO</v>
          </cell>
          <cell r="C1568" t="str">
            <v>UN</v>
          </cell>
          <cell r="D1568">
            <v>138388</v>
          </cell>
        </row>
        <row r="1569">
          <cell r="A1569">
            <v>2802</v>
          </cell>
          <cell r="B1569" t="str">
            <v>CONEX.R.ACUED.       ALTO</v>
          </cell>
          <cell r="C1569" t="str">
            <v>UN</v>
          </cell>
          <cell r="D1569">
            <v>148132</v>
          </cell>
        </row>
        <row r="1570">
          <cell r="A1570">
            <v>2803</v>
          </cell>
          <cell r="B1570" t="str">
            <v>CONEX.C.ACUED.  BAJO-BAJO</v>
          </cell>
          <cell r="C1570" t="str">
            <v>UN</v>
          </cell>
          <cell r="D1570">
            <v>167852</v>
          </cell>
        </row>
        <row r="1571">
          <cell r="A1571">
            <v>2804</v>
          </cell>
          <cell r="B1571" t="str">
            <v>CONEX C.ACUED.       BAJO</v>
          </cell>
          <cell r="C1571" t="str">
            <v>UN</v>
          </cell>
          <cell r="D1571">
            <v>177712</v>
          </cell>
        </row>
        <row r="1572">
          <cell r="A1572">
            <v>2805</v>
          </cell>
          <cell r="B1572" t="str">
            <v>CONEX.C.ACUED. MEDIO-BAJO</v>
          </cell>
          <cell r="C1572" t="str">
            <v>UN</v>
          </cell>
          <cell r="D1572">
            <v>200448</v>
          </cell>
        </row>
        <row r="1573">
          <cell r="A1573">
            <v>2806</v>
          </cell>
          <cell r="B1573" t="str">
            <v>CONEX.C.ACUED.      MEDIO</v>
          </cell>
          <cell r="C1573" t="str">
            <v>UN</v>
          </cell>
          <cell r="D1573">
            <v>7192</v>
          </cell>
        </row>
        <row r="1574">
          <cell r="A1574">
            <v>2807</v>
          </cell>
          <cell r="B1574" t="str">
            <v>CONEX.C.ACUED. MEDIO-ALTO</v>
          </cell>
          <cell r="C1574" t="str">
            <v>UN</v>
          </cell>
          <cell r="D1574">
            <v>7192</v>
          </cell>
        </row>
        <row r="1575">
          <cell r="A1575">
            <v>2808</v>
          </cell>
          <cell r="B1575" t="str">
            <v>CONEX.C.ACUED.       ALTO</v>
          </cell>
          <cell r="C1575" t="str">
            <v>UN</v>
          </cell>
          <cell r="D1575">
            <v>7192</v>
          </cell>
        </row>
        <row r="1576">
          <cell r="A1576">
            <v>2809</v>
          </cell>
          <cell r="B1576" t="str">
            <v>CONEXION GAS E-1</v>
          </cell>
          <cell r="C1576" t="str">
            <v>UN</v>
          </cell>
          <cell r="D1576">
            <v>7192</v>
          </cell>
        </row>
        <row r="1577">
          <cell r="A1577">
            <v>2810</v>
          </cell>
          <cell r="B1577" t="str">
            <v>CONEXION GAS E-2</v>
          </cell>
          <cell r="C1577" t="str">
            <v>UN</v>
          </cell>
          <cell r="D1577">
            <v>7192</v>
          </cell>
        </row>
        <row r="1578">
          <cell r="A1578">
            <v>2811</v>
          </cell>
          <cell r="B1578" t="str">
            <v>CONEXION GAS E-3</v>
          </cell>
          <cell r="C1578" t="str">
            <v>UN</v>
          </cell>
          <cell r="D1578">
            <v>7192</v>
          </cell>
        </row>
        <row r="1579">
          <cell r="A1579">
            <v>2812</v>
          </cell>
          <cell r="B1579" t="str">
            <v>CONEXION GAS E-4</v>
          </cell>
          <cell r="C1579" t="str">
            <v>UN</v>
          </cell>
          <cell r="D1579">
            <v>9280</v>
          </cell>
        </row>
        <row r="1580">
          <cell r="A1580">
            <v>2813</v>
          </cell>
          <cell r="B1580" t="str">
            <v>CONEXION GAS E-5</v>
          </cell>
          <cell r="C1580" t="str">
            <v>UN</v>
          </cell>
          <cell r="D1580">
            <v>115072</v>
          </cell>
        </row>
        <row r="1581">
          <cell r="A1581">
            <v>2814</v>
          </cell>
          <cell r="B1581" t="str">
            <v>CONEXION GAS E-6</v>
          </cell>
          <cell r="C1581" t="str">
            <v>UN</v>
          </cell>
          <cell r="D1581">
            <v>104864</v>
          </cell>
        </row>
        <row r="1582">
          <cell r="A1582">
            <v>2820</v>
          </cell>
          <cell r="B1582" t="str">
            <v>CONEXION TELEF. RESID.E-1</v>
          </cell>
          <cell r="C1582" t="str">
            <v>UN</v>
          </cell>
          <cell r="D1582">
            <v>95932</v>
          </cell>
        </row>
        <row r="1583">
          <cell r="A1583">
            <v>2821</v>
          </cell>
          <cell r="B1583" t="str">
            <v>CONEXION TELEF. RESID.E-2</v>
          </cell>
          <cell r="C1583" t="str">
            <v>UN</v>
          </cell>
          <cell r="D1583">
            <v>98948</v>
          </cell>
        </row>
        <row r="1584">
          <cell r="A1584">
            <v>2822</v>
          </cell>
          <cell r="B1584" t="str">
            <v>CONEXION TELEF. RESID.E-3</v>
          </cell>
          <cell r="C1584" t="str">
            <v>UN</v>
          </cell>
          <cell r="D1584">
            <v>108576</v>
          </cell>
        </row>
        <row r="1585">
          <cell r="A1585">
            <v>2823</v>
          </cell>
          <cell r="B1585" t="str">
            <v>CONEXION TELEF. RESID.E-4</v>
          </cell>
          <cell r="C1585" t="str">
            <v>UN</v>
          </cell>
          <cell r="D1585">
            <v>168896</v>
          </cell>
        </row>
        <row r="1586">
          <cell r="A1586">
            <v>2824</v>
          </cell>
          <cell r="B1586" t="str">
            <v>CONEXION TELEF. RESID.E-5</v>
          </cell>
          <cell r="C1586" t="str">
            <v>UN</v>
          </cell>
          <cell r="D1586">
            <v>139432</v>
          </cell>
        </row>
        <row r="1587">
          <cell r="A1587">
            <v>2825</v>
          </cell>
          <cell r="B1587" t="str">
            <v>CONEXION TELEF. RESID.E-6</v>
          </cell>
          <cell r="C1587" t="str">
            <v>UN</v>
          </cell>
          <cell r="D1587">
            <v>149176</v>
          </cell>
        </row>
        <row r="1588">
          <cell r="A1588">
            <v>2826</v>
          </cell>
          <cell r="B1588" t="str">
            <v>CONEXION TELEF. NO  RESID</v>
          </cell>
          <cell r="C1588" t="str">
            <v>UN</v>
          </cell>
          <cell r="D1588">
            <v>15650</v>
          </cell>
        </row>
        <row r="1589">
          <cell r="A1589">
            <v>2917</v>
          </cell>
          <cell r="B1589" t="str">
            <v>SONDEOS DE PERCUSION</v>
          </cell>
          <cell r="C1589" t="str">
            <v>ML</v>
          </cell>
          <cell r="D1589">
            <v>11141</v>
          </cell>
        </row>
        <row r="1590">
          <cell r="A1590">
            <v>2918</v>
          </cell>
          <cell r="B1590" t="str">
            <v>DIVISIONES DE BAÑO</v>
          </cell>
          <cell r="C1590" t="str">
            <v>M2</v>
          </cell>
          <cell r="D1590">
            <v>8800</v>
          </cell>
        </row>
        <row r="1591">
          <cell r="A1591">
            <v>2950</v>
          </cell>
          <cell r="B1591" t="str">
            <v>LADRILLO BLOQUE No. 3</v>
          </cell>
          <cell r="C1591" t="str">
            <v>UN</v>
          </cell>
          <cell r="D1591">
            <v>9280</v>
          </cell>
        </row>
        <row r="1592">
          <cell r="A1592">
            <v>2951</v>
          </cell>
          <cell r="B1592" t="str">
            <v>LADRILLO BLOQUE No. 4</v>
          </cell>
          <cell r="C1592" t="str">
            <v>UN</v>
          </cell>
          <cell r="D1592">
            <v>178756</v>
          </cell>
        </row>
        <row r="1593">
          <cell r="A1593">
            <v>2952</v>
          </cell>
          <cell r="B1593" t="str">
            <v>LADRILLO BLOQUE No. 5</v>
          </cell>
          <cell r="C1593" t="str">
            <v>UN</v>
          </cell>
          <cell r="D1593">
            <v>5800</v>
          </cell>
        </row>
        <row r="1594">
          <cell r="A1594">
            <v>2953</v>
          </cell>
          <cell r="B1594" t="str">
            <v>LADR.TOLETE TIP0 1 COMUN</v>
          </cell>
          <cell r="C1594" t="str">
            <v>UN</v>
          </cell>
          <cell r="D1594">
            <v>6900</v>
          </cell>
        </row>
        <row r="1595">
          <cell r="A1595">
            <v>2954</v>
          </cell>
          <cell r="B1595" t="str">
            <v>LADR.TOLETE TIPO 2 REC.</v>
          </cell>
          <cell r="C1595" t="str">
            <v>UN</v>
          </cell>
          <cell r="D1595">
            <v>14268</v>
          </cell>
        </row>
        <row r="1596">
          <cell r="A1596">
            <v>2955</v>
          </cell>
          <cell r="B1596" t="str">
            <v>LADR.TOLETE TIPO 3 ESTR.</v>
          </cell>
          <cell r="C1596" t="str">
            <v>UN</v>
          </cell>
          <cell r="D1596">
            <v>20880</v>
          </cell>
        </row>
        <row r="1597">
          <cell r="A1597">
            <v>2956</v>
          </cell>
          <cell r="B1597" t="str">
            <v>IMPERM.INTEG MORT  (PROM)</v>
          </cell>
          <cell r="C1597" t="str">
            <v>KG</v>
          </cell>
          <cell r="D1597">
            <v>18560</v>
          </cell>
        </row>
        <row r="1598">
          <cell r="A1598">
            <v>2957</v>
          </cell>
          <cell r="B1598" t="str">
            <v>ACELERANTE DE FRAGUADO</v>
          </cell>
          <cell r="C1598" t="str">
            <v>KG</v>
          </cell>
          <cell r="D1598">
            <v>14036</v>
          </cell>
        </row>
        <row r="1599">
          <cell r="A1599">
            <v>2958</v>
          </cell>
          <cell r="B1599" t="str">
            <v>PINTURA VINILO T 1 SUPER</v>
          </cell>
          <cell r="C1599" t="str">
            <v>GL</v>
          </cell>
          <cell r="D1599">
            <v>565300</v>
          </cell>
        </row>
        <row r="1600">
          <cell r="A1600">
            <v>2959</v>
          </cell>
          <cell r="B1600" t="str">
            <v>PINTURA VINILO T 2 NORM.</v>
          </cell>
          <cell r="C1600" t="str">
            <v>GL</v>
          </cell>
          <cell r="D1600">
            <v>350000</v>
          </cell>
        </row>
        <row r="1601">
          <cell r="A1601">
            <v>2960</v>
          </cell>
          <cell r="B1601" t="str">
            <v>PINTURA VINILO TIPO 3</v>
          </cell>
          <cell r="C1601" t="str">
            <v>GL</v>
          </cell>
          <cell r="D1601">
            <v>15080</v>
          </cell>
        </row>
        <row r="1602">
          <cell r="A1602">
            <v>2961</v>
          </cell>
          <cell r="B1602" t="str">
            <v>ESMALTE TIPO 1 SUPERIOR</v>
          </cell>
          <cell r="C1602" t="str">
            <v>GL</v>
          </cell>
          <cell r="D1602">
            <v>5220</v>
          </cell>
        </row>
        <row r="1603">
          <cell r="A1603">
            <v>2962</v>
          </cell>
          <cell r="B1603" t="str">
            <v>ESMALTE TIPO 2 NORMAL</v>
          </cell>
          <cell r="C1603" t="str">
            <v>GL</v>
          </cell>
          <cell r="D1603">
            <v>12760</v>
          </cell>
        </row>
        <row r="1604">
          <cell r="A1604">
            <v>2963</v>
          </cell>
          <cell r="B1604" t="str">
            <v>ESMALTE TIPO 3 POPULAR</v>
          </cell>
          <cell r="C1604" t="str">
            <v>GL</v>
          </cell>
          <cell r="D1604">
            <v>83155</v>
          </cell>
        </row>
        <row r="1605">
          <cell r="A1605">
            <v>2964</v>
          </cell>
          <cell r="B1605" t="str">
            <v>ANTICORROSIVO T 1 SUPER.</v>
          </cell>
          <cell r="C1605" t="str">
            <v>GL</v>
          </cell>
          <cell r="D1605">
            <v>27840</v>
          </cell>
        </row>
        <row r="1606">
          <cell r="A1606">
            <v>2965</v>
          </cell>
          <cell r="B1606" t="str">
            <v>ANTICORROSIVO T 2 NORM.</v>
          </cell>
          <cell r="C1606" t="str">
            <v>GL</v>
          </cell>
          <cell r="D1606">
            <v>5485</v>
          </cell>
        </row>
        <row r="1607">
          <cell r="A1607">
            <v>2966</v>
          </cell>
          <cell r="B1607" t="str">
            <v>ANTICORROSIVO T 3 POPUL.</v>
          </cell>
          <cell r="C1607" t="str">
            <v>GL</v>
          </cell>
          <cell r="D1607">
            <v>11000</v>
          </cell>
        </row>
        <row r="1608">
          <cell r="A1608">
            <v>2967</v>
          </cell>
          <cell r="B1608" t="str">
            <v>RETARDANTE DE FRAGUADO</v>
          </cell>
          <cell r="C1608" t="str">
            <v>KG</v>
          </cell>
          <cell r="D1608">
            <v>20000</v>
          </cell>
        </row>
        <row r="1609">
          <cell r="A1609">
            <v>2968</v>
          </cell>
          <cell r="B1609" t="str">
            <v>REPELENTE PARA FACHADA</v>
          </cell>
          <cell r="C1609" t="str">
            <v>KG</v>
          </cell>
          <cell r="D1609">
            <v>1155</v>
          </cell>
        </row>
        <row r="1610">
          <cell r="A1610">
            <v>2977</v>
          </cell>
          <cell r="B1610" t="str">
            <v>RED SUMINISTRO PVC 2 1/2"</v>
          </cell>
          <cell r="C1610" t="str">
            <v>ML</v>
          </cell>
          <cell r="D1610">
            <v>3132</v>
          </cell>
        </row>
        <row r="1611">
          <cell r="A1611">
            <v>2978</v>
          </cell>
          <cell r="B1611" t="str">
            <v>RED SUMINISTRO GALV. 4"</v>
          </cell>
          <cell r="C1611" t="str">
            <v>ML</v>
          </cell>
          <cell r="D1611">
            <v>15515</v>
          </cell>
        </row>
        <row r="1612">
          <cell r="A1612">
            <v>2979</v>
          </cell>
          <cell r="B1612" t="str">
            <v>RED SUMINISTRO GALV. 3"</v>
          </cell>
          <cell r="C1612" t="str">
            <v>ML</v>
          </cell>
          <cell r="D1612">
            <v>444</v>
          </cell>
        </row>
        <row r="1613">
          <cell r="A1613">
            <v>2980</v>
          </cell>
          <cell r="B1613" t="str">
            <v>RED SUMINISTRO GALV.2 1/2</v>
          </cell>
          <cell r="C1613" t="str">
            <v>ML</v>
          </cell>
          <cell r="D1613">
            <v>4640</v>
          </cell>
        </row>
        <row r="1614">
          <cell r="A1614">
            <v>2981</v>
          </cell>
          <cell r="B1614" t="str">
            <v>REGISTRO   2"</v>
          </cell>
          <cell r="C1614" t="str">
            <v>UN</v>
          </cell>
          <cell r="D1614">
            <v>489000</v>
          </cell>
        </row>
        <row r="1615">
          <cell r="A1615">
            <v>2982</v>
          </cell>
          <cell r="B1615" t="str">
            <v>REGISTRO   1 1/2"</v>
          </cell>
          <cell r="C1615" t="str">
            <v>UN</v>
          </cell>
          <cell r="D1615">
            <v>400</v>
          </cell>
        </row>
        <row r="1616">
          <cell r="A1616">
            <v>2983</v>
          </cell>
          <cell r="B1616" t="str">
            <v>REGISTRO  2 1/2"</v>
          </cell>
          <cell r="C1616" t="str">
            <v>UN</v>
          </cell>
          <cell r="D1616">
            <v>1180</v>
          </cell>
        </row>
        <row r="1617">
          <cell r="A1617">
            <v>2984</v>
          </cell>
          <cell r="B1617" t="str">
            <v>MORTERO               1:1:2</v>
          </cell>
          <cell r="C1617" t="str">
            <v>M3</v>
          </cell>
          <cell r="D1617">
            <v>1225</v>
          </cell>
        </row>
        <row r="1618">
          <cell r="A1618">
            <v>2985</v>
          </cell>
          <cell r="B1618" t="str">
            <v>CANCHAS MULTIPLES 15X 30 MTS</v>
          </cell>
          <cell r="C1618" t="str">
            <v>UND</v>
          </cell>
          <cell r="D1618">
            <v>15515</v>
          </cell>
        </row>
        <row r="1619">
          <cell r="A1619">
            <v>2986</v>
          </cell>
          <cell r="B1619" t="str">
            <v>CANCHAS MULTIPLES 15X 30 MTS</v>
          </cell>
          <cell r="C1619" t="str">
            <v>UN</v>
          </cell>
          <cell r="D1619">
            <v>752445</v>
          </cell>
        </row>
        <row r="1620">
          <cell r="A1620">
            <v>2987</v>
          </cell>
          <cell r="B1620" t="str">
            <v>FORMALETERIA</v>
          </cell>
          <cell r="C1620" t="str">
            <v>UN</v>
          </cell>
          <cell r="D1620">
            <v>300</v>
          </cell>
        </row>
        <row r="1621">
          <cell r="A1621">
            <v>2988</v>
          </cell>
          <cell r="B1621" t="str">
            <v>DEMOLICION DE CIMIENTO</v>
          </cell>
          <cell r="C1621" t="str">
            <v>ML</v>
          </cell>
          <cell r="D1621">
            <v>4306.6772359999995</v>
          </cell>
        </row>
        <row r="1622">
          <cell r="A1622">
            <v>2989</v>
          </cell>
          <cell r="B1622" t="str">
            <v>DEMOLICION DE VIGAS Y COLUMNAS Y RETIRO DE ESCOMBRO</v>
          </cell>
          <cell r="C1622" t="str">
            <v>M3</v>
          </cell>
          <cell r="D1622">
            <v>32709.922855000001</v>
          </cell>
        </row>
        <row r="1623">
          <cell r="A1623">
            <v>2990</v>
          </cell>
          <cell r="B1623" t="str">
            <v>ACERO DE REFUERZO ZAPATAS,COLUMNAS,VIGA</v>
          </cell>
          <cell r="C1623" t="str">
            <v>KG</v>
          </cell>
          <cell r="D1623">
            <v>2515.6200000000003</v>
          </cell>
        </row>
        <row r="1624">
          <cell r="A1624">
            <v>2991</v>
          </cell>
          <cell r="B1624" t="str">
            <v>VIGA DE AMARRE PEDESTAL 30 X 30 CONCRETO 3,000 PSI</v>
          </cell>
          <cell r="C1624" t="str">
            <v>ML</v>
          </cell>
          <cell r="D1624">
            <v>48051.025842500007</v>
          </cell>
        </row>
        <row r="1625">
          <cell r="A1625">
            <v>2992</v>
          </cell>
          <cell r="B1625" t="str">
            <v>PEDESTAL EN CONCRETO 3,000 PSI</v>
          </cell>
          <cell r="C1625" t="str">
            <v>M3</v>
          </cell>
          <cell r="D1625">
            <v>303322.57825000002</v>
          </cell>
        </row>
        <row r="1626">
          <cell r="A1626">
            <v>2993</v>
          </cell>
          <cell r="B1626" t="str">
            <v>COLUMNAS 30 X 30 1° PISO CONCRETO DE 3,000 PSI</v>
          </cell>
          <cell r="C1626" t="str">
            <v>M3</v>
          </cell>
          <cell r="D1626">
            <v>389102.5649</v>
          </cell>
        </row>
        <row r="1627">
          <cell r="A1627">
            <v>2994</v>
          </cell>
          <cell r="B1627" t="str">
            <v>COLUMNAS 30 X 30 2° PISO CONCRETO DE 3,000 PSI</v>
          </cell>
          <cell r="C1627" t="str">
            <v>M3</v>
          </cell>
          <cell r="D1627">
            <v>389102.5649</v>
          </cell>
        </row>
        <row r="1628">
          <cell r="A1628">
            <v>2995</v>
          </cell>
          <cell r="B1628" t="str">
            <v>ACERO DE REFUERZO COLUMNAS EN CONCRETO 30 X 30 2 PISO</v>
          </cell>
          <cell r="C1628" t="str">
            <v>KG</v>
          </cell>
          <cell r="D1628">
            <v>2632.69</v>
          </cell>
        </row>
        <row r="1629">
          <cell r="A1629">
            <v>2996</v>
          </cell>
          <cell r="B1629" t="str">
            <v>LOSA ENTREPISO CASETON ICOPOR PERDIDO CONCRETO 3,000 PSI e=0,40 EN 2 DIRECCIONES</v>
          </cell>
          <cell r="C1629" t="str">
            <v>M2</v>
          </cell>
          <cell r="D1629">
            <v>76002.44975</v>
          </cell>
        </row>
        <row r="1630">
          <cell r="A1630">
            <v>2997</v>
          </cell>
          <cell r="B1630" t="str">
            <v>ACERO DE REFUERZO LOSA VIGAS Y VIGETAS</v>
          </cell>
          <cell r="C1630" t="str">
            <v>KG</v>
          </cell>
          <cell r="D1630">
            <v>2645.74</v>
          </cell>
        </row>
        <row r="1631">
          <cell r="A1631">
            <v>2998</v>
          </cell>
          <cell r="B1631" t="str">
            <v>ESCALERA CONCRETO 3000 PSI(CIRCULACION 1,20 M) INCLUYE REFUERZO</v>
          </cell>
          <cell r="C1631" t="str">
            <v>M3</v>
          </cell>
          <cell r="D1631">
            <v>560592.63185000001</v>
          </cell>
        </row>
        <row r="1632">
          <cell r="A1632">
            <v>2999</v>
          </cell>
          <cell r="B1632" t="str">
            <v>ACERO DE REFUERZO DE 3/8 40,000 PSI</v>
          </cell>
          <cell r="C1632" t="str">
            <v>KG</v>
          </cell>
          <cell r="D1632">
            <v>2359.5344</v>
          </cell>
        </row>
        <row r="1633">
          <cell r="A1633">
            <v>3000</v>
          </cell>
          <cell r="B1633" t="str">
            <v>ACERO DE REFUERZO DE  60,000 PSI</v>
          </cell>
          <cell r="C1633" t="str">
            <v>KG</v>
          </cell>
          <cell r="D1633">
            <v>2134.4607999999998</v>
          </cell>
        </row>
        <row r="1634">
          <cell r="A1634">
            <v>3001</v>
          </cell>
          <cell r="B1634" t="str">
            <v>VIGA AEREA EN T EJE F 4-5 EN CONCRETO 3,000 PSI</v>
          </cell>
          <cell r="C1634" t="str">
            <v>ML</v>
          </cell>
          <cell r="D1634">
            <v>22186.031950000001</v>
          </cell>
        </row>
        <row r="1635">
          <cell r="A1635">
            <v>3002</v>
          </cell>
          <cell r="B1635" t="str">
            <v>VIGA CULATA 0,5X0,25 EN CONCRETO DE 3000 PSI INCLUYE REFUERZO</v>
          </cell>
          <cell r="C1635" t="str">
            <v>ML</v>
          </cell>
          <cell r="D1635">
            <v>27190.058072000003</v>
          </cell>
        </row>
        <row r="1636">
          <cell r="A1636">
            <v>3003</v>
          </cell>
          <cell r="B1636" t="str">
            <v>VIGA DINTEL 0,15 X 0,25 CONCRETO SOBRE MUROS DE CULATA</v>
          </cell>
          <cell r="C1636" t="str">
            <v>ML</v>
          </cell>
          <cell r="D1636">
            <v>31546.465272000001</v>
          </cell>
        </row>
        <row r="1637">
          <cell r="A1637">
            <v>3004</v>
          </cell>
          <cell r="B1637" t="str">
            <v>PERGOLAS ACCESO 0,30 X 0,10, h= 1,20 m EM CONCRETO DE 2,500 PSI</v>
          </cell>
          <cell r="C1637" t="str">
            <v>UN</v>
          </cell>
          <cell r="D1637">
            <v>40266.660380000001</v>
          </cell>
        </row>
        <row r="1638">
          <cell r="A1638">
            <v>3005</v>
          </cell>
          <cell r="B1638" t="str">
            <v>FORMALETA PARA COLUMNETA</v>
          </cell>
          <cell r="C1638" t="str">
            <v>UN</v>
          </cell>
          <cell r="D1638">
            <v>40215</v>
          </cell>
        </row>
        <row r="1639">
          <cell r="A1639">
            <v>3006</v>
          </cell>
          <cell r="B1639" t="str">
            <v>VIGA DINTEL 0,12 X 0,25 CONCRETO MURO PERIMETRAL EJE 2-6 INCLUYE REFUERZO</v>
          </cell>
          <cell r="C1639" t="str">
            <v>ML</v>
          </cell>
          <cell r="D1639">
            <v>26619.292874999999</v>
          </cell>
        </row>
        <row r="1640">
          <cell r="A1640">
            <v>3007</v>
          </cell>
          <cell r="B1640" t="str">
            <v>ALFAJIAS 0,20 X 0,11 EN CONCRETO 3000 PSI</v>
          </cell>
          <cell r="C1640" t="str">
            <v>ML</v>
          </cell>
          <cell r="D1640">
            <v>18399.945147999999</v>
          </cell>
        </row>
        <row r="1641">
          <cell r="A1641">
            <v>3008</v>
          </cell>
          <cell r="B1641" t="str">
            <v>COLUMNETA TIPO 1 MURO PERIMETRAL 1o PISO 12 X 30 h=3,00 m EN CONCRETO 3000 PSI INCLUYE REFUERZO</v>
          </cell>
          <cell r="C1641" t="str">
            <v>UN</v>
          </cell>
          <cell r="D1641">
            <v>97299.012072000012</v>
          </cell>
        </row>
        <row r="1642">
          <cell r="A1642">
            <v>3009</v>
          </cell>
          <cell r="B1642" t="str">
            <v>COLUMNETA TIPO 2  1o PISO AULA No 4 0,12 X 30 h=3,00 m EN CONCRETO 3000 PSI INCLUYE REFUERZO</v>
          </cell>
          <cell r="C1642" t="str">
            <v>UN</v>
          </cell>
          <cell r="D1642">
            <v>127059.74324800001</v>
          </cell>
        </row>
        <row r="1643">
          <cell r="A1643">
            <v>3010</v>
          </cell>
          <cell r="B1643" t="str">
            <v>ESTRUCTURA METALICA 2o PISO -EL BANCO</v>
          </cell>
          <cell r="C1643" t="str">
            <v>UN</v>
          </cell>
          <cell r="D1643">
            <v>6737741.8499999996</v>
          </cell>
        </row>
        <row r="1644">
          <cell r="A1644">
            <v>3011</v>
          </cell>
          <cell r="B1644" t="str">
            <v>ESTRUCTURA METALICA ESCALERA EL BANCO</v>
          </cell>
          <cell r="C1644" t="str">
            <v>UN</v>
          </cell>
          <cell r="D1644">
            <v>324852</v>
          </cell>
        </row>
        <row r="1645">
          <cell r="A1645">
            <v>3012</v>
          </cell>
          <cell r="B1645" t="str">
            <v>ESTRUCTURA METALICA PARA AULA 4 EL BANCO</v>
          </cell>
          <cell r="C1645" t="str">
            <v>UN</v>
          </cell>
          <cell r="D1645">
            <v>2328548.9500000002</v>
          </cell>
        </row>
        <row r="1646">
          <cell r="A1646">
            <v>3013</v>
          </cell>
          <cell r="B1646" t="str">
            <v>ESTRUCTURA METALICA PARA ACCESO EL BANCO</v>
          </cell>
          <cell r="C1646" t="str">
            <v>UN</v>
          </cell>
          <cell r="D1646">
            <v>1349007.85</v>
          </cell>
        </row>
        <row r="1647">
          <cell r="A1647">
            <v>3014</v>
          </cell>
          <cell r="B1647" t="str">
            <v>MURO EN BLOQUE DE ARCILLA No4 e=0,12</v>
          </cell>
          <cell r="C1647" t="str">
            <v>M2</v>
          </cell>
          <cell r="D1647">
            <v>14001.763999999999</v>
          </cell>
        </row>
        <row r="1648">
          <cell r="A1648">
            <v>3015</v>
          </cell>
          <cell r="B1648" t="str">
            <v>LEVANTE LINEAL MUROS BLOQUE ARCILLA No 4 e=0,12</v>
          </cell>
          <cell r="C1648" t="str">
            <v>ML</v>
          </cell>
          <cell r="D1648">
            <v>7540.8415999999997</v>
          </cell>
        </row>
        <row r="1649">
          <cell r="A1649">
            <v>3016</v>
          </cell>
          <cell r="B1649" t="str">
            <v>MURO EN BLOQUE DE ARCILLA No 6</v>
          </cell>
          <cell r="C1649" t="str">
            <v>M2</v>
          </cell>
          <cell r="D1649">
            <v>21943.454519999999</v>
          </cell>
        </row>
        <row r="1650">
          <cell r="A1650">
            <v>3017</v>
          </cell>
          <cell r="B1650" t="str">
            <v>MURO EN BLOQUE ABUZARDADO e=0,12</v>
          </cell>
          <cell r="C1650" t="str">
            <v>M2</v>
          </cell>
          <cell r="D1650">
            <v>20185.37168</v>
          </cell>
        </row>
        <row r="1651">
          <cell r="A1651">
            <v>3018</v>
          </cell>
          <cell r="B1651" t="str">
            <v>PLACA ZABALETA LADRILLO COMUN SENCILLO MORT, IMP 1: 4 SIKA1 IMPERMEAB. MANTO DE EDIL ESTÁNDAR DE 3,MM</v>
          </cell>
          <cell r="C1651" t="str">
            <v>M2</v>
          </cell>
          <cell r="D1651">
            <v>83096.440159999998</v>
          </cell>
        </row>
        <row r="1652">
          <cell r="A1652">
            <v>3019</v>
          </cell>
          <cell r="B1652" t="str">
            <v>CAÑUELA EN CONCRETO 20 X 12</v>
          </cell>
          <cell r="C1652" t="str">
            <v>ML</v>
          </cell>
          <cell r="D1652">
            <v>0</v>
          </cell>
        </row>
        <row r="1653">
          <cell r="A1653">
            <v>3020</v>
          </cell>
          <cell r="B1653" t="str">
            <v>IMPERMEABILIZACION CON EMULSION ASFALTICA</v>
          </cell>
          <cell r="C1653" t="str">
            <v>M2</v>
          </cell>
          <cell r="D1653">
            <v>204094.15999999997</v>
          </cell>
        </row>
        <row r="1654">
          <cell r="A1654">
            <v>3021</v>
          </cell>
          <cell r="B1654" t="str">
            <v>MANTO DE EDIL STANDARD 3,MM</v>
          </cell>
          <cell r="C1654" t="str">
            <v>M2</v>
          </cell>
          <cell r="D1654">
            <v>204094.15999999997</v>
          </cell>
        </row>
        <row r="1655">
          <cell r="A1655">
            <v>3022</v>
          </cell>
          <cell r="B1655" t="str">
            <v>PAÑETE IMPERMEABILIZADO MORTERO 1,3 SIKA1</v>
          </cell>
          <cell r="C1655" t="str">
            <v>M2</v>
          </cell>
          <cell r="D1655">
            <v>14169.1</v>
          </cell>
        </row>
        <row r="1656">
          <cell r="A1656">
            <v>3023</v>
          </cell>
          <cell r="B1656" t="str">
            <v>PLACA BASE CONCRETO 2500 PSI e=0,10 M</v>
          </cell>
          <cell r="C1656" t="str">
            <v>M2</v>
          </cell>
          <cell r="D1656">
            <v>25752.415999999997</v>
          </cell>
        </row>
        <row r="1657">
          <cell r="A1657">
            <v>3024</v>
          </cell>
          <cell r="B1657" t="str">
            <v>ZABALETA LADRILLO COMUN DOBLE MORTERO 1,4 IMPERMEAB CON SIKA 1 CON MANTO EDIL STANDARD 3 M</v>
          </cell>
          <cell r="C1657" t="str">
            <v>M2</v>
          </cell>
          <cell r="D1657">
            <v>14560.5064</v>
          </cell>
        </row>
        <row r="1658">
          <cell r="A1658">
            <v>3025</v>
          </cell>
          <cell r="B1658" t="str">
            <v>PAÑETE LINEAL LISO PLACAS MORTERO 1:6, e=0.015m</v>
          </cell>
          <cell r="C1658" t="str">
            <v>ML</v>
          </cell>
          <cell r="D1658">
            <v>4398.1346000000003</v>
          </cell>
        </row>
        <row r="1659">
          <cell r="A1659">
            <v>3026</v>
          </cell>
          <cell r="B1659" t="str">
            <v>BLOQ 20X20X40 TP I  S3C20</v>
          </cell>
          <cell r="C1659" t="str">
            <v>UN</v>
          </cell>
          <cell r="D1659">
            <v>1334</v>
          </cell>
        </row>
        <row r="1660">
          <cell r="A1660">
            <v>3027</v>
          </cell>
          <cell r="B1660" t="str">
            <v>BLOQ 20X20X40 TP IV S3C20</v>
          </cell>
          <cell r="C1660" t="str">
            <v>UN</v>
          </cell>
          <cell r="D1660">
            <v>1160</v>
          </cell>
        </row>
        <row r="1661">
          <cell r="A1661">
            <v>3028</v>
          </cell>
          <cell r="B1661" t="str">
            <v>BLOQ 10X20X40 TP IV S1C10</v>
          </cell>
          <cell r="C1661" t="str">
            <v>UN</v>
          </cell>
          <cell r="D1661">
            <v>795</v>
          </cell>
        </row>
        <row r="1662">
          <cell r="A1662">
            <v>3029</v>
          </cell>
          <cell r="B1662" t="str">
            <v>BLOQ 15X20X40 TP I  S1C15</v>
          </cell>
          <cell r="C1662" t="str">
            <v>UN</v>
          </cell>
          <cell r="D1662">
            <v>1085</v>
          </cell>
        </row>
        <row r="1663">
          <cell r="A1663">
            <v>3030</v>
          </cell>
          <cell r="B1663" t="str">
            <v>SALIDA TOMACORRIENTE COMUN</v>
          </cell>
          <cell r="C1663" t="str">
            <v>UND</v>
          </cell>
          <cell r="D1663">
            <v>13540.88</v>
          </cell>
        </row>
        <row r="1664">
          <cell r="A1664">
            <v>3031</v>
          </cell>
          <cell r="B1664" t="str">
            <v>SALIDA LAMPARA FLUORECENTE 2 X 32</v>
          </cell>
          <cell r="C1664" t="str">
            <v>UND</v>
          </cell>
          <cell r="D1664">
            <v>99698.48</v>
          </cell>
        </row>
        <row r="1665">
          <cell r="A1665">
            <v>3032</v>
          </cell>
          <cell r="B1665" t="str">
            <v>SALIDA BOMBILLO INCANDESENTE INCLUYE BOMBILLO 100 W</v>
          </cell>
          <cell r="C1665" t="str">
            <v>UND</v>
          </cell>
          <cell r="D1665">
            <v>29421.87</v>
          </cell>
        </row>
        <row r="1666">
          <cell r="A1666">
            <v>3033</v>
          </cell>
          <cell r="B1666" t="str">
            <v>INTERUPTOR SENCILLO</v>
          </cell>
          <cell r="C1666" t="str">
            <v>UND</v>
          </cell>
          <cell r="D1666">
            <v>14764.429999999998</v>
          </cell>
        </row>
        <row r="1667">
          <cell r="A1667">
            <v>3034</v>
          </cell>
          <cell r="B1667" t="str">
            <v>SALIDA VENTILADOR 250W INCLUYE VENTILADOR</v>
          </cell>
          <cell r="C1667" t="str">
            <v>UND</v>
          </cell>
          <cell r="D1667">
            <v>216909.93000000002</v>
          </cell>
        </row>
        <row r="1668">
          <cell r="A1668">
            <v>3035</v>
          </cell>
          <cell r="B1668" t="str">
            <v>TABLERO BIFASICO DE 18 CIRCUITO</v>
          </cell>
          <cell r="C1668" t="str">
            <v>UND</v>
          </cell>
          <cell r="D1668">
            <v>396031.79</v>
          </cell>
        </row>
        <row r="1669">
          <cell r="A1669">
            <v>3036</v>
          </cell>
          <cell r="B1669" t="str">
            <v>TABLERO PRINCIPAL CON TOTALIZADOR 3 X 100 A</v>
          </cell>
          <cell r="C1669" t="str">
            <v>UND</v>
          </cell>
          <cell r="D1669">
            <v>514034.8</v>
          </cell>
        </row>
        <row r="1670">
          <cell r="A1670">
            <v>3037</v>
          </cell>
          <cell r="B1670" t="str">
            <v>PUESTA A TIERRA TABLEROS</v>
          </cell>
          <cell r="C1670" t="str">
            <v>UND</v>
          </cell>
          <cell r="D1670">
            <v>197277.85</v>
          </cell>
        </row>
        <row r="1671">
          <cell r="A1671">
            <v>3038</v>
          </cell>
          <cell r="B1671" t="str">
            <v>ACOMETIDA AEREA CONDUCTOR 3 No 4/0 AWG</v>
          </cell>
          <cell r="C1671" t="str">
            <v>ML</v>
          </cell>
          <cell r="D1671">
            <v>229783.8</v>
          </cell>
        </row>
        <row r="1672">
          <cell r="A1672">
            <v>3039</v>
          </cell>
          <cell r="B1672" t="str">
            <v>ACOMETIDA SUBTERRANEA FUERZA DE 3" CONDUCTOR 3 No 4/0 AWG</v>
          </cell>
          <cell r="C1672" t="str">
            <v>ML</v>
          </cell>
          <cell r="D1672">
            <v>244495</v>
          </cell>
        </row>
        <row r="1673">
          <cell r="A1673">
            <v>3040</v>
          </cell>
          <cell r="B1673" t="str">
            <v>ACOMETIDA DE FUERZA 2" CONDUCTOR 2 No 1/0 +1No 2 + 1 No 2 (T)</v>
          </cell>
          <cell r="C1673" t="str">
            <v>ML</v>
          </cell>
          <cell r="D1673">
            <v>140341.4</v>
          </cell>
        </row>
        <row r="1674">
          <cell r="A1674">
            <v>3041</v>
          </cell>
          <cell r="B1674" t="str">
            <v>ACOMETIDA PARCIAL 3/4" CONDUCTOR 2 No 12</v>
          </cell>
          <cell r="C1674" t="str">
            <v>ML</v>
          </cell>
          <cell r="D1674">
            <v>12050.3</v>
          </cell>
        </row>
        <row r="1675">
          <cell r="A1675">
            <v>3042</v>
          </cell>
          <cell r="B1675" t="str">
            <v>ACOMETIDA PARCIAL 3/4" CONDUCTOR 3 No 12</v>
          </cell>
          <cell r="C1675" t="str">
            <v>ML</v>
          </cell>
          <cell r="D1675">
            <v>15802.150000000001</v>
          </cell>
        </row>
        <row r="1676">
          <cell r="A1676">
            <v>3043</v>
          </cell>
          <cell r="B1676" t="str">
            <v>ACOMETIDA PARCIAL 3/4" CONDUCTOR 4 No 12</v>
          </cell>
          <cell r="C1676" t="str">
            <v>ML</v>
          </cell>
          <cell r="D1676">
            <v>19830.849999999999</v>
          </cell>
        </row>
        <row r="1677">
          <cell r="A1677">
            <v>3044</v>
          </cell>
          <cell r="B1677" t="str">
            <v>ACOMETIDA PARCIAL 3/4" CONDUCTOR 5 No 12</v>
          </cell>
          <cell r="C1677" t="str">
            <v>ML</v>
          </cell>
          <cell r="D1677">
            <v>23634.95</v>
          </cell>
        </row>
        <row r="1678">
          <cell r="A1678">
            <v>3045</v>
          </cell>
          <cell r="B1678" t="str">
            <v>ACOMETIDA PARCIAL 3/4" CONDUCTOR 6 No 12</v>
          </cell>
          <cell r="C1678" t="str">
            <v>ML</v>
          </cell>
          <cell r="D1678">
            <v>27551.35</v>
          </cell>
        </row>
        <row r="1679">
          <cell r="A1679">
            <v>3046</v>
          </cell>
          <cell r="B1679" t="str">
            <v>ACOMETIDA PARCIAL 1/2" CONDUCTOR 3 No 12</v>
          </cell>
          <cell r="C1679" t="str">
            <v>ML</v>
          </cell>
          <cell r="D1679">
            <v>14506</v>
          </cell>
        </row>
        <row r="1680">
          <cell r="A1680">
            <v>3047</v>
          </cell>
          <cell r="B1680" t="str">
            <v>REGISTRO ELECTRICO DE 0,60 X 0,60 X 0,60 CON TAPA EN CONCRETO</v>
          </cell>
          <cell r="C1680" t="str">
            <v>UND</v>
          </cell>
          <cell r="D1680">
            <v>251303.64079999999</v>
          </cell>
        </row>
        <row r="1681">
          <cell r="A1681">
            <v>3048</v>
          </cell>
          <cell r="B1681" t="str">
            <v>TAPA EN CONCRETO PARA  REGISTRO 0,60 X 0,60</v>
          </cell>
          <cell r="C1681" t="str">
            <v>UND</v>
          </cell>
          <cell r="D1681">
            <v>138687.66</v>
          </cell>
        </row>
        <row r="1682">
          <cell r="A1682">
            <v>3049</v>
          </cell>
          <cell r="B1682" t="str">
            <v>MEDIDOR 220 V -MONOFASICO TRIFILAR</v>
          </cell>
          <cell r="C1682" t="str">
            <v>UND</v>
          </cell>
          <cell r="D1682">
            <v>747425</v>
          </cell>
        </row>
        <row r="1683">
          <cell r="A1683">
            <v>3050</v>
          </cell>
          <cell r="B1683" t="str">
            <v>TRANFORMADOR MONOFASICO 25 KVA</v>
          </cell>
          <cell r="C1683" t="str">
            <v>UND</v>
          </cell>
          <cell r="D1683">
            <v>3781419.9</v>
          </cell>
        </row>
        <row r="1684">
          <cell r="A1684">
            <v>3051</v>
          </cell>
          <cell r="B1684" t="str">
            <v>JUEGO DE PARARRAYOS 2F COMPLETO</v>
          </cell>
          <cell r="C1684" t="str">
            <v>UND</v>
          </cell>
          <cell r="D1684">
            <v>511503</v>
          </cell>
        </row>
        <row r="1685">
          <cell r="A1685">
            <v>3052</v>
          </cell>
          <cell r="B1685" t="str">
            <v>RELLENO CON MATERIAL DE DEMOLICION Y ARENA</v>
          </cell>
          <cell r="C1685" t="str">
            <v>M3</v>
          </cell>
          <cell r="D1685">
            <v>17499.803</v>
          </cell>
        </row>
        <row r="1686">
          <cell r="A1686">
            <v>3053</v>
          </cell>
          <cell r="B1686" t="str">
            <v>ALISTADO IMPERMEABILIZADO PISOS 0,04 M MORTERO 1:4</v>
          </cell>
          <cell r="C1686" t="str">
            <v>M2</v>
          </cell>
          <cell r="D1686">
            <v>13442.122971999997</v>
          </cell>
        </row>
        <row r="1687">
          <cell r="A1687">
            <v>3054</v>
          </cell>
          <cell r="B1687" t="str">
            <v>ALISTADO  PISOS 0,04 M MORTERO 1:4</v>
          </cell>
          <cell r="C1687" t="str">
            <v>M2</v>
          </cell>
          <cell r="D1687">
            <v>10090.245199999999</v>
          </cell>
        </row>
        <row r="1688">
          <cell r="A1688">
            <v>3055</v>
          </cell>
          <cell r="B1688" t="str">
            <v>ALISTADO LINEAL  IMPERMEABILIZADO PISOS 0,04 M MORTERO 1:4</v>
          </cell>
          <cell r="C1688" t="str">
            <v>ML</v>
          </cell>
          <cell r="D1688">
            <v>8009.0990999999995</v>
          </cell>
        </row>
        <row r="1689">
          <cell r="A1689">
            <v>3056</v>
          </cell>
          <cell r="B1689" t="str">
            <v xml:space="preserve">GRADAS EN TABLON ALFA 25 X 25 Y GRAVILLA </v>
          </cell>
          <cell r="C1689" t="str">
            <v>ML</v>
          </cell>
          <cell r="D1689">
            <v>16700.148474000001</v>
          </cell>
        </row>
        <row r="1690">
          <cell r="A1690">
            <v>3057</v>
          </cell>
          <cell r="B1690" t="str">
            <v>GRAVILLA O PIEDRA CHINA</v>
          </cell>
          <cell r="C1690" t="str">
            <v>M2</v>
          </cell>
          <cell r="D1690">
            <v>32136.140000000003</v>
          </cell>
        </row>
        <row r="1691">
          <cell r="A1691">
            <v>3058</v>
          </cell>
          <cell r="B1691" t="str">
            <v>CUBIERTA LAMINA ONDULADA ETERNIT PERFIL 7</v>
          </cell>
          <cell r="C1691" t="str">
            <v>M2</v>
          </cell>
          <cell r="D1691">
            <v>29026.020100000002</v>
          </cell>
        </row>
        <row r="1692">
          <cell r="A1692">
            <v>3059</v>
          </cell>
          <cell r="B1692" t="str">
            <v>CABALLETE ETERNIT PERFIL 7</v>
          </cell>
          <cell r="C1692" t="str">
            <v>ML</v>
          </cell>
          <cell r="D1692">
            <v>34126.99</v>
          </cell>
        </row>
        <row r="1693">
          <cell r="A1693">
            <v>3060</v>
          </cell>
          <cell r="B1693" t="str">
            <v>CIELO RAZO LAMINA DE YESO ,61 X ,61 TERMO ACUST, COLOR NATURAL. PERFILERIA DE ALUMINIO BLANCO TEE 3/4 X 3/4 SUSPENDIDO</v>
          </cell>
          <cell r="C1693" t="str">
            <v>M2</v>
          </cell>
          <cell r="D1693">
            <v>34240</v>
          </cell>
        </row>
        <row r="1694">
          <cell r="A1694">
            <v>3061</v>
          </cell>
          <cell r="B1694" t="str">
            <v>PUERTA EN LAMINA GALV. CAL 20 1,00 X 2,50</v>
          </cell>
          <cell r="C1694" t="str">
            <v>UND</v>
          </cell>
          <cell r="D1694">
            <v>356816.25</v>
          </cell>
        </row>
        <row r="1695">
          <cell r="A1695">
            <v>3062</v>
          </cell>
          <cell r="B1695" t="str">
            <v xml:space="preserve">BARRANDA TUBO GALV, 1  1  1/2" INCLUYE PILARES DOBLES CONCRETO 0,10 M X 0,20 M </v>
          </cell>
          <cell r="C1695" t="str">
            <v>ML</v>
          </cell>
          <cell r="D1695">
            <v>86895.898224999997</v>
          </cell>
        </row>
        <row r="1696">
          <cell r="A1696">
            <v>3063</v>
          </cell>
          <cell r="B1696" t="str">
            <v>PUERTAS P2 LAMINA GALV. CAL 22  1.80 X 2.90 DE 2 HOJAS</v>
          </cell>
          <cell r="C1696" t="str">
            <v>UND</v>
          </cell>
          <cell r="D1696">
            <v>867882.35000000009</v>
          </cell>
        </row>
        <row r="1697">
          <cell r="A1697">
            <v>3064</v>
          </cell>
          <cell r="B1697" t="str">
            <v>VENTANA ALUMINIO CORREDIZA</v>
          </cell>
          <cell r="C1697" t="str">
            <v>M2</v>
          </cell>
          <cell r="D1697">
            <v>114302.39999999999</v>
          </cell>
        </row>
        <row r="1698">
          <cell r="A1698">
            <v>3065</v>
          </cell>
          <cell r="B1698" t="str">
            <v>VENTANA ALUMINIO PROYECTANTE</v>
          </cell>
          <cell r="C1698" t="str">
            <v>M2</v>
          </cell>
          <cell r="D1698">
            <v>124360.4</v>
          </cell>
        </row>
        <row r="1699">
          <cell r="A1699">
            <v>3066</v>
          </cell>
          <cell r="B1699" t="str">
            <v xml:space="preserve"> VINILO MUROS INTERIORES - 3 MANOS</v>
          </cell>
          <cell r="C1699" t="str">
            <v>M2</v>
          </cell>
          <cell r="D1699">
            <v>5017.7659999999996</v>
          </cell>
        </row>
        <row r="1700">
          <cell r="A1700">
            <v>3067</v>
          </cell>
          <cell r="B1700" t="str">
            <v xml:space="preserve"> VINILO MUROS LINEAL INTERIORES - 3 MANOS</v>
          </cell>
          <cell r="C1700" t="str">
            <v>ML</v>
          </cell>
          <cell r="D1700">
            <v>2832.1460000000002</v>
          </cell>
        </row>
        <row r="1701">
          <cell r="A1701">
            <v>3068</v>
          </cell>
          <cell r="B1701" t="str">
            <v xml:space="preserve"> VINILO SOBRE PAÑETE - 2 MANOS. MUROS EXTERIORES</v>
          </cell>
          <cell r="C1701" t="str">
            <v>M2</v>
          </cell>
          <cell r="D1701">
            <v>4324.1432000000004</v>
          </cell>
        </row>
        <row r="1702">
          <cell r="A1702">
            <v>3069</v>
          </cell>
          <cell r="B1702" t="str">
            <v xml:space="preserve"> VINILO LINEAL SOBRE PAÑETE - 2 MANOS. MUROS EXTERIORES</v>
          </cell>
          <cell r="C1702" t="str">
            <v>ML</v>
          </cell>
          <cell r="D1702">
            <v>1914.9329000000002</v>
          </cell>
        </row>
        <row r="1703">
          <cell r="A1703">
            <v>3070</v>
          </cell>
          <cell r="B1703" t="str">
            <v xml:space="preserve">  VINILO SOBRE LOSA - 3 MANOS</v>
          </cell>
          <cell r="C1703" t="str">
            <v>M2</v>
          </cell>
          <cell r="D1703">
            <v>3309.6435000000001</v>
          </cell>
        </row>
        <row r="1704">
          <cell r="A1704">
            <v>3071</v>
          </cell>
          <cell r="B1704" t="str">
            <v>ESTUCO SOBRE MUROS</v>
          </cell>
          <cell r="C1704" t="str">
            <v>M2</v>
          </cell>
          <cell r="D1704">
            <v>2814.2191000000003</v>
          </cell>
        </row>
        <row r="1705">
          <cell r="A1705">
            <v>3072</v>
          </cell>
          <cell r="B1705" t="str">
            <v>ESTUCO LINEAL SOBRE MUROS</v>
          </cell>
          <cell r="C1705" t="str">
            <v>ML</v>
          </cell>
          <cell r="D1705">
            <v>1703.4734899999999</v>
          </cell>
        </row>
        <row r="1706">
          <cell r="A1706">
            <v>3073</v>
          </cell>
          <cell r="B1706" t="str">
            <v xml:space="preserve"> ESTUCO SOBRE PLACA</v>
          </cell>
          <cell r="C1706" t="str">
            <v>M2</v>
          </cell>
          <cell r="D1706">
            <v>3227.1464999999998</v>
          </cell>
        </row>
        <row r="1707">
          <cell r="A1707">
            <v>3074</v>
          </cell>
          <cell r="B1707" t="str">
            <v>FILOS Y DILATACIONES ESTUCO - YESO</v>
          </cell>
          <cell r="C1707" t="str">
            <v>ML</v>
          </cell>
          <cell r="D1707">
            <v>1866.6770000000001</v>
          </cell>
        </row>
        <row r="1708">
          <cell r="A1708">
            <v>3075</v>
          </cell>
          <cell r="B1708" t="str">
            <v xml:space="preserve"> IMPERMEABILIZACION LINEAL CON EMULSION ASFALTICA</v>
          </cell>
          <cell r="C1708" t="str">
            <v>ML</v>
          </cell>
          <cell r="D1708">
            <v>914.36590000000001</v>
          </cell>
        </row>
        <row r="1709">
          <cell r="A1709">
            <v>3076</v>
          </cell>
          <cell r="B1709" t="str">
            <v xml:space="preserve"> ANDENES EN CONCRETO 3000 PSI, e= 0.10 m</v>
          </cell>
          <cell r="C1709" t="str">
            <v>M2</v>
          </cell>
          <cell r="D1709">
            <v>43142.349060499997</v>
          </cell>
        </row>
        <row r="1710">
          <cell r="A1710">
            <v>3077</v>
          </cell>
          <cell r="B1710" t="str">
            <v xml:space="preserve"> RAMPA SOBRE TERRENO EN CONCRETO ESTRIADO 3000 PSI E=0.10m</v>
          </cell>
          <cell r="C1710" t="str">
            <v>M2</v>
          </cell>
          <cell r="D1710">
            <v>36160.876349999999</v>
          </cell>
        </row>
        <row r="1711">
          <cell r="A1711">
            <v>3078</v>
          </cell>
          <cell r="B1711" t="str">
            <v xml:space="preserve">  ASEO GENERAL Y PERMANENTE OBRA</v>
          </cell>
          <cell r="C1711" t="str">
            <v>GBL</v>
          </cell>
          <cell r="D1711">
            <v>2290.9475000000002</v>
          </cell>
        </row>
        <row r="1712">
          <cell r="A1712">
            <v>3079</v>
          </cell>
          <cell r="B1712" t="str">
            <v>HELIMALLA PLANA H-513</v>
          </cell>
          <cell r="C1712" t="str">
            <v>TN</v>
          </cell>
          <cell r="D1712">
            <v>873001</v>
          </cell>
        </row>
        <row r="1713">
          <cell r="A1713">
            <v>3080</v>
          </cell>
          <cell r="B1713" t="str">
            <v xml:space="preserve"> DESMONTE Y RETIRO APARATOS SANITARIOS</v>
          </cell>
          <cell r="C1713" t="str">
            <v>UND</v>
          </cell>
          <cell r="D1713">
            <v>15676.8</v>
          </cell>
        </row>
        <row r="1714">
          <cell r="A1714">
            <v>3081</v>
          </cell>
          <cell r="B1714" t="str">
            <v xml:space="preserve"> DESMONTE MARCOS Y PUERTAS</v>
          </cell>
          <cell r="C1714" t="str">
            <v>UND</v>
          </cell>
          <cell r="D1714">
            <v>6795.84</v>
          </cell>
        </row>
        <row r="1715">
          <cell r="A1715">
            <v>3082</v>
          </cell>
          <cell r="B1715" t="str">
            <v>DESMONTE Y RETIRO DE LUMINARIAS</v>
          </cell>
          <cell r="C1715" t="str">
            <v>UND</v>
          </cell>
          <cell r="D1715">
            <v>4876.5349999999999</v>
          </cell>
        </row>
        <row r="1716">
          <cell r="A1716">
            <v>3083</v>
          </cell>
          <cell r="B1716" t="str">
            <v xml:space="preserve"> DEMOLICIÓN MUROS DE 0.10 Y 0.15m  Y RETIRO ESCOMBROS</v>
          </cell>
          <cell r="C1716" t="str">
            <v>M2</v>
          </cell>
          <cell r="D1716">
            <v>9762.5519999999997</v>
          </cell>
        </row>
        <row r="1717">
          <cell r="A1717">
            <v>3084</v>
          </cell>
          <cell r="B1717" t="str">
            <v>DEMOLICION DE PISO Y PLANTILLA Y RETIRO ESCOMBROS</v>
          </cell>
          <cell r="C1717" t="str">
            <v>ML</v>
          </cell>
          <cell r="D1717">
            <v>2565.0950000000003</v>
          </cell>
        </row>
        <row r="1718">
          <cell r="A1718">
            <v>3085</v>
          </cell>
          <cell r="B1718" t="str">
            <v>DEMOLICIÓN CIMIENTO ENTERRADOS</v>
          </cell>
          <cell r="C1718" t="str">
            <v>M3</v>
          </cell>
          <cell r="D1718">
            <v>79915.200000000012</v>
          </cell>
        </row>
        <row r="1719">
          <cell r="A1719">
            <v>3086</v>
          </cell>
          <cell r="B1719" t="str">
            <v>TRAZADO Y REPLANTEO SOBRE TERRENO</v>
          </cell>
          <cell r="C1719" t="str">
            <v>M2</v>
          </cell>
          <cell r="D1719">
            <v>654.47551999999996</v>
          </cell>
        </row>
        <row r="1720">
          <cell r="A1720">
            <v>3087</v>
          </cell>
          <cell r="B1720" t="str">
            <v xml:space="preserve"> RELLENO COMPENSADO CON MATERIAL DE EXCAVACIÓN</v>
          </cell>
          <cell r="C1720" t="str">
            <v>M3</v>
          </cell>
          <cell r="D1720">
            <v>4433.9854999999998</v>
          </cell>
        </row>
        <row r="1721">
          <cell r="A1721">
            <v>3088</v>
          </cell>
          <cell r="B1721" t="str">
            <v>EXCAVACION MANUAL CIMIENTO ZAPATAS Y VIGA DE AMARRE CICLOPEO Y RETIRO DE MATERIAL</v>
          </cell>
          <cell r="C1721" t="str">
            <v>M3</v>
          </cell>
          <cell r="D1721" t="e">
            <v>#REF!</v>
          </cell>
        </row>
        <row r="1722">
          <cell r="A1722">
            <v>3089</v>
          </cell>
          <cell r="B1722" t="str">
            <v>RELLENO MATERIAL SELECCIONADO</v>
          </cell>
          <cell r="C1722" t="str">
            <v>M3</v>
          </cell>
          <cell r="D1722">
            <v>29965.488499999999</v>
          </cell>
        </row>
        <row r="1723">
          <cell r="A1723">
            <v>3090</v>
          </cell>
          <cell r="B1723" t="str">
            <v xml:space="preserve"> CICLOPEOS</v>
          </cell>
          <cell r="C1723" t="str">
            <v>M3</v>
          </cell>
          <cell r="D1723">
            <v>167053.72140099999</v>
          </cell>
        </row>
        <row r="1724">
          <cell r="A1724">
            <v>3091</v>
          </cell>
          <cell r="B1724" t="str">
            <v xml:space="preserve"> SOLADO LINEAL CONCRETO POBRE, e=0.05m</v>
          </cell>
          <cell r="C1724" t="str">
            <v>ML</v>
          </cell>
          <cell r="D1724">
            <v>4439.5910550000008</v>
          </cell>
        </row>
        <row r="1725">
          <cell r="A1725">
            <v>3092</v>
          </cell>
          <cell r="B1725" t="str">
            <v xml:space="preserve"> VIGA RIOSTRA 25x25 CONCRETO DE 3000 PSI</v>
          </cell>
          <cell r="C1725" t="str">
            <v>ML</v>
          </cell>
          <cell r="D1725">
            <v>46544.446549999993</v>
          </cell>
        </row>
        <row r="1726">
          <cell r="A1726">
            <v>3093</v>
          </cell>
          <cell r="B1726" t="str">
            <v xml:space="preserve"> ACERO REFUERZO VIGAS DE AMARRE 25x25</v>
          </cell>
          <cell r="C1726" t="str">
            <v>KG</v>
          </cell>
          <cell r="D1726">
            <v>2605.1563999999998</v>
          </cell>
        </row>
        <row r="1727">
          <cell r="A1727">
            <v>3094</v>
          </cell>
          <cell r="B1727" t="str">
            <v>SOBRECIMIENTOS LADRILLO DOBLE, h=0.42m</v>
          </cell>
          <cell r="C1727" t="str">
            <v>ML</v>
          </cell>
          <cell r="D1727">
            <v>54750.712</v>
          </cell>
        </row>
        <row r="1728">
          <cell r="A1728">
            <v>3095</v>
          </cell>
          <cell r="B1728" t="str">
            <v xml:space="preserve"> COLUMNETAS TIPO 1 DE 12x25, h=3.00m, EN CONCRETO 3000 PSI. INCLUYE REFUERZO</v>
          </cell>
          <cell r="C1728" t="str">
            <v>UND</v>
          </cell>
          <cell r="D1728">
            <v>98084.6057</v>
          </cell>
        </row>
        <row r="1729">
          <cell r="A1729">
            <v>3096</v>
          </cell>
          <cell r="B1729" t="str">
            <v xml:space="preserve"> COLUMNETAS TIPO 3 DE 12x25, h=3.00m, EN CONCRETO 3000 PSI. INCLUYE REFUERZO</v>
          </cell>
          <cell r="C1729" t="str">
            <v>UND</v>
          </cell>
          <cell r="D1729">
            <v>84861.785673000006</v>
          </cell>
        </row>
        <row r="1730">
          <cell r="A1730">
            <v>3097</v>
          </cell>
          <cell r="B1730" t="str">
            <v xml:space="preserve"> VIGA DINTEL 12x25 CONCRETO SOBRE MUROS DE CULATA. INCLUYE REFUERZO</v>
          </cell>
          <cell r="C1730" t="str">
            <v>ML</v>
          </cell>
          <cell r="D1730">
            <v>31410.246667000003</v>
          </cell>
        </row>
        <row r="1731">
          <cell r="A1731">
            <v>3098</v>
          </cell>
          <cell r="B1731" t="str">
            <v xml:space="preserve"> VIGA DINTEL 12x25 CONCRETO. INCLUYE REFUERZO</v>
          </cell>
          <cell r="C1731" t="str">
            <v>ML</v>
          </cell>
          <cell r="D1731">
            <v>26834.300074999999</v>
          </cell>
        </row>
        <row r="1732">
          <cell r="A1732">
            <v>3099</v>
          </cell>
          <cell r="B1732" t="str">
            <v>VIGA CULATA 0,5X0,25 EN CONCRETO DE 3000 PSI INCLUYE REFUERZO</v>
          </cell>
          <cell r="C1732" t="str">
            <v>ML</v>
          </cell>
          <cell r="D1732">
            <v>27039.271422000002</v>
          </cell>
        </row>
        <row r="1733">
          <cell r="A1733">
            <v>3100</v>
          </cell>
          <cell r="B1733" t="str">
            <v>ALFAJIAS 0,20 X 0,11 EN CONCRETO 3000 PSI</v>
          </cell>
          <cell r="C1733" t="str">
            <v>ML</v>
          </cell>
          <cell r="D1733">
            <v>28559.429510000002</v>
          </cell>
        </row>
        <row r="1734">
          <cell r="A1734">
            <v>3101</v>
          </cell>
          <cell r="B1734" t="str">
            <v>ESTRUCTURA METALICA PARA  BAÑO- EL BANCO</v>
          </cell>
          <cell r="C1734" t="str">
            <v>UND</v>
          </cell>
          <cell r="D1734">
            <v>2253858.7000000002</v>
          </cell>
        </row>
        <row r="1735">
          <cell r="A1735">
            <v>3102</v>
          </cell>
          <cell r="B1735" t="str">
            <v>SOBRECIMIENTOS LADRILLO DOBLE, h=0.25m</v>
          </cell>
          <cell r="C1735" t="str">
            <v>ML</v>
          </cell>
          <cell r="D1735">
            <v>15433.1052</v>
          </cell>
        </row>
        <row r="1736">
          <cell r="A1736">
            <v>3103</v>
          </cell>
          <cell r="B1736" t="str">
            <v>MURO EN BLOQUE DE ARCILLA No 6</v>
          </cell>
          <cell r="C1736" t="str">
            <v>M2</v>
          </cell>
          <cell r="D1736">
            <v>14881.364000000001</v>
          </cell>
        </row>
        <row r="1737">
          <cell r="A1737">
            <v>3104</v>
          </cell>
          <cell r="B1737" t="str">
            <v>LEVANTE LINEAL MUROS BLOQUE ARCILLA No 4 e=0,12</v>
          </cell>
          <cell r="C1737" t="str">
            <v>ML</v>
          </cell>
          <cell r="D1737">
            <v>8020.982</v>
          </cell>
        </row>
        <row r="1738">
          <cell r="A1738">
            <v>3105</v>
          </cell>
          <cell r="B1738" t="str">
            <v>MURO EN BLOQUE ABUZARDADO e=0,12</v>
          </cell>
          <cell r="C1738" t="str">
            <v>M2</v>
          </cell>
          <cell r="D1738">
            <v>20899.931679999998</v>
          </cell>
        </row>
        <row r="1739">
          <cell r="A1739">
            <v>3106</v>
          </cell>
          <cell r="B1739" t="str">
            <v>LEVANTE PARA ORINAL BLOQUE ARCILLA No.4</v>
          </cell>
          <cell r="C1739" t="str">
            <v>ML</v>
          </cell>
          <cell r="D1739">
            <v>13145.383599999999</v>
          </cell>
        </row>
        <row r="1740">
          <cell r="A1740">
            <v>3107</v>
          </cell>
          <cell r="B1740" t="str">
            <v>LEVANTE LINEAL LAVAMANOS CORRIDO BLOQUE ARCILLA No.4 e= 0.12</v>
          </cell>
          <cell r="C1740" t="str">
            <v>ML</v>
          </cell>
          <cell r="D1740">
            <v>5660.4051999999992</v>
          </cell>
        </row>
        <row r="1741">
          <cell r="A1741">
            <v>3108</v>
          </cell>
          <cell r="B1741" t="str">
            <v xml:space="preserve"> ZABALETA LADRILLO COMUN DOBLE MORTERO 1:4 IMPERMEABILIZADO CON SIKA-1 CON MANTO EDIL STANDAR 3mm</v>
          </cell>
          <cell r="C1741" t="str">
            <v>ML</v>
          </cell>
          <cell r="D1741">
            <v>31371.037840000001</v>
          </cell>
        </row>
        <row r="1742">
          <cell r="A1742">
            <v>3109</v>
          </cell>
          <cell r="B1742" t="str">
            <v xml:space="preserve"> RED SUMINISTRO TUBERIA PRESION PVC 1/2" - EL BANCO</v>
          </cell>
          <cell r="C1742" t="str">
            <v>ML</v>
          </cell>
          <cell r="D1742">
            <v>6541.978000000001</v>
          </cell>
        </row>
        <row r="1743">
          <cell r="A1743">
            <v>3110</v>
          </cell>
          <cell r="B1743" t="str">
            <v>RED SUMINISTRO TUBERIA PVC 3/4" RDE-21 - EL BANCO</v>
          </cell>
          <cell r="C1743" t="str">
            <v>ML</v>
          </cell>
          <cell r="D1743">
            <v>8606.6880000000001</v>
          </cell>
        </row>
        <row r="1744">
          <cell r="A1744">
            <v>3111</v>
          </cell>
          <cell r="B1744" t="str">
            <v xml:space="preserve"> PUNTO POTABLE PVC  1/2" LAVAMANOS</v>
          </cell>
          <cell r="C1744" t="str">
            <v>UND</v>
          </cell>
          <cell r="D1744">
            <v>14746.66</v>
          </cell>
        </row>
        <row r="1745">
          <cell r="A1745">
            <v>3112</v>
          </cell>
          <cell r="B1745" t="str">
            <v>PUNTO POT. PVC  1/2" LLAVE TERMINAL EN LAVAMANOS CORRIDO. INCLUYE LA LLAVE</v>
          </cell>
          <cell r="C1745" t="str">
            <v>UND</v>
          </cell>
          <cell r="D1745">
            <v>16618.77</v>
          </cell>
        </row>
        <row r="1746">
          <cell r="A1746">
            <v>3113</v>
          </cell>
          <cell r="B1746" t="str">
            <v xml:space="preserve"> PUNTO POTABLE PVC 1/2" SANITARIOS</v>
          </cell>
          <cell r="C1746" t="str">
            <v>UND</v>
          </cell>
          <cell r="D1746">
            <v>14011.67</v>
          </cell>
        </row>
        <row r="1747">
          <cell r="A1747">
            <v>3114</v>
          </cell>
          <cell r="B1747" t="str">
            <v xml:space="preserve"> VALVULA CONTROL DE COMPUERTA R.W. 3/4"</v>
          </cell>
          <cell r="C1747" t="str">
            <v>UND</v>
          </cell>
          <cell r="D1747">
            <v>32627.200000000001</v>
          </cell>
        </row>
        <row r="1748">
          <cell r="A1748">
            <v>3115</v>
          </cell>
          <cell r="B1748" t="str">
            <v>EXCAVACION ZANJAS PARA TUBERIA Y REGISTROS</v>
          </cell>
          <cell r="C1748" t="str">
            <v>M3</v>
          </cell>
          <cell r="D1748">
            <v>6268.2151999999996</v>
          </cell>
        </row>
        <row r="1749">
          <cell r="A1749">
            <v>3116</v>
          </cell>
          <cell r="B1749" t="str">
            <v>RED SANITARIA PVC DE 2": COLECTORES Y BAJANTES - EL BANCO</v>
          </cell>
          <cell r="C1749" t="str">
            <v>ML</v>
          </cell>
          <cell r="D1749">
            <v>21795.745999999999</v>
          </cell>
        </row>
        <row r="1750">
          <cell r="A1750">
            <v>3117</v>
          </cell>
          <cell r="B1750" t="str">
            <v>RED SANITARIA PVC DE 4": COLECTORES Y BAJANTES - EL BANCO</v>
          </cell>
          <cell r="C1750" t="str">
            <v>ML</v>
          </cell>
          <cell r="D1750">
            <v>41955.68</v>
          </cell>
        </row>
        <row r="1751">
          <cell r="A1751">
            <v>3118</v>
          </cell>
          <cell r="B1751" t="str">
            <v>RED SANITARIA PVC DE 6": COLECTORES Y BAJANTES - EL BANCO</v>
          </cell>
          <cell r="C1751" t="str">
            <v>ML</v>
          </cell>
          <cell r="D1751">
            <v>50218.01</v>
          </cell>
        </row>
        <row r="1752">
          <cell r="A1752">
            <v>3119</v>
          </cell>
          <cell r="B1752" t="str">
            <v>PUNTO SANITARIO PVC 2" LAVAMANOS</v>
          </cell>
          <cell r="C1752" t="str">
            <v>UND</v>
          </cell>
          <cell r="D1752">
            <v>43597.020000000004</v>
          </cell>
        </row>
        <row r="1753">
          <cell r="A1753">
            <v>3120</v>
          </cell>
          <cell r="B1753" t="str">
            <v>PUNTO SANITARIO PVC DE 2" SIFONES Y ORINAL CORRIDO</v>
          </cell>
          <cell r="C1753" t="str">
            <v>UND</v>
          </cell>
          <cell r="D1753">
            <v>32370.35</v>
          </cell>
        </row>
        <row r="1754">
          <cell r="A1754">
            <v>3121</v>
          </cell>
          <cell r="B1754" t="str">
            <v xml:space="preserve"> PUNTO SANITARIO PVC 4" INODOROS</v>
          </cell>
          <cell r="C1754" t="str">
            <v>UND</v>
          </cell>
          <cell r="D1754">
            <v>41402.86</v>
          </cell>
        </row>
        <row r="1755">
          <cell r="A1755">
            <v>3122</v>
          </cell>
          <cell r="B1755" t="str">
            <v>REGISTRO SANITARIO DE 60x60</v>
          </cell>
          <cell r="C1755" t="str">
            <v>UND</v>
          </cell>
          <cell r="D1755">
            <v>75999.051936000003</v>
          </cell>
        </row>
        <row r="1756">
          <cell r="A1756">
            <v>3123</v>
          </cell>
          <cell r="B1756" t="str">
            <v>SALIDA TOMACORRIENTE COMUN</v>
          </cell>
          <cell r="C1756" t="str">
            <v>UND</v>
          </cell>
          <cell r="D1756">
            <v>12669.099999999999</v>
          </cell>
        </row>
        <row r="1757">
          <cell r="A1757">
            <v>3124</v>
          </cell>
          <cell r="B1757" t="str">
            <v>SALIDA LAMPARA FLUORECENTE 2 X 32</v>
          </cell>
          <cell r="C1757" t="str">
            <v>UND</v>
          </cell>
          <cell r="D1757">
            <v>4390</v>
          </cell>
        </row>
        <row r="1758">
          <cell r="A1758">
            <v>3125</v>
          </cell>
          <cell r="B1758" t="str">
            <v>SALIDA BOMBILLO INCANDESENTE INCLUYE BOMBILLO 100 W</v>
          </cell>
          <cell r="C1758" t="str">
            <v>UND</v>
          </cell>
          <cell r="D1758">
            <v>27418.6</v>
          </cell>
        </row>
        <row r="1759">
          <cell r="A1759">
            <v>3126</v>
          </cell>
          <cell r="B1759" t="str">
            <v>INTERUPTOR SENCILLO</v>
          </cell>
          <cell r="C1759" t="str">
            <v>UND</v>
          </cell>
          <cell r="D1759">
            <v>14229.55</v>
          </cell>
        </row>
        <row r="1760">
          <cell r="A1760">
            <v>3127</v>
          </cell>
          <cell r="B1760" t="str">
            <v>BROCA P/BERBIQUI       1"</v>
          </cell>
          <cell r="C1760" t="str">
            <v>UND</v>
          </cell>
          <cell r="D1760">
            <v>8260</v>
          </cell>
        </row>
        <row r="1761">
          <cell r="A1761">
            <v>3128</v>
          </cell>
          <cell r="B1761" t="str">
            <v>MASILLA ACRILICA GRIS ICO</v>
          </cell>
          <cell r="C1761" t="str">
            <v>UND</v>
          </cell>
          <cell r="D1761">
            <v>23800</v>
          </cell>
        </row>
        <row r="1762">
          <cell r="A1762">
            <v>3129</v>
          </cell>
          <cell r="B1762" t="str">
            <v>PRIMER EPOXICO        ICO</v>
          </cell>
          <cell r="C1762" t="str">
            <v>UND</v>
          </cell>
          <cell r="D1762">
            <v>32790</v>
          </cell>
        </row>
        <row r="1763">
          <cell r="A1763">
            <v>3130</v>
          </cell>
          <cell r="B1763" t="str">
            <v>CATAL P/PRIMER        ICO</v>
          </cell>
          <cell r="C1763" t="str">
            <v>UND</v>
          </cell>
          <cell r="D1763">
            <v>14240</v>
          </cell>
        </row>
        <row r="1764">
          <cell r="A1764">
            <v>3131</v>
          </cell>
          <cell r="B1764" t="str">
            <v>SANITARIO FLUXOMETRO</v>
          </cell>
          <cell r="C1764" t="str">
            <v>ML</v>
          </cell>
          <cell r="D1764">
            <v>222000</v>
          </cell>
        </row>
        <row r="1765">
          <cell r="A1765">
            <v>3132</v>
          </cell>
          <cell r="B1765" t="str">
            <v>ARENA ROTINET</v>
          </cell>
          <cell r="C1765" t="str">
            <v>ML</v>
          </cell>
          <cell r="D1765">
            <v>16379</v>
          </cell>
        </row>
        <row r="1766">
          <cell r="A1766">
            <v>3133</v>
          </cell>
          <cell r="B1766" t="str">
            <v>CANAL Ref.240090 BLANCO</v>
          </cell>
          <cell r="C1766" t="str">
            <v>ML</v>
          </cell>
          <cell r="D1766">
            <v>4272</v>
          </cell>
        </row>
        <row r="1767">
          <cell r="A1767">
            <v>3134</v>
          </cell>
          <cell r="B1767" t="str">
            <v>ACOMETIDA PARCIAL 3/4" CONDUCTOR 2 No 12</v>
          </cell>
          <cell r="C1767" t="str">
            <v>ML</v>
          </cell>
          <cell r="D1767">
            <v>11938</v>
          </cell>
        </row>
        <row r="1768">
          <cell r="A1768">
            <v>3135</v>
          </cell>
          <cell r="B1768" t="str">
            <v>ACOMETIDA PARCIAL 3/4" CONDUCTOR 3 No 12</v>
          </cell>
          <cell r="C1768" t="str">
            <v>ML</v>
          </cell>
          <cell r="D1768">
            <v>15689.85</v>
          </cell>
        </row>
        <row r="1769">
          <cell r="A1769">
            <v>3136</v>
          </cell>
          <cell r="B1769" t="str">
            <v>ACOMETIDA PARCIAL 3/4" CONDUCTOR 4 No 12</v>
          </cell>
          <cell r="C1769" t="str">
            <v>ML</v>
          </cell>
          <cell r="D1769">
            <v>19718.55</v>
          </cell>
        </row>
        <row r="1770">
          <cell r="A1770">
            <v>3137</v>
          </cell>
          <cell r="B1770" t="str">
            <v>SOLDADURA ESTAÑO P/COBRE</v>
          </cell>
          <cell r="C1770" t="str">
            <v>ML</v>
          </cell>
          <cell r="D1770">
            <v>10672</v>
          </cell>
        </row>
        <row r="1771">
          <cell r="A1771">
            <v>3138</v>
          </cell>
          <cell r="B1771" t="str">
            <v>GASOLINA CORR. SAN ANDRES</v>
          </cell>
          <cell r="C1771" t="str">
            <v>ML</v>
          </cell>
          <cell r="D1771">
            <v>1252</v>
          </cell>
        </row>
        <row r="1772">
          <cell r="A1772">
            <v>3139</v>
          </cell>
          <cell r="B1772" t="str">
            <v>ACOMETIDA PARCIAL 1/2" CONDUCTOR 3 No 12</v>
          </cell>
          <cell r="C1772" t="str">
            <v>ML</v>
          </cell>
          <cell r="D1772">
            <v>14393.7</v>
          </cell>
        </row>
        <row r="1773">
          <cell r="A1773">
            <v>3140</v>
          </cell>
          <cell r="B1773" t="str">
            <v>PAÑETE IMPERMEABILIZ. MUROS INTERIORES MORTERO 1:4 CON SIKA-1</v>
          </cell>
          <cell r="C1773" t="str">
            <v>M2</v>
          </cell>
          <cell r="D1773">
            <v>8402.6592000000001</v>
          </cell>
        </row>
        <row r="1774">
          <cell r="A1774">
            <v>3141</v>
          </cell>
          <cell r="B1774" t="str">
            <v>PAÑETE LINEAL IMPERMEABILIZADO MORTERO 1:4 CON SIKA-1- MUROS EXTERIORES</v>
          </cell>
          <cell r="C1774" t="str">
            <v>ML</v>
          </cell>
          <cell r="D1774">
            <v>5672.5671199999997</v>
          </cell>
        </row>
        <row r="1775">
          <cell r="A1775">
            <v>3142</v>
          </cell>
          <cell r="B1775" t="str">
            <v xml:space="preserve"> PAÑETE LISO PLACAS MORTERO 1:5, e=0.015m</v>
          </cell>
          <cell r="C1775" t="str">
            <v>M2</v>
          </cell>
          <cell r="D1775">
            <v>7376.9870879999999</v>
          </cell>
        </row>
        <row r="1776">
          <cell r="A1776">
            <v>3143</v>
          </cell>
          <cell r="B1776" t="str">
            <v xml:space="preserve"> FILOS Y JUNTAS EN MORTERO 1:6, 0.003 m3/ml</v>
          </cell>
          <cell r="C1776" t="str">
            <v>ML</v>
          </cell>
          <cell r="D1776">
            <v>1054.42</v>
          </cell>
        </row>
        <row r="1777">
          <cell r="A1777">
            <v>3144</v>
          </cell>
          <cell r="B1777" t="str">
            <v>GOTEROS EN MORTERO 1:4</v>
          </cell>
          <cell r="C1777" t="str">
            <v>ML</v>
          </cell>
          <cell r="D1777">
            <v>3915.9723999999997</v>
          </cell>
        </row>
        <row r="1778">
          <cell r="A1778">
            <v>3145</v>
          </cell>
          <cell r="B1778" t="str">
            <v>JUNTAS EXTERIORES EN MORTERO 1:4, 0.003 m3/ml</v>
          </cell>
          <cell r="C1778" t="str">
            <v>ML</v>
          </cell>
          <cell r="D1778">
            <v>1231.873</v>
          </cell>
        </row>
        <row r="1779">
          <cell r="A1779">
            <v>3146</v>
          </cell>
          <cell r="B1779" t="str">
            <v>PLACA BASE CONCRETO 2500 PSI, E=0.07m</v>
          </cell>
          <cell r="C1779" t="str">
            <v>M2</v>
          </cell>
          <cell r="D1779">
            <v>19060.538</v>
          </cell>
        </row>
        <row r="1780">
          <cell r="A1780">
            <v>3147</v>
          </cell>
          <cell r="B1780" t="str">
            <v>RELLENO CON MATERIAL DE DEMOLICION Y ARENA</v>
          </cell>
          <cell r="C1780" t="str">
            <v>M3</v>
          </cell>
          <cell r="D1780">
            <v>17499.803</v>
          </cell>
        </row>
        <row r="1781">
          <cell r="A1781">
            <v>3148</v>
          </cell>
          <cell r="B1781" t="str">
            <v xml:space="preserve"> ALISTADO IMPERMEABILIZADO PISOS 0.04m MORTERO 1:4</v>
          </cell>
          <cell r="C1781" t="str">
            <v>M2</v>
          </cell>
          <cell r="D1781">
            <v>13333.93648</v>
          </cell>
        </row>
        <row r="1782">
          <cell r="A1782">
            <v>3149</v>
          </cell>
          <cell r="B1782" t="str">
            <v>PISO TABLON 30 X 30 ANTIDESLIZANTE</v>
          </cell>
          <cell r="C1782" t="str">
            <v>M2</v>
          </cell>
          <cell r="D1782">
            <v>32613.6718</v>
          </cell>
        </row>
        <row r="1783">
          <cell r="A1783">
            <v>3150</v>
          </cell>
          <cell r="B1783" t="str">
            <v>ZOCALO P/TABLETA    10 cm</v>
          </cell>
          <cell r="C1783" t="str">
            <v>ML</v>
          </cell>
          <cell r="D1783">
            <v>6473.8464999999997</v>
          </cell>
        </row>
        <row r="1784">
          <cell r="A1784">
            <v>3151</v>
          </cell>
          <cell r="B1784" t="str">
            <v>PISO EN CERAMICA CORONA EGEO 20.5x20.5</v>
          </cell>
          <cell r="C1784" t="str">
            <v>M2</v>
          </cell>
          <cell r="D1784">
            <v>27431.140500000001</v>
          </cell>
        </row>
        <row r="1785">
          <cell r="A1785">
            <v>3152</v>
          </cell>
          <cell r="B1785" t="str">
            <v>ENCHAPE CERAMICA CORONA EGEO 20.5x20.5</v>
          </cell>
          <cell r="C1785" t="str">
            <v>M2</v>
          </cell>
          <cell r="D1785">
            <v>27431.140500000001</v>
          </cell>
        </row>
        <row r="1786">
          <cell r="A1786">
            <v>3153</v>
          </cell>
          <cell r="B1786" t="str">
            <v xml:space="preserve">  ENCHAPE LINEAL CERAMICA CORONA EGEO 20.5x20.5</v>
          </cell>
          <cell r="C1786" t="str">
            <v>M2</v>
          </cell>
          <cell r="D1786">
            <v>12776.538</v>
          </cell>
        </row>
        <row r="1787">
          <cell r="A1787">
            <v>3154</v>
          </cell>
          <cell r="B1787" t="str">
            <v>ENCHAPE LINEAL LAVAMANOS CORRIDO:PLACA, MACHONES Y MESON CERAMICA CORONA EGEO 20.5x20.5</v>
          </cell>
          <cell r="C1787" t="str">
            <v>ML</v>
          </cell>
          <cell r="D1787">
            <v>12776.538</v>
          </cell>
        </row>
        <row r="1788">
          <cell r="A1788">
            <v>3155</v>
          </cell>
          <cell r="B1788" t="str">
            <v>ENCHAPE LINEAL ORINAL CERAMICA CORONA EGEO 20.5x20.5</v>
          </cell>
          <cell r="C1788" t="str">
            <v>ML</v>
          </cell>
          <cell r="D1788">
            <v>12776.538</v>
          </cell>
        </row>
        <row r="1789">
          <cell r="A1789">
            <v>3156</v>
          </cell>
          <cell r="B1789" t="str">
            <v>ESQUINERO (WING) PVC</v>
          </cell>
          <cell r="C1789" t="str">
            <v>ML</v>
          </cell>
          <cell r="D1789">
            <v>3170.0859999999998</v>
          </cell>
        </row>
        <row r="1790">
          <cell r="A1790">
            <v>3157</v>
          </cell>
          <cell r="B1790" t="str">
            <v>CUBIERTA LAMINA ONDULADA ETERNIT PERFIL 7</v>
          </cell>
          <cell r="C1790" t="str">
            <v>M2</v>
          </cell>
          <cell r="D1790">
            <v>29026.020100000002</v>
          </cell>
        </row>
        <row r="1791">
          <cell r="A1791">
            <v>3158</v>
          </cell>
          <cell r="B1791" t="str">
            <v>CABALLETE ETERNIT PERFIL 7</v>
          </cell>
          <cell r="C1791" t="str">
            <v>ML</v>
          </cell>
          <cell r="D1791">
            <v>34126.99</v>
          </cell>
        </row>
        <row r="1792">
          <cell r="A1792">
            <v>3159</v>
          </cell>
          <cell r="B1792" t="str">
            <v>CIELO RAZO LAMINA DE YESO ,61 X ,61 TERMO ACUST, COLOR NATURAL. PERFILERIA DE ALUMINIO BLANCO TEE 3/4 X 3/4 SUSPENDIDO</v>
          </cell>
          <cell r="C1792" t="str">
            <v>M2</v>
          </cell>
          <cell r="D1792">
            <v>34240</v>
          </cell>
        </row>
        <row r="1793">
          <cell r="A1793">
            <v>3160</v>
          </cell>
          <cell r="B1793" t="str">
            <v>PUERTA EN LAMINA GALV. CAL 20 1,00 X 2,50</v>
          </cell>
          <cell r="C1793" t="str">
            <v>UND</v>
          </cell>
          <cell r="D1793">
            <v>356816.25</v>
          </cell>
        </row>
        <row r="1794">
          <cell r="A1794">
            <v>3161</v>
          </cell>
          <cell r="B1794" t="str">
            <v>DIVISION BAÑO EN LAMINA CAL.20 DE 0.35x1.60m CON PUERTA DE 0.60x1.60m</v>
          </cell>
          <cell r="C1794" t="str">
            <v>UND</v>
          </cell>
          <cell r="D1794">
            <v>183785.1925</v>
          </cell>
        </row>
        <row r="1795">
          <cell r="A1795">
            <v>3162</v>
          </cell>
          <cell r="B1795" t="str">
            <v>DIVISION BAÑO EN LAMINA CAL.20 DE 1.35x1.60m</v>
          </cell>
          <cell r="C1795" t="str">
            <v>UND</v>
          </cell>
          <cell r="D1795">
            <v>157016.11839999998</v>
          </cell>
        </row>
        <row r="1796">
          <cell r="A1796">
            <v>3163</v>
          </cell>
          <cell r="B1796" t="str">
            <v>VENTANA ALUMINIO PROYECTANTE</v>
          </cell>
          <cell r="C1796" t="str">
            <v>M2</v>
          </cell>
          <cell r="D1796">
            <v>124360.4</v>
          </cell>
        </row>
        <row r="1797">
          <cell r="A1797">
            <v>3164</v>
          </cell>
          <cell r="B1797" t="str">
            <v xml:space="preserve">BARRANDA TUBO GALV, 1  1  1/2" INCLUYE PILARES DOBLES CONCRETO 0,10 M X 0,20 M </v>
          </cell>
          <cell r="C1797" t="str">
            <v>ML</v>
          </cell>
          <cell r="D1797">
            <v>37073.383900000001</v>
          </cell>
        </row>
        <row r="1798">
          <cell r="A1798">
            <v>3165</v>
          </cell>
          <cell r="B1798" t="str">
            <v xml:space="preserve"> VINILO MUROS INTERIORES - 3 MANOS</v>
          </cell>
          <cell r="C1798" t="str">
            <v>M2</v>
          </cell>
          <cell r="D1798">
            <v>5006.0259999999998</v>
          </cell>
        </row>
        <row r="1799">
          <cell r="A1799">
            <v>3166</v>
          </cell>
          <cell r="B1799" t="str">
            <v xml:space="preserve"> VINILO  LINEAL SOBRE PAÑETE 2 MANOS MUROS EXTERIORES</v>
          </cell>
          <cell r="C1799" t="str">
            <v>ML</v>
          </cell>
          <cell r="D1799">
            <v>1917.316</v>
          </cell>
        </row>
        <row r="1800">
          <cell r="A1800">
            <v>3167</v>
          </cell>
          <cell r="B1800" t="str">
            <v xml:space="preserve"> VINILO LINEAL SOBRE LOSA - 2 MANOS. </v>
          </cell>
          <cell r="C1800" t="str">
            <v>M2</v>
          </cell>
          <cell r="D1800">
            <v>1775.6232</v>
          </cell>
        </row>
        <row r="1801">
          <cell r="A1801">
            <v>3168</v>
          </cell>
          <cell r="B1801" t="str">
            <v>PAPELITE   PLIEGO  9"x11"</v>
          </cell>
          <cell r="C1801" t="str">
            <v>ML</v>
          </cell>
          <cell r="D1801">
            <v>670</v>
          </cell>
        </row>
        <row r="1802">
          <cell r="A1802">
            <v>3169</v>
          </cell>
          <cell r="B1802" t="str">
            <v>ESTUCO SOBRE MUROS</v>
          </cell>
          <cell r="C1802" t="str">
            <v>M2</v>
          </cell>
          <cell r="D1802">
            <v>2814.2191000000003</v>
          </cell>
        </row>
        <row r="1803">
          <cell r="A1803">
            <v>3170</v>
          </cell>
          <cell r="B1803" t="str">
            <v xml:space="preserve"> ESTUCO SOBRE PLACA</v>
          </cell>
          <cell r="C1803" t="str">
            <v>M2</v>
          </cell>
          <cell r="D1803">
            <v>3227.1464999999998</v>
          </cell>
        </row>
        <row r="1804">
          <cell r="A1804">
            <v>3171</v>
          </cell>
          <cell r="B1804" t="str">
            <v>FILOS Y DILATACIONES ESTUCO - YESO</v>
          </cell>
          <cell r="C1804" t="str">
            <v>ML</v>
          </cell>
          <cell r="D1804">
            <v>1866.6770000000001</v>
          </cell>
        </row>
        <row r="1805">
          <cell r="A1805">
            <v>3172</v>
          </cell>
          <cell r="B1805" t="str">
            <v>IMPERMEABILIZACION LOSA MANTO EDIL STANDARD 3mm</v>
          </cell>
          <cell r="C1805" t="str">
            <v>M2</v>
          </cell>
          <cell r="D1805">
            <v>16263.136</v>
          </cell>
        </row>
        <row r="1806">
          <cell r="A1806">
            <v>3173</v>
          </cell>
          <cell r="B1806" t="str">
            <v xml:space="preserve"> LAVAMANOS ACUARIO SUMINISTRO E INSTAL.</v>
          </cell>
          <cell r="C1806" t="str">
            <v>UN</v>
          </cell>
          <cell r="D1806">
            <v>115930.4</v>
          </cell>
        </row>
        <row r="1807">
          <cell r="A1807">
            <v>3174</v>
          </cell>
          <cell r="B1807" t="str">
            <v xml:space="preserve"> SANITARIO INFANTIL SUMINISTRO-INSTALACION</v>
          </cell>
          <cell r="C1807" t="str">
            <v>UN</v>
          </cell>
          <cell r="D1807">
            <v>297514.5</v>
          </cell>
        </row>
        <row r="1808">
          <cell r="A1808">
            <v>3175</v>
          </cell>
          <cell r="B1808" t="str">
            <v xml:space="preserve"> ASEO GENERAL Y PERMANENTE OBRA</v>
          </cell>
          <cell r="C1808" t="str">
            <v>M2</v>
          </cell>
          <cell r="D1808">
            <v>2290.9475000000002</v>
          </cell>
        </row>
        <row r="1809">
          <cell r="A1809">
            <v>3176</v>
          </cell>
          <cell r="B1809" t="str">
            <v>COLOR MINERAL ROJO</v>
          </cell>
          <cell r="C1809" t="str">
            <v>KG</v>
          </cell>
          <cell r="D1809">
            <v>2600</v>
          </cell>
        </row>
        <row r="1810">
          <cell r="A1810">
            <v>3177</v>
          </cell>
          <cell r="B1810" t="str">
            <v>PUNTILLA C/CABEZA      3"</v>
          </cell>
          <cell r="C1810" t="str">
            <v>LB</v>
          </cell>
          <cell r="D1810">
            <v>531</v>
          </cell>
        </row>
        <row r="1811">
          <cell r="A1811">
            <v>3178</v>
          </cell>
          <cell r="B1811" t="str">
            <v>CUCHILLA EN PIZARRA  3x60</v>
          </cell>
          <cell r="C1811" t="str">
            <v>UN</v>
          </cell>
          <cell r="D1811">
            <v>14688</v>
          </cell>
        </row>
        <row r="1812">
          <cell r="A1812">
            <v>3179</v>
          </cell>
          <cell r="B1812" t="str">
            <v>PUNTILLA C/CABEZA  4-5-6"</v>
          </cell>
          <cell r="C1812" t="str">
            <v>LB</v>
          </cell>
          <cell r="D1812">
            <v>946</v>
          </cell>
        </row>
        <row r="1813">
          <cell r="A1813">
            <v>3180</v>
          </cell>
          <cell r="B1813" t="str">
            <v>CONEXION ENERGIA E-4 RES.</v>
          </cell>
          <cell r="C1813" t="str">
            <v>UN</v>
          </cell>
          <cell r="D1813">
            <v>107394</v>
          </cell>
        </row>
        <row r="1814">
          <cell r="A1814">
            <v>3181</v>
          </cell>
          <cell r="B1814" t="str">
            <v>CONEXION ENERGIA E-5 RES.</v>
          </cell>
          <cell r="C1814" t="str">
            <v>UN</v>
          </cell>
          <cell r="D1814">
            <v>214797</v>
          </cell>
        </row>
        <row r="1815">
          <cell r="A1815">
            <v>3182</v>
          </cell>
          <cell r="B1815" t="str">
            <v>REFLECT.METAL HALIDE 100W</v>
          </cell>
          <cell r="C1815" t="str">
            <v>UN</v>
          </cell>
          <cell r="D1815">
            <v>250000</v>
          </cell>
        </row>
        <row r="1816">
          <cell r="A1816">
            <v>3183</v>
          </cell>
          <cell r="B1816" t="str">
            <v>C.RASO DURACUSTIC     5/8</v>
          </cell>
          <cell r="C1816" t="str">
            <v>M2</v>
          </cell>
          <cell r="D1816">
            <v>6090</v>
          </cell>
        </row>
        <row r="1817">
          <cell r="A1817">
            <v>3184</v>
          </cell>
          <cell r="B1817" t="str">
            <v>PUNTILLA S/CABEZA      1"</v>
          </cell>
          <cell r="C1817" t="str">
            <v>LB</v>
          </cell>
          <cell r="D1817">
            <v>608</v>
          </cell>
        </row>
        <row r="1818">
          <cell r="A1818">
            <v>3185</v>
          </cell>
          <cell r="B1818" t="str">
            <v>LAMINA GALVANIZADA.   24</v>
          </cell>
          <cell r="C1818" t="str">
            <v>UN</v>
          </cell>
          <cell r="D1818">
            <v>10550</v>
          </cell>
        </row>
        <row r="1819">
          <cell r="A1819">
            <v>3186</v>
          </cell>
          <cell r="B1819" t="str">
            <v>LAMINA GALVANIZADA.   22</v>
          </cell>
          <cell r="C1819" t="str">
            <v>UN</v>
          </cell>
          <cell r="D1819">
            <v>12430</v>
          </cell>
        </row>
        <row r="1820">
          <cell r="A1820">
            <v>3187</v>
          </cell>
          <cell r="B1820" t="str">
            <v>PUNTILLA S/CABEZA      2"</v>
          </cell>
          <cell r="C1820" t="str">
            <v>LB</v>
          </cell>
          <cell r="D1820">
            <v>670</v>
          </cell>
        </row>
        <row r="1821">
          <cell r="A1821">
            <v>3188</v>
          </cell>
          <cell r="B1821" t="str">
            <v>LAMINA GALVANIZADA.   20</v>
          </cell>
          <cell r="C1821" t="str">
            <v>UN</v>
          </cell>
          <cell r="D1821">
            <v>15650</v>
          </cell>
        </row>
        <row r="1822">
          <cell r="A1822">
            <v>3189</v>
          </cell>
          <cell r="B1822" t="str">
            <v>BLOQUE MURO      20x20x40</v>
          </cell>
          <cell r="C1822" t="str">
            <v>UN</v>
          </cell>
          <cell r="D1822">
            <v>660</v>
          </cell>
        </row>
        <row r="1823">
          <cell r="A1823">
            <v>3190</v>
          </cell>
          <cell r="B1823" t="str">
            <v>BOLA PLASTICA</v>
          </cell>
          <cell r="C1823" t="str">
            <v>UN</v>
          </cell>
          <cell r="D1823">
            <v>1080</v>
          </cell>
        </row>
        <row r="1824">
          <cell r="A1824">
            <v>3191</v>
          </cell>
          <cell r="B1824" t="str">
            <v>BATEA</v>
          </cell>
          <cell r="C1824" t="str">
            <v>UN</v>
          </cell>
          <cell r="D1824">
            <v>17059</v>
          </cell>
        </row>
        <row r="1825">
          <cell r="A1825">
            <v>3192</v>
          </cell>
          <cell r="B1825" t="str">
            <v>LAMINA GALVANIZADA.   18</v>
          </cell>
          <cell r="C1825" t="str">
            <v>UN</v>
          </cell>
          <cell r="D1825">
            <v>20650</v>
          </cell>
        </row>
        <row r="1826">
          <cell r="A1826">
            <v>3193</v>
          </cell>
          <cell r="B1826" t="str">
            <v>LAMINA GALVANIZADA.   16</v>
          </cell>
          <cell r="C1826" t="str">
            <v>UN</v>
          </cell>
          <cell r="D1826">
            <v>25150</v>
          </cell>
        </row>
        <row r="1827">
          <cell r="A1827">
            <v>3194</v>
          </cell>
          <cell r="B1827" t="str">
            <v>ROSETA           (PLAFON)</v>
          </cell>
          <cell r="C1827" t="str">
            <v>UN</v>
          </cell>
          <cell r="D1827">
            <v>560</v>
          </cell>
        </row>
        <row r="1828">
          <cell r="A1828">
            <v>3195</v>
          </cell>
          <cell r="B1828" t="str">
            <v>BLOQUE MURO      60x35x20</v>
          </cell>
          <cell r="C1828" t="str">
            <v>UN</v>
          </cell>
          <cell r="D1828">
            <v>1350</v>
          </cell>
        </row>
        <row r="1829">
          <cell r="A1829">
            <v>3196</v>
          </cell>
          <cell r="B1829" t="str">
            <v>LAVADERO CON TANQUE 75X60</v>
          </cell>
          <cell r="C1829" t="str">
            <v>UN</v>
          </cell>
          <cell r="D1829">
            <v>32000</v>
          </cell>
        </row>
        <row r="1830">
          <cell r="A1830">
            <v>3197</v>
          </cell>
          <cell r="B1830" t="str">
            <v>PANEL R 35 1.00x2.40</v>
          </cell>
          <cell r="C1830" t="str">
            <v>UN</v>
          </cell>
          <cell r="D1830">
            <v>67552</v>
          </cell>
        </row>
        <row r="1831">
          <cell r="A1831">
            <v>3198</v>
          </cell>
          <cell r="B1831" t="str">
            <v>CONEXION TELEF. RESID.E-1</v>
          </cell>
          <cell r="C1831" t="str">
            <v>UN</v>
          </cell>
          <cell r="D1831">
            <v>180000</v>
          </cell>
        </row>
        <row r="1832">
          <cell r="A1832">
            <v>3199</v>
          </cell>
          <cell r="B1832" t="str">
            <v>VENT.ALUMINIO        FIJA</v>
          </cell>
          <cell r="C1832" t="str">
            <v>M2</v>
          </cell>
          <cell r="D1832">
            <v>36630</v>
          </cell>
        </row>
        <row r="1833">
          <cell r="A1833">
            <v>3200</v>
          </cell>
          <cell r="B1833" t="str">
            <v>TORNILLO P/MADERA    1x6"</v>
          </cell>
          <cell r="C1833" t="str">
            <v>UN</v>
          </cell>
          <cell r="D1833">
            <v>90</v>
          </cell>
        </row>
        <row r="1834">
          <cell r="A1834">
            <v>3201</v>
          </cell>
          <cell r="B1834" t="str">
            <v>CALENT AUXIL ELECTR 15 LT</v>
          </cell>
          <cell r="C1834" t="str">
            <v>UN</v>
          </cell>
          <cell r="D1834">
            <v>161500</v>
          </cell>
        </row>
        <row r="1835">
          <cell r="A1835">
            <v>3202</v>
          </cell>
          <cell r="B1835" t="str">
            <v>FLAUTA RIEGO P/LAVADERO</v>
          </cell>
          <cell r="C1835" t="str">
            <v>UN</v>
          </cell>
          <cell r="D1835">
            <v>1500</v>
          </cell>
        </row>
        <row r="1836">
          <cell r="A1836">
            <v>3203</v>
          </cell>
          <cell r="B1836" t="str">
            <v>LAMINA GALVANIZADA.   14</v>
          </cell>
          <cell r="C1836" t="str">
            <v>UN</v>
          </cell>
          <cell r="D1836">
            <v>31750</v>
          </cell>
        </row>
        <row r="1837">
          <cell r="A1837">
            <v>3204</v>
          </cell>
          <cell r="B1837" t="str">
            <v>REGISTRO CORTE       1/2"</v>
          </cell>
          <cell r="C1837" t="str">
            <v>UN</v>
          </cell>
          <cell r="D1837">
            <v>9473</v>
          </cell>
        </row>
        <row r="1838">
          <cell r="A1838">
            <v>3205</v>
          </cell>
          <cell r="B1838" t="str">
            <v>REGISTRO TOYA        3/4"</v>
          </cell>
          <cell r="C1838" t="str">
            <v>UN</v>
          </cell>
          <cell r="D1838">
            <v>22400</v>
          </cell>
        </row>
        <row r="1839">
          <cell r="A1839">
            <v>3206</v>
          </cell>
          <cell r="B1839" t="str">
            <v>TORNILLO P/MADER 1-1/2x8"</v>
          </cell>
          <cell r="C1839" t="str">
            <v>UN</v>
          </cell>
          <cell r="D1839">
            <v>14</v>
          </cell>
        </row>
        <row r="1840">
          <cell r="A1840">
            <v>3207</v>
          </cell>
          <cell r="B1840" t="str">
            <v>MANTO EDIL CONSTRUCCION</v>
          </cell>
          <cell r="C1840" t="str">
            <v>M2</v>
          </cell>
          <cell r="D1840">
            <v>5614</v>
          </cell>
        </row>
        <row r="1841">
          <cell r="A1841">
            <v>3208</v>
          </cell>
          <cell r="B1841" t="str">
            <v>CONEXION TELEF. RESID.E-2</v>
          </cell>
          <cell r="C1841" t="str">
            <v>UN</v>
          </cell>
          <cell r="D1841">
            <v>240000</v>
          </cell>
        </row>
        <row r="1842">
          <cell r="A1842">
            <v>3209</v>
          </cell>
          <cell r="B1842" t="str">
            <v>TORNILLO P/MADERA   2x10"</v>
          </cell>
          <cell r="C1842" t="str">
            <v>UN</v>
          </cell>
          <cell r="D1842">
            <v>46</v>
          </cell>
        </row>
        <row r="1843">
          <cell r="A1843">
            <v>3210</v>
          </cell>
          <cell r="B1843" t="str">
            <v>REFLECT.SODIO 1000 W</v>
          </cell>
          <cell r="C1843" t="str">
            <v>UN</v>
          </cell>
          <cell r="D1843">
            <v>500000</v>
          </cell>
        </row>
        <row r="1844">
          <cell r="A1844">
            <v>3211</v>
          </cell>
          <cell r="B1844" t="str">
            <v>TORNILLO P/MADERA   2x14"</v>
          </cell>
          <cell r="C1844" t="str">
            <v>UN</v>
          </cell>
          <cell r="D1844">
            <v>24</v>
          </cell>
        </row>
        <row r="1845">
          <cell r="A1845">
            <v>3212</v>
          </cell>
          <cell r="B1845" t="str">
            <v>REGISTRO TOYA          1"</v>
          </cell>
          <cell r="C1845" t="str">
            <v>UN</v>
          </cell>
          <cell r="D1845">
            <v>12550</v>
          </cell>
        </row>
        <row r="1846">
          <cell r="A1846">
            <v>3213</v>
          </cell>
          <cell r="B1846" t="str">
            <v>REGISTRO TOYA      1 1/2"</v>
          </cell>
          <cell r="C1846" t="str">
            <v>UN</v>
          </cell>
          <cell r="D1846">
            <v>3800</v>
          </cell>
        </row>
        <row r="1847">
          <cell r="A1847">
            <v>3214</v>
          </cell>
          <cell r="B1847" t="str">
            <v>REGISTRO CORTE         2"</v>
          </cell>
          <cell r="C1847" t="str">
            <v>UN</v>
          </cell>
          <cell r="D1847">
            <v>31000</v>
          </cell>
        </row>
        <row r="1848">
          <cell r="A1848">
            <v>3215</v>
          </cell>
          <cell r="B1848" t="str">
            <v>TORNILLO P/MADERA   3x12"</v>
          </cell>
          <cell r="C1848" t="str">
            <v>UN</v>
          </cell>
          <cell r="D1848">
            <v>59</v>
          </cell>
        </row>
        <row r="1849">
          <cell r="A1849">
            <v>3216</v>
          </cell>
          <cell r="B1849" t="str">
            <v>TORNILLO P/MADERA   3x14"</v>
          </cell>
          <cell r="C1849" t="str">
            <v>UN</v>
          </cell>
          <cell r="D1849">
            <v>72</v>
          </cell>
        </row>
        <row r="1850">
          <cell r="A1850">
            <v>3217</v>
          </cell>
          <cell r="B1850" t="str">
            <v>TORNILLO P/MADERA  1/2x3"</v>
          </cell>
          <cell r="C1850" t="str">
            <v>UN</v>
          </cell>
          <cell r="D1850">
            <v>73</v>
          </cell>
        </row>
        <row r="1851">
          <cell r="A1851">
            <v>3218</v>
          </cell>
          <cell r="B1851" t="str">
            <v>CHEQUE RED WHITE   1 1/2"</v>
          </cell>
          <cell r="C1851" t="str">
            <v>UN</v>
          </cell>
          <cell r="D1851">
            <v>73219</v>
          </cell>
        </row>
        <row r="1852">
          <cell r="A1852">
            <v>3219</v>
          </cell>
          <cell r="B1852" t="str">
            <v>CONEXION ENERGIA E-6 RES.</v>
          </cell>
          <cell r="C1852" t="str">
            <v>UN</v>
          </cell>
          <cell r="D1852">
            <v>357991</v>
          </cell>
        </row>
        <row r="1853">
          <cell r="A1853">
            <v>3220</v>
          </cell>
          <cell r="B1853" t="str">
            <v>TORNILLO P/MADERA  3/4x6"</v>
          </cell>
          <cell r="C1853" t="str">
            <v>UN</v>
          </cell>
          <cell r="D1853">
            <v>9</v>
          </cell>
        </row>
        <row r="1854">
          <cell r="A1854">
            <v>3221</v>
          </cell>
          <cell r="B1854" t="str">
            <v>CONEX. ENERGIA No3 NO RES</v>
          </cell>
          <cell r="C1854" t="str">
            <v>UN</v>
          </cell>
          <cell r="D1854">
            <v>21480</v>
          </cell>
        </row>
        <row r="1855">
          <cell r="A1855">
            <v>3222</v>
          </cell>
          <cell r="B1855" t="str">
            <v>CONEX. ENERGIA No2 NO RES</v>
          </cell>
          <cell r="C1855" t="str">
            <v>UN</v>
          </cell>
          <cell r="D1855">
            <v>23627</v>
          </cell>
        </row>
        <row r="1856">
          <cell r="A1856">
            <v>3223</v>
          </cell>
          <cell r="B1856" t="str">
            <v>TORNILLO P/MADERA    1x4"</v>
          </cell>
          <cell r="C1856" t="str">
            <v>UN</v>
          </cell>
          <cell r="D1856">
            <v>60</v>
          </cell>
        </row>
        <row r="1857">
          <cell r="A1857">
            <v>3224</v>
          </cell>
          <cell r="B1857" t="str">
            <v>CONEXION TELEF. RESID.E-3</v>
          </cell>
          <cell r="C1857" t="str">
            <v>UN</v>
          </cell>
          <cell r="D1857">
            <v>300000</v>
          </cell>
        </row>
        <row r="1858">
          <cell r="A1858">
            <v>3225</v>
          </cell>
          <cell r="B1858" t="str">
            <v>CONEX. ENERGIA No1 NO RES</v>
          </cell>
          <cell r="C1858" t="str">
            <v>UN</v>
          </cell>
          <cell r="D1858">
            <v>25776</v>
          </cell>
        </row>
        <row r="1859">
          <cell r="A1859">
            <v>3226</v>
          </cell>
          <cell r="B1859" t="str">
            <v>TORNILLO P/MADERA    2x8"</v>
          </cell>
          <cell r="C1859" t="str">
            <v>UN</v>
          </cell>
          <cell r="D1859">
            <v>35</v>
          </cell>
        </row>
        <row r="1860">
          <cell r="A1860">
            <v>3227</v>
          </cell>
          <cell r="B1860" t="str">
            <v>REVISION INSTAL. E-2 RES.</v>
          </cell>
          <cell r="C1860" t="str">
            <v>UN</v>
          </cell>
          <cell r="D1860">
            <v>4299</v>
          </cell>
        </row>
        <row r="1861">
          <cell r="A1861">
            <v>3228</v>
          </cell>
          <cell r="B1861" t="str">
            <v>PASTA P/PULIR BLANCA PHLC</v>
          </cell>
          <cell r="C1861" t="str">
            <v>GL</v>
          </cell>
          <cell r="D1861">
            <v>13000</v>
          </cell>
        </row>
        <row r="1862">
          <cell r="A1862">
            <v>3229</v>
          </cell>
          <cell r="B1862" t="str">
            <v>PASTA P/PULIR ROJA   PHLC</v>
          </cell>
          <cell r="C1862" t="str">
            <v>GL</v>
          </cell>
          <cell r="D1862">
            <v>12800</v>
          </cell>
        </row>
        <row r="1863">
          <cell r="A1863">
            <v>3230</v>
          </cell>
          <cell r="B1863" t="str">
            <v>ESM FLUORESCENTE     PHLC</v>
          </cell>
          <cell r="C1863" t="str">
            <v>FCO</v>
          </cell>
          <cell r="D1863">
            <v>5400</v>
          </cell>
        </row>
        <row r="1864">
          <cell r="A1864">
            <v>3231</v>
          </cell>
          <cell r="B1864" t="str">
            <v>SELLADOR LIJABLE 34% PHLC</v>
          </cell>
          <cell r="C1864" t="str">
            <v>GL</v>
          </cell>
          <cell r="D1864">
            <v>18200</v>
          </cell>
        </row>
        <row r="1865">
          <cell r="A1865">
            <v>3232</v>
          </cell>
          <cell r="B1865" t="str">
            <v>REVISION INSTAL. E-3 RES.</v>
          </cell>
          <cell r="C1865" t="str">
            <v>UN</v>
          </cell>
          <cell r="D1865">
            <v>7181</v>
          </cell>
        </row>
        <row r="1866">
          <cell r="A1866">
            <v>3233</v>
          </cell>
          <cell r="B1866" t="str">
            <v>SELLADOR LIJABLE 45% PHLC</v>
          </cell>
          <cell r="C1866" t="str">
            <v>GL</v>
          </cell>
          <cell r="D1866">
            <v>21200</v>
          </cell>
        </row>
        <row r="1867">
          <cell r="A1867">
            <v>3234</v>
          </cell>
          <cell r="B1867" t="str">
            <v>LACA TRANSP. CONC    PHLC</v>
          </cell>
          <cell r="C1867" t="str">
            <v>GL</v>
          </cell>
          <cell r="D1867">
            <v>20200</v>
          </cell>
        </row>
        <row r="1868">
          <cell r="A1868">
            <v>3235</v>
          </cell>
          <cell r="B1868" t="str">
            <v>LACA TRANSP. BTE     PHLC</v>
          </cell>
          <cell r="C1868" t="str">
            <v>GL</v>
          </cell>
          <cell r="D1868">
            <v>18200</v>
          </cell>
        </row>
        <row r="1869">
          <cell r="A1869">
            <v>3236</v>
          </cell>
          <cell r="B1869" t="str">
            <v>LACA TRANSP. MATE    PHLC</v>
          </cell>
          <cell r="C1869" t="str">
            <v>GL</v>
          </cell>
          <cell r="D1869">
            <v>18200</v>
          </cell>
        </row>
        <row r="1870">
          <cell r="A1870">
            <v>3237</v>
          </cell>
          <cell r="B1870" t="str">
            <v>REMOVEDOR PINTURA    PHLC</v>
          </cell>
          <cell r="C1870" t="str">
            <v>GL</v>
          </cell>
          <cell r="D1870">
            <v>24700</v>
          </cell>
        </row>
        <row r="1871">
          <cell r="A1871">
            <v>3238</v>
          </cell>
          <cell r="B1871" t="str">
            <v>TAPAPOROS INCOLORO   PHLC</v>
          </cell>
          <cell r="C1871" t="str">
            <v>GL</v>
          </cell>
          <cell r="D1871">
            <v>14000</v>
          </cell>
        </row>
        <row r="1872">
          <cell r="A1872">
            <v>3239</v>
          </cell>
          <cell r="B1872" t="str">
            <v>THINNER REMOVEDOR    PHLC</v>
          </cell>
          <cell r="C1872" t="str">
            <v>GL</v>
          </cell>
          <cell r="D1872">
            <v>9744</v>
          </cell>
        </row>
        <row r="1873">
          <cell r="A1873">
            <v>3240</v>
          </cell>
          <cell r="B1873" t="str">
            <v>CONEXION TELEF. RESID.E-4</v>
          </cell>
          <cell r="C1873" t="str">
            <v>UN</v>
          </cell>
          <cell r="D1873">
            <v>360000</v>
          </cell>
        </row>
        <row r="1874">
          <cell r="A1874">
            <v>3241</v>
          </cell>
          <cell r="B1874" t="str">
            <v>THINNER ACRILICO     PHLC</v>
          </cell>
          <cell r="C1874" t="str">
            <v>GL</v>
          </cell>
          <cell r="D1874">
            <v>12100</v>
          </cell>
        </row>
        <row r="1875">
          <cell r="A1875">
            <v>3242</v>
          </cell>
          <cell r="B1875" t="str">
            <v>VINILO ALGRECO POP.  PHLC</v>
          </cell>
          <cell r="C1875" t="str">
            <v>GL</v>
          </cell>
          <cell r="D1875">
            <v>7600</v>
          </cell>
        </row>
        <row r="1876">
          <cell r="A1876">
            <v>3243</v>
          </cell>
          <cell r="B1876" t="str">
            <v>VINILO  GRECOTONE    PHLC</v>
          </cell>
          <cell r="C1876" t="str">
            <v>GL</v>
          </cell>
          <cell r="D1876">
            <v>13200</v>
          </cell>
        </row>
        <row r="1877">
          <cell r="A1877">
            <v>3244</v>
          </cell>
          <cell r="B1877" t="str">
            <v>IMPRIMANTE ALGRECO   PHLC</v>
          </cell>
          <cell r="C1877" t="str">
            <v>GL</v>
          </cell>
          <cell r="D1877">
            <v>9000</v>
          </cell>
        </row>
        <row r="1878">
          <cell r="A1878">
            <v>3245</v>
          </cell>
          <cell r="B1878" t="str">
            <v>VINILO  GRECOTEX     PHLC</v>
          </cell>
          <cell r="C1878" t="str">
            <v>GL</v>
          </cell>
          <cell r="D1878">
            <v>19200</v>
          </cell>
        </row>
        <row r="1879">
          <cell r="A1879">
            <v>3246</v>
          </cell>
          <cell r="B1879" t="str">
            <v>VINILO  MURAL T/COL  PHLC</v>
          </cell>
          <cell r="C1879" t="str">
            <v>GL</v>
          </cell>
          <cell r="D1879">
            <v>21000</v>
          </cell>
        </row>
        <row r="1880">
          <cell r="A1880">
            <v>3247</v>
          </cell>
          <cell r="B1880" t="str">
            <v>ANTIC. CROMATO DE ZN PHLC</v>
          </cell>
          <cell r="C1880" t="str">
            <v>GL</v>
          </cell>
          <cell r="D1880">
            <v>27000</v>
          </cell>
        </row>
        <row r="1881">
          <cell r="A1881">
            <v>3248</v>
          </cell>
          <cell r="B1881" t="str">
            <v>ANTIC. ROJO CLARO    PHLC</v>
          </cell>
          <cell r="C1881" t="str">
            <v>GL</v>
          </cell>
          <cell r="D1881">
            <v>13200</v>
          </cell>
        </row>
        <row r="1882">
          <cell r="A1882">
            <v>3249</v>
          </cell>
          <cell r="B1882" t="str">
            <v>ANTIC. GRIS          PHLC</v>
          </cell>
          <cell r="C1882" t="str">
            <v>GL</v>
          </cell>
          <cell r="D1882">
            <v>15100</v>
          </cell>
        </row>
        <row r="1883">
          <cell r="A1883">
            <v>3250</v>
          </cell>
          <cell r="B1883" t="str">
            <v>PINTURA P/TABL.NEGRA PHLC</v>
          </cell>
          <cell r="C1883" t="str">
            <v>GL</v>
          </cell>
          <cell r="D1883">
            <v>19100</v>
          </cell>
        </row>
        <row r="1884">
          <cell r="A1884">
            <v>3251</v>
          </cell>
          <cell r="B1884" t="str">
            <v>LACA P/MADERA NEGRA  PHLC</v>
          </cell>
          <cell r="C1884" t="str">
            <v>GL</v>
          </cell>
          <cell r="D1884">
            <v>17200</v>
          </cell>
        </row>
        <row r="1885">
          <cell r="A1885">
            <v>3252</v>
          </cell>
          <cell r="B1885" t="str">
            <v>LACA P/MADERA V.TINT PHLC</v>
          </cell>
          <cell r="C1885" t="str">
            <v>GL</v>
          </cell>
          <cell r="D1885">
            <v>24900</v>
          </cell>
        </row>
        <row r="1886">
          <cell r="A1886">
            <v>3253</v>
          </cell>
          <cell r="B1886" t="str">
            <v>ESM SINT. MATE BCO   PHLC</v>
          </cell>
          <cell r="C1886" t="str">
            <v>GL</v>
          </cell>
          <cell r="D1886">
            <v>21700</v>
          </cell>
        </row>
        <row r="1887">
          <cell r="A1887">
            <v>3254</v>
          </cell>
          <cell r="B1887" t="str">
            <v>BARNIZ TRANSP. BTE   PHLC</v>
          </cell>
          <cell r="C1887" t="str">
            <v>GL</v>
          </cell>
          <cell r="D1887">
            <v>11900</v>
          </cell>
        </row>
        <row r="1888">
          <cell r="A1888">
            <v>3255</v>
          </cell>
          <cell r="B1888" t="str">
            <v>BARNIZ TRANSP. MATE  PHLC</v>
          </cell>
          <cell r="C1888" t="str">
            <v>GL</v>
          </cell>
          <cell r="D1888">
            <v>16800</v>
          </cell>
        </row>
        <row r="1889">
          <cell r="A1889">
            <v>3256</v>
          </cell>
          <cell r="B1889" t="str">
            <v>REVISION INSTAL. E-4 RES.</v>
          </cell>
          <cell r="C1889" t="str">
            <v>UN</v>
          </cell>
          <cell r="D1889">
            <v>9310</v>
          </cell>
        </row>
        <row r="1890">
          <cell r="A1890">
            <v>3257</v>
          </cell>
          <cell r="B1890" t="str">
            <v>LINEA TRAFICO BCO    PHLC</v>
          </cell>
          <cell r="C1890" t="str">
            <v>GL</v>
          </cell>
          <cell r="D1890">
            <v>28100</v>
          </cell>
        </row>
        <row r="1891">
          <cell r="A1891">
            <v>3258</v>
          </cell>
          <cell r="B1891" t="str">
            <v>WASH PRIMER BASE     PHLC</v>
          </cell>
          <cell r="C1891" t="str">
            <v>QGL</v>
          </cell>
          <cell r="D1891">
            <v>7800</v>
          </cell>
        </row>
        <row r="1892">
          <cell r="A1892">
            <v>3259</v>
          </cell>
          <cell r="B1892" t="str">
            <v>WASH PRIMER CATAL    PHLC</v>
          </cell>
          <cell r="C1892" t="str">
            <v>QGL</v>
          </cell>
          <cell r="D1892">
            <v>4300</v>
          </cell>
        </row>
        <row r="1893">
          <cell r="A1893">
            <v>3260</v>
          </cell>
          <cell r="B1893" t="str">
            <v>BASES P/LACAS        PHLC</v>
          </cell>
          <cell r="C1893" t="str">
            <v>GL</v>
          </cell>
          <cell r="D1893">
            <v>20900</v>
          </cell>
        </row>
        <row r="1894">
          <cell r="A1894">
            <v>3261</v>
          </cell>
          <cell r="B1894" t="str">
            <v>MASILLA BLANCA/VERDE PHLC</v>
          </cell>
          <cell r="C1894" t="str">
            <v>GL</v>
          </cell>
          <cell r="D1894">
            <v>19000</v>
          </cell>
        </row>
        <row r="1895">
          <cell r="A1895">
            <v>3262</v>
          </cell>
          <cell r="B1895" t="str">
            <v>MASILLA PLASTIMAS    PHLC</v>
          </cell>
          <cell r="C1895" t="str">
            <v>QGL</v>
          </cell>
          <cell r="D1895">
            <v>7100</v>
          </cell>
        </row>
        <row r="1896">
          <cell r="A1896">
            <v>3263</v>
          </cell>
          <cell r="B1896" t="str">
            <v>LACA P/ENTREMEZCLA   PHLC</v>
          </cell>
          <cell r="C1896" t="str">
            <v>GL</v>
          </cell>
          <cell r="D1896">
            <v>24900</v>
          </cell>
        </row>
        <row r="1897">
          <cell r="A1897">
            <v>3264</v>
          </cell>
          <cell r="B1897" t="str">
            <v>KID VINILO INSECTIC. PHLC</v>
          </cell>
          <cell r="C1897" t="str">
            <v>GL</v>
          </cell>
          <cell r="D1897">
            <v>37000</v>
          </cell>
        </row>
        <row r="1898">
          <cell r="A1898">
            <v>3265</v>
          </cell>
          <cell r="B1898" t="str">
            <v>REVISION INSTAL. E-5 RES.</v>
          </cell>
          <cell r="C1898" t="str">
            <v>UN</v>
          </cell>
          <cell r="D1898">
            <v>11454</v>
          </cell>
        </row>
        <row r="1899">
          <cell r="A1899">
            <v>3266</v>
          </cell>
          <cell r="B1899" t="str">
            <v>REVISION INSTAL. E-6 RES.</v>
          </cell>
          <cell r="C1899" t="str">
            <v>UN</v>
          </cell>
          <cell r="D1899">
            <v>14320</v>
          </cell>
        </row>
        <row r="1900">
          <cell r="A1900">
            <v>3267</v>
          </cell>
          <cell r="B1900" t="str">
            <v>PRIMER VERDE OLIVA    ICO</v>
          </cell>
          <cell r="C1900" t="str">
            <v>GL</v>
          </cell>
          <cell r="D1900">
            <v>29920</v>
          </cell>
        </row>
        <row r="1901">
          <cell r="A1901">
            <v>3268</v>
          </cell>
          <cell r="B1901" t="str">
            <v>PRIMER GRIS           ICO</v>
          </cell>
          <cell r="C1901" t="str">
            <v>GL</v>
          </cell>
          <cell r="D1901">
            <v>32790</v>
          </cell>
        </row>
        <row r="1902">
          <cell r="A1902">
            <v>3269</v>
          </cell>
          <cell r="B1902" t="str">
            <v>ESM HORNEABLE T/COLOR ICO</v>
          </cell>
          <cell r="C1902" t="str">
            <v>GL</v>
          </cell>
          <cell r="D1902">
            <v>30440</v>
          </cell>
        </row>
        <row r="1903">
          <cell r="A1903">
            <v>3270</v>
          </cell>
          <cell r="B1903" t="str">
            <v>ESM HORNEABLE NEGRO   ICO</v>
          </cell>
          <cell r="C1903" t="str">
            <v>GL</v>
          </cell>
          <cell r="D1903">
            <v>22000</v>
          </cell>
        </row>
        <row r="1904">
          <cell r="A1904">
            <v>3271</v>
          </cell>
          <cell r="B1904" t="str">
            <v>ESM MARTILLADO T/COL. ICO</v>
          </cell>
          <cell r="C1904" t="str">
            <v>GL</v>
          </cell>
          <cell r="D1904">
            <v>32620</v>
          </cell>
        </row>
        <row r="1905">
          <cell r="A1905">
            <v>3272</v>
          </cell>
          <cell r="B1905" t="str">
            <v>ESM EPOXICO T/COLOR   ICO</v>
          </cell>
          <cell r="C1905" t="str">
            <v>GL</v>
          </cell>
          <cell r="D1905">
            <v>46450</v>
          </cell>
        </row>
        <row r="1906">
          <cell r="A1906">
            <v>3273</v>
          </cell>
          <cell r="B1906" t="str">
            <v>CATAL P/ACABADO EPOX  ICO</v>
          </cell>
          <cell r="C1906" t="str">
            <v>GL</v>
          </cell>
          <cell r="D1906">
            <v>46450</v>
          </cell>
        </row>
        <row r="1907">
          <cell r="A1907">
            <v>3274</v>
          </cell>
          <cell r="B1907" t="str">
            <v>CARRETILLA INDUCOL C/TE.</v>
          </cell>
          <cell r="C1907" t="str">
            <v>UN</v>
          </cell>
          <cell r="D1907">
            <v>55367</v>
          </cell>
        </row>
        <row r="1908">
          <cell r="A1908">
            <v>3275</v>
          </cell>
          <cell r="B1908" t="str">
            <v>FLEXICOLOR BLANCO     ICO</v>
          </cell>
          <cell r="C1908" t="str">
            <v>GL</v>
          </cell>
          <cell r="D1908">
            <v>45860</v>
          </cell>
        </row>
        <row r="1909">
          <cell r="A1909">
            <v>3276</v>
          </cell>
          <cell r="B1909" t="str">
            <v>ESM SUPERLUX T/COLOR  ICO</v>
          </cell>
          <cell r="C1909" t="str">
            <v>GL</v>
          </cell>
          <cell r="D1909">
            <v>26290</v>
          </cell>
        </row>
        <row r="1910">
          <cell r="A1910">
            <v>3277</v>
          </cell>
          <cell r="B1910" t="str">
            <v>MANGUERA NIVEL       5/16</v>
          </cell>
          <cell r="C1910" t="str">
            <v>ML</v>
          </cell>
          <cell r="D1910">
            <v>343</v>
          </cell>
        </row>
        <row r="1911">
          <cell r="A1911">
            <v>3278</v>
          </cell>
          <cell r="B1911" t="str">
            <v>ESM ICOLUX T/COLOR    ICO</v>
          </cell>
          <cell r="C1911" t="str">
            <v>GL</v>
          </cell>
          <cell r="D1911">
            <v>24550</v>
          </cell>
        </row>
        <row r="1912">
          <cell r="A1912">
            <v>3279</v>
          </cell>
          <cell r="B1912" t="str">
            <v>ICOMATE BLANCO        ICO</v>
          </cell>
          <cell r="C1912" t="str">
            <v>GL</v>
          </cell>
          <cell r="D1912">
            <v>24370</v>
          </cell>
        </row>
        <row r="1913">
          <cell r="A1913">
            <v>3280</v>
          </cell>
          <cell r="B1913" t="str">
            <v>VINILICO T/COLOR      ICO</v>
          </cell>
          <cell r="C1913" t="str">
            <v>GL</v>
          </cell>
          <cell r="D1913">
            <v>21650</v>
          </cell>
        </row>
        <row r="1914">
          <cell r="A1914">
            <v>3281</v>
          </cell>
          <cell r="B1914" t="str">
            <v>VINILUX  T/COLOR      ICO</v>
          </cell>
          <cell r="C1914" t="str">
            <v>GL</v>
          </cell>
          <cell r="D1914">
            <v>14880</v>
          </cell>
        </row>
        <row r="1915">
          <cell r="A1915">
            <v>3282</v>
          </cell>
          <cell r="B1915" t="str">
            <v>ICOLATEX T/COLOR      ICO</v>
          </cell>
          <cell r="C1915" t="str">
            <v>GL</v>
          </cell>
          <cell r="D1915">
            <v>8720</v>
          </cell>
        </row>
        <row r="1916">
          <cell r="A1916">
            <v>3283</v>
          </cell>
          <cell r="B1916" t="str">
            <v>ANTIC.CROMATO DE ZINC ICO</v>
          </cell>
          <cell r="C1916" t="str">
            <v>GL</v>
          </cell>
          <cell r="D1916">
            <v>32790</v>
          </cell>
        </row>
        <row r="1917">
          <cell r="A1917">
            <v>3284</v>
          </cell>
          <cell r="B1917" t="str">
            <v>ANTIC GRIS PROTECCION ICO</v>
          </cell>
          <cell r="C1917" t="str">
            <v>GL</v>
          </cell>
          <cell r="D1917">
            <v>18070</v>
          </cell>
        </row>
        <row r="1918">
          <cell r="A1918">
            <v>3285</v>
          </cell>
          <cell r="B1918" t="str">
            <v>ANTIC ROJO PROTECCION ICO</v>
          </cell>
          <cell r="C1918" t="str">
            <v>GL</v>
          </cell>
          <cell r="D1918">
            <v>15880</v>
          </cell>
        </row>
        <row r="1919">
          <cell r="A1919">
            <v>3286</v>
          </cell>
          <cell r="B1919" t="str">
            <v>ICOLUX ALUMINIO       ICO</v>
          </cell>
          <cell r="C1919" t="str">
            <v>GL</v>
          </cell>
          <cell r="D1919">
            <v>28660</v>
          </cell>
        </row>
        <row r="1920">
          <cell r="A1920">
            <v>3287</v>
          </cell>
          <cell r="B1920" t="str">
            <v>ALUMINIO BITUMINOSO   ICO</v>
          </cell>
          <cell r="C1920" t="str">
            <v>GL</v>
          </cell>
          <cell r="D1920">
            <v>30680</v>
          </cell>
        </row>
        <row r="1921">
          <cell r="A1921">
            <v>3288</v>
          </cell>
          <cell r="B1921" t="str">
            <v>ALUMINIO EXTRA REFLEC ICO</v>
          </cell>
          <cell r="C1921" t="str">
            <v>GL</v>
          </cell>
          <cell r="D1921">
            <v>31630</v>
          </cell>
        </row>
        <row r="1922">
          <cell r="A1922">
            <v>3289</v>
          </cell>
          <cell r="B1922" t="str">
            <v>BARNIZ SINTETICO BTE  ICO</v>
          </cell>
          <cell r="C1922" t="str">
            <v>GL</v>
          </cell>
          <cell r="D1922">
            <v>12000</v>
          </cell>
        </row>
        <row r="1923">
          <cell r="A1923">
            <v>3290</v>
          </cell>
          <cell r="B1923" t="str">
            <v>BARNIZ TRANSP.BTE     ICO</v>
          </cell>
          <cell r="C1923" t="str">
            <v>GL</v>
          </cell>
          <cell r="D1923">
            <v>19330</v>
          </cell>
        </row>
        <row r="1924">
          <cell r="A1924">
            <v>3291</v>
          </cell>
          <cell r="B1924" t="str">
            <v>BARNIZ TRANSP. MATE   ICO</v>
          </cell>
          <cell r="C1924" t="str">
            <v>GL</v>
          </cell>
          <cell r="D1924">
            <v>17890</v>
          </cell>
        </row>
        <row r="1925">
          <cell r="A1925">
            <v>3292</v>
          </cell>
          <cell r="B1925" t="str">
            <v>PASTA PULIDORA BLANCA ICO</v>
          </cell>
          <cell r="C1925" t="str">
            <v>GL</v>
          </cell>
          <cell r="D1925">
            <v>12570</v>
          </cell>
        </row>
        <row r="1926">
          <cell r="A1926">
            <v>3293</v>
          </cell>
          <cell r="B1926" t="str">
            <v>REMOVEDOR DE PINTURA  ICO</v>
          </cell>
          <cell r="C1926" t="str">
            <v>GL</v>
          </cell>
          <cell r="D1926">
            <v>27890</v>
          </cell>
        </row>
        <row r="1927">
          <cell r="A1927">
            <v>3294</v>
          </cell>
          <cell r="B1927" t="str">
            <v>TAPAPOROS NATURAL     ICO</v>
          </cell>
          <cell r="C1927" t="str">
            <v>GL</v>
          </cell>
          <cell r="D1927">
            <v>15690</v>
          </cell>
        </row>
        <row r="1928">
          <cell r="A1928">
            <v>3295</v>
          </cell>
          <cell r="B1928" t="str">
            <v>SELLADOR LIJABLE 28%  ICO</v>
          </cell>
          <cell r="C1928" t="str">
            <v>GL</v>
          </cell>
          <cell r="D1928">
            <v>19310</v>
          </cell>
        </row>
        <row r="1929">
          <cell r="A1929">
            <v>3296</v>
          </cell>
          <cell r="B1929" t="str">
            <v>SELLADOR LIJABLE 40%  ICO</v>
          </cell>
          <cell r="C1929" t="str">
            <v>GL</v>
          </cell>
          <cell r="D1929">
            <v>22340</v>
          </cell>
        </row>
        <row r="1930">
          <cell r="A1930">
            <v>3297</v>
          </cell>
          <cell r="B1930" t="str">
            <v>LACA TRANSP BTE P/MAD ICO</v>
          </cell>
          <cell r="C1930" t="str">
            <v>GL</v>
          </cell>
          <cell r="D1930">
            <v>20620</v>
          </cell>
        </row>
        <row r="1931">
          <cell r="A1931">
            <v>3298</v>
          </cell>
          <cell r="B1931" t="str">
            <v>LACA TRANSP MATEP/MAD ICO</v>
          </cell>
          <cell r="C1931" t="str">
            <v>GL</v>
          </cell>
          <cell r="D1931">
            <v>20870</v>
          </cell>
        </row>
        <row r="1932">
          <cell r="A1932">
            <v>3299</v>
          </cell>
          <cell r="B1932" t="str">
            <v>DECORALAC TRANSP BTE  ICO</v>
          </cell>
          <cell r="C1932" t="str">
            <v>GL</v>
          </cell>
          <cell r="D1932">
            <v>16330</v>
          </cell>
        </row>
        <row r="1933">
          <cell r="A1933">
            <v>3300</v>
          </cell>
          <cell r="B1933" t="str">
            <v>LAVADERO CEMENTO    55x80</v>
          </cell>
          <cell r="C1933" t="str">
            <v>UN</v>
          </cell>
          <cell r="D1933">
            <v>65867</v>
          </cell>
        </row>
        <row r="1934">
          <cell r="A1934">
            <v>3301</v>
          </cell>
          <cell r="B1934" t="str">
            <v>CALENT AUXIL ELECTR 10 LT</v>
          </cell>
          <cell r="C1934" t="str">
            <v>UN</v>
          </cell>
          <cell r="D1934">
            <v>139900</v>
          </cell>
        </row>
        <row r="1935">
          <cell r="A1935">
            <v>3302</v>
          </cell>
          <cell r="B1935" t="str">
            <v>CALENT AUXIL ELECTR 10 01</v>
          </cell>
          <cell r="C1935" t="str">
            <v>UN</v>
          </cell>
          <cell r="D1935">
            <v>139900</v>
          </cell>
        </row>
        <row r="1936">
          <cell r="A1936">
            <v>3303</v>
          </cell>
          <cell r="B1936" t="str">
            <v>ESTUFA GAS 4 PUESTOS</v>
          </cell>
          <cell r="C1936" t="str">
            <v>UN</v>
          </cell>
          <cell r="D1936">
            <v>187900</v>
          </cell>
        </row>
        <row r="1937">
          <cell r="A1937">
            <v>3304</v>
          </cell>
          <cell r="B1937" t="str">
            <v>ESTUFA GAS 4 PUESTOS ELEC</v>
          </cell>
          <cell r="C1937" t="str">
            <v>UN</v>
          </cell>
          <cell r="D1937">
            <v>247800</v>
          </cell>
        </row>
        <row r="1938">
          <cell r="A1938">
            <v>3305</v>
          </cell>
          <cell r="B1938" t="str">
            <v>ESTUFA GAS 5 PUESTOS ELEC</v>
          </cell>
          <cell r="C1938" t="str">
            <v>UN</v>
          </cell>
          <cell r="D1938">
            <v>411940</v>
          </cell>
        </row>
        <row r="1939">
          <cell r="A1939">
            <v>3306</v>
          </cell>
          <cell r="B1939" t="str">
            <v>ESTUFA MIXTA DE 4 PUESTOS</v>
          </cell>
          <cell r="C1939" t="str">
            <v>UN</v>
          </cell>
          <cell r="D1939">
            <v>166390</v>
          </cell>
        </row>
        <row r="1940">
          <cell r="A1940">
            <v>3307</v>
          </cell>
          <cell r="B1940" t="str">
            <v>EST MIXTA 4 PUESTOS ELECT</v>
          </cell>
          <cell r="C1940" t="str">
            <v>UN</v>
          </cell>
          <cell r="D1940">
            <v>226460</v>
          </cell>
        </row>
        <row r="1941">
          <cell r="A1941">
            <v>3308</v>
          </cell>
          <cell r="B1941" t="str">
            <v>ESTUFA MIXTA 4 PUESTOS</v>
          </cell>
          <cell r="C1941" t="str">
            <v>UN</v>
          </cell>
          <cell r="D1941">
            <v>176600</v>
          </cell>
        </row>
        <row r="1942">
          <cell r="A1942">
            <v>1942</v>
          </cell>
          <cell r="B1942" t="str">
            <v>ESTUFA MIXTA 4 PUESTOS 01</v>
          </cell>
          <cell r="C1942" t="str">
            <v>UN</v>
          </cell>
          <cell r="D1942">
            <v>176600</v>
          </cell>
        </row>
        <row r="1943">
          <cell r="A1943">
            <v>1943</v>
          </cell>
          <cell r="B1943" t="str">
            <v>ESTUFA GAS 3 PUESTOS</v>
          </cell>
          <cell r="C1943" t="str">
            <v>UN</v>
          </cell>
          <cell r="D1943">
            <v>109800</v>
          </cell>
        </row>
        <row r="1944">
          <cell r="A1944">
            <v>1944</v>
          </cell>
          <cell r="B1944" t="str">
            <v>EST GAS 3 PUEST ENCEN ELE</v>
          </cell>
          <cell r="C1944" t="str">
            <v>UN</v>
          </cell>
          <cell r="D1944">
            <v>126800</v>
          </cell>
        </row>
        <row r="1945">
          <cell r="A1945">
            <v>1945</v>
          </cell>
          <cell r="B1945" t="str">
            <v>ESTUFA GAS 4 PUESTOS   01</v>
          </cell>
          <cell r="C1945" t="str">
            <v>UN</v>
          </cell>
          <cell r="D1945">
            <v>129990</v>
          </cell>
        </row>
        <row r="1946">
          <cell r="A1946">
            <v>1946</v>
          </cell>
          <cell r="B1946" t="str">
            <v>EST GAS 4 PUEST ENCEN ELE</v>
          </cell>
          <cell r="C1946" t="str">
            <v>UN</v>
          </cell>
          <cell r="D1946">
            <v>193500</v>
          </cell>
        </row>
        <row r="1947">
          <cell r="A1947">
            <v>1947</v>
          </cell>
          <cell r="B1947" t="str">
            <v>VINILTEX</v>
          </cell>
          <cell r="C1947" t="str">
            <v>GL</v>
          </cell>
          <cell r="D1947">
            <v>39376</v>
          </cell>
        </row>
        <row r="1948">
          <cell r="A1948">
            <v>1948</v>
          </cell>
          <cell r="B1948" t="str">
            <v>INTERVINILO</v>
          </cell>
          <cell r="C1948" t="str">
            <v>GL</v>
          </cell>
          <cell r="D1948">
            <v>36093</v>
          </cell>
        </row>
        <row r="1949">
          <cell r="A1949">
            <v>1949</v>
          </cell>
          <cell r="B1949" t="str">
            <v>VINILTEX TIPO 1</v>
          </cell>
          <cell r="C1949" t="str">
            <v>GL</v>
          </cell>
          <cell r="D1949">
            <v>39376</v>
          </cell>
        </row>
        <row r="1950">
          <cell r="A1950">
            <v>1950</v>
          </cell>
          <cell r="B1950" t="str">
            <v>PINTURAMA</v>
          </cell>
          <cell r="C1950" t="str">
            <v>GL</v>
          </cell>
          <cell r="D1950">
            <v>17396</v>
          </cell>
        </row>
        <row r="1951">
          <cell r="A1951">
            <v>1951</v>
          </cell>
          <cell r="B1951" t="str">
            <v>IMPRIMANTE DE VINILO</v>
          </cell>
          <cell r="C1951" t="str">
            <v>GL</v>
          </cell>
          <cell r="D1951">
            <v>10180</v>
          </cell>
        </row>
        <row r="1952">
          <cell r="A1952">
            <v>1952</v>
          </cell>
          <cell r="B1952" t="str">
            <v>ACRILTEX</v>
          </cell>
          <cell r="C1952" t="str">
            <v>GL</v>
          </cell>
          <cell r="D1952">
            <v>25330</v>
          </cell>
        </row>
        <row r="1953">
          <cell r="A1953">
            <v>1953</v>
          </cell>
          <cell r="B1953" t="str">
            <v>ASCENSOR TL6VF 10 PARADAS</v>
          </cell>
          <cell r="C1953" t="str">
            <v>UN</v>
          </cell>
          <cell r="D1953">
            <v>41760000</v>
          </cell>
        </row>
        <row r="1954">
          <cell r="A1954">
            <v>1954</v>
          </cell>
          <cell r="B1954" t="str">
            <v>SILICONITE</v>
          </cell>
          <cell r="C1954" t="str">
            <v>GL</v>
          </cell>
          <cell r="D1954">
            <v>17300</v>
          </cell>
        </row>
        <row r="1955">
          <cell r="A1955">
            <v>1955</v>
          </cell>
          <cell r="B1955" t="str">
            <v>REV. INST. &lt;=10KV NO RES.</v>
          </cell>
          <cell r="C1955" t="str">
            <v>UN</v>
          </cell>
          <cell r="D1955">
            <v>10742</v>
          </cell>
        </row>
        <row r="1956">
          <cell r="A1956">
            <v>1956</v>
          </cell>
          <cell r="B1956" t="str">
            <v>ESMALTE SINTET.PINTULUX</v>
          </cell>
          <cell r="C1956" t="str">
            <v>GL</v>
          </cell>
          <cell r="D1956">
            <v>26290</v>
          </cell>
        </row>
        <row r="1957">
          <cell r="A1957">
            <v>1957</v>
          </cell>
          <cell r="B1957" t="str">
            <v>ESMALTE DOMESTICO</v>
          </cell>
          <cell r="C1957" t="str">
            <v>GL</v>
          </cell>
          <cell r="D1957">
            <v>24550</v>
          </cell>
        </row>
        <row r="1958">
          <cell r="A1958">
            <v>1958</v>
          </cell>
          <cell r="B1958" t="str">
            <v>ESMALTE SEMIBRILLANTE 110</v>
          </cell>
          <cell r="C1958" t="str">
            <v>GL</v>
          </cell>
          <cell r="D1958">
            <v>24440</v>
          </cell>
        </row>
        <row r="1959">
          <cell r="A1959">
            <v>1959</v>
          </cell>
          <cell r="B1959" t="str">
            <v>ESMALTE MATE SUPERSINTET.</v>
          </cell>
          <cell r="C1959" t="str">
            <v>GL</v>
          </cell>
          <cell r="D1959">
            <v>24370</v>
          </cell>
        </row>
        <row r="1960">
          <cell r="A1960">
            <v>1960</v>
          </cell>
          <cell r="B1960" t="str">
            <v>ESMALTE MARTILLADOS</v>
          </cell>
          <cell r="C1960" t="str">
            <v>GL</v>
          </cell>
          <cell r="D1960">
            <v>33680</v>
          </cell>
        </row>
        <row r="1961">
          <cell r="A1961">
            <v>1961</v>
          </cell>
          <cell r="B1961" t="str">
            <v>ESMALTE CORRUGABLES</v>
          </cell>
          <cell r="C1961" t="str">
            <v>GL</v>
          </cell>
          <cell r="D1961">
            <v>34840</v>
          </cell>
        </row>
        <row r="1962">
          <cell r="A1962">
            <v>1962</v>
          </cell>
          <cell r="B1962" t="str">
            <v>ESMALTE HORNEABLE LISO</v>
          </cell>
          <cell r="C1962" t="str">
            <v>GL</v>
          </cell>
          <cell r="D1962">
            <v>33770</v>
          </cell>
        </row>
        <row r="1963">
          <cell r="A1963">
            <v>1963</v>
          </cell>
          <cell r="B1963" t="str">
            <v>BASE BLANCA          1490</v>
          </cell>
          <cell r="C1963" t="str">
            <v>GL</v>
          </cell>
          <cell r="D1963">
            <v>41020</v>
          </cell>
        </row>
        <row r="1964">
          <cell r="A1964">
            <v>1964</v>
          </cell>
          <cell r="B1964" t="str">
            <v>MASILLA BLANCA       1491</v>
          </cell>
          <cell r="C1964" t="str">
            <v>GL</v>
          </cell>
          <cell r="D1964">
            <v>41250</v>
          </cell>
        </row>
        <row r="1965">
          <cell r="A1965">
            <v>1965</v>
          </cell>
          <cell r="B1965" t="str">
            <v>PINTURA BLANCA P/TRAFICO</v>
          </cell>
          <cell r="C1965" t="str">
            <v>GL</v>
          </cell>
          <cell r="D1965">
            <v>31920</v>
          </cell>
        </row>
        <row r="1966">
          <cell r="A1966">
            <v>1966</v>
          </cell>
          <cell r="B1966" t="str">
            <v>PINTURA NEGRA P/TABLEROS</v>
          </cell>
          <cell r="C1966" t="str">
            <v>GL</v>
          </cell>
          <cell r="D1966">
            <v>21590</v>
          </cell>
        </row>
        <row r="1967">
          <cell r="A1967">
            <v>1967</v>
          </cell>
          <cell r="B1967" t="str">
            <v>PINTU-MASTIC NEGRO</v>
          </cell>
          <cell r="C1967" t="str">
            <v>GL</v>
          </cell>
          <cell r="D1967">
            <v>25640</v>
          </cell>
        </row>
        <row r="1968">
          <cell r="A1968">
            <v>1968</v>
          </cell>
          <cell r="B1968" t="str">
            <v>BASE ANTICOR.EPOXY MINIO</v>
          </cell>
          <cell r="C1968" t="str">
            <v>QGL</v>
          </cell>
          <cell r="D1968">
            <v>34830</v>
          </cell>
        </row>
        <row r="1969">
          <cell r="A1969">
            <v>1969</v>
          </cell>
          <cell r="B1969" t="str">
            <v>BASE ANTICOR.EPOXY ROJA</v>
          </cell>
          <cell r="C1969" t="str">
            <v>GL</v>
          </cell>
          <cell r="D1969">
            <v>25520</v>
          </cell>
        </row>
        <row r="1970">
          <cell r="A1970">
            <v>1970</v>
          </cell>
          <cell r="B1970" t="str">
            <v>AROFLEX BLANCO</v>
          </cell>
          <cell r="C1970" t="str">
            <v>QGL</v>
          </cell>
          <cell r="D1970">
            <v>44820</v>
          </cell>
        </row>
        <row r="1971">
          <cell r="A1971">
            <v>1971</v>
          </cell>
          <cell r="B1971" t="str">
            <v>ALT.TEMP. NEGRO OºF-500ºF</v>
          </cell>
          <cell r="C1971" t="str">
            <v>GL</v>
          </cell>
          <cell r="D1971">
            <v>22200</v>
          </cell>
        </row>
        <row r="1972">
          <cell r="A1972">
            <v>1972</v>
          </cell>
          <cell r="B1972" t="str">
            <v>ALT.TEMP.GRIS 300ºF-800ºF</v>
          </cell>
          <cell r="C1972" t="str">
            <v>GL</v>
          </cell>
          <cell r="D1972">
            <v>91950</v>
          </cell>
        </row>
        <row r="1973">
          <cell r="A1973">
            <v>1973</v>
          </cell>
          <cell r="B1973" t="str">
            <v>ALT.TEMP.ALUM.300ºF-500ºF</v>
          </cell>
          <cell r="C1973" t="str">
            <v>GL</v>
          </cell>
          <cell r="D1973">
            <v>44520</v>
          </cell>
        </row>
        <row r="1974">
          <cell r="A1974">
            <v>1974</v>
          </cell>
          <cell r="B1974" t="str">
            <v>ALT.TEMP.ALUM400ºF-1100ºF</v>
          </cell>
          <cell r="C1974" t="str">
            <v>GL</v>
          </cell>
          <cell r="D1974">
            <v>140600</v>
          </cell>
        </row>
        <row r="1975">
          <cell r="A1975">
            <v>1975</v>
          </cell>
          <cell r="B1975" t="str">
            <v>OXIDO DE HIERRO ROJO</v>
          </cell>
          <cell r="C1975" t="str">
            <v>GL</v>
          </cell>
          <cell r="D1975">
            <v>15880</v>
          </cell>
        </row>
        <row r="1976">
          <cell r="A1976">
            <v>1976</v>
          </cell>
          <cell r="B1976" t="str">
            <v>MINIO PURO NARANJA</v>
          </cell>
          <cell r="C1976" t="str">
            <v>GL</v>
          </cell>
          <cell r="D1976">
            <v>26780</v>
          </cell>
        </row>
        <row r="1977">
          <cell r="A1977">
            <v>1977</v>
          </cell>
          <cell r="B1977" t="str">
            <v>CROMATO DE ZINC AMARILLO</v>
          </cell>
          <cell r="C1977" t="str">
            <v>GL</v>
          </cell>
          <cell r="D1977">
            <v>32790</v>
          </cell>
        </row>
        <row r="1978">
          <cell r="A1978">
            <v>1978</v>
          </cell>
          <cell r="B1978" t="str">
            <v>WASH PRIMER A PINTURA</v>
          </cell>
          <cell r="C1978" t="str">
            <v>GL</v>
          </cell>
          <cell r="D1978">
            <v>8360</v>
          </cell>
        </row>
        <row r="1979">
          <cell r="A1979">
            <v>1979</v>
          </cell>
          <cell r="B1979" t="str">
            <v>WASH PRIMER B CATALIZADOR</v>
          </cell>
          <cell r="C1979" t="str">
            <v>GL</v>
          </cell>
          <cell r="D1979">
            <v>3040</v>
          </cell>
        </row>
        <row r="1980">
          <cell r="A1980">
            <v>1980</v>
          </cell>
          <cell r="B1980" t="str">
            <v>ASFALTICA NEGRA</v>
          </cell>
          <cell r="C1980" t="str">
            <v>GL</v>
          </cell>
          <cell r="D1980">
            <v>18290</v>
          </cell>
        </row>
        <row r="1981">
          <cell r="A1981">
            <v>1981</v>
          </cell>
          <cell r="B1981" t="str">
            <v>PINTOXIDO</v>
          </cell>
          <cell r="C1981" t="str">
            <v>GL</v>
          </cell>
          <cell r="D1981">
            <v>40430</v>
          </cell>
        </row>
        <row r="1982">
          <cell r="A1982">
            <v>1982</v>
          </cell>
          <cell r="B1982" t="str">
            <v>ALUMINIO LIQ.BRILLANTE</v>
          </cell>
          <cell r="C1982" t="str">
            <v>GL</v>
          </cell>
          <cell r="D1982">
            <v>30680</v>
          </cell>
        </row>
        <row r="1983">
          <cell r="A1983">
            <v>1983</v>
          </cell>
          <cell r="B1983" t="str">
            <v>ALUMINIO BITUMINOSO</v>
          </cell>
          <cell r="C1983" t="str">
            <v>GL</v>
          </cell>
          <cell r="D1983">
            <v>30420</v>
          </cell>
        </row>
        <row r="1984">
          <cell r="A1984">
            <v>1984</v>
          </cell>
          <cell r="B1984" t="str">
            <v>BARNIZ SINT. BRILLANTE</v>
          </cell>
          <cell r="C1984" t="str">
            <v>GL</v>
          </cell>
          <cell r="D1984">
            <v>12860</v>
          </cell>
        </row>
        <row r="1985">
          <cell r="A1985">
            <v>1985</v>
          </cell>
          <cell r="B1985" t="str">
            <v>REV. INST.  &gt;10KV NO RES.</v>
          </cell>
          <cell r="C1985" t="str">
            <v>UN</v>
          </cell>
          <cell r="D1985">
            <v>21480</v>
          </cell>
        </row>
        <row r="1986">
          <cell r="A1986">
            <v>1986</v>
          </cell>
          <cell r="B1986" t="str">
            <v>BARNIZ EXTRA MATE</v>
          </cell>
          <cell r="C1986" t="str">
            <v>GL</v>
          </cell>
          <cell r="D1986">
            <v>18330</v>
          </cell>
        </row>
        <row r="1987">
          <cell r="A1987">
            <v>1987</v>
          </cell>
          <cell r="B1987" t="str">
            <v>BARNIZ VILTRIFLEX</v>
          </cell>
          <cell r="C1987" t="str">
            <v>GL</v>
          </cell>
          <cell r="D1987">
            <v>41480</v>
          </cell>
        </row>
        <row r="1988">
          <cell r="A1988">
            <v>1988</v>
          </cell>
          <cell r="B1988" t="str">
            <v>CATALIZADOR P/VITRIFLEX</v>
          </cell>
          <cell r="C1988" t="str">
            <v>GL</v>
          </cell>
          <cell r="D1988">
            <v>54830</v>
          </cell>
        </row>
        <row r="1989">
          <cell r="A1989">
            <v>1989</v>
          </cell>
          <cell r="B1989" t="str">
            <v>BARNIZ HORNEABLE BRILLANT</v>
          </cell>
          <cell r="C1989" t="str">
            <v>GL</v>
          </cell>
          <cell r="D1989">
            <v>34110</v>
          </cell>
        </row>
        <row r="1990">
          <cell r="A1990">
            <v>1990</v>
          </cell>
          <cell r="B1990" t="str">
            <v>DIELECTRICO TRANSPARENTE</v>
          </cell>
          <cell r="C1990" t="str">
            <v>GL</v>
          </cell>
          <cell r="D1990">
            <v>52270</v>
          </cell>
        </row>
        <row r="1991">
          <cell r="A1991">
            <v>1991</v>
          </cell>
          <cell r="B1991" t="str">
            <v>SELLADOR LIJABLE</v>
          </cell>
          <cell r="C1991" t="str">
            <v>GL</v>
          </cell>
          <cell r="D1991">
            <v>18940</v>
          </cell>
        </row>
        <row r="1992">
          <cell r="A1992">
            <v>1992</v>
          </cell>
          <cell r="B1992" t="str">
            <v>SELLADOR ALTOS SOLIDOS</v>
          </cell>
          <cell r="C1992" t="str">
            <v>GL</v>
          </cell>
          <cell r="D1992">
            <v>21560</v>
          </cell>
        </row>
        <row r="1993">
          <cell r="A1993">
            <v>1993</v>
          </cell>
          <cell r="B1993" t="str">
            <v>PINTULACA BRILLANTE</v>
          </cell>
          <cell r="C1993" t="str">
            <v>GL</v>
          </cell>
          <cell r="D1993">
            <v>20090</v>
          </cell>
        </row>
        <row r="1994">
          <cell r="A1994">
            <v>1994</v>
          </cell>
          <cell r="B1994" t="str">
            <v>PINTULACA MATE</v>
          </cell>
          <cell r="C1994" t="str">
            <v>GL</v>
          </cell>
          <cell r="D1994">
            <v>21060</v>
          </cell>
        </row>
        <row r="1995">
          <cell r="A1995">
            <v>1995</v>
          </cell>
          <cell r="B1995" t="str">
            <v>ULTRALAC MATE</v>
          </cell>
          <cell r="C1995" t="str">
            <v>GL</v>
          </cell>
          <cell r="D1995">
            <v>15240</v>
          </cell>
        </row>
        <row r="1996">
          <cell r="A1996">
            <v>1996</v>
          </cell>
          <cell r="B1996" t="str">
            <v>CONTADORES MONOFASICO</v>
          </cell>
          <cell r="C1996" t="str">
            <v>UN</v>
          </cell>
          <cell r="D1996">
            <v>14320</v>
          </cell>
        </row>
        <row r="1997">
          <cell r="A1997">
            <v>1997</v>
          </cell>
          <cell r="B1997" t="str">
            <v>BASE BLANCA ULTRALAC</v>
          </cell>
          <cell r="C1997" t="str">
            <v>GL</v>
          </cell>
          <cell r="D1997">
            <v>16820</v>
          </cell>
        </row>
        <row r="1998">
          <cell r="A1998">
            <v>1998</v>
          </cell>
          <cell r="B1998" t="str">
            <v>PINTULACA BLANCA</v>
          </cell>
          <cell r="C1998" t="str">
            <v>GL</v>
          </cell>
          <cell r="D1998">
            <v>27580</v>
          </cell>
        </row>
        <row r="1999">
          <cell r="A1999">
            <v>1999</v>
          </cell>
          <cell r="B1999" t="str">
            <v>CONTADORES BIFASICO</v>
          </cell>
          <cell r="C1999" t="str">
            <v>UN</v>
          </cell>
          <cell r="D1999">
            <v>14320</v>
          </cell>
        </row>
        <row r="2000">
          <cell r="A2000">
            <v>2000</v>
          </cell>
          <cell r="B2000" t="str">
            <v>TAPAPOROS NOGAL</v>
          </cell>
          <cell r="C2000" t="str">
            <v>GL</v>
          </cell>
          <cell r="D2000">
            <v>15690</v>
          </cell>
        </row>
        <row r="2001">
          <cell r="A2001">
            <v>2001</v>
          </cell>
          <cell r="B2001" t="str">
            <v>MASILLA EXTRARAPIDA GRIS</v>
          </cell>
          <cell r="C2001" t="str">
            <v>GL</v>
          </cell>
          <cell r="D2001">
            <v>23740</v>
          </cell>
        </row>
        <row r="2002">
          <cell r="A2002">
            <v>2002</v>
          </cell>
          <cell r="B2002" t="str">
            <v>MASILLA GRIS CONCENTRADA</v>
          </cell>
          <cell r="C2002" t="str">
            <v>GL</v>
          </cell>
          <cell r="D2002">
            <v>21740</v>
          </cell>
        </row>
        <row r="2003">
          <cell r="A2003">
            <v>2003</v>
          </cell>
          <cell r="B2003" t="str">
            <v>PASTA PULIDORA BLANCA</v>
          </cell>
          <cell r="C2003" t="str">
            <v>GL</v>
          </cell>
          <cell r="D2003">
            <v>17570</v>
          </cell>
        </row>
        <row r="2004">
          <cell r="A2004">
            <v>2004</v>
          </cell>
          <cell r="B2004" t="str">
            <v>PERMEX LISO</v>
          </cell>
          <cell r="C2004" t="str">
            <v>GL</v>
          </cell>
          <cell r="D2004">
            <v>13600</v>
          </cell>
        </row>
        <row r="2005">
          <cell r="A2005">
            <v>2005</v>
          </cell>
          <cell r="B2005" t="str">
            <v>PERMEX CORRUGADO</v>
          </cell>
          <cell r="C2005" t="str">
            <v>GL</v>
          </cell>
          <cell r="D2005">
            <v>14790</v>
          </cell>
        </row>
        <row r="2006">
          <cell r="A2006">
            <v>2006</v>
          </cell>
          <cell r="B2006" t="str">
            <v>DISOLVENTE THINNER</v>
          </cell>
          <cell r="C2006" t="str">
            <v>GL</v>
          </cell>
          <cell r="D2006">
            <v>9117</v>
          </cell>
        </row>
        <row r="2007">
          <cell r="A2007">
            <v>2007</v>
          </cell>
          <cell r="B2007" t="str">
            <v>AYUDANTE ALB. -HORA</v>
          </cell>
          <cell r="C2007" t="str">
            <v>HH</v>
          </cell>
          <cell r="D2007">
            <v>2000</v>
          </cell>
        </row>
        <row r="2008">
          <cell r="A2008">
            <v>2008</v>
          </cell>
          <cell r="B2008" t="str">
            <v>OFICIAL ALB .-HORA</v>
          </cell>
          <cell r="C2008" t="str">
            <v>HH</v>
          </cell>
          <cell r="D2008">
            <v>3200</v>
          </cell>
        </row>
        <row r="2009">
          <cell r="A2009">
            <v>2009</v>
          </cell>
          <cell r="B2009" t="str">
            <v>ENTREPISO PAL.   40x70x20</v>
          </cell>
          <cell r="C2009" t="str">
            <v>UN</v>
          </cell>
          <cell r="D2009">
            <v>1290</v>
          </cell>
        </row>
        <row r="2010">
          <cell r="A2010">
            <v>2010</v>
          </cell>
          <cell r="B2010" t="str">
            <v>CONTADORES TRIFASICO</v>
          </cell>
          <cell r="C2010" t="str">
            <v>UN</v>
          </cell>
          <cell r="D2010">
            <v>14320</v>
          </cell>
        </row>
        <row r="2011">
          <cell r="A2011">
            <v>2011</v>
          </cell>
          <cell r="B2011" t="str">
            <v>REV. TRANSFORM. 5-15  KVA</v>
          </cell>
          <cell r="C2011" t="str">
            <v>UN</v>
          </cell>
          <cell r="D2011">
            <v>14320</v>
          </cell>
        </row>
        <row r="2012">
          <cell r="A2012">
            <v>2012</v>
          </cell>
          <cell r="B2012" t="str">
            <v>REV. TRANSFORM.25-45  KVA</v>
          </cell>
          <cell r="C2012" t="str">
            <v>UN</v>
          </cell>
          <cell r="D2012">
            <v>21480</v>
          </cell>
        </row>
        <row r="2013">
          <cell r="A2013">
            <v>2013</v>
          </cell>
          <cell r="B2013" t="str">
            <v>RESIDENTE-SUELDO</v>
          </cell>
          <cell r="C2013" t="str">
            <v>MS</v>
          </cell>
          <cell r="D2013">
            <v>1032030</v>
          </cell>
        </row>
        <row r="2014">
          <cell r="A2014">
            <v>2014</v>
          </cell>
          <cell r="B2014" t="str">
            <v>MAESTRO GENERAL-SUELDO</v>
          </cell>
          <cell r="C2014" t="str">
            <v>MS</v>
          </cell>
          <cell r="D2014">
            <v>713821</v>
          </cell>
        </row>
        <row r="2015">
          <cell r="A2015">
            <v>2015</v>
          </cell>
          <cell r="B2015" t="str">
            <v>CONTRAMAESTRO-SUELDO</v>
          </cell>
          <cell r="C2015" t="str">
            <v>MS</v>
          </cell>
          <cell r="D2015">
            <v>550416</v>
          </cell>
        </row>
        <row r="2016">
          <cell r="A2016">
            <v>2016</v>
          </cell>
          <cell r="B2016" t="str">
            <v>ALMACENISTA-SUELDO</v>
          </cell>
          <cell r="C2016" t="str">
            <v>MS</v>
          </cell>
          <cell r="D2016">
            <v>430012</v>
          </cell>
        </row>
        <row r="2017">
          <cell r="A2017">
            <v>2017</v>
          </cell>
          <cell r="B2017" t="str">
            <v>CELADOR-SUELDO</v>
          </cell>
          <cell r="C2017" t="str">
            <v>MS</v>
          </cell>
          <cell r="D2017">
            <v>344010</v>
          </cell>
        </row>
        <row r="2018">
          <cell r="A2018">
            <v>2018</v>
          </cell>
          <cell r="B2018" t="str">
            <v>OFICIAL ALB.-SUELDO</v>
          </cell>
          <cell r="C2018" t="str">
            <v>DD</v>
          </cell>
          <cell r="D2018">
            <v>20000</v>
          </cell>
        </row>
        <row r="2019">
          <cell r="A2019">
            <v>2019</v>
          </cell>
          <cell r="B2019" t="str">
            <v>AYUDANTE ALB.</v>
          </cell>
          <cell r="C2019" t="str">
            <v>DD</v>
          </cell>
          <cell r="D2019">
            <v>10000</v>
          </cell>
        </row>
        <row r="2020">
          <cell r="A2020">
            <v>2020</v>
          </cell>
          <cell r="B2020" t="str">
            <v>RESIDENTE CON PREST.</v>
          </cell>
          <cell r="C2020" t="str">
            <v>MS</v>
          </cell>
          <cell r="D2020">
            <v>1610380</v>
          </cell>
        </row>
        <row r="2021">
          <cell r="A2021">
            <v>2021</v>
          </cell>
          <cell r="B2021" t="str">
            <v>MAESTRO GENERAL CON PREST</v>
          </cell>
          <cell r="C2021" t="str">
            <v>MS</v>
          </cell>
          <cell r="D2021">
            <v>1113846</v>
          </cell>
        </row>
        <row r="2022">
          <cell r="A2022">
            <v>2022</v>
          </cell>
          <cell r="B2022" t="str">
            <v>CONTRAMAESTRO CON PREST.</v>
          </cell>
          <cell r="C2022" t="str">
            <v>MS</v>
          </cell>
          <cell r="D2022">
            <v>860025</v>
          </cell>
        </row>
        <row r="2023">
          <cell r="A2023">
            <v>2023</v>
          </cell>
          <cell r="B2023" t="str">
            <v>OFICIAL ALB.-</v>
          </cell>
          <cell r="C2023" t="str">
            <v>MS</v>
          </cell>
          <cell r="D2023">
            <v>619232</v>
          </cell>
        </row>
        <row r="2024">
          <cell r="A2024">
            <v>2024</v>
          </cell>
          <cell r="B2024" t="str">
            <v>AYUDANTE ALB. 2-CON PREST</v>
          </cell>
          <cell r="C2024" t="str">
            <v>MS</v>
          </cell>
          <cell r="D2024">
            <v>429273</v>
          </cell>
        </row>
        <row r="2025">
          <cell r="A2025">
            <v>2025</v>
          </cell>
          <cell r="B2025" t="str">
            <v>ALMACENISTA CON PREST.</v>
          </cell>
          <cell r="C2025" t="str">
            <v>MS</v>
          </cell>
          <cell r="D2025">
            <v>672625</v>
          </cell>
        </row>
        <row r="2026">
          <cell r="A2026">
            <v>2026</v>
          </cell>
          <cell r="B2026" t="str">
            <v>CELADOR CON PREST.</v>
          </cell>
          <cell r="C2026" t="str">
            <v>MS</v>
          </cell>
          <cell r="D2026">
            <v>562938</v>
          </cell>
        </row>
        <row r="2027">
          <cell r="A2027">
            <v>2027</v>
          </cell>
          <cell r="B2027" t="str">
            <v>ENTREPISO PAL.   25x80x20</v>
          </cell>
          <cell r="C2027" t="str">
            <v>UN</v>
          </cell>
          <cell r="D2027">
            <v>1180</v>
          </cell>
        </row>
        <row r="2028">
          <cell r="A2028">
            <v>2028</v>
          </cell>
          <cell r="B2028" t="str">
            <v>ENTREPISO PAL.   30x80x20</v>
          </cell>
          <cell r="C2028" t="str">
            <v>UN</v>
          </cell>
          <cell r="D2028">
            <v>1300</v>
          </cell>
        </row>
        <row r="2029">
          <cell r="A2029">
            <v>2029</v>
          </cell>
          <cell r="B2029" t="str">
            <v>CONTADOR MONOFASICO</v>
          </cell>
          <cell r="C2029" t="str">
            <v>UN</v>
          </cell>
          <cell r="D2029">
            <v>3203</v>
          </cell>
        </row>
        <row r="2030">
          <cell r="A2030">
            <v>2030</v>
          </cell>
          <cell r="B2030" t="str">
            <v>CONTADOR TRIFASICO</v>
          </cell>
          <cell r="C2030" t="str">
            <v>UN</v>
          </cell>
          <cell r="D2030">
            <v>12824</v>
          </cell>
        </row>
        <row r="2031">
          <cell r="A2031">
            <v>2031</v>
          </cell>
          <cell r="B2031" t="str">
            <v>GEOMEMBRANA POLY-FLEX  20</v>
          </cell>
          <cell r="C2031" t="str">
            <v>M2</v>
          </cell>
          <cell r="D2031">
            <v>2552</v>
          </cell>
        </row>
        <row r="2032">
          <cell r="A2032">
            <v>2032</v>
          </cell>
          <cell r="B2032" t="str">
            <v>ENTREPISO PAL.   35x80x20</v>
          </cell>
          <cell r="C2032" t="str">
            <v>UN</v>
          </cell>
          <cell r="D2032">
            <v>1330</v>
          </cell>
        </row>
        <row r="2033">
          <cell r="A2033">
            <v>2033</v>
          </cell>
          <cell r="B2033" t="str">
            <v>ENTREP.PRENSVIBR.30X60X20</v>
          </cell>
          <cell r="C2033" t="str">
            <v>UN</v>
          </cell>
          <cell r="D2033">
            <v>1000</v>
          </cell>
        </row>
        <row r="2034">
          <cell r="A2034">
            <v>2034</v>
          </cell>
          <cell r="B2034" t="str">
            <v>GEOMEMBRANA PERMAFLEX</v>
          </cell>
          <cell r="C2034" t="str">
            <v>M2</v>
          </cell>
          <cell r="D2034">
            <v>2644</v>
          </cell>
        </row>
        <row r="2035">
          <cell r="A2035">
            <v>2035</v>
          </cell>
          <cell r="B2035" t="str">
            <v>GEOMEMBRANA PERMAFLEX  01</v>
          </cell>
          <cell r="C2035" t="str">
            <v>M2</v>
          </cell>
          <cell r="D2035">
            <v>3967</v>
          </cell>
        </row>
        <row r="2036">
          <cell r="A2036">
            <v>2036</v>
          </cell>
          <cell r="B2036" t="str">
            <v>GEOMEMBRANA PERMAFLEX  02</v>
          </cell>
          <cell r="C2036" t="str">
            <v>M2</v>
          </cell>
          <cell r="D2036">
            <v>3422</v>
          </cell>
        </row>
        <row r="2037">
          <cell r="A2037">
            <v>2037</v>
          </cell>
          <cell r="B2037" t="str">
            <v>REV. TRANSFORM.50-125 KVA</v>
          </cell>
          <cell r="C2037" t="str">
            <v>UN</v>
          </cell>
          <cell r="D2037">
            <v>35798</v>
          </cell>
        </row>
        <row r="2038">
          <cell r="A2038">
            <v>2038</v>
          </cell>
          <cell r="B2038" t="str">
            <v>REV. TRANSFOR.150-225 KVA</v>
          </cell>
          <cell r="C2038" t="str">
            <v>UN</v>
          </cell>
          <cell r="D2038">
            <v>50116</v>
          </cell>
        </row>
        <row r="2039">
          <cell r="A2039">
            <v>2039</v>
          </cell>
          <cell r="B2039" t="str">
            <v>GEOMEMBRANA PERMAFLEX  03</v>
          </cell>
          <cell r="C2039" t="str">
            <v>M2</v>
          </cell>
          <cell r="D2039">
            <v>5133</v>
          </cell>
        </row>
        <row r="2040">
          <cell r="A2040">
            <v>2040</v>
          </cell>
          <cell r="B2040" t="str">
            <v>ENTREP.PRENSVIBR.35X60X20</v>
          </cell>
          <cell r="C2040" t="str">
            <v>UN</v>
          </cell>
          <cell r="D2040">
            <v>1078</v>
          </cell>
        </row>
        <row r="2041">
          <cell r="A2041">
            <v>2041</v>
          </cell>
          <cell r="B2041" t="str">
            <v>GEOMEMBRANA PERMAFLEX  04</v>
          </cell>
          <cell r="C2041" t="str">
            <v>M2</v>
          </cell>
          <cell r="D2041">
            <v>5916</v>
          </cell>
        </row>
        <row r="2042">
          <cell r="A2042">
            <v>2042</v>
          </cell>
          <cell r="B2042" t="str">
            <v>ENTREP.PRENSVIBR.40X60X20</v>
          </cell>
          <cell r="C2042" t="str">
            <v>UN</v>
          </cell>
          <cell r="D2042">
            <v>1175</v>
          </cell>
        </row>
        <row r="2043">
          <cell r="A2043">
            <v>2043</v>
          </cell>
          <cell r="B2043" t="str">
            <v>MANGUERA JARDIN       1/2</v>
          </cell>
          <cell r="C2043" t="str">
            <v>ML</v>
          </cell>
          <cell r="D2043">
            <v>705</v>
          </cell>
        </row>
        <row r="2044">
          <cell r="A2044">
            <v>2044</v>
          </cell>
          <cell r="B2044" t="str">
            <v>CLAVO LISO             1"</v>
          </cell>
          <cell r="C2044" t="str">
            <v>LB</v>
          </cell>
          <cell r="D2044">
            <v>2780</v>
          </cell>
        </row>
        <row r="2045">
          <cell r="A2045">
            <v>2045</v>
          </cell>
          <cell r="B2045" t="str">
            <v>CLAVO LISO         1 1/2"</v>
          </cell>
          <cell r="C2045" t="str">
            <v>LB</v>
          </cell>
          <cell r="D2045">
            <v>2780</v>
          </cell>
        </row>
        <row r="2046">
          <cell r="A2046">
            <v>2046</v>
          </cell>
          <cell r="B2046" t="str">
            <v>CLAVO ESTRIADO         1"</v>
          </cell>
          <cell r="C2046" t="str">
            <v>LB</v>
          </cell>
          <cell r="D2046">
            <v>2900</v>
          </cell>
        </row>
        <row r="2047">
          <cell r="A2047">
            <v>2047</v>
          </cell>
          <cell r="B2047" t="str">
            <v>PIRLAN EN BRONCE</v>
          </cell>
          <cell r="C2047" t="str">
            <v>ML</v>
          </cell>
          <cell r="D2047">
            <v>4254</v>
          </cell>
        </row>
        <row r="2048">
          <cell r="A2048">
            <v>2048</v>
          </cell>
          <cell r="B2048" t="str">
            <v>REV. TRANSFOR.250-400 KVA</v>
          </cell>
          <cell r="C2048" t="str">
            <v>UN</v>
          </cell>
          <cell r="D2048">
            <v>71000</v>
          </cell>
        </row>
        <row r="2049">
          <cell r="A2049">
            <v>2049</v>
          </cell>
          <cell r="B2049" t="str">
            <v>REV. TRANSFOR.500-MFS KVA</v>
          </cell>
          <cell r="C2049" t="str">
            <v>UN</v>
          </cell>
          <cell r="D2049">
            <v>143193</v>
          </cell>
        </row>
        <row r="2050">
          <cell r="A2050">
            <v>2050</v>
          </cell>
          <cell r="B2050" t="str">
            <v>VINISOL TRAFICO 2mm</v>
          </cell>
          <cell r="C2050" t="str">
            <v>M2</v>
          </cell>
          <cell r="D2050">
            <v>10450</v>
          </cell>
        </row>
        <row r="2051">
          <cell r="A2051">
            <v>2051</v>
          </cell>
          <cell r="B2051" t="str">
            <v>DILATACION EN BRONCE PC13</v>
          </cell>
          <cell r="C2051" t="str">
            <v>ML</v>
          </cell>
          <cell r="D2051">
            <v>4060</v>
          </cell>
        </row>
        <row r="2052">
          <cell r="A2052">
            <v>2052</v>
          </cell>
          <cell r="B2052" t="str">
            <v>BALD.PISO JONICO  15x22.5</v>
          </cell>
          <cell r="C2052" t="str">
            <v>M2</v>
          </cell>
          <cell r="D2052">
            <v>8352</v>
          </cell>
        </row>
        <row r="2053">
          <cell r="A2053">
            <v>2053</v>
          </cell>
          <cell r="B2053" t="str">
            <v>CLOSET INGLES  METAL</v>
          </cell>
          <cell r="C2053" t="str">
            <v>M2</v>
          </cell>
          <cell r="D2053">
            <v>89283</v>
          </cell>
        </row>
        <row r="2054">
          <cell r="A2054">
            <v>2054</v>
          </cell>
          <cell r="B2054" t="str">
            <v>VINISOL TRAFICO 3mm</v>
          </cell>
          <cell r="C2054" t="str">
            <v>M2</v>
          </cell>
          <cell r="D2054">
            <v>14110</v>
          </cell>
        </row>
        <row r="2055">
          <cell r="A2055">
            <v>2055</v>
          </cell>
          <cell r="B2055" t="str">
            <v>RECONEXION NO RES. &lt;=10KV</v>
          </cell>
          <cell r="C2055" t="str">
            <v>UN</v>
          </cell>
          <cell r="D2055">
            <v>7161</v>
          </cell>
        </row>
        <row r="2056">
          <cell r="A2056">
            <v>2056</v>
          </cell>
          <cell r="B2056" t="str">
            <v>RECONEXION NO RES. &gt; 10KV</v>
          </cell>
          <cell r="C2056" t="str">
            <v>UN</v>
          </cell>
          <cell r="D2056">
            <v>21480</v>
          </cell>
        </row>
        <row r="2057">
          <cell r="A2057">
            <v>2057</v>
          </cell>
          <cell r="B2057" t="str">
            <v>LISTON PISO ORDINARIO</v>
          </cell>
          <cell r="C2057" t="str">
            <v>M2</v>
          </cell>
          <cell r="D2057">
            <v>5320</v>
          </cell>
        </row>
        <row r="2058">
          <cell r="A2058">
            <v>2058</v>
          </cell>
          <cell r="B2058" t="str">
            <v>LISTON PISO AMARILLO</v>
          </cell>
          <cell r="C2058" t="str">
            <v>M2</v>
          </cell>
          <cell r="D2058">
            <v>8860</v>
          </cell>
        </row>
        <row r="2059">
          <cell r="A2059">
            <v>2059</v>
          </cell>
          <cell r="B2059" t="str">
            <v>C.RASO CARRIL OCULTO</v>
          </cell>
          <cell r="C2059" t="str">
            <v>M2</v>
          </cell>
          <cell r="D2059">
            <v>49500</v>
          </cell>
        </row>
        <row r="2060">
          <cell r="A2060">
            <v>2060</v>
          </cell>
          <cell r="B2060" t="str">
            <v>C.RASO CARRIL VISTO</v>
          </cell>
          <cell r="C2060" t="str">
            <v>M2</v>
          </cell>
          <cell r="D2060">
            <v>29500</v>
          </cell>
        </row>
        <row r="2061">
          <cell r="A2061">
            <v>2061</v>
          </cell>
          <cell r="B2061" t="str">
            <v>C.RASO CARRIL SEMI OCULTO</v>
          </cell>
          <cell r="C2061" t="str">
            <v>M2</v>
          </cell>
          <cell r="D2061">
            <v>33500</v>
          </cell>
        </row>
        <row r="2062">
          <cell r="A2062">
            <v>2062</v>
          </cell>
          <cell r="B2062" t="str">
            <v>SOLDADURA SP-13      1/8"</v>
          </cell>
          <cell r="C2062" t="str">
            <v>KL</v>
          </cell>
          <cell r="D2062">
            <v>2200</v>
          </cell>
        </row>
        <row r="2063">
          <cell r="A2063">
            <v>2063</v>
          </cell>
          <cell r="B2063" t="str">
            <v>CLOSET VENECIA METAL</v>
          </cell>
          <cell r="C2063" t="str">
            <v>M2</v>
          </cell>
          <cell r="D2063">
            <v>97141</v>
          </cell>
        </row>
        <row r="2064">
          <cell r="A2064">
            <v>2064</v>
          </cell>
          <cell r="B2064" t="str">
            <v>MOLDURA 1 AL 6</v>
          </cell>
          <cell r="C2064" t="str">
            <v>M2</v>
          </cell>
          <cell r="D2064">
            <v>5590</v>
          </cell>
        </row>
        <row r="2065">
          <cell r="A2065">
            <v>2065</v>
          </cell>
          <cell r="B2065" t="str">
            <v>CORNISA  16 (CORTINERO)</v>
          </cell>
          <cell r="C2065" t="str">
            <v>M2</v>
          </cell>
          <cell r="D2065">
            <v>10400</v>
          </cell>
        </row>
        <row r="2066">
          <cell r="A2066">
            <v>2066</v>
          </cell>
          <cell r="B2066" t="str">
            <v>CORNISA DE LUZ 3-8</v>
          </cell>
          <cell r="C2066" t="str">
            <v>M2</v>
          </cell>
          <cell r="D2066">
            <v>10400</v>
          </cell>
        </row>
        <row r="2067">
          <cell r="A2067">
            <v>2067</v>
          </cell>
          <cell r="B2067" t="str">
            <v>BAQUETONES</v>
          </cell>
          <cell r="C2067" t="str">
            <v>M2</v>
          </cell>
          <cell r="D2067">
            <v>6340</v>
          </cell>
        </row>
        <row r="2068">
          <cell r="A2068">
            <v>2068</v>
          </cell>
          <cell r="B2068" t="str">
            <v>CORNISA 1-15</v>
          </cell>
          <cell r="C2068" t="str">
            <v>M2</v>
          </cell>
          <cell r="D2068">
            <v>10400</v>
          </cell>
        </row>
        <row r="2069">
          <cell r="A2069">
            <v>2069</v>
          </cell>
          <cell r="B2069" t="str">
            <v>ANGULARES 2-4-5-9</v>
          </cell>
          <cell r="C2069" t="str">
            <v>M2</v>
          </cell>
          <cell r="D2069">
            <v>5675</v>
          </cell>
        </row>
        <row r="2070">
          <cell r="A2070">
            <v>2070</v>
          </cell>
          <cell r="B2070" t="str">
            <v>FRISO 1-10</v>
          </cell>
          <cell r="C2070" t="str">
            <v>M2</v>
          </cell>
          <cell r="D2070">
            <v>10400</v>
          </cell>
        </row>
        <row r="2071">
          <cell r="A2071">
            <v>2071</v>
          </cell>
          <cell r="B2071" t="str">
            <v>AROS # 1</v>
          </cell>
          <cell r="C2071" t="str">
            <v>M2</v>
          </cell>
          <cell r="D2071">
            <v>8500</v>
          </cell>
        </row>
        <row r="2072">
          <cell r="A2072">
            <v>2072</v>
          </cell>
          <cell r="B2072" t="str">
            <v>APLIQUE DE LUZ</v>
          </cell>
          <cell r="C2072" t="str">
            <v>M2</v>
          </cell>
          <cell r="D2072">
            <v>22500</v>
          </cell>
        </row>
        <row r="2073">
          <cell r="A2073">
            <v>2073</v>
          </cell>
          <cell r="B2073" t="str">
            <v>AROS # 2-3</v>
          </cell>
          <cell r="C2073" t="str">
            <v>M2</v>
          </cell>
          <cell r="D2073">
            <v>8500</v>
          </cell>
        </row>
        <row r="2074">
          <cell r="A2074">
            <v>2074</v>
          </cell>
          <cell r="B2074" t="str">
            <v>C.RASO ACE.CELL-MOD  5x5</v>
          </cell>
          <cell r="C2074" t="str">
            <v>M2</v>
          </cell>
          <cell r="D2074">
            <v>120640</v>
          </cell>
        </row>
        <row r="2075">
          <cell r="A2075">
            <v>2075</v>
          </cell>
          <cell r="B2075" t="str">
            <v>C.RASO ACE.CELL MOD 10x10</v>
          </cell>
          <cell r="C2075" t="str">
            <v>M2</v>
          </cell>
          <cell r="D2075">
            <v>63568</v>
          </cell>
        </row>
        <row r="2076">
          <cell r="A2076">
            <v>2076</v>
          </cell>
          <cell r="B2076" t="str">
            <v>C.RASO ACE.CELL MOD 15x15</v>
          </cell>
          <cell r="C2076" t="str">
            <v>M2</v>
          </cell>
          <cell r="D2076">
            <v>43616</v>
          </cell>
        </row>
        <row r="2077">
          <cell r="A2077">
            <v>2077</v>
          </cell>
          <cell r="B2077" t="str">
            <v>C.RASO ACE.CELL MOD 20x20</v>
          </cell>
          <cell r="C2077" t="str">
            <v>M2</v>
          </cell>
          <cell r="D2077">
            <v>34336</v>
          </cell>
        </row>
        <row r="2078">
          <cell r="A2078">
            <v>2078</v>
          </cell>
          <cell r="B2078" t="str">
            <v>C.RASO AL.CELL MOD  5x5</v>
          </cell>
          <cell r="C2078" t="str">
            <v>M2</v>
          </cell>
          <cell r="D2078">
            <v>219240</v>
          </cell>
        </row>
        <row r="2079">
          <cell r="A2079">
            <v>2079</v>
          </cell>
          <cell r="B2079" t="str">
            <v>C.RASO AL.CELL MOD 10x10</v>
          </cell>
          <cell r="C2079" t="str">
            <v>M2</v>
          </cell>
          <cell r="D2079">
            <v>112868</v>
          </cell>
        </row>
        <row r="2080">
          <cell r="A2080">
            <v>2080</v>
          </cell>
          <cell r="B2080" t="str">
            <v>C.RASO AL.CELL MOD 15x15</v>
          </cell>
          <cell r="C2080" t="str">
            <v>M2</v>
          </cell>
          <cell r="D2080">
            <v>76096</v>
          </cell>
        </row>
        <row r="2081">
          <cell r="A2081">
            <v>2081</v>
          </cell>
          <cell r="B2081" t="str">
            <v>C.RASO AL.CELL MOD 20x20</v>
          </cell>
          <cell r="C2081" t="str">
            <v>M2</v>
          </cell>
          <cell r="D2081">
            <v>59856</v>
          </cell>
        </row>
        <row r="2082">
          <cell r="A2082">
            <v>2082</v>
          </cell>
          <cell r="B2082" t="str">
            <v>SOLDADURA SP-13     3/32"</v>
          </cell>
          <cell r="C2082" t="str">
            <v>KL</v>
          </cell>
          <cell r="D2082">
            <v>4601</v>
          </cell>
        </row>
        <row r="2083">
          <cell r="A2083">
            <v>2083</v>
          </cell>
          <cell r="B2083" t="str">
            <v>C.RASO ACE DECOR.  84R</v>
          </cell>
          <cell r="C2083" t="str">
            <v>M2</v>
          </cell>
          <cell r="D2083">
            <v>51620</v>
          </cell>
        </row>
        <row r="2084">
          <cell r="A2084">
            <v>2084</v>
          </cell>
          <cell r="B2084" t="str">
            <v>C.RASO ACE DECOR.  84R 01</v>
          </cell>
          <cell r="C2084" t="str">
            <v>M2</v>
          </cell>
          <cell r="D2084">
            <v>103240</v>
          </cell>
        </row>
        <row r="2085">
          <cell r="A2085">
            <v>2085</v>
          </cell>
          <cell r="B2085" t="str">
            <v>C.RASO ACE DECOR. 130B</v>
          </cell>
          <cell r="C2085" t="str">
            <v>M2</v>
          </cell>
          <cell r="D2085">
            <v>57768</v>
          </cell>
        </row>
        <row r="2086">
          <cell r="A2086">
            <v>2086</v>
          </cell>
          <cell r="B2086" t="str">
            <v>RECONEXION RESID. E-1</v>
          </cell>
          <cell r="C2086" t="str">
            <v>UN</v>
          </cell>
          <cell r="D2086">
            <v>1429</v>
          </cell>
        </row>
        <row r="2087">
          <cell r="A2087">
            <v>2087</v>
          </cell>
          <cell r="B2087" t="str">
            <v>C.RASO ACE ACUST.  84R</v>
          </cell>
          <cell r="C2087" t="str">
            <v>M2</v>
          </cell>
          <cell r="D2087">
            <v>58580</v>
          </cell>
        </row>
        <row r="2088">
          <cell r="A2088">
            <v>2088</v>
          </cell>
          <cell r="B2088" t="str">
            <v>GEOMEMBRANA POLY-FLEX  30</v>
          </cell>
          <cell r="C2088" t="str">
            <v>M2</v>
          </cell>
          <cell r="D2088">
            <v>3480</v>
          </cell>
        </row>
        <row r="2089">
          <cell r="A2089">
            <v>2089</v>
          </cell>
          <cell r="B2089" t="str">
            <v>C.RASO ACE ACUST. 130B</v>
          </cell>
          <cell r="C2089" t="str">
            <v>M2</v>
          </cell>
          <cell r="D2089">
            <v>64727</v>
          </cell>
        </row>
        <row r="2090">
          <cell r="A2090">
            <v>2090</v>
          </cell>
          <cell r="B2090" t="str">
            <v>RECONEXION RESID. E-2</v>
          </cell>
          <cell r="C2090" t="str">
            <v>UN</v>
          </cell>
          <cell r="D2090">
            <v>2148</v>
          </cell>
        </row>
        <row r="2091">
          <cell r="A2091">
            <v>2091</v>
          </cell>
          <cell r="B2091" t="str">
            <v>C.RASO ACE SELL.   84R</v>
          </cell>
          <cell r="C2091" t="str">
            <v>M2</v>
          </cell>
          <cell r="D2091">
            <v>63220</v>
          </cell>
        </row>
        <row r="2092">
          <cell r="A2092">
            <v>2092</v>
          </cell>
          <cell r="B2092" t="str">
            <v>C.RASO ACE SELL.   84R 01</v>
          </cell>
          <cell r="C2092" t="str">
            <v>M2</v>
          </cell>
          <cell r="D2092">
            <v>63220</v>
          </cell>
        </row>
        <row r="2093">
          <cell r="A2093">
            <v>2093</v>
          </cell>
          <cell r="B2093" t="str">
            <v>C.RASO ACE SELL.  130B</v>
          </cell>
          <cell r="C2093" t="str">
            <v>M2</v>
          </cell>
          <cell r="D2093">
            <v>35032</v>
          </cell>
        </row>
        <row r="2094">
          <cell r="A2094">
            <v>2094</v>
          </cell>
          <cell r="B2094" t="str">
            <v>C.RASO GALV. DECOR.  98Z</v>
          </cell>
          <cell r="C2094" t="str">
            <v>M2</v>
          </cell>
          <cell r="D2094">
            <v>34220</v>
          </cell>
        </row>
        <row r="2095">
          <cell r="A2095">
            <v>2095</v>
          </cell>
          <cell r="B2095" t="str">
            <v>C.RASO GALV. DECOR.  9801</v>
          </cell>
          <cell r="C2095" t="str">
            <v>M2</v>
          </cell>
          <cell r="D2095">
            <v>35960</v>
          </cell>
        </row>
        <row r="2096">
          <cell r="A2096">
            <v>2096</v>
          </cell>
          <cell r="B2096" t="str">
            <v>C.RASO ALUZ. DECOR.  84R</v>
          </cell>
          <cell r="C2096" t="str">
            <v>M2</v>
          </cell>
          <cell r="D2096">
            <v>40600</v>
          </cell>
        </row>
        <row r="2097">
          <cell r="A2097">
            <v>2097</v>
          </cell>
          <cell r="B2097" t="str">
            <v>C.RASO ALUZ. DECOR.  8401</v>
          </cell>
          <cell r="C2097" t="str">
            <v>M2</v>
          </cell>
          <cell r="D2097">
            <v>44080</v>
          </cell>
        </row>
        <row r="2098">
          <cell r="A2098">
            <v>2098</v>
          </cell>
          <cell r="B2098" t="str">
            <v>C.RASO ALUZ. DECOR.  30B</v>
          </cell>
          <cell r="C2098" t="str">
            <v>M2</v>
          </cell>
          <cell r="D2098">
            <v>95700</v>
          </cell>
        </row>
        <row r="2099">
          <cell r="A2099">
            <v>2099</v>
          </cell>
          <cell r="B2099" t="str">
            <v>C.RASO ALUZ. ACUST.  98Z</v>
          </cell>
          <cell r="C2099" t="str">
            <v>M2</v>
          </cell>
          <cell r="D2099">
            <v>33988</v>
          </cell>
        </row>
        <row r="2100">
          <cell r="A2100">
            <v>2100</v>
          </cell>
          <cell r="B2100" t="str">
            <v>C.RASO ALUZ. ACUST.  9801</v>
          </cell>
          <cell r="C2100" t="str">
            <v>M2</v>
          </cell>
          <cell r="D2100">
            <v>35264</v>
          </cell>
        </row>
        <row r="2101">
          <cell r="A2101">
            <v>2101</v>
          </cell>
          <cell r="B2101" t="str">
            <v>C.RASO ALUZ. ACUST.  84R</v>
          </cell>
          <cell r="C2101" t="str">
            <v>M2</v>
          </cell>
          <cell r="D2101">
            <v>47560</v>
          </cell>
        </row>
        <row r="2102">
          <cell r="A2102">
            <v>2102</v>
          </cell>
          <cell r="B2102" t="str">
            <v>C.RASO ALUZ. ACUST.  8401</v>
          </cell>
          <cell r="C2102" t="str">
            <v>M2</v>
          </cell>
          <cell r="D2102">
            <v>51040</v>
          </cell>
        </row>
        <row r="2103">
          <cell r="A2103">
            <v>2103</v>
          </cell>
          <cell r="B2103" t="str">
            <v>C.RASO ALUZ. ACUST.  30B</v>
          </cell>
          <cell r="C2103" t="str">
            <v>M2</v>
          </cell>
          <cell r="D2103">
            <v>102680</v>
          </cell>
        </row>
        <row r="2104">
          <cell r="A2104">
            <v>2104</v>
          </cell>
          <cell r="B2104" t="str">
            <v>C.RASO ALUZ. SELL.   84R</v>
          </cell>
          <cell r="C2104" t="str">
            <v>M2</v>
          </cell>
          <cell r="D2104">
            <v>44080</v>
          </cell>
        </row>
        <row r="2105">
          <cell r="A2105">
            <v>2105</v>
          </cell>
          <cell r="B2105" t="str">
            <v>C.RASO ALUZ. SELL.   30B</v>
          </cell>
          <cell r="C2105" t="str">
            <v>M2</v>
          </cell>
          <cell r="D2105">
            <v>115420</v>
          </cell>
        </row>
        <row r="2106">
          <cell r="A2106">
            <v>2106</v>
          </cell>
          <cell r="B2106" t="str">
            <v>C.RASO ALUM. DECOR.  84R</v>
          </cell>
          <cell r="C2106" t="str">
            <v>M2</v>
          </cell>
          <cell r="D2106">
            <v>51620</v>
          </cell>
        </row>
        <row r="2107">
          <cell r="A2107">
            <v>2107</v>
          </cell>
          <cell r="B2107" t="str">
            <v>C.RASO ALUM. DECOR.  8401</v>
          </cell>
          <cell r="C2107" t="str">
            <v>M2</v>
          </cell>
          <cell r="D2107">
            <v>63220</v>
          </cell>
        </row>
        <row r="2108">
          <cell r="A2108">
            <v>2108</v>
          </cell>
          <cell r="B2108" t="str">
            <v>C.RASO ALUM. DECOR.  8402</v>
          </cell>
          <cell r="C2108" t="str">
            <v>M2</v>
          </cell>
          <cell r="D2108">
            <v>70760</v>
          </cell>
        </row>
        <row r="2109">
          <cell r="A2109">
            <v>2109</v>
          </cell>
          <cell r="B2109" t="str">
            <v>C.RASO ALUM. ACUST.  84R</v>
          </cell>
          <cell r="C2109" t="str">
            <v>M2</v>
          </cell>
          <cell r="D2109">
            <v>51620</v>
          </cell>
        </row>
        <row r="2110">
          <cell r="A2110">
            <v>2110</v>
          </cell>
          <cell r="B2110" t="str">
            <v>C.RASO ALUM. ACUST.  8401</v>
          </cell>
          <cell r="C2110" t="str">
            <v>M2</v>
          </cell>
          <cell r="D2110">
            <v>70180</v>
          </cell>
        </row>
        <row r="2111">
          <cell r="A2111">
            <v>2111</v>
          </cell>
          <cell r="B2111" t="str">
            <v>C.RASO ALUM. ACUST.  8402</v>
          </cell>
          <cell r="C2111" t="str">
            <v>M2</v>
          </cell>
          <cell r="D2111">
            <v>77720</v>
          </cell>
        </row>
        <row r="2112">
          <cell r="A2112">
            <v>2112</v>
          </cell>
          <cell r="B2112" t="str">
            <v>C.RASO ALUM. SELL.   84R</v>
          </cell>
          <cell r="C2112" t="str">
            <v>M2</v>
          </cell>
          <cell r="D2112">
            <v>69252</v>
          </cell>
        </row>
        <row r="2113">
          <cell r="A2113">
            <v>2113</v>
          </cell>
          <cell r="B2113" t="str">
            <v>C.RASO ALUM. SELL.   8401</v>
          </cell>
          <cell r="C2113" t="str">
            <v>M2</v>
          </cell>
          <cell r="D2113">
            <v>80515</v>
          </cell>
        </row>
        <row r="2114">
          <cell r="A2114">
            <v>2114</v>
          </cell>
          <cell r="B2114" t="str">
            <v>C.RASO ALUM. SELL.   8402</v>
          </cell>
          <cell r="C2114" t="str">
            <v>M2</v>
          </cell>
          <cell r="D2114">
            <v>88554</v>
          </cell>
        </row>
        <row r="2115">
          <cell r="A2115">
            <v>2115</v>
          </cell>
          <cell r="B2115" t="str">
            <v>C.RASO LISTON VIROLA LISO</v>
          </cell>
          <cell r="C2115" t="str">
            <v>M2</v>
          </cell>
          <cell r="D2115">
            <v>4750</v>
          </cell>
        </row>
        <row r="2116">
          <cell r="A2116">
            <v>2116</v>
          </cell>
          <cell r="B2116" t="str">
            <v>C.RASO LISTON ROMERON</v>
          </cell>
          <cell r="C2116" t="str">
            <v>M2</v>
          </cell>
          <cell r="D2116">
            <v>14170</v>
          </cell>
        </row>
        <row r="2117">
          <cell r="A2117">
            <v>2117</v>
          </cell>
          <cell r="B2117" t="str">
            <v>RECONEXION RESID. E-3</v>
          </cell>
          <cell r="C2117" t="str">
            <v>UN</v>
          </cell>
          <cell r="D2117">
            <v>2864</v>
          </cell>
        </row>
        <row r="2118">
          <cell r="A2118">
            <v>2118</v>
          </cell>
          <cell r="B2118" t="str">
            <v>RECONEXION RESID. E-4</v>
          </cell>
          <cell r="C2118" t="str">
            <v>UN</v>
          </cell>
          <cell r="D2118">
            <v>4299</v>
          </cell>
        </row>
        <row r="2119">
          <cell r="A2119">
            <v>2119</v>
          </cell>
          <cell r="B2119" t="str">
            <v>VIDRIO BRONCE  5mm</v>
          </cell>
          <cell r="C2119" t="str">
            <v>M2</v>
          </cell>
          <cell r="D2119">
            <v>22100</v>
          </cell>
        </row>
        <row r="2120">
          <cell r="A2120">
            <v>2120</v>
          </cell>
          <cell r="B2120" t="str">
            <v>VIDRIO BRONCE  6mm</v>
          </cell>
          <cell r="C2120" t="str">
            <v>M2</v>
          </cell>
          <cell r="D2120">
            <v>32300</v>
          </cell>
        </row>
        <row r="2121">
          <cell r="A2121">
            <v>2121</v>
          </cell>
          <cell r="B2121" t="str">
            <v>CONEXION TELEF. RESID.E-5</v>
          </cell>
          <cell r="C2121" t="str">
            <v>UN</v>
          </cell>
          <cell r="D2121">
            <v>420000</v>
          </cell>
        </row>
        <row r="2122">
          <cell r="A2122">
            <v>2122</v>
          </cell>
          <cell r="B2122" t="str">
            <v>RECONEXION RESID. E-5</v>
          </cell>
          <cell r="C2122" t="str">
            <v>UN</v>
          </cell>
          <cell r="D2122">
            <v>7181</v>
          </cell>
        </row>
        <row r="2123">
          <cell r="A2123">
            <v>2123</v>
          </cell>
          <cell r="B2123" t="str">
            <v>BLOQ #4 10X20X40 CORR.</v>
          </cell>
          <cell r="C2123" t="str">
            <v>UN</v>
          </cell>
          <cell r="D2123">
            <v>514</v>
          </cell>
        </row>
        <row r="2124">
          <cell r="A2124">
            <v>2124</v>
          </cell>
          <cell r="B2124" t="str">
            <v>DECAMETRO            10 m</v>
          </cell>
          <cell r="C2124" t="str">
            <v>UN</v>
          </cell>
          <cell r="D2124">
            <v>21228</v>
          </cell>
        </row>
        <row r="2125">
          <cell r="A2125">
            <v>2125</v>
          </cell>
          <cell r="B2125" t="str">
            <v>CARGADOR FRONTAL 753.28M3</v>
          </cell>
          <cell r="C2125" t="str">
            <v>DD</v>
          </cell>
          <cell r="D2125">
            <v>65000</v>
          </cell>
        </row>
        <row r="2126">
          <cell r="A2126">
            <v>2126</v>
          </cell>
          <cell r="B2126" t="str">
            <v>BLOQ #4 10X20X40 RES. 50</v>
          </cell>
          <cell r="C2126" t="str">
            <v>UN</v>
          </cell>
          <cell r="D2126">
            <v>564</v>
          </cell>
        </row>
        <row r="2127">
          <cell r="A2127">
            <v>2127</v>
          </cell>
          <cell r="B2127" t="str">
            <v>BLOQ #4 10X20X40 RES. 60</v>
          </cell>
          <cell r="C2127" t="str">
            <v>UN</v>
          </cell>
          <cell r="D2127">
            <v>622</v>
          </cell>
        </row>
        <row r="2128">
          <cell r="A2128">
            <v>2128</v>
          </cell>
          <cell r="B2128" t="str">
            <v>BLOQ #6 15X20X40 CORR.</v>
          </cell>
          <cell r="C2128" t="str">
            <v>UN</v>
          </cell>
          <cell r="D2128">
            <v>756</v>
          </cell>
        </row>
        <row r="2129">
          <cell r="A2129">
            <v>2129</v>
          </cell>
          <cell r="B2129" t="str">
            <v>ALMADANA CON CABO    4 LB</v>
          </cell>
          <cell r="C2129" t="str">
            <v>UN</v>
          </cell>
          <cell r="D2129">
            <v>9572</v>
          </cell>
        </row>
        <row r="2130">
          <cell r="A2130">
            <v>2130</v>
          </cell>
          <cell r="B2130" t="str">
            <v>CABALLETE LISO       2.0m</v>
          </cell>
          <cell r="C2130" t="str">
            <v>UN</v>
          </cell>
          <cell r="D2130">
            <v>8142</v>
          </cell>
        </row>
        <row r="2131">
          <cell r="A2131">
            <v>2131</v>
          </cell>
          <cell r="B2131" t="str">
            <v>ALMADANA CON CABO    6 LB</v>
          </cell>
          <cell r="C2131" t="str">
            <v>UN</v>
          </cell>
          <cell r="D2131">
            <v>13920</v>
          </cell>
        </row>
        <row r="2132">
          <cell r="A2132">
            <v>2132</v>
          </cell>
          <cell r="B2132" t="str">
            <v>BLOQ #6 15X20X40 LIVIANO</v>
          </cell>
          <cell r="C2132" t="str">
            <v>UN</v>
          </cell>
          <cell r="D2132">
            <v>742</v>
          </cell>
        </row>
        <row r="2133">
          <cell r="A2133">
            <v>2133</v>
          </cell>
          <cell r="B2133" t="str">
            <v>CABALLETE LISO       2.01</v>
          </cell>
          <cell r="C2133" t="str">
            <v>UN</v>
          </cell>
          <cell r="D2133">
            <v>9868</v>
          </cell>
        </row>
        <row r="2134">
          <cell r="A2134">
            <v>2134</v>
          </cell>
          <cell r="B2134" t="str">
            <v>BLOQ #6 15X20X40 RES. 60</v>
          </cell>
          <cell r="C2134" t="str">
            <v>UN</v>
          </cell>
          <cell r="D2134">
            <v>853</v>
          </cell>
        </row>
        <row r="2135">
          <cell r="A2135">
            <v>2135</v>
          </cell>
          <cell r="B2135" t="str">
            <v>BALD.MEDITERRANEO   30x30</v>
          </cell>
          <cell r="C2135" t="str">
            <v>M2</v>
          </cell>
          <cell r="D2135">
            <v>10788</v>
          </cell>
        </row>
        <row r="2136">
          <cell r="A2136">
            <v>2136</v>
          </cell>
          <cell r="B2136" t="str">
            <v>CANALETA          90x3.00</v>
          </cell>
          <cell r="C2136" t="str">
            <v>UN</v>
          </cell>
          <cell r="D2136">
            <v>23273</v>
          </cell>
        </row>
        <row r="2137">
          <cell r="A2137">
            <v>2137</v>
          </cell>
          <cell r="B2137" t="str">
            <v>BALD.CARRARA        29x29</v>
          </cell>
          <cell r="C2137" t="str">
            <v>M2</v>
          </cell>
          <cell r="D2137">
            <v>12760</v>
          </cell>
        </row>
        <row r="2138">
          <cell r="A2138">
            <v>2138</v>
          </cell>
          <cell r="B2138" t="str">
            <v>ASCENSOR TL6VF 14 PARADAS</v>
          </cell>
          <cell r="C2138" t="str">
            <v>UN</v>
          </cell>
          <cell r="D2138">
            <v>49648000</v>
          </cell>
        </row>
        <row r="2139">
          <cell r="A2139">
            <v>2139</v>
          </cell>
          <cell r="B2139" t="str">
            <v>CONEXION TELEF. RESID.E-6</v>
          </cell>
          <cell r="C2139" t="str">
            <v>UN</v>
          </cell>
          <cell r="D2139">
            <v>480000</v>
          </cell>
        </row>
        <row r="2140">
          <cell r="A2140">
            <v>2140</v>
          </cell>
          <cell r="B2140" t="str">
            <v>CONCRETO G.FINA 5000 PSI</v>
          </cell>
          <cell r="C2140" t="str">
            <v>M3</v>
          </cell>
          <cell r="D2140">
            <v>143608</v>
          </cell>
        </row>
        <row r="2141">
          <cell r="A2141">
            <v>2141</v>
          </cell>
          <cell r="B2141" t="str">
            <v>CONCRETO G.FINA 6000 PSI</v>
          </cell>
          <cell r="C2141" t="str">
            <v>M3</v>
          </cell>
          <cell r="D2141">
            <v>156600</v>
          </cell>
        </row>
        <row r="2142">
          <cell r="A2142">
            <v>2142</v>
          </cell>
          <cell r="B2142" t="str">
            <v>ACOLILLADORA C/SERRUCHO</v>
          </cell>
          <cell r="C2142" t="str">
            <v>UN</v>
          </cell>
          <cell r="D2142">
            <v>25000</v>
          </cell>
        </row>
        <row r="2143">
          <cell r="A2143">
            <v>2143</v>
          </cell>
          <cell r="B2143" t="str">
            <v>BERBIQUI TRINQUETE</v>
          </cell>
          <cell r="C2143" t="str">
            <v>UN</v>
          </cell>
          <cell r="D2143">
            <v>25500</v>
          </cell>
        </row>
        <row r="2144">
          <cell r="A2144">
            <v>2144</v>
          </cell>
          <cell r="B2144" t="str">
            <v>CEPILLO HANDYMAN CORRUG.</v>
          </cell>
          <cell r="C2144" t="str">
            <v>UN</v>
          </cell>
          <cell r="D2144">
            <v>49500</v>
          </cell>
        </row>
        <row r="2145">
          <cell r="A2145">
            <v>2145</v>
          </cell>
          <cell r="B2145" t="str">
            <v>EST MIXTA 4 P ENCEN ELECT</v>
          </cell>
          <cell r="C2145" t="str">
            <v>UN</v>
          </cell>
          <cell r="D2145">
            <v>213400</v>
          </cell>
        </row>
        <row r="2146">
          <cell r="A2146">
            <v>2146</v>
          </cell>
          <cell r="B2146" t="str">
            <v>BATEA METALICA</v>
          </cell>
          <cell r="C2146" t="str">
            <v>UN</v>
          </cell>
          <cell r="D2146">
            <v>13960</v>
          </cell>
        </row>
        <row r="2147">
          <cell r="A2147">
            <v>2147</v>
          </cell>
          <cell r="B2147" t="str">
            <v>BLOQ #6 15X20X40 RES. 80</v>
          </cell>
          <cell r="C2147" t="str">
            <v>UN</v>
          </cell>
          <cell r="D2147">
            <v>911</v>
          </cell>
        </row>
        <row r="2148">
          <cell r="A2148">
            <v>2148</v>
          </cell>
          <cell r="B2148" t="str">
            <v>GEOMEMBRANA PERMAPLEX</v>
          </cell>
          <cell r="C2148" t="str">
            <v>M2</v>
          </cell>
          <cell r="D2148">
            <v>6844</v>
          </cell>
        </row>
        <row r="2149">
          <cell r="A2149">
            <v>2149</v>
          </cell>
          <cell r="B2149" t="str">
            <v>VALLAS DE OBRA TELA IMPER</v>
          </cell>
          <cell r="C2149" t="str">
            <v>ML</v>
          </cell>
          <cell r="D2149">
            <v>35000</v>
          </cell>
        </row>
        <row r="2150">
          <cell r="A2150">
            <v>2150</v>
          </cell>
          <cell r="B2150" t="str">
            <v>CONEXION DE GAS E-1   SIN</v>
          </cell>
          <cell r="C2150" t="str">
            <v>UN</v>
          </cell>
          <cell r="D2150">
            <v>299320</v>
          </cell>
        </row>
        <row r="2151">
          <cell r="A2151">
            <v>2151</v>
          </cell>
          <cell r="B2151" t="str">
            <v>MARTILLO DE UÑA BR. 23 mm</v>
          </cell>
          <cell r="C2151" t="str">
            <v>UN</v>
          </cell>
          <cell r="D2151">
            <v>5313</v>
          </cell>
        </row>
        <row r="2152">
          <cell r="A2152">
            <v>2152</v>
          </cell>
          <cell r="B2152" t="str">
            <v>PLACA IDENTIFICAC. 2x1 cm</v>
          </cell>
          <cell r="C2152" t="str">
            <v>UN</v>
          </cell>
          <cell r="D2152">
            <v>1050</v>
          </cell>
        </row>
        <row r="2153">
          <cell r="A2153">
            <v>2153</v>
          </cell>
          <cell r="B2153" t="str">
            <v>MARTILLO DE UÑA BR. 27 mm</v>
          </cell>
          <cell r="C2153" t="str">
            <v>UN</v>
          </cell>
          <cell r="D2153">
            <v>5968</v>
          </cell>
        </row>
        <row r="2154">
          <cell r="A2154">
            <v>2154</v>
          </cell>
          <cell r="B2154" t="str">
            <v>CITOFONO SIMEL INTELSA 01</v>
          </cell>
          <cell r="C2154" t="str">
            <v>UN</v>
          </cell>
          <cell r="D2154">
            <v>24000</v>
          </cell>
        </row>
        <row r="2155">
          <cell r="A2155">
            <v>2155</v>
          </cell>
          <cell r="B2155" t="str">
            <v>PLACA IDENTIFICAC. 3x5 cm</v>
          </cell>
          <cell r="C2155" t="str">
            <v>UN</v>
          </cell>
          <cell r="D2155">
            <v>1200</v>
          </cell>
        </row>
        <row r="2156">
          <cell r="A2156">
            <v>2156</v>
          </cell>
          <cell r="B2156" t="str">
            <v>BLOQ #6 15X20X40 RES. 100</v>
          </cell>
          <cell r="C2156" t="str">
            <v>UN</v>
          </cell>
          <cell r="D2156">
            <v>986</v>
          </cell>
        </row>
        <row r="2157">
          <cell r="A2157">
            <v>2157</v>
          </cell>
          <cell r="B2157" t="str">
            <v>DIV.BAÑO   POLIESTIRENO</v>
          </cell>
          <cell r="C2157" t="str">
            <v>M2</v>
          </cell>
          <cell r="D2157">
            <v>61460</v>
          </cell>
        </row>
        <row r="2158">
          <cell r="A2158">
            <v>2158</v>
          </cell>
          <cell r="B2158" t="str">
            <v>TALADRO        1/2"-3/8"</v>
          </cell>
          <cell r="C2158" t="str">
            <v>UN</v>
          </cell>
          <cell r="D2158">
            <v>95700</v>
          </cell>
        </row>
        <row r="2159">
          <cell r="A2159">
            <v>2159</v>
          </cell>
          <cell r="B2159" t="str">
            <v>CAJA MONOF. 2 CIRCUITOS</v>
          </cell>
          <cell r="C2159" t="str">
            <v>UN</v>
          </cell>
          <cell r="D2159">
            <v>8596</v>
          </cell>
        </row>
        <row r="2160">
          <cell r="A2160">
            <v>2160</v>
          </cell>
          <cell r="B2160" t="str">
            <v>CONEXION DE GAS E-2   SIN</v>
          </cell>
          <cell r="C2160" t="str">
            <v>UN</v>
          </cell>
          <cell r="D2160">
            <v>299320</v>
          </cell>
        </row>
        <row r="2161">
          <cell r="A2161">
            <v>2161</v>
          </cell>
          <cell r="B2161" t="str">
            <v>CALADORA 1. VELOCIDAD</v>
          </cell>
          <cell r="C2161" t="str">
            <v>UN</v>
          </cell>
          <cell r="D2161">
            <v>78300</v>
          </cell>
        </row>
        <row r="2162">
          <cell r="A2162">
            <v>2162</v>
          </cell>
          <cell r="B2162" t="str">
            <v>CALADORA PROFESIONAL V.V.</v>
          </cell>
          <cell r="C2162" t="str">
            <v>UN</v>
          </cell>
          <cell r="D2162">
            <v>392915</v>
          </cell>
        </row>
        <row r="2163">
          <cell r="A2163">
            <v>2163</v>
          </cell>
          <cell r="B2163" t="str">
            <v>CONEXION DE GAS E-3   SIN</v>
          </cell>
          <cell r="C2163" t="str">
            <v>UN</v>
          </cell>
          <cell r="D2163">
            <v>299320</v>
          </cell>
        </row>
        <row r="2164">
          <cell r="A2164">
            <v>2164</v>
          </cell>
          <cell r="B2164" t="str">
            <v>LIJADORA DE BANDA   3x24"</v>
          </cell>
          <cell r="C2164" t="str">
            <v>UN</v>
          </cell>
          <cell r="D2164">
            <v>310000</v>
          </cell>
        </row>
        <row r="2165">
          <cell r="A2165">
            <v>2165</v>
          </cell>
          <cell r="B2165" t="str">
            <v>PEGACOR I-50</v>
          </cell>
          <cell r="C2165" t="str">
            <v>KG</v>
          </cell>
          <cell r="D2165">
            <v>413</v>
          </cell>
        </row>
        <row r="2166">
          <cell r="A2166">
            <v>2166</v>
          </cell>
          <cell r="B2166" t="str">
            <v>RUTEADORA IND.   1 1/2 HP</v>
          </cell>
          <cell r="C2166" t="str">
            <v>UN</v>
          </cell>
          <cell r="D2166">
            <v>113000</v>
          </cell>
        </row>
        <row r="2167">
          <cell r="A2167">
            <v>2167</v>
          </cell>
          <cell r="B2167" t="str">
            <v>SIERRA CIRCULAR    7 1/4"</v>
          </cell>
          <cell r="C2167" t="str">
            <v>UN</v>
          </cell>
          <cell r="D2167">
            <v>136000</v>
          </cell>
        </row>
        <row r="2168">
          <cell r="A2168">
            <v>2168</v>
          </cell>
          <cell r="B2168" t="str">
            <v>CONEXION DE GAS E-4   SIN</v>
          </cell>
          <cell r="C2168" t="str">
            <v>UN</v>
          </cell>
          <cell r="D2168">
            <v>299320</v>
          </cell>
        </row>
        <row r="2169">
          <cell r="A2169">
            <v>2169</v>
          </cell>
          <cell r="B2169" t="str">
            <v>SIERRA RADIAL D/BRAZO 10"</v>
          </cell>
          <cell r="C2169" t="str">
            <v>UN</v>
          </cell>
          <cell r="D2169">
            <v>1227000</v>
          </cell>
        </row>
        <row r="2170">
          <cell r="A2170">
            <v>2170</v>
          </cell>
          <cell r="B2170" t="str">
            <v>PEGACOR E-50</v>
          </cell>
          <cell r="C2170" t="str">
            <v>KG</v>
          </cell>
          <cell r="D2170">
            <v>583</v>
          </cell>
        </row>
        <row r="2171">
          <cell r="A2171">
            <v>2171</v>
          </cell>
          <cell r="B2171" t="str">
            <v>TALADRO D/COLUM.5VEL 1/2"</v>
          </cell>
          <cell r="C2171" t="str">
            <v>UN</v>
          </cell>
          <cell r="D2171">
            <v>125500</v>
          </cell>
        </row>
        <row r="2172">
          <cell r="A2172">
            <v>2172</v>
          </cell>
          <cell r="B2172" t="str">
            <v>PEGACOR R-60</v>
          </cell>
          <cell r="C2172" t="str">
            <v>KG</v>
          </cell>
          <cell r="D2172">
            <v>846</v>
          </cell>
        </row>
        <row r="2173">
          <cell r="A2173">
            <v>2173</v>
          </cell>
          <cell r="B2173" t="str">
            <v>BLOQ #8 20X20X40 RES. 60</v>
          </cell>
          <cell r="C2173" t="str">
            <v>UN</v>
          </cell>
          <cell r="D2173">
            <v>1264</v>
          </cell>
        </row>
        <row r="2174">
          <cell r="A2174">
            <v>2174</v>
          </cell>
          <cell r="B2174" t="str">
            <v>BLOQ #8 20X20X40 RES. 80</v>
          </cell>
          <cell r="C2174" t="str">
            <v>UN</v>
          </cell>
          <cell r="D2174">
            <v>1334</v>
          </cell>
        </row>
        <row r="2175">
          <cell r="A2175">
            <v>2175</v>
          </cell>
          <cell r="B2175" t="str">
            <v>CONEXION DE GAS E-5   SIN</v>
          </cell>
          <cell r="C2175" t="str">
            <v>UN</v>
          </cell>
          <cell r="D2175">
            <v>299320</v>
          </cell>
        </row>
        <row r="2176">
          <cell r="A2176">
            <v>2176</v>
          </cell>
          <cell r="B2176" t="str">
            <v>TABLERO MADERA  0.70X1.40</v>
          </cell>
          <cell r="C2176" t="str">
            <v>DD</v>
          </cell>
          <cell r="D2176">
            <v>132</v>
          </cell>
        </row>
        <row r="2177">
          <cell r="A2177">
            <v>2177</v>
          </cell>
          <cell r="B2177" t="str">
            <v>ESPATULA               3"</v>
          </cell>
          <cell r="C2177" t="str">
            <v>UN</v>
          </cell>
          <cell r="D2177">
            <v>2030</v>
          </cell>
        </row>
        <row r="2178">
          <cell r="A2178">
            <v>2178</v>
          </cell>
          <cell r="B2178" t="str">
            <v>CANALETA          90x3.01</v>
          </cell>
          <cell r="C2178" t="str">
            <v>UN</v>
          </cell>
          <cell r="D2178">
            <v>28037</v>
          </cell>
        </row>
        <row r="2179">
          <cell r="A2179">
            <v>2179</v>
          </cell>
          <cell r="B2179" t="str">
            <v>ESPATULA               4"</v>
          </cell>
          <cell r="C2179" t="str">
            <v>UN</v>
          </cell>
          <cell r="D2179">
            <v>2413</v>
          </cell>
        </row>
        <row r="2180">
          <cell r="A2180">
            <v>2180</v>
          </cell>
          <cell r="B2180" t="str">
            <v>CONEXION DE GAS E-6   SIN</v>
          </cell>
          <cell r="C2180" t="str">
            <v>UN</v>
          </cell>
          <cell r="D2180">
            <v>299320</v>
          </cell>
        </row>
        <row r="2181">
          <cell r="A2181">
            <v>2181</v>
          </cell>
          <cell r="B2181" t="str">
            <v>CANALETA          90x4.50</v>
          </cell>
          <cell r="C2181" t="str">
            <v>UN</v>
          </cell>
          <cell r="D2181">
            <v>50652</v>
          </cell>
        </row>
        <row r="2182">
          <cell r="A2182">
            <v>2182</v>
          </cell>
          <cell r="B2182" t="str">
            <v>CONEXION TELEF. NO RESI01</v>
          </cell>
          <cell r="C2182" t="str">
            <v>UN</v>
          </cell>
          <cell r="D2182">
            <v>494647</v>
          </cell>
        </row>
        <row r="2183">
          <cell r="A2183">
            <v>2183</v>
          </cell>
          <cell r="B2183" t="str">
            <v>LLANA LISA</v>
          </cell>
          <cell r="C2183" t="str">
            <v>UN</v>
          </cell>
          <cell r="D2183">
            <v>8561</v>
          </cell>
        </row>
        <row r="2184">
          <cell r="A2184">
            <v>2184</v>
          </cell>
          <cell r="B2184" t="str">
            <v>BLOQ #8 20X20X40 RES. 100</v>
          </cell>
          <cell r="C2184" t="str">
            <v>UN</v>
          </cell>
          <cell r="D2184">
            <v>1462</v>
          </cell>
        </row>
        <row r="2185">
          <cell r="A2185">
            <v>2185</v>
          </cell>
          <cell r="B2185" t="str">
            <v>MARCO P/SEGUETA       12"</v>
          </cell>
          <cell r="C2185" t="str">
            <v>UN</v>
          </cell>
          <cell r="D2185">
            <v>6462</v>
          </cell>
        </row>
        <row r="2186">
          <cell r="A2186">
            <v>2186</v>
          </cell>
          <cell r="B2186" t="str">
            <v>PALA C.REDONDO    STANLEY</v>
          </cell>
          <cell r="C2186" t="str">
            <v>UN</v>
          </cell>
          <cell r="D2186">
            <v>3944</v>
          </cell>
        </row>
        <row r="2187">
          <cell r="A2187">
            <v>2187</v>
          </cell>
          <cell r="B2187" t="str">
            <v>CERCHAS METALICAS 3 Mts</v>
          </cell>
          <cell r="C2187" t="str">
            <v>DD</v>
          </cell>
          <cell r="D2187">
            <v>128</v>
          </cell>
        </row>
        <row r="2188">
          <cell r="A2188">
            <v>2188</v>
          </cell>
          <cell r="B2188" t="str">
            <v>CRUCETAS LARGAS Y CORTAS</v>
          </cell>
          <cell r="C2188" t="str">
            <v>DD</v>
          </cell>
          <cell r="D2188">
            <v>30</v>
          </cell>
        </row>
        <row r="2189">
          <cell r="A2189">
            <v>2189</v>
          </cell>
          <cell r="B2189" t="str">
            <v>SPLIT #6 15X20X40</v>
          </cell>
          <cell r="C2189" t="str">
            <v>UN</v>
          </cell>
          <cell r="D2189">
            <v>1560</v>
          </cell>
        </row>
        <row r="2190">
          <cell r="A2190">
            <v>2190</v>
          </cell>
          <cell r="B2190" t="str">
            <v>CANALETA          90x5.00</v>
          </cell>
          <cell r="C2190" t="str">
            <v>UN</v>
          </cell>
          <cell r="D2190">
            <v>46531</v>
          </cell>
        </row>
        <row r="2191">
          <cell r="A2191">
            <v>2191</v>
          </cell>
          <cell r="B2191" t="str">
            <v>SPLIT #6 MEDIOS 15X20X20</v>
          </cell>
          <cell r="C2191" t="str">
            <v>UN</v>
          </cell>
          <cell r="D2191">
            <v>882</v>
          </cell>
        </row>
        <row r="2192">
          <cell r="A2192">
            <v>2192</v>
          </cell>
          <cell r="B2192" t="str">
            <v>CHAPA SPLIT 5X20X40</v>
          </cell>
          <cell r="C2192" t="str">
            <v>UN</v>
          </cell>
          <cell r="D2192">
            <v>882</v>
          </cell>
        </row>
        <row r="2193">
          <cell r="A2193">
            <v>2193</v>
          </cell>
          <cell r="B2193" t="str">
            <v>FLEXOMETRO   UNILOC    3m</v>
          </cell>
          <cell r="C2193" t="str">
            <v>UN</v>
          </cell>
          <cell r="D2193">
            <v>6820</v>
          </cell>
        </row>
        <row r="2194">
          <cell r="A2194">
            <v>2194</v>
          </cell>
          <cell r="B2194" t="str">
            <v>CONEXION TELEF.RESID. E-1</v>
          </cell>
          <cell r="C2194" t="str">
            <v>UN</v>
          </cell>
          <cell r="D2194">
            <v>179763</v>
          </cell>
        </row>
        <row r="2195">
          <cell r="A2195">
            <v>2195</v>
          </cell>
          <cell r="B2195" t="str">
            <v>CAJA MONOF. 4 CIRCUITOS</v>
          </cell>
          <cell r="C2195" t="str">
            <v>UN</v>
          </cell>
          <cell r="D2195">
            <v>14082</v>
          </cell>
        </row>
        <row r="2196">
          <cell r="A2196">
            <v>2196</v>
          </cell>
          <cell r="B2196" t="str">
            <v>CONEXION TELEF.RESID. E-2</v>
          </cell>
          <cell r="C2196" t="str">
            <v>UN</v>
          </cell>
          <cell r="D2196">
            <v>243202</v>
          </cell>
        </row>
        <row r="2197">
          <cell r="A2197">
            <v>2197</v>
          </cell>
          <cell r="B2197" t="str">
            <v>CONEXION TELEF.RESID. E-3</v>
          </cell>
          <cell r="C2197" t="str">
            <v>UN</v>
          </cell>
          <cell r="D2197">
            <v>304002</v>
          </cell>
        </row>
        <row r="2198">
          <cell r="A2198">
            <v>2198</v>
          </cell>
          <cell r="B2198" t="str">
            <v>CONEXION TELEF.RESID. E-4</v>
          </cell>
          <cell r="C2198" t="str">
            <v>UN</v>
          </cell>
          <cell r="D2198">
            <v>364802</v>
          </cell>
        </row>
        <row r="2199">
          <cell r="A2199">
            <v>2199</v>
          </cell>
          <cell r="B2199" t="str">
            <v>CONEXION TELEF.RESID. E-5</v>
          </cell>
          <cell r="C2199" t="str">
            <v>UN</v>
          </cell>
          <cell r="D2199">
            <v>425602</v>
          </cell>
        </row>
        <row r="2200">
          <cell r="A2200">
            <v>2200</v>
          </cell>
          <cell r="B2200" t="str">
            <v>CAJA MONOF. 6 CIRCUITOS</v>
          </cell>
          <cell r="C2200" t="str">
            <v>UN</v>
          </cell>
          <cell r="D2200">
            <v>24836</v>
          </cell>
        </row>
        <row r="2201">
          <cell r="A2201">
            <v>2201</v>
          </cell>
          <cell r="B2201" t="str">
            <v>CONEXION TELEF.RESID. E-6</v>
          </cell>
          <cell r="C2201" t="str">
            <v>UN</v>
          </cell>
          <cell r="D2201">
            <v>494647</v>
          </cell>
        </row>
        <row r="2202">
          <cell r="A2202">
            <v>2202</v>
          </cell>
          <cell r="B2202" t="str">
            <v>PERFIL ABIERTO 50x100  18</v>
          </cell>
          <cell r="C2202" t="str">
            <v>ML</v>
          </cell>
          <cell r="D2202">
            <v>3310</v>
          </cell>
        </row>
        <row r="2203">
          <cell r="A2203">
            <v>2203</v>
          </cell>
          <cell r="B2203" t="str">
            <v>CANALETA          90x6.00</v>
          </cell>
          <cell r="C2203" t="str">
            <v>UN</v>
          </cell>
          <cell r="D2203">
            <v>55880</v>
          </cell>
        </row>
        <row r="2204">
          <cell r="A2204">
            <v>2204</v>
          </cell>
          <cell r="B2204" t="str">
            <v>CHAPA SPLIT 4X10.5X21</v>
          </cell>
          <cell r="C2204" t="str">
            <v>M2</v>
          </cell>
          <cell r="D2204">
            <v>10614</v>
          </cell>
        </row>
        <row r="2205">
          <cell r="A2205">
            <v>2205</v>
          </cell>
          <cell r="B2205" t="str">
            <v>SPLIT #8 20X20X40</v>
          </cell>
          <cell r="C2205" t="str">
            <v>UN</v>
          </cell>
          <cell r="D2205">
            <v>1931</v>
          </cell>
        </row>
        <row r="2206">
          <cell r="A2206">
            <v>2206</v>
          </cell>
          <cell r="B2206" t="str">
            <v>CIZALLA DE TIJERA     24"</v>
          </cell>
          <cell r="C2206" t="str">
            <v>UN</v>
          </cell>
          <cell r="D2206">
            <v>39500</v>
          </cell>
        </row>
        <row r="2207">
          <cell r="A2207">
            <v>2207</v>
          </cell>
          <cell r="B2207" t="str">
            <v>CANALETA          90x7.00</v>
          </cell>
          <cell r="C2207" t="str">
            <v>UN</v>
          </cell>
          <cell r="D2207">
            <v>65183</v>
          </cell>
        </row>
        <row r="2208">
          <cell r="A2208">
            <v>2208</v>
          </cell>
          <cell r="B2208" t="str">
            <v>CIZALLA DE TIJERA     30"</v>
          </cell>
          <cell r="C2208" t="str">
            <v>UN</v>
          </cell>
          <cell r="D2208">
            <v>49980</v>
          </cell>
        </row>
        <row r="2209">
          <cell r="A2209">
            <v>2209</v>
          </cell>
          <cell r="B2209" t="str">
            <v>CONEXION TELEF.PROVIC.</v>
          </cell>
          <cell r="C2209" t="str">
            <v>UN</v>
          </cell>
          <cell r="D2209">
            <v>133956</v>
          </cell>
        </row>
        <row r="2210">
          <cell r="A2210">
            <v>2210</v>
          </cell>
          <cell r="B2210" t="str">
            <v>CIZALLA DE TIJERA     36"</v>
          </cell>
          <cell r="C2210" t="str">
            <v>UN</v>
          </cell>
          <cell r="D2210">
            <v>65590</v>
          </cell>
        </row>
        <row r="2211">
          <cell r="A2211">
            <v>2211</v>
          </cell>
          <cell r="B2211" t="str">
            <v>MAQUINA DOBLADORA DE TUBO</v>
          </cell>
          <cell r="C2211" t="str">
            <v>UN</v>
          </cell>
          <cell r="D2211">
            <v>1113600</v>
          </cell>
        </row>
        <row r="2212">
          <cell r="A2212">
            <v>2212</v>
          </cell>
          <cell r="B2212" t="str">
            <v>POLIPASTO           1 Ton</v>
          </cell>
          <cell r="C2212" t="str">
            <v>UN</v>
          </cell>
          <cell r="D2212">
            <v>64940</v>
          </cell>
        </row>
        <row r="2213">
          <cell r="A2213">
            <v>2213</v>
          </cell>
          <cell r="B2213" t="str">
            <v>POLIPASTO           2 Ton</v>
          </cell>
          <cell r="C2213" t="str">
            <v>UN</v>
          </cell>
          <cell r="D2213">
            <v>17980</v>
          </cell>
        </row>
        <row r="2214">
          <cell r="A2214">
            <v>2214</v>
          </cell>
          <cell r="B2214" t="str">
            <v>POLIPASTO           4 Ton</v>
          </cell>
          <cell r="C2214" t="str">
            <v>UN</v>
          </cell>
          <cell r="D2214">
            <v>34800</v>
          </cell>
        </row>
        <row r="2215">
          <cell r="A2215">
            <v>2215</v>
          </cell>
          <cell r="B2215" t="str">
            <v>SOLDADOR 225 A  110/220 V</v>
          </cell>
          <cell r="C2215" t="str">
            <v>UN</v>
          </cell>
          <cell r="D2215">
            <v>504600</v>
          </cell>
        </row>
        <row r="2216">
          <cell r="A2216">
            <v>2216</v>
          </cell>
          <cell r="B2216" t="str">
            <v>ADOQUINES. "I" 21X14.5X8</v>
          </cell>
          <cell r="C2216" t="str">
            <v>M2</v>
          </cell>
          <cell r="D2216">
            <v>14867</v>
          </cell>
        </row>
        <row r="2217">
          <cell r="A2217">
            <v>2217</v>
          </cell>
          <cell r="B2217" t="str">
            <v>ADOQUIN RECTANG 21X10.5X8</v>
          </cell>
          <cell r="C2217" t="str">
            <v>M2</v>
          </cell>
          <cell r="D2217">
            <v>14867</v>
          </cell>
        </row>
        <row r="2218">
          <cell r="A2218">
            <v>2218</v>
          </cell>
          <cell r="B2218" t="str">
            <v>CONCRETO CORR 1500 PSI 03</v>
          </cell>
          <cell r="C2218" t="str">
            <v>M3</v>
          </cell>
          <cell r="D2218">
            <v>107764</v>
          </cell>
        </row>
        <row r="2219">
          <cell r="A2219">
            <v>2219</v>
          </cell>
          <cell r="B2219" t="str">
            <v>CIZALLA DE PALANCA</v>
          </cell>
          <cell r="C2219" t="str">
            <v>UN</v>
          </cell>
          <cell r="D2219">
            <v>211120</v>
          </cell>
        </row>
        <row r="2220">
          <cell r="A2220">
            <v>2220</v>
          </cell>
          <cell r="B2220" t="str">
            <v>CARRETILLA BUGY</v>
          </cell>
          <cell r="C2220" t="str">
            <v>UN</v>
          </cell>
          <cell r="D2220">
            <v>82743</v>
          </cell>
        </row>
        <row r="2221">
          <cell r="A2221">
            <v>2221</v>
          </cell>
          <cell r="B2221" t="str">
            <v>CARRETILLA C/RUEDA CAUCHO</v>
          </cell>
          <cell r="C2221" t="str">
            <v>UN</v>
          </cell>
          <cell r="D2221">
            <v>55367</v>
          </cell>
        </row>
        <row r="2222">
          <cell r="A2222">
            <v>2222</v>
          </cell>
          <cell r="B2222" t="str">
            <v>TARRAJA TUBO DADO  1/2-2"</v>
          </cell>
          <cell r="C2222" t="str">
            <v>UN</v>
          </cell>
          <cell r="D2222">
            <v>1682000</v>
          </cell>
        </row>
        <row r="2223">
          <cell r="A2223">
            <v>2223</v>
          </cell>
          <cell r="B2223" t="str">
            <v>CONEXION TELEF.RESID. E01</v>
          </cell>
          <cell r="C2223" t="str">
            <v>UN</v>
          </cell>
          <cell r="D2223">
            <v>199009</v>
          </cell>
        </row>
        <row r="2224">
          <cell r="A2224">
            <v>2224</v>
          </cell>
          <cell r="B2224" t="str">
            <v>CONCRETO CORR 2000 PSI 05</v>
          </cell>
          <cell r="C2224" t="str">
            <v>M3</v>
          </cell>
          <cell r="D2224">
            <v>112520</v>
          </cell>
        </row>
        <row r="2225">
          <cell r="A2225">
            <v>2225</v>
          </cell>
          <cell r="B2225" t="str">
            <v>CONEXION TELEF.RESID. E02</v>
          </cell>
          <cell r="C2225" t="str">
            <v>UN</v>
          </cell>
          <cell r="D2225">
            <v>285758</v>
          </cell>
        </row>
        <row r="2226">
          <cell r="A2226">
            <v>2226</v>
          </cell>
          <cell r="B2226" t="str">
            <v>CORTATUBO      1/8-1 1/8"</v>
          </cell>
          <cell r="C2226" t="str">
            <v>UN</v>
          </cell>
          <cell r="D2226">
            <v>14782</v>
          </cell>
        </row>
        <row r="2227">
          <cell r="A2227">
            <v>2227</v>
          </cell>
          <cell r="B2227" t="str">
            <v>CAJA MONOF. 8 CIRCUITOS</v>
          </cell>
          <cell r="C2227" t="str">
            <v>UN</v>
          </cell>
          <cell r="D2227">
            <v>27991</v>
          </cell>
        </row>
        <row r="2228">
          <cell r="A2228">
            <v>2228</v>
          </cell>
          <cell r="B2228" t="str">
            <v>CORTABALDOSA       400 mm</v>
          </cell>
          <cell r="C2228" t="str">
            <v>UN</v>
          </cell>
          <cell r="D2228">
            <v>62500</v>
          </cell>
        </row>
        <row r="2229">
          <cell r="A2229">
            <v>2229</v>
          </cell>
          <cell r="B2229" t="str">
            <v>CAJA MONOF.12 CIRCUITOS</v>
          </cell>
          <cell r="C2229" t="str">
            <v>UN</v>
          </cell>
          <cell r="D2229">
            <v>43048</v>
          </cell>
        </row>
        <row r="2230">
          <cell r="A2230">
            <v>2230</v>
          </cell>
          <cell r="B2230" t="str">
            <v>CAJA TRIF.  3 CIRCUITOS</v>
          </cell>
          <cell r="C2230" t="str">
            <v>UN</v>
          </cell>
          <cell r="D2230">
            <v>12540</v>
          </cell>
        </row>
        <row r="2231">
          <cell r="A2231">
            <v>2231</v>
          </cell>
          <cell r="B2231" t="str">
            <v>CAJA TRIF.  6 CIRCUITOS</v>
          </cell>
          <cell r="C2231" t="str">
            <v>UN</v>
          </cell>
          <cell r="D2231">
            <v>26854</v>
          </cell>
        </row>
        <row r="2232">
          <cell r="A2232">
            <v>2232</v>
          </cell>
          <cell r="B2232" t="str">
            <v>GUANTE CAUCHO NEGRO CAL35</v>
          </cell>
          <cell r="C2232" t="str">
            <v>UN</v>
          </cell>
          <cell r="D2232">
            <v>4060</v>
          </cell>
        </row>
        <row r="2233">
          <cell r="A2233">
            <v>2233</v>
          </cell>
          <cell r="B2233" t="str">
            <v>CAJA TRIF.  9 CIRCUITOS</v>
          </cell>
          <cell r="C2233" t="str">
            <v>UN</v>
          </cell>
          <cell r="D2233">
            <v>36111</v>
          </cell>
        </row>
        <row r="2234">
          <cell r="A2234">
            <v>2234</v>
          </cell>
          <cell r="B2234" t="str">
            <v>ABRIGO IMPER.PVC/NYLON</v>
          </cell>
          <cell r="C2234" t="str">
            <v>UN</v>
          </cell>
          <cell r="D2234">
            <v>33060</v>
          </cell>
        </row>
        <row r="2235">
          <cell r="A2235">
            <v>2235</v>
          </cell>
          <cell r="B2235" t="str">
            <v>BOTIQUIN PRIMEROS AUX.</v>
          </cell>
          <cell r="C2235" t="str">
            <v>UN</v>
          </cell>
          <cell r="D2235">
            <v>80040</v>
          </cell>
        </row>
        <row r="2236">
          <cell r="A2236">
            <v>2236</v>
          </cell>
          <cell r="B2236" t="str">
            <v>CAPA IMPERM.C/CAPUCHA</v>
          </cell>
          <cell r="C2236" t="str">
            <v>UN</v>
          </cell>
          <cell r="D2236">
            <v>33060</v>
          </cell>
        </row>
        <row r="2237">
          <cell r="A2237">
            <v>2237</v>
          </cell>
          <cell r="B2237" t="str">
            <v>CONCRETO CORR 2500 PSI 05</v>
          </cell>
          <cell r="C2237" t="str">
            <v>M3</v>
          </cell>
          <cell r="D2237">
            <v>118436</v>
          </cell>
        </row>
        <row r="2238">
          <cell r="A2238">
            <v>2238</v>
          </cell>
          <cell r="B2238" t="str">
            <v>CONCRETO CORR 3000 PSI 05</v>
          </cell>
          <cell r="C2238" t="str">
            <v>M3</v>
          </cell>
          <cell r="D2238">
            <v>126440</v>
          </cell>
        </row>
        <row r="2239">
          <cell r="A2239">
            <v>2239</v>
          </cell>
          <cell r="B2239" t="str">
            <v>CONCRETO CORR 3500 PSI 05</v>
          </cell>
          <cell r="C2239" t="str">
            <v>M3</v>
          </cell>
          <cell r="D2239">
            <v>132820</v>
          </cell>
        </row>
        <row r="2240">
          <cell r="A2240">
            <v>2240</v>
          </cell>
          <cell r="B2240" t="str">
            <v>CARETA P/ESMERILAR PLAST.</v>
          </cell>
          <cell r="C2240" t="str">
            <v>UN</v>
          </cell>
          <cell r="D2240">
            <v>12760</v>
          </cell>
        </row>
        <row r="2241">
          <cell r="A2241">
            <v>2241</v>
          </cell>
          <cell r="B2241" t="str">
            <v>CAJA TRIF. 12 CIRCUITOS</v>
          </cell>
          <cell r="C2241" t="str">
            <v>UN</v>
          </cell>
          <cell r="D2241">
            <v>51469</v>
          </cell>
        </row>
        <row r="2242">
          <cell r="A2242">
            <v>2242</v>
          </cell>
          <cell r="B2242" t="str">
            <v>CASCO DE SEGURIDAD</v>
          </cell>
          <cell r="C2242" t="str">
            <v>UN</v>
          </cell>
          <cell r="D2242">
            <v>10788</v>
          </cell>
        </row>
        <row r="2243">
          <cell r="A2243">
            <v>2243</v>
          </cell>
          <cell r="B2243" t="str">
            <v>CONEXION TELEF.RESID. E03</v>
          </cell>
          <cell r="C2243" t="str">
            <v>UN</v>
          </cell>
          <cell r="D2243">
            <v>382711</v>
          </cell>
        </row>
        <row r="2244">
          <cell r="A2244">
            <v>2244</v>
          </cell>
          <cell r="B2244" t="str">
            <v>BOTA DE CAUCHO SEGURIDAD</v>
          </cell>
          <cell r="C2244" t="str">
            <v>UN</v>
          </cell>
          <cell r="D2244">
            <v>30740</v>
          </cell>
        </row>
        <row r="2245">
          <cell r="A2245">
            <v>2245</v>
          </cell>
          <cell r="B2245" t="str">
            <v>CARETA P/SOLDAR</v>
          </cell>
          <cell r="C2245" t="str">
            <v>UN</v>
          </cell>
          <cell r="D2245">
            <v>29580</v>
          </cell>
        </row>
        <row r="2246">
          <cell r="A2246">
            <v>2246</v>
          </cell>
          <cell r="B2246" t="str">
            <v>TABLERO S/PUERTA  6 CIRC.</v>
          </cell>
          <cell r="C2246" t="str">
            <v>UN</v>
          </cell>
          <cell r="D2246">
            <v>78010</v>
          </cell>
        </row>
        <row r="2247">
          <cell r="A2247">
            <v>2247</v>
          </cell>
          <cell r="B2247" t="str">
            <v>GUANTE CARNAZA REFORZADO</v>
          </cell>
          <cell r="C2247" t="str">
            <v>UN</v>
          </cell>
          <cell r="D2247">
            <v>4060</v>
          </cell>
        </row>
        <row r="2248">
          <cell r="A2248">
            <v>2248</v>
          </cell>
          <cell r="B2248" t="str">
            <v>TABLERO S/PUERTA 12 CIRC.</v>
          </cell>
          <cell r="C2248" t="str">
            <v>UN</v>
          </cell>
          <cell r="D2248">
            <v>107787</v>
          </cell>
        </row>
        <row r="2249">
          <cell r="A2249">
            <v>2249</v>
          </cell>
          <cell r="B2249" t="str">
            <v>SOLDADURA ELEC. 0093/32"</v>
          </cell>
          <cell r="C2249" t="str">
            <v>KG</v>
          </cell>
          <cell r="D2249">
            <v>2200</v>
          </cell>
        </row>
        <row r="2250">
          <cell r="A2250">
            <v>2250</v>
          </cell>
          <cell r="B2250" t="str">
            <v>MONOGAFA CON MONTURA</v>
          </cell>
          <cell r="C2250" t="str">
            <v>UN</v>
          </cell>
          <cell r="D2250">
            <v>7540</v>
          </cell>
        </row>
        <row r="2251">
          <cell r="A2251">
            <v>2251</v>
          </cell>
          <cell r="B2251" t="str">
            <v>ANTEOJO DE SEGURIDAD SENC</v>
          </cell>
          <cell r="C2251" t="str">
            <v>UN</v>
          </cell>
          <cell r="D2251">
            <v>5336</v>
          </cell>
        </row>
        <row r="2252">
          <cell r="A2252">
            <v>2252</v>
          </cell>
          <cell r="B2252" t="str">
            <v>TABLERO S/PUERTA 18 CIRC.</v>
          </cell>
          <cell r="C2252" t="str">
            <v>UN</v>
          </cell>
          <cell r="D2252">
            <v>141404</v>
          </cell>
        </row>
        <row r="2253">
          <cell r="A2253">
            <v>2253</v>
          </cell>
          <cell r="B2253" t="str">
            <v>TABLERO S/PUERTA 24 CIRC.</v>
          </cell>
          <cell r="C2253" t="str">
            <v>UN</v>
          </cell>
          <cell r="D2253">
            <v>168710</v>
          </cell>
        </row>
        <row r="2254">
          <cell r="A2254">
            <v>2254</v>
          </cell>
          <cell r="B2254" t="str">
            <v>CONCRETO CORR 4000 PSI 05</v>
          </cell>
          <cell r="C2254" t="str">
            <v>M3</v>
          </cell>
          <cell r="D2254">
            <v>141520</v>
          </cell>
        </row>
        <row r="2255">
          <cell r="A2255">
            <v>2255</v>
          </cell>
          <cell r="B2255" t="str">
            <v>CINTURON DE SEGURIDAD  01</v>
          </cell>
          <cell r="C2255" t="str">
            <v>DD</v>
          </cell>
          <cell r="D2255">
            <v>464</v>
          </cell>
        </row>
        <row r="2256">
          <cell r="A2256">
            <v>2256</v>
          </cell>
          <cell r="B2256" t="str">
            <v>ANDAMIO TUBULAR 1.50</v>
          </cell>
          <cell r="C2256" t="str">
            <v>DD</v>
          </cell>
          <cell r="D2256">
            <v>556</v>
          </cell>
        </row>
        <row r="2257">
          <cell r="A2257">
            <v>2257</v>
          </cell>
          <cell r="B2257" t="str">
            <v>CONEXION TELEF.RESID. E04</v>
          </cell>
          <cell r="C2257" t="str">
            <v>UN</v>
          </cell>
          <cell r="D2257">
            <v>489870</v>
          </cell>
        </row>
        <row r="2258">
          <cell r="A2258">
            <v>2258</v>
          </cell>
          <cell r="B2258" t="str">
            <v>CONEXION TELEF.RESID. E05</v>
          </cell>
          <cell r="C2258" t="str">
            <v>UN</v>
          </cell>
          <cell r="D2258">
            <v>500192</v>
          </cell>
        </row>
        <row r="2259">
          <cell r="A2259">
            <v>2259</v>
          </cell>
          <cell r="B2259" t="str">
            <v>MARCOS 60x60</v>
          </cell>
          <cell r="C2259" t="str">
            <v>M2</v>
          </cell>
          <cell r="D2259">
            <v>8000</v>
          </cell>
        </row>
        <row r="2260">
          <cell r="A2260">
            <v>2260</v>
          </cell>
          <cell r="B2260" t="str">
            <v>CONEXION TELEF.RESID. E06</v>
          </cell>
          <cell r="C2260" t="str">
            <v>UN</v>
          </cell>
          <cell r="D2260">
            <v>510515</v>
          </cell>
        </row>
        <row r="2261">
          <cell r="A2261">
            <v>2261</v>
          </cell>
          <cell r="B2261" t="str">
            <v>CONEXION TELEF. PROV. E-1</v>
          </cell>
          <cell r="C2261" t="str">
            <v>UN</v>
          </cell>
          <cell r="D2261">
            <v>107100</v>
          </cell>
        </row>
        <row r="2262">
          <cell r="A2262">
            <v>2262</v>
          </cell>
          <cell r="B2262" t="str">
            <v>EST MIXTA 4 P ENCEN ELE01</v>
          </cell>
          <cell r="C2262" t="str">
            <v>UN</v>
          </cell>
          <cell r="D2262">
            <v>213400</v>
          </cell>
        </row>
        <row r="2263">
          <cell r="A2263">
            <v>2263</v>
          </cell>
          <cell r="B2263" t="str">
            <v>PISO PARED EGEO    20.5x20.5</v>
          </cell>
          <cell r="C2263" t="str">
            <v>M2</v>
          </cell>
          <cell r="D2263">
            <v>16906</v>
          </cell>
        </row>
        <row r="2264">
          <cell r="A2264">
            <v>2264</v>
          </cell>
          <cell r="B2264" t="str">
            <v>CONEXION TELEF. NO RESI02</v>
          </cell>
          <cell r="C2264" t="str">
            <v>UN</v>
          </cell>
          <cell r="D2264">
            <v>510515</v>
          </cell>
        </row>
        <row r="2265">
          <cell r="A2265">
            <v>2265</v>
          </cell>
          <cell r="B2265" t="str">
            <v>CONEXION TELEF.RESID. E07</v>
          </cell>
          <cell r="C2265" t="str">
            <v>UN</v>
          </cell>
          <cell r="D2265">
            <v>180000</v>
          </cell>
        </row>
        <row r="2266">
          <cell r="A2266">
            <v>2266</v>
          </cell>
          <cell r="B2266" t="str">
            <v>CLAVO ESTRIADO     1 1/2"</v>
          </cell>
          <cell r="C2266" t="str">
            <v>LB</v>
          </cell>
          <cell r="D2266">
            <v>2900</v>
          </cell>
        </row>
        <row r="2267">
          <cell r="A2267">
            <v>2267</v>
          </cell>
          <cell r="B2267" t="str">
            <v>CONEXION TELEF.RESID. E08</v>
          </cell>
          <cell r="C2267" t="str">
            <v>UN</v>
          </cell>
          <cell r="D2267">
            <v>240000</v>
          </cell>
        </row>
        <row r="2268">
          <cell r="A2268">
            <v>2268</v>
          </cell>
          <cell r="B2268" t="str">
            <v>CONCRETO CORR 4500 PSI 05</v>
          </cell>
          <cell r="C2268" t="str">
            <v>M3</v>
          </cell>
          <cell r="D2268">
            <v>150800</v>
          </cell>
        </row>
        <row r="2269">
          <cell r="A2269">
            <v>2269</v>
          </cell>
          <cell r="B2269" t="str">
            <v>CONEXION TELEF.RESID. E09</v>
          </cell>
          <cell r="C2269" t="str">
            <v>UN</v>
          </cell>
          <cell r="D2269">
            <v>300000</v>
          </cell>
        </row>
        <row r="2270">
          <cell r="A2270">
            <v>2270</v>
          </cell>
          <cell r="B2270" t="str">
            <v>TINA HIDROMASAJE LUCER II</v>
          </cell>
          <cell r="C2270" t="str">
            <v>UN</v>
          </cell>
          <cell r="D2270">
            <v>1538614</v>
          </cell>
        </row>
        <row r="2271">
          <cell r="A2271">
            <v>2271</v>
          </cell>
          <cell r="B2271" t="str">
            <v>CORTAFRIO LATERAL      7"</v>
          </cell>
          <cell r="C2271" t="str">
            <v>UN</v>
          </cell>
          <cell r="D2271">
            <v>12924</v>
          </cell>
        </row>
        <row r="2272">
          <cell r="A2272">
            <v>2272</v>
          </cell>
          <cell r="B2272" t="str">
            <v>CONCRETO CORR 5000 PSI 05</v>
          </cell>
          <cell r="C2272" t="str">
            <v>M3</v>
          </cell>
          <cell r="D2272">
            <v>153440</v>
          </cell>
        </row>
        <row r="2273">
          <cell r="A2273">
            <v>2273</v>
          </cell>
          <cell r="B2273" t="str">
            <v>TEJA PLACA ONDULADA #4</v>
          </cell>
          <cell r="C2273" t="str">
            <v>UN</v>
          </cell>
          <cell r="D2273">
            <v>7836</v>
          </cell>
        </row>
        <row r="2274">
          <cell r="A2274">
            <v>2274</v>
          </cell>
          <cell r="B2274" t="str">
            <v>TEJA PLACA ONDULADA #5</v>
          </cell>
          <cell r="C2274" t="str">
            <v>UN</v>
          </cell>
          <cell r="D2274">
            <v>10407</v>
          </cell>
        </row>
        <row r="2275">
          <cell r="A2275">
            <v>2275</v>
          </cell>
          <cell r="B2275" t="str">
            <v>TEJA PLACA ONDULADA #6</v>
          </cell>
          <cell r="C2275" t="str">
            <v>UN</v>
          </cell>
          <cell r="D2275">
            <v>12881</v>
          </cell>
        </row>
        <row r="2276">
          <cell r="A2276">
            <v>2276</v>
          </cell>
          <cell r="B2276" t="str">
            <v>TEJA PLACA ONDULADA #8</v>
          </cell>
          <cell r="C2276" t="str">
            <v>UN</v>
          </cell>
          <cell r="D2276">
            <v>16744</v>
          </cell>
        </row>
        <row r="2277">
          <cell r="A2277">
            <v>2277</v>
          </cell>
          <cell r="B2277" t="str">
            <v>TEJA PLACA ONDULADA #10</v>
          </cell>
          <cell r="C2277" t="str">
            <v>UN</v>
          </cell>
          <cell r="D2277">
            <v>21560</v>
          </cell>
        </row>
        <row r="2278">
          <cell r="A2278">
            <v>2278</v>
          </cell>
          <cell r="B2278" t="str">
            <v>PEGANTE EGA      1/4 Kg.</v>
          </cell>
          <cell r="C2278" t="str">
            <v>UN</v>
          </cell>
          <cell r="D2278">
            <v>520</v>
          </cell>
        </row>
        <row r="2279">
          <cell r="A2279">
            <v>2279</v>
          </cell>
          <cell r="B2279" t="str">
            <v>CONEXION TELEF.RESID. E10</v>
          </cell>
          <cell r="C2279" t="str">
            <v>UN</v>
          </cell>
          <cell r="D2279">
            <v>361000</v>
          </cell>
        </row>
        <row r="2280">
          <cell r="A2280">
            <v>2280</v>
          </cell>
          <cell r="B2280" t="str">
            <v>CONEXION TELEF.RESID. E11</v>
          </cell>
          <cell r="C2280" t="str">
            <v>UN</v>
          </cell>
          <cell r="D2280">
            <v>421000</v>
          </cell>
        </row>
        <row r="2281">
          <cell r="A2281">
            <v>2281</v>
          </cell>
          <cell r="B2281" t="str">
            <v>CONEXION  DE GAS  E-1  BQ</v>
          </cell>
          <cell r="C2281" t="str">
            <v>UN</v>
          </cell>
          <cell r="D2281">
            <v>249000</v>
          </cell>
        </row>
        <row r="2282">
          <cell r="A2282">
            <v>2282</v>
          </cell>
          <cell r="B2282" t="str">
            <v>CONEXION  DE GAS  E-2  BQ</v>
          </cell>
          <cell r="C2282" t="str">
            <v>UN</v>
          </cell>
          <cell r="D2282">
            <v>287000</v>
          </cell>
        </row>
        <row r="2283">
          <cell r="A2283">
            <v>2283</v>
          </cell>
          <cell r="B2283" t="str">
            <v>CONEXION  DE GAS  E-3  BQ</v>
          </cell>
          <cell r="C2283" t="str">
            <v>UN</v>
          </cell>
          <cell r="D2283">
            <v>327000</v>
          </cell>
        </row>
        <row r="2284">
          <cell r="A2284">
            <v>2284</v>
          </cell>
          <cell r="B2284" t="str">
            <v>CONEXION  DE GAS  E-4  BQ</v>
          </cell>
          <cell r="C2284" t="str">
            <v>UN</v>
          </cell>
          <cell r="D2284">
            <v>356000</v>
          </cell>
        </row>
        <row r="2285">
          <cell r="A2285">
            <v>2285</v>
          </cell>
          <cell r="B2285" t="str">
            <v>CONEXION  DE GAS  E-5  BQ</v>
          </cell>
          <cell r="C2285" t="str">
            <v>UN</v>
          </cell>
          <cell r="D2285">
            <v>430000</v>
          </cell>
        </row>
        <row r="2286">
          <cell r="A2286">
            <v>2286</v>
          </cell>
          <cell r="B2286" t="str">
            <v>CONEXION  DE GAS  E-6  BQ</v>
          </cell>
          <cell r="C2286" t="str">
            <v>UN</v>
          </cell>
          <cell r="D2286">
            <v>465000</v>
          </cell>
        </row>
        <row r="2287">
          <cell r="A2287">
            <v>2287</v>
          </cell>
          <cell r="B2287" t="str">
            <v>CONEXION  DE GAS  E-1 VUP</v>
          </cell>
          <cell r="C2287" t="str">
            <v>UN</v>
          </cell>
          <cell r="D2287">
            <v>214000</v>
          </cell>
        </row>
        <row r="2288">
          <cell r="A2288">
            <v>2288</v>
          </cell>
          <cell r="B2288" t="str">
            <v>CONEXION  DE GAS  E-2 VUP</v>
          </cell>
          <cell r="C2288" t="str">
            <v>UN</v>
          </cell>
          <cell r="D2288">
            <v>282000</v>
          </cell>
        </row>
        <row r="2289">
          <cell r="A2289">
            <v>2289</v>
          </cell>
          <cell r="B2289" t="str">
            <v>CONEXION  DE GAS  E-3 VUP</v>
          </cell>
          <cell r="C2289" t="str">
            <v>UN</v>
          </cell>
          <cell r="D2289">
            <v>327000</v>
          </cell>
        </row>
        <row r="2290">
          <cell r="A2290">
            <v>2290</v>
          </cell>
          <cell r="B2290" t="str">
            <v>CONEXION  DE GAS  E-4 VUP</v>
          </cell>
          <cell r="C2290" t="str">
            <v>UN</v>
          </cell>
          <cell r="D2290">
            <v>356000</v>
          </cell>
        </row>
        <row r="2291">
          <cell r="A2291">
            <v>2291</v>
          </cell>
          <cell r="B2291" t="str">
            <v>CONEXION  DE GAS  E-5 VUP</v>
          </cell>
          <cell r="C2291" t="str">
            <v>UN</v>
          </cell>
          <cell r="D2291">
            <v>430000</v>
          </cell>
        </row>
        <row r="2292">
          <cell r="A2292">
            <v>2292</v>
          </cell>
          <cell r="B2292" t="str">
            <v>CONEXION  DE GAS  E-6 VUP</v>
          </cell>
          <cell r="C2292" t="str">
            <v>UN</v>
          </cell>
          <cell r="D2292">
            <v>465000</v>
          </cell>
        </row>
        <row r="2293">
          <cell r="A2293">
            <v>2293</v>
          </cell>
          <cell r="B2293" t="str">
            <v>CONEXION TELEF.RESID. E12</v>
          </cell>
          <cell r="C2293" t="str">
            <v>UN</v>
          </cell>
          <cell r="D2293">
            <v>490000</v>
          </cell>
        </row>
        <row r="2294">
          <cell r="A2294">
            <v>2294</v>
          </cell>
          <cell r="B2294" t="str">
            <v>CONEXION TELEF. NO RESI03</v>
          </cell>
          <cell r="C2294" t="str">
            <v>UN</v>
          </cell>
          <cell r="D2294">
            <v>490000</v>
          </cell>
        </row>
        <row r="2295">
          <cell r="A2295">
            <v>2295</v>
          </cell>
          <cell r="B2295" t="str">
            <v>TABLON TORRENO      33x33</v>
          </cell>
          <cell r="C2295" t="str">
            <v>M2</v>
          </cell>
          <cell r="D2295">
            <v>9628</v>
          </cell>
        </row>
        <row r="2296">
          <cell r="A2296">
            <v>2296</v>
          </cell>
          <cell r="B2296" t="str">
            <v>LAM.ICOPOR 1.00x1.00 20mm</v>
          </cell>
          <cell r="C2296" t="str">
            <v>UN</v>
          </cell>
          <cell r="D2296">
            <v>1847</v>
          </cell>
        </row>
        <row r="2297">
          <cell r="A2297">
            <v>2297</v>
          </cell>
          <cell r="B2297" t="str">
            <v>LAM.ICOPOR 1.20x1.20 20mm</v>
          </cell>
          <cell r="C2297" t="str">
            <v>UN</v>
          </cell>
          <cell r="D2297">
            <v>2506</v>
          </cell>
        </row>
        <row r="2298">
          <cell r="A2298">
            <v>2298</v>
          </cell>
          <cell r="B2298" t="str">
            <v>TABLON TORRENO      25x25</v>
          </cell>
          <cell r="C2298" t="str">
            <v>M2</v>
          </cell>
          <cell r="D2298">
            <v>9628</v>
          </cell>
        </row>
        <row r="2299">
          <cell r="A2299">
            <v>2299</v>
          </cell>
          <cell r="B2299" t="str">
            <v>TEJA PLACA CLARABOYA #4</v>
          </cell>
          <cell r="C2299" t="str">
            <v>UN</v>
          </cell>
          <cell r="D2299">
            <v>12954</v>
          </cell>
        </row>
        <row r="2300">
          <cell r="A2300">
            <v>2300</v>
          </cell>
          <cell r="B2300" t="str">
            <v>MANTO EDIL STANDAR</v>
          </cell>
          <cell r="C2300" t="str">
            <v>M2</v>
          </cell>
          <cell r="D2300">
            <v>5614</v>
          </cell>
        </row>
        <row r="2301">
          <cell r="A2301">
            <v>2301</v>
          </cell>
          <cell r="B2301" t="str">
            <v>MANTO EDIL REAL ADHESIVO</v>
          </cell>
          <cell r="C2301" t="str">
            <v>M2</v>
          </cell>
          <cell r="D2301">
            <v>7400</v>
          </cell>
        </row>
        <row r="2302">
          <cell r="A2302">
            <v>2302</v>
          </cell>
          <cell r="B2302" t="str">
            <v>LAM.ICOPOR 1.20x2.40 20mm</v>
          </cell>
          <cell r="C2302" t="str">
            <v>UN</v>
          </cell>
          <cell r="D2302">
            <v>5011</v>
          </cell>
        </row>
        <row r="2303">
          <cell r="A2303">
            <v>2303</v>
          </cell>
          <cell r="B2303" t="str">
            <v>TABLETA IBENCA      25x25</v>
          </cell>
          <cell r="C2303" t="str">
            <v>M2</v>
          </cell>
          <cell r="D2303">
            <v>9628</v>
          </cell>
        </row>
        <row r="2304">
          <cell r="A2304">
            <v>2304</v>
          </cell>
          <cell r="B2304" t="str">
            <v>REVISION ENERGIA      E01</v>
          </cell>
          <cell r="C2304" t="str">
            <v>UN</v>
          </cell>
          <cell r="D2304">
            <v>3849</v>
          </cell>
        </row>
        <row r="2305">
          <cell r="A2305">
            <v>2305</v>
          </cell>
          <cell r="B2305" t="str">
            <v>TABLETA CORRIENTE   20x20</v>
          </cell>
          <cell r="C2305" t="str">
            <v>M2</v>
          </cell>
          <cell r="D2305">
            <v>9628</v>
          </cell>
        </row>
        <row r="2306">
          <cell r="A2306">
            <v>2306</v>
          </cell>
          <cell r="B2306" t="str">
            <v>MENSULA # 1</v>
          </cell>
          <cell r="C2306" t="str">
            <v>M2</v>
          </cell>
          <cell r="D2306">
            <v>7500</v>
          </cell>
        </row>
        <row r="2307">
          <cell r="A2307">
            <v>2307</v>
          </cell>
          <cell r="B2307" t="str">
            <v>LAM.ICOPOR 1.20x3.60 20mm</v>
          </cell>
          <cell r="C2307" t="str">
            <v>UN</v>
          </cell>
          <cell r="D2307">
            <v>7517</v>
          </cell>
        </row>
        <row r="2308">
          <cell r="A2308">
            <v>2308</v>
          </cell>
          <cell r="B2308" t="str">
            <v>LAM.ICOPOR 1.00x1.00 50mm</v>
          </cell>
          <cell r="C2308" t="str">
            <v>UN</v>
          </cell>
          <cell r="D2308">
            <v>4618</v>
          </cell>
        </row>
        <row r="2309">
          <cell r="A2309">
            <v>2309</v>
          </cell>
          <cell r="B2309" t="str">
            <v>TABLETA CORRIENTE</v>
          </cell>
          <cell r="C2309" t="str">
            <v>M2</v>
          </cell>
          <cell r="D2309">
            <v>8816</v>
          </cell>
        </row>
        <row r="2310">
          <cell r="A2310">
            <v>2310</v>
          </cell>
          <cell r="B2310" t="str">
            <v>REVISION ENERGIA      E-2</v>
          </cell>
          <cell r="C2310" t="str">
            <v>UN</v>
          </cell>
          <cell r="D2310">
            <v>5134</v>
          </cell>
        </row>
        <row r="2311">
          <cell r="A2311">
            <v>2311</v>
          </cell>
          <cell r="B2311" t="str">
            <v>TEJA PLACA CLARABOYA #6</v>
          </cell>
          <cell r="C2311" t="str">
            <v>UN</v>
          </cell>
          <cell r="D2311">
            <v>19517</v>
          </cell>
        </row>
        <row r="2312">
          <cell r="A2312">
            <v>2312</v>
          </cell>
          <cell r="B2312" t="str">
            <v>CONTEN.RECTANGULAR 240 Lt</v>
          </cell>
          <cell r="C2312" t="str">
            <v>UN</v>
          </cell>
          <cell r="D2312">
            <v>56655</v>
          </cell>
        </row>
        <row r="2313">
          <cell r="A2313">
            <v>2313</v>
          </cell>
          <cell r="B2313" t="str">
            <v>TEJA PLACA VENTILACION #6</v>
          </cell>
          <cell r="C2313" t="str">
            <v>UN</v>
          </cell>
          <cell r="D2313">
            <v>23574</v>
          </cell>
        </row>
        <row r="2314">
          <cell r="A2314">
            <v>2314</v>
          </cell>
          <cell r="B2314" t="str">
            <v>BROCHA 1/2"</v>
          </cell>
          <cell r="C2314" t="str">
            <v>UN</v>
          </cell>
          <cell r="D2314">
            <v>1100</v>
          </cell>
        </row>
        <row r="2315">
          <cell r="A2315">
            <v>2315</v>
          </cell>
          <cell r="B2315" t="str">
            <v>BROCHA 1"</v>
          </cell>
          <cell r="C2315" t="str">
            <v>UN</v>
          </cell>
          <cell r="D2315">
            <v>1300</v>
          </cell>
        </row>
        <row r="2316">
          <cell r="A2316">
            <v>2316</v>
          </cell>
          <cell r="B2316" t="str">
            <v>BROCHA 1 1/2"</v>
          </cell>
          <cell r="C2316" t="str">
            <v>UN</v>
          </cell>
          <cell r="D2316">
            <v>1500</v>
          </cell>
        </row>
        <row r="2317">
          <cell r="A2317">
            <v>2317</v>
          </cell>
          <cell r="B2317" t="str">
            <v>BROCHA 2"</v>
          </cell>
          <cell r="C2317" t="str">
            <v>UN</v>
          </cell>
          <cell r="D2317">
            <v>2500</v>
          </cell>
        </row>
        <row r="2318">
          <cell r="A2318">
            <v>2318</v>
          </cell>
          <cell r="B2318" t="str">
            <v>BROCHA 3"</v>
          </cell>
          <cell r="C2318" t="str">
            <v>UN</v>
          </cell>
          <cell r="D2318">
            <v>4700</v>
          </cell>
        </row>
        <row r="2319">
          <cell r="A2319">
            <v>2319</v>
          </cell>
          <cell r="B2319" t="str">
            <v>TINA SPA CHARLOTE</v>
          </cell>
          <cell r="C2319" t="str">
            <v>UN</v>
          </cell>
          <cell r="D2319">
            <v>2333548</v>
          </cell>
        </row>
        <row r="2320">
          <cell r="A2320">
            <v>2320</v>
          </cell>
          <cell r="B2320" t="str">
            <v>SAUNA PERSONAL AMERICANO</v>
          </cell>
          <cell r="C2320" t="str">
            <v>UN</v>
          </cell>
          <cell r="D2320">
            <v>4401250</v>
          </cell>
        </row>
        <row r="2321">
          <cell r="A2321">
            <v>2321</v>
          </cell>
          <cell r="B2321" t="str">
            <v>BROCHA 4"</v>
          </cell>
          <cell r="C2321" t="str">
            <v>UN</v>
          </cell>
          <cell r="D2321">
            <v>7800</v>
          </cell>
        </row>
        <row r="2322">
          <cell r="A2322">
            <v>2322</v>
          </cell>
          <cell r="B2322" t="str">
            <v>BROCHA 5"</v>
          </cell>
          <cell r="C2322" t="str">
            <v>UN</v>
          </cell>
          <cell r="D2322">
            <v>11900</v>
          </cell>
        </row>
        <row r="2323">
          <cell r="A2323">
            <v>2323</v>
          </cell>
          <cell r="B2323" t="str">
            <v>CEMENTO GRIS 50KLS</v>
          </cell>
          <cell r="C2323" t="str">
            <v>BL</v>
          </cell>
          <cell r="D2323">
            <v>7500</v>
          </cell>
        </row>
        <row r="2324">
          <cell r="A2324">
            <v>2324</v>
          </cell>
          <cell r="B2324" t="str">
            <v>CEMENTO BLANCO         01</v>
          </cell>
          <cell r="C2324" t="str">
            <v>KL</v>
          </cell>
          <cell r="D2324">
            <v>415</v>
          </cell>
        </row>
        <row r="2325">
          <cell r="A2325">
            <v>2325</v>
          </cell>
          <cell r="B2325" t="str">
            <v>CEMENTO BLANCO 42.5KLS</v>
          </cell>
          <cell r="C2325" t="str">
            <v>UN</v>
          </cell>
          <cell r="D2325">
            <v>14300</v>
          </cell>
        </row>
        <row r="2326">
          <cell r="A2326">
            <v>2326</v>
          </cell>
          <cell r="B2326" t="str">
            <v>CEMENTO BLANCO 5 KLS</v>
          </cell>
          <cell r="C2326" t="str">
            <v>BL</v>
          </cell>
          <cell r="D2326">
            <v>2073</v>
          </cell>
        </row>
        <row r="2327">
          <cell r="A2327">
            <v>2327</v>
          </cell>
          <cell r="B2327" t="str">
            <v>CEMENTO BLANCO 21 1/4 KL</v>
          </cell>
          <cell r="C2327" t="str">
            <v>BL</v>
          </cell>
          <cell r="D2327">
            <v>7830</v>
          </cell>
        </row>
        <row r="2328">
          <cell r="A2328">
            <v>2328</v>
          </cell>
          <cell r="B2328" t="str">
            <v>CEMENTO BLANCO 40 KL</v>
          </cell>
          <cell r="C2328" t="str">
            <v>BL</v>
          </cell>
          <cell r="D2328">
            <v>12680</v>
          </cell>
        </row>
        <row r="2329">
          <cell r="A2329">
            <v>2329</v>
          </cell>
          <cell r="B2329" t="str">
            <v>CEMENTO DIAMANTE 40 KLS</v>
          </cell>
          <cell r="C2329" t="str">
            <v>BL</v>
          </cell>
          <cell r="D2329">
            <v>5500</v>
          </cell>
        </row>
        <row r="2330">
          <cell r="A2330">
            <v>2330</v>
          </cell>
          <cell r="B2330" t="str">
            <v>BALDOSAS AMARILLA 25X25</v>
          </cell>
          <cell r="C2330" t="str">
            <v>M2</v>
          </cell>
          <cell r="D2330">
            <v>6960</v>
          </cell>
        </row>
        <row r="2331">
          <cell r="A2331">
            <v>2331</v>
          </cell>
          <cell r="B2331" t="str">
            <v>BLANCO HUILA SPACATTO</v>
          </cell>
          <cell r="C2331" t="str">
            <v>M2</v>
          </cell>
          <cell r="D2331">
            <v>37700</v>
          </cell>
        </row>
        <row r="2332">
          <cell r="A2332">
            <v>2332</v>
          </cell>
          <cell r="B2332" t="str">
            <v>BALDOSAS ROJA 25X25</v>
          </cell>
          <cell r="C2332" t="str">
            <v>M2</v>
          </cell>
          <cell r="D2332">
            <v>6528</v>
          </cell>
        </row>
        <row r="2333">
          <cell r="A2333">
            <v>2333</v>
          </cell>
          <cell r="B2333" t="str">
            <v>BALD.BLANCO-NEGRO 25X25</v>
          </cell>
          <cell r="C2333" t="str">
            <v>M2</v>
          </cell>
          <cell r="D2333">
            <v>6960</v>
          </cell>
        </row>
        <row r="2334">
          <cell r="A2334">
            <v>2334</v>
          </cell>
          <cell r="B2334" t="str">
            <v>LAM.ICOPOR 1.20x1.20 50mm</v>
          </cell>
          <cell r="C2334" t="str">
            <v>UN</v>
          </cell>
          <cell r="D2334">
            <v>6264</v>
          </cell>
        </row>
        <row r="2335">
          <cell r="A2335">
            <v>2335</v>
          </cell>
          <cell r="B2335" t="str">
            <v>LAM.ICOPOR 1.20x2.40 50mm</v>
          </cell>
          <cell r="C2335" t="str">
            <v>UN</v>
          </cell>
          <cell r="D2335">
            <v>12528</v>
          </cell>
        </row>
        <row r="2336">
          <cell r="A2336">
            <v>2336</v>
          </cell>
          <cell r="B2336" t="str">
            <v>LAM.ICOPOR 1.20x3.60 50mm</v>
          </cell>
          <cell r="C2336" t="str">
            <v>UN</v>
          </cell>
          <cell r="D2336">
            <v>18792</v>
          </cell>
        </row>
        <row r="2337">
          <cell r="A2337">
            <v>2337</v>
          </cell>
          <cell r="B2337" t="str">
            <v>VERJAS</v>
          </cell>
          <cell r="C2337" t="str">
            <v>M2</v>
          </cell>
          <cell r="D2337">
            <v>47365</v>
          </cell>
        </row>
        <row r="2338">
          <cell r="A2338">
            <v>2338</v>
          </cell>
          <cell r="B2338" t="str">
            <v>GEOMEMBRANA POLY-FLEX  40</v>
          </cell>
          <cell r="C2338" t="str">
            <v>M2</v>
          </cell>
          <cell r="D2338">
            <v>4640</v>
          </cell>
        </row>
        <row r="2339">
          <cell r="A2339">
            <v>2339</v>
          </cell>
          <cell r="B2339" t="str">
            <v>VERJAS                 01</v>
          </cell>
          <cell r="C2339" t="str">
            <v>M2</v>
          </cell>
          <cell r="D2339">
            <v>42925</v>
          </cell>
        </row>
        <row r="2340">
          <cell r="A2340">
            <v>2340</v>
          </cell>
          <cell r="B2340" t="str">
            <v>PANEL 2.00 x 0.50</v>
          </cell>
          <cell r="C2340" t="str">
            <v>ML</v>
          </cell>
          <cell r="D2340">
            <v>21462</v>
          </cell>
        </row>
        <row r="2341">
          <cell r="A2341">
            <v>2341</v>
          </cell>
          <cell r="B2341" t="str">
            <v>MEZCLADORA ELECTRICA</v>
          </cell>
          <cell r="C2341" t="str">
            <v>DD</v>
          </cell>
          <cell r="D2341">
            <v>20880</v>
          </cell>
        </row>
        <row r="2342">
          <cell r="A2342">
            <v>2342</v>
          </cell>
          <cell r="B2342" t="str">
            <v>BALD.BLANCO-AMARIL. 25X25</v>
          </cell>
          <cell r="C2342" t="str">
            <v>M2</v>
          </cell>
          <cell r="D2342">
            <v>6960</v>
          </cell>
        </row>
        <row r="2343">
          <cell r="A2343">
            <v>2343</v>
          </cell>
          <cell r="B2343" t="str">
            <v>ELEMENTOS VERTICALES</v>
          </cell>
          <cell r="C2343" t="str">
            <v>ML</v>
          </cell>
          <cell r="D2343">
            <v>10657</v>
          </cell>
        </row>
        <row r="2344">
          <cell r="A2344">
            <v>2344</v>
          </cell>
          <cell r="B2344" t="str">
            <v>BALAUSTRES 0.3-0.31-0.32</v>
          </cell>
          <cell r="C2344" t="str">
            <v>UN</v>
          </cell>
          <cell r="D2344">
            <v>3404</v>
          </cell>
        </row>
        <row r="2345">
          <cell r="A2345">
            <v>2345</v>
          </cell>
          <cell r="B2345" t="str">
            <v>BALAUSTRES 0.33-0.34-0.36</v>
          </cell>
          <cell r="C2345" t="str">
            <v>UN</v>
          </cell>
          <cell r="D2345">
            <v>3700</v>
          </cell>
        </row>
        <row r="2346">
          <cell r="A2346">
            <v>2346</v>
          </cell>
          <cell r="B2346" t="str">
            <v>CANALETA          90x8.00</v>
          </cell>
          <cell r="C2346" t="str">
            <v>UN</v>
          </cell>
          <cell r="D2346">
            <v>74503</v>
          </cell>
        </row>
        <row r="2347">
          <cell r="A2347">
            <v>2347</v>
          </cell>
          <cell r="B2347" t="str">
            <v>CUBIERTA ARQUITECT.  1.83</v>
          </cell>
          <cell r="C2347" t="str">
            <v>UN</v>
          </cell>
          <cell r="D2347">
            <v>7426</v>
          </cell>
        </row>
        <row r="2348">
          <cell r="A2348">
            <v>2348</v>
          </cell>
          <cell r="B2348" t="str">
            <v>CUBIERTA ARQUITECT.  2.44</v>
          </cell>
          <cell r="C2348" t="str">
            <v>UN</v>
          </cell>
          <cell r="D2348">
            <v>9913</v>
          </cell>
        </row>
        <row r="2349">
          <cell r="A2349">
            <v>2349</v>
          </cell>
          <cell r="B2349" t="str">
            <v>CUBIERTA ARQUITECT.  3.05</v>
          </cell>
          <cell r="C2349" t="str">
            <v>UN</v>
          </cell>
          <cell r="D2349">
            <v>12381</v>
          </cell>
        </row>
        <row r="2350">
          <cell r="A2350">
            <v>2350</v>
          </cell>
          <cell r="B2350" t="str">
            <v>CUBIERTA ARQUITECT.  3.66</v>
          </cell>
          <cell r="C2350" t="str">
            <v>UN</v>
          </cell>
          <cell r="D2350">
            <v>15254</v>
          </cell>
        </row>
        <row r="2351">
          <cell r="A2351">
            <v>2351</v>
          </cell>
          <cell r="B2351" t="str">
            <v>TEJA TOLEDO          2.10</v>
          </cell>
          <cell r="C2351" t="str">
            <v>UN</v>
          </cell>
          <cell r="D2351">
            <v>19832</v>
          </cell>
        </row>
        <row r="2352">
          <cell r="A2352">
            <v>2352</v>
          </cell>
          <cell r="B2352" t="str">
            <v>CUBIERTA ARQUITECT. 3.05m</v>
          </cell>
          <cell r="C2352" t="str">
            <v>UN</v>
          </cell>
          <cell r="D2352">
            <v>19863</v>
          </cell>
        </row>
        <row r="2353">
          <cell r="A2353">
            <v>2353</v>
          </cell>
          <cell r="B2353" t="str">
            <v>TEJA TOLEDO          2.80</v>
          </cell>
          <cell r="C2353" t="str">
            <v>UN</v>
          </cell>
          <cell r="D2353">
            <v>26486</v>
          </cell>
        </row>
        <row r="2354">
          <cell r="A2354">
            <v>2354</v>
          </cell>
          <cell r="B2354" t="str">
            <v>TEJA TOLEDO          3.50</v>
          </cell>
          <cell r="C2354" t="str">
            <v>UN</v>
          </cell>
          <cell r="D2354">
            <v>33094</v>
          </cell>
        </row>
        <row r="2355">
          <cell r="A2355">
            <v>2355</v>
          </cell>
          <cell r="B2355" t="str">
            <v>CANALETA           90x4.5</v>
          </cell>
          <cell r="C2355" t="str">
            <v>UN</v>
          </cell>
          <cell r="D2355">
            <v>41927</v>
          </cell>
        </row>
        <row r="2356">
          <cell r="A2356">
            <v>2356</v>
          </cell>
          <cell r="B2356" t="str">
            <v>SAUNA FAMILIAR AMERICANO</v>
          </cell>
          <cell r="C2356" t="str">
            <v>UN</v>
          </cell>
          <cell r="D2356">
            <v>4893750</v>
          </cell>
        </row>
        <row r="2357">
          <cell r="A2357">
            <v>2357</v>
          </cell>
          <cell r="B2357" t="str">
            <v>TEJA TOLEDO          4.20</v>
          </cell>
          <cell r="C2357" t="str">
            <v>UN</v>
          </cell>
          <cell r="D2357">
            <v>39705</v>
          </cell>
        </row>
        <row r="2358">
          <cell r="A2358">
            <v>2358</v>
          </cell>
          <cell r="B2358" t="str">
            <v>SAUNA SOCIAL AMERICANO</v>
          </cell>
          <cell r="C2358" t="str">
            <v>UN</v>
          </cell>
          <cell r="D2358">
            <v>5468750</v>
          </cell>
        </row>
        <row r="2359">
          <cell r="A2359">
            <v>2359</v>
          </cell>
          <cell r="B2359" t="str">
            <v>CABALLETE TEJA TOLEDO</v>
          </cell>
          <cell r="C2359" t="str">
            <v>UN</v>
          </cell>
          <cell r="D2359">
            <v>2255</v>
          </cell>
        </row>
        <row r="2360">
          <cell r="A2360">
            <v>2360</v>
          </cell>
          <cell r="B2360" t="str">
            <v>TERMINAL ALERO GRANDE</v>
          </cell>
          <cell r="C2360" t="str">
            <v>UN</v>
          </cell>
          <cell r="D2360">
            <v>5119</v>
          </cell>
        </row>
        <row r="2361">
          <cell r="A2361">
            <v>2361</v>
          </cell>
          <cell r="B2361" t="str">
            <v>ESTUFA GAS 4 P ENC ELECTR</v>
          </cell>
          <cell r="C2361" t="str">
            <v>UN</v>
          </cell>
          <cell r="D2361">
            <v>193500</v>
          </cell>
        </row>
        <row r="2362">
          <cell r="A2362">
            <v>2362</v>
          </cell>
          <cell r="B2362" t="str">
            <v>TERMINAL UNIVERSAL PLANO</v>
          </cell>
          <cell r="C2362" t="str">
            <v>UN</v>
          </cell>
          <cell r="D2362">
            <v>6130</v>
          </cell>
        </row>
        <row r="2363">
          <cell r="A2363">
            <v>2363</v>
          </cell>
          <cell r="B2363" t="str">
            <v>TERMINAL ALERO PEQUEÑO</v>
          </cell>
          <cell r="C2363" t="str">
            <v>UN</v>
          </cell>
          <cell r="D2363">
            <v>3969</v>
          </cell>
        </row>
        <row r="2364">
          <cell r="A2364">
            <v>2364</v>
          </cell>
          <cell r="B2364" t="str">
            <v>PERFIL ABIERTO 50x100  16</v>
          </cell>
          <cell r="C2364" t="str">
            <v>UN</v>
          </cell>
          <cell r="D2364">
            <v>24232</v>
          </cell>
        </row>
        <row r="2365">
          <cell r="A2365">
            <v>2365</v>
          </cell>
          <cell r="B2365" t="str">
            <v>ESTUFA GAS 4 PUESTOS   02</v>
          </cell>
          <cell r="C2365" t="str">
            <v>UN</v>
          </cell>
          <cell r="D2365">
            <v>171900</v>
          </cell>
        </row>
        <row r="2366">
          <cell r="A2366">
            <v>2366</v>
          </cell>
          <cell r="B2366" t="str">
            <v>HORNO ESTATICO</v>
          </cell>
          <cell r="C2366" t="str">
            <v>UN</v>
          </cell>
          <cell r="D2366">
            <v>249500</v>
          </cell>
        </row>
        <row r="2367">
          <cell r="A2367">
            <v>2367</v>
          </cell>
          <cell r="B2367" t="str">
            <v>PERFIL ABIERTO 50x100  14</v>
          </cell>
          <cell r="C2367" t="str">
            <v>UN</v>
          </cell>
          <cell r="D2367">
            <v>29885</v>
          </cell>
        </row>
        <row r="2368">
          <cell r="A2368">
            <v>2368</v>
          </cell>
          <cell r="B2368" t="str">
            <v>AZULEJO           15x22.5</v>
          </cell>
          <cell r="C2368" t="str">
            <v>M2</v>
          </cell>
          <cell r="D2368">
            <v>8294</v>
          </cell>
        </row>
        <row r="2369">
          <cell r="A2369">
            <v>2369</v>
          </cell>
          <cell r="B2369" t="str">
            <v>ACCESORIO ANDINO BLANCO</v>
          </cell>
          <cell r="C2369" t="str">
            <v>UN</v>
          </cell>
          <cell r="D2369">
            <v>11426</v>
          </cell>
        </row>
        <row r="2370">
          <cell r="A2370">
            <v>2370</v>
          </cell>
          <cell r="B2370" t="str">
            <v>REVISION ENERGIA      E-3</v>
          </cell>
          <cell r="C2370" t="str">
            <v>UN</v>
          </cell>
          <cell r="D2370">
            <v>6413</v>
          </cell>
        </row>
        <row r="2371">
          <cell r="A2371">
            <v>2371</v>
          </cell>
          <cell r="B2371" t="str">
            <v>DOTACION OFICINA</v>
          </cell>
          <cell r="C2371" t="str">
            <v>UN</v>
          </cell>
          <cell r="D2371">
            <v>350460</v>
          </cell>
        </row>
        <row r="2372">
          <cell r="A2372">
            <v>2372</v>
          </cell>
          <cell r="B2372" t="str">
            <v>TEJA INGLESA MOORE</v>
          </cell>
          <cell r="C2372" t="str">
            <v>M2</v>
          </cell>
          <cell r="D2372">
            <v>12412</v>
          </cell>
        </row>
        <row r="2373">
          <cell r="A2373">
            <v>2373</v>
          </cell>
          <cell r="B2373" t="str">
            <v>MINICARGADOR BOBCAT 753</v>
          </cell>
          <cell r="C2373" t="str">
            <v>HR</v>
          </cell>
          <cell r="D2373">
            <v>18560</v>
          </cell>
        </row>
        <row r="2374">
          <cell r="A2374">
            <v>2374</v>
          </cell>
          <cell r="B2374" t="str">
            <v>TEJA PLANA</v>
          </cell>
          <cell r="C2374" t="str">
            <v>M2</v>
          </cell>
          <cell r="D2374">
            <v>10904</v>
          </cell>
        </row>
        <row r="2375">
          <cell r="A2375">
            <v>2375</v>
          </cell>
          <cell r="B2375" t="str">
            <v>COMPRESOR CON MARTILLO</v>
          </cell>
          <cell r="C2375" t="str">
            <v>HR</v>
          </cell>
          <cell r="D2375">
            <v>21460</v>
          </cell>
        </row>
        <row r="2376">
          <cell r="A2376">
            <v>2376</v>
          </cell>
          <cell r="B2376" t="str">
            <v>TEJA BAVARA            01</v>
          </cell>
          <cell r="C2376" t="str">
            <v>M2</v>
          </cell>
          <cell r="D2376">
            <v>10074</v>
          </cell>
        </row>
        <row r="2377">
          <cell r="A2377">
            <v>2377</v>
          </cell>
          <cell r="B2377" t="str">
            <v>TEJA MOORE CABALLETE</v>
          </cell>
          <cell r="C2377" t="str">
            <v>ML</v>
          </cell>
          <cell r="D2377">
            <v>1972</v>
          </cell>
        </row>
        <row r="2378">
          <cell r="A2378">
            <v>2378</v>
          </cell>
          <cell r="B2378" t="str">
            <v>BALAUSTRES 0.37</v>
          </cell>
          <cell r="C2378" t="str">
            <v>UN</v>
          </cell>
          <cell r="D2378">
            <v>2886</v>
          </cell>
        </row>
        <row r="2379">
          <cell r="A2379">
            <v>2379</v>
          </cell>
          <cell r="B2379" t="str">
            <v>BALCONES CANASTAS</v>
          </cell>
          <cell r="C2379" t="str">
            <v>ML</v>
          </cell>
          <cell r="D2379">
            <v>108052</v>
          </cell>
        </row>
        <row r="2380">
          <cell r="A2380">
            <v>2380</v>
          </cell>
          <cell r="B2380" t="str">
            <v>CALADOS</v>
          </cell>
          <cell r="C2380" t="str">
            <v>M2</v>
          </cell>
          <cell r="D2380">
            <v>74008</v>
          </cell>
        </row>
        <row r="2381">
          <cell r="A2381">
            <v>2381</v>
          </cell>
          <cell r="B2381" t="str">
            <v>CAFE PINTA 153x305x10</v>
          </cell>
          <cell r="C2381" t="str">
            <v>M2</v>
          </cell>
          <cell r="D2381">
            <v>52780</v>
          </cell>
        </row>
        <row r="2382">
          <cell r="A2382">
            <v>2382</v>
          </cell>
          <cell r="B2382" t="str">
            <v>CALADOS ESPECIALES</v>
          </cell>
          <cell r="C2382" t="str">
            <v>M2</v>
          </cell>
          <cell r="D2382">
            <v>84369</v>
          </cell>
        </row>
        <row r="2383">
          <cell r="A2383">
            <v>2383</v>
          </cell>
          <cell r="B2383" t="str">
            <v>CUBIERTA LUXALON  0.4mm</v>
          </cell>
          <cell r="C2383" t="str">
            <v>M2</v>
          </cell>
          <cell r="D2383">
            <v>35380</v>
          </cell>
        </row>
        <row r="2384">
          <cell r="A2384">
            <v>2384</v>
          </cell>
          <cell r="B2384" t="str">
            <v>HORNO MULTIFUNC VENTILADO</v>
          </cell>
          <cell r="C2384" t="str">
            <v>UN</v>
          </cell>
          <cell r="D2384">
            <v>477600</v>
          </cell>
        </row>
        <row r="2385">
          <cell r="A2385">
            <v>2385</v>
          </cell>
          <cell r="B2385" t="str">
            <v>CUBIERTA LUXALON  0.4mm01</v>
          </cell>
          <cell r="C2385" t="str">
            <v>M2</v>
          </cell>
          <cell r="D2385">
            <v>36192</v>
          </cell>
        </row>
        <row r="2386">
          <cell r="A2386">
            <v>2386</v>
          </cell>
          <cell r="B2386" t="str">
            <v>HORNO MULTIFUNC VENTILA01</v>
          </cell>
          <cell r="C2386" t="str">
            <v>UN</v>
          </cell>
          <cell r="D2386">
            <v>434500</v>
          </cell>
        </row>
        <row r="2387">
          <cell r="A2387">
            <v>2387</v>
          </cell>
          <cell r="B2387" t="str">
            <v>CUBIERTA LUXALON ALUM.0.5</v>
          </cell>
          <cell r="C2387" t="str">
            <v>M2</v>
          </cell>
          <cell r="D2387">
            <v>43384</v>
          </cell>
        </row>
        <row r="2388">
          <cell r="A2388">
            <v>2388</v>
          </cell>
          <cell r="B2388" t="str">
            <v>CUBIERTA LUXALON ALUM.001</v>
          </cell>
          <cell r="C2388" t="str">
            <v>M2</v>
          </cell>
          <cell r="D2388">
            <v>44196</v>
          </cell>
        </row>
        <row r="2389">
          <cell r="A2389">
            <v>2389</v>
          </cell>
          <cell r="B2389" t="str">
            <v>CUMBRERA A 1 Y 2 AGUAS</v>
          </cell>
          <cell r="C2389" t="str">
            <v>Ml</v>
          </cell>
          <cell r="D2389">
            <v>10590</v>
          </cell>
        </row>
        <row r="2390">
          <cell r="A2390">
            <v>2390</v>
          </cell>
          <cell r="B2390" t="str">
            <v>BALD.IMITAC.GRANITO 25X25</v>
          </cell>
          <cell r="C2390" t="str">
            <v>M2</v>
          </cell>
          <cell r="D2390">
            <v>6960</v>
          </cell>
        </row>
        <row r="2391">
          <cell r="A2391">
            <v>2391</v>
          </cell>
          <cell r="B2391" t="str">
            <v>REMATE LAT. MURO  0.15 cm</v>
          </cell>
          <cell r="C2391" t="str">
            <v>Ml</v>
          </cell>
          <cell r="D2391">
            <v>10590</v>
          </cell>
        </row>
        <row r="2392">
          <cell r="A2392">
            <v>2392</v>
          </cell>
          <cell r="B2392" t="str">
            <v>MALLA GALLINERO  1.80x36m</v>
          </cell>
          <cell r="C2392" t="str">
            <v>RL</v>
          </cell>
          <cell r="D2392">
            <v>83700</v>
          </cell>
        </row>
        <row r="2393">
          <cell r="A2393">
            <v>2393</v>
          </cell>
          <cell r="B2393" t="str">
            <v>LIMAHOYA Desarro.0.384 mm</v>
          </cell>
          <cell r="C2393" t="str">
            <v>ML</v>
          </cell>
          <cell r="D2393">
            <v>10590</v>
          </cell>
        </row>
        <row r="2394">
          <cell r="A2394">
            <v>2394</v>
          </cell>
          <cell r="B2394" t="str">
            <v>TABLON LISO LATINO SALMON</v>
          </cell>
          <cell r="C2394" t="str">
            <v>M2</v>
          </cell>
          <cell r="D2394">
            <v>9535</v>
          </cell>
        </row>
        <row r="2395">
          <cell r="A2395">
            <v>2395</v>
          </cell>
          <cell r="B2395" t="str">
            <v>TEJA BAVARA ROJA</v>
          </cell>
          <cell r="C2395" t="str">
            <v>M2</v>
          </cell>
          <cell r="D2395">
            <v>13816</v>
          </cell>
        </row>
        <row r="2396">
          <cell r="A2396">
            <v>2396</v>
          </cell>
          <cell r="B2396" t="str">
            <v>FIJAMIX</v>
          </cell>
          <cell r="C2396" t="str">
            <v>KG</v>
          </cell>
          <cell r="D2396">
            <v>7830</v>
          </cell>
        </row>
        <row r="2397">
          <cell r="A2397">
            <v>2397</v>
          </cell>
          <cell r="B2397" t="str">
            <v>SEGUETA METALOY   12x3 cm</v>
          </cell>
          <cell r="C2397" t="str">
            <v>UN</v>
          </cell>
          <cell r="D2397">
            <v>1136</v>
          </cell>
        </row>
        <row r="2398">
          <cell r="A2398">
            <v>2398</v>
          </cell>
          <cell r="B2398" t="str">
            <v>CERAMICA BEIGE MARMOLIZA</v>
          </cell>
          <cell r="C2398" t="str">
            <v>M2</v>
          </cell>
          <cell r="D2398">
            <v>12123</v>
          </cell>
        </row>
        <row r="2399">
          <cell r="A2399">
            <v>2399</v>
          </cell>
          <cell r="B2399" t="str">
            <v>TABLON LISO LATINO ROJO</v>
          </cell>
          <cell r="C2399" t="str">
            <v>M2</v>
          </cell>
          <cell r="D2399">
            <v>9535</v>
          </cell>
        </row>
        <row r="2400">
          <cell r="A2400">
            <v>2400</v>
          </cell>
          <cell r="B2400" t="str">
            <v>CERAMICA BLANCO LISO</v>
          </cell>
          <cell r="C2400" t="str">
            <v>M2</v>
          </cell>
          <cell r="D2400">
            <v>9825</v>
          </cell>
        </row>
        <row r="2401">
          <cell r="A2401">
            <v>2401</v>
          </cell>
          <cell r="B2401" t="str">
            <v>CERAMICA GRAMILLA BLANCA</v>
          </cell>
          <cell r="C2401" t="str">
            <v>M2</v>
          </cell>
          <cell r="D2401">
            <v>11194</v>
          </cell>
        </row>
        <row r="2402">
          <cell r="A2402">
            <v>2402</v>
          </cell>
          <cell r="B2402" t="str">
            <v>VALVULA DE REGULACION 1/2</v>
          </cell>
          <cell r="C2402" t="str">
            <v>UN</v>
          </cell>
          <cell r="D2402">
            <v>12439</v>
          </cell>
        </row>
        <row r="2403">
          <cell r="A2403">
            <v>2403</v>
          </cell>
          <cell r="B2403" t="str">
            <v>REVISION ENERGIA      E-4</v>
          </cell>
          <cell r="C2403" t="str">
            <v>UN</v>
          </cell>
          <cell r="D2403">
            <v>8334</v>
          </cell>
        </row>
        <row r="2404">
          <cell r="A2404">
            <v>2404</v>
          </cell>
          <cell r="B2404" t="str">
            <v>ORINAL PEQUEÑO</v>
          </cell>
          <cell r="C2404" t="str">
            <v>UN</v>
          </cell>
          <cell r="D2404">
            <v>43906</v>
          </cell>
        </row>
        <row r="2405">
          <cell r="A2405">
            <v>2405</v>
          </cell>
          <cell r="B2405" t="str">
            <v>BALDOSA JASPEADA 30X30</v>
          </cell>
          <cell r="C2405" t="str">
            <v>M2</v>
          </cell>
          <cell r="D2405">
            <v>6985</v>
          </cell>
        </row>
        <row r="2406">
          <cell r="A2406">
            <v>2406</v>
          </cell>
          <cell r="B2406" t="str">
            <v>CERAMICA GRAMILLA CAFE</v>
          </cell>
          <cell r="C2406" t="str">
            <v>M2</v>
          </cell>
          <cell r="D2406">
            <v>11194</v>
          </cell>
        </row>
        <row r="2407">
          <cell r="A2407">
            <v>2407</v>
          </cell>
          <cell r="B2407" t="str">
            <v>CERAMICA GRIS LISO</v>
          </cell>
          <cell r="C2407" t="str">
            <v>M2</v>
          </cell>
          <cell r="D2407">
            <v>9825</v>
          </cell>
        </row>
        <row r="2408">
          <cell r="A2408">
            <v>2408</v>
          </cell>
          <cell r="B2408" t="str">
            <v>CERAMICA ALMENRA TEX</v>
          </cell>
          <cell r="C2408" t="str">
            <v>M2</v>
          </cell>
          <cell r="D2408">
            <v>11293</v>
          </cell>
        </row>
        <row r="2409">
          <cell r="A2409">
            <v>2409</v>
          </cell>
          <cell r="B2409" t="str">
            <v>CERAMICA GRANILLA BLANCA</v>
          </cell>
          <cell r="C2409" t="str">
            <v>M2</v>
          </cell>
          <cell r="D2409">
            <v>12748</v>
          </cell>
        </row>
        <row r="2410">
          <cell r="A2410">
            <v>2410</v>
          </cell>
          <cell r="B2410" t="str">
            <v>CERAMICA GRANILLA CAFE</v>
          </cell>
          <cell r="C2410" t="str">
            <v>M2</v>
          </cell>
          <cell r="D2410">
            <v>12748</v>
          </cell>
        </row>
        <row r="2411">
          <cell r="A2411">
            <v>2411</v>
          </cell>
          <cell r="B2411" t="str">
            <v>BALDOSA MADERA 25X25</v>
          </cell>
          <cell r="C2411" t="str">
            <v>M2</v>
          </cell>
          <cell r="D2411">
            <v>6960</v>
          </cell>
        </row>
        <row r="2412">
          <cell r="A2412">
            <v>2412</v>
          </cell>
          <cell r="B2412" t="str">
            <v>CERAMICA GRIS LISO     01</v>
          </cell>
          <cell r="C2412" t="str">
            <v>M2</v>
          </cell>
          <cell r="D2412">
            <v>10858</v>
          </cell>
        </row>
        <row r="2413">
          <cell r="A2413">
            <v>2413</v>
          </cell>
          <cell r="B2413" t="str">
            <v>ESPEJO ARGENTINO      4mm</v>
          </cell>
          <cell r="C2413" t="str">
            <v>M2</v>
          </cell>
          <cell r="D2413">
            <v>21471</v>
          </cell>
        </row>
        <row r="2414">
          <cell r="A2414">
            <v>2414</v>
          </cell>
          <cell r="B2414" t="str">
            <v>REVISION ENERGIA      E-5</v>
          </cell>
          <cell r="C2414" t="str">
            <v>UN</v>
          </cell>
          <cell r="D2414">
            <v>11494</v>
          </cell>
        </row>
        <row r="2415">
          <cell r="A2415">
            <v>2415</v>
          </cell>
          <cell r="B2415" t="str">
            <v>ESPEJO ARGENTINO      5mm</v>
          </cell>
          <cell r="C2415" t="str">
            <v>M2</v>
          </cell>
          <cell r="D2415">
            <v>28776</v>
          </cell>
        </row>
        <row r="2416">
          <cell r="A2416">
            <v>2416</v>
          </cell>
          <cell r="B2416" t="str">
            <v>BASE ASFALT.1350   (OBRA)</v>
          </cell>
          <cell r="C2416" t="str">
            <v>M3</v>
          </cell>
          <cell r="D2416">
            <v>130000</v>
          </cell>
        </row>
        <row r="2417">
          <cell r="A2417">
            <v>2417</v>
          </cell>
          <cell r="B2417" t="str">
            <v>ACRILCOR</v>
          </cell>
          <cell r="C2417" t="str">
            <v>KG</v>
          </cell>
          <cell r="D2417">
            <v>2850</v>
          </cell>
        </row>
        <row r="2418">
          <cell r="A2418">
            <v>2418</v>
          </cell>
          <cell r="B2418" t="str">
            <v>CERAMICA BEIGE LISO RENAC</v>
          </cell>
          <cell r="C2418" t="str">
            <v>M2</v>
          </cell>
          <cell r="D2418">
            <v>14384</v>
          </cell>
        </row>
        <row r="2419">
          <cell r="A2419">
            <v>2419</v>
          </cell>
          <cell r="B2419" t="str">
            <v>CALADOS MOD. 0.70x0.70</v>
          </cell>
          <cell r="C2419" t="str">
            <v>UN</v>
          </cell>
          <cell r="D2419">
            <v>60687</v>
          </cell>
        </row>
        <row r="2420">
          <cell r="A2420">
            <v>2420</v>
          </cell>
          <cell r="B2420" t="str">
            <v>REVISION ENERGIA      E-6</v>
          </cell>
          <cell r="C2420" t="str">
            <v>UN</v>
          </cell>
          <cell r="D2420">
            <v>12824</v>
          </cell>
        </row>
        <row r="2421">
          <cell r="A2421">
            <v>2421</v>
          </cell>
          <cell r="B2421" t="str">
            <v>CERAMICA BLANCA LISO RENA</v>
          </cell>
          <cell r="C2421" t="str">
            <v>M2</v>
          </cell>
          <cell r="D2421">
            <v>14384</v>
          </cell>
        </row>
        <row r="2422">
          <cell r="A2422">
            <v>2422</v>
          </cell>
          <cell r="B2422" t="str">
            <v>DESAGUE  BAÑERA AUTOMATIC</v>
          </cell>
          <cell r="C2422" t="str">
            <v>UN</v>
          </cell>
          <cell r="D2422">
            <v>55265</v>
          </cell>
        </row>
        <row r="2423">
          <cell r="A2423">
            <v>2423</v>
          </cell>
          <cell r="B2423" t="str">
            <v>BALDOSA P1 PAYANDE</v>
          </cell>
          <cell r="C2423" t="str">
            <v>M2</v>
          </cell>
          <cell r="D2423">
            <v>13270</v>
          </cell>
        </row>
        <row r="2424">
          <cell r="A2424">
            <v>2424</v>
          </cell>
          <cell r="B2424" t="str">
            <v>ARENA AMARILLA</v>
          </cell>
          <cell r="C2424" t="str">
            <v>M3</v>
          </cell>
          <cell r="D2424">
            <v>10700</v>
          </cell>
        </row>
        <row r="2425">
          <cell r="A2425">
            <v>2425</v>
          </cell>
          <cell r="B2425" t="str">
            <v>CALADOS MOD. 1.20x0.80</v>
          </cell>
          <cell r="C2425" t="str">
            <v>UN</v>
          </cell>
          <cell r="D2425">
            <v>109532</v>
          </cell>
        </row>
        <row r="2426">
          <cell r="A2426">
            <v>2426</v>
          </cell>
          <cell r="B2426" t="str">
            <v>MARMOL IMPORTADO BATTICHI</v>
          </cell>
          <cell r="C2426" t="str">
            <v>M2</v>
          </cell>
          <cell r="D2426">
            <v>52500</v>
          </cell>
        </row>
        <row r="2427">
          <cell r="A2427">
            <v>2427</v>
          </cell>
          <cell r="B2427" t="str">
            <v>ALFOMBR.TERUEL RES.7.0 mm</v>
          </cell>
          <cell r="C2427" t="str">
            <v>M2</v>
          </cell>
          <cell r="D2427">
            <v>11433</v>
          </cell>
        </row>
        <row r="2428">
          <cell r="A2428">
            <v>2428</v>
          </cell>
          <cell r="B2428" t="str">
            <v>ALFOMBRA ARENA RES. 75 mm</v>
          </cell>
          <cell r="C2428" t="str">
            <v>M2</v>
          </cell>
          <cell r="D2428">
            <v>12247</v>
          </cell>
        </row>
        <row r="2429">
          <cell r="A2429">
            <v>2429</v>
          </cell>
          <cell r="B2429" t="str">
            <v>CALADOS MOD. 1.00x1.00</v>
          </cell>
          <cell r="C2429" t="str">
            <v>UN</v>
          </cell>
          <cell r="D2429">
            <v>74008</v>
          </cell>
        </row>
        <row r="2430">
          <cell r="A2430">
            <v>2430</v>
          </cell>
          <cell r="B2430" t="str">
            <v>ALFOMB.MALLORCA RES.17 mm</v>
          </cell>
          <cell r="C2430" t="str">
            <v>M2</v>
          </cell>
          <cell r="D2430">
            <v>18239</v>
          </cell>
        </row>
        <row r="2431">
          <cell r="A2431">
            <v>2431</v>
          </cell>
          <cell r="B2431" t="str">
            <v>ALFOMBRA CARDEÑA   13.5mm</v>
          </cell>
          <cell r="C2431" t="str">
            <v>M2</v>
          </cell>
          <cell r="D2431">
            <v>23396</v>
          </cell>
        </row>
        <row r="2432">
          <cell r="A2432">
            <v>2432</v>
          </cell>
          <cell r="B2432" t="str">
            <v>ALFOMBRA MINK RES.  23 mm</v>
          </cell>
          <cell r="C2432" t="str">
            <v>M2</v>
          </cell>
          <cell r="D2432">
            <v>59157</v>
          </cell>
        </row>
        <row r="2433">
          <cell r="A2433">
            <v>2433</v>
          </cell>
          <cell r="B2433" t="str">
            <v>ALF.OASIS IMP. RES 8.0 mm</v>
          </cell>
          <cell r="C2433" t="str">
            <v>M2</v>
          </cell>
          <cell r="D2433">
            <v>23735</v>
          </cell>
        </row>
        <row r="2434">
          <cell r="A2434">
            <v>2434</v>
          </cell>
          <cell r="B2434" t="str">
            <v>ALFOMBRA BOUNTY   13.0 mm</v>
          </cell>
          <cell r="C2434" t="str">
            <v>M2</v>
          </cell>
          <cell r="D2434">
            <v>24570</v>
          </cell>
        </row>
        <row r="2435">
          <cell r="A2435">
            <v>2435</v>
          </cell>
          <cell r="B2435" t="str">
            <v>LISTON CEDRO 2"x2"x12'</v>
          </cell>
          <cell r="C2435" t="str">
            <v>UN</v>
          </cell>
          <cell r="D2435">
            <v>8000</v>
          </cell>
        </row>
        <row r="2436">
          <cell r="A2436">
            <v>2436</v>
          </cell>
          <cell r="B2436" t="str">
            <v>ALFOMBR.HERCULES COM.5 mm</v>
          </cell>
          <cell r="C2436" t="str">
            <v>M2</v>
          </cell>
          <cell r="D2436">
            <v>28792</v>
          </cell>
        </row>
        <row r="2437">
          <cell r="A2437">
            <v>2437</v>
          </cell>
          <cell r="B2437" t="str">
            <v>ALF.REFLEJOS COM  4.50 mm</v>
          </cell>
          <cell r="C2437" t="str">
            <v>M2</v>
          </cell>
          <cell r="D2437">
            <v>20080</v>
          </cell>
        </row>
        <row r="2438">
          <cell r="A2438">
            <v>2438</v>
          </cell>
          <cell r="B2438" t="str">
            <v>MENSULA # 2</v>
          </cell>
          <cell r="C2438" t="str">
            <v>M2</v>
          </cell>
          <cell r="D2438">
            <v>7500</v>
          </cell>
        </row>
        <row r="2439">
          <cell r="A2439">
            <v>2439</v>
          </cell>
          <cell r="B2439" t="str">
            <v>B.IMIT.MARMOL-GRIS 25X25</v>
          </cell>
          <cell r="C2439" t="str">
            <v>M2</v>
          </cell>
          <cell r="D2439">
            <v>6960</v>
          </cell>
        </row>
        <row r="2440">
          <cell r="A2440">
            <v>2440</v>
          </cell>
          <cell r="B2440" t="str">
            <v>ZOCALO BALD-CEMEN.25X25</v>
          </cell>
          <cell r="C2440" t="str">
            <v>ML</v>
          </cell>
          <cell r="D2440">
            <v>2176</v>
          </cell>
        </row>
        <row r="2441">
          <cell r="A2441">
            <v>2441</v>
          </cell>
          <cell r="B2441" t="str">
            <v>MALLA ZARANDA  3x3-.90x30</v>
          </cell>
          <cell r="C2441" t="str">
            <v>UN</v>
          </cell>
          <cell r="D2441">
            <v>141000</v>
          </cell>
        </row>
        <row r="2442">
          <cell r="A2442">
            <v>2442</v>
          </cell>
          <cell r="B2442" t="str">
            <v>CERAMICA PARKET ITALIA 20</v>
          </cell>
          <cell r="C2442" t="str">
            <v>M2</v>
          </cell>
          <cell r="D2442">
            <v>9500</v>
          </cell>
        </row>
        <row r="2443">
          <cell r="A2443">
            <v>2443</v>
          </cell>
          <cell r="B2443" t="str">
            <v>ZOCALO BALD-CEMEN.10X30</v>
          </cell>
          <cell r="C2443" t="str">
            <v>ML</v>
          </cell>
          <cell r="D2443">
            <v>2612</v>
          </cell>
        </row>
        <row r="2444">
          <cell r="A2444">
            <v>2444</v>
          </cell>
          <cell r="B2444" t="str">
            <v>ZOCALO PARA GRANO 35X35</v>
          </cell>
          <cell r="C2444" t="str">
            <v>ML</v>
          </cell>
          <cell r="D2444">
            <v>3900</v>
          </cell>
        </row>
        <row r="2445">
          <cell r="A2445">
            <v>2445</v>
          </cell>
          <cell r="B2445" t="str">
            <v>ACCESORIO ALAMEDA</v>
          </cell>
          <cell r="C2445" t="str">
            <v>UN</v>
          </cell>
          <cell r="D2445">
            <v>10672</v>
          </cell>
        </row>
        <row r="2446">
          <cell r="A2446">
            <v>2446</v>
          </cell>
          <cell r="B2446" t="str">
            <v>ZOCALO PARA GRANO 40X40</v>
          </cell>
          <cell r="C2446" t="str">
            <v>ML</v>
          </cell>
          <cell r="D2446">
            <v>4274</v>
          </cell>
        </row>
        <row r="2447">
          <cell r="A2447">
            <v>2447</v>
          </cell>
          <cell r="B2447" t="str">
            <v>CALADOS MOD. H=0.70</v>
          </cell>
          <cell r="C2447" t="str">
            <v>ML</v>
          </cell>
          <cell r="D2447">
            <v>53286</v>
          </cell>
        </row>
        <row r="2448">
          <cell r="A2448">
            <v>2448</v>
          </cell>
          <cell r="B2448" t="str">
            <v>COLLARIN SIN SALIDA  4-5"</v>
          </cell>
          <cell r="C2448" t="str">
            <v>UN</v>
          </cell>
          <cell r="D2448">
            <v>4000</v>
          </cell>
        </row>
        <row r="2449">
          <cell r="A2449">
            <v>2449</v>
          </cell>
          <cell r="B2449" t="str">
            <v>PERNO          5/8" x  8"</v>
          </cell>
          <cell r="C2449" t="str">
            <v>UN</v>
          </cell>
          <cell r="D2449">
            <v>2450</v>
          </cell>
        </row>
        <row r="2450">
          <cell r="A2450">
            <v>2450</v>
          </cell>
          <cell r="B2450" t="str">
            <v>UNIVERSAL GALVANIZADA 1/2</v>
          </cell>
          <cell r="C2450" t="str">
            <v>UN</v>
          </cell>
          <cell r="D2450">
            <v>1834</v>
          </cell>
        </row>
        <row r="2451">
          <cell r="A2451">
            <v>2451</v>
          </cell>
          <cell r="B2451" t="str">
            <v>BLOCK VIBRADO HUECO No.4</v>
          </cell>
          <cell r="C2451" t="str">
            <v>UN</v>
          </cell>
          <cell r="D2451">
            <v>560</v>
          </cell>
        </row>
        <row r="2452">
          <cell r="A2452">
            <v>2452</v>
          </cell>
          <cell r="B2452" t="str">
            <v>BLOCK VIBRADO HUECO No.6</v>
          </cell>
          <cell r="C2452" t="str">
            <v>UN</v>
          </cell>
          <cell r="D2452">
            <v>750</v>
          </cell>
        </row>
        <row r="2453">
          <cell r="A2453">
            <v>2453</v>
          </cell>
          <cell r="B2453" t="str">
            <v>BLOCK VIBRADO HUECO No.8</v>
          </cell>
          <cell r="C2453" t="str">
            <v>UN</v>
          </cell>
          <cell r="D2453">
            <v>1160</v>
          </cell>
        </row>
        <row r="2454">
          <cell r="A2454">
            <v>2454</v>
          </cell>
          <cell r="B2454" t="str">
            <v>BLOCK MACIZO No. 4</v>
          </cell>
          <cell r="C2454" t="str">
            <v>UN</v>
          </cell>
          <cell r="D2454">
            <v>760</v>
          </cell>
        </row>
        <row r="2455">
          <cell r="A2455">
            <v>2455</v>
          </cell>
          <cell r="B2455" t="str">
            <v>CALADO PERSIANA 50X10</v>
          </cell>
          <cell r="C2455" t="str">
            <v>UN</v>
          </cell>
          <cell r="D2455">
            <v>808</v>
          </cell>
        </row>
        <row r="2456">
          <cell r="A2456">
            <v>2456</v>
          </cell>
          <cell r="B2456" t="str">
            <v>CALADO PERSIANA 20X40</v>
          </cell>
          <cell r="C2456" t="str">
            <v>UN</v>
          </cell>
          <cell r="D2456">
            <v>1030</v>
          </cell>
        </row>
        <row r="2457">
          <cell r="A2457">
            <v>2457</v>
          </cell>
          <cell r="B2457" t="str">
            <v>UNIVERSAL GALVANIZADA 3/4</v>
          </cell>
          <cell r="C2457" t="str">
            <v>UN</v>
          </cell>
          <cell r="D2457">
            <v>2493</v>
          </cell>
        </row>
        <row r="2458">
          <cell r="A2458">
            <v>2458</v>
          </cell>
          <cell r="B2458" t="str">
            <v>UNIVERSAL GALVANIZADA   1</v>
          </cell>
          <cell r="C2458" t="str">
            <v>UN</v>
          </cell>
          <cell r="D2458">
            <v>2902</v>
          </cell>
        </row>
        <row r="2459">
          <cell r="A2459">
            <v>2459</v>
          </cell>
          <cell r="B2459" t="str">
            <v>CALADO OJO DE BUEY 40X40</v>
          </cell>
          <cell r="C2459" t="str">
            <v>UN</v>
          </cell>
          <cell r="D2459">
            <v>2115</v>
          </cell>
        </row>
        <row r="2460">
          <cell r="A2460">
            <v>2460</v>
          </cell>
          <cell r="B2460" t="str">
            <v>CALADO OJO DE BUEY 50X50</v>
          </cell>
          <cell r="C2460" t="str">
            <v>UN</v>
          </cell>
          <cell r="D2460">
            <v>3395</v>
          </cell>
        </row>
        <row r="2461">
          <cell r="A2461">
            <v>2461</v>
          </cell>
          <cell r="B2461" t="str">
            <v>MENSULA # 4</v>
          </cell>
          <cell r="C2461" t="str">
            <v>M2</v>
          </cell>
          <cell r="D2461">
            <v>7500</v>
          </cell>
        </row>
        <row r="2462">
          <cell r="A2462">
            <v>2462</v>
          </cell>
          <cell r="B2462" t="str">
            <v>BOTON   # 1-2-6</v>
          </cell>
          <cell r="C2462" t="str">
            <v>M2</v>
          </cell>
          <cell r="D2462">
            <v>2900</v>
          </cell>
        </row>
        <row r="2463">
          <cell r="A2463">
            <v>2463</v>
          </cell>
          <cell r="B2463" t="str">
            <v>CALADO 25X25</v>
          </cell>
          <cell r="C2463" t="str">
            <v>UN</v>
          </cell>
          <cell r="D2463">
            <v>670</v>
          </cell>
        </row>
        <row r="2464">
          <cell r="A2464">
            <v>2464</v>
          </cell>
          <cell r="B2464" t="str">
            <v>CALADO PERSIANA 25X25</v>
          </cell>
          <cell r="C2464" t="str">
            <v>UN</v>
          </cell>
          <cell r="D2464">
            <v>808</v>
          </cell>
        </row>
        <row r="2465">
          <cell r="A2465">
            <v>2465</v>
          </cell>
          <cell r="B2465" t="str">
            <v>VINILICO CUNETE</v>
          </cell>
          <cell r="C2465" t="str">
            <v>UN</v>
          </cell>
          <cell r="D2465">
            <v>100870</v>
          </cell>
        </row>
        <row r="2466">
          <cell r="A2466">
            <v>2466</v>
          </cell>
          <cell r="B2466" t="str">
            <v>VINILICO GALON</v>
          </cell>
          <cell r="C2466" t="str">
            <v>UN</v>
          </cell>
          <cell r="D2466">
            <v>20420</v>
          </cell>
        </row>
        <row r="2467">
          <cell r="A2467">
            <v>2467</v>
          </cell>
          <cell r="B2467" t="str">
            <v>PISO PARQUET GUAYAC.30x30</v>
          </cell>
          <cell r="C2467" t="str">
            <v>M2</v>
          </cell>
          <cell r="D2467">
            <v>9500</v>
          </cell>
        </row>
        <row r="2468">
          <cell r="A2468">
            <v>2468</v>
          </cell>
          <cell r="B2468" t="str">
            <v>CINTA SELLADO P/DRYWALL</v>
          </cell>
          <cell r="C2468" t="str">
            <v>ML</v>
          </cell>
          <cell r="D2468">
            <v>31</v>
          </cell>
        </row>
        <row r="2469">
          <cell r="A2469">
            <v>2469</v>
          </cell>
          <cell r="B2469" t="str">
            <v>TORNILLO P/FIJAR DRYWALL</v>
          </cell>
          <cell r="C2469" t="str">
            <v>UN</v>
          </cell>
          <cell r="D2469">
            <v>8</v>
          </cell>
        </row>
        <row r="2470">
          <cell r="A2470">
            <v>2470</v>
          </cell>
          <cell r="B2470" t="str">
            <v>EMULSION ASFALTICA ED/9</v>
          </cell>
          <cell r="C2470" t="str">
            <v>GL</v>
          </cell>
          <cell r="D2470">
            <v>2131</v>
          </cell>
        </row>
        <row r="2471">
          <cell r="A2471">
            <v>2471</v>
          </cell>
          <cell r="B2471" t="str">
            <v>VINILUX CUNETE</v>
          </cell>
          <cell r="C2471" t="str">
            <v>UN</v>
          </cell>
          <cell r="D2471">
            <v>88910</v>
          </cell>
        </row>
        <row r="2472">
          <cell r="A2472">
            <v>2472</v>
          </cell>
          <cell r="B2472" t="str">
            <v>VINILUX GALON</v>
          </cell>
          <cell r="C2472" t="str">
            <v>UN</v>
          </cell>
          <cell r="D2472">
            <v>14170</v>
          </cell>
        </row>
        <row r="2473">
          <cell r="A2473">
            <v>2473</v>
          </cell>
          <cell r="B2473" t="str">
            <v>ESMALTE ICOLUX CUNETE</v>
          </cell>
          <cell r="C2473" t="str">
            <v>UN</v>
          </cell>
          <cell r="D2473">
            <v>114320</v>
          </cell>
        </row>
        <row r="2474">
          <cell r="A2474">
            <v>2474</v>
          </cell>
          <cell r="B2474" t="str">
            <v>ESMALTE ICOLUX GALON</v>
          </cell>
          <cell r="C2474" t="str">
            <v>UN</v>
          </cell>
          <cell r="D2474">
            <v>23380</v>
          </cell>
        </row>
        <row r="2475">
          <cell r="A2475">
            <v>2475</v>
          </cell>
          <cell r="B2475" t="str">
            <v>EMULSION ASFALTICA ED/901</v>
          </cell>
          <cell r="C2475" t="str">
            <v>GL</v>
          </cell>
          <cell r="D2475">
            <v>1322</v>
          </cell>
        </row>
        <row r="2476">
          <cell r="A2476">
            <v>2476</v>
          </cell>
          <cell r="B2476" t="str">
            <v>EMULSION ASFALTICA EMULPL</v>
          </cell>
          <cell r="C2476" t="str">
            <v>GL</v>
          </cell>
          <cell r="D2476">
            <v>2807</v>
          </cell>
        </row>
        <row r="2477">
          <cell r="A2477">
            <v>2477</v>
          </cell>
          <cell r="B2477" t="str">
            <v>ESMALTE ICOMATE BLANCO GL</v>
          </cell>
          <cell r="C2477" t="str">
            <v>UN</v>
          </cell>
          <cell r="D2477">
            <v>23100</v>
          </cell>
        </row>
        <row r="2478">
          <cell r="A2478">
            <v>2478</v>
          </cell>
          <cell r="B2478" t="str">
            <v>ESMALTE ICOMATE NEGRO GL</v>
          </cell>
          <cell r="C2478" t="str">
            <v>UN</v>
          </cell>
          <cell r="D2478">
            <v>20370</v>
          </cell>
        </row>
        <row r="2479">
          <cell r="A2479">
            <v>2479</v>
          </cell>
          <cell r="B2479" t="str">
            <v>EMULSION ASFALTICA EMUL01</v>
          </cell>
          <cell r="C2479" t="str">
            <v>GL</v>
          </cell>
          <cell r="D2479">
            <v>2505</v>
          </cell>
        </row>
        <row r="2480">
          <cell r="A2480">
            <v>2480</v>
          </cell>
          <cell r="B2480" t="str">
            <v>FIBRATEX</v>
          </cell>
          <cell r="C2480" t="str">
            <v>GL</v>
          </cell>
          <cell r="D2480">
            <v>3088</v>
          </cell>
        </row>
        <row r="2481">
          <cell r="A2481">
            <v>2481</v>
          </cell>
          <cell r="B2481" t="str">
            <v>FIBRATEX               01</v>
          </cell>
          <cell r="C2481" t="str">
            <v>GL</v>
          </cell>
          <cell r="D2481">
            <v>2714</v>
          </cell>
        </row>
        <row r="2482">
          <cell r="A2482">
            <v>2482</v>
          </cell>
          <cell r="B2482" t="str">
            <v>CEMENTO PLASTICO TAPA GOT</v>
          </cell>
          <cell r="C2482" t="str">
            <v>GL</v>
          </cell>
          <cell r="D2482">
            <v>3458</v>
          </cell>
        </row>
        <row r="2483">
          <cell r="A2483">
            <v>2483</v>
          </cell>
          <cell r="B2483" t="str">
            <v>CEMENTO PLASTICO TAPA G01</v>
          </cell>
          <cell r="C2483" t="str">
            <v>GL</v>
          </cell>
          <cell r="D2483">
            <v>2586</v>
          </cell>
        </row>
        <row r="2484">
          <cell r="A2484">
            <v>2484</v>
          </cell>
          <cell r="B2484" t="str">
            <v>PEGANTE EGA        1 Kg.</v>
          </cell>
          <cell r="C2484" t="str">
            <v>UN</v>
          </cell>
          <cell r="D2484">
            <v>4904</v>
          </cell>
        </row>
        <row r="2485">
          <cell r="A2485">
            <v>2485</v>
          </cell>
          <cell r="B2485" t="str">
            <v>SIAMESAS</v>
          </cell>
          <cell r="C2485" t="str">
            <v>UN</v>
          </cell>
          <cell r="D2485">
            <v>458200</v>
          </cell>
        </row>
        <row r="2486">
          <cell r="A2486">
            <v>2486</v>
          </cell>
          <cell r="B2486" t="str">
            <v>CALADOS MOD. H=0.60</v>
          </cell>
          <cell r="C2486" t="str">
            <v>ML</v>
          </cell>
          <cell r="D2486">
            <v>47365</v>
          </cell>
        </row>
        <row r="2487">
          <cell r="A2487">
            <v>2487</v>
          </cell>
          <cell r="B2487" t="str">
            <v>CALADOS MOD. H=0.50</v>
          </cell>
          <cell r="C2487" t="str">
            <v>ML</v>
          </cell>
          <cell r="D2487">
            <v>39964</v>
          </cell>
        </row>
        <row r="2488">
          <cell r="A2488">
            <v>2488</v>
          </cell>
          <cell r="B2488" t="str">
            <v>CALADOS MOD. H=0.92</v>
          </cell>
          <cell r="C2488" t="str">
            <v>ML</v>
          </cell>
          <cell r="D2488">
            <v>69568</v>
          </cell>
        </row>
        <row r="2489">
          <cell r="A2489">
            <v>2489</v>
          </cell>
          <cell r="B2489" t="str">
            <v>INMUMIZANTE DE MADERA INC</v>
          </cell>
          <cell r="C2489" t="str">
            <v>GL</v>
          </cell>
          <cell r="D2489">
            <v>3649</v>
          </cell>
        </row>
        <row r="2490">
          <cell r="A2490">
            <v>2490</v>
          </cell>
          <cell r="B2490" t="str">
            <v>INMUNIZANTE DE MADERA INC</v>
          </cell>
          <cell r="C2490" t="str">
            <v>GL</v>
          </cell>
          <cell r="D2490">
            <v>3270</v>
          </cell>
        </row>
        <row r="2491">
          <cell r="A2491">
            <v>2491</v>
          </cell>
          <cell r="B2491" t="str">
            <v>INMUNIZANTE MADERA NEGRO</v>
          </cell>
          <cell r="C2491" t="str">
            <v>GL</v>
          </cell>
          <cell r="D2491">
            <v>2348</v>
          </cell>
        </row>
        <row r="2492">
          <cell r="A2492">
            <v>2492</v>
          </cell>
          <cell r="B2492" t="str">
            <v>INMUNIZANTE MADERA NEGR01</v>
          </cell>
          <cell r="C2492" t="str">
            <v>GL</v>
          </cell>
          <cell r="D2492">
            <v>2122</v>
          </cell>
        </row>
        <row r="2493">
          <cell r="A2493">
            <v>2493</v>
          </cell>
          <cell r="B2493" t="str">
            <v>TANQUE DE GAS     117  GL</v>
          </cell>
          <cell r="C2493" t="str">
            <v>UN</v>
          </cell>
          <cell r="D2493">
            <v>915800</v>
          </cell>
        </row>
        <row r="2494">
          <cell r="A2494">
            <v>2494</v>
          </cell>
          <cell r="B2494" t="str">
            <v>ESCALERAS H=0.70</v>
          </cell>
          <cell r="C2494" t="str">
            <v>ML</v>
          </cell>
          <cell r="D2494">
            <v>59206</v>
          </cell>
        </row>
        <row r="2495">
          <cell r="A2495">
            <v>2495</v>
          </cell>
          <cell r="B2495" t="str">
            <v>ROSETAS CONC.S/MOLDE  D=1</v>
          </cell>
          <cell r="C2495" t="str">
            <v>UN</v>
          </cell>
          <cell r="D2495">
            <v>111012</v>
          </cell>
        </row>
        <row r="2496">
          <cell r="A2496">
            <v>2496</v>
          </cell>
          <cell r="B2496" t="str">
            <v>ROSETAS CONC.S/MOLDE D=.8</v>
          </cell>
          <cell r="C2496" t="str">
            <v>UN</v>
          </cell>
          <cell r="D2496">
            <v>96210</v>
          </cell>
        </row>
        <row r="2497">
          <cell r="A2497">
            <v>2497</v>
          </cell>
          <cell r="B2497" t="str">
            <v>TANQUE DE GAS     280  GL</v>
          </cell>
          <cell r="C2497" t="str">
            <v>UN</v>
          </cell>
          <cell r="D2497">
            <v>1987900</v>
          </cell>
        </row>
        <row r="2498">
          <cell r="A2498">
            <v>2498</v>
          </cell>
          <cell r="B2498" t="str">
            <v>CONEXION  DE GAS  E-1 SMA</v>
          </cell>
          <cell r="C2498" t="str">
            <v>UN</v>
          </cell>
          <cell r="D2498">
            <v>214000</v>
          </cell>
        </row>
        <row r="2499">
          <cell r="A2499">
            <v>2499</v>
          </cell>
          <cell r="B2499" t="str">
            <v>CONEXION  DE GAS  E-2 SMA</v>
          </cell>
          <cell r="C2499" t="str">
            <v>UN</v>
          </cell>
          <cell r="D2499">
            <v>282000</v>
          </cell>
        </row>
        <row r="2500">
          <cell r="A2500">
            <v>2500</v>
          </cell>
          <cell r="B2500" t="str">
            <v>CONEXION  DE GAS  E-3 SMA</v>
          </cell>
          <cell r="C2500" t="str">
            <v>UN</v>
          </cell>
          <cell r="D2500">
            <v>327000</v>
          </cell>
        </row>
        <row r="2501">
          <cell r="A2501">
            <v>2501</v>
          </cell>
          <cell r="B2501" t="str">
            <v>CONEXION  DE GAS  E-4 SMA</v>
          </cell>
          <cell r="C2501" t="str">
            <v>UN</v>
          </cell>
          <cell r="D2501">
            <v>356000</v>
          </cell>
        </row>
        <row r="2502">
          <cell r="A2502">
            <v>2502</v>
          </cell>
          <cell r="B2502" t="str">
            <v>CONEXION  DE GAS  E-5 SMA</v>
          </cell>
          <cell r="C2502" t="str">
            <v>UN</v>
          </cell>
          <cell r="D2502">
            <v>430000</v>
          </cell>
        </row>
        <row r="2503">
          <cell r="A2503">
            <v>2503</v>
          </cell>
          <cell r="B2503" t="str">
            <v>CONEXION  DE GAS  E-6 SMA</v>
          </cell>
          <cell r="C2503" t="str">
            <v>UN</v>
          </cell>
          <cell r="D2503">
            <v>465000</v>
          </cell>
        </row>
        <row r="2504">
          <cell r="A2504">
            <v>2504</v>
          </cell>
          <cell r="B2504" t="str">
            <v>ROSETAS CONC.S/MOLDE D=.6</v>
          </cell>
          <cell r="C2504" t="str">
            <v>UN</v>
          </cell>
          <cell r="D2504">
            <v>74008</v>
          </cell>
        </row>
        <row r="2505">
          <cell r="A2505">
            <v>2505</v>
          </cell>
          <cell r="B2505" t="str">
            <v>ROSETAS CONC.S/MOLDE D=.5</v>
          </cell>
          <cell r="C2505" t="str">
            <v>UN</v>
          </cell>
          <cell r="D2505">
            <v>63647</v>
          </cell>
        </row>
        <row r="2506">
          <cell r="A2506">
            <v>2506</v>
          </cell>
          <cell r="B2506" t="str">
            <v>GRAVILLA SANTA MARTA</v>
          </cell>
          <cell r="C2506" t="str">
            <v>M3</v>
          </cell>
          <cell r="D2506">
            <v>28450</v>
          </cell>
        </row>
        <row r="2507">
          <cell r="A2507">
            <v>2507</v>
          </cell>
          <cell r="B2507" t="str">
            <v>MATERIAL ARROYO DE PIEDRA</v>
          </cell>
          <cell r="C2507" t="str">
            <v>M3</v>
          </cell>
          <cell r="D2507">
            <v>32000</v>
          </cell>
        </row>
        <row r="2508">
          <cell r="A2508">
            <v>2508</v>
          </cell>
          <cell r="B2508" t="str">
            <v>GRAVILLA TRIT. ARR.PIEDRA</v>
          </cell>
          <cell r="C2508" t="str">
            <v>M3</v>
          </cell>
          <cell r="D2508">
            <v>32000</v>
          </cell>
        </row>
        <row r="2509">
          <cell r="A2509">
            <v>2509</v>
          </cell>
          <cell r="B2509" t="str">
            <v>ARENA MAMBO            01</v>
          </cell>
          <cell r="C2509" t="str">
            <v>M3</v>
          </cell>
          <cell r="D2509">
            <v>6700</v>
          </cell>
        </row>
        <row r="2510">
          <cell r="A2510">
            <v>2510</v>
          </cell>
          <cell r="B2510" t="str">
            <v>ARENA SANTO TOMAS</v>
          </cell>
          <cell r="C2510" t="str">
            <v>M3</v>
          </cell>
          <cell r="D2510">
            <v>6700</v>
          </cell>
        </row>
        <row r="2511">
          <cell r="A2511">
            <v>2511</v>
          </cell>
          <cell r="B2511" t="str">
            <v>MEZCLADORA A GASOLINA</v>
          </cell>
          <cell r="C2511" t="str">
            <v>DD</v>
          </cell>
          <cell r="D2511">
            <v>30000</v>
          </cell>
        </row>
        <row r="2512">
          <cell r="A2512">
            <v>2512</v>
          </cell>
          <cell r="B2512" t="str">
            <v>ESMALTE SOBRE LAMINA LENA</v>
          </cell>
          <cell r="C2512" t="str">
            <v>M2</v>
          </cell>
          <cell r="D2512">
            <v>8706</v>
          </cell>
        </row>
        <row r="2513">
          <cell r="A2513">
            <v>2513</v>
          </cell>
          <cell r="B2513" t="str">
            <v>ESMALTE SOBRE LAMINA LINEAL</v>
          </cell>
          <cell r="C2513" t="str">
            <v>ML</v>
          </cell>
          <cell r="D2513">
            <v>3376</v>
          </cell>
        </row>
        <row r="2514">
          <cell r="A2514">
            <v>2514</v>
          </cell>
          <cell r="B2514" t="str">
            <v>ESMALTE MATE VERDE GL</v>
          </cell>
          <cell r="C2514" t="str">
            <v>UN</v>
          </cell>
          <cell r="D2514">
            <v>27150</v>
          </cell>
        </row>
        <row r="2515">
          <cell r="A2515">
            <v>2515</v>
          </cell>
          <cell r="B2515" t="str">
            <v>ESMALTE SUPERLUX CUÑETE</v>
          </cell>
          <cell r="C2515" t="str">
            <v>UN</v>
          </cell>
          <cell r="D2515">
            <v>117500</v>
          </cell>
        </row>
        <row r="2516">
          <cell r="A2516">
            <v>2516</v>
          </cell>
          <cell r="B2516" t="str">
            <v>CONECTOR RESORTE AZUL</v>
          </cell>
          <cell r="C2516" t="str">
            <v>UN</v>
          </cell>
          <cell r="D2516">
            <v>841</v>
          </cell>
        </row>
        <row r="2517">
          <cell r="A2517">
            <v>2517</v>
          </cell>
          <cell r="B2517" t="str">
            <v>CONECTOR RESORTE AMARILLO</v>
          </cell>
          <cell r="C2517" t="str">
            <v>UN</v>
          </cell>
          <cell r="D2517">
            <v>165</v>
          </cell>
        </row>
        <row r="2518">
          <cell r="A2518">
            <v>2518</v>
          </cell>
          <cell r="B2518" t="str">
            <v>CONECTOR RESORTE ROJO</v>
          </cell>
          <cell r="C2518" t="str">
            <v>UN</v>
          </cell>
          <cell r="D2518">
            <v>2827</v>
          </cell>
        </row>
        <row r="2519">
          <cell r="A2519">
            <v>2519</v>
          </cell>
          <cell r="B2519" t="str">
            <v>DOMO BURBUJA  .60x.60 3mm</v>
          </cell>
          <cell r="C2519" t="str">
            <v>UN</v>
          </cell>
          <cell r="D2519">
            <v>28768</v>
          </cell>
        </row>
        <row r="2520">
          <cell r="A2520">
            <v>2520</v>
          </cell>
          <cell r="B2520" t="str">
            <v>CONECTOR TUBULAR    6 AWG</v>
          </cell>
          <cell r="C2520" t="str">
            <v>UN</v>
          </cell>
          <cell r="D2520">
            <v>2826</v>
          </cell>
        </row>
        <row r="2521">
          <cell r="A2521">
            <v>2521</v>
          </cell>
          <cell r="B2521" t="str">
            <v>CONECTOR TUBULAR    4 AWG</v>
          </cell>
          <cell r="C2521" t="str">
            <v>UN</v>
          </cell>
          <cell r="D2521">
            <v>3050</v>
          </cell>
        </row>
        <row r="2522">
          <cell r="A2522">
            <v>2522</v>
          </cell>
          <cell r="B2522" t="str">
            <v>CONECTOR TUBULAR    2 AWG</v>
          </cell>
          <cell r="C2522" t="str">
            <v>UN</v>
          </cell>
          <cell r="D2522">
            <v>3402</v>
          </cell>
        </row>
        <row r="2523">
          <cell r="A2523">
            <v>2523</v>
          </cell>
          <cell r="B2523" t="str">
            <v>CONECTOR TUBULAR      1/0</v>
          </cell>
          <cell r="C2523" t="str">
            <v>UN</v>
          </cell>
          <cell r="D2523">
            <v>3574</v>
          </cell>
        </row>
        <row r="2524">
          <cell r="A2524">
            <v>2524</v>
          </cell>
          <cell r="B2524" t="str">
            <v>CONECTOR TUBULAR      2/0</v>
          </cell>
          <cell r="C2524" t="str">
            <v>UN</v>
          </cell>
          <cell r="D2524">
            <v>3860</v>
          </cell>
        </row>
        <row r="2525">
          <cell r="A2525">
            <v>2525</v>
          </cell>
          <cell r="B2525" t="str">
            <v>CONECTOR TUBULAR      4/0</v>
          </cell>
          <cell r="C2525" t="str">
            <v>UN</v>
          </cell>
          <cell r="D2525">
            <v>4836</v>
          </cell>
        </row>
        <row r="2526">
          <cell r="A2526">
            <v>2526</v>
          </cell>
          <cell r="B2526" t="str">
            <v>GASOLINA EXTRA  B/MANGA</v>
          </cell>
          <cell r="C2526" t="str">
            <v>GL</v>
          </cell>
          <cell r="D2526">
            <v>1011</v>
          </cell>
        </row>
        <row r="2527">
          <cell r="A2527">
            <v>2527</v>
          </cell>
          <cell r="B2527" t="str">
            <v>A.C.P.M         B/MANGA</v>
          </cell>
          <cell r="C2527" t="str">
            <v>GL</v>
          </cell>
          <cell r="D2527">
            <v>1181</v>
          </cell>
        </row>
        <row r="2528">
          <cell r="A2528">
            <v>2528</v>
          </cell>
          <cell r="B2528" t="str">
            <v>GASOLINA CORR.  CALI</v>
          </cell>
          <cell r="C2528" t="str">
            <v>GL</v>
          </cell>
          <cell r="D2528">
            <v>1175</v>
          </cell>
        </row>
        <row r="2529">
          <cell r="A2529">
            <v>2529</v>
          </cell>
          <cell r="B2529" t="str">
            <v>GASOLINA EXTRA  CALI</v>
          </cell>
          <cell r="C2529" t="str">
            <v>GL</v>
          </cell>
          <cell r="D2529">
            <v>1804</v>
          </cell>
        </row>
        <row r="2530">
          <cell r="A2530">
            <v>2530</v>
          </cell>
          <cell r="B2530" t="str">
            <v>DOMO BURBUJA  .80x.80 3mm</v>
          </cell>
          <cell r="C2530" t="str">
            <v>UN</v>
          </cell>
          <cell r="D2530">
            <v>34800</v>
          </cell>
        </row>
        <row r="2531">
          <cell r="A2531">
            <v>2531</v>
          </cell>
          <cell r="B2531" t="str">
            <v>A.C.P.M         CALI</v>
          </cell>
          <cell r="C2531" t="str">
            <v>GL</v>
          </cell>
          <cell r="D2531">
            <v>1175</v>
          </cell>
        </row>
        <row r="2532">
          <cell r="A2532">
            <v>2532</v>
          </cell>
          <cell r="B2532" t="str">
            <v>GASOLINA CORR.  C/GENA</v>
          </cell>
          <cell r="C2532" t="str">
            <v>GL</v>
          </cell>
          <cell r="D2532">
            <v>1316</v>
          </cell>
        </row>
        <row r="2533">
          <cell r="A2533">
            <v>2533</v>
          </cell>
          <cell r="B2533" t="str">
            <v>EMPALME VINILO  22-18 AWG</v>
          </cell>
          <cell r="C2533" t="str">
            <v>UN</v>
          </cell>
          <cell r="D2533">
            <v>160</v>
          </cell>
        </row>
        <row r="2534">
          <cell r="A2534">
            <v>2534</v>
          </cell>
          <cell r="B2534" t="str">
            <v>TERMINAL ANILLO 16-14 AWG</v>
          </cell>
          <cell r="C2534" t="str">
            <v>UN</v>
          </cell>
          <cell r="D2534">
            <v>179</v>
          </cell>
        </row>
        <row r="2535">
          <cell r="A2535">
            <v>2535</v>
          </cell>
          <cell r="B2535" t="str">
            <v>TERMINAL ANILLO 12-10 AWG</v>
          </cell>
          <cell r="C2535" t="str">
            <v>UN</v>
          </cell>
          <cell r="D2535">
            <v>254</v>
          </cell>
        </row>
        <row r="2536">
          <cell r="A2536">
            <v>2536</v>
          </cell>
          <cell r="B2536" t="str">
            <v>TERMINAL ANILLO     8 AWG</v>
          </cell>
          <cell r="C2536" t="str">
            <v>UN</v>
          </cell>
          <cell r="D2536">
            <v>1248</v>
          </cell>
        </row>
        <row r="2537">
          <cell r="A2537">
            <v>2537</v>
          </cell>
          <cell r="B2537" t="str">
            <v>EMPALME CINTA SUBT. 2-2/0</v>
          </cell>
          <cell r="C2537" t="str">
            <v>UN</v>
          </cell>
          <cell r="D2537">
            <v>364721</v>
          </cell>
        </row>
        <row r="2538">
          <cell r="A2538">
            <v>2538</v>
          </cell>
          <cell r="B2538" t="str">
            <v>GASOLINA EXTRA  C/GENA</v>
          </cell>
          <cell r="C2538" t="str">
            <v>GL</v>
          </cell>
          <cell r="D2538">
            <v>1850</v>
          </cell>
        </row>
        <row r="2539">
          <cell r="A2539">
            <v>2539</v>
          </cell>
          <cell r="B2539" t="str">
            <v>EMPALME PREMOLDEADO 15 KW</v>
          </cell>
          <cell r="C2539" t="str">
            <v>UN</v>
          </cell>
          <cell r="D2539">
            <v>135097</v>
          </cell>
        </row>
        <row r="2540">
          <cell r="A2540">
            <v>2540</v>
          </cell>
          <cell r="B2540" t="str">
            <v>TERMINAL PREMOL.INT 4-2/0</v>
          </cell>
          <cell r="C2540" t="str">
            <v>UN</v>
          </cell>
          <cell r="D2540">
            <v>110775</v>
          </cell>
        </row>
        <row r="2541">
          <cell r="A2541">
            <v>2541</v>
          </cell>
          <cell r="B2541" t="str">
            <v>ABRAZADERA TRAPECIO  1"</v>
          </cell>
          <cell r="C2541" t="str">
            <v>UN</v>
          </cell>
          <cell r="D2541">
            <v>1000</v>
          </cell>
        </row>
        <row r="2542">
          <cell r="A2542">
            <v>2542</v>
          </cell>
          <cell r="B2542" t="str">
            <v>ABRAZADERA TRAPECIO  2"</v>
          </cell>
          <cell r="C2542" t="str">
            <v>UN</v>
          </cell>
          <cell r="D2542">
            <v>1000</v>
          </cell>
        </row>
        <row r="2543">
          <cell r="A2543">
            <v>2543</v>
          </cell>
          <cell r="B2543" t="str">
            <v>TERMINAL PREMOL INT/0-500</v>
          </cell>
          <cell r="C2543" t="str">
            <v>UN</v>
          </cell>
          <cell r="D2543">
            <v>226909</v>
          </cell>
        </row>
        <row r="2544">
          <cell r="A2544">
            <v>2544</v>
          </cell>
          <cell r="B2544" t="str">
            <v>ABRAZADERA PERA 1"</v>
          </cell>
          <cell r="C2544" t="str">
            <v>UN</v>
          </cell>
          <cell r="D2544">
            <v>500</v>
          </cell>
        </row>
        <row r="2545">
          <cell r="A2545">
            <v>2545</v>
          </cell>
          <cell r="B2545" t="str">
            <v>ABRAZADERA PERA 2"</v>
          </cell>
          <cell r="C2545" t="str">
            <v>UN</v>
          </cell>
          <cell r="D2545">
            <v>500</v>
          </cell>
        </row>
        <row r="2546">
          <cell r="A2546">
            <v>2546</v>
          </cell>
          <cell r="B2546" t="str">
            <v>SOPORTE DE CELOSIA 30 Cm.</v>
          </cell>
          <cell r="C2546" t="str">
            <v>UN</v>
          </cell>
          <cell r="D2546">
            <v>2875</v>
          </cell>
        </row>
        <row r="2547">
          <cell r="A2547">
            <v>2547</v>
          </cell>
          <cell r="B2547" t="str">
            <v>SOPORTE DE CELOSIA 50 Cm.</v>
          </cell>
          <cell r="C2547" t="str">
            <v>UN</v>
          </cell>
          <cell r="D2547">
            <v>3800</v>
          </cell>
        </row>
        <row r="2548">
          <cell r="A2548">
            <v>2548</v>
          </cell>
          <cell r="B2548" t="str">
            <v>MARCO CAJA INSP. 40x40</v>
          </cell>
          <cell r="C2548" t="str">
            <v>UN</v>
          </cell>
          <cell r="D2548">
            <v>10150</v>
          </cell>
        </row>
        <row r="2549">
          <cell r="A2549">
            <v>2549</v>
          </cell>
          <cell r="B2549" t="str">
            <v>MARCO CAJA INSP. 60x60</v>
          </cell>
          <cell r="C2549" t="str">
            <v>UN</v>
          </cell>
          <cell r="D2549">
            <v>12500</v>
          </cell>
        </row>
        <row r="2550">
          <cell r="A2550">
            <v>2550</v>
          </cell>
          <cell r="B2550" t="str">
            <v>MARCO CAJA INSP. 80x80</v>
          </cell>
          <cell r="C2550" t="str">
            <v>UN</v>
          </cell>
          <cell r="D2550">
            <v>13250</v>
          </cell>
        </row>
        <row r="2551">
          <cell r="A2551">
            <v>2551</v>
          </cell>
          <cell r="B2551" t="str">
            <v>TAPA CAJA INSP. 40x40</v>
          </cell>
          <cell r="C2551" t="str">
            <v>UN</v>
          </cell>
          <cell r="D2551">
            <v>13500</v>
          </cell>
        </row>
        <row r="2552">
          <cell r="A2552">
            <v>2552</v>
          </cell>
          <cell r="B2552" t="str">
            <v>TAPA CAJA INSP. 60x60</v>
          </cell>
          <cell r="C2552" t="str">
            <v>UN</v>
          </cell>
          <cell r="D2552">
            <v>18700</v>
          </cell>
        </row>
        <row r="2553">
          <cell r="A2553">
            <v>2553</v>
          </cell>
          <cell r="B2553" t="str">
            <v>BORNA TERMINAL   4/0  MCM</v>
          </cell>
          <cell r="C2553" t="str">
            <v>UN</v>
          </cell>
          <cell r="D2553">
            <v>6473</v>
          </cell>
        </row>
        <row r="2554">
          <cell r="A2554">
            <v>2554</v>
          </cell>
          <cell r="B2554" t="str">
            <v>TAPA CAJA INSP. 80x80</v>
          </cell>
          <cell r="C2554" t="str">
            <v>UN</v>
          </cell>
          <cell r="D2554">
            <v>24500</v>
          </cell>
        </row>
        <row r="2555">
          <cell r="A2555">
            <v>2555</v>
          </cell>
          <cell r="B2555" t="str">
            <v>ACCESAORIO ALLEGRO COLOR</v>
          </cell>
          <cell r="C2555" t="str">
            <v>UN</v>
          </cell>
          <cell r="D2555">
            <v>25984</v>
          </cell>
        </row>
        <row r="2556">
          <cell r="A2556">
            <v>2556</v>
          </cell>
          <cell r="B2556" t="str">
            <v>GRAPA RETENCION (6 a 2/0)</v>
          </cell>
          <cell r="C2556" t="str">
            <v>UN</v>
          </cell>
          <cell r="D2556">
            <v>8350</v>
          </cell>
        </row>
        <row r="2557">
          <cell r="A2557">
            <v>2557</v>
          </cell>
          <cell r="B2557" t="str">
            <v>ACCESORIO SUPERIR BLANCO</v>
          </cell>
          <cell r="C2557" t="str">
            <v>UN</v>
          </cell>
          <cell r="D2557">
            <v>34162</v>
          </cell>
        </row>
        <row r="2558">
          <cell r="A2558">
            <v>2558</v>
          </cell>
          <cell r="B2558" t="str">
            <v>CABLE ACERO GALV.    3/8"</v>
          </cell>
          <cell r="C2558" t="str">
            <v>ML</v>
          </cell>
          <cell r="D2558">
            <v>1100</v>
          </cell>
        </row>
        <row r="2559">
          <cell r="A2559">
            <v>2559</v>
          </cell>
          <cell r="B2559" t="str">
            <v>ACCESORIO MAXIMO BLANCO</v>
          </cell>
          <cell r="C2559" t="str">
            <v>UN</v>
          </cell>
          <cell r="D2559">
            <v>62582</v>
          </cell>
        </row>
        <row r="2560">
          <cell r="A2560">
            <v>2560</v>
          </cell>
          <cell r="B2560" t="str">
            <v>TENSOR AISLADOR      4.5</v>
          </cell>
          <cell r="C2560" t="str">
            <v>UN</v>
          </cell>
          <cell r="D2560">
            <v>7555</v>
          </cell>
        </row>
        <row r="2561">
          <cell r="A2561">
            <v>2561</v>
          </cell>
          <cell r="B2561" t="str">
            <v>REFLECT.SODIO 2000 W</v>
          </cell>
          <cell r="C2561" t="str">
            <v>UN</v>
          </cell>
          <cell r="D2561">
            <v>760000</v>
          </cell>
        </row>
        <row r="2562">
          <cell r="A2562">
            <v>2562</v>
          </cell>
          <cell r="B2562" t="str">
            <v>GUARDACABO P/CABLE   3/8"</v>
          </cell>
          <cell r="C2562" t="str">
            <v>UN</v>
          </cell>
          <cell r="D2562">
            <v>620</v>
          </cell>
        </row>
        <row r="2563">
          <cell r="A2563">
            <v>2563</v>
          </cell>
          <cell r="B2563" t="str">
            <v>SANITARIO</v>
          </cell>
          <cell r="C2563" t="str">
            <v>UN</v>
          </cell>
          <cell r="D2563">
            <v>501120</v>
          </cell>
        </row>
        <row r="2564">
          <cell r="A2564">
            <v>2564</v>
          </cell>
          <cell r="B2564" t="str">
            <v>L/MANOS OPORTO</v>
          </cell>
          <cell r="C2564" t="str">
            <v>UN</v>
          </cell>
          <cell r="D2564">
            <v>315488</v>
          </cell>
        </row>
        <row r="2565">
          <cell r="A2565">
            <v>2565</v>
          </cell>
          <cell r="B2565" t="str">
            <v>ARENA BLANCA</v>
          </cell>
          <cell r="C2565" t="str">
            <v>M3</v>
          </cell>
          <cell r="D2565">
            <v>6700</v>
          </cell>
        </row>
        <row r="2566">
          <cell r="A2566">
            <v>2566</v>
          </cell>
          <cell r="B2566" t="str">
            <v>TABLERO S/PUERTA 30 CIRC.</v>
          </cell>
          <cell r="C2566" t="str">
            <v>UN</v>
          </cell>
          <cell r="D2566">
            <v>218985</v>
          </cell>
        </row>
        <row r="2567">
          <cell r="A2567">
            <v>2567</v>
          </cell>
          <cell r="B2567" t="str">
            <v>PUERTA P/GARAJE RESIDENCI</v>
          </cell>
          <cell r="C2567" t="str">
            <v>UN</v>
          </cell>
          <cell r="D2567">
            <v>2679077</v>
          </cell>
        </row>
        <row r="2568">
          <cell r="A2568">
            <v>2568</v>
          </cell>
          <cell r="B2568" t="str">
            <v>TABLERO S/PUERTA 36 CIRC.</v>
          </cell>
          <cell r="C2568" t="str">
            <v>UN</v>
          </cell>
          <cell r="D2568">
            <v>239284</v>
          </cell>
        </row>
        <row r="2569">
          <cell r="A2569">
            <v>2569</v>
          </cell>
          <cell r="B2569" t="str">
            <v>TABLERO S/PUERTA 42 CIRC.</v>
          </cell>
          <cell r="C2569" t="str">
            <v>UN</v>
          </cell>
          <cell r="D2569">
            <v>275349</v>
          </cell>
        </row>
        <row r="2570">
          <cell r="A2570">
            <v>2570</v>
          </cell>
          <cell r="B2570" t="str">
            <v>MALLA ZARANDA  4x4-.90x30</v>
          </cell>
          <cell r="C2570" t="str">
            <v>UN</v>
          </cell>
          <cell r="D2570">
            <v>147000</v>
          </cell>
        </row>
        <row r="2571">
          <cell r="A2571">
            <v>2571</v>
          </cell>
          <cell r="B2571" t="str">
            <v>TABLERO C/PUERTA 12 CIRC.</v>
          </cell>
          <cell r="C2571" t="str">
            <v>UN</v>
          </cell>
          <cell r="D2571">
            <v>138469</v>
          </cell>
        </row>
        <row r="2572">
          <cell r="A2572">
            <v>2572</v>
          </cell>
          <cell r="B2572" t="str">
            <v>ESMALTE SUPERLUX GALON</v>
          </cell>
          <cell r="C2572" t="str">
            <v>UN</v>
          </cell>
          <cell r="D2572">
            <v>24800</v>
          </cell>
        </row>
        <row r="2573">
          <cell r="A2573">
            <v>2573</v>
          </cell>
          <cell r="B2573" t="str">
            <v>TABLERO C/PUERTA 18 CIRC.</v>
          </cell>
          <cell r="C2573" t="str">
            <v>UN</v>
          </cell>
          <cell r="D2573">
            <v>163815</v>
          </cell>
        </row>
        <row r="2574">
          <cell r="A2574">
            <v>2574</v>
          </cell>
          <cell r="B2574" t="str">
            <v>ARENA NEGRA</v>
          </cell>
          <cell r="C2574" t="str">
            <v>M3</v>
          </cell>
          <cell r="D2574">
            <v>6700</v>
          </cell>
        </row>
        <row r="2575">
          <cell r="A2575">
            <v>2575</v>
          </cell>
          <cell r="B2575" t="str">
            <v>TEC CUBIERTA GRIS/BLANCO</v>
          </cell>
          <cell r="C2575" t="str">
            <v>KG</v>
          </cell>
          <cell r="D2575">
            <v>6380</v>
          </cell>
        </row>
        <row r="2576">
          <cell r="A2576">
            <v>2576</v>
          </cell>
          <cell r="B2576" t="str">
            <v>TEC CUBIERTA VERDE</v>
          </cell>
          <cell r="C2576" t="str">
            <v>KG</v>
          </cell>
          <cell r="D2576">
            <v>8700</v>
          </cell>
        </row>
        <row r="2577">
          <cell r="A2577">
            <v>2577</v>
          </cell>
          <cell r="B2577" t="str">
            <v>TEC CUBIERTA AZUL</v>
          </cell>
          <cell r="C2577" t="str">
            <v>KG</v>
          </cell>
          <cell r="D2577">
            <v>6380</v>
          </cell>
        </row>
        <row r="2578">
          <cell r="A2578">
            <v>2578</v>
          </cell>
          <cell r="B2578" t="str">
            <v>TABLERO C/PUERTA 24 CIRC.</v>
          </cell>
          <cell r="C2578" t="str">
            <v>UN</v>
          </cell>
          <cell r="D2578">
            <v>194045</v>
          </cell>
        </row>
        <row r="2579">
          <cell r="A2579">
            <v>2579</v>
          </cell>
          <cell r="B2579" t="str">
            <v>TABLERO C/PUERTA 30 CIRC.</v>
          </cell>
          <cell r="C2579" t="str">
            <v>UN</v>
          </cell>
          <cell r="D2579">
            <v>258784</v>
          </cell>
        </row>
        <row r="2580">
          <cell r="A2580">
            <v>2580</v>
          </cell>
          <cell r="B2580" t="str">
            <v>TABLERO C/PUERTA 36 CIRC.</v>
          </cell>
          <cell r="C2580" t="str">
            <v>UN</v>
          </cell>
          <cell r="D2580">
            <v>273006</v>
          </cell>
        </row>
        <row r="2581">
          <cell r="A2581">
            <v>2581</v>
          </cell>
          <cell r="B2581" t="str">
            <v>TABLERO C/PUERTA 42 CIRC.</v>
          </cell>
          <cell r="C2581" t="str">
            <v>UN</v>
          </cell>
          <cell r="D2581">
            <v>315334</v>
          </cell>
        </row>
        <row r="2582">
          <cell r="A2582">
            <v>2582</v>
          </cell>
          <cell r="B2582" t="str">
            <v>TABLERO P/LLAVE  12 CIRC.</v>
          </cell>
          <cell r="C2582" t="str">
            <v>UN</v>
          </cell>
          <cell r="D2582">
            <v>168200</v>
          </cell>
        </row>
        <row r="2583">
          <cell r="A2583">
            <v>2583</v>
          </cell>
          <cell r="B2583" t="str">
            <v>TABLERO P/LLAVE  18 CIRC.</v>
          </cell>
          <cell r="C2583" t="str">
            <v>UN</v>
          </cell>
          <cell r="D2583">
            <v>195320</v>
          </cell>
        </row>
        <row r="2584">
          <cell r="A2584">
            <v>2584</v>
          </cell>
          <cell r="B2584" t="str">
            <v>ESMALTE FESTIVAL GALON</v>
          </cell>
          <cell r="C2584" t="str">
            <v>UN</v>
          </cell>
          <cell r="D2584">
            <v>20090</v>
          </cell>
        </row>
        <row r="2585">
          <cell r="A2585">
            <v>2585</v>
          </cell>
          <cell r="B2585" t="str">
            <v>TABLERO TOTALIZADOR</v>
          </cell>
          <cell r="C2585" t="str">
            <v>UN</v>
          </cell>
          <cell r="D2585">
            <v>96300</v>
          </cell>
        </row>
        <row r="2586">
          <cell r="A2586">
            <v>2586</v>
          </cell>
          <cell r="B2586" t="str">
            <v>TOTALIZADOR 3 X 100 A</v>
          </cell>
          <cell r="C2586" t="str">
            <v>UN</v>
          </cell>
          <cell r="D2586">
            <v>295777</v>
          </cell>
        </row>
        <row r="2587">
          <cell r="A2587">
            <v>2587</v>
          </cell>
          <cell r="B2587" t="str">
            <v>VIDRIO CRIS CLARO     4mm</v>
          </cell>
          <cell r="C2587" t="str">
            <v>M2</v>
          </cell>
          <cell r="D2587">
            <v>33170</v>
          </cell>
        </row>
        <row r="2588">
          <cell r="A2588">
            <v>2588</v>
          </cell>
          <cell r="B2588" t="str">
            <v>VIDRIO CRIS CLARO     5mm</v>
          </cell>
          <cell r="C2588" t="str">
            <v>M2</v>
          </cell>
          <cell r="D2588">
            <v>17500</v>
          </cell>
        </row>
        <row r="2589">
          <cell r="A2589">
            <v>2589</v>
          </cell>
          <cell r="B2589" t="str">
            <v>VIDRIO CRIS CLARO     6mm</v>
          </cell>
          <cell r="C2589" t="str">
            <v>M2</v>
          </cell>
          <cell r="D2589">
            <v>27000</v>
          </cell>
        </row>
        <row r="2590">
          <cell r="A2590">
            <v>2590</v>
          </cell>
          <cell r="B2590" t="str">
            <v>ANTICORROSIVO ROJO GALON</v>
          </cell>
          <cell r="C2590" t="str">
            <v>UN</v>
          </cell>
          <cell r="D2590">
            <v>19610</v>
          </cell>
        </row>
        <row r="2591">
          <cell r="A2591">
            <v>2591</v>
          </cell>
          <cell r="B2591" t="str">
            <v>PIEDRA CICLOPEA</v>
          </cell>
          <cell r="C2591" t="str">
            <v>M3</v>
          </cell>
          <cell r="D2591">
            <v>28890</v>
          </cell>
        </row>
        <row r="2592">
          <cell r="A2592">
            <v>2592</v>
          </cell>
          <cell r="B2592" t="str">
            <v>TABLERO P/LLAVE  36 CIRC.</v>
          </cell>
          <cell r="C2592" t="str">
            <v>UN</v>
          </cell>
          <cell r="D2592">
            <v>301124</v>
          </cell>
        </row>
        <row r="2593">
          <cell r="A2593">
            <v>2593</v>
          </cell>
          <cell r="B2593" t="str">
            <v>TABLERO P/LLAVE  42 CIRC.</v>
          </cell>
          <cell r="C2593" t="str">
            <v>UN</v>
          </cell>
          <cell r="D2593">
            <v>341492</v>
          </cell>
        </row>
        <row r="2594">
          <cell r="A2594">
            <v>2594</v>
          </cell>
          <cell r="B2594" t="str">
            <v>TABL.PARA TOTALI.HQP  12C</v>
          </cell>
          <cell r="C2594" t="str">
            <v>UN</v>
          </cell>
          <cell r="D2594">
            <v>227151</v>
          </cell>
        </row>
        <row r="2595">
          <cell r="A2595">
            <v>2595</v>
          </cell>
          <cell r="B2595" t="str">
            <v>ARENA SIERRA VIEJA</v>
          </cell>
          <cell r="C2595" t="str">
            <v>M3</v>
          </cell>
          <cell r="D2595">
            <v>11500</v>
          </cell>
        </row>
        <row r="2596">
          <cell r="A2596">
            <v>2596</v>
          </cell>
          <cell r="B2596" t="str">
            <v>TABL.PARA TOTALI.HQP  18C</v>
          </cell>
          <cell r="C2596" t="str">
            <v>UN</v>
          </cell>
          <cell r="D2596">
            <v>287645</v>
          </cell>
        </row>
        <row r="2597">
          <cell r="A2597">
            <v>2597</v>
          </cell>
          <cell r="B2597" t="str">
            <v>TABL.PARA TOTALI.HQP  24C</v>
          </cell>
          <cell r="C2597" t="str">
            <v>UN</v>
          </cell>
          <cell r="D2597">
            <v>313362</v>
          </cell>
        </row>
        <row r="2598">
          <cell r="A2598">
            <v>2598</v>
          </cell>
          <cell r="B2598" t="str">
            <v>GRANZON PTO.COLOMBIA</v>
          </cell>
          <cell r="C2598" t="str">
            <v>M3</v>
          </cell>
          <cell r="D2598">
            <v>24000</v>
          </cell>
        </row>
        <row r="2599">
          <cell r="A2599">
            <v>2599</v>
          </cell>
          <cell r="B2599" t="str">
            <v>GRAVILLA PTO.COLOMBIA</v>
          </cell>
          <cell r="C2599" t="str">
            <v>M3</v>
          </cell>
          <cell r="D2599">
            <v>23500</v>
          </cell>
        </row>
        <row r="2600">
          <cell r="A2600">
            <v>2600</v>
          </cell>
          <cell r="B2600" t="str">
            <v>ARENA AMARILLA</v>
          </cell>
          <cell r="C2600" t="str">
            <v>M3</v>
          </cell>
          <cell r="D2600">
            <v>6700</v>
          </cell>
        </row>
        <row r="2601">
          <cell r="A2601">
            <v>2601</v>
          </cell>
          <cell r="B2601" t="str">
            <v>TABL.PARA TOTALI.HQP  30C</v>
          </cell>
          <cell r="C2601" t="str">
            <v>UN</v>
          </cell>
          <cell r="D2601">
            <v>375410</v>
          </cell>
        </row>
        <row r="2602">
          <cell r="A2602">
            <v>2602</v>
          </cell>
          <cell r="B2602" t="str">
            <v>VIDRIO CRIS CLARO     8mm</v>
          </cell>
          <cell r="C2602" t="str">
            <v>M2</v>
          </cell>
          <cell r="D2602">
            <v>32000</v>
          </cell>
        </row>
        <row r="2603">
          <cell r="A2603">
            <v>2603</v>
          </cell>
          <cell r="B2603" t="str">
            <v>VIDRIO CRIS CLARO    10mm</v>
          </cell>
          <cell r="C2603" t="str">
            <v>M2</v>
          </cell>
          <cell r="D2603">
            <v>45000</v>
          </cell>
        </row>
        <row r="2604">
          <cell r="A2604">
            <v>2604</v>
          </cell>
          <cell r="B2604" t="str">
            <v>TRITURADO</v>
          </cell>
          <cell r="C2604" t="str">
            <v>M3</v>
          </cell>
          <cell r="D2604">
            <v>30000</v>
          </cell>
        </row>
        <row r="2605">
          <cell r="A2605">
            <v>2605</v>
          </cell>
          <cell r="B2605" t="str">
            <v>PIEDRICHE</v>
          </cell>
          <cell r="C2605" t="str">
            <v>M3</v>
          </cell>
          <cell r="D2605">
            <v>33000</v>
          </cell>
        </row>
        <row r="2606">
          <cell r="A2606">
            <v>2606</v>
          </cell>
          <cell r="B2606" t="str">
            <v>PUERTA P/GARAJE EDIFICIOS</v>
          </cell>
          <cell r="C2606" t="str">
            <v>UN</v>
          </cell>
          <cell r="D2606">
            <v>4894989</v>
          </cell>
        </row>
        <row r="2607">
          <cell r="A2607">
            <v>2607</v>
          </cell>
          <cell r="B2607" t="str">
            <v>PUERTA P/PARQU.  BATIENTE</v>
          </cell>
          <cell r="C2607" t="str">
            <v>UN</v>
          </cell>
          <cell r="D2607">
            <v>4222218</v>
          </cell>
        </row>
        <row r="2608">
          <cell r="A2608">
            <v>2608</v>
          </cell>
          <cell r="B2608" t="str">
            <v>TABL.PARA TOTALI.HQP  36C</v>
          </cell>
          <cell r="C2608" t="str">
            <v>UN</v>
          </cell>
          <cell r="D2608">
            <v>388704</v>
          </cell>
        </row>
        <row r="2609">
          <cell r="A2609">
            <v>2609</v>
          </cell>
          <cell r="B2609" t="str">
            <v>PUERTA P/PARQU. CORREDIZA</v>
          </cell>
          <cell r="C2609" t="str">
            <v>UN</v>
          </cell>
          <cell r="D2609">
            <v>7667269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L. MAT."/>
      <sheetName val="A.BAS."/>
      <sheetName val="CUAD."/>
      <sheetName val="APU"/>
      <sheetName val="AUI"/>
      <sheetName val="C.FIN."/>
      <sheetName val="P.INV"/>
      <sheetName val="P.S."/>
      <sheetName val="P.INV.ANTIC."/>
      <sheetName val="Hoja1"/>
    </sheetNames>
    <sheetDataSet>
      <sheetData sheetId="0"/>
      <sheetData sheetId="1"/>
      <sheetData sheetId="2"/>
      <sheetData sheetId="3"/>
      <sheetData sheetId="4"/>
      <sheetData sheetId="5"/>
      <sheetData sheetId="6"/>
      <sheetData sheetId="7">
        <row r="33">
          <cell r="C33">
            <v>0.77967625899280601</v>
          </cell>
        </row>
      </sheetData>
      <sheetData sheetId="8">
        <row r="33">
          <cell r="C33">
            <v>0.77967625899280601</v>
          </cell>
        </row>
      </sheetData>
      <sheetData sheetId="9"/>
      <sheetData sheetId="10"/>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ESJU"/>
      <sheetName val="dorada"/>
      <sheetName val="A.P.U."/>
      <sheetName val="MATERIA"/>
      <sheetName val="CUAD"/>
    </sheetNames>
    <sheetDataSet>
      <sheetData sheetId="0" refreshError="1"/>
      <sheetData sheetId="1" refreshError="1"/>
      <sheetData sheetId="2" refreshError="1"/>
      <sheetData sheetId="3">
        <row r="18">
          <cell r="H18">
            <v>804999.99999999988</v>
          </cell>
        </row>
        <row r="20">
          <cell r="D20">
            <v>69000</v>
          </cell>
        </row>
        <row r="52">
          <cell r="H52">
            <v>33925</v>
          </cell>
        </row>
      </sheetData>
      <sheetData sheetId="4"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ssi annui 2013-2057"/>
      <sheetName val="Input"/>
      <sheetName val="Input Finanziari"/>
      <sheetName val="Cover"/>
      <sheetName val="Sal investimento"/>
      <sheetName val="Input Investimento"/>
      <sheetName val="Costruzione"/>
      <sheetName val="Ricavi"/>
      <sheetName val="Costi"/>
      <sheetName val="Modello Finanziario"/>
      <sheetName val="Sommario"/>
      <sheetName val="Linea Base"/>
      <sheetName val="Linea Standby"/>
      <sheetName val="IVA"/>
      <sheetName val="Riepilogo contributi"/>
      <sheetName val="Ulteriori ipotesi DM125_97"/>
      <sheetName val="Tabella 1 DM125_97"/>
      <sheetName val="Tabella 2 DM125_97"/>
      <sheetName val="Tabella 3 DM125_97"/>
      <sheetName val="Tabella 4 DM125_97"/>
      <sheetName val="Tabella 5 DM125_97"/>
      <sheetName val="Tab 1 CIPE 11_2004"/>
      <sheetName val="Tab 2 CIPE 11_2004"/>
      <sheetName val="Tab 3 CIPE 11_2004"/>
      <sheetName val="Tab 4 CIPE 11_2004"/>
      <sheetName val="Tab 5 CIPE 11_2004"/>
      <sheetName val="Tab 6 CIPE 11_2004"/>
      <sheetName val="Tab 7 CIPE 11_2004"/>
      <sheetName val="Dati Generali"/>
      <sheetName val="Inv e Amm"/>
      <sheetName val="Parametr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 val="L. MAT."/>
      <sheetName val="P.S."/>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equipos"/>
      <sheetName val="indice alfabetico"/>
      <sheetName val="materiales"/>
      <sheetName val="otros"/>
      <sheetName val="Mat"/>
      <sheetName val="Equi"/>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AiuApoSaraBrut2000.xls"/>
      <sheetName val="\\Lucho\transfer lucho\Mis docu"/>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Materiales"/>
      <sheetName val="Cuadrillas"/>
      <sheetName val="Concretos y morteros"/>
      <sheetName val="Equipo"/>
      <sheetName val="Datos iniciales "/>
      <sheetName val="Transporte"/>
      <sheetName val="INSUMOS"/>
      <sheetName val="Plan auditoría"/>
      <sheetName val="Presupuesto"/>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Análisis de precio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EMPRESA"/>
      <sheetName val="CONTROL"/>
      <sheetName val="otros"/>
      <sheetName val="ANEXO 7"/>
      <sheetName val="\\Amd\documentos c\Documentos-W"/>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MC SF GAVIONES"/>
      <sheetName val="Macro1"/>
      <sheetName val="ARBOL DE PROBLEMAS final"/>
      <sheetName val="IDENTIFICACION DEL PROBLEMA fin"/>
      <sheetName val="OBJETIVOS FINALES"/>
      <sheetName val="ESTRUCTURA DE PROYECTO"/>
      <sheetName val="OBJETIVOS ESPECIFICOS final"/>
      <sheetName val="ESTADO_RED"/>
      <sheetName val="Análisis_de_precios"/>
      <sheetName val="Acc_Ago-Sep_xls"/>
      <sheetName val="Plan_auditoría"/>
      <sheetName val="Información_de_la_Empresa"/>
      <sheetName val="List__Análisis"/>
      <sheetName val="List__Materiales"/>
      <sheetName val="List__Equipo"/>
      <sheetName val="List__Mano_de_Obra"/>
      <sheetName val="resumen_de_cantidades"/>
      <sheetName val="INDICMICROEM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ow r="2">
          <cell r="R2">
            <v>0</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row r="2">
          <cell r="R2">
            <v>0</v>
          </cell>
        </row>
      </sheetData>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ow r="2">
          <cell r="R2">
            <v>0</v>
          </cell>
        </row>
      </sheetData>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ow r="2">
          <cell r="R2">
            <v>0</v>
          </cell>
        </row>
      </sheetData>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refreshError="1"/>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refreshError="1"/>
      <sheetData sheetId="213" refreshError="1"/>
      <sheetData sheetId="214" refreshError="1"/>
      <sheetData sheetId="215" refreshError="1"/>
      <sheetData sheetId="216" refreshError="1"/>
      <sheetData sheetId="217"/>
      <sheetData sheetId="218"/>
      <sheetData sheetId="219"/>
      <sheetData sheetId="220"/>
      <sheetData sheetId="221"/>
      <sheetData sheetId="222"/>
      <sheetData sheetId="223"/>
      <sheetData sheetId="224"/>
      <sheetData sheetId="225"/>
      <sheetData sheetId="226"/>
      <sheetData sheetId="227"/>
      <sheetData sheetId="228"/>
      <sheetData sheetId="229" refreshError="1"/>
      <sheetData sheetId="230" refreshError="1"/>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ttoreK"/>
      <sheetName val="Traffico e tariffe"/>
      <sheetName val="PAR K"/>
      <sheetName val="Calcolo k wacc 10,67"/>
      <sheetName val="Calcolo k wacc 10,40"/>
      <sheetName val="Calcolo k wacc 10,40 PR5"/>
      <sheetName val="sintesi K Anas wacc 10,67"/>
      <sheetName val="sintesi K Anas wacc 10,40"/>
      <sheetName val="sintesi K Anas wacc 10,40 PR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WACC"/>
      <sheetName val="ESCENARIO MACROECONOMICO"/>
      <sheetName val="INGRESOS"/>
      <sheetName val="CAPEX PEREIRA"/>
      <sheetName val="CAPEX ARMENIA"/>
      <sheetName val="CAPEX CARTAGO"/>
      <sheetName val="CAPEX"/>
      <sheetName val="EGRESOS"/>
      <sheetName val="LOC CCIALES EDEN"/>
      <sheetName val="TARIFAS aeropto"/>
      <sheetName val="FLUJO DE CAJA "/>
      <sheetName val="P&amp;G"/>
      <sheetName val="BCE GENERAL"/>
      <sheetName val="HOJA DE RESULTADOS"/>
      <sheetName val="DEP Y AMORTIZAC"/>
      <sheetName val="PREOPERATIVOS"/>
      <sheetName val="SEGUROS"/>
      <sheetName val="INTERVENTORIA"/>
      <sheetName val="MANTENIMIENTO"/>
      <sheetName val="CREDITOS"/>
      <sheetName val="RENTA"/>
      <sheetName val="APORTE Y CONTRAPRESTACION"/>
      <sheetName val="RESUMEN INDICADORES"/>
      <sheetName val="eeff cartago"/>
      <sheetName val="EEFF pereira"/>
      <sheetName val="bce gral pereira"/>
    </sheetNames>
    <sheetDataSet>
      <sheetData sheetId="0">
        <row r="19">
          <cell r="E19">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o economico"/>
      <sheetName val="Baan"/>
      <sheetName val="Menù"/>
      <sheetName val="Assumptions"/>
      <sheetName val="Free Cash Flow"/>
      <sheetName val="prova"/>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_invest."/>
      <sheetName val="Cover"/>
      <sheetName val="SOMMARIO"/>
      <sheetName val="Ipotesi adottate"/>
      <sheetName val="Pedaggi"/>
      <sheetName val="Ripartizione temporale (1)"/>
      <sheetName val="TIR "/>
      <sheetName val="Tabella_X"/>
      <sheetName val="Poste_figurative"/>
      <sheetName val="separatore"/>
      <sheetName val="Tab1"/>
      <sheetName val="Tab2"/>
      <sheetName val="Tab3"/>
      <sheetName val="Tab4"/>
      <sheetName val="Tab5"/>
      <sheetName val="Finanziamenti"/>
      <sheetName val="INDICIDEBITO"/>
      <sheetName val="Iva"/>
      <sheetName val="C.C.N."/>
      <sheetName val="Imposte"/>
      <sheetName val="Amm.Finanziario"/>
      <sheetName val="separatore-2"/>
      <sheetName val="Tab1_conc"/>
      <sheetName val="Tab2_conc"/>
      <sheetName val="Tab3_conc"/>
      <sheetName val="Tab4_conc"/>
      <sheetName val="Tab5_conc"/>
      <sheetName val="Amm.Finanziario_conc"/>
      <sheetName val="INDICIDEBITO_conc"/>
      <sheetName val="Finanziamenti_conc"/>
      <sheetName val="Iva_conc"/>
      <sheetName val="C.C.N._conc"/>
      <sheetName val="Imposte_conc"/>
      <sheetName val="Conto economico"/>
      <sheetName val="Baan"/>
      <sheetName val="Menù"/>
      <sheetName val="Assumptions"/>
      <sheetName val="Free Cash Flow"/>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UMPLIMIENTO"/>
      <sheetName val="CRA.MODI"/>
      <sheetName val="Cotización"/>
      <sheetName val="5.2"/>
      <sheetName val="RECURSOS"/>
      <sheetName val="INFORME BIMENSUAL JUL-AGO-2001"/>
      <sheetName val="LISTA DE PRECIO"/>
      <sheetName val="APU"/>
      <sheetName val="FACTORES"/>
      <sheetName val="O &amp; M P. Parque Recreodeportiv "/>
      <sheetName val="BD100-45-P1"/>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Indicadores Gestión"/>
      <sheetName val="PR-04"/>
      <sheetName val="Hoja1"/>
      <sheetName val="tipo_recurso"/>
      <sheetName val="Listado"/>
      <sheetName val="tipos_entidad"/>
      <sheetName val="Unidades"/>
    </sheetNames>
    <sheetDataSet>
      <sheetData sheetId="0">
        <row r="2">
          <cell r="A2" t="str">
            <v>REGIONAL CUNDINAMARCA</v>
          </cell>
        </row>
      </sheetData>
      <sheetData sheetId="1" refreshError="1">
        <row r="2">
          <cell r="A2" t="str">
            <v>REGIONAL CUNDINAMARCA</v>
          </cell>
        </row>
      </sheetData>
      <sheetData sheetId="2">
        <row r="2">
          <cell r="A2" t="str">
            <v>REGIONAL CUNDINAMARCA</v>
          </cell>
        </row>
      </sheetData>
      <sheetData sheetId="3" refreshError="1">
        <row r="2">
          <cell r="A2" t="str">
            <v>REGIONAL CUNDINAMARCA</v>
          </cell>
        </row>
        <row r="9">
          <cell r="E9" t="str">
            <v>EDGAR EDUARDO HERNANDEZ Q.</v>
          </cell>
        </row>
      </sheetData>
      <sheetData sheetId="4">
        <row r="2">
          <cell r="A2" t="str">
            <v>REGIONAL CUNDINAMARCA</v>
          </cell>
        </row>
      </sheetData>
      <sheetData sheetId="5">
        <row r="8">
          <cell r="E8" t="str">
            <v>BIMESTRE: JULIO - AGOSTO DE 2001</v>
          </cell>
        </row>
      </sheetData>
      <sheetData sheetId="6" refreshError="1">
        <row r="8">
          <cell r="E8" t="str">
            <v>BIMESTRE: JULIO - AGOSTO DE 2001</v>
          </cell>
        </row>
      </sheetData>
      <sheetData sheetId="7">
        <row r="8">
          <cell r="E8" t="str">
            <v>BIMESTRE: JULIO - AGOSTO DE 2001</v>
          </cell>
        </row>
      </sheetData>
      <sheetData sheetId="8">
        <row r="8">
          <cell r="E8" t="str">
            <v>BIMESTRE: JULIO - AGOSTO DE 2001</v>
          </cell>
        </row>
      </sheetData>
      <sheetData sheetId="9">
        <row r="8">
          <cell r="E8" t="str">
            <v>BIMESTRE: JULIO - AGOSTO DE 2001</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ow r="2">
          <cell r="A2" t="str">
            <v>REGIONAL CUNDINAMARCA</v>
          </cell>
        </row>
      </sheetData>
      <sheetData sheetId="44">
        <row r="2">
          <cell r="A2" t="str">
            <v>REGIONAL CUNDINAMARCA</v>
          </cell>
        </row>
      </sheetData>
      <sheetData sheetId="45">
        <row r="2">
          <cell r="A2" t="str">
            <v>REGIONAL CUNDINAMARCA</v>
          </cell>
        </row>
      </sheetData>
      <sheetData sheetId="46">
        <row r="2">
          <cell r="A2" t="str">
            <v>REGIONAL CUNDINAMARCA</v>
          </cell>
        </row>
      </sheetData>
      <sheetData sheetId="47" refreshError="1"/>
      <sheetData sheetId="48" refreshError="1"/>
      <sheetData sheetId="49">
        <row r="2">
          <cell r="A2" t="str">
            <v>REGIONAL CUNDINAMARCA</v>
          </cell>
        </row>
      </sheetData>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row r="8">
          <cell r="E8" t="str">
            <v>BIMESTRE: JULIO - AGOSTO DE 2001</v>
          </cell>
        </row>
      </sheetData>
      <sheetData sheetId="60">
        <row r="8">
          <cell r="E8" t="str">
            <v>BIMESTRE: JULIO - AGOSTO DE 2001</v>
          </cell>
        </row>
      </sheetData>
      <sheetData sheetId="61"/>
      <sheetData sheetId="62">
        <row r="8">
          <cell r="E8" t="str">
            <v>BIMESTRE: JULIO - AGOSTO DE 2001</v>
          </cell>
        </row>
      </sheetData>
      <sheetData sheetId="63">
        <row r="8">
          <cell r="E8" t="str">
            <v>BIMESTRE: JULIO - AGOSTO DE 2001</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ow r="2">
          <cell r="A2" t="str">
            <v>REGIONAL CUNDINAMARCA</v>
          </cell>
        </row>
      </sheetData>
      <sheetData sheetId="94">
        <row r="2">
          <cell r="A2" t="str">
            <v>REGIONAL CUNDINAMARCA</v>
          </cell>
        </row>
      </sheetData>
      <sheetData sheetId="95">
        <row r="2">
          <cell r="A2" t="str">
            <v>REGIONAL CUNDINAMARCA</v>
          </cell>
        </row>
      </sheetData>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eelcase"/>
      <sheetName val="Grafico Steelcase"/>
      <sheetName val="Hon Industries"/>
      <sheetName val="Grafico Hon Industries"/>
      <sheetName val="Herman Miller"/>
      <sheetName val="Grafico Herman Millerr"/>
      <sheetName val="Teknion"/>
      <sheetName val="Grafico Teknion"/>
      <sheetName val="Samas Groep"/>
      <sheetName val="Grafico Samas Groep"/>
      <sheetName val="Assumption_invest."/>
    </sheetNames>
    <sheetDataSet>
      <sheetData sheetId="0" refreshError="1"/>
      <sheetData sheetId="1" refreshError="1"/>
      <sheetData sheetId="2" refreshError="1">
        <row r="7">
          <cell r="A7">
            <v>37165</v>
          </cell>
          <cell r="F7">
            <v>37165</v>
          </cell>
        </row>
      </sheetData>
      <sheetData sheetId="3" refreshError="1"/>
      <sheetData sheetId="4" refreshError="1">
        <row r="7">
          <cell r="A7">
            <v>37165</v>
          </cell>
          <cell r="F7">
            <v>37165</v>
          </cell>
        </row>
      </sheetData>
      <sheetData sheetId="5" refreshError="1"/>
      <sheetData sheetId="6" refreshError="1">
        <row r="7">
          <cell r="A7">
            <v>37165</v>
          </cell>
          <cell r="F7">
            <v>37165</v>
          </cell>
        </row>
      </sheetData>
      <sheetData sheetId="7" refreshError="1"/>
      <sheetData sheetId="8" refreshError="1">
        <row r="7">
          <cell r="A7">
            <v>37165</v>
          </cell>
          <cell r="F7">
            <v>37165</v>
          </cell>
        </row>
      </sheetData>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R ANDES"/>
      <sheetName val="Hoja1"/>
      <sheetName val="Hoja2"/>
      <sheetName val="Hoja3"/>
      <sheetName val="ESTADO RED"/>
      <sheetName val="CARRETERAS"/>
      <sheetName val="GENERALIDADES "/>
      <sheetName val="Presupuesto 2003"/>
    </sheetNames>
    <sheetDataSet>
      <sheetData sheetId="0" refreshError="1">
        <row r="5">
          <cell r="A5" t="str">
            <v>ANEXO 7.2  CÁLCULO HIDRÁULICO DE LA PLANTA DE TRATAMIENTO DE AGUAS RESIDUALES</v>
          </cell>
        </row>
        <row r="7">
          <cell r="A7" t="str">
            <v>1.  PARÁMETROS DE DISEÑO</v>
          </cell>
        </row>
        <row r="9">
          <cell r="A9" t="str">
            <v>Caudal de Diseño adoptado:</v>
          </cell>
          <cell r="B9">
            <v>50</v>
          </cell>
          <cell r="C9" t="str">
            <v>l/s</v>
          </cell>
        </row>
        <row r="10">
          <cell r="A10" t="str">
            <v>Correspondiente al Caudal Máximo Horario del Horizonte de Diseño Año 2031</v>
          </cell>
        </row>
        <row r="12">
          <cell r="A12" t="str">
            <v xml:space="preserve">2.  CANAL DE ENTRADA:   Se adopta un canal de entrada de 1.0m de ancho </v>
          </cell>
        </row>
        <row r="13">
          <cell r="A13" t="str">
            <v>Se adopta un tiempo de detención mínimo (seg) :</v>
          </cell>
          <cell r="E13">
            <v>10</v>
          </cell>
        </row>
        <row r="15">
          <cell r="A15" t="str">
            <v>Volumen mínimo:</v>
          </cell>
          <cell r="B15">
            <v>0.5</v>
          </cell>
          <cell r="C15" t="str">
            <v>m3</v>
          </cell>
        </row>
        <row r="16">
          <cell r="A16" t="str">
            <v>L=</v>
          </cell>
          <cell r="B16">
            <v>2</v>
          </cell>
          <cell r="C16" t="str">
            <v>m</v>
          </cell>
        </row>
        <row r="17">
          <cell r="A17" t="str">
            <v>Área=</v>
          </cell>
          <cell r="B17">
            <v>0.25</v>
          </cell>
          <cell r="C17" t="str">
            <v>m2</v>
          </cell>
        </row>
        <row r="18">
          <cell r="A18" t="str">
            <v>a=</v>
          </cell>
          <cell r="B18">
            <v>1</v>
          </cell>
          <cell r="C18" t="str">
            <v>m</v>
          </cell>
        </row>
        <row r="19">
          <cell r="A19" t="str">
            <v>h=</v>
          </cell>
          <cell r="B19">
            <v>0.25</v>
          </cell>
          <cell r="C19" t="str">
            <v>m</v>
          </cell>
        </row>
        <row r="20">
          <cell r="A20" t="str">
            <v>Htotal=</v>
          </cell>
          <cell r="B20">
            <v>0.5</v>
          </cell>
          <cell r="C20" t="str">
            <v>m</v>
          </cell>
        </row>
        <row r="22">
          <cell r="A22" t="str">
            <v>3. CRIBA:  Se adopta un sistema de dos rejas una en operación  y otra en Stand - By; que garantice la continuidad en la operación al realizar los mantenimientos.</v>
          </cell>
        </row>
        <row r="24">
          <cell r="A24" t="str">
            <v>3.1 SELECCIÓN DE BARRAS Y SU ESPACIAMIENTO</v>
          </cell>
        </row>
        <row r="26">
          <cell r="A26" t="str">
            <v>El Ángulo de inclinación es de 45º</v>
          </cell>
        </row>
        <row r="27">
          <cell r="A27" t="str">
            <v>Adoptar Platinas de espesor (mm) =</v>
          </cell>
          <cell r="C27">
            <v>4.76</v>
          </cell>
          <cell r="D27" t="str">
            <v>Ancho (mm) =</v>
          </cell>
          <cell r="E27">
            <v>25.4</v>
          </cell>
        </row>
        <row r="28">
          <cell r="A28" t="str">
            <v>Espacio entre Barras (mm) =</v>
          </cell>
          <cell r="C28">
            <v>15</v>
          </cell>
        </row>
        <row r="30">
          <cell r="A30" t="str">
            <v>3.2 PORCENTAJE DE ESPACIOS LIBRES (% E.L)</v>
          </cell>
        </row>
        <row r="32">
          <cell r="A32" t="str">
            <v>% E.L=</v>
          </cell>
          <cell r="B32">
            <v>75.910931174089086</v>
          </cell>
          <cell r="C32" t="str">
            <v>%</v>
          </cell>
        </row>
        <row r="34">
          <cell r="A34" t="str">
            <v xml:space="preserve">3.3 VELOCIDADES Y ANCHO DE CANAL:  </v>
          </cell>
        </row>
        <row r="36">
          <cell r="A36" t="str">
            <v>Se adopta una velocidad de aproximación  Va (m/s)&gt;</v>
          </cell>
          <cell r="D36">
            <v>0.5</v>
          </cell>
          <cell r="E36" t="str">
            <v>Adoptar:</v>
          </cell>
          <cell r="F36">
            <v>0.6</v>
          </cell>
          <cell r="G36" t="str">
            <v>m/s</v>
          </cell>
        </row>
        <row r="37">
          <cell r="A37" t="str">
            <v>Ancho del Canal:  Tirante con reja limpia (20l/s) (m)</v>
          </cell>
          <cell r="D37">
            <v>0.12</v>
          </cell>
        </row>
        <row r="38">
          <cell r="A38" t="str">
            <v>Va=Q/A    A(m2)=</v>
          </cell>
          <cell r="C38">
            <v>8.3333333333333343E-2</v>
          </cell>
          <cell r="D38" t="str">
            <v>m2</v>
          </cell>
        </row>
        <row r="39">
          <cell r="A39" t="str">
            <v>Ancho del Canal  =</v>
          </cell>
          <cell r="C39">
            <v>0.69444444444444453</v>
          </cell>
          <cell r="D39" t="str">
            <v>m</v>
          </cell>
        </row>
        <row r="40">
          <cell r="A40" t="str">
            <v>Adoptar un ancho de (m) =</v>
          </cell>
          <cell r="C40">
            <v>1</v>
          </cell>
          <cell r="D40" t="str">
            <v xml:space="preserve">Para tener en cuenta el remansamiento </v>
          </cell>
        </row>
        <row r="42">
          <cell r="A42" t="str">
            <v>3.4 PERDIDA DE CARGA:</v>
          </cell>
        </row>
        <row r="43">
          <cell r="A43" t="str">
            <v>Velocidad a través de la reja =</v>
          </cell>
          <cell r="C43">
            <v>0.79039999999999977</v>
          </cell>
          <cell r="D43" t="str">
            <v>m/s</v>
          </cell>
        </row>
        <row r="44">
          <cell r="A44" t="str">
            <v>3.4.1 Perdida de carga con reja limpia =</v>
          </cell>
          <cell r="C44">
            <v>1.9314642285714259</v>
          </cell>
          <cell r="D44" t="str">
            <v>cm</v>
          </cell>
        </row>
        <row r="45">
          <cell r="A45" t="str">
            <v>3.4.2  Perdida de carga con reja colmatada al 50% cm =</v>
          </cell>
          <cell r="D45">
            <v>15.605448751020399</v>
          </cell>
        </row>
        <row r="47">
          <cell r="A47" t="str">
            <v xml:space="preserve">4. DESARENADOR :  </v>
          </cell>
        </row>
        <row r="48">
          <cell r="A48" t="str">
            <v>Se adopta dos unidades, cada una con una capacidad de 50l/s siempre estará uno en operación y el otro en Stand - By.</v>
          </cell>
        </row>
        <row r="50">
          <cell r="A50" t="str">
            <v>4.1 TIPO DE DESARENADOR:</v>
          </cell>
        </row>
        <row r="52">
          <cell r="A52" t="str">
            <v xml:space="preserve"> Se adopta un desarenador de flujo horizontal en canal prismático, de sección rectangular con control de velocidad por medio de la Canaleta Parshall.</v>
          </cell>
        </row>
        <row r="54">
          <cell r="A54" t="str">
            <v xml:space="preserve">4.2 DIMENSIONAMIENTO:  </v>
          </cell>
        </row>
        <row r="56">
          <cell r="A56" t="str">
            <v xml:space="preserve">Se adopta remover partículas de arena (Densidad D=1,65 kg/dm3), con diámetros superiores a Ø15mm  </v>
          </cell>
        </row>
        <row r="57">
          <cell r="A57" t="str">
            <v>Se tiene en cuenta el hecho de que también se removerán partículas de mayor tamaño que presenten menor densidad que aquella de la partícula de diseño.</v>
          </cell>
        </row>
        <row r="58">
          <cell r="A58" t="str">
            <v>Para controlar su descomposición que puedan causar problemas por su sedimentación en el fondo, se adopta el criterio general de mantener la velocidad por encima de 30cm/s.</v>
          </cell>
        </row>
        <row r="60">
          <cell r="B60" t="str">
            <v>Velocidad de asentamiento</v>
          </cell>
        </row>
        <row r="62">
          <cell r="B62" t="str">
            <v xml:space="preserve">Diámetro </v>
          </cell>
          <cell r="C62" t="str">
            <v xml:space="preserve">Vs </v>
          </cell>
          <cell r="D62" t="str">
            <v>Vs</v>
          </cell>
        </row>
        <row r="63">
          <cell r="B63" t="str">
            <v>mm</v>
          </cell>
          <cell r="C63" t="str">
            <v>mm/s</v>
          </cell>
          <cell r="D63" t="str">
            <v>m3/m2-d</v>
          </cell>
        </row>
        <row r="64">
          <cell r="B64">
            <v>0.3</v>
          </cell>
          <cell r="C64">
            <v>37.549181607349922</v>
          </cell>
          <cell r="D64">
            <v>3244.2492908750337</v>
          </cell>
        </row>
        <row r="65">
          <cell r="B65">
            <v>0.2</v>
          </cell>
          <cell r="C65">
            <v>18.195031665328695</v>
          </cell>
          <cell r="D65">
            <v>1572.0507358843995</v>
          </cell>
        </row>
        <row r="66">
          <cell r="B66">
            <v>0.15</v>
          </cell>
          <cell r="C66">
            <v>14.148556663098743</v>
          </cell>
          <cell r="D66">
            <v>1222.4352956917314</v>
          </cell>
        </row>
        <row r="67">
          <cell r="B67">
            <v>0.14000000000000001</v>
          </cell>
          <cell r="C67">
            <v>12.959799750245296</v>
          </cell>
          <cell r="D67">
            <v>1119.7266984211935</v>
          </cell>
        </row>
        <row r="68">
          <cell r="B68">
            <v>0.1</v>
          </cell>
          <cell r="C68">
            <v>7.1951543127285706</v>
          </cell>
          <cell r="D68">
            <v>621.66133261974858</v>
          </cell>
        </row>
        <row r="69">
          <cell r="B69">
            <v>0.08</v>
          </cell>
          <cell r="C69">
            <v>4.5268361430737665</v>
          </cell>
          <cell r="D69">
            <v>391.11864276157343</v>
          </cell>
        </row>
        <row r="71">
          <cell r="A71" t="str">
            <v>Temperatura media del municipio, T ( ºC )</v>
          </cell>
          <cell r="C71">
            <v>22</v>
          </cell>
          <cell r="D71" t="str">
            <v>Factor por ajuste de temperatura =</v>
          </cell>
          <cell r="G71">
            <v>1.3603603603603605</v>
          </cell>
        </row>
        <row r="72">
          <cell r="B72" t="str">
            <v>Se adopta un Valor de Vs (m3/m2-d) =</v>
          </cell>
          <cell r="C72">
            <v>1000</v>
          </cell>
        </row>
        <row r="74">
          <cell r="A74" t="str">
            <v>Cálculo del área superficial del desarenador; utilizando la siguiente expresión:</v>
          </cell>
        </row>
        <row r="76">
          <cell r="B76" t="str">
            <v>Q = A x Vs</v>
          </cell>
          <cell r="C76" t="str">
            <v>A =</v>
          </cell>
          <cell r="D76">
            <v>4.32</v>
          </cell>
          <cell r="E76" t="str">
            <v>m²</v>
          </cell>
        </row>
        <row r="78">
          <cell r="A78" t="str">
            <v>Usar una Relación Largo (L) a Ancho (An) igual a 3:1 a 7:1</v>
          </cell>
        </row>
        <row r="80">
          <cell r="A80" t="str">
            <v>L/An=</v>
          </cell>
          <cell r="B80">
            <v>5</v>
          </cell>
        </row>
        <row r="81">
          <cell r="A81" t="str">
            <v xml:space="preserve">A = L x An = </v>
          </cell>
          <cell r="B81">
            <v>4.32</v>
          </cell>
          <cell r="C81" t="str">
            <v>m²</v>
          </cell>
        </row>
        <row r="82">
          <cell r="A82" t="str">
            <v>Ancho  An =</v>
          </cell>
          <cell r="B82">
            <v>0.8640000000000001</v>
          </cell>
          <cell r="C82" t="str">
            <v>m</v>
          </cell>
        </row>
        <row r="83">
          <cell r="A83" t="str">
            <v xml:space="preserve"> Largo =</v>
          </cell>
          <cell r="B83">
            <v>5</v>
          </cell>
          <cell r="C83" t="str">
            <v>m</v>
          </cell>
        </row>
        <row r="84">
          <cell r="A84" t="str">
            <v>Ancho =</v>
          </cell>
          <cell r="B84">
            <v>1</v>
          </cell>
          <cell r="C84" t="str">
            <v>m</v>
          </cell>
        </row>
        <row r="86">
          <cell r="A86" t="str">
            <v>4.3   VOLÚMEN DE ARENAS RETENIDAS</v>
          </cell>
        </row>
        <row r="88">
          <cell r="A88" t="str">
            <v>Adoptar una producción de Arenas de (l/m³) =</v>
          </cell>
          <cell r="D88">
            <v>50</v>
          </cell>
        </row>
        <row r="89">
          <cell r="A89" t="str">
            <v>Producción diaria de arenas (l/d) =</v>
          </cell>
          <cell r="D89">
            <v>108</v>
          </cell>
        </row>
        <row r="90">
          <cell r="A90" t="str">
            <v>Frecuencia de limpieza (Semanal  m3) =</v>
          </cell>
          <cell r="D90">
            <v>0.75600000000000001</v>
          </cell>
        </row>
        <row r="91">
          <cell r="A91" t="str">
            <v>Profundidad del foso para almacenamiento de arena H (m)=</v>
          </cell>
          <cell r="D91">
            <v>0.1512</v>
          </cell>
        </row>
        <row r="93">
          <cell r="A93" t="str">
            <v>5. AFORO</v>
          </cell>
        </row>
        <row r="95">
          <cell r="A95" t="str">
            <v>Se adopta una canaleta parshall de garganta W = 6" como Aforador</v>
          </cell>
        </row>
        <row r="96">
          <cell r="A96" t="str">
            <v>Rango de Caudal desde: 1,52 l/s - 110,4 l/s</v>
          </cell>
        </row>
        <row r="97">
          <cell r="A97" t="str">
            <v>Ecuación Azevedo Netto (pag 475)  Q= 2,2 x W x H^(3/2)</v>
          </cell>
        </row>
        <row r="99">
          <cell r="A99" t="str">
            <v>Tabla de alturas y Caudales en la Canaleta Parshall;  W = 15,2 cm</v>
          </cell>
        </row>
        <row r="101">
          <cell r="B101" t="str">
            <v>H (cm)</v>
          </cell>
          <cell r="C101" t="str">
            <v>Q (l/s)</v>
          </cell>
          <cell r="D101" t="str">
            <v>H (cm)</v>
          </cell>
          <cell r="E101" t="str">
            <v>Q (l/s)</v>
          </cell>
        </row>
        <row r="102">
          <cell r="B102">
            <v>1</v>
          </cell>
          <cell r="C102">
            <v>0.33440000000000003</v>
          </cell>
          <cell r="D102">
            <v>28.300000000000004</v>
          </cell>
          <cell r="E102">
            <v>50.343791726173343</v>
          </cell>
        </row>
        <row r="103">
          <cell r="B103">
            <v>5</v>
          </cell>
          <cell r="C103">
            <v>3.7387056583796481</v>
          </cell>
          <cell r="D103">
            <v>28.400000000000006</v>
          </cell>
          <cell r="E103">
            <v>50.610867197287185</v>
          </cell>
        </row>
        <row r="104">
          <cell r="B104">
            <v>10</v>
          </cell>
          <cell r="C104">
            <v>10.574656495603062</v>
          </cell>
          <cell r="D104">
            <v>28.500000000000007</v>
          </cell>
          <cell r="E104">
            <v>50.878413286579608</v>
          </cell>
        </row>
        <row r="105">
          <cell r="B105">
            <v>15</v>
          </cell>
          <cell r="C105">
            <v>19.426884464576403</v>
          </cell>
          <cell r="D105">
            <v>28.600000000000009</v>
          </cell>
          <cell r="E105">
            <v>51.146429167676622</v>
          </cell>
        </row>
        <row r="106">
          <cell r="B106">
            <v>20</v>
          </cell>
          <cell r="C106">
            <v>29.909645267037192</v>
          </cell>
          <cell r="D106">
            <v>28.70000000000001</v>
          </cell>
          <cell r="E106">
            <v>51.414914018542149</v>
          </cell>
        </row>
        <row r="107">
          <cell r="B107">
            <v>21</v>
          </cell>
          <cell r="C107">
            <v>32.180679560257893</v>
          </cell>
          <cell r="D107">
            <v>28.800000000000011</v>
          </cell>
          <cell r="E107">
            <v>51.683867021440285</v>
          </cell>
        </row>
        <row r="108">
          <cell r="B108">
            <v>22</v>
          </cell>
          <cell r="C108">
            <v>34.50645066186901</v>
          </cell>
          <cell r="D108">
            <v>28.900000000000013</v>
          </cell>
          <cell r="E108">
            <v>51.953287362897868</v>
          </cell>
        </row>
        <row r="109">
          <cell r="B109">
            <v>24</v>
          </cell>
          <cell r="C109">
            <v>39.317249759361339</v>
          </cell>
          <cell r="D109">
            <v>29.000000000000014</v>
          </cell>
          <cell r="E109">
            <v>52.223174233667606</v>
          </cell>
        </row>
        <row r="110">
          <cell r="B110">
            <v>26</v>
          </cell>
          <cell r="C110">
            <v>44.33291525898111</v>
          </cell>
          <cell r="D110">
            <v>30.000000000000014</v>
          </cell>
          <cell r="E110">
            <v>54.947526968918311</v>
          </cell>
        </row>
        <row r="111">
          <cell r="B111">
            <v>28</v>
          </cell>
          <cell r="C111">
            <v>49.545397351519966</v>
          </cell>
          <cell r="D111">
            <v>32.000000000000014</v>
          </cell>
          <cell r="E111">
            <v>60.532865952968102</v>
          </cell>
        </row>
        <row r="112">
          <cell r="B112">
            <v>28.1</v>
          </cell>
          <cell r="C112">
            <v>49.811055965897374</v>
          </cell>
          <cell r="D112">
            <v>34.000000000000014</v>
          </cell>
          <cell r="E112">
            <v>66.295590663633149</v>
          </cell>
        </row>
        <row r="113">
          <cell r="B113">
            <v>28.200000000000003</v>
          </cell>
          <cell r="C113">
            <v>50.077187703988329</v>
          </cell>
          <cell r="D113">
            <v>36.000000000000014</v>
          </cell>
          <cell r="E113">
            <v>72.230400000000031</v>
          </cell>
        </row>
        <row r="115">
          <cell r="A115" t="str">
            <v>6.  SEDIMENTADOR PRIMARIO DE ALTA TASA</v>
          </cell>
        </row>
        <row r="117">
          <cell r="A117" t="str">
            <v>6.1 Tipo de Sedimentador y numero de unidades</v>
          </cell>
        </row>
        <row r="119">
          <cell r="A119" t="str">
            <v xml:space="preserve">Adoptar un sedimentador rectangular, de alta tasa con placas planas paralelas con flujo vertical. Dos unidades, cada una con dos modulos de igual capacidad y una distribución del flujo en tubería perforada tipo Hudson. </v>
          </cell>
        </row>
        <row r="120">
          <cell r="A120" t="str">
            <v xml:space="preserve">La recolección del agua sedimentada se debe hacer en canaletas rectangulares en sentido longitudinal tipo diente de sierra; dos por cada unidad. </v>
          </cell>
        </row>
        <row r="121">
          <cell r="A121" t="str">
            <v>La recolección de lodo se debe hacer con una tolva de almacenamiento y una tubería perforada en el fondo que permita la extracción por medio de una válvula de apertura rápida.</v>
          </cell>
        </row>
        <row r="122">
          <cell r="A122" t="str">
            <v>Eficiencia Esperada según purebas de laboratorio: DBO5 = 60% y SST = 60%</v>
          </cell>
        </row>
        <row r="124">
          <cell r="A124" t="str">
            <v>6.2 Diseño del Sedimentador de Alta Tasa</v>
          </cell>
        </row>
        <row r="126">
          <cell r="A126" t="str">
            <v>Se Retoma el  caudal de diseño  en ( l/s) =</v>
          </cell>
          <cell r="D126">
            <v>50</v>
          </cell>
        </row>
        <row r="127">
          <cell r="A127" t="str">
            <v>Dos modulos/unidad;  cada uno, con caudal  (l/s) =</v>
          </cell>
          <cell r="D127">
            <v>25</v>
          </cell>
          <cell r="E127">
            <v>2160</v>
          </cell>
          <cell r="F127" t="str">
            <v>m3/d</v>
          </cell>
        </row>
        <row r="128">
          <cell r="A128" t="str">
            <v>Temperatura del Agua =</v>
          </cell>
          <cell r="B128" t="str">
            <v xml:space="preserve"> 22ºC</v>
          </cell>
          <cell r="C128" t="str">
            <v>Viscosidad =</v>
          </cell>
          <cell r="D128">
            <v>9.6299999999999997E-3</v>
          </cell>
          <cell r="E128" t="str">
            <v>cm2/s</v>
          </cell>
        </row>
        <row r="130">
          <cell r="A130" t="str">
            <v>La entrada a cada Sedimentador esta controlada por una compuerta manual de 60cm x 60cm.</v>
          </cell>
        </row>
        <row r="131">
          <cell r="A131" t="str">
            <v>La entrada a cada sedimentador está conformada por una trampa de grasas que tiene un ancho igual al del sedimentador y un largo de 0,60m libres; la profundidad está determinada por la salida de los tubos distribuidores de flujo al sedimentador (Hudson).</v>
          </cell>
        </row>
        <row r="132">
          <cell r="A132" t="str">
            <v>Velocidad de la Partícula de Diseño</v>
          </cell>
          <cell r="C132" t="str">
            <v>Vs(m3/m2-d) =</v>
          </cell>
          <cell r="D132">
            <v>40</v>
          </cell>
        </row>
        <row r="133">
          <cell r="A133" t="str">
            <v>Dimensionamiento</v>
          </cell>
          <cell r="E133" t="str">
            <v>Se Debe ajustar de acuerdo al Reynolds</v>
          </cell>
        </row>
        <row r="135">
          <cell r="A135" t="str">
            <v xml:space="preserve">Recorrido de </v>
          </cell>
          <cell r="B135">
            <v>0.3</v>
          </cell>
          <cell r="C135" t="str">
            <v>15cm</v>
          </cell>
          <cell r="D135" t="str">
            <v xml:space="preserve">Placas planas de Asbesto </v>
          </cell>
        </row>
        <row r="136">
          <cell r="A136" t="str">
            <v>la partícula m</v>
          </cell>
          <cell r="D136" t="str">
            <v>Cemento de 1,2 x 2,4 x 0,01</v>
          </cell>
        </row>
        <row r="137">
          <cell r="D137" t="str">
            <v>Clase II Pintadas con Epóxica</v>
          </cell>
        </row>
        <row r="139">
          <cell r="C139" t="str">
            <v xml:space="preserve">  60º</v>
          </cell>
        </row>
        <row r="141">
          <cell r="A141" t="str">
            <v xml:space="preserve">Dimensionamiento de la zona de placas </v>
          </cell>
        </row>
        <row r="142">
          <cell r="A142" t="str">
            <v>Calculo de la velocidad del agua por entre las placas Vo=</v>
          </cell>
          <cell r="D142">
            <v>132.52292024344291</v>
          </cell>
          <cell r="E142" t="str">
            <v>m/d</v>
          </cell>
        </row>
        <row r="144">
          <cell r="A144" t="str">
            <v xml:space="preserve"> Vo (cm/s) =</v>
          </cell>
          <cell r="B144">
            <v>0.15338300954102188</v>
          </cell>
          <cell r="C144" t="str">
            <v>Que es la Velocidad del agua por entre las placas</v>
          </cell>
        </row>
        <row r="146">
          <cell r="B146" t="str">
            <v>Verificar Reynolds=</v>
          </cell>
          <cell r="C146">
            <v>238.91434507947332</v>
          </cell>
          <cell r="D146" t="str">
            <v>Debe ser menor de 250, para así</v>
          </cell>
        </row>
        <row r="147">
          <cell r="D147" t="str">
            <v>podre garantizar flujo laminar</v>
          </cell>
        </row>
        <row r="149">
          <cell r="A149" t="str">
            <v>Tiempo de Detención entre placas (td en s)=</v>
          </cell>
          <cell r="D149">
            <v>782.35523190661036</v>
          </cell>
          <cell r="E149">
            <v>13.039253865110172</v>
          </cell>
          <cell r="F149" t="str">
            <v>min</v>
          </cell>
        </row>
        <row r="150">
          <cell r="A150" t="str">
            <v>Calculo del Area útil de sedimentación (At)=</v>
          </cell>
          <cell r="D150">
            <v>16.299067331387715</v>
          </cell>
          <cell r="E150" t="str">
            <v>m2</v>
          </cell>
        </row>
        <row r="151">
          <cell r="A151" t="str">
            <v>Area útil  superficial As=</v>
          </cell>
          <cell r="D151">
            <v>18.821093916152094</v>
          </cell>
          <cell r="E151" t="str">
            <v>m2</v>
          </cell>
        </row>
        <row r="152">
          <cell r="A152" t="str">
            <v>Longitud del Area Útil de Sedimentación</v>
          </cell>
          <cell r="D152">
            <v>5.2280816433755817</v>
          </cell>
          <cell r="E152" t="str">
            <v>m</v>
          </cell>
        </row>
        <row r="153">
          <cell r="A153" t="str">
            <v>Separación entre placas; e=</v>
          </cell>
          <cell r="D153">
            <v>15</v>
          </cell>
          <cell r="E153" t="str">
            <v>cm</v>
          </cell>
        </row>
        <row r="154">
          <cell r="A154" t="str">
            <v>Espesor de las placas; e0=</v>
          </cell>
          <cell r="D154">
            <v>0.6</v>
          </cell>
          <cell r="E154" t="str">
            <v>cm</v>
          </cell>
        </row>
        <row r="155">
          <cell r="A155" t="str">
            <v>Espaciamiento horizontal entre placas =</v>
          </cell>
          <cell r="D155">
            <v>17.321016166281755</v>
          </cell>
          <cell r="E155" t="str">
            <v xml:space="preserve">cm </v>
          </cell>
        </row>
        <row r="156">
          <cell r="A156" t="str">
            <v>Espesor horizontal de las placas=</v>
          </cell>
          <cell r="D156">
            <v>0.69284064665127021</v>
          </cell>
          <cell r="E156" t="str">
            <v>cm</v>
          </cell>
        </row>
        <row r="157">
          <cell r="A157" t="str">
            <v>Longitud horizontal entre bordes externos de placas =</v>
          </cell>
          <cell r="D157">
            <v>18.013856812933025</v>
          </cell>
          <cell r="E157" t="str">
            <v>cm</v>
          </cell>
        </row>
        <row r="158">
          <cell r="A158" t="str">
            <v>Número de espacios entre Placas (N)=</v>
          </cell>
          <cell r="D158">
            <v>30.183458021088359</v>
          </cell>
          <cell r="E158">
            <v>30</v>
          </cell>
        </row>
        <row r="159">
          <cell r="A159" t="str">
            <v xml:space="preserve">Número de placas </v>
          </cell>
          <cell r="D159">
            <v>31</v>
          </cell>
          <cell r="E159" t="str">
            <v>Unidades</v>
          </cell>
        </row>
        <row r="160">
          <cell r="A160" t="str">
            <v>Longitud total del sedimentador Ls=</v>
          </cell>
          <cell r="D160">
            <v>601.10854503464202</v>
          </cell>
          <cell r="E160" t="str">
            <v>cm</v>
          </cell>
        </row>
        <row r="161">
          <cell r="A161" t="str">
            <v>Longitud del sedimentador Ls=</v>
          </cell>
          <cell r="D161">
            <v>6.0110854503464202</v>
          </cell>
          <cell r="E161" t="str">
            <v>m</v>
          </cell>
        </row>
        <row r="163">
          <cell r="A163" t="str">
            <v>Canales diente de sierra en Lámina galvanizada calibre 12</v>
          </cell>
          <cell r="E163">
            <v>136.53</v>
          </cell>
        </row>
        <row r="169">
          <cell r="A169" t="str">
            <v>Numero de Canales por cada sedimentador =</v>
          </cell>
          <cell r="C169">
            <v>2</v>
          </cell>
          <cell r="D169" t="str">
            <v>unidades</v>
          </cell>
        </row>
        <row r="170">
          <cell r="A170" t="str">
            <v>Caudal por cada canal</v>
          </cell>
          <cell r="C170">
            <v>12.5</v>
          </cell>
          <cell r="D170" t="str">
            <v>l/s</v>
          </cell>
        </row>
        <row r="171">
          <cell r="B171" t="str">
            <v>hc; (m) =</v>
          </cell>
          <cell r="C171">
            <v>0.24142606189276508</v>
          </cell>
          <cell r="D171">
            <v>0.1520888886859586</v>
          </cell>
          <cell r="E171">
            <v>0.13106623110137078</v>
          </cell>
        </row>
        <row r="172">
          <cell r="B172" t="str">
            <v>b; (m) =</v>
          </cell>
          <cell r="C172">
            <v>10</v>
          </cell>
          <cell r="D172">
            <v>20</v>
          </cell>
          <cell r="E172">
            <v>25</v>
          </cell>
        </row>
        <row r="174">
          <cell r="A174" t="str">
            <v xml:space="preserve">Adoptar hc=15 cm   b=20 cm  </v>
          </cell>
          <cell r="C174" t="str">
            <v>Altura total de la canaleta diente de sierra =</v>
          </cell>
          <cell r="F174">
            <v>0.20208888868595859</v>
          </cell>
          <cell r="G174" t="str">
            <v>m</v>
          </cell>
        </row>
        <row r="175">
          <cell r="A175" t="str">
            <v>Canaleta diente de sierra de ht (cm) =</v>
          </cell>
          <cell r="C175">
            <v>20.20888886859586</v>
          </cell>
          <cell r="D175" t="str">
            <v>Adoptar un ancho de canal; b (cm) =</v>
          </cell>
          <cell r="G175">
            <v>20</v>
          </cell>
        </row>
        <row r="177">
          <cell r="A177" t="str">
            <v>6.3 Diseño del sistema de distribución de flujo tipo Hudson</v>
          </cell>
        </row>
        <row r="179">
          <cell r="A179" t="str">
            <v>Area de los  Orificios.(m2) =</v>
          </cell>
          <cell r="C179">
            <v>1.5904299374999999E-3</v>
          </cell>
          <cell r="D179" t="str">
            <v>Ø del Orificio (cm) =</v>
          </cell>
          <cell r="F179">
            <v>4.5</v>
          </cell>
        </row>
        <row r="180">
          <cell r="A180" t="str">
            <v>Area de los  Orificios.(m2) =</v>
          </cell>
          <cell r="C180">
            <v>1.256636E-3</v>
          </cell>
          <cell r="D180" t="str">
            <v>Ø del Orificio (cm) =</v>
          </cell>
          <cell r="F180">
            <v>4</v>
          </cell>
        </row>
        <row r="181">
          <cell r="A181" t="str">
            <v>Area del múltiple.(m2) =</v>
          </cell>
          <cell r="C181">
            <v>5.0670705109999999E-2</v>
          </cell>
          <cell r="D181" t="str">
            <v>Ø múltiple (pulg) =</v>
          </cell>
          <cell r="F181">
            <v>10</v>
          </cell>
        </row>
        <row r="182">
          <cell r="A182" t="str">
            <v>Caudal por múltiple.(l/s) =</v>
          </cell>
          <cell r="C182">
            <v>25</v>
          </cell>
        </row>
        <row r="184">
          <cell r="A184" t="str">
            <v>PRIMERA ITERACIÓN</v>
          </cell>
        </row>
        <row r="186">
          <cell r="A186" t="str">
            <v>No. ORIFICIOS</v>
          </cell>
          <cell r="B186" t="str">
            <v>VLi</v>
          </cell>
          <cell r="C186" t="str">
            <v>QLi</v>
          </cell>
          <cell r="D186" t="str">
            <v>QM</v>
          </cell>
          <cell r="E186" t="str">
            <v>VMi</v>
          </cell>
          <cell r="F186" t="str">
            <v>(VMi/VLi)2</v>
          </cell>
          <cell r="G186" t="str">
            <v>Bi</v>
          </cell>
          <cell r="H186" t="str">
            <v>(1/Bi)0,5</v>
          </cell>
        </row>
        <row r="187">
          <cell r="A187" t="str">
            <v>POR LADO</v>
          </cell>
          <cell r="B187" t="str">
            <v>m/s</v>
          </cell>
          <cell r="C187" t="str">
            <v>l/s</v>
          </cell>
          <cell r="D187" t="str">
            <v>l/s</v>
          </cell>
          <cell r="E187" t="str">
            <v>m/s</v>
          </cell>
        </row>
        <row r="188">
          <cell r="A188">
            <v>1</v>
          </cell>
          <cell r="B188">
            <v>0.78595100012068286</v>
          </cell>
          <cell r="C188">
            <v>2.5</v>
          </cell>
          <cell r="D188">
            <v>25</v>
          </cell>
          <cell r="E188">
            <v>0.49338172708921285</v>
          </cell>
          <cell r="F188">
            <v>0.39407163878497881</v>
          </cell>
          <cell r="G188">
            <v>2.3580996367709144</v>
          </cell>
          <cell r="H188">
            <v>0.65120679614923038</v>
          </cell>
        </row>
        <row r="189">
          <cell r="A189">
            <v>2</v>
          </cell>
          <cell r="B189">
            <v>0.78595100012068286</v>
          </cell>
          <cell r="C189">
            <v>2.5</v>
          </cell>
          <cell r="D189">
            <v>22.5</v>
          </cell>
          <cell r="E189">
            <v>0.44404355438029153</v>
          </cell>
          <cell r="F189">
            <v>0.31919802741583286</v>
          </cell>
          <cell r="G189">
            <v>2.2330607057844407</v>
          </cell>
          <cell r="H189">
            <v>0.66919045108547293</v>
          </cell>
        </row>
        <row r="190">
          <cell r="A190">
            <v>3</v>
          </cell>
          <cell r="B190">
            <v>0.78595100012068286</v>
          </cell>
          <cell r="C190">
            <v>2.5</v>
          </cell>
          <cell r="D190">
            <v>20</v>
          </cell>
          <cell r="E190">
            <v>0.39470538167137026</v>
          </cell>
          <cell r="F190">
            <v>0.25220584882238645</v>
          </cell>
          <cell r="G190">
            <v>2.1211837675333851</v>
          </cell>
          <cell r="H190">
            <v>0.68661115121532945</v>
          </cell>
        </row>
        <row r="191">
          <cell r="A191">
            <v>4</v>
          </cell>
          <cell r="B191">
            <v>0.78595100012068286</v>
          </cell>
          <cell r="C191">
            <v>2.5</v>
          </cell>
          <cell r="D191">
            <v>17.5</v>
          </cell>
          <cell r="E191">
            <v>0.34536720896244899</v>
          </cell>
          <cell r="F191">
            <v>0.19309510300463964</v>
          </cell>
          <cell r="G191">
            <v>2.022468822017748</v>
          </cell>
          <cell r="H191">
            <v>0.70316797382167551</v>
          </cell>
        </row>
        <row r="192">
          <cell r="A192">
            <v>5</v>
          </cell>
          <cell r="B192">
            <v>0.78595100012068286</v>
          </cell>
          <cell r="C192">
            <v>2.5</v>
          </cell>
          <cell r="D192">
            <v>15</v>
          </cell>
          <cell r="E192">
            <v>0.29602903625352767</v>
          </cell>
          <cell r="F192">
            <v>0.14186578996259233</v>
          </cell>
          <cell r="G192">
            <v>1.9369158692375292</v>
          </cell>
          <cell r="H192">
            <v>0.71852952987266472</v>
          </cell>
        </row>
        <row r="193">
          <cell r="A193">
            <v>6</v>
          </cell>
          <cell r="B193">
            <v>0.99471923452773914</v>
          </cell>
          <cell r="C193">
            <v>2.5</v>
          </cell>
          <cell r="D193">
            <v>12.5</v>
          </cell>
          <cell r="E193">
            <v>0.24669086354460643</v>
          </cell>
          <cell r="F193">
            <v>6.1504246016738061E-2</v>
          </cell>
          <cell r="G193">
            <v>1.8027120908479526</v>
          </cell>
          <cell r="H193">
            <v>0.74479510591966158</v>
          </cell>
        </row>
        <row r="194">
          <cell r="A194">
            <v>7</v>
          </cell>
          <cell r="B194">
            <v>0.99471923452773914</v>
          </cell>
          <cell r="C194">
            <v>2.5</v>
          </cell>
          <cell r="D194">
            <v>10</v>
          </cell>
          <cell r="E194">
            <v>0.19735269083568513</v>
          </cell>
          <cell r="F194">
            <v>3.9362717450712355E-2</v>
          </cell>
          <cell r="G194">
            <v>1.7657357381426895</v>
          </cell>
          <cell r="H194">
            <v>0.7525530954076467</v>
          </cell>
        </row>
        <row r="195">
          <cell r="A195">
            <v>8</v>
          </cell>
          <cell r="B195">
            <v>0.99471923452773914</v>
          </cell>
          <cell r="C195">
            <v>2.5</v>
          </cell>
          <cell r="D195">
            <v>7.5</v>
          </cell>
          <cell r="E195">
            <v>0.14801451812676383</v>
          </cell>
          <cell r="F195">
            <v>2.2141528566025699E-2</v>
          </cell>
          <cell r="G195">
            <v>1.7369763527052628</v>
          </cell>
          <cell r="H195">
            <v>0.75875758750835598</v>
          </cell>
        </row>
        <row r="196">
          <cell r="A196">
            <v>9</v>
          </cell>
          <cell r="B196">
            <v>0.99471923452773914</v>
          </cell>
          <cell r="C196">
            <v>2.5</v>
          </cell>
          <cell r="D196">
            <v>5</v>
          </cell>
          <cell r="E196">
            <v>9.8676345417842565E-2</v>
          </cell>
          <cell r="F196">
            <v>9.8406793626780887E-3</v>
          </cell>
          <cell r="G196">
            <v>1.7164339345356723</v>
          </cell>
          <cell r="H196">
            <v>0.76328451877425518</v>
          </cell>
        </row>
        <row r="197">
          <cell r="A197">
            <v>10</v>
          </cell>
          <cell r="B197">
            <v>0.99471923452773914</v>
          </cell>
          <cell r="C197">
            <v>2.5</v>
          </cell>
          <cell r="D197">
            <v>2.5</v>
          </cell>
          <cell r="E197">
            <v>4.9338172708921282E-2</v>
          </cell>
          <cell r="F197">
            <v>2.4601698406695222E-3</v>
          </cell>
          <cell r="G197">
            <v>1.704108483633918</v>
          </cell>
          <cell r="H197">
            <v>0.7660398820614458</v>
          </cell>
        </row>
        <row r="198">
          <cell r="A198" t="str">
            <v>TOTAL</v>
          </cell>
          <cell r="C198">
            <v>25</v>
          </cell>
          <cell r="H198">
            <v>7.2141360918157389</v>
          </cell>
        </row>
        <row r="200">
          <cell r="A200" t="str">
            <v>SEGUNDA ITERACIÓN</v>
          </cell>
        </row>
        <row r="202">
          <cell r="A202" t="str">
            <v>No. ORIFICIOS</v>
          </cell>
          <cell r="B202" t="str">
            <v>VLi</v>
          </cell>
          <cell r="C202" t="str">
            <v>QLi</v>
          </cell>
          <cell r="D202" t="str">
            <v>QM</v>
          </cell>
          <cell r="E202" t="str">
            <v>VMi</v>
          </cell>
          <cell r="F202" t="str">
            <v>(VMi/VLi)2</v>
          </cell>
          <cell r="G202" t="str">
            <v>Bi</v>
          </cell>
          <cell r="H202" t="str">
            <v>(1/Bi)0,5</v>
          </cell>
        </row>
        <row r="203">
          <cell r="A203" t="str">
            <v>POR LADO</v>
          </cell>
          <cell r="B203" t="str">
            <v>m/s</v>
          </cell>
          <cell r="C203" t="str">
            <v>l/s</v>
          </cell>
          <cell r="D203" t="str">
            <v>l/s</v>
          </cell>
          <cell r="E203" t="str">
            <v>m/s</v>
          </cell>
        </row>
        <row r="204">
          <cell r="A204">
            <v>1</v>
          </cell>
          <cell r="B204">
            <v>0.70946351192281609</v>
          </cell>
          <cell r="C204">
            <v>2.2567040178518698</v>
          </cell>
          <cell r="D204">
            <v>25</v>
          </cell>
          <cell r="E204">
            <v>0.49338172708921285</v>
          </cell>
          <cell r="F204">
            <v>0.4836219379941295</v>
          </cell>
          <cell r="G204">
            <v>2.5076486364501962</v>
          </cell>
          <cell r="H204">
            <v>0.63149026188288881</v>
          </cell>
        </row>
        <row r="205">
          <cell r="A205">
            <v>2</v>
          </cell>
          <cell r="B205">
            <v>0.72905597788558052</v>
          </cell>
          <cell r="C205">
            <v>2.3190249066851303</v>
          </cell>
          <cell r="D205">
            <v>22.74329598214813</v>
          </cell>
          <cell r="E205">
            <v>0.44884506605493596</v>
          </cell>
          <cell r="F205">
            <v>0.37902788359659167</v>
          </cell>
          <cell r="G205">
            <v>2.332976565606308</v>
          </cell>
          <cell r="H205">
            <v>0.65470372486990425</v>
          </cell>
        </row>
        <row r="206">
          <cell r="A206">
            <v>3</v>
          </cell>
          <cell r="B206">
            <v>0.74803512731609412</v>
          </cell>
          <cell r="C206">
            <v>2.3793949215702801</v>
          </cell>
          <cell r="D206">
            <v>20.424271075463</v>
          </cell>
          <cell r="E206">
            <v>0.40307848551000758</v>
          </cell>
          <cell r="F206">
            <v>0.29035897263248561</v>
          </cell>
          <cell r="G206">
            <v>2.1848994842962508</v>
          </cell>
          <cell r="H206">
            <v>0.67652565264371978</v>
          </cell>
        </row>
        <row r="207">
          <cell r="A207">
            <v>4</v>
          </cell>
          <cell r="B207">
            <v>0.76607311706380798</v>
          </cell>
          <cell r="C207">
            <v>2.4367712393844445</v>
          </cell>
          <cell r="D207">
            <v>18.044876153892719</v>
          </cell>
          <cell r="E207">
            <v>0.35612048647674166</v>
          </cell>
          <cell r="F207">
            <v>0.2160993552516037</v>
          </cell>
          <cell r="G207">
            <v>2.0608859232701779</v>
          </cell>
          <cell r="H207">
            <v>0.69658324415319117</v>
          </cell>
        </row>
        <row r="208">
          <cell r="A208">
            <v>5</v>
          </cell>
          <cell r="B208">
            <v>0.78280891215836113</v>
          </cell>
          <cell r="C208">
            <v>2.4900054584769307</v>
          </cell>
          <cell r="D208">
            <v>15.608104914508274</v>
          </cell>
          <cell r="E208">
            <v>0.3080301503723889</v>
          </cell>
          <cell r="F208">
            <v>0.15483706587370138</v>
          </cell>
          <cell r="G208">
            <v>1.9585779000090813</v>
          </cell>
          <cell r="H208">
            <v>0.71454498438858871</v>
          </cell>
        </row>
        <row r="209">
          <cell r="A209">
            <v>6</v>
          </cell>
          <cell r="B209">
            <v>0.81142419678863376</v>
          </cell>
          <cell r="C209">
            <v>2.5810266691690686</v>
          </cell>
          <cell r="D209">
            <v>13.118099456031343</v>
          </cell>
          <cell r="E209">
            <v>0.2588892226297923</v>
          </cell>
          <cell r="F209">
            <v>0.10179630969875424</v>
          </cell>
          <cell r="G209">
            <v>1.8699998371969195</v>
          </cell>
          <cell r="H209">
            <v>0.73127245595959345</v>
          </cell>
        </row>
        <row r="210">
          <cell r="A210">
            <v>7</v>
          </cell>
          <cell r="B210">
            <v>0.8198762131068803</v>
          </cell>
          <cell r="C210">
            <v>2.6079113487386243</v>
          </cell>
          <cell r="D210">
            <v>10.537072786862275</v>
          </cell>
          <cell r="E210">
            <v>0.20795196680187417</v>
          </cell>
          <cell r="F210">
            <v>6.4332361178023226E-2</v>
          </cell>
          <cell r="G210">
            <v>1.8074350431672987</v>
          </cell>
          <cell r="H210">
            <v>0.74382136892505379</v>
          </cell>
        </row>
        <row r="211">
          <cell r="A211">
            <v>8</v>
          </cell>
          <cell r="B211">
            <v>0.82663575674416423</v>
          </cell>
          <cell r="C211">
            <v>2.6294125098677723</v>
          </cell>
          <cell r="D211">
            <v>7.9291614381236508</v>
          </cell>
          <cell r="E211">
            <v>0.15648413458842533</v>
          </cell>
          <cell r="F211">
            <v>3.5835399520983004E-2</v>
          </cell>
          <cell r="G211">
            <v>1.7598451172000416</v>
          </cell>
          <cell r="H211">
            <v>0.75381153048111216</v>
          </cell>
        </row>
        <row r="212">
          <cell r="A212">
            <v>9</v>
          </cell>
          <cell r="B212">
            <v>0.83156766558346029</v>
          </cell>
          <cell r="C212">
            <v>2.6451002208018473</v>
          </cell>
          <cell r="D212">
            <v>5.2997489282558785</v>
          </cell>
          <cell r="E212">
            <v>0.1045919711744836</v>
          </cell>
          <cell r="F212">
            <v>1.5819818910726185E-2</v>
          </cell>
          <cell r="G212">
            <v>1.7264190975809126</v>
          </cell>
          <cell r="H212">
            <v>0.76107399741457493</v>
          </cell>
        </row>
        <row r="213">
          <cell r="A213">
            <v>10</v>
          </cell>
          <cell r="B213">
            <v>0.83456952263703033</v>
          </cell>
          <cell r="C213">
            <v>2.6546487074540335</v>
          </cell>
          <cell r="D213">
            <v>2.6546487074540313</v>
          </cell>
          <cell r="E213">
            <v>5.2390206563952657E-2</v>
          </cell>
          <cell r="F213">
            <v>3.9407163878497813E-3</v>
          </cell>
          <cell r="G213">
            <v>1.706580996367709</v>
          </cell>
          <cell r="H213">
            <v>0.76548475754875467</v>
          </cell>
        </row>
        <row r="214">
          <cell r="A214" t="str">
            <v>TOTAL</v>
          </cell>
          <cell r="C214">
            <v>25</v>
          </cell>
          <cell r="H214">
            <v>7.1293119782673813</v>
          </cell>
        </row>
        <row r="216">
          <cell r="A216" t="str">
            <v>Por lo tanto; se deben colocar dos tubos de Ø10", perforados cada uno con 20 orificios de Ø45cm 10 por cada lado paralelamente osea cada 60cm. Los tubos distribuidores deben ir sellador en el extremo final.</v>
          </cell>
        </row>
        <row r="218">
          <cell r="A218" t="str">
            <v xml:space="preserve">6.4 Zona de lodos:  </v>
          </cell>
        </row>
        <row r="220">
          <cell r="A220" t="str">
            <v xml:space="preserve">Se Adopta un sistema con un múltiple perforado en el fondo de cada unidad y una Válvula de Apertura Rápida para la extracción de lodos </v>
          </cell>
        </row>
        <row r="222">
          <cell r="A222" t="str">
            <v xml:space="preserve">Dimensionamiento del sistema extractor de lodos </v>
          </cell>
        </row>
        <row r="224">
          <cell r="A224" t="str">
            <v>Diámetro orificios; (pulg) =</v>
          </cell>
          <cell r="C224">
            <v>1.5</v>
          </cell>
          <cell r="D224" t="str">
            <v>Area de los orificios; (m2) =</v>
          </cell>
          <cell r="G224">
            <v>2.2801889879999995E-2</v>
          </cell>
        </row>
        <row r="225">
          <cell r="A225" t="str">
            <v xml:space="preserve"> Velocidad de Arrastre de sólidos; (cm/s) =</v>
          </cell>
          <cell r="C225">
            <v>2.5</v>
          </cell>
          <cell r="D225" t="str">
            <v>Usar una relación; Ao/Am =</v>
          </cell>
          <cell r="G225">
            <v>0.45</v>
          </cell>
        </row>
        <row r="226">
          <cell r="A226" t="str">
            <v>Separación entre orificios; X (cm) =</v>
          </cell>
          <cell r="C226">
            <v>0.53393328706068965</v>
          </cell>
          <cell r="D226" t="str">
            <v>Area del multiple; (m2) =</v>
          </cell>
          <cell r="G226">
            <v>5.0670866399999986E-2</v>
          </cell>
        </row>
        <row r="227">
          <cell r="A227" t="str">
            <v>Separación entre orificios; (cm) =</v>
          </cell>
          <cell r="C227">
            <v>0.6</v>
          </cell>
          <cell r="D227" t="str">
            <v>Diámetro del Múltiple; (m) =</v>
          </cell>
          <cell r="G227">
            <v>0.254</v>
          </cell>
        </row>
        <row r="228">
          <cell r="A228" t="str">
            <v>Numero de orificios =</v>
          </cell>
          <cell r="C228">
            <v>10.018475750577368</v>
          </cell>
          <cell r="D228" t="str">
            <v>Diámetro del Múltiple; (pulg) =</v>
          </cell>
          <cell r="G228">
            <v>10.16</v>
          </cell>
        </row>
        <row r="229">
          <cell r="A229" t="str">
            <v>Numero de Orificios=</v>
          </cell>
          <cell r="C229">
            <v>20</v>
          </cell>
          <cell r="D229" t="str">
            <v>Adoptar múltiple con diámetro ;(pulg) =</v>
          </cell>
          <cell r="G229">
            <v>10</v>
          </cell>
        </row>
        <row r="230">
          <cell r="A230" t="str">
            <v>7. DIGESTOR DE LODOS</v>
          </cell>
        </row>
        <row r="232">
          <cell r="A232" t="str">
            <v>Cálculo de la producción de lodos en los sedimentadores primarios</v>
          </cell>
        </row>
        <row r="234">
          <cell r="A234" t="str">
            <v>Sólidos Suspendidos en las aguas Residuales; (mg/l) =</v>
          </cell>
          <cell r="D234">
            <v>350</v>
          </cell>
        </row>
        <row r="235">
          <cell r="A235" t="str">
            <v xml:space="preserve">Remoción de S.S. en la sedimentación </v>
          </cell>
          <cell r="D235">
            <v>0.6</v>
          </cell>
        </row>
        <row r="236">
          <cell r="A236" t="str">
            <v>Máximo Valor removido; (mg/l) =</v>
          </cell>
          <cell r="D236">
            <v>210</v>
          </cell>
        </row>
        <row r="237">
          <cell r="A237" t="str">
            <v>Producción de sólidos; (kg/d) =</v>
          </cell>
          <cell r="D237">
            <v>907.2</v>
          </cell>
        </row>
        <row r="238">
          <cell r="A238" t="str">
            <v>Lodos primarios con concentración de sólidos de:</v>
          </cell>
          <cell r="D238">
            <v>3.5000000000000003E-2</v>
          </cell>
        </row>
        <row r="239">
          <cell r="A239" t="str">
            <v>Producción de lodos por día; (Kg) =</v>
          </cell>
          <cell r="D239">
            <v>25920</v>
          </cell>
        </row>
        <row r="240">
          <cell r="A240" t="str">
            <v>Adoptando una densidad de los lodos; (kg/m3) =</v>
          </cell>
          <cell r="D240">
            <v>1040</v>
          </cell>
        </row>
        <row r="241">
          <cell r="A241" t="str">
            <v>Volumen de lodos; (m3) =</v>
          </cell>
          <cell r="D241">
            <v>24.923076923076923</v>
          </cell>
        </row>
        <row r="242">
          <cell r="A242" t="str">
            <v>Volumen del digestor</v>
          </cell>
        </row>
        <row r="244">
          <cell r="A244" t="str">
            <v>Adoptar un tiempo de detención de los lodos; (día) =</v>
          </cell>
          <cell r="D244">
            <v>4</v>
          </cell>
        </row>
        <row r="245">
          <cell r="B245" t="str">
            <v>Volumen digestor; (m3) =</v>
          </cell>
          <cell r="D245">
            <v>99.692307692307693</v>
          </cell>
        </row>
        <row r="247">
          <cell r="A247" t="str">
            <v>Se Adopta como diseño un Digestor de las siguientes dimensiones:</v>
          </cell>
        </row>
        <row r="249">
          <cell r="A249" t="str">
            <v>Largo =</v>
          </cell>
          <cell r="B249">
            <v>4.9923017660270625</v>
          </cell>
          <cell r="C249" t="str">
            <v>m</v>
          </cell>
        </row>
        <row r="250">
          <cell r="A250" t="str">
            <v>Ancho =</v>
          </cell>
          <cell r="B250">
            <v>4.9923017660270625</v>
          </cell>
          <cell r="C250" t="str">
            <v>m</v>
          </cell>
        </row>
        <row r="251">
          <cell r="A251" t="str">
            <v>Profundidad (asumida) =</v>
          </cell>
          <cell r="B251">
            <v>4</v>
          </cell>
          <cell r="C251" t="str">
            <v>m</v>
          </cell>
        </row>
        <row r="253">
          <cell r="A253" t="str">
            <v>Tiempo de detención de los Sólidos</v>
          </cell>
          <cell r="G253" t="str">
            <v>Volumen del manto; (m3) =</v>
          </cell>
          <cell r="H253">
            <v>44.861538461538473</v>
          </cell>
        </row>
        <row r="254">
          <cell r="A254" t="str">
            <v xml:space="preserve">% de sólidos en los lodos digeridos </v>
          </cell>
          <cell r="C254">
            <v>0.1</v>
          </cell>
          <cell r="G254" t="str">
            <v>Peso seco en el manto de lodos; (Kg) =</v>
          </cell>
          <cell r="H254">
            <v>4665.6000000000013</v>
          </cell>
        </row>
        <row r="255">
          <cell r="A255" t="str">
            <v>Espesor del manto de lodos (m)</v>
          </cell>
          <cell r="C255">
            <v>1.8</v>
          </cell>
          <cell r="E255" t="str">
            <v>qcn;(días) =</v>
          </cell>
          <cell r="G255">
            <v>5.1428571428571441</v>
          </cell>
        </row>
        <row r="256">
          <cell r="A256" t="str">
            <v>Tiempo Real de detención de sólidos Ocr=</v>
          </cell>
        </row>
        <row r="257">
          <cell r="A257" t="str">
            <v>Adoptar que la digestión produce un 35% de hidrólisis de los sólidos totales</v>
          </cell>
        </row>
        <row r="258">
          <cell r="A258" t="str">
            <v>Peso de los sólidos digeridos; (kg/d) =</v>
          </cell>
          <cell r="C258">
            <v>589.68000000000006</v>
          </cell>
        </row>
        <row r="259">
          <cell r="A259" t="str">
            <v>qcr; (días) =</v>
          </cell>
          <cell r="B259">
            <v>7.9120879120879133</v>
          </cell>
        </row>
        <row r="261">
          <cell r="A261" t="str">
            <v>8. LECHOS DE SECADO</v>
          </cell>
        </row>
        <row r="263">
          <cell r="A263" t="str">
            <v>Volumen de lodos (VLD) =</v>
          </cell>
          <cell r="B263">
            <v>5.6700000000000008</v>
          </cell>
          <cell r="C263" t="str">
            <v>m3/d</v>
          </cell>
        </row>
        <row r="264">
          <cell r="A264" t="str">
            <v>Si se considera un porcentaje de sólidos del 10%, el 90%del volumen es agua</v>
          </cell>
        </row>
        <row r="266">
          <cell r="A266" t="str">
            <v>8.1 Area de los lechos de secado</v>
          </cell>
        </row>
        <row r="267">
          <cell r="A267" t="str">
            <v>Si se considera que el 30% del agua escurre por percolación durante las primeras horas; el volumen, considerando una densidad del lodo de 1200 kg/m3 se reuce a:</v>
          </cell>
        </row>
        <row r="269">
          <cell r="B269" t="str">
            <v>Volumen de lodos por día; (m3/d) =</v>
          </cell>
          <cell r="E269">
            <v>3.9690000000000003</v>
          </cell>
        </row>
        <row r="270">
          <cell r="A270" t="str">
            <v>Considerando una capa de lodos de 40 cm  el área requerida es (m2) =</v>
          </cell>
          <cell r="E270">
            <v>9.9224999999999994</v>
          </cell>
        </row>
        <row r="272">
          <cell r="A272" t="str">
            <v>Se consideran tres celdas de 2m x 2m en mampostería.</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MO"/>
      <sheetName val="Trans y Herra"/>
      <sheetName val="Salarios"/>
      <sheetName val="Lp"/>
      <sheetName val="Estructuras"/>
      <sheetName val="PRESUPUESTO"/>
      <sheetName val="Hoja1"/>
      <sheetName val="Listado"/>
    </sheetNames>
    <sheetDataSet>
      <sheetData sheetId="0">
        <row r="2">
          <cell r="A2" t="str">
            <v>Acopio y transporte del material</v>
          </cell>
        </row>
        <row r="3">
          <cell r="A3" t="str">
            <v>Adecuación y protección de cable de tierra para conexión a varilla de Pat.. (si se requiere)</v>
          </cell>
        </row>
        <row r="4">
          <cell r="A4" t="str">
            <v>Adecuación y terminado del anden con material similar al existente. (si aplica).</v>
          </cell>
        </row>
        <row r="5">
          <cell r="A5" t="str">
            <v>Amarre del cable</v>
          </cell>
        </row>
        <row r="6">
          <cell r="A6" t="str">
            <v>Cimentación  cilíndrica prismática con hormigón para el apoyo..</v>
          </cell>
        </row>
        <row r="7">
          <cell r="A7" t="str">
            <v>Conexión del cable de puesta a tierra  a varilla puesta a tierra mediante conector de cuña a presión para varilla de p.a.t.</v>
          </cell>
        </row>
        <row r="8">
          <cell r="A8" t="str">
            <v>Despeje de zona</v>
          </cell>
        </row>
        <row r="9">
          <cell r="A9" t="str">
            <v>Excavación</v>
          </cell>
        </row>
        <row r="10">
          <cell r="A10" t="str">
            <v>Excavación para hincar el poste.</v>
          </cell>
        </row>
        <row r="11">
          <cell r="A11" t="str">
            <v>Excavación, hincado de varilla de puesta a tierra.</v>
          </cell>
        </row>
        <row r="12">
          <cell r="A12" t="str">
            <v>Hincada, aplomada y alineación del poste.</v>
          </cell>
        </row>
        <row r="13">
          <cell r="A13" t="str">
            <v>Instalación cable de tierra interna del apoyo. ( si se requiere)</v>
          </cell>
        </row>
        <row r="14">
          <cell r="A14" t="str">
            <v>Instalación de anclaje</v>
          </cell>
        </row>
        <row r="15">
          <cell r="A15" t="str">
            <v>Limpieza del Área.</v>
          </cell>
        </row>
        <row r="16">
          <cell r="A16" t="str">
            <v>Medición y registro de resistencia de tierra.</v>
          </cell>
        </row>
        <row r="17">
          <cell r="A17" t="str">
            <v>Montaje del conjunto.</v>
          </cell>
        </row>
        <row r="18">
          <cell r="A18" t="str">
            <v>Relleno y tapado de zanja.</v>
          </cell>
        </row>
        <row r="19">
          <cell r="A19" t="str">
            <v>Riego del cable</v>
          </cell>
        </row>
        <row r="20">
          <cell r="A20" t="str">
            <v>Rotura de anden para excavación de poste. (si aplica)</v>
          </cell>
        </row>
        <row r="21">
          <cell r="A21" t="str">
            <v>Solado</v>
          </cell>
        </row>
        <row r="22">
          <cell r="A22" t="str">
            <v>Tendido del cable</v>
          </cell>
        </row>
        <row r="23">
          <cell r="A23" t="str">
            <v>Tendido, conexión y tensionado del conjunto</v>
          </cell>
        </row>
        <row r="24">
          <cell r="A24" t="str">
            <v>Tensionado y retencionado del cable</v>
          </cell>
        </row>
        <row r="25">
          <cell r="A25" t="str">
            <v>Transporte y Acopio del Material.</v>
          </cell>
        </row>
      </sheetData>
      <sheetData sheetId="1">
        <row r="2">
          <cell r="A2" t="str">
            <v>Agarradora o mordaza 2-1/0</v>
          </cell>
        </row>
        <row r="3">
          <cell r="A3" t="str">
            <v>Almadana de 6lbs</v>
          </cell>
        </row>
        <row r="4">
          <cell r="A4" t="str">
            <v>Barra de hierro</v>
          </cell>
        </row>
        <row r="5">
          <cell r="A5" t="str">
            <v>Caladora</v>
          </cell>
        </row>
        <row r="6">
          <cell r="A6" t="str">
            <v>Camión grua mecánica</v>
          </cell>
        </row>
        <row r="7">
          <cell r="A7" t="str">
            <v>Carretilla</v>
          </cell>
        </row>
        <row r="8">
          <cell r="A8" t="str">
            <v>Chispero, molde y pinza conexión p.a.t.</v>
          </cell>
        </row>
        <row r="9">
          <cell r="A9" t="str">
            <v>Cinturon de seguridad</v>
          </cell>
        </row>
        <row r="10">
          <cell r="A10" t="str">
            <v>Cizalla 18"</v>
          </cell>
        </row>
        <row r="11">
          <cell r="A11" t="str">
            <v>Comisión de topografía</v>
          </cell>
        </row>
        <row r="12">
          <cell r="A12" t="str">
            <v>Diferencial 5 ton</v>
          </cell>
        </row>
        <row r="13">
          <cell r="A13" t="str">
            <v>Equipo para puesta a tierra</v>
          </cell>
        </row>
        <row r="14">
          <cell r="A14" t="str">
            <v>Escalera 2 cuerpos</v>
          </cell>
        </row>
        <row r="15">
          <cell r="A15" t="str">
            <v>Escalera de tijera 2.4</v>
          </cell>
        </row>
        <row r="16">
          <cell r="A16" t="str">
            <v>Grua con canasta</v>
          </cell>
        </row>
        <row r="17">
          <cell r="A17" t="str">
            <v>Grua en caliente</v>
          </cell>
        </row>
        <row r="18">
          <cell r="A18" t="str">
            <v>Grua hidraulica</v>
          </cell>
        </row>
        <row r="19">
          <cell r="A19" t="str">
            <v>Herramienta Ampact</v>
          </cell>
        </row>
        <row r="20">
          <cell r="A20" t="str">
            <v>Herramienta de impacto</v>
          </cell>
        </row>
        <row r="21">
          <cell r="A21" t="str">
            <v>Juego de herramientas menores</v>
          </cell>
        </row>
        <row r="22">
          <cell r="A22" t="str">
            <v>Juego de poles</v>
          </cell>
        </row>
        <row r="23">
          <cell r="A23" t="str">
            <v>Manila (20Mts)</v>
          </cell>
        </row>
        <row r="24">
          <cell r="A24" t="str">
            <v>Pala-cuchara</v>
          </cell>
        </row>
        <row r="25">
          <cell r="A25" t="str">
            <v>Pertiga de extensión 12mts</v>
          </cell>
        </row>
        <row r="26">
          <cell r="A26" t="str">
            <v>Pico y Pala</v>
          </cell>
        </row>
        <row r="27">
          <cell r="A27" t="str">
            <v>Pinza voltiamperimetrica</v>
          </cell>
        </row>
        <row r="28">
          <cell r="A28" t="str">
            <v>Ponchadora mecánica</v>
          </cell>
        </row>
        <row r="29">
          <cell r="A29" t="str">
            <v>Pretales</v>
          </cell>
        </row>
        <row r="30">
          <cell r="A30" t="str">
            <v>Taladro percutor</v>
          </cell>
        </row>
        <row r="31">
          <cell r="A31" t="str">
            <v>Tractor doble transmisión</v>
          </cell>
        </row>
        <row r="32">
          <cell r="A32" t="str">
            <v>Zunchadora</v>
          </cell>
        </row>
      </sheetData>
      <sheetData sheetId="2">
        <row r="24">
          <cell r="A24" t="str">
            <v>Supervisor de obra</v>
          </cell>
        </row>
        <row r="25">
          <cell r="A25" t="str">
            <v>Liniero 1</v>
          </cell>
        </row>
        <row r="26">
          <cell r="A26" t="str">
            <v>Electricista</v>
          </cell>
        </row>
        <row r="27">
          <cell r="A27" t="str">
            <v>Oficial Civil</v>
          </cell>
        </row>
        <row r="28">
          <cell r="A28" t="str">
            <v>Ayudante eléctrico</v>
          </cell>
        </row>
        <row r="29">
          <cell r="A29" t="str">
            <v>Ayudante civil</v>
          </cell>
        </row>
      </sheetData>
      <sheetData sheetId="3">
        <row r="5">
          <cell r="B5" t="str">
            <v>DESCRIPCION</v>
          </cell>
        </row>
        <row r="6">
          <cell r="B6" t="str">
            <v>Abrazadera galvanizada doble ala de 1 1/4"</v>
          </cell>
        </row>
        <row r="7">
          <cell r="B7" t="str">
            <v>Abrazadera galvanizada doble ala de 1"</v>
          </cell>
        </row>
        <row r="8">
          <cell r="B8" t="str">
            <v>Abrazadera galvanizada una ala de 3/4"</v>
          </cell>
        </row>
        <row r="9">
          <cell r="B9" t="str">
            <v>Acceesorios de fijación</v>
          </cell>
        </row>
        <row r="10">
          <cell r="B10" t="str">
            <v>Acceesorios para soldadura</v>
          </cell>
        </row>
        <row r="11">
          <cell r="B11" t="str">
            <v>Accesorio de fijación por metro lineal</v>
          </cell>
        </row>
        <row r="12">
          <cell r="B12" t="str">
            <v>Accesorio bandeja portacable en lamina galvanizada de 50x8cms</v>
          </cell>
        </row>
        <row r="13">
          <cell r="B13" t="str">
            <v>Accesorio bandeja portacable en lamina galvanizada de 30x8cms</v>
          </cell>
        </row>
        <row r="14">
          <cell r="B14" t="str">
            <v>Accesorio bandeja portacable en lamina galvanizada de 15x8cms</v>
          </cell>
        </row>
        <row r="15">
          <cell r="B15" t="str">
            <v>Accesorios bandeja portacable tipo malla 400x60mm galv.</v>
          </cell>
        </row>
        <row r="16">
          <cell r="B16" t="str">
            <v>Accesorios bandeja portacable tipo malla 150x60mm galv.</v>
          </cell>
        </row>
        <row r="17">
          <cell r="B17" t="str">
            <v>Accesorio canaletas</v>
          </cell>
        </row>
        <row r="18">
          <cell r="B18" t="str">
            <v>Adaptador EMT 1 1/2"</v>
          </cell>
        </row>
        <row r="19">
          <cell r="B19" t="str">
            <v>Adaptador EMT 1 1/4"</v>
          </cell>
        </row>
        <row r="20">
          <cell r="B20" t="str">
            <v>Adaptador EMT 1"</v>
          </cell>
        </row>
        <row r="21">
          <cell r="B21" t="str">
            <v>Adaptador EMT 3/4"</v>
          </cell>
        </row>
        <row r="22">
          <cell r="B22" t="str">
            <v>Adaptador EMT 1/2"</v>
          </cell>
        </row>
        <row r="23">
          <cell r="B23" t="str">
            <v>Adaptador IMC 1 1/4"</v>
          </cell>
        </row>
        <row r="24">
          <cell r="B24" t="str">
            <v>Adaptador IMC 1"</v>
          </cell>
        </row>
        <row r="25">
          <cell r="B25" t="str">
            <v>Adaptador IMC 2"</v>
          </cell>
        </row>
        <row r="26">
          <cell r="B26" t="str">
            <v>Adaptador IMC 3/4"</v>
          </cell>
        </row>
        <row r="27">
          <cell r="B27" t="str">
            <v>Adaptador IMC 3"</v>
          </cell>
        </row>
        <row r="28">
          <cell r="B28" t="str">
            <v>Adaptador PVC 1 1/4"</v>
          </cell>
        </row>
        <row r="29">
          <cell r="B29" t="str">
            <v>Adaptador PVC 1 1/2"</v>
          </cell>
        </row>
        <row r="30">
          <cell r="B30" t="str">
            <v>Adaptador PVC 1"</v>
          </cell>
        </row>
        <row r="31">
          <cell r="B31" t="str">
            <v>Adaptador PVC 1/2"</v>
          </cell>
        </row>
        <row r="32">
          <cell r="B32" t="str">
            <v>Adaptador PVC 3"</v>
          </cell>
        </row>
        <row r="33">
          <cell r="B33" t="str">
            <v>Adaptador PVC 3/4"</v>
          </cell>
        </row>
        <row r="34">
          <cell r="B34" t="str">
            <v>Adaptador PVC de 2"</v>
          </cell>
        </row>
        <row r="35">
          <cell r="B35" t="str">
            <v>Adaptador teminal tipo DB 4"</v>
          </cell>
        </row>
        <row r="36">
          <cell r="B36" t="str">
            <v>Aislador line post de 83/4" 23kv, ANSI 57-1</v>
          </cell>
        </row>
        <row r="37">
          <cell r="B37" t="str">
            <v>Aislador polimerico 15KV</v>
          </cell>
        </row>
        <row r="38">
          <cell r="B38" t="str">
            <v>Alambre de Cobre No. 10 THHN/THWN</v>
          </cell>
        </row>
        <row r="39">
          <cell r="B39" t="str">
            <v>Alambre de cobre No. 12 THHN/THWN</v>
          </cell>
        </row>
        <row r="40">
          <cell r="B40" t="str">
            <v>Alambre de cobre No. 14 THHN/THWN</v>
          </cell>
        </row>
        <row r="41">
          <cell r="B41" t="str">
            <v>Alambre Galvanizado para guía</v>
          </cell>
        </row>
        <row r="42">
          <cell r="B42" t="str">
            <v>Amarres plastico de 20 cms</v>
          </cell>
        </row>
        <row r="43">
          <cell r="B43" t="str">
            <v>Amplificador de 75 db</v>
          </cell>
        </row>
        <row r="44">
          <cell r="B44" t="str">
            <v xml:space="preserve">Antena de televisión </v>
          </cell>
        </row>
        <row r="45">
          <cell r="B45" t="str">
            <v>Anclaje hembra de 3/8</v>
          </cell>
        </row>
        <row r="46">
          <cell r="B46" t="str">
            <v>Anclaje macho 1/4x2"</v>
          </cell>
        </row>
        <row r="47">
          <cell r="B47" t="str">
            <v>Arandela de presión para 1/2"</v>
          </cell>
        </row>
        <row r="48">
          <cell r="B48" t="str">
            <v>Arandela de presión para 5/8"</v>
          </cell>
        </row>
        <row r="49">
          <cell r="B49" t="str">
            <v>Arandela redonda para 1/2"</v>
          </cell>
        </row>
        <row r="50">
          <cell r="B50" t="str">
            <v>Arandela redonda para 5/8"</v>
          </cell>
        </row>
        <row r="51">
          <cell r="B51" t="str">
            <v>Bala de piso MH de 70W</v>
          </cell>
        </row>
        <row r="52">
          <cell r="B52" t="str">
            <v>Bandeja portacable en lamina galvanizada de 50x8cms</v>
          </cell>
        </row>
        <row r="53">
          <cell r="B53" t="str">
            <v>Bandeja portacable en lamina galvanizada de 30x8cms</v>
          </cell>
        </row>
        <row r="54">
          <cell r="B54" t="str">
            <v>Bandeja portacable en lamina galvanizada de 15x8cms</v>
          </cell>
        </row>
        <row r="55">
          <cell r="B55" t="str">
            <v>Bandeja portacable tipo malla 400x60mm galv.</v>
          </cell>
        </row>
        <row r="56">
          <cell r="B56" t="str">
            <v>Bandeja portacable tipo malla 150x60mm galv.</v>
          </cell>
        </row>
        <row r="57">
          <cell r="B57" t="str">
            <v xml:space="preserve">Barrera desmontable </v>
          </cell>
        </row>
        <row r="58">
          <cell r="B58" t="str">
            <v>Bombillo Na 70W</v>
          </cell>
        </row>
        <row r="59">
          <cell r="B59" t="str">
            <v>Breaker enchufable de 1x20A 10KA 220V S</v>
          </cell>
        </row>
        <row r="60">
          <cell r="B60" t="str">
            <v>Breaker enchufable de 1x30A 10KA 220V S</v>
          </cell>
        </row>
        <row r="61">
          <cell r="B61" t="str">
            <v>Breaker enchufable de 1x50A 10KA 220V S</v>
          </cell>
        </row>
        <row r="62">
          <cell r="B62" t="str">
            <v>Breaker enchufable de 2x20A 10KA 220V S</v>
          </cell>
        </row>
        <row r="63">
          <cell r="B63" t="str">
            <v>Breaker enchufable de 2x30A 10KA 220V S</v>
          </cell>
        </row>
        <row r="64">
          <cell r="B64" t="str">
            <v>Breaker enchufable de 2x40A 10KA 220V S</v>
          </cell>
        </row>
        <row r="65">
          <cell r="B65" t="str">
            <v>Breaker enchufable de 2x50A 10KA 220V S</v>
          </cell>
        </row>
        <row r="66">
          <cell r="B66" t="str">
            <v>Breaker enchufable de 3x20A 10KA 220V S</v>
          </cell>
        </row>
        <row r="67">
          <cell r="B67" t="str">
            <v>Breaker enchufable de 3x30A 10KA 220V S</v>
          </cell>
        </row>
        <row r="68">
          <cell r="B68" t="str">
            <v>Breaker enchufable de 3x40A 10KA 220V S</v>
          </cell>
        </row>
        <row r="69">
          <cell r="B69" t="str">
            <v>Breaker enchufable de 3x50A 10KA 220V S</v>
          </cell>
        </row>
        <row r="70">
          <cell r="B70" t="str">
            <v>Breakers industrial  3x50 Amp.</v>
          </cell>
        </row>
        <row r="71">
          <cell r="B71" t="str">
            <v>Breakers industrial  3x60 Amp.</v>
          </cell>
        </row>
        <row r="72">
          <cell r="B72" t="str">
            <v>Breakers industrial  3x40 Amp.</v>
          </cell>
        </row>
        <row r="73">
          <cell r="B73" t="str">
            <v>Breakers industrial  3x350 Amp.</v>
          </cell>
        </row>
        <row r="74">
          <cell r="B74" t="str">
            <v>Cable ACSR No. 1/0</v>
          </cell>
        </row>
        <row r="75">
          <cell r="B75" t="str">
            <v>Cable 15 KV XLPE No. 2 133%</v>
          </cell>
        </row>
        <row r="76">
          <cell r="B76" t="str">
            <v>Cable 15 KV XLPE No. 2/0 133%</v>
          </cell>
        </row>
        <row r="77">
          <cell r="B77" t="str">
            <v>Cable coaxial RG-6</v>
          </cell>
        </row>
        <row r="78">
          <cell r="B78" t="str">
            <v>Cable coaxial RG-59</v>
          </cell>
        </row>
        <row r="79">
          <cell r="B79" t="str">
            <v>Cable de Cobre Desnudo No. 2</v>
          </cell>
        </row>
        <row r="80">
          <cell r="B80" t="str">
            <v>Cable de Cobre Desnudo No. 1/0</v>
          </cell>
        </row>
        <row r="81">
          <cell r="B81" t="str">
            <v>Cable de Cobre Desnudo No. 4/0</v>
          </cell>
        </row>
        <row r="82">
          <cell r="B82" t="str">
            <v>Cable de Cobre Desnudo No. 2/0</v>
          </cell>
        </row>
        <row r="83">
          <cell r="B83" t="str">
            <v>Cable de cobre No. 10 THW</v>
          </cell>
        </row>
        <row r="84">
          <cell r="B84" t="str">
            <v>Cable duplex 2x12</v>
          </cell>
        </row>
        <row r="85">
          <cell r="B85" t="str">
            <v>Cable encauchetado 3x14</v>
          </cell>
        </row>
        <row r="86">
          <cell r="B86" t="str">
            <v>Cable encauchetado 3x12</v>
          </cell>
        </row>
        <row r="87">
          <cell r="B87" t="str">
            <v>Cable encauchetado 3x8</v>
          </cell>
        </row>
        <row r="88">
          <cell r="B88" t="str">
            <v>Cable multipar de 50 pares tipo exterior</v>
          </cell>
        </row>
        <row r="89">
          <cell r="B89" t="str">
            <v>Cable multipar de 25 pares tipo interior</v>
          </cell>
        </row>
        <row r="90">
          <cell r="B90" t="str">
            <v>Cable multipar de 50 pares tipo interior</v>
          </cell>
        </row>
        <row r="91">
          <cell r="B91" t="str">
            <v>Cable multipar de 10 pares tipo exterior</v>
          </cell>
        </row>
        <row r="92">
          <cell r="B92" t="str">
            <v>Cable telefonico 6 pares</v>
          </cell>
        </row>
        <row r="93">
          <cell r="B93" t="str">
            <v>Cable telefonico de 2 pares</v>
          </cell>
        </row>
        <row r="94">
          <cell r="B94" t="str">
            <v>Cable multipar de 2 pares</v>
          </cell>
        </row>
        <row r="95">
          <cell r="B95" t="str">
            <v>Cable 2x18 para audio</v>
          </cell>
        </row>
        <row r="96">
          <cell r="B96" t="str">
            <v>Cable FPLR 2x16</v>
          </cell>
        </row>
        <row r="97">
          <cell r="B97" t="str">
            <v>Sensor de humo direccionable</v>
          </cell>
        </row>
        <row r="98">
          <cell r="B98" t="str">
            <v>Estación manual direccionable</v>
          </cell>
        </row>
        <row r="99">
          <cell r="B99" t="str">
            <v>Sirena con estrobo</v>
          </cell>
        </row>
        <row r="100">
          <cell r="B100" t="str">
            <v>Panel inteligente sistema contraincedios</v>
          </cell>
        </row>
        <row r="101">
          <cell r="B101" t="str">
            <v>Cable THHN No. 1/0</v>
          </cell>
        </row>
        <row r="102">
          <cell r="B102" t="str">
            <v>Cable THHN No. 10</v>
          </cell>
        </row>
        <row r="103">
          <cell r="B103" t="str">
            <v>Cable THHN No. 12</v>
          </cell>
        </row>
        <row r="104">
          <cell r="B104" t="str">
            <v>Cable XHHN No. 12</v>
          </cell>
        </row>
        <row r="105">
          <cell r="B105" t="str">
            <v>Cable THHN No. 2</v>
          </cell>
        </row>
        <row r="106">
          <cell r="B106" t="str">
            <v>Cable THHN No. 2/0</v>
          </cell>
        </row>
        <row r="107">
          <cell r="B107" t="str">
            <v>Cable THHN No. 250 MCM</v>
          </cell>
        </row>
        <row r="108">
          <cell r="B108" t="str">
            <v>Cable THHN No. 350 MCM</v>
          </cell>
        </row>
        <row r="109">
          <cell r="B109" t="str">
            <v>Cable THHN No. 4</v>
          </cell>
        </row>
        <row r="110">
          <cell r="B110" t="str">
            <v>Cable THHN No. 4/0</v>
          </cell>
        </row>
        <row r="111">
          <cell r="B111" t="str">
            <v>Cable THHN No. 3/0</v>
          </cell>
        </row>
        <row r="112">
          <cell r="B112" t="str">
            <v>Cable THHN No. 400 MCM</v>
          </cell>
        </row>
        <row r="113">
          <cell r="B113" t="str">
            <v>Cable THHN No. 500 MCM</v>
          </cell>
        </row>
        <row r="114">
          <cell r="B114" t="str">
            <v>Cable THHN No. 6</v>
          </cell>
        </row>
        <row r="115">
          <cell r="B115" t="str">
            <v>Cable THHN No. 8</v>
          </cell>
        </row>
        <row r="116">
          <cell r="B116" t="str">
            <v>Cable Vehicular No. 16</v>
          </cell>
        </row>
        <row r="117">
          <cell r="B117" t="str">
            <v>Cable UTP categoria 5E</v>
          </cell>
        </row>
        <row r="118">
          <cell r="B118" t="str">
            <v>Cable UTP categoria 6</v>
          </cell>
        </row>
        <row r="119">
          <cell r="B119" t="str">
            <v>Cadena de aisladores polimericos</v>
          </cell>
        </row>
        <row r="120">
          <cell r="B120" t="str">
            <v>Caja con espacio para 8 circuitos</v>
          </cell>
        </row>
        <row r="121">
          <cell r="B121" t="str">
            <v>Caja de Inspeccion 30cm x 30 cm de lado con tapa</v>
          </cell>
        </row>
        <row r="122">
          <cell r="B122" t="str">
            <v>Caja de paso doble homologada por ETB</v>
          </cell>
        </row>
        <row r="123">
          <cell r="B123" t="str">
            <v>Caja de paso 30x20 IP67 plastica</v>
          </cell>
        </row>
        <row r="124">
          <cell r="B124" t="str">
            <v>Caja de paso de 20x20x10 cm.</v>
          </cell>
        </row>
        <row r="125">
          <cell r="B125" t="str">
            <v>Caja de paso de 20x20x15 cm.</v>
          </cell>
        </row>
        <row r="126">
          <cell r="B126" t="str">
            <v>DVR 16 canales, vga 704 x 480, capacidad 2 sata 1tb, tiempo-movi-alarma, usb 2.0h.264, control ptz, tcp/ip, control ir</v>
          </cell>
        </row>
        <row r="127">
          <cell r="B127" t="str">
            <v xml:space="preserve">Camara digital  de 480 lineas, 36 leds lente 3.6mm, infrarrojo, 12v
</v>
          </cell>
        </row>
        <row r="128">
          <cell r="B128" t="str">
            <v>Video balum para camara empaque x 2</v>
          </cell>
        </row>
        <row r="129">
          <cell r="B129" t="str">
            <v>Fuente conmutada dc 12 v - 20a proteccion contra corto circuito</v>
          </cell>
        </row>
        <row r="133">
          <cell r="B133" t="str">
            <v>Caja de paso de 40x40x20 cm.</v>
          </cell>
        </row>
        <row r="134">
          <cell r="B134" t="str">
            <v>Caja de paso en concreto de 80x80x60 cm.</v>
          </cell>
        </row>
        <row r="135">
          <cell r="B135" t="str">
            <v>Caja de paso metálica de 1x1x0,3 m.</v>
          </cell>
        </row>
        <row r="136">
          <cell r="B136" t="str">
            <v>Caja de paso metálica de 60x60x20 cm.</v>
          </cell>
        </row>
        <row r="137">
          <cell r="B137" t="str">
            <v>Caja de paso CS276 - Homologada por Codensa S.A.</v>
          </cell>
        </row>
        <row r="138">
          <cell r="B138" t="str">
            <v>Caja de paso para cambio de nivel- Homologada.</v>
          </cell>
        </row>
        <row r="139">
          <cell r="B139" t="str">
            <v>Caja de paso metálica 20x20x10</v>
          </cell>
        </row>
        <row r="140">
          <cell r="B140" t="str">
            <v>Caja de paso metálica 30x30x10</v>
          </cell>
        </row>
        <row r="141">
          <cell r="B141" t="str">
            <v>Caja de paso metálica 40x40x15</v>
          </cell>
        </row>
        <row r="142">
          <cell r="B142" t="str">
            <v>Caja galvanizada 4"x4"</v>
          </cell>
        </row>
        <row r="143">
          <cell r="B143" t="str">
            <v>Caja metalica 4"x4" para tuberia EMT de 3/4"</v>
          </cell>
        </row>
        <row r="144">
          <cell r="B144" t="str">
            <v>Caja metalica 4"x2" para tuberia EMT de 3/4"</v>
          </cell>
        </row>
        <row r="145">
          <cell r="B145" t="str">
            <v>Caja octogonal PVC</v>
          </cell>
        </row>
        <row r="146">
          <cell r="B146" t="str">
            <v>Caja para toma doble 60x40mm</v>
          </cell>
        </row>
        <row r="147">
          <cell r="B147" t="str">
            <v>Caja Teléfonos 1.20x1.00x15</v>
          </cell>
        </row>
        <row r="148">
          <cell r="B148" t="str">
            <v>Caja para toma sencillo 60x40mm</v>
          </cell>
        </row>
        <row r="149">
          <cell r="B149" t="str">
            <v>Caja PVC 2"x4"</v>
          </cell>
        </row>
        <row r="150">
          <cell r="B150" t="str">
            <v>Caja PVC 4"x4"</v>
          </cell>
        </row>
        <row r="151">
          <cell r="B151" t="str">
            <v>Caja universal</v>
          </cell>
        </row>
        <row r="152">
          <cell r="B152" t="str">
            <v>Canaleta plastica de 60x40 mm</v>
          </cell>
        </row>
        <row r="153">
          <cell r="B153" t="str">
            <v>Canaleta plastica de 100x45 mm</v>
          </cell>
        </row>
        <row r="154">
          <cell r="B154" t="str">
            <v>Capacete galvanizado 2"</v>
          </cell>
        </row>
        <row r="155">
          <cell r="B155" t="str">
            <v>Capacete para Tuberia EMT 2"</v>
          </cell>
        </row>
        <row r="156">
          <cell r="B156" t="str">
            <v>Capacete para Tuberia EMT 3"</v>
          </cell>
        </row>
        <row r="157">
          <cell r="B157" t="str">
            <v>Capacete para Tuberia IMC 1 1/2"</v>
          </cell>
        </row>
        <row r="158">
          <cell r="B158" t="str">
            <v>Celda compacta triples</v>
          </cell>
        </row>
        <row r="159">
          <cell r="B159" t="str">
            <v>Cimentación poste</v>
          </cell>
        </row>
        <row r="160">
          <cell r="B160" t="str">
            <v>Cinta band-it 5/8"</v>
          </cell>
        </row>
        <row r="161">
          <cell r="B161" t="str">
            <v>Cinta Scotch Super 33+ 3/4"x 20 mts</v>
          </cell>
        </row>
        <row r="162">
          <cell r="B162" t="str">
            <v>Citofono</v>
          </cell>
        </row>
        <row r="163">
          <cell r="B163" t="str">
            <v>Collarin doble salida para trafo 8-9</v>
          </cell>
        </row>
        <row r="164">
          <cell r="B164" t="str">
            <v>Conduit EMT 1 1/4"</v>
          </cell>
        </row>
        <row r="165">
          <cell r="B165" t="str">
            <v>Conduit EMT 1"</v>
          </cell>
        </row>
        <row r="166">
          <cell r="B166" t="str">
            <v>Conduit EMT 3/4"</v>
          </cell>
        </row>
        <row r="167">
          <cell r="B167" t="str">
            <v>Conduit EMT 1/2"</v>
          </cell>
        </row>
        <row r="168">
          <cell r="B168" t="str">
            <v>Conduit PVC 1 1/2"</v>
          </cell>
        </row>
        <row r="169">
          <cell r="B169" t="str">
            <v>Conduit PVC 1 1/4"</v>
          </cell>
        </row>
        <row r="170">
          <cell r="B170" t="str">
            <v>Conduit PVC 1"</v>
          </cell>
        </row>
        <row r="171">
          <cell r="B171" t="str">
            <v>Conduit PVC 1/2"</v>
          </cell>
        </row>
        <row r="172">
          <cell r="B172" t="str">
            <v>Conduit PVC 2"</v>
          </cell>
        </row>
        <row r="173">
          <cell r="B173" t="str">
            <v>Conduit PVC 3" tipo EB</v>
          </cell>
        </row>
        <row r="174">
          <cell r="B174" t="str">
            <v>Conduit PVC 4" tipo EB</v>
          </cell>
        </row>
        <row r="175">
          <cell r="B175" t="str">
            <v>Conduit PVC 3/4"</v>
          </cell>
        </row>
        <row r="176">
          <cell r="B176" t="str">
            <v>Consola para citofonia para 72 abandonados.</v>
          </cell>
        </row>
        <row r="177">
          <cell r="B177" t="str">
            <v>Conector de compresión cable 1/0</v>
          </cell>
        </row>
        <row r="178">
          <cell r="B178" t="str">
            <v>Conector derivación 10-12</v>
          </cell>
        </row>
        <row r="179">
          <cell r="B179" t="str">
            <v>Conector tipo resorte</v>
          </cell>
        </row>
        <row r="180">
          <cell r="B180" t="str">
            <v xml:space="preserve">Conector transversal </v>
          </cell>
        </row>
        <row r="181">
          <cell r="B181" t="str">
            <v>Cortacircuitos 100 Amp.  20 KA.</v>
          </cell>
        </row>
        <row r="182">
          <cell r="B182" t="str">
            <v xml:space="preserve">Cruceta de Madera 2,4 mts. </v>
          </cell>
        </row>
        <row r="183">
          <cell r="B183" t="str">
            <v xml:space="preserve">Cruceta de Metalica 2,4 mts. autosoportada </v>
          </cell>
        </row>
        <row r="184">
          <cell r="B184" t="str">
            <v>Cruceta metálica de 1mts</v>
          </cell>
        </row>
        <row r="185">
          <cell r="B185" t="str">
            <v>Curva EMT 1 1/2"</v>
          </cell>
        </row>
        <row r="186">
          <cell r="B186" t="str">
            <v>Curva EMT 1 1/4"</v>
          </cell>
        </row>
        <row r="187">
          <cell r="B187" t="str">
            <v>Curva EMT 1"</v>
          </cell>
        </row>
        <row r="188">
          <cell r="B188" t="str">
            <v>Curva EMT 3/4"</v>
          </cell>
        </row>
        <row r="189">
          <cell r="B189" t="str">
            <v>Curva EMT 1/2"</v>
          </cell>
        </row>
        <row r="190">
          <cell r="B190" t="str">
            <v>Curva IMC 1 1/4"</v>
          </cell>
        </row>
        <row r="191">
          <cell r="B191" t="str">
            <v>Curva IMC 1"</v>
          </cell>
        </row>
        <row r="192">
          <cell r="B192" t="str">
            <v>Curva IMC 2"</v>
          </cell>
        </row>
        <row r="193">
          <cell r="B193" t="str">
            <v>Curva IMC 3/4"</v>
          </cell>
        </row>
        <row r="194">
          <cell r="B194" t="str">
            <v>Curva IMC 3"</v>
          </cell>
        </row>
        <row r="195">
          <cell r="B195" t="str">
            <v>Curva IMC 4"</v>
          </cell>
        </row>
        <row r="196">
          <cell r="B196" t="str">
            <v>Curva PVC 1 1/2"</v>
          </cell>
        </row>
        <row r="197">
          <cell r="B197" t="str">
            <v>Curva PVC 1 1/4"</v>
          </cell>
        </row>
        <row r="198">
          <cell r="B198" t="str">
            <v>Curva PVC 1"</v>
          </cell>
        </row>
        <row r="199">
          <cell r="B199" t="str">
            <v>Curva PVC 1/2"</v>
          </cell>
        </row>
        <row r="200">
          <cell r="B200" t="str">
            <v>Curva PVC 2"</v>
          </cell>
        </row>
        <row r="201">
          <cell r="B201" t="str">
            <v>Curva PVC 3"</v>
          </cell>
        </row>
        <row r="202">
          <cell r="B202" t="str">
            <v>Curva PVC 3/4"</v>
          </cell>
        </row>
        <row r="203">
          <cell r="B203" t="str">
            <v>Curva PVC DB 4"</v>
          </cell>
        </row>
        <row r="204">
          <cell r="B204" t="str">
            <v>Derivadores entrada 2 salidas</v>
          </cell>
        </row>
        <row r="205">
          <cell r="B205" t="str">
            <v>Damper de ventilación</v>
          </cell>
        </row>
        <row r="206">
          <cell r="B206" t="str">
            <v>Derivadores entrada 4 salidas</v>
          </cell>
        </row>
        <row r="207">
          <cell r="B207" t="str">
            <v>Diagonal 0,64 mts.</v>
          </cell>
        </row>
        <row r="208">
          <cell r="B208" t="str">
            <v>Diagonal recta en varilla de 3/4x780mm</v>
          </cell>
        </row>
        <row r="209">
          <cell r="B209" t="str">
            <v>Ducto metálico de 20x8 cm</v>
          </cell>
        </row>
        <row r="210">
          <cell r="B210" t="str">
            <v>Ducto metálico de 30x30 cm</v>
          </cell>
        </row>
        <row r="211">
          <cell r="B211" t="str">
            <v>Ducto metálico de 40x8 cm</v>
          </cell>
        </row>
        <row r="212">
          <cell r="B212" t="str">
            <v>Ducto metálico de 60X8cm</v>
          </cell>
        </row>
        <row r="213">
          <cell r="B213" t="str">
            <v>Ducto PVC eléctrico DB 4"</v>
          </cell>
        </row>
        <row r="214">
          <cell r="B214" t="str">
            <v>Escalera portacable</v>
          </cell>
        </row>
        <row r="215">
          <cell r="B215" t="str">
            <v>Espigo (pin) largo 19mm para aislador line post ANSI 57-1</v>
          </cell>
        </row>
        <row r="216">
          <cell r="B216" t="str">
            <v>Estribos con conector Ampac para 1/0 incluye cartucho</v>
          </cell>
        </row>
        <row r="217">
          <cell r="B217" t="str">
            <v>Esparrago 5/8"x18"</v>
          </cell>
        </row>
        <row r="218">
          <cell r="B218" t="str">
            <v>Equipo de citofonia  para 45 salidas</v>
          </cell>
        </row>
        <row r="219">
          <cell r="B219" t="str">
            <v>Equipo de comunicación interior para 32 extensiones</v>
          </cell>
        </row>
        <row r="220">
          <cell r="B220" t="str">
            <v>Face plates dobles</v>
          </cell>
        </row>
        <row r="221">
          <cell r="B221" t="str">
            <v>Figuración ductería 20X8cm</v>
          </cell>
        </row>
        <row r="222">
          <cell r="B222" t="str">
            <v>Figuración ductería 30x30cm</v>
          </cell>
        </row>
        <row r="223">
          <cell r="B223" t="str">
            <v>Figuración ductería 40X8cm</v>
          </cell>
        </row>
        <row r="224">
          <cell r="B224" t="str">
            <v>Figuración ductería 60X8cm</v>
          </cell>
        </row>
        <row r="225">
          <cell r="B225" t="str">
            <v xml:space="preserve">Fusibles primarios </v>
          </cell>
        </row>
        <row r="226">
          <cell r="B226" t="str">
            <v>Flotador de nivel</v>
          </cell>
        </row>
        <row r="227">
          <cell r="B227" t="str">
            <v>Gabinete pared compacto de 7 RMS  19"x20" color negro</v>
          </cell>
        </row>
        <row r="228">
          <cell r="B228" t="str">
            <v>Gabinete pared compacto de 15 RMS  19"x20" color negro</v>
          </cell>
        </row>
        <row r="229">
          <cell r="B229" t="str">
            <v>Grapa recta para cable No. 1/0</v>
          </cell>
        </row>
        <row r="230">
          <cell r="B230" t="str">
            <v>Hebilla Band-it 5/8"</v>
          </cell>
        </row>
        <row r="231">
          <cell r="B231" t="str">
            <v>Interruptor conmutable triple</v>
          </cell>
        </row>
        <row r="232">
          <cell r="B232" t="str">
            <v>Interruptor conmutable doble</v>
          </cell>
        </row>
        <row r="233">
          <cell r="B233" t="str">
            <v>Interruptor conmutable sencillo</v>
          </cell>
        </row>
        <row r="234">
          <cell r="B234" t="str">
            <v>Interruptor triple</v>
          </cell>
        </row>
        <row r="235">
          <cell r="B235" t="str">
            <v>Interruptor doble</v>
          </cell>
        </row>
        <row r="236">
          <cell r="B236" t="str">
            <v>Interruptor sencillo</v>
          </cell>
        </row>
        <row r="237">
          <cell r="B237" t="str">
            <v>Interruptor timbre</v>
          </cell>
        </row>
        <row r="238">
          <cell r="B238" t="str">
            <v>L de 20x8 cm</v>
          </cell>
        </row>
        <row r="239">
          <cell r="B239" t="str">
            <v>Lampara 2x32 hermetica</v>
          </cell>
        </row>
        <row r="240">
          <cell r="B240" t="str">
            <v>Lampara fluorescente 2x32 T8 especular</v>
          </cell>
        </row>
        <row r="241">
          <cell r="B241" t="str">
            <v>Lampara fluorescente 4x17W T8, 60x60 cms rejilla especular</v>
          </cell>
        </row>
        <row r="242">
          <cell r="B242" t="str">
            <v>Lampara fluorescente 4x54W T5, rejilla especular</v>
          </cell>
        </row>
        <row r="243">
          <cell r="B243" t="str">
            <v>Lampara de Pedestal Decorativa 70W Referencia 955</v>
          </cell>
        </row>
        <row r="244">
          <cell r="B244" t="str">
            <v>Lampara tipo led de colores sumergible</v>
          </cell>
        </row>
        <row r="245">
          <cell r="B245" t="str">
            <v>Lampara MH de 70W ojo de buey</v>
          </cell>
        </row>
        <row r="246">
          <cell r="B246" t="str">
            <v xml:space="preserve">Lámpara de sodio de 70W con pedestal de 6 mts </v>
          </cell>
        </row>
        <row r="247">
          <cell r="B247" t="str">
            <v>Lámpara Decorativa techo fluorescente 20W</v>
          </cell>
        </row>
        <row r="248">
          <cell r="B248" t="str">
            <v>Lampara Socalo y bombillo ahorrador</v>
          </cell>
        </row>
        <row r="249">
          <cell r="B249" t="str">
            <v>Lámpara flourescente aplique 20W exterior</v>
          </cell>
        </row>
        <row r="250">
          <cell r="B250" t="str">
            <v>Lámpara flourescente 2x32W T8, grado de asepcia</v>
          </cell>
        </row>
        <row r="251">
          <cell r="B251" t="str">
            <v>Lámpara de emergencia</v>
          </cell>
        </row>
        <row r="252">
          <cell r="B252" t="str">
            <v>Lámpara tipo penumbra</v>
          </cell>
        </row>
        <row r="253">
          <cell r="B253" t="str">
            <v>Lámpara en aplique tipo intemperie</v>
          </cell>
        </row>
        <row r="254">
          <cell r="B254" t="str">
            <v>Lámpara en aplique tipo interior</v>
          </cell>
        </row>
        <row r="255">
          <cell r="B255" t="str">
            <v>Lámpara tipo pedestal de 3x25W, 120W</v>
          </cell>
        </row>
        <row r="256">
          <cell r="B256" t="str">
            <v>Lámpara led para incrustar 10W, 120V</v>
          </cell>
        </row>
        <row r="257">
          <cell r="B257" t="str">
            <v>Lámpara led para incrustar en muro</v>
          </cell>
        </row>
        <row r="258">
          <cell r="B258" t="str">
            <v>Lámpara led tipo intemperie</v>
          </cell>
        </row>
        <row r="259">
          <cell r="B259" t="str">
            <v xml:space="preserve">Proyector MH de 400W-200V </v>
          </cell>
        </row>
        <row r="260">
          <cell r="B260" t="str">
            <v>Poste metálico de 4" x 8 mts galvanizado</v>
          </cell>
        </row>
        <row r="261">
          <cell r="B261" t="str">
            <v xml:space="preserve">Lámpara antiexplosión </v>
          </cell>
        </row>
        <row r="262">
          <cell r="B262" t="str">
            <v>Marquillas</v>
          </cell>
        </row>
        <row r="263">
          <cell r="B263" t="str">
            <v>Modulo RJ11</v>
          </cell>
        </row>
        <row r="264">
          <cell r="B264" t="str">
            <v>Lámpara ojo de Buey 2x20W con vidrio</v>
          </cell>
        </row>
        <row r="265">
          <cell r="B265" t="str">
            <v>Lámpara ojo de Buey 1x20W</v>
          </cell>
        </row>
        <row r="266">
          <cell r="B266" t="str">
            <v>Lámpara ojo de Buey 1x20W, vidrio</v>
          </cell>
        </row>
        <row r="267">
          <cell r="B267" t="str">
            <v>Organizadores de cables cerrado</v>
          </cell>
        </row>
        <row r="268">
          <cell r="B268" t="str">
            <v>Patch panel de 16 puertos categoria 6</v>
          </cell>
        </row>
        <row r="269">
          <cell r="B269" t="str">
            <v>Patch panel de 16 puertos categoria 5E</v>
          </cell>
        </row>
        <row r="270">
          <cell r="B270" t="str">
            <v>Patch panel de 24 puertos categoria 6</v>
          </cell>
        </row>
        <row r="271">
          <cell r="B271" t="str">
            <v>Patch panel de 24 puertos categoria 5E</v>
          </cell>
        </row>
        <row r="272">
          <cell r="B272" t="str">
            <v>Patch panel de 48 puertos categoria 5E</v>
          </cell>
        </row>
        <row r="273">
          <cell r="B273" t="str">
            <v>Pacht cord 1 mts cat. 6</v>
          </cell>
        </row>
        <row r="274">
          <cell r="B274" t="str">
            <v>Pacht cord 1 mts cat. 5E</v>
          </cell>
        </row>
        <row r="275">
          <cell r="B275" t="str">
            <v>Pacht cord 2 mts cat. 6</v>
          </cell>
        </row>
        <row r="276">
          <cell r="B276" t="str">
            <v>Pararrayos de Distribución 12 KV.  10 KA y 430mm</v>
          </cell>
        </row>
        <row r="277">
          <cell r="B277" t="str">
            <v>Panel de alúmbrado</v>
          </cell>
        </row>
        <row r="278">
          <cell r="B278" t="str">
            <v>Planta electrica de 220KW, 220/127V</v>
          </cell>
        </row>
        <row r="279">
          <cell r="B279" t="str">
            <v>Planta electrica de 100KW, 220/127V</v>
          </cell>
        </row>
        <row r="280">
          <cell r="B280" t="str">
            <v>Pasa muros para BT y MT</v>
          </cell>
        </row>
        <row r="281">
          <cell r="B281" t="str">
            <v>Pegante para PVC</v>
          </cell>
        </row>
        <row r="282">
          <cell r="B282" t="str">
            <v>Perno de maquina 5/8"x6"</v>
          </cell>
        </row>
        <row r="283">
          <cell r="B283" t="str">
            <v>Perno de maquina de  5/8x12"</v>
          </cell>
        </row>
        <row r="284">
          <cell r="B284" t="str">
            <v>Pernode maquina  5/8x8"</v>
          </cell>
        </row>
        <row r="285">
          <cell r="B285" t="str">
            <v>Plafon de loza</v>
          </cell>
        </row>
        <row r="286">
          <cell r="B286" t="str">
            <v>Planta electrica de 65KW, trifasica 220-127V tipo abierta</v>
          </cell>
        </row>
        <row r="287">
          <cell r="B287" t="str">
            <v>Planta electrica de 438kVA, trifasica 220-127V tipo abierta</v>
          </cell>
        </row>
        <row r="288">
          <cell r="B288" t="str">
            <v>Portero Citofono</v>
          </cell>
        </row>
        <row r="289">
          <cell r="B289" t="str">
            <v>Poste de concreto 12mts 510Kgf</v>
          </cell>
        </row>
        <row r="290">
          <cell r="B290" t="str">
            <v>Poste de concreto 12mts 750Kgf</v>
          </cell>
        </row>
        <row r="291">
          <cell r="B291" t="str">
            <v>Poste de concreto 12mts 1050Kgf</v>
          </cell>
        </row>
        <row r="292">
          <cell r="B292" t="str">
            <v>Prensaestopa de 1/2"</v>
          </cell>
        </row>
        <row r="293">
          <cell r="B293" t="str">
            <v>Prensaestopa de 3/4"</v>
          </cell>
        </row>
        <row r="294">
          <cell r="B294" t="str">
            <v xml:space="preserve">Puerta Cortafuego </v>
          </cell>
        </row>
        <row r="295">
          <cell r="B295" t="str">
            <v>Pulsador sencillo p/timbre Galica am</v>
          </cell>
        </row>
        <row r="296">
          <cell r="B296" t="str">
            <v>Punta captadora tipo Franklin de una sola asta</v>
          </cell>
        </row>
        <row r="297">
          <cell r="B297" t="str">
            <v>Puerta tipo Exterior Persiana</v>
          </cell>
        </row>
        <row r="298">
          <cell r="B298" t="str">
            <v>Reflector MH 400-220V rectangular completo RRA Roy alpha</v>
          </cell>
        </row>
        <row r="299">
          <cell r="B299" t="str">
            <v>Roseta de porcelana</v>
          </cell>
        </row>
        <row r="300">
          <cell r="B300" t="str">
            <v>Regleta para ponchar de 25 pares</v>
          </cell>
        </row>
        <row r="301">
          <cell r="B301" t="str">
            <v>Regleta para ponchar de 50 pares</v>
          </cell>
        </row>
        <row r="302">
          <cell r="B302" t="str">
            <v>Salida tel. T/americana doble RJ11 Ambia</v>
          </cell>
        </row>
        <row r="303">
          <cell r="B303" t="str">
            <v>Salida tel. T/americana sencilla RJ11 G</v>
          </cell>
        </row>
        <row r="304">
          <cell r="B304" t="str">
            <v xml:space="preserve">Silicona tubo industrial </v>
          </cell>
        </row>
        <row r="305">
          <cell r="B305" t="str">
            <v>Silleta para cruceta de madera de 95x115mm</v>
          </cell>
        </row>
        <row r="306">
          <cell r="B306" t="str">
            <v>Sensor de movimiento de 360°</v>
          </cell>
        </row>
        <row r="307">
          <cell r="B307" t="str">
            <v>Sensor de movimiento de 180°</v>
          </cell>
        </row>
        <row r="308">
          <cell r="B308" t="str">
            <v>Soldadura exotermica 115 gr</v>
          </cell>
        </row>
        <row r="309">
          <cell r="B309" t="str">
            <v>Soldadura exotermica 150 gr</v>
          </cell>
        </row>
        <row r="310">
          <cell r="B310" t="str">
            <v>Soldadura exotermica 90 gr</v>
          </cell>
        </row>
        <row r="311">
          <cell r="B311" t="str">
            <v>Soporte de peldaño para ducto 20 cms</v>
          </cell>
        </row>
        <row r="312">
          <cell r="B312" t="str">
            <v>Soporte de peldaño para ducto 30 cms</v>
          </cell>
        </row>
        <row r="313">
          <cell r="B313" t="str">
            <v>Soporte de peldaño para ducto 40 cms</v>
          </cell>
        </row>
        <row r="314">
          <cell r="B314" t="str">
            <v>Soporte de peldaño para ducto 60 cms</v>
          </cell>
        </row>
        <row r="315">
          <cell r="B315" t="str">
            <v>Soporte para 6 luminarias</v>
          </cell>
        </row>
        <row r="316">
          <cell r="B316" t="str">
            <v>Strip Telefonico de 10 pares</v>
          </cell>
        </row>
        <row r="317">
          <cell r="B317" t="str">
            <v>Switch de 16 puertos, 10/100/1000</v>
          </cell>
        </row>
        <row r="318">
          <cell r="B318" t="str">
            <v>Switch de 24 puertos, 10/100/1000</v>
          </cell>
        </row>
        <row r="319">
          <cell r="B319" t="str">
            <v>Gabinte principal fabricado en lamina metálica autosoportado fabricado en lámina Cold-Rolled para 29 cuentas, con proteccion principal de 800-1400A.,  protecciones parciales para cada cuenta y servicios generales, sistema DPS de 160KA, cableado, accesorios y transferencia automatica para cada apartamento y zonas comunes, según diagrama unifilar.</v>
          </cell>
        </row>
        <row r="320">
          <cell r="B320" t="str">
            <v>Gabinte Principal fabricado en lamina metálica autosoportado fabricado en lámina Cold-Rolled para 29 cuentas, con proteccion principal de 600A.,  protecciones parciales para cada cuenta y servicios generales, sistema DPS de 160KA, cableado, accesorios y transferencia automatica de 225AMP.</v>
          </cell>
        </row>
        <row r="321">
          <cell r="B321" t="str">
            <v>Gabinte AMR-1 fabricado en lamina metálica autosoportado fabricado en lámina Cold-Rolled, con proteccion principal de 1600A.,  protecciones parciales de 3X250Amp. para cada gabinete  y servicios generales, sistema DPS de 160KA, cableado, accesorios y transferencia automatica de 300AMP.</v>
          </cell>
        </row>
        <row r="322">
          <cell r="B322" t="str">
            <v>Gabinete AMR-2, AMR-3, AMR-4, AMR-5 fabricado en lamina metálica autosoportado fabricado en lámina Cold-Rolled para 42 cuentas, con proteccion principal de 600A.,  protecciones parciales para cada cuenta, sistema DPS de 160KA, cableado, accesorios y transferencia automatica de 250AMP.</v>
          </cell>
        </row>
        <row r="323">
          <cell r="B323" t="str">
            <v>Gabinte AMR-2 fabricado en lamina metálica autosoportado fabricado en lámina Cold-Rolled para 12 cuentas, con proteccion principal de 600A.,  protecciones parciales para cada carga, sistema DPS de 160KA, cableado y accesorios.</v>
          </cell>
        </row>
        <row r="324">
          <cell r="B324" t="str">
            <v>Tablero Bifasico con Puerta de 18 Circuitos con Barraje de 200A</v>
          </cell>
        </row>
        <row r="325">
          <cell r="B325" t="str">
            <v>Tablero Bifasico con Puerta de 12 Circuitos</v>
          </cell>
        </row>
        <row r="326">
          <cell r="B326" t="str">
            <v>Tablero Bifasico con Puerta de 16 Circuitos</v>
          </cell>
        </row>
        <row r="327">
          <cell r="B327" t="str">
            <v>Tablero Bifasico con Puerta de 8 Circuitos</v>
          </cell>
        </row>
        <row r="328">
          <cell r="B328" t="str">
            <v>Tablero monofasico de 6 Circuitos</v>
          </cell>
        </row>
        <row r="329">
          <cell r="B329" t="str">
            <v>Tablero Bifasico con Puerta de 24 Circuitos con Barraje de 200A</v>
          </cell>
        </row>
        <row r="330">
          <cell r="B330" t="str">
            <v>Tablero Bifasico con Puerta de 24 Circuitos TERCOL</v>
          </cell>
        </row>
        <row r="331">
          <cell r="B331" t="str">
            <v>Tablero Bifásico con Puerta de 36 Circuitos con Barraje de 200A</v>
          </cell>
        </row>
        <row r="332">
          <cell r="B332" t="str">
            <v>Tablero Bifásico con Puerta de 36 Circuitos TERCOL</v>
          </cell>
        </row>
        <row r="333">
          <cell r="B333" t="str">
            <v>Tablero trifásico con Puerta de 12 Circuitos con Barraje de 200A</v>
          </cell>
        </row>
        <row r="334">
          <cell r="B334" t="str">
            <v>Tablero trifásico con Puerta de 18 Circuitos con Barraje de 200A</v>
          </cell>
        </row>
        <row r="335">
          <cell r="B335" t="str">
            <v>Tablero trifásico con Puerta de 24 Circuitos con Barraje de 200A</v>
          </cell>
        </row>
        <row r="336">
          <cell r="B336" t="str">
            <v>Tablero trifásico con Puerta de 30 Circuitos con Barraje de 200A</v>
          </cell>
        </row>
        <row r="337">
          <cell r="B337" t="str">
            <v>Tablero trifásico con Puerta de 36 Circuitos con Barraje de 200A</v>
          </cell>
        </row>
        <row r="338">
          <cell r="B338" t="str">
            <v>Tablero trifásico con Puerta de 42 Circuitos con Barraje de 200A</v>
          </cell>
        </row>
        <row r="339">
          <cell r="B339" t="str">
            <v>Tablero de control de alumbrado</v>
          </cell>
        </row>
        <row r="340">
          <cell r="B340" t="str">
            <v>Tapa ciega PVC Octogonal</v>
          </cell>
        </row>
        <row r="341">
          <cell r="B341" t="str">
            <v>Tapa ciega PVC para caja 4x4</v>
          </cell>
        </row>
        <row r="342">
          <cell r="B342" t="str">
            <v>Tapa ciega metalica para caja 4x4</v>
          </cell>
        </row>
        <row r="343">
          <cell r="B343" t="str">
            <v>Tapa Fluxe</v>
          </cell>
        </row>
        <row r="344">
          <cell r="B344" t="str">
            <v>Tapa para caja piso S38CCTLA</v>
          </cell>
        </row>
        <row r="345">
          <cell r="B345" t="str">
            <v>Terminales de cobre estañado cable No 4/0</v>
          </cell>
        </row>
        <row r="346">
          <cell r="B346" t="str">
            <v>Terminales de cobre estañado cable No 6</v>
          </cell>
        </row>
        <row r="347">
          <cell r="B347" t="str">
            <v>Terminales de cobre estañado cable No 8</v>
          </cell>
        </row>
        <row r="348">
          <cell r="B348" t="str">
            <v>Terminales Tipo Exterior para Cable de MT 2 Premoldeados</v>
          </cell>
        </row>
        <row r="349">
          <cell r="B349" t="str">
            <v>Terminales Tipo Interior Para Cable de MT 2 Premoldeados</v>
          </cell>
        </row>
        <row r="350">
          <cell r="B350" t="str">
            <v>Terminal para cable coaxial</v>
          </cell>
        </row>
        <row r="351">
          <cell r="B351" t="str">
            <v>Timbre</v>
          </cell>
        </row>
        <row r="352">
          <cell r="B352" t="str">
            <v>Tomacorriente doble polo a tierra protección GFCI</v>
          </cell>
        </row>
        <row r="353">
          <cell r="B353" t="str">
            <v>Toma especial 220 V, 30 Amp. Con polo a tierra</v>
          </cell>
        </row>
        <row r="354">
          <cell r="B354" t="str">
            <v>Toma para TV Coaxial</v>
          </cell>
        </row>
        <row r="355">
          <cell r="B355" t="str">
            <v>Toma Telefonico RJ11</v>
          </cell>
        </row>
        <row r="356">
          <cell r="B356" t="str">
            <v xml:space="preserve">Tomacorriente doble polo a tierra(2P+T) </v>
          </cell>
        </row>
        <row r="357">
          <cell r="B357" t="str">
            <v>Tomacorriente doble polo a tierra(2P+T)  grado hospitalario naranja</v>
          </cell>
        </row>
        <row r="358">
          <cell r="B358" t="str">
            <v>Tomacorriente doble polo a tierra(2P+T) con peotección IP55</v>
          </cell>
        </row>
        <row r="359">
          <cell r="B359" t="str">
            <v>Toma antiexplosion a 120V sala de partos</v>
          </cell>
        </row>
        <row r="360">
          <cell r="B360" t="str">
            <v>Toma antiexplosion a 220V sala de partos</v>
          </cell>
        </row>
        <row r="361">
          <cell r="B361" t="str">
            <v>Toma de sonido</v>
          </cell>
        </row>
        <row r="362">
          <cell r="B362" t="str">
            <v>Tornillo cabeza exagona 1/2x2"</v>
          </cell>
        </row>
        <row r="363">
          <cell r="B363" t="str">
            <v>Trampa de aceite</v>
          </cell>
        </row>
        <row r="364">
          <cell r="B364" t="str">
            <v>Transformador en aceite tipo pedestal trifásico 225 KVA  13.200/220/127V</v>
          </cell>
        </row>
        <row r="365">
          <cell r="B365" t="str">
            <v>Transformador en aceite tipo pedestal trifásico 500 KVA  13.200/220/127V</v>
          </cell>
        </row>
        <row r="366">
          <cell r="B366" t="str">
            <v>Transformador en aceite tipo pedestal trifásico 400 KVA  13.200/220-127V</v>
          </cell>
        </row>
        <row r="367">
          <cell r="B367" t="str">
            <v>Transformador en aceite monofásico 25 KVA  13.200/220/127V</v>
          </cell>
        </row>
        <row r="368">
          <cell r="B368" t="str">
            <v>Transformador en aceite trifásico 75 KVA  13.200/208/120V</v>
          </cell>
        </row>
        <row r="369">
          <cell r="B369" t="str">
            <v>Transformador tipo pedestal de 300KVA, 13200/220/127.</v>
          </cell>
        </row>
        <row r="370">
          <cell r="B370" t="str">
            <v>Celda de transformador de 2000mmx1700mmx1300mm, en gabinete metálico autosoportado fabricado en lámina Cold-Rolled para incorporar un (1) transformador de potencia de 225 kVA, 13200/220-127V,</v>
          </cell>
        </row>
        <row r="371">
          <cell r="B371" t="str">
            <v>Celda de seccionador de 2000mmx1100mmx1200mm, en gabinete metálico autosoportado CEM-15P en lámina Cold-Rolled, para alojar seccionador tripolar para operación bajo carga de 17.5 KV, fusible de 25 A</v>
          </cell>
        </row>
        <row r="372">
          <cell r="B372" t="str">
            <v>Tracjacks categoria 5E</v>
          </cell>
        </row>
        <row r="373">
          <cell r="B373" t="str">
            <v>Tracjacks categoria 6</v>
          </cell>
        </row>
        <row r="374">
          <cell r="B374" t="str">
            <v>Tubo EMT 1 1/2"</v>
          </cell>
        </row>
        <row r="375">
          <cell r="B375" t="str">
            <v>Tubo EMT 1/2"</v>
          </cell>
        </row>
        <row r="376">
          <cell r="B376" t="str">
            <v>Tubo EMT 2"</v>
          </cell>
        </row>
        <row r="377">
          <cell r="B377" t="str">
            <v xml:space="preserve">Tubo galvanizado IMC 2" </v>
          </cell>
        </row>
        <row r="378">
          <cell r="B378" t="str">
            <v xml:space="preserve">Tubo galvanizado IMC 3" </v>
          </cell>
        </row>
        <row r="379">
          <cell r="B379" t="str">
            <v>Tubo galvanizado IMC 4"</v>
          </cell>
        </row>
        <row r="380">
          <cell r="B380" t="str">
            <v>Tablero general de Acometidas compuesto por gabinete metalico calibre 16 pintado con pintura electrostatica - Barraje para 500 Amps Totalizador de 3x500 A.- 3 automaticos 3x100 Amps 1Au-tomatico de 3x75 A. - 1 Automatico de 3x300 A. (Norma AE248)</v>
          </cell>
        </row>
        <row r="381">
          <cell r="B381" t="str">
            <v>Armario para 21 cuentas, todas monofásicas en servicio para Aptos con automaticos  de 1x50 Amp - Cada cuenta alambrada 2x8 THW-Cu - incluye marquillas - Totalizador de 3x75 Amps</v>
          </cell>
        </row>
        <row r="382">
          <cell r="B382" t="str">
            <v xml:space="preserve">Armario para 9 cuentas,6 en servicio monofásicas - 3 de reserva Aptos con automaticos  de 1x50 Amp - Cada cuenta alambrada 2x8 THW-Cu - incluye marquillas - Totalizador de 3x60 Amps </v>
          </cell>
        </row>
        <row r="383">
          <cell r="B383" t="str">
            <v>Tablero para servicios comunes norma AE 319 con 3 transformadoes de corriente de 200/5 A. - Totalizador 3x300 Amps y contador electronico con perfil de carga.</v>
          </cell>
        </row>
        <row r="384">
          <cell r="B384" t="str">
            <v>Tuerca de ojo de 5/8"</v>
          </cell>
        </row>
        <row r="385">
          <cell r="B385" t="str">
            <v>Tubo IMC 1 1/2"</v>
          </cell>
        </row>
        <row r="386">
          <cell r="B386" t="str">
            <v>Tubo IMC 1"</v>
          </cell>
        </row>
        <row r="387">
          <cell r="B387" t="str">
            <v>Tubo IMC 3"</v>
          </cell>
        </row>
        <row r="388">
          <cell r="B388" t="str">
            <v>Tubo IMC 3/4"</v>
          </cell>
        </row>
        <row r="389">
          <cell r="B389" t="str">
            <v>UPS de 3 KVA</v>
          </cell>
        </row>
        <row r="390">
          <cell r="B390" t="str">
            <v>UPS de 5 KVA, Monofasica, 120V</v>
          </cell>
        </row>
        <row r="391">
          <cell r="B391" t="str">
            <v>UPS de 10 KVA, Trifasica, 220/127V</v>
          </cell>
        </row>
        <row r="392">
          <cell r="B392" t="str">
            <v>Unión EMT 1 1/4"</v>
          </cell>
        </row>
        <row r="393">
          <cell r="B393" t="str">
            <v>Unión EMT 1"</v>
          </cell>
        </row>
        <row r="394">
          <cell r="B394" t="str">
            <v>Unión EMT 3/4"</v>
          </cell>
        </row>
        <row r="395">
          <cell r="B395" t="str">
            <v>Unión EMT 1/2"</v>
          </cell>
        </row>
        <row r="396">
          <cell r="B396" t="str">
            <v>Unión IMC 1 1/2"</v>
          </cell>
        </row>
        <row r="397">
          <cell r="B397" t="str">
            <v>Unión IMC 2"</v>
          </cell>
        </row>
        <row r="398">
          <cell r="B398" t="str">
            <v>Unión IMC 3/4"</v>
          </cell>
        </row>
        <row r="399">
          <cell r="B399" t="str">
            <v>Unión IMC 3"</v>
          </cell>
        </row>
        <row r="400">
          <cell r="B400" t="str">
            <v>Unión IMC 4"</v>
          </cell>
        </row>
        <row r="401">
          <cell r="B401" t="str">
            <v>Vertical</v>
          </cell>
        </row>
        <row r="402">
          <cell r="B402" t="str">
            <v>PUNTA CAPTADORA DEHN 5/8''x0.6M AL</v>
          </cell>
        </row>
        <row r="403">
          <cell r="B403" t="str">
            <v>PUNTA CAPTADORA DEHN 5/8''x1,0M AL</v>
          </cell>
        </row>
        <row r="404">
          <cell r="B404" t="str">
            <v>SOPORTE DEHN SNAP PLASTICA H16 FIJACION PARA CONDUCTOR 8mm Ref: 3204</v>
          </cell>
        </row>
        <row r="405">
          <cell r="B405" t="str">
            <v>CONECTOR PARALELO DEHN MVKLEMME RD 810mm St7/tZn Ref: 390050</v>
          </cell>
        </row>
        <row r="406">
          <cell r="B406" t="str">
            <v>GRAPA BIMETALICA DEHN UNION ALAMBRON-Cu 8-10MM Ref: 459129</v>
          </cell>
        </row>
        <row r="407">
          <cell r="B407" t="str">
            <v>GRAPA DEHN RD 810/16mm St/tZn Ref: 392060</v>
          </cell>
        </row>
        <row r="408">
          <cell r="B408" t="str">
            <v>BASE PARA PUNTA CAPTADORA DEHN 5/8"</v>
          </cell>
        </row>
        <row r="409">
          <cell r="B409" t="str">
            <v>ALAMBRON DE ALUMINIO DE 8mm</v>
          </cell>
        </row>
        <row r="410">
          <cell r="B410" t="str">
            <v>CAJA DE INSPECCIÓN DE REGISTRO DE 40x40x50 Cms</v>
          </cell>
        </row>
        <row r="411">
          <cell r="B411" t="str">
            <v>Varilla de anclaje de 5/8" x 1,80 mts</v>
          </cell>
        </row>
        <row r="412">
          <cell r="B412" t="str">
            <v>Vigueta de anclaje en concreto</v>
          </cell>
        </row>
        <row r="413">
          <cell r="B413" t="str">
            <v>Aislador tipo tensor de 6 1/4"</v>
          </cell>
        </row>
        <row r="414">
          <cell r="B414" t="str">
            <v>Cable super GX de 3/8"</v>
          </cell>
        </row>
        <row r="415">
          <cell r="B415" t="str">
            <v>Preformado para retenida de 3/8"</v>
          </cell>
        </row>
        <row r="416">
          <cell r="B416" t="str">
            <v>Cable ACSR No. 1/0 ecologico</v>
          </cell>
        </row>
        <row r="417">
          <cell r="B417" t="str">
            <v>Conector tipo cuña para cable No. 1/0</v>
          </cell>
        </row>
        <row r="418">
          <cell r="B418" t="str">
            <v>Monitor led de 32"</v>
          </cell>
        </row>
        <row r="419">
          <cell r="B419" t="str">
            <v>Ventilador de techo</v>
          </cell>
        </row>
        <row r="420">
          <cell r="B420" t="str">
            <v xml:space="preserve">Varilla cooperweld 2,4 Mts. </v>
          </cell>
        </row>
        <row r="421">
          <cell r="B421" t="str">
            <v>Varilla cooperweld 2,4 Mts. 5/8" cobre - cobre</v>
          </cell>
        </row>
        <row r="422">
          <cell r="B422" t="str">
            <v>Varilla roscada de 1mt galvanizada</v>
          </cell>
        </row>
      </sheetData>
      <sheetData sheetId="4"/>
      <sheetData sheetId="5"/>
      <sheetData sheetId="6"/>
      <sheetData sheetId="7"/>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WACC"/>
      <sheetName val="ESCENARIO MACROECONOMICO"/>
      <sheetName val="INGRESOS"/>
      <sheetName val="CAPEX PEREIRA"/>
      <sheetName val="CAPEX ARMENIA"/>
      <sheetName val="CAPEX CARTAGO"/>
      <sheetName val="CAPEX"/>
      <sheetName val="EGRESOS"/>
      <sheetName val="LOC CCIALES EDEN"/>
      <sheetName val="TARIFAS aeropto"/>
      <sheetName val="FLUJO DE CAJA "/>
      <sheetName val="P&amp;G"/>
      <sheetName val="BCE GENERAL"/>
      <sheetName val="HOJA DE RESULTADOS"/>
      <sheetName val="DEP Y AMORTIZAC"/>
      <sheetName val="PREOPERATIVOS"/>
      <sheetName val="SEGUROS"/>
      <sheetName val="INTERVENTORIA"/>
      <sheetName val="MANTENIMIENTO"/>
      <sheetName val="CREDITOS"/>
      <sheetName val="RENTA"/>
      <sheetName val="APORTE Y CONTRAPRESTACION"/>
      <sheetName val="RESUMEN INDICADORES"/>
      <sheetName val="eeff cartago"/>
      <sheetName val="EEFF pereira"/>
      <sheetName val="bce gral pereira"/>
    </sheetNames>
    <sheetDataSet>
      <sheetData sheetId="0">
        <row r="19">
          <cell r="E19">
            <v>1</v>
          </cell>
        </row>
        <row r="20">
          <cell r="E20">
            <v>1</v>
          </cell>
        </row>
        <row r="21">
          <cell r="E21">
            <v>1</v>
          </cell>
        </row>
        <row r="22">
          <cell r="E22">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ncingActivity"/>
      <sheetName val="Control Panel"/>
      <sheetName val="Excel_Version"/>
      <sheetName val="FinModelStructure"/>
      <sheetName val="Cover"/>
      <sheetName val="Assumptions"/>
      <sheetName val="Euribor"/>
      <sheetName val="Miles&amp;Pay"/>
      <sheetName val="Construction"/>
      <sheetName val="Tariffs&amp;Volumes"/>
      <sheetName val="Revenues"/>
      <sheetName val="Taxes"/>
      <sheetName val="BusinessPlan"/>
      <sheetName val="Economics"/>
      <sheetName val="Depr&amp;Amort"/>
      <sheetName val="Annual_P&amp;L"/>
      <sheetName val="Annual_CF"/>
      <sheetName val="check"/>
      <sheetName val="Annual_BS"/>
      <sheetName val="RevenuesGraph"/>
      <sheetName val="OpCostsGraph"/>
      <sheetName val="LLCRgraphs"/>
      <sheetName val="DSCRgraphs"/>
      <sheetName val="TrancheA_B&amp;outstand"/>
      <sheetName val="TrancheC_D_VAT_Standby"/>
      <sheetName val="NumbersGraph"/>
      <sheetName val="CashFlowGraph"/>
      <sheetName val="FinancingSummar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 AULAS"/>
      <sheetName val="mat"/>
      <sheetName val="CUAD"/>
      <sheetName val="Cronog. 2008"/>
      <sheetName val="PRES. AULAS"/>
      <sheetName val="PRES. MOBILIARIO"/>
      <sheetName val="Cantidades"/>
    </sheetNames>
    <sheetDataSet>
      <sheetData sheetId="0" refreshError="1">
        <row r="311">
          <cell r="G311">
            <v>122843.99809708807</v>
          </cell>
        </row>
        <row r="586">
          <cell r="G586">
            <v>21273.223982564577</v>
          </cell>
        </row>
        <row r="743">
          <cell r="G743">
            <v>40565.539144295435</v>
          </cell>
        </row>
      </sheetData>
      <sheetData sheetId="1"/>
      <sheetData sheetId="2"/>
      <sheetData sheetId="3"/>
      <sheetData sheetId="4"/>
      <sheetData sheetId="5"/>
      <sheetData sheetId="6"/>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Analisis%20de%20Precios%20Unita"/>
      <sheetName val="INDICMICROEMP"/>
      <sheetName val="Análisis de precios"/>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Civil work"/>
      <sheetName val="LISTADO APU"/>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BASE"/>
      <sheetName val="PRESUPUESTO "/>
      <sheetName val="Cuadrillas"/>
      <sheetName val="Equ"/>
      <sheetName val="Trans"/>
      <sheetName val="Mat"/>
      <sheetName val="Salarios"/>
      <sheetName val="Capitulos"/>
      <sheetName val="Maqui Equip"/>
      <sheetName val="calidad"/>
      <sheetName val="ITEMS"/>
      <sheetName val="FACTORES"/>
      <sheetName val="HOJA BASE"/>
      <sheetName val="General"/>
      <sheetName val="Index"/>
      <sheetName val="NPV Summary"/>
      <sheetName val="Equip Data"/>
      <sheetName val="Royalties"/>
      <sheetName val="Title"/>
      <sheetName val="COSTOS OFICINA"/>
      <sheetName val="COSTOS CAMPAMENT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sheetData sheetId="110"/>
      <sheetData sheetId="111"/>
      <sheetData sheetId="112" refreshError="1"/>
      <sheetData sheetId="113" refreshError="1"/>
      <sheetData sheetId="114" refreshError="1"/>
      <sheetData sheetId="115" refreshError="1"/>
      <sheetData sheetId="116" refreshError="1"/>
      <sheetData sheetId="117" refreshError="1"/>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REQUISITOS INF INTERVENTORÍA"/>
      <sheetName val="Hoja1"/>
      <sheetName val="1"/>
      <sheetName val="PREACTA"/>
      <sheetName val="equipos"/>
      <sheetName val="indice alfabetico"/>
      <sheetName val="materiales"/>
      <sheetName val="otros"/>
      <sheetName val="Informacion"/>
      <sheetName val="Mat"/>
      <sheetName val="Equi"/>
    </sheetNames>
    <sheetDataSet>
      <sheetData sheetId="0" refreshError="1">
        <row r="26">
          <cell r="E26">
            <v>36739</v>
          </cell>
        </row>
        <row r="27">
          <cell r="E27">
            <v>18</v>
          </cell>
        </row>
        <row r="31">
          <cell r="B31">
            <v>31000000</v>
          </cell>
          <cell r="E31">
            <v>0.1</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8">
          <cell r="G8">
            <v>0</v>
          </cell>
        </row>
      </sheetData>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OFICINA"/>
      <sheetName val="ESTADO RED"/>
      <sheetName val="CARRETERAS"/>
      <sheetName val="GENERALIDADES "/>
      <sheetName val="Res-Accide-10"/>
      <sheetName val="COSTOS SEMANALES"/>
      <sheetName val="Prog.Inver (2)"/>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APU"/>
      <sheetName val="PRECIOS"/>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Datos-Gráfica-Apartada"/>
      <sheetName val="A__P__U_2"/>
      <sheetName val="ESTADO_RED"/>
      <sheetName val="GENERALIDADES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refreshError="1"/>
      <sheetData sheetId="728" refreshError="1"/>
      <sheetData sheetId="729" refreshError="1"/>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refreshError="1"/>
      <sheetData sheetId="1015" refreshError="1"/>
      <sheetData sheetId="1016" refreshError="1"/>
      <sheetData sheetId="1017"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db"/>
      <sheetName val="Conto economico"/>
      <sheetName val="Conto finanziario"/>
      <sheetName val="IVA"/>
      <sheetName val="Conto degli investimenti"/>
      <sheetName val="Conto dei finanziamenti"/>
      <sheetName val="Conto fabbisogno finanziario"/>
      <sheetName val="T.I.R."/>
      <sheetName val="T.I.R. (DM 125-97)"/>
      <sheetName val="Debito"/>
      <sheetName val="Traffico_Halcrow"/>
      <sheetName val="Ricavi Hal"/>
      <sheetName val="Barriere2003-2008"/>
      <sheetName val="Passante 2008"/>
      <sheetName val="Fabbisogno"/>
      <sheetName val="Costi Passante"/>
      <sheetName val="Residui2002Estratti"/>
      <sheetName val="FinancingActivity"/>
      <sheetName val="Control Panel"/>
    </sheetNames>
    <sheetDataSet>
      <sheetData sheetId="0" refreshError="1">
        <row r="1">
          <cell r="B1">
            <v>15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stampa"/>
      <sheetName val="Cover"/>
      <sheetName val="Summary"/>
      <sheetName val="Input Operativi"/>
      <sheetName val="Personale"/>
      <sheetName val="Manutenzione"/>
      <sheetName val="Tariffa"/>
      <sheetName val="Traffico"/>
      <sheetName val="Canone "/>
      <sheetName val="CF"/>
      <sheetName val="Op.Margin"/>
      <sheetName val="Depreciation"/>
      <sheetName val="Ratios"/>
      <sheetName val="Investimento"/>
      <sheetName val="g.finan."/>
      <sheetName val="Tax"/>
      <sheetName val="Bs"/>
      <sheetName val="Tabella 1 - Conto Finanziario"/>
      <sheetName val="Tabella 2 - Conto Economico"/>
      <sheetName val="Tabella 3 - Conto Investimenti"/>
      <sheetName val="Tabella 4 - Conto Finanziamenti"/>
      <sheetName val="Tabella 5 - Conto Fab. e Cop."/>
      <sheetName val="Ulteriori ipotesi"/>
      <sheetName val="Ipotesi di traffico"/>
      <sheetName val="Sintesi"/>
    </sheetNames>
    <sheetDataSet>
      <sheetData sheetId="0" refreshError="1">
        <row r="252">
          <cell r="A252" t="str">
            <v>Anni</v>
          </cell>
          <cell r="B252" t="str">
            <v>Quota Capitale</v>
          </cell>
          <cell r="C252" t="str">
            <v>Quota Interessi</v>
          </cell>
        </row>
        <row r="253">
          <cell r="A253">
            <v>2002</v>
          </cell>
          <cell r="B253">
            <v>115519.831487</v>
          </cell>
          <cell r="C253">
            <v>9642.8943930000005</v>
          </cell>
        </row>
        <row r="254">
          <cell r="A254">
            <v>2003</v>
          </cell>
          <cell r="B254">
            <v>25116.029503999998</v>
          </cell>
          <cell r="C254">
            <v>6765.9109099999996</v>
          </cell>
        </row>
        <row r="255">
          <cell r="A255">
            <v>2004</v>
          </cell>
          <cell r="B255">
            <v>21154.700861000001</v>
          </cell>
          <cell r="C255">
            <v>3744.517476</v>
          </cell>
        </row>
        <row r="256">
          <cell r="A256">
            <v>2005</v>
          </cell>
          <cell r="B256">
            <v>8920.9585549999993</v>
          </cell>
          <cell r="C256">
            <v>1129.5447369999999</v>
          </cell>
        </row>
        <row r="257">
          <cell r="A257">
            <v>2006</v>
          </cell>
          <cell r="B257">
            <v>686.88197400000001</v>
          </cell>
          <cell r="C257">
            <v>49.716669000000003</v>
          </cell>
        </row>
        <row r="258">
          <cell r="A258">
            <v>2007</v>
          </cell>
          <cell r="B258">
            <v>0</v>
          </cell>
          <cell r="C258">
            <v>0</v>
          </cell>
        </row>
        <row r="259">
          <cell r="B259">
            <v>171398.40238099996</v>
          </cell>
          <cell r="C259">
            <v>21332.584185000003</v>
          </cell>
        </row>
        <row r="287">
          <cell r="B287">
            <v>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
      <sheetName val="UNIT"/>
      <sheetName val="UNIT-ADICIONALES"/>
    </sheetNames>
    <sheetDataSet>
      <sheetData sheetId="0" refreshError="1"/>
      <sheetData sheetId="1" refreshError="1"/>
      <sheetData sheetId="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vdics"/>
      <sheetName val="datos iniciales"/>
      <sheetName val="VALOR100%"/>
      <sheetName val="LOCALES"/>
      <sheetName val="HONORARIOS-VENTAS100%"/>
      <sheetName val="INGRESOSDIC-DESPINAUG"/>
      <sheetName val="VENTASRESUMEN"/>
      <sheetName val="FlujoCaja"/>
      <sheetName val="FlujoCaja -PREDIAL4"/>
      <sheetName val="ANEXO 5-2"/>
      <sheetName val="ANEXO 5-3"/>
      <sheetName val="ANEXO 5-4"/>
      <sheetName val="ANEXO 5-5"/>
      <sheetName val="ANEXO 5-6"/>
      <sheetName val="PyG"/>
      <sheetName val="DerechosLicPoliz"/>
      <sheetName val="ADMLOCALES"/>
      <sheetName val="DOTACION"/>
      <sheetName val="%costosdirectos"/>
      <sheetName val="impuestos"/>
    </sheetNames>
    <sheetDataSet>
      <sheetData sheetId="0">
        <row r="83">
          <cell r="O83">
            <v>0</v>
          </cell>
          <cell r="Q83">
            <v>0</v>
          </cell>
        </row>
        <row r="96">
          <cell r="A96" t="str">
            <v>FLUJO DE CAJA -CENTRO COMERCIAL- CALI</v>
          </cell>
          <cell r="AB96" t="str">
            <v>ENTREGA DE LOCALES</v>
          </cell>
        </row>
        <row r="97">
          <cell r="A97" t="str">
            <v>CIFRAS EN MILES DE PESOS</v>
          </cell>
          <cell r="AC97" t="str">
            <v>INAUGURACION</v>
          </cell>
        </row>
        <row r="99">
          <cell r="E99" t="str">
            <v>CONTROL</v>
          </cell>
          <cell r="F99" t="str">
            <v>TOTAL</v>
          </cell>
          <cell r="G99">
            <v>1</v>
          </cell>
          <cell r="H99">
            <v>2</v>
          </cell>
          <cell r="I99">
            <v>3</v>
          </cell>
          <cell r="J99">
            <v>4</v>
          </cell>
          <cell r="K99">
            <v>5</v>
          </cell>
          <cell r="L99">
            <v>6</v>
          </cell>
          <cell r="M99">
            <v>7</v>
          </cell>
          <cell r="N99">
            <v>8</v>
          </cell>
          <cell r="O99">
            <v>9</v>
          </cell>
          <cell r="P99">
            <v>10</v>
          </cell>
          <cell r="Q99">
            <v>11</v>
          </cell>
          <cell r="R99">
            <v>12</v>
          </cell>
          <cell r="S99">
            <v>13</v>
          </cell>
          <cell r="T99">
            <v>14</v>
          </cell>
          <cell r="U99">
            <v>15</v>
          </cell>
          <cell r="V99">
            <v>16</v>
          </cell>
          <cell r="W99">
            <v>17</v>
          </cell>
          <cell r="X99">
            <v>18</v>
          </cell>
          <cell r="Y99">
            <v>19</v>
          </cell>
          <cell r="Z99">
            <v>20</v>
          </cell>
          <cell r="AA99">
            <v>21</v>
          </cell>
          <cell r="AB99">
            <v>22</v>
          </cell>
          <cell r="AC99">
            <v>23</v>
          </cell>
          <cell r="AD99">
            <v>24</v>
          </cell>
          <cell r="AE99">
            <v>25</v>
          </cell>
          <cell r="AF99">
            <v>26</v>
          </cell>
          <cell r="AG99">
            <v>27</v>
          </cell>
          <cell r="AH99">
            <v>28</v>
          </cell>
          <cell r="AI99">
            <v>29</v>
          </cell>
          <cell r="AJ99">
            <v>30</v>
          </cell>
          <cell r="AK99">
            <v>31</v>
          </cell>
          <cell r="AL99">
            <v>32</v>
          </cell>
          <cell r="AM99">
            <v>33</v>
          </cell>
          <cell r="AN99">
            <v>34</v>
          </cell>
          <cell r="AO99">
            <v>35</v>
          </cell>
          <cell r="AP99">
            <v>36</v>
          </cell>
          <cell r="AQ99">
            <v>37</v>
          </cell>
          <cell r="AR99">
            <v>38</v>
          </cell>
          <cell r="AS99">
            <v>39</v>
          </cell>
          <cell r="AT99">
            <v>40</v>
          </cell>
          <cell r="AU99">
            <v>41</v>
          </cell>
          <cell r="AV99">
            <v>42</v>
          </cell>
          <cell r="AW99">
            <v>43</v>
          </cell>
          <cell r="AX99">
            <v>44</v>
          </cell>
          <cell r="AY99">
            <v>45</v>
          </cell>
          <cell r="AZ99">
            <v>46</v>
          </cell>
          <cell r="BA99">
            <v>47</v>
          </cell>
          <cell r="BB99">
            <v>48</v>
          </cell>
          <cell r="BC99">
            <v>49</v>
          </cell>
          <cell r="BD99">
            <v>50</v>
          </cell>
          <cell r="BE99">
            <v>51</v>
          </cell>
          <cell r="BF99">
            <v>52</v>
          </cell>
          <cell r="BG99">
            <v>53</v>
          </cell>
          <cell r="BH99">
            <v>54</v>
          </cell>
          <cell r="BI99">
            <v>55</v>
          </cell>
          <cell r="BJ99">
            <v>56</v>
          </cell>
          <cell r="BK99">
            <v>57</v>
          </cell>
          <cell r="BL99">
            <v>58</v>
          </cell>
          <cell r="BM99">
            <v>59</v>
          </cell>
          <cell r="BN99">
            <v>60</v>
          </cell>
          <cell r="BO99">
            <v>61</v>
          </cell>
          <cell r="BP99">
            <v>62</v>
          </cell>
          <cell r="BQ99">
            <v>63</v>
          </cell>
          <cell r="BR99">
            <v>64</v>
          </cell>
          <cell r="BS99">
            <v>65</v>
          </cell>
          <cell r="BT99">
            <v>66</v>
          </cell>
          <cell r="BU99">
            <v>67</v>
          </cell>
          <cell r="BV99">
            <v>68</v>
          </cell>
        </row>
        <row r="100">
          <cell r="G100">
            <v>38718</v>
          </cell>
          <cell r="H100">
            <v>38749</v>
          </cell>
          <cell r="I100">
            <v>38777</v>
          </cell>
          <cell r="J100">
            <v>38808</v>
          </cell>
          <cell r="K100">
            <v>38838</v>
          </cell>
          <cell r="L100">
            <v>38869</v>
          </cell>
          <cell r="M100">
            <v>38899</v>
          </cell>
          <cell r="N100">
            <v>38930</v>
          </cell>
          <cell r="O100">
            <v>38961</v>
          </cell>
          <cell r="P100">
            <v>38991</v>
          </cell>
          <cell r="Q100">
            <v>39022</v>
          </cell>
          <cell r="R100">
            <v>39052</v>
          </cell>
          <cell r="S100">
            <v>39083</v>
          </cell>
          <cell r="T100">
            <v>39114</v>
          </cell>
          <cell r="U100">
            <v>39142</v>
          </cell>
          <cell r="V100">
            <v>39173</v>
          </cell>
          <cell r="W100">
            <v>39203</v>
          </cell>
          <cell r="X100">
            <v>39234</v>
          </cell>
          <cell r="Y100">
            <v>39264</v>
          </cell>
          <cell r="Z100">
            <v>39295</v>
          </cell>
          <cell r="AA100">
            <v>39326</v>
          </cell>
          <cell r="AB100">
            <v>39356</v>
          </cell>
          <cell r="AC100">
            <v>39387</v>
          </cell>
          <cell r="AD100">
            <v>39417</v>
          </cell>
          <cell r="AE100">
            <v>39448</v>
          </cell>
          <cell r="AF100">
            <v>39479</v>
          </cell>
          <cell r="AG100">
            <v>39508</v>
          </cell>
          <cell r="AH100">
            <v>39539</v>
          </cell>
          <cell r="AI100">
            <v>39569</v>
          </cell>
          <cell r="AJ100">
            <v>39600</v>
          </cell>
          <cell r="AK100">
            <v>39630</v>
          </cell>
          <cell r="AL100">
            <v>39661</v>
          </cell>
          <cell r="AM100">
            <v>39692</v>
          </cell>
          <cell r="AN100">
            <v>39722</v>
          </cell>
          <cell r="AO100">
            <v>39753</v>
          </cell>
          <cell r="AP100">
            <v>39783</v>
          </cell>
          <cell r="AQ100">
            <v>39814</v>
          </cell>
          <cell r="AR100">
            <v>39845</v>
          </cell>
          <cell r="AS100">
            <v>39873</v>
          </cell>
          <cell r="AT100">
            <v>39904</v>
          </cell>
          <cell r="AU100">
            <v>39934</v>
          </cell>
          <cell r="AV100">
            <v>39965</v>
          </cell>
          <cell r="AW100">
            <v>39995</v>
          </cell>
          <cell r="AX100">
            <v>40026</v>
          </cell>
          <cell r="AY100">
            <v>40057</v>
          </cell>
          <cell r="AZ100">
            <v>40087</v>
          </cell>
          <cell r="BA100">
            <v>40118</v>
          </cell>
          <cell r="BB100">
            <v>40148</v>
          </cell>
          <cell r="BC100">
            <v>40179</v>
          </cell>
          <cell r="BD100">
            <v>40210</v>
          </cell>
          <cell r="BE100">
            <v>40238</v>
          </cell>
          <cell r="BF100">
            <v>40269</v>
          </cell>
          <cell r="BG100">
            <v>40299</v>
          </cell>
          <cell r="BH100">
            <v>40330</v>
          </cell>
          <cell r="BI100">
            <v>40360</v>
          </cell>
          <cell r="BJ100">
            <v>40391</v>
          </cell>
          <cell r="BK100">
            <v>40422</v>
          </cell>
          <cell r="BL100">
            <v>40452</v>
          </cell>
          <cell r="BM100">
            <v>40483</v>
          </cell>
          <cell r="BN100">
            <v>40513</v>
          </cell>
          <cell r="BO100">
            <v>40544</v>
          </cell>
          <cell r="BP100">
            <v>40575</v>
          </cell>
          <cell r="BQ100">
            <v>40603</v>
          </cell>
          <cell r="BR100">
            <v>40634</v>
          </cell>
          <cell r="BS100">
            <v>40664</v>
          </cell>
          <cell r="BT100">
            <v>40695</v>
          </cell>
          <cell r="BU100">
            <v>40725</v>
          </cell>
          <cell r="BV100">
            <v>40756</v>
          </cell>
        </row>
        <row r="101">
          <cell r="A101" t="str">
            <v>I N G R E S O S</v>
          </cell>
        </row>
        <row r="102">
          <cell r="E102">
            <v>0</v>
          </cell>
        </row>
        <row r="103">
          <cell r="A103" t="str">
            <v>Derechos iniciales de concesion por M2</v>
          </cell>
          <cell r="E103">
            <v>15848466.734999998</v>
          </cell>
          <cell r="F103">
            <v>15848466.734999988</v>
          </cell>
          <cell r="M103">
            <v>5162161.0065034339</v>
          </cell>
          <cell r="N103">
            <v>512421.70175806462</v>
          </cell>
          <cell r="O103">
            <v>385531.4889252244</v>
          </cell>
          <cell r="P103">
            <v>395199.31466486934</v>
          </cell>
          <cell r="Q103">
            <v>308879.44198946783</v>
          </cell>
          <cell r="R103">
            <v>312597.83650471584</v>
          </cell>
          <cell r="S103">
            <v>316626.09722956794</v>
          </cell>
          <cell r="T103">
            <v>321020.56347486109</v>
          </cell>
          <cell r="U103">
            <v>325854.47634468356</v>
          </cell>
          <cell r="V103">
            <v>331225.49064448633</v>
          </cell>
          <cell r="W103">
            <v>337267.88173176441</v>
          </cell>
          <cell r="X103">
            <v>344173.47154579655</v>
          </cell>
          <cell r="Y103">
            <v>352229.99299550068</v>
          </cell>
          <cell r="Z103">
            <v>360286.51444520481</v>
          </cell>
          <cell r="AA103">
            <v>368343.03589490894</v>
          </cell>
          <cell r="AB103">
            <v>376399.55734461307</v>
          </cell>
          <cell r="AC103">
            <v>384456.0787943172</v>
          </cell>
          <cell r="AD103">
            <v>382844.77450437658</v>
          </cell>
          <cell r="AE103">
            <v>101189.90940828403</v>
          </cell>
          <cell r="AF103">
            <v>102210.40212524653</v>
          </cell>
          <cell r="AG103">
            <v>103230.89484220906</v>
          </cell>
          <cell r="AH103">
            <v>104251.38755917158</v>
          </cell>
          <cell r="AI103">
            <v>105271.88027613409</v>
          </cell>
          <cell r="AJ103">
            <v>106292.37299309661</v>
          </cell>
          <cell r="AK103">
            <v>108924.16999999993</v>
          </cell>
          <cell r="AL103">
            <v>108924.16999999993</v>
          </cell>
          <cell r="AM103">
            <v>108924.16999999993</v>
          </cell>
          <cell r="AN103">
            <v>108924.16999999993</v>
          </cell>
          <cell r="AO103">
            <v>108924.16999999993</v>
          </cell>
          <cell r="AP103">
            <v>108924.16999999985</v>
          </cell>
          <cell r="AQ103">
            <v>108924.16999999991</v>
          </cell>
          <cell r="AR103">
            <v>108924.16999999991</v>
          </cell>
          <cell r="AS103">
            <v>108924.16999999991</v>
          </cell>
          <cell r="AT103">
            <v>108924.16999999991</v>
          </cell>
          <cell r="AU103">
            <v>108924.16999999991</v>
          </cell>
          <cell r="AV103">
            <v>108924.16999999991</v>
          </cell>
          <cell r="AW103">
            <v>108924.16999999993</v>
          </cell>
          <cell r="AX103">
            <v>108924.16999999993</v>
          </cell>
          <cell r="AY103">
            <v>108924.16999999993</v>
          </cell>
          <cell r="AZ103">
            <v>108924.16999999993</v>
          </cell>
          <cell r="BA103">
            <v>108924.16999999993</v>
          </cell>
          <cell r="BB103">
            <v>108924.16999999985</v>
          </cell>
          <cell r="BC103">
            <v>95308.648749999906</v>
          </cell>
          <cell r="BD103">
            <v>93039.395208333241</v>
          </cell>
          <cell r="BE103">
            <v>90770.141666666575</v>
          </cell>
          <cell r="BF103">
            <v>88500.88812499991</v>
          </cell>
          <cell r="BG103">
            <v>86231.634583333245</v>
          </cell>
          <cell r="BH103">
            <v>83962.38104166658</v>
          </cell>
          <cell r="BI103">
            <v>81693.12749999993</v>
          </cell>
          <cell r="BJ103">
            <v>81693.12749999993</v>
          </cell>
          <cell r="BK103">
            <v>81693.12749999993</v>
          </cell>
          <cell r="BL103">
            <v>81693.12749999993</v>
          </cell>
          <cell r="BM103">
            <v>81693.12749999993</v>
          </cell>
          <cell r="BN103">
            <v>81693.127499999886</v>
          </cell>
          <cell r="BO103">
            <v>74885.366874999934</v>
          </cell>
          <cell r="BP103">
            <v>73750.740104166602</v>
          </cell>
          <cell r="BQ103">
            <v>72616.113333333269</v>
          </cell>
          <cell r="BR103">
            <v>71481.486562499937</v>
          </cell>
          <cell r="BS103">
            <v>70346.859791666619</v>
          </cell>
          <cell r="BT103">
            <v>69212.233020833286</v>
          </cell>
          <cell r="BU103">
            <v>68077.606249999953</v>
          </cell>
          <cell r="BV103">
            <v>68077.606249999953</v>
          </cell>
        </row>
        <row r="104">
          <cell r="A104" t="str">
            <v>% Ocupación Respecto al Area Vendible</v>
          </cell>
          <cell r="C104">
            <v>1</v>
          </cell>
          <cell r="D104">
            <v>21488.639999999999</v>
          </cell>
          <cell r="E104">
            <v>0.77999999999999992</v>
          </cell>
          <cell r="F104">
            <v>0.97</v>
          </cell>
          <cell r="AE104">
            <v>0.77999999999999992</v>
          </cell>
          <cell r="AF104">
            <v>0.77999999999999992</v>
          </cell>
          <cell r="AG104">
            <v>0.77999999999999992</v>
          </cell>
          <cell r="AH104">
            <v>0.77999999999999992</v>
          </cell>
          <cell r="AI104">
            <v>0.77999999999999992</v>
          </cell>
          <cell r="AJ104">
            <v>0.77999999999999992</v>
          </cell>
          <cell r="AK104">
            <v>0.77999999999999992</v>
          </cell>
          <cell r="AL104">
            <v>0.77999999999999992</v>
          </cell>
          <cell r="AM104">
            <v>0.77999999999999992</v>
          </cell>
          <cell r="AN104">
            <v>0.77999999999999992</v>
          </cell>
          <cell r="AO104">
            <v>0.77999999999999992</v>
          </cell>
          <cell r="AP104">
            <v>0.77999999999999992</v>
          </cell>
          <cell r="AQ104">
            <v>0.85999999999999988</v>
          </cell>
          <cell r="AR104">
            <v>0.85999999999999988</v>
          </cell>
          <cell r="AS104">
            <v>0.85999999999999988</v>
          </cell>
          <cell r="AT104">
            <v>0.85999999999999988</v>
          </cell>
          <cell r="AU104">
            <v>0.85999999999999988</v>
          </cell>
          <cell r="AV104">
            <v>0.85999999999999988</v>
          </cell>
          <cell r="AW104">
            <v>0.85999999999999988</v>
          </cell>
          <cell r="AX104">
            <v>0.85999999999999988</v>
          </cell>
          <cell r="AY104">
            <v>0.85999999999999988</v>
          </cell>
          <cell r="AZ104">
            <v>0.85999999999999988</v>
          </cell>
          <cell r="BA104">
            <v>0.85999999999999988</v>
          </cell>
          <cell r="BB104">
            <v>0.85999999999999988</v>
          </cell>
          <cell r="BC104">
            <v>0.91999999999999993</v>
          </cell>
          <cell r="BD104">
            <v>0.91999999999999993</v>
          </cell>
          <cell r="BE104">
            <v>0.91999999999999993</v>
          </cell>
          <cell r="BF104">
            <v>0.91999999999999993</v>
          </cell>
          <cell r="BG104">
            <v>0.91999999999999993</v>
          </cell>
          <cell r="BH104">
            <v>0.91999999999999993</v>
          </cell>
          <cell r="BI104">
            <v>0.91999999999999993</v>
          </cell>
          <cell r="BJ104">
            <v>0.91999999999999993</v>
          </cell>
          <cell r="BK104">
            <v>0.91999999999999993</v>
          </cell>
          <cell r="BL104">
            <v>0.91999999999999993</v>
          </cell>
          <cell r="BM104">
            <v>0.91999999999999993</v>
          </cell>
          <cell r="BN104">
            <v>0.91999999999999993</v>
          </cell>
          <cell r="BO104">
            <v>0.97</v>
          </cell>
          <cell r="BP104">
            <v>0.97</v>
          </cell>
          <cell r="BQ104">
            <v>0.97</v>
          </cell>
          <cell r="BR104">
            <v>0.97</v>
          </cell>
          <cell r="BS104">
            <v>0.97</v>
          </cell>
          <cell r="BT104">
            <v>0.97</v>
          </cell>
          <cell r="BU104">
            <v>0.97</v>
          </cell>
          <cell r="BV104">
            <v>0.97</v>
          </cell>
        </row>
        <row r="105">
          <cell r="A105" t="str">
            <v>Arriendo</v>
          </cell>
          <cell r="B105">
            <v>816931.27499999991</v>
          </cell>
          <cell r="C105">
            <v>1</v>
          </cell>
          <cell r="D105">
            <v>98031752.999999985</v>
          </cell>
          <cell r="E105">
            <v>91659689.054999977</v>
          </cell>
          <cell r="F105">
            <v>91659689.055000022</v>
          </cell>
          <cell r="AE105">
            <v>637206.39449999982</v>
          </cell>
          <cell r="AF105">
            <v>637206.39449999982</v>
          </cell>
          <cell r="AG105">
            <v>637206.39449999982</v>
          </cell>
          <cell r="AH105">
            <v>637206.39449999982</v>
          </cell>
          <cell r="AI105">
            <v>637206.39449999982</v>
          </cell>
          <cell r="AJ105">
            <v>637206.39449999982</v>
          </cell>
          <cell r="AK105">
            <v>637206.39449999982</v>
          </cell>
          <cell r="AL105">
            <v>637206.39449999982</v>
          </cell>
          <cell r="AM105">
            <v>637206.39449999982</v>
          </cell>
          <cell r="AN105">
            <v>637206.39449999982</v>
          </cell>
          <cell r="AO105">
            <v>637206.39449999982</v>
          </cell>
          <cell r="AP105">
            <v>637206.39449999982</v>
          </cell>
          <cell r="AQ105">
            <v>702560.8964999998</v>
          </cell>
          <cell r="AR105">
            <v>702560.8964999998</v>
          </cell>
          <cell r="AS105">
            <v>702560.8964999998</v>
          </cell>
          <cell r="AT105">
            <v>702560.8964999998</v>
          </cell>
          <cell r="AU105">
            <v>702560.8964999998</v>
          </cell>
          <cell r="AV105">
            <v>702560.8964999998</v>
          </cell>
          <cell r="AW105">
            <v>702560.8964999998</v>
          </cell>
          <cell r="AX105">
            <v>702560.8964999998</v>
          </cell>
          <cell r="AY105">
            <v>702560.8964999998</v>
          </cell>
          <cell r="AZ105">
            <v>702560.8964999998</v>
          </cell>
          <cell r="BA105">
            <v>702560.8964999998</v>
          </cell>
          <cell r="BB105">
            <v>702560.8964999998</v>
          </cell>
          <cell r="BC105">
            <v>751576.77299999981</v>
          </cell>
          <cell r="BD105">
            <v>751576.77299999981</v>
          </cell>
          <cell r="BE105">
            <v>751576.77299999981</v>
          </cell>
          <cell r="BF105">
            <v>751576.77299999981</v>
          </cell>
          <cell r="BG105">
            <v>751576.77299999981</v>
          </cell>
          <cell r="BH105">
            <v>751576.77299999981</v>
          </cell>
          <cell r="BI105">
            <v>751576.77299999981</v>
          </cell>
          <cell r="BJ105">
            <v>751576.77299999981</v>
          </cell>
          <cell r="BK105">
            <v>751576.77299999981</v>
          </cell>
          <cell r="BL105">
            <v>751576.77299999981</v>
          </cell>
          <cell r="BM105">
            <v>751576.77299999981</v>
          </cell>
          <cell r="BN105">
            <v>751576.77299999981</v>
          </cell>
          <cell r="BO105">
            <v>792423.3367499999</v>
          </cell>
          <cell r="BP105">
            <v>792423.3367499999</v>
          </cell>
          <cell r="BQ105">
            <v>792423.3367499999</v>
          </cell>
          <cell r="BR105">
            <v>792423.3367499999</v>
          </cell>
          <cell r="BS105">
            <v>792423.3367499999</v>
          </cell>
          <cell r="BT105">
            <v>792423.3367499999</v>
          </cell>
          <cell r="BU105">
            <v>792423.3367499999</v>
          </cell>
          <cell r="BV105">
            <v>792423.3367499999</v>
          </cell>
        </row>
        <row r="106">
          <cell r="A106" t="str">
            <v>Recuperación a los 10 años</v>
          </cell>
          <cell r="E106">
            <v>108924170</v>
          </cell>
          <cell r="F106">
            <v>108924170</v>
          </cell>
        </row>
        <row r="107">
          <cell r="A107" t="str">
            <v>T O T A L  I N G R E S O S</v>
          </cell>
          <cell r="E107">
            <v>216432325.78999996</v>
          </cell>
          <cell r="F107">
            <v>216432325.79000002</v>
          </cell>
          <cell r="G107">
            <v>0</v>
          </cell>
          <cell r="H107">
            <v>0</v>
          </cell>
          <cell r="I107">
            <v>0</v>
          </cell>
          <cell r="J107">
            <v>0</v>
          </cell>
          <cell r="K107">
            <v>0</v>
          </cell>
          <cell r="L107">
            <v>0</v>
          </cell>
          <cell r="M107">
            <v>5162161.0065034339</v>
          </cell>
          <cell r="N107">
            <v>512421.70175806462</v>
          </cell>
          <cell r="O107">
            <v>385531.4889252244</v>
          </cell>
          <cell r="P107">
            <v>395199.31466486934</v>
          </cell>
          <cell r="Q107">
            <v>308879.44198946783</v>
          </cell>
          <cell r="R107">
            <v>312597.83650471584</v>
          </cell>
          <cell r="S107">
            <v>316626.09722956794</v>
          </cell>
          <cell r="T107">
            <v>321020.56347486109</v>
          </cell>
          <cell r="U107">
            <v>325854.47634468356</v>
          </cell>
          <cell r="V107">
            <v>331225.49064448633</v>
          </cell>
          <cell r="W107">
            <v>337267.88173176441</v>
          </cell>
          <cell r="X107">
            <v>344173.47154579655</v>
          </cell>
          <cell r="Y107">
            <v>352229.99299550068</v>
          </cell>
          <cell r="Z107">
            <v>360286.51444520481</v>
          </cell>
          <cell r="AA107">
            <v>368343.03589490894</v>
          </cell>
          <cell r="AB107">
            <v>376399.55734461307</v>
          </cell>
          <cell r="AC107">
            <v>384456.0787943172</v>
          </cell>
          <cell r="AD107">
            <v>382844.77450437658</v>
          </cell>
          <cell r="AE107">
            <v>738396.30390828382</v>
          </cell>
          <cell r="AF107">
            <v>739416.79662524629</v>
          </cell>
          <cell r="AG107">
            <v>740437.28934220888</v>
          </cell>
          <cell r="AH107">
            <v>741457.78205917135</v>
          </cell>
          <cell r="AI107">
            <v>742478.27477613394</v>
          </cell>
          <cell r="AJ107">
            <v>743498.76749309641</v>
          </cell>
          <cell r="AK107">
            <v>746130.56449999975</v>
          </cell>
          <cell r="AL107">
            <v>746130.56449999975</v>
          </cell>
          <cell r="AM107">
            <v>746130.56449999975</v>
          </cell>
          <cell r="AN107">
            <v>746130.56449999975</v>
          </cell>
          <cell r="AO107">
            <v>746130.56449999975</v>
          </cell>
          <cell r="AP107">
            <v>746130.56449999963</v>
          </cell>
          <cell r="AQ107">
            <v>811485.06649999972</v>
          </cell>
          <cell r="AR107">
            <v>811485.06649999972</v>
          </cell>
          <cell r="AS107">
            <v>811485.06649999972</v>
          </cell>
          <cell r="AT107">
            <v>811485.06649999972</v>
          </cell>
          <cell r="AU107">
            <v>811485.06649999972</v>
          </cell>
          <cell r="AV107">
            <v>811485.06649999972</v>
          </cell>
          <cell r="AW107">
            <v>811485.06649999972</v>
          </cell>
          <cell r="AX107">
            <v>811485.06649999972</v>
          </cell>
          <cell r="AY107">
            <v>811485.06649999972</v>
          </cell>
          <cell r="AZ107">
            <v>811485.06649999972</v>
          </cell>
          <cell r="BA107">
            <v>811485.06649999972</v>
          </cell>
          <cell r="BB107">
            <v>811485.06649999961</v>
          </cell>
          <cell r="BC107">
            <v>846885.42174999975</v>
          </cell>
          <cell r="BD107">
            <v>844616.16820833308</v>
          </cell>
          <cell r="BE107">
            <v>842346.91466666642</v>
          </cell>
          <cell r="BF107">
            <v>840077.66112499975</v>
          </cell>
          <cell r="BG107">
            <v>837808.40758333309</v>
          </cell>
          <cell r="BH107">
            <v>835539.15404166642</v>
          </cell>
          <cell r="BI107">
            <v>833269.90049999976</v>
          </cell>
          <cell r="BJ107">
            <v>833269.90049999976</v>
          </cell>
          <cell r="BK107">
            <v>833269.90049999976</v>
          </cell>
          <cell r="BL107">
            <v>833269.90049999976</v>
          </cell>
          <cell r="BM107">
            <v>833269.90049999976</v>
          </cell>
          <cell r="BN107">
            <v>833269.90049999976</v>
          </cell>
          <cell r="BO107">
            <v>867308.70362499985</v>
          </cell>
          <cell r="BP107">
            <v>866174.07685416646</v>
          </cell>
          <cell r="BQ107">
            <v>865039.45008333318</v>
          </cell>
          <cell r="BR107">
            <v>863904.82331249979</v>
          </cell>
          <cell r="BS107">
            <v>862770.19654166652</v>
          </cell>
          <cell r="BT107">
            <v>861635.56977083324</v>
          </cell>
          <cell r="BU107">
            <v>860500.94299999985</v>
          </cell>
          <cell r="BV107">
            <v>860500.94299999985</v>
          </cell>
        </row>
        <row r="109">
          <cell r="A109" t="str">
            <v>E G R E S O S</v>
          </cell>
        </row>
        <row r="110">
          <cell r="E110">
            <v>-1.6391277313232422E-7</v>
          </cell>
        </row>
        <row r="111">
          <cell r="A111" t="str">
            <v>Porcentaje de Construcción</v>
          </cell>
          <cell r="D111">
            <v>0.99999999999999944</v>
          </cell>
          <cell r="E111">
            <v>0.99999999999999944</v>
          </cell>
          <cell r="F111">
            <v>0.99999999999999944</v>
          </cell>
          <cell r="M111">
            <v>1.8894614321848704E-2</v>
          </cell>
          <cell r="N111">
            <v>6.9271342463936861E-2</v>
          </cell>
          <cell r="O111">
            <v>1.9607629833111578E-2</v>
          </cell>
          <cell r="P111">
            <v>4.5592818668364364E-2</v>
          </cell>
          <cell r="Q111">
            <v>5.7710689568266645E-2</v>
          </cell>
          <cell r="R111">
            <v>9.2480113392052254E-2</v>
          </cell>
          <cell r="S111">
            <v>0.11134497919284742</v>
          </cell>
          <cell r="T111">
            <v>8.516056938411895E-2</v>
          </cell>
          <cell r="U111">
            <v>8.7296950437767237E-2</v>
          </cell>
          <cell r="V111">
            <v>7.4129584140033525E-2</v>
          </cell>
          <cell r="W111">
            <v>9.3188154052588013E-2</v>
          </cell>
          <cell r="X111">
            <v>5.9107978235592933E-2</v>
          </cell>
          <cell r="Y111">
            <v>5.1853542066786197E-2</v>
          </cell>
          <cell r="Z111">
            <v>4.9938650769287697E-2</v>
          </cell>
          <cell r="AA111">
            <v>3.9186237656172622E-2</v>
          </cell>
          <cell r="AB111">
            <v>1.5073528387727141E-2</v>
          </cell>
          <cell r="AC111">
            <v>1.5081308714748819E-2</v>
          </cell>
          <cell r="AD111">
            <v>1.5081308714748819E-2</v>
          </cell>
        </row>
        <row r="112">
          <cell r="A112" t="str">
            <v>Construcción y Urbanismo</v>
          </cell>
          <cell r="E112">
            <v>61074088</v>
          </cell>
          <cell r="F112">
            <v>61074088</v>
          </cell>
          <cell r="M112">
            <v>1153971.3378186482</v>
          </cell>
          <cell r="N112">
            <v>4230684.0655206162</v>
          </cell>
          <cell r="O112">
            <v>1197518.1098988818</v>
          </cell>
          <cell r="P112">
            <v>2784539.819519728</v>
          </cell>
          <cell r="Q112">
            <v>3524627.7332329992</v>
          </cell>
          <cell r="R112">
            <v>5648138.583556178</v>
          </cell>
          <cell r="S112">
            <v>6800293.0575821316</v>
          </cell>
          <cell r="T112">
            <v>5201104.1086957864</v>
          </cell>
          <cell r="U112">
            <v>5331581.633167835</v>
          </cell>
          <cell r="V112">
            <v>4527396.7451718114</v>
          </cell>
          <cell r="W112">
            <v>5691381.5211653169</v>
          </cell>
          <cell r="X112">
            <v>3609965.8642626875</v>
          </cell>
          <cell r="Y112">
            <v>3166907.7912986022</v>
          </cell>
          <cell r="Z112">
            <v>3049957.5516847447</v>
          </cell>
          <cell r="AA112">
            <v>2393263.7270020004</v>
          </cell>
          <cell r="AB112">
            <v>920601.99922254554</v>
          </cell>
          <cell r="AC112">
            <v>921077.17559973628</v>
          </cell>
          <cell r="AD112">
            <v>921077.17559973628</v>
          </cell>
        </row>
        <row r="113">
          <cell r="A113" t="str">
            <v>Honorarios de Construcción</v>
          </cell>
          <cell r="C113">
            <v>0.1</v>
          </cell>
          <cell r="D113">
            <v>61074088</v>
          </cell>
          <cell r="E113">
            <v>6107408.8000000007</v>
          </cell>
          <cell r="F113">
            <v>6107408.7999999998</v>
          </cell>
          <cell r="N113">
            <v>115397.13378186483</v>
          </cell>
          <cell r="O113">
            <v>423068.40655206167</v>
          </cell>
          <cell r="P113">
            <v>119751.81098988818</v>
          </cell>
          <cell r="Q113">
            <v>278453.98195197282</v>
          </cell>
          <cell r="R113">
            <v>352462.77332329995</v>
          </cell>
          <cell r="S113">
            <v>564813.85835561785</v>
          </cell>
          <cell r="T113">
            <v>680029.30575821316</v>
          </cell>
          <cell r="U113">
            <v>520110.41086957866</v>
          </cell>
          <cell r="V113">
            <v>533158.1633167835</v>
          </cell>
          <cell r="W113">
            <v>452739.67451718118</v>
          </cell>
          <cell r="X113">
            <v>569138.15211653174</v>
          </cell>
          <cell r="Y113">
            <v>360996.5864262688</v>
          </cell>
          <cell r="Z113">
            <v>316690.77912986022</v>
          </cell>
          <cell r="AA113">
            <v>304995.75516847445</v>
          </cell>
          <cell r="AB113">
            <v>239326.37270020007</v>
          </cell>
          <cell r="AC113">
            <v>92060.199922254556</v>
          </cell>
          <cell r="AD113">
            <v>92107.717559973637</v>
          </cell>
          <cell r="AE113">
            <v>92107.717559973637</v>
          </cell>
        </row>
        <row r="114">
          <cell r="A114" t="str">
            <v>Gastos Reembolsables de Construcción</v>
          </cell>
          <cell r="C114">
            <v>5.0000000000000001E-3</v>
          </cell>
          <cell r="D114">
            <v>61074088</v>
          </cell>
          <cell r="E114">
            <v>305370.44</v>
          </cell>
          <cell r="F114">
            <v>305370.44000000006</v>
          </cell>
          <cell r="M114">
            <v>16965.024444444443</v>
          </cell>
          <cell r="N114">
            <v>16965.024444444443</v>
          </cell>
          <cell r="O114">
            <v>16965.024444444443</v>
          </cell>
          <cell r="P114">
            <v>16965.024444444443</v>
          </cell>
          <cell r="Q114">
            <v>16965.024444444443</v>
          </cell>
          <cell r="R114">
            <v>16965.024444444443</v>
          </cell>
          <cell r="S114">
            <v>16965.024444444443</v>
          </cell>
          <cell r="T114">
            <v>16965.024444444443</v>
          </cell>
          <cell r="U114">
            <v>16965.024444444443</v>
          </cell>
          <cell r="V114">
            <v>16965.024444444443</v>
          </cell>
          <cell r="W114">
            <v>16965.024444444443</v>
          </cell>
          <cell r="X114">
            <v>16965.024444444443</v>
          </cell>
          <cell r="Y114">
            <v>16965.024444444443</v>
          </cell>
          <cell r="Z114">
            <v>16965.024444444443</v>
          </cell>
          <cell r="AA114">
            <v>16965.024444444443</v>
          </cell>
          <cell r="AB114">
            <v>16965.024444444443</v>
          </cell>
          <cell r="AC114">
            <v>16965.024444444443</v>
          </cell>
          <cell r="AD114">
            <v>16965.024444444443</v>
          </cell>
        </row>
        <row r="115">
          <cell r="A115" t="str">
            <v xml:space="preserve">Publicidad </v>
          </cell>
          <cell r="C115">
            <v>0.01</v>
          </cell>
          <cell r="D115">
            <v>108924170</v>
          </cell>
          <cell r="E115">
            <v>1089241.7</v>
          </cell>
          <cell r="F115">
            <v>1089241.7000000009</v>
          </cell>
          <cell r="G115">
            <v>90770.141666666663</v>
          </cell>
          <cell r="H115">
            <v>90770.141666666663</v>
          </cell>
          <cell r="I115">
            <v>90770.141666666663</v>
          </cell>
          <cell r="J115">
            <v>90770.141666666663</v>
          </cell>
          <cell r="K115">
            <v>90770.141666666663</v>
          </cell>
          <cell r="L115">
            <v>90770.141666666663</v>
          </cell>
          <cell r="M115">
            <v>30256.713888888888</v>
          </cell>
          <cell r="N115">
            <v>30256.713888888888</v>
          </cell>
          <cell r="O115">
            <v>30256.713888888888</v>
          </cell>
          <cell r="P115">
            <v>30256.713888888888</v>
          </cell>
          <cell r="Q115">
            <v>30256.713888888888</v>
          </cell>
          <cell r="R115">
            <v>30256.713888888888</v>
          </cell>
          <cell r="S115">
            <v>30256.713888888888</v>
          </cell>
          <cell r="T115">
            <v>30256.713888888888</v>
          </cell>
          <cell r="U115">
            <v>30256.713888888888</v>
          </cell>
          <cell r="V115">
            <v>30256.713888888888</v>
          </cell>
          <cell r="W115">
            <v>30256.713888888888</v>
          </cell>
          <cell r="X115">
            <v>30256.713888888888</v>
          </cell>
          <cell r="Y115">
            <v>30256.713888888888</v>
          </cell>
          <cell r="Z115">
            <v>30256.713888888888</v>
          </cell>
          <cell r="AA115">
            <v>30256.713888888888</v>
          </cell>
          <cell r="AB115">
            <v>30256.713888888888</v>
          </cell>
          <cell r="AC115">
            <v>30256.713888888888</v>
          </cell>
          <cell r="AD115">
            <v>30256.713888888888</v>
          </cell>
        </row>
        <row r="116">
          <cell r="A116" t="str">
            <v>Honorarios Gerencia de Proyecto</v>
          </cell>
          <cell r="C116">
            <v>0.03</v>
          </cell>
          <cell r="D116">
            <v>108924170</v>
          </cell>
          <cell r="E116">
            <v>3267725.1</v>
          </cell>
          <cell r="F116">
            <v>3267725.1000000006</v>
          </cell>
          <cell r="N116">
            <v>333383.85206221696</v>
          </cell>
          <cell r="O116">
            <v>71711.715122118796</v>
          </cell>
          <cell r="P116">
            <v>77019.541018394462</v>
          </cell>
          <cell r="Q116">
            <v>82659.10603318736</v>
          </cell>
          <cell r="R116">
            <v>88674.642048966445</v>
          </cell>
          <cell r="S116">
            <v>95119.859208729758</v>
          </cell>
          <cell r="T116">
            <v>102060.8623038595</v>
          </cell>
          <cell r="U116">
            <v>109580.28232358336</v>
          </cell>
          <cell r="V116">
            <v>117783.28598146394</v>
          </cell>
          <cell r="W116">
            <v>126806.59000513259</v>
          </cell>
          <cell r="X116">
            <v>136832.4833647644</v>
          </cell>
          <cell r="Y116">
            <v>148111.61339435022</v>
          </cell>
          <cell r="Z116">
            <v>161002.04771387685</v>
          </cell>
          <cell r="AA116">
            <v>176040.88775332455</v>
          </cell>
          <cell r="AB116">
            <v>191079.72779277229</v>
          </cell>
          <cell r="AC116">
            <v>206118.56783222003</v>
          </cell>
          <cell r="AD116">
            <v>221157.40787166776</v>
          </cell>
          <cell r="AE116">
            <v>236196.2479111155</v>
          </cell>
          <cell r="AF116">
            <v>257680.3051103265</v>
          </cell>
          <cell r="AG116">
            <v>92381.445956607509</v>
          </cell>
          <cell r="AH116">
            <v>77342.605917159774</v>
          </cell>
          <cell r="AI116">
            <v>62303.765877712045</v>
          </cell>
          <cell r="AJ116">
            <v>47264.925838264309</v>
          </cell>
          <cell r="AK116">
            <v>32226.085798816574</v>
          </cell>
          <cell r="AL116">
            <v>17187.245759368841</v>
          </cell>
          <cell r="AM116">
            <v>0</v>
          </cell>
        </row>
        <row r="117">
          <cell r="A117" t="str">
            <v>Honorarios "Ventas" (Comision Colocación de Areas)</v>
          </cell>
          <cell r="C117">
            <v>0.03</v>
          </cell>
          <cell r="D117">
            <v>108924170</v>
          </cell>
          <cell r="E117">
            <v>3267725.1</v>
          </cell>
          <cell r="F117">
            <v>3267725.1000000006</v>
          </cell>
          <cell r="N117">
            <v>333383.85206221696</v>
          </cell>
          <cell r="O117">
            <v>71711.715122118796</v>
          </cell>
          <cell r="P117">
            <v>77019.541018394462</v>
          </cell>
          <cell r="Q117">
            <v>82659.10603318736</v>
          </cell>
          <cell r="R117">
            <v>88674.642048966445</v>
          </cell>
          <cell r="S117">
            <v>95119.859208729758</v>
          </cell>
          <cell r="T117">
            <v>102060.8623038595</v>
          </cell>
          <cell r="U117">
            <v>109580.28232358336</v>
          </cell>
          <cell r="V117">
            <v>117783.28598146394</v>
          </cell>
          <cell r="W117">
            <v>126806.59000513259</v>
          </cell>
          <cell r="X117">
            <v>136832.4833647644</v>
          </cell>
          <cell r="Y117">
            <v>148111.61339435022</v>
          </cell>
          <cell r="Z117">
            <v>161002.04771387685</v>
          </cell>
          <cell r="AA117">
            <v>176040.88775332455</v>
          </cell>
          <cell r="AB117">
            <v>191079.72779277229</v>
          </cell>
          <cell r="AC117">
            <v>206118.56783222003</v>
          </cell>
          <cell r="AD117">
            <v>221157.40787166776</v>
          </cell>
          <cell r="AE117">
            <v>236196.2479111155</v>
          </cell>
          <cell r="AF117">
            <v>257680.3051103265</v>
          </cell>
          <cell r="AG117">
            <v>92381.445956607509</v>
          </cell>
          <cell r="AH117">
            <v>77342.605917159774</v>
          </cell>
          <cell r="AI117">
            <v>62303.765877712045</v>
          </cell>
          <cell r="AJ117">
            <v>47264.925838264309</v>
          </cell>
          <cell r="AK117">
            <v>32226.085798816574</v>
          </cell>
          <cell r="AL117">
            <v>17187.245759368841</v>
          </cell>
          <cell r="AM117">
            <v>0</v>
          </cell>
        </row>
        <row r="118">
          <cell r="A118" t="str">
            <v>Fiducia de Recaudo</v>
          </cell>
          <cell r="C118">
            <v>5.0000000000000001E-3</v>
          </cell>
          <cell r="D118">
            <v>4575808.8726186724</v>
          </cell>
          <cell r="E118">
            <v>22879.044363093362</v>
          </cell>
          <cell r="F118">
            <v>22879.044363093362</v>
          </cell>
          <cell r="M118">
            <v>22879.044363093362</v>
          </cell>
        </row>
        <row r="119">
          <cell r="A119" t="str">
            <v>Derechos - Licencias - Polizas</v>
          </cell>
          <cell r="E119">
            <v>884924.32490000001</v>
          </cell>
          <cell r="F119">
            <v>884924.32490000001</v>
          </cell>
          <cell r="M119">
            <v>442462.16245</v>
          </cell>
          <cell r="Y119">
            <v>442462.16245</v>
          </cell>
        </row>
        <row r="120">
          <cell r="A120" t="str">
            <v>Diseño Arquitectonico</v>
          </cell>
          <cell r="E120">
            <v>1882113</v>
          </cell>
          <cell r="F120">
            <v>1882112.9999999995</v>
          </cell>
          <cell r="M120">
            <v>104561.83333333333</v>
          </cell>
          <cell r="N120">
            <v>104561.83333333333</v>
          </cell>
          <cell r="O120">
            <v>104561.83333333333</v>
          </cell>
          <cell r="P120">
            <v>104561.83333333333</v>
          </cell>
          <cell r="Q120">
            <v>104561.83333333333</v>
          </cell>
          <cell r="R120">
            <v>104561.83333333333</v>
          </cell>
          <cell r="S120">
            <v>104561.83333333333</v>
          </cell>
          <cell r="T120">
            <v>104561.83333333333</v>
          </cell>
          <cell r="U120">
            <v>104561.83333333333</v>
          </cell>
          <cell r="V120">
            <v>104561.83333333333</v>
          </cell>
          <cell r="W120">
            <v>104561.83333333333</v>
          </cell>
          <cell r="X120">
            <v>104561.83333333333</v>
          </cell>
          <cell r="Y120">
            <v>104561.83333333333</v>
          </cell>
          <cell r="Z120">
            <v>104561.83333333333</v>
          </cell>
          <cell r="AA120">
            <v>104561.83333333333</v>
          </cell>
          <cell r="AB120">
            <v>104561.83333333333</v>
          </cell>
          <cell r="AC120">
            <v>104561.83333333333</v>
          </cell>
          <cell r="AD120">
            <v>104561.83333333333</v>
          </cell>
        </row>
        <row r="121">
          <cell r="A121" t="str">
            <v>Estudios Tecnicos</v>
          </cell>
          <cell r="C121">
            <v>0.01</v>
          </cell>
          <cell r="D121">
            <v>108924170</v>
          </cell>
          <cell r="E121">
            <v>1089241.7</v>
          </cell>
          <cell r="F121">
            <v>1089241.7</v>
          </cell>
          <cell r="J121">
            <v>272310.42499999999</v>
          </cell>
          <cell r="L121">
            <v>272310.42499999999</v>
          </cell>
          <cell r="O121">
            <v>544620.85</v>
          </cell>
        </row>
        <row r="122">
          <cell r="A122" t="str">
            <v>Interventaría</v>
          </cell>
          <cell r="C122">
            <v>2.5000000000000001E-2</v>
          </cell>
          <cell r="D122">
            <v>61074088</v>
          </cell>
          <cell r="E122">
            <v>1526852.2000000002</v>
          </cell>
          <cell r="F122">
            <v>1526852.2</v>
          </cell>
          <cell r="N122">
            <v>28849.283445466208</v>
          </cell>
          <cell r="O122">
            <v>105767.10163801542</v>
          </cell>
          <cell r="P122">
            <v>29937.952747472045</v>
          </cell>
          <cell r="Q122">
            <v>69613.495487993205</v>
          </cell>
          <cell r="R122">
            <v>88115.693330824986</v>
          </cell>
          <cell r="S122">
            <v>141203.46458890446</v>
          </cell>
          <cell r="T122">
            <v>170007.32643955329</v>
          </cell>
          <cell r="U122">
            <v>130027.60271739466</v>
          </cell>
          <cell r="V122">
            <v>133289.54082919587</v>
          </cell>
          <cell r="W122">
            <v>113184.91862929529</v>
          </cell>
          <cell r="X122">
            <v>142284.53802913293</v>
          </cell>
          <cell r="Y122">
            <v>90249.146606567199</v>
          </cell>
          <cell r="Z122">
            <v>79172.694782465056</v>
          </cell>
          <cell r="AA122">
            <v>76248.938792118613</v>
          </cell>
          <cell r="AB122">
            <v>59831.593175050017</v>
          </cell>
          <cell r="AC122">
            <v>23015.049980563639</v>
          </cell>
          <cell r="AD122">
            <v>23026.929389993409</v>
          </cell>
          <cell r="AE122">
            <v>23026.929389993409</v>
          </cell>
        </row>
        <row r="123">
          <cell r="A123" t="str">
            <v>Notariales</v>
          </cell>
          <cell r="C123">
            <v>3.5000000000000001E-3</v>
          </cell>
          <cell r="D123">
            <v>108924170</v>
          </cell>
          <cell r="E123">
            <v>381234.59500000003</v>
          </cell>
          <cell r="F123">
            <v>381234.59500000003</v>
          </cell>
          <cell r="AD123">
            <v>381234.59500000003</v>
          </cell>
        </row>
        <row r="124">
          <cell r="A124" t="str">
            <v>Prediales</v>
          </cell>
          <cell r="C124">
            <v>5.0000000000000001E-3</v>
          </cell>
          <cell r="D124">
            <v>108924170</v>
          </cell>
          <cell r="E124">
            <v>5446208.5</v>
          </cell>
          <cell r="F124">
            <v>5446208.4999999991</v>
          </cell>
          <cell r="AH124">
            <v>544620.85</v>
          </cell>
          <cell r="AT124">
            <v>544620.85</v>
          </cell>
          <cell r="BF124">
            <v>544620.85</v>
          </cell>
          <cell r="BR124">
            <v>544620.85</v>
          </cell>
        </row>
        <row r="125">
          <cell r="A125" t="str">
            <v>4*1000</v>
          </cell>
          <cell r="C125">
            <v>4.0000000000000001E-3</v>
          </cell>
          <cell r="D125">
            <v>108924170</v>
          </cell>
          <cell r="E125">
            <v>435696.68</v>
          </cell>
          <cell r="F125">
            <v>435696.68000000011</v>
          </cell>
          <cell r="G125">
            <v>6350.1686107088954</v>
          </cell>
          <cell r="H125">
            <v>6350.1686107088954</v>
          </cell>
          <cell r="I125">
            <v>6350.1686107088954</v>
          </cell>
          <cell r="J125">
            <v>6350.1686107088954</v>
          </cell>
          <cell r="K125">
            <v>6350.1686107088954</v>
          </cell>
          <cell r="L125">
            <v>6350.1686107088954</v>
          </cell>
          <cell r="M125">
            <v>6350.1686107088954</v>
          </cell>
          <cell r="N125">
            <v>9561.5620162825071</v>
          </cell>
          <cell r="O125">
            <v>10269.272135785928</v>
          </cell>
          <cell r="P125">
            <v>11021.214137758316</v>
          </cell>
          <cell r="Q125">
            <v>11823.28560652886</v>
          </cell>
          <cell r="R125">
            <v>12682.647894497302</v>
          </cell>
          <cell r="S125">
            <v>13608.114973847933</v>
          </cell>
          <cell r="T125">
            <v>14610.704309811115</v>
          </cell>
          <cell r="U125">
            <v>15704.438130861859</v>
          </cell>
          <cell r="V125">
            <v>16907.545334017679</v>
          </cell>
          <cell r="W125">
            <v>18244.331115301924</v>
          </cell>
          <cell r="X125">
            <v>19748.215119246695</v>
          </cell>
          <cell r="Y125">
            <v>21466.939695183581</v>
          </cell>
          <cell r="Z125">
            <v>23472.118367109942</v>
          </cell>
          <cell r="AA125">
            <v>25477.297039036308</v>
          </cell>
          <cell r="AB125">
            <v>27482.475710962673</v>
          </cell>
          <cell r="AC125">
            <v>29487.654382889035</v>
          </cell>
          <cell r="AD125">
            <v>31492.833054815401</v>
          </cell>
          <cell r="AE125">
            <v>34357.374014710207</v>
          </cell>
          <cell r="AF125">
            <v>12317.526127547668</v>
          </cell>
          <cell r="AG125">
            <v>10312.347455621304</v>
          </cell>
          <cell r="AH125">
            <v>8307.1687836949404</v>
          </cell>
          <cell r="AI125">
            <v>6301.9901117685749</v>
          </cell>
          <cell r="AJ125">
            <v>4296.8114398422103</v>
          </cell>
          <cell r="AK125">
            <v>2291.6327679158453</v>
          </cell>
          <cell r="AL125">
            <v>0</v>
          </cell>
        </row>
        <row r="126">
          <cell r="A126" t="str">
            <v>Dotación</v>
          </cell>
          <cell r="E126">
            <v>232566.88294315001</v>
          </cell>
          <cell r="F126">
            <v>232566.88294315001</v>
          </cell>
          <cell r="AB126">
            <v>58141.720735787501</v>
          </cell>
          <cell r="AC126">
            <v>58141.720735787501</v>
          </cell>
          <cell r="AD126">
            <v>58141.720735787501</v>
          </cell>
          <cell r="AE126">
            <v>58141.720735787501</v>
          </cell>
        </row>
        <row r="127">
          <cell r="A127" t="str">
            <v>Hipoteca</v>
          </cell>
          <cell r="C127">
            <v>1.7000000000000001E-2</v>
          </cell>
          <cell r="D127">
            <v>10794660</v>
          </cell>
          <cell r="E127">
            <v>183509.22</v>
          </cell>
          <cell r="F127">
            <v>183509.22</v>
          </cell>
          <cell r="L127">
            <v>183509.22</v>
          </cell>
        </row>
        <row r="128">
          <cell r="A128" t="str">
            <v>Comisión Inmobiliaria</v>
          </cell>
          <cell r="C128">
            <v>0.05</v>
          </cell>
          <cell r="D128">
            <v>91659689.055000022</v>
          </cell>
          <cell r="E128">
            <v>4582984.4527500011</v>
          </cell>
          <cell r="F128">
            <v>4582984.4527500002</v>
          </cell>
          <cell r="G128">
            <v>0</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cell r="V128">
            <v>0</v>
          </cell>
          <cell r="W128">
            <v>0</v>
          </cell>
          <cell r="X128">
            <v>0</v>
          </cell>
          <cell r="Y128">
            <v>0</v>
          </cell>
          <cell r="Z128">
            <v>0</v>
          </cell>
          <cell r="AA128">
            <v>0</v>
          </cell>
          <cell r="AB128">
            <v>0</v>
          </cell>
          <cell r="AC128">
            <v>0</v>
          </cell>
          <cell r="AD128">
            <v>0</v>
          </cell>
          <cell r="AE128">
            <v>31860.319724999994</v>
          </cell>
          <cell r="AF128">
            <v>31860.319724999994</v>
          </cell>
          <cell r="AG128">
            <v>31860.319724999994</v>
          </cell>
          <cell r="AH128">
            <v>31860.319724999994</v>
          </cell>
          <cell r="AI128">
            <v>31860.319724999994</v>
          </cell>
          <cell r="AJ128">
            <v>31860.319724999994</v>
          </cell>
          <cell r="AK128">
            <v>31860.319724999994</v>
          </cell>
          <cell r="AL128">
            <v>31860.319724999994</v>
          </cell>
          <cell r="AM128">
            <v>31860.319724999994</v>
          </cell>
          <cell r="AN128">
            <v>31860.319724999994</v>
          </cell>
          <cell r="AO128">
            <v>31860.319724999994</v>
          </cell>
          <cell r="AP128">
            <v>31860.319724999994</v>
          </cell>
          <cell r="AQ128">
            <v>35128.04482499999</v>
          </cell>
          <cell r="AR128">
            <v>35128.04482499999</v>
          </cell>
          <cell r="AS128">
            <v>35128.04482499999</v>
          </cell>
          <cell r="AT128">
            <v>35128.04482499999</v>
          </cell>
          <cell r="AU128">
            <v>35128.04482499999</v>
          </cell>
          <cell r="AV128">
            <v>35128.04482499999</v>
          </cell>
          <cell r="AW128">
            <v>35128.04482499999</v>
          </cell>
          <cell r="AX128">
            <v>35128.04482499999</v>
          </cell>
          <cell r="AY128">
            <v>35128.04482499999</v>
          </cell>
          <cell r="AZ128">
            <v>35128.04482499999</v>
          </cell>
          <cell r="BA128">
            <v>35128.04482499999</v>
          </cell>
          <cell r="BB128">
            <v>35128.04482499999</v>
          </cell>
          <cell r="BC128">
            <v>37578.838649999991</v>
          </cell>
          <cell r="BD128">
            <v>37578.838649999991</v>
          </cell>
          <cell r="BE128">
            <v>37578.838649999991</v>
          </cell>
          <cell r="BF128">
            <v>37578.838649999991</v>
          </cell>
          <cell r="BG128">
            <v>37578.838649999991</v>
          </cell>
          <cell r="BH128">
            <v>37578.838649999991</v>
          </cell>
          <cell r="BI128">
            <v>37578.838649999991</v>
          </cell>
          <cell r="BJ128">
            <v>37578.838649999991</v>
          </cell>
          <cell r="BK128">
            <v>37578.838649999991</v>
          </cell>
          <cell r="BL128">
            <v>37578.838649999991</v>
          </cell>
          <cell r="BM128">
            <v>37578.838649999991</v>
          </cell>
          <cell r="BN128">
            <v>37578.838649999991</v>
          </cell>
          <cell r="BO128">
            <v>39621.166837500001</v>
          </cell>
          <cell r="BP128">
            <v>39621.166837500001</v>
          </cell>
          <cell r="BQ128">
            <v>39621.166837500001</v>
          </cell>
          <cell r="BR128">
            <v>39621.166837500001</v>
          </cell>
          <cell r="BS128">
            <v>39621.166837500001</v>
          </cell>
          <cell r="BT128">
            <v>39621.166837500001</v>
          </cell>
          <cell r="BU128">
            <v>39621.166837500001</v>
          </cell>
          <cell r="BV128">
            <v>39621.166837500001</v>
          </cell>
        </row>
        <row r="129">
          <cell r="A129" t="str">
            <v>Administración de Locales -No Ocupados</v>
          </cell>
          <cell r="B129">
            <v>12</v>
          </cell>
          <cell r="C129">
            <v>1</v>
          </cell>
          <cell r="D129">
            <v>21488.639999999999</v>
          </cell>
          <cell r="E129">
            <v>2011336.7039999957</v>
          </cell>
          <cell r="F129">
            <v>2011336.7039999957</v>
          </cell>
          <cell r="AE129">
            <v>56730.009600000019</v>
          </cell>
          <cell r="AF129">
            <v>56730.009600000019</v>
          </cell>
          <cell r="AG129">
            <v>56730.009600000019</v>
          </cell>
          <cell r="AH129">
            <v>56730.009600000019</v>
          </cell>
          <cell r="AI129">
            <v>56730.009600000019</v>
          </cell>
          <cell r="AJ129">
            <v>56730.009600000019</v>
          </cell>
          <cell r="AK129">
            <v>56730.009600000019</v>
          </cell>
          <cell r="AL129">
            <v>56730.009600000019</v>
          </cell>
          <cell r="AM129">
            <v>56730.009600000019</v>
          </cell>
          <cell r="AN129">
            <v>56730.009600000019</v>
          </cell>
          <cell r="AO129">
            <v>56730.009600000019</v>
          </cell>
          <cell r="AP129">
            <v>56730.009600000019</v>
          </cell>
          <cell r="AQ129">
            <v>36100.915200000032</v>
          </cell>
          <cell r="AR129">
            <v>36100.915200000032</v>
          </cell>
          <cell r="AS129">
            <v>36100.915200000032</v>
          </cell>
          <cell r="AT129">
            <v>36100.915200000032</v>
          </cell>
          <cell r="AU129">
            <v>36100.915200000032</v>
          </cell>
          <cell r="AV129">
            <v>36100.915200000032</v>
          </cell>
          <cell r="AW129">
            <v>36100.915200000032</v>
          </cell>
          <cell r="AX129">
            <v>36100.915200000032</v>
          </cell>
          <cell r="AY129">
            <v>36100.915200000032</v>
          </cell>
          <cell r="AZ129">
            <v>36100.915200000032</v>
          </cell>
          <cell r="BA129">
            <v>36100.915200000032</v>
          </cell>
          <cell r="BB129">
            <v>36100.915200000032</v>
          </cell>
          <cell r="BC129">
            <v>20629.094400000016</v>
          </cell>
          <cell r="BD129">
            <v>20629.094400000016</v>
          </cell>
          <cell r="BE129">
            <v>20629.094400000016</v>
          </cell>
          <cell r="BF129">
            <v>20629.094400000016</v>
          </cell>
          <cell r="BG129">
            <v>20629.094400000016</v>
          </cell>
          <cell r="BH129">
            <v>20629.094400000016</v>
          </cell>
          <cell r="BI129">
            <v>20629.094400000016</v>
          </cell>
          <cell r="BJ129">
            <v>20629.094400000016</v>
          </cell>
          <cell r="BK129">
            <v>20629.094400000016</v>
          </cell>
          <cell r="BL129">
            <v>20629.094400000016</v>
          </cell>
          <cell r="BM129">
            <v>20629.094400000016</v>
          </cell>
          <cell r="BN129">
            <v>20629.094400000016</v>
          </cell>
          <cell r="BO129">
            <v>7735.9104000000061</v>
          </cell>
          <cell r="BP129">
            <v>7735.9104000000061</v>
          </cell>
          <cell r="BQ129">
            <v>7735.9104000000061</v>
          </cell>
          <cell r="BR129">
            <v>7735.9104000000061</v>
          </cell>
          <cell r="BS129">
            <v>7735.9104000000061</v>
          </cell>
          <cell r="BT129">
            <v>7735.9104000000061</v>
          </cell>
          <cell r="BU129">
            <v>7735.9104000000061</v>
          </cell>
          <cell r="BV129">
            <v>7735.9104000000061</v>
          </cell>
        </row>
        <row r="130">
          <cell r="A130" t="str">
            <v>T O T A L  E G R E S O S</v>
          </cell>
          <cell r="E130">
            <v>93791106.443956241</v>
          </cell>
          <cell r="F130">
            <v>93791106.443956405</v>
          </cell>
          <cell r="G130">
            <v>97120.310277375553</v>
          </cell>
          <cell r="H130">
            <v>97120.310277375553</v>
          </cell>
          <cell r="I130">
            <v>97120.310277375553</v>
          </cell>
          <cell r="J130">
            <v>369430.73527737556</v>
          </cell>
          <cell r="K130">
            <v>97120.310277375553</v>
          </cell>
          <cell r="L130">
            <v>552939.95527737553</v>
          </cell>
          <cell r="M130">
            <v>1777446.2849091168</v>
          </cell>
          <cell r="N130">
            <v>5203043.3205553303</v>
          </cell>
          <cell r="O130">
            <v>2576450.7421356486</v>
          </cell>
          <cell r="P130">
            <v>3251073.4510983019</v>
          </cell>
          <cell r="Q130">
            <v>4201620.2800125359</v>
          </cell>
          <cell r="R130">
            <v>6430532.5538693992</v>
          </cell>
          <cell r="S130">
            <v>7861941.7855846286</v>
          </cell>
          <cell r="T130">
            <v>6421656.7414777493</v>
          </cell>
          <cell r="U130">
            <v>6368368.2211995032</v>
          </cell>
          <cell r="V130">
            <v>5598102.1382814031</v>
          </cell>
          <cell r="W130">
            <v>6680947.1971040256</v>
          </cell>
          <cell r="X130">
            <v>4766585.3079237947</v>
          </cell>
          <cell r="Y130">
            <v>4530089.4249319881</v>
          </cell>
          <cell r="Z130">
            <v>3943080.8110586</v>
          </cell>
          <cell r="AA130">
            <v>3303851.0651749456</v>
          </cell>
          <cell r="AB130">
            <v>1839327.1887967568</v>
          </cell>
          <cell r="AC130">
            <v>1687802.5079523376</v>
          </cell>
          <cell r="AD130">
            <v>2101179.3587503084</v>
          </cell>
          <cell r="AE130">
            <v>768616.56684769574</v>
          </cell>
          <cell r="AF130">
            <v>616268.46567320067</v>
          </cell>
          <cell r="AG130">
            <v>283665.56869383634</v>
          </cell>
          <cell r="AH130">
            <v>796203.55994301441</v>
          </cell>
          <cell r="AI130">
            <v>219499.85119219267</v>
          </cell>
          <cell r="AJ130">
            <v>187416.99244137085</v>
          </cell>
          <cell r="AK130">
            <v>155334.133690549</v>
          </cell>
          <cell r="AL130">
            <v>122964.82084373769</v>
          </cell>
          <cell r="AM130">
            <v>88590.329325000013</v>
          </cell>
          <cell r="AN130">
            <v>88590.329325000013</v>
          </cell>
          <cell r="AO130">
            <v>88590.329325000013</v>
          </cell>
          <cell r="AP130">
            <v>88590.329325000013</v>
          </cell>
          <cell r="AQ130">
            <v>71228.960025000022</v>
          </cell>
          <cell r="AR130">
            <v>71228.960025000022</v>
          </cell>
          <cell r="AS130">
            <v>71228.960025000022</v>
          </cell>
          <cell r="AT130">
            <v>615849.81002500001</v>
          </cell>
          <cell r="AU130">
            <v>71228.960025000022</v>
          </cell>
          <cell r="AV130">
            <v>71228.960025000022</v>
          </cell>
          <cell r="AW130">
            <v>71228.960025000022</v>
          </cell>
          <cell r="AX130">
            <v>71228.960025000022</v>
          </cell>
          <cell r="AY130">
            <v>71228.960025000022</v>
          </cell>
          <cell r="AZ130">
            <v>71228.960025000022</v>
          </cell>
          <cell r="BA130">
            <v>71228.960025000022</v>
          </cell>
          <cell r="BB130">
            <v>71228.960025000022</v>
          </cell>
          <cell r="BC130">
            <v>58207.933050000007</v>
          </cell>
          <cell r="BD130">
            <v>58207.933050000007</v>
          </cell>
          <cell r="BE130">
            <v>58207.933050000007</v>
          </cell>
          <cell r="BF130">
            <v>602828.78304999997</v>
          </cell>
          <cell r="BG130">
            <v>58207.933050000007</v>
          </cell>
          <cell r="BH130">
            <v>58207.933050000007</v>
          </cell>
          <cell r="BI130">
            <v>58207.933050000007</v>
          </cell>
          <cell r="BJ130">
            <v>58207.933050000007</v>
          </cell>
          <cell r="BK130">
            <v>58207.933050000007</v>
          </cell>
          <cell r="BL130">
            <v>58207.933050000007</v>
          </cell>
          <cell r="BM130">
            <v>58207.933050000007</v>
          </cell>
          <cell r="BN130">
            <v>58207.933050000007</v>
          </cell>
          <cell r="BO130">
            <v>47357.077237500009</v>
          </cell>
          <cell r="BP130">
            <v>47357.077237500009</v>
          </cell>
          <cell r="BQ130">
            <v>47357.077237500009</v>
          </cell>
          <cell r="BR130">
            <v>591977.92723750009</v>
          </cell>
          <cell r="BS130">
            <v>47357.077237500009</v>
          </cell>
          <cell r="BT130">
            <v>47357.077237500009</v>
          </cell>
          <cell r="BU130">
            <v>47357.077237500009</v>
          </cell>
          <cell r="BV130">
            <v>47357.077237500009</v>
          </cell>
        </row>
        <row r="132">
          <cell r="A132" t="str">
            <v>superávit Mensual</v>
          </cell>
          <cell r="E132">
            <v>122641219.34604372</v>
          </cell>
          <cell r="F132">
            <v>122641219.34604381</v>
          </cell>
          <cell r="G132">
            <v>-97120.310277375553</v>
          </cell>
          <cell r="H132">
            <v>-97120.310277375553</v>
          </cell>
          <cell r="I132">
            <v>-97120.310277375553</v>
          </cell>
          <cell r="J132">
            <v>-369430.73527737556</v>
          </cell>
          <cell r="K132">
            <v>-97120.310277375553</v>
          </cell>
          <cell r="L132">
            <v>-552939.95527737553</v>
          </cell>
          <cell r="M132">
            <v>3384714.7215943169</v>
          </cell>
          <cell r="N132">
            <v>-4690621.6187972659</v>
          </cell>
          <cell r="O132">
            <v>-2190919.2532104244</v>
          </cell>
          <cell r="P132">
            <v>-2855874.1364334328</v>
          </cell>
          <cell r="Q132">
            <v>-3892740.8380230679</v>
          </cell>
          <cell r="R132">
            <v>-6117934.7173646837</v>
          </cell>
          <cell r="S132">
            <v>-7545315.6883550603</v>
          </cell>
          <cell r="T132">
            <v>-6100636.1780028883</v>
          </cell>
          <cell r="U132">
            <v>-6042513.74485482</v>
          </cell>
          <cell r="V132">
            <v>-5266876.6476369165</v>
          </cell>
          <cell r="W132">
            <v>-6343679.3153722612</v>
          </cell>
          <cell r="X132">
            <v>-4422411.8363779979</v>
          </cell>
          <cell r="Y132">
            <v>-4177859.4319364876</v>
          </cell>
          <cell r="Z132">
            <v>-3582794.2966133952</v>
          </cell>
          <cell r="AA132">
            <v>-2935508.0292800367</v>
          </cell>
          <cell r="AB132">
            <v>-1462927.6314521437</v>
          </cell>
          <cell r="AC132">
            <v>-1303346.4291580203</v>
          </cell>
          <cell r="AD132">
            <v>-1718334.5842459318</v>
          </cell>
          <cell r="AE132">
            <v>-30220.262939411914</v>
          </cell>
          <cell r="AF132">
            <v>123148.33095204562</v>
          </cell>
          <cell r="AG132">
            <v>456771.72064837255</v>
          </cell>
          <cell r="AH132">
            <v>-54745.777883843053</v>
          </cell>
          <cell r="AI132">
            <v>522978.4235839413</v>
          </cell>
          <cell r="AJ132">
            <v>556081.77505172556</v>
          </cell>
          <cell r="AK132">
            <v>590796.4308094508</v>
          </cell>
          <cell r="AL132">
            <v>623165.74365626206</v>
          </cell>
          <cell r="AM132">
            <v>657540.23517499969</v>
          </cell>
          <cell r="AN132">
            <v>657540.23517499969</v>
          </cell>
          <cell r="AO132">
            <v>657540.23517499969</v>
          </cell>
          <cell r="AP132">
            <v>657540.23517499957</v>
          </cell>
          <cell r="AQ132">
            <v>740256.10647499969</v>
          </cell>
          <cell r="AR132">
            <v>740256.10647499969</v>
          </cell>
          <cell r="AS132">
            <v>740256.10647499969</v>
          </cell>
          <cell r="AT132">
            <v>195635.25647499971</v>
          </cell>
          <cell r="AU132">
            <v>740256.10647499969</v>
          </cell>
          <cell r="AV132">
            <v>740256.10647499969</v>
          </cell>
          <cell r="AW132">
            <v>740256.10647499969</v>
          </cell>
          <cell r="AX132">
            <v>740256.10647499969</v>
          </cell>
          <cell r="AY132">
            <v>740256.10647499969</v>
          </cell>
          <cell r="AZ132">
            <v>740256.10647499969</v>
          </cell>
          <cell r="BA132">
            <v>740256.10647499969</v>
          </cell>
          <cell r="BB132">
            <v>740256.10647499957</v>
          </cell>
          <cell r="BC132">
            <v>788677.48869999975</v>
          </cell>
          <cell r="BD132">
            <v>786408.23515833309</v>
          </cell>
          <cell r="BE132">
            <v>784138.98161666642</v>
          </cell>
          <cell r="BF132">
            <v>237248.87807499978</v>
          </cell>
          <cell r="BG132">
            <v>779600.47453333309</v>
          </cell>
          <cell r="BH132">
            <v>777331.22099166643</v>
          </cell>
          <cell r="BI132">
            <v>775061.96744999976</v>
          </cell>
          <cell r="BJ132">
            <v>775061.96744999976</v>
          </cell>
          <cell r="BK132">
            <v>775061.96744999976</v>
          </cell>
          <cell r="BL132">
            <v>775061.96744999976</v>
          </cell>
          <cell r="BM132">
            <v>775061.96744999976</v>
          </cell>
          <cell r="BN132">
            <v>775061.96744999976</v>
          </cell>
          <cell r="BO132">
            <v>819951.62638749985</v>
          </cell>
          <cell r="BP132">
            <v>818816.99961666646</v>
          </cell>
          <cell r="BQ132">
            <v>817682.37284583319</v>
          </cell>
          <cell r="BR132">
            <v>271926.89607499971</v>
          </cell>
          <cell r="BS132">
            <v>815413.11930416652</v>
          </cell>
          <cell r="BT132">
            <v>814278.49253333325</v>
          </cell>
          <cell r="BU132">
            <v>813143.86576249986</v>
          </cell>
          <cell r="BV132">
            <v>813143.86576249986</v>
          </cell>
        </row>
        <row r="133">
          <cell r="A133" t="str">
            <v>superávit Acumulado</v>
          </cell>
          <cell r="F133">
            <v>122641219.34604381</v>
          </cell>
          <cell r="G133">
            <v>-97120.310277375553</v>
          </cell>
          <cell r="H133">
            <v>-194240.62055475111</v>
          </cell>
          <cell r="I133">
            <v>-291360.93083212664</v>
          </cell>
          <cell r="J133">
            <v>-660791.6661095022</v>
          </cell>
          <cell r="K133">
            <v>-757911.97638687771</v>
          </cell>
          <cell r="L133">
            <v>-1310851.9316642531</v>
          </cell>
          <cell r="M133">
            <v>2073862.7899300638</v>
          </cell>
          <cell r="N133">
            <v>-2616758.8288672022</v>
          </cell>
          <cell r="O133">
            <v>-4807678.0820776261</v>
          </cell>
          <cell r="P133">
            <v>-7663552.2185110589</v>
          </cell>
          <cell r="Q133">
            <v>-11556293.056534126</v>
          </cell>
          <cell r="R133">
            <v>-17674227.77389881</v>
          </cell>
          <cell r="S133">
            <v>-25219543.462253869</v>
          </cell>
          <cell r="T133">
            <v>-31320179.640256755</v>
          </cell>
          <cell r="U133">
            <v>-37362693.385111578</v>
          </cell>
          <cell r="V133">
            <v>-42629570.032748491</v>
          </cell>
          <cell r="W133">
            <v>-48973249.348120749</v>
          </cell>
          <cell r="X133">
            <v>-53395661.18449875</v>
          </cell>
          <cell r="Y133">
            <v>-57573520.616435237</v>
          </cell>
          <cell r="Z133">
            <v>-61156314.913048632</v>
          </cell>
          <cell r="AA133">
            <v>-64091822.942328669</v>
          </cell>
          <cell r="AB133">
            <v>-65554750.573780812</v>
          </cell>
          <cell r="AC133">
            <v>-66858097.002938829</v>
          </cell>
          <cell r="AD133">
            <v>-68576431.587184757</v>
          </cell>
          <cell r="AE133">
            <v>-68606651.850124165</v>
          </cell>
          <cell r="AF133">
            <v>-68483503.519172117</v>
          </cell>
          <cell r="AG133">
            <v>-68026731.798523739</v>
          </cell>
          <cell r="AH133">
            <v>-68081477.576407582</v>
          </cell>
          <cell r="AI133">
            <v>-67558499.152823642</v>
          </cell>
          <cell r="AJ133">
            <v>-67002417.377771914</v>
          </cell>
          <cell r="AK133">
            <v>-66411620.946962461</v>
          </cell>
          <cell r="AL133">
            <v>-65788455.203306198</v>
          </cell>
          <cell r="AM133">
            <v>-65130914.968131199</v>
          </cell>
          <cell r="AN133">
            <v>-64473374.732956201</v>
          </cell>
          <cell r="AO133">
            <v>-63815834.497781202</v>
          </cell>
          <cell r="AP133">
            <v>-63158294.262606204</v>
          </cell>
          <cell r="AQ133">
            <v>-62418038.1561312</v>
          </cell>
          <cell r="AR133">
            <v>-61677782.049656197</v>
          </cell>
          <cell r="AS133">
            <v>-60937525.943181194</v>
          </cell>
          <cell r="AT133">
            <v>-60741890.686706193</v>
          </cell>
          <cell r="AU133">
            <v>-60001634.58023119</v>
          </cell>
          <cell r="AV133">
            <v>-59261378.473756187</v>
          </cell>
          <cell r="AW133">
            <v>-58521122.367281184</v>
          </cell>
          <cell r="AX133">
            <v>-57780866.260806181</v>
          </cell>
          <cell r="AY133">
            <v>-57040610.154331177</v>
          </cell>
          <cell r="AZ133">
            <v>-56300354.047856174</v>
          </cell>
          <cell r="BA133">
            <v>-55560097.941381171</v>
          </cell>
          <cell r="BB133">
            <v>-54819841.834906168</v>
          </cell>
          <cell r="BC133">
            <v>-54031164.346206166</v>
          </cell>
          <cell r="BD133">
            <v>-53244756.111047834</v>
          </cell>
          <cell r="BE133">
            <v>-52460617.129431166</v>
          </cell>
          <cell r="BF133">
            <v>-52223368.25135617</v>
          </cell>
          <cell r="BG133">
            <v>-51443767.776822835</v>
          </cell>
          <cell r="BH133">
            <v>-50666436.555831172</v>
          </cell>
          <cell r="BI133">
            <v>-49891374.588381171</v>
          </cell>
          <cell r="BJ133">
            <v>-49116312.620931171</v>
          </cell>
          <cell r="BK133">
            <v>-48341250.653481171</v>
          </cell>
          <cell r="BL133">
            <v>-47566188.68603117</v>
          </cell>
          <cell r="BM133">
            <v>-46791126.71858117</v>
          </cell>
          <cell r="BN133">
            <v>-46016064.751131169</v>
          </cell>
          <cell r="BO133">
            <v>-45196113.12474367</v>
          </cell>
          <cell r="BP133">
            <v>-44377296.125127003</v>
          </cell>
          <cell r="BQ133">
            <v>-43559613.752281167</v>
          </cell>
          <cell r="BR133">
            <v>-43287686.856206164</v>
          </cell>
          <cell r="BS133">
            <v>-42472273.736901999</v>
          </cell>
          <cell r="BT133">
            <v>-41657995.244368665</v>
          </cell>
          <cell r="BU133">
            <v>-40844851.378606163</v>
          </cell>
          <cell r="BV133">
            <v>-40031707.512843661</v>
          </cell>
        </row>
        <row r="135">
          <cell r="A135" t="str">
            <v xml:space="preserve">Desembolsos Entidades financieras </v>
          </cell>
          <cell r="C135">
            <v>0.6</v>
          </cell>
          <cell r="D135">
            <v>108924170</v>
          </cell>
          <cell r="E135">
            <v>65354502</v>
          </cell>
          <cell r="F135">
            <v>65354502</v>
          </cell>
          <cell r="M135">
            <v>683508.49897153652</v>
          </cell>
          <cell r="N135">
            <v>4278212.6606215257</v>
          </cell>
          <cell r="O135">
            <v>4314906.2933667637</v>
          </cell>
          <cell r="P135">
            <v>3792493.5715267584</v>
          </cell>
          <cell r="Q135">
            <v>3814744.1582405404</v>
          </cell>
          <cell r="R135">
            <v>3837017.8752828501</v>
          </cell>
          <cell r="S135">
            <v>3907922.4017910003</v>
          </cell>
          <cell r="T135">
            <v>3934505.9852239355</v>
          </cell>
          <cell r="U135">
            <v>3961401.5117095462</v>
          </cell>
          <cell r="V135">
            <v>3988619.7711543133</v>
          </cell>
          <cell r="W135">
            <v>4016167.5295878695</v>
          </cell>
          <cell r="X135">
            <v>4044041.9330654698</v>
          </cell>
          <cell r="Y135">
            <v>4517371.4553587716</v>
          </cell>
          <cell r="Z135">
            <v>4103330.07389729</v>
          </cell>
          <cell r="AA135">
            <v>4136246.6443284648</v>
          </cell>
          <cell r="AB135">
            <v>4227858.7230932042</v>
          </cell>
          <cell r="AC135">
            <v>3796152.9127801657</v>
          </cell>
        </row>
        <row r="136">
          <cell r="A136" t="str">
            <v>Amortización deuda</v>
          </cell>
          <cell r="C136">
            <v>0</v>
          </cell>
          <cell r="E136">
            <v>65354502</v>
          </cell>
          <cell r="F136">
            <v>65354502.000000127</v>
          </cell>
          <cell r="AE136">
            <v>544620.85</v>
          </cell>
          <cell r="AF136">
            <v>544620.85</v>
          </cell>
          <cell r="AG136">
            <v>544620.85</v>
          </cell>
          <cell r="AH136">
            <v>544620.85</v>
          </cell>
          <cell r="AI136">
            <v>544620.85</v>
          </cell>
          <cell r="AJ136">
            <v>544620.85</v>
          </cell>
          <cell r="AK136">
            <v>544620.85</v>
          </cell>
          <cell r="AL136">
            <v>544620.85</v>
          </cell>
          <cell r="AM136">
            <v>544620.85</v>
          </cell>
          <cell r="AN136">
            <v>544620.85</v>
          </cell>
          <cell r="AO136">
            <v>544620.85</v>
          </cell>
          <cell r="AP136">
            <v>544620.85</v>
          </cell>
          <cell r="AQ136">
            <v>544620.85</v>
          </cell>
          <cell r="AR136">
            <v>544620.85</v>
          </cell>
          <cell r="AS136">
            <v>544620.85</v>
          </cell>
          <cell r="AT136">
            <v>544620.85</v>
          </cell>
          <cell r="AU136">
            <v>544620.85</v>
          </cell>
          <cell r="AV136">
            <v>544620.85</v>
          </cell>
          <cell r="AW136">
            <v>544620.85</v>
          </cell>
          <cell r="AX136">
            <v>544620.85</v>
          </cell>
          <cell r="AY136">
            <v>544620.85</v>
          </cell>
          <cell r="AZ136">
            <v>544620.85</v>
          </cell>
          <cell r="BA136">
            <v>544620.85</v>
          </cell>
          <cell r="BB136">
            <v>544620.85</v>
          </cell>
          <cell r="BC136">
            <v>544620.85</v>
          </cell>
          <cell r="BD136">
            <v>544620.85</v>
          </cell>
          <cell r="BE136">
            <v>544620.85</v>
          </cell>
          <cell r="BF136">
            <v>544620.85</v>
          </cell>
          <cell r="BG136">
            <v>544620.85</v>
          </cell>
          <cell r="BH136">
            <v>544620.85</v>
          </cell>
          <cell r="BI136">
            <v>544620.85</v>
          </cell>
          <cell r="BJ136">
            <v>544620.85</v>
          </cell>
          <cell r="BK136">
            <v>544620.85</v>
          </cell>
          <cell r="BL136">
            <v>544620.85</v>
          </cell>
          <cell r="BM136">
            <v>544620.85</v>
          </cell>
          <cell r="BN136">
            <v>544620.85</v>
          </cell>
          <cell r="BO136">
            <v>544620.85</v>
          </cell>
          <cell r="BP136">
            <v>544620.85</v>
          </cell>
          <cell r="BQ136">
            <v>544620.85</v>
          </cell>
          <cell r="BR136">
            <v>544620.85</v>
          </cell>
          <cell r="BS136">
            <v>544620.85</v>
          </cell>
          <cell r="BT136">
            <v>544620.85</v>
          </cell>
          <cell r="BU136">
            <v>544620.85</v>
          </cell>
          <cell r="BV136">
            <v>544620.85</v>
          </cell>
        </row>
        <row r="137">
          <cell r="A137" t="str">
            <v>Saldo deuda</v>
          </cell>
          <cell r="E137">
            <v>65354502</v>
          </cell>
          <cell r="F137">
            <v>-1.2456439435482025E-7</v>
          </cell>
          <cell r="G137">
            <v>0</v>
          </cell>
          <cell r="H137">
            <v>0</v>
          </cell>
          <cell r="I137">
            <v>0</v>
          </cell>
          <cell r="J137">
            <v>0</v>
          </cell>
          <cell r="K137">
            <v>0</v>
          </cell>
          <cell r="L137">
            <v>0</v>
          </cell>
          <cell r="M137">
            <v>683508.49897153652</v>
          </cell>
          <cell r="N137">
            <v>4961721.1595930625</v>
          </cell>
          <cell r="O137">
            <v>9276627.4529598262</v>
          </cell>
          <cell r="P137">
            <v>13069121.024486585</v>
          </cell>
          <cell r="Q137">
            <v>16883865.182727125</v>
          </cell>
          <cell r="R137">
            <v>20720883.058009975</v>
          </cell>
          <cell r="S137">
            <v>24628805.459800974</v>
          </cell>
          <cell r="T137">
            <v>28563311.445024908</v>
          </cell>
          <cell r="U137">
            <v>32524712.956734452</v>
          </cell>
          <cell r="V137">
            <v>36513332.727888763</v>
          </cell>
          <cell r="W137">
            <v>40529500.257476635</v>
          </cell>
          <cell r="X137">
            <v>44573542.190542102</v>
          </cell>
          <cell r="Y137">
            <v>49090913.645900875</v>
          </cell>
          <cell r="Z137">
            <v>53194243.719798163</v>
          </cell>
          <cell r="AA137">
            <v>57330490.36412663</v>
          </cell>
          <cell r="AB137">
            <v>61558349.087219834</v>
          </cell>
          <cell r="AC137">
            <v>65354502</v>
          </cell>
          <cell r="AD137">
            <v>65354502</v>
          </cell>
          <cell r="AE137">
            <v>64809881.149999999</v>
          </cell>
          <cell r="AF137">
            <v>64265260.299999997</v>
          </cell>
          <cell r="AG137">
            <v>63720639.449999996</v>
          </cell>
          <cell r="AH137">
            <v>63176018.599999994</v>
          </cell>
          <cell r="AI137">
            <v>62631397.749999993</v>
          </cell>
          <cell r="AJ137">
            <v>62086776.899999991</v>
          </cell>
          <cell r="AK137">
            <v>61542156.04999999</v>
          </cell>
          <cell r="AL137">
            <v>60997535.199999988</v>
          </cell>
          <cell r="AM137">
            <v>60452914.349999987</v>
          </cell>
          <cell r="AN137">
            <v>59908293.499999985</v>
          </cell>
          <cell r="AO137">
            <v>59363672.649999984</v>
          </cell>
          <cell r="AP137">
            <v>58819051.799999982</v>
          </cell>
          <cell r="AQ137">
            <v>58274430.949999981</v>
          </cell>
          <cell r="AR137">
            <v>57729810.099999979</v>
          </cell>
          <cell r="AS137">
            <v>57185189.249999978</v>
          </cell>
          <cell r="AT137">
            <v>56640568.399999976</v>
          </cell>
          <cell r="AU137">
            <v>56095947.549999975</v>
          </cell>
          <cell r="AV137">
            <v>55551326.699999973</v>
          </cell>
          <cell r="AW137">
            <v>55006705.849999972</v>
          </cell>
          <cell r="AX137">
            <v>54462084.99999997</v>
          </cell>
          <cell r="AY137">
            <v>53917464.149999969</v>
          </cell>
          <cell r="AZ137">
            <v>53372843.299999967</v>
          </cell>
          <cell r="BA137">
            <v>52828222.449999966</v>
          </cell>
          <cell r="BB137">
            <v>52283601.599999964</v>
          </cell>
          <cell r="BC137">
            <v>51738980.749999963</v>
          </cell>
          <cell r="BD137">
            <v>51194359.899999961</v>
          </cell>
          <cell r="BE137">
            <v>50649739.04999996</v>
          </cell>
          <cell r="BF137">
            <v>50105118.199999958</v>
          </cell>
          <cell r="BG137">
            <v>49560497.349999957</v>
          </cell>
          <cell r="BH137">
            <v>49015876.499999955</v>
          </cell>
          <cell r="BI137">
            <v>48471255.649999954</v>
          </cell>
          <cell r="BJ137">
            <v>47926634.799999952</v>
          </cell>
          <cell r="BK137">
            <v>47382013.949999951</v>
          </cell>
          <cell r="BL137">
            <v>46837393.099999949</v>
          </cell>
          <cell r="BM137">
            <v>46292772.249999948</v>
          </cell>
          <cell r="BN137">
            <v>45748151.399999946</v>
          </cell>
          <cell r="BO137">
            <v>45203530.549999945</v>
          </cell>
          <cell r="BP137">
            <v>44658909.699999943</v>
          </cell>
          <cell r="BQ137">
            <v>44114288.849999942</v>
          </cell>
          <cell r="BR137">
            <v>43569667.99999994</v>
          </cell>
          <cell r="BS137">
            <v>43025047.149999939</v>
          </cell>
          <cell r="BT137">
            <v>42480426.299999937</v>
          </cell>
          <cell r="BU137">
            <v>41935805.449999936</v>
          </cell>
          <cell r="BV137">
            <v>41391184.599999934</v>
          </cell>
        </row>
        <row r="138">
          <cell r="A138" t="str">
            <v xml:space="preserve">Intereses </v>
          </cell>
          <cell r="B138">
            <v>7.4999999999999997E-2</v>
          </cell>
          <cell r="C138">
            <v>6.0449190242917172E-3</v>
          </cell>
          <cell r="E138">
            <v>27283166.5472924</v>
          </cell>
          <cell r="F138">
            <v>27283166.5472924</v>
          </cell>
          <cell r="G138" t="str">
            <v>0</v>
          </cell>
          <cell r="H138" t="str">
            <v>0</v>
          </cell>
          <cell r="I138" t="str">
            <v>0</v>
          </cell>
          <cell r="J138" t="str">
            <v>0</v>
          </cell>
          <cell r="K138" t="str">
            <v>0</v>
          </cell>
          <cell r="L138" t="str">
            <v>0</v>
          </cell>
          <cell r="M138">
            <v>4131.7535286981165</v>
          </cell>
          <cell r="N138">
            <v>29993.202630854863</v>
          </cell>
          <cell r="O138">
            <v>56076.461771663671</v>
          </cell>
          <cell r="P138">
            <v>79001.778311689806</v>
          </cell>
          <cell r="Q138">
            <v>102061.59784664375</v>
          </cell>
          <cell r="R138">
            <v>125256.06019748843</v>
          </cell>
          <cell r="S138">
            <v>148879.13466953061</v>
          </cell>
          <cell r="T138">
            <v>172662.9047508004</v>
          </cell>
          <cell r="U138">
            <v>196609.25611179139</v>
          </cell>
          <cell r="V138">
            <v>220720.13964710815</v>
          </cell>
          <cell r="W138">
            <v>244997.54715145656</v>
          </cell>
          <cell r="X138">
            <v>269443.45316767745</v>
          </cell>
          <cell r="Y138">
            <v>296750.59781796805</v>
          </cell>
          <cell r="Z138">
            <v>321554.89584461809</v>
          </cell>
          <cell r="AA138">
            <v>346558.17187408207</v>
          </cell>
          <cell r="AB138">
            <v>372115.23550132586</v>
          </cell>
          <cell r="AC138">
            <v>395062.67246291105</v>
          </cell>
          <cell r="AD138">
            <v>395062.67246291105</v>
          </cell>
          <cell r="AE138">
            <v>391770.48352572013</v>
          </cell>
          <cell r="AF138">
            <v>388478.29458852921</v>
          </cell>
          <cell r="AG138">
            <v>385186.10565133829</v>
          </cell>
          <cell r="AH138">
            <v>381893.91671414732</v>
          </cell>
          <cell r="AI138">
            <v>378601.7277769564</v>
          </cell>
          <cell r="AJ138">
            <v>375309.53883976548</v>
          </cell>
          <cell r="AK138">
            <v>372017.34990257456</v>
          </cell>
          <cell r="AL138">
            <v>368725.16096538358</v>
          </cell>
          <cell r="AM138">
            <v>365432.97202819266</v>
          </cell>
          <cell r="AN138">
            <v>362140.78309100174</v>
          </cell>
          <cell r="AO138">
            <v>358848.59415381082</v>
          </cell>
          <cell r="AP138">
            <v>355556.40521661984</v>
          </cell>
          <cell r="AQ138">
            <v>352264.21627942892</v>
          </cell>
          <cell r="AR138">
            <v>348972.027342238</v>
          </cell>
          <cell r="AS138">
            <v>345679.83840504708</v>
          </cell>
          <cell r="AT138">
            <v>342387.6494678561</v>
          </cell>
          <cell r="AU138">
            <v>339095.46053066518</v>
          </cell>
          <cell r="AV138">
            <v>335803.27159347426</v>
          </cell>
          <cell r="AW138">
            <v>332511.08265628334</v>
          </cell>
          <cell r="AX138">
            <v>329218.89371909236</v>
          </cell>
          <cell r="AY138">
            <v>325926.70478190144</v>
          </cell>
          <cell r="AZ138">
            <v>322634.51584471052</v>
          </cell>
          <cell r="BA138">
            <v>319342.3269075196</v>
          </cell>
          <cell r="BB138">
            <v>316050.13797032862</v>
          </cell>
          <cell r="BC138">
            <v>312757.9490331377</v>
          </cell>
          <cell r="BD138">
            <v>309465.76009594678</v>
          </cell>
          <cell r="BE138">
            <v>306173.57115875586</v>
          </cell>
          <cell r="BF138">
            <v>302881.38222156488</v>
          </cell>
          <cell r="BG138">
            <v>299589.19328437396</v>
          </cell>
          <cell r="BH138">
            <v>296297.00434718304</v>
          </cell>
          <cell r="BI138">
            <v>293004.81540999212</v>
          </cell>
          <cell r="BJ138">
            <v>289712.62647280114</v>
          </cell>
          <cell r="BK138">
            <v>286420.43753561022</v>
          </cell>
          <cell r="BL138">
            <v>283128.2485984193</v>
          </cell>
          <cell r="BM138">
            <v>279836.05966122838</v>
          </cell>
          <cell r="BN138">
            <v>276543.87072403741</v>
          </cell>
          <cell r="BO138">
            <v>273251.68178684649</v>
          </cell>
          <cell r="BP138">
            <v>269959.49284965557</v>
          </cell>
          <cell r="BQ138">
            <v>266667.30391246465</v>
          </cell>
          <cell r="BR138">
            <v>263375.11497527367</v>
          </cell>
          <cell r="BS138">
            <v>260082.92603808275</v>
          </cell>
          <cell r="BT138">
            <v>256790.73710089183</v>
          </cell>
          <cell r="BU138">
            <v>253498.54816370088</v>
          </cell>
          <cell r="BV138">
            <v>250206.35922650996</v>
          </cell>
        </row>
        <row r="139">
          <cell r="C139" t="str">
            <v>El modelo esta desactualizado, este renglon</v>
          </cell>
        </row>
        <row r="140">
          <cell r="A140" t="str">
            <v>Devolución de DIC - Durante 4 años</v>
          </cell>
          <cell r="B140">
            <v>0</v>
          </cell>
          <cell r="C140" t="str">
            <v>sirve para ver como se devuelven los DICS</v>
          </cell>
          <cell r="D140">
            <v>48</v>
          </cell>
          <cell r="E140">
            <v>15848466.734999998</v>
          </cell>
          <cell r="F140">
            <v>13397672.910000017</v>
          </cell>
          <cell r="AE140">
            <v>238271.62187499998</v>
          </cell>
          <cell r="AF140">
            <v>238271.62187499998</v>
          </cell>
          <cell r="AG140">
            <v>238271.62187499998</v>
          </cell>
          <cell r="AH140">
            <v>238271.62187499998</v>
          </cell>
          <cell r="AI140">
            <v>238271.62187499998</v>
          </cell>
          <cell r="AJ140">
            <v>238271.62187499998</v>
          </cell>
          <cell r="AK140">
            <v>238271.62187499998</v>
          </cell>
          <cell r="AL140">
            <v>238271.62187499998</v>
          </cell>
          <cell r="AM140">
            <v>238271.62187499998</v>
          </cell>
          <cell r="AN140">
            <v>238271.62187499998</v>
          </cell>
          <cell r="AO140">
            <v>238271.62187499998</v>
          </cell>
          <cell r="AP140">
            <v>238271.62187499998</v>
          </cell>
          <cell r="AQ140">
            <v>238271.62187499998</v>
          </cell>
          <cell r="AR140">
            <v>238271.62187499998</v>
          </cell>
          <cell r="AS140">
            <v>238271.62187499998</v>
          </cell>
          <cell r="AT140">
            <v>238271.62187499998</v>
          </cell>
          <cell r="AU140">
            <v>238271.62187499998</v>
          </cell>
          <cell r="AV140">
            <v>238271.62187499998</v>
          </cell>
          <cell r="AW140">
            <v>238271.62187499998</v>
          </cell>
          <cell r="AX140">
            <v>238271.62187499998</v>
          </cell>
          <cell r="AY140">
            <v>238271.62187499998</v>
          </cell>
          <cell r="AZ140">
            <v>238271.62187499998</v>
          </cell>
          <cell r="BA140">
            <v>238271.62187499998</v>
          </cell>
          <cell r="BB140">
            <v>238271.62187499998</v>
          </cell>
          <cell r="BC140">
            <v>255291.02343749997</v>
          </cell>
          <cell r="BD140">
            <v>255291.02343749997</v>
          </cell>
          <cell r="BE140">
            <v>255291.02343749997</v>
          </cell>
          <cell r="BF140">
            <v>255291.02343749997</v>
          </cell>
          <cell r="BG140">
            <v>255291.02343749997</v>
          </cell>
          <cell r="BH140">
            <v>255291.02343749997</v>
          </cell>
          <cell r="BI140">
            <v>255291.02343749997</v>
          </cell>
          <cell r="BJ140">
            <v>255291.02343749997</v>
          </cell>
          <cell r="BK140">
            <v>255291.02343749997</v>
          </cell>
          <cell r="BL140">
            <v>255291.02343749997</v>
          </cell>
          <cell r="BM140">
            <v>255291.02343749997</v>
          </cell>
          <cell r="BN140">
            <v>255291.02343749997</v>
          </cell>
          <cell r="BO140">
            <v>272310.42499999999</v>
          </cell>
          <cell r="BP140">
            <v>272310.42499999999</v>
          </cell>
          <cell r="BQ140">
            <v>272310.42499999999</v>
          </cell>
          <cell r="BR140">
            <v>272310.42499999999</v>
          </cell>
          <cell r="BS140">
            <v>272310.42499999999</v>
          </cell>
          <cell r="BT140">
            <v>272310.42499999999</v>
          </cell>
          <cell r="BU140">
            <v>272310.42499999999</v>
          </cell>
          <cell r="BV140">
            <v>272310.42499999999</v>
          </cell>
        </row>
        <row r="141">
          <cell r="A141" t="str">
            <v>Superávit Mensual</v>
          </cell>
          <cell r="E141">
            <v>79509586.06375131</v>
          </cell>
          <cell r="F141">
            <v>81960379.888751298</v>
          </cell>
          <cell r="G141">
            <v>-97120.310277375553</v>
          </cell>
          <cell r="H141">
            <v>-97120.310277375553</v>
          </cell>
          <cell r="I141">
            <v>-97120.310277375553</v>
          </cell>
          <cell r="J141">
            <v>-369430.73527737556</v>
          </cell>
          <cell r="K141">
            <v>-97120.310277375553</v>
          </cell>
          <cell r="L141">
            <v>-552939.95527737553</v>
          </cell>
          <cell r="M141">
            <v>4064091.4670371553</v>
          </cell>
          <cell r="N141">
            <v>-442402.16080659506</v>
          </cell>
          <cell r="O141">
            <v>2067910.5783846756</v>
          </cell>
          <cell r="P141">
            <v>857617.65678163571</v>
          </cell>
          <cell r="Q141">
            <v>-180058.27762917127</v>
          </cell>
          <cell r="R141">
            <v>-2406172.902279322</v>
          </cell>
          <cell r="S141">
            <v>-3786272.4212335907</v>
          </cell>
          <cell r="T141">
            <v>-2338793.0975297531</v>
          </cell>
          <cell r="U141">
            <v>-2277721.4892570651</v>
          </cell>
          <cell r="V141">
            <v>-1498977.0161297112</v>
          </cell>
          <cell r="W141">
            <v>-2572509.3329358483</v>
          </cell>
          <cell r="X141">
            <v>-647813.35648020543</v>
          </cell>
          <cell r="Y141">
            <v>42761.425604315998</v>
          </cell>
          <cell r="Z141">
            <v>198980.88143927674</v>
          </cell>
          <cell r="AA141">
            <v>854180.443174346</v>
          </cell>
          <cell r="AB141">
            <v>2392815.8561397349</v>
          </cell>
          <cell r="AC141">
            <v>2097743.8111592345</v>
          </cell>
          <cell r="AD141">
            <v>-2113397.2567088427</v>
          </cell>
          <cell r="AE141">
            <v>-1204883.2183401319</v>
          </cell>
          <cell r="AF141">
            <v>-1048222.4355114836</v>
          </cell>
          <cell r="AG141">
            <v>-711306.85687796574</v>
          </cell>
          <cell r="AH141">
            <v>-1219532.1664729903</v>
          </cell>
          <cell r="AI141">
            <v>-638515.77606801502</v>
          </cell>
          <cell r="AJ141">
            <v>-602120.23566303984</v>
          </cell>
          <cell r="AK141">
            <v>-564113.39096812368</v>
          </cell>
          <cell r="AL141">
            <v>-528451.88918412151</v>
          </cell>
          <cell r="AM141">
            <v>-490785.20872819296</v>
          </cell>
          <cell r="AN141">
            <v>-487493.01979100204</v>
          </cell>
          <cell r="AO141">
            <v>-484200.83085381112</v>
          </cell>
          <cell r="AP141">
            <v>-480908.6419166202</v>
          </cell>
          <cell r="AQ141">
            <v>-394900.58167942916</v>
          </cell>
          <cell r="AR141">
            <v>-391608.39274223824</v>
          </cell>
          <cell r="AS141">
            <v>-388316.20380504732</v>
          </cell>
          <cell r="AT141">
            <v>-929644.86486785626</v>
          </cell>
          <cell r="AU141">
            <v>-381731.82593066548</v>
          </cell>
          <cell r="AV141">
            <v>-378439.63699347456</v>
          </cell>
          <cell r="AW141">
            <v>-375147.44805628364</v>
          </cell>
          <cell r="AX141">
            <v>-371855.2591190926</v>
          </cell>
          <cell r="AY141">
            <v>-368563.07018190168</v>
          </cell>
          <cell r="AZ141">
            <v>-365270.88124471076</v>
          </cell>
          <cell r="BA141">
            <v>-361978.69230751984</v>
          </cell>
          <cell r="BB141">
            <v>-358686.50337032904</v>
          </cell>
          <cell r="BC141">
            <v>-323992.33377063787</v>
          </cell>
          <cell r="BD141">
            <v>-322969.39837511361</v>
          </cell>
          <cell r="BE141">
            <v>-321946.46297958936</v>
          </cell>
          <cell r="BF141">
            <v>-865544.37758406508</v>
          </cell>
          <cell r="BG141">
            <v>-319900.59218854085</v>
          </cell>
          <cell r="BH141">
            <v>-318877.65679301659</v>
          </cell>
          <cell r="BI141">
            <v>-317854.72139749234</v>
          </cell>
          <cell r="BJ141">
            <v>-314562.5324603013</v>
          </cell>
          <cell r="BK141">
            <v>-311270.34352311038</v>
          </cell>
          <cell r="BL141">
            <v>-307978.15458591946</v>
          </cell>
          <cell r="BM141">
            <v>-304685.96564872854</v>
          </cell>
          <cell r="BN141">
            <v>-301393.77671153762</v>
          </cell>
          <cell r="BO141">
            <v>-270231.3303993466</v>
          </cell>
          <cell r="BP141">
            <v>-268073.76823298907</v>
          </cell>
          <cell r="BQ141">
            <v>-265916.20606663142</v>
          </cell>
          <cell r="BR141">
            <v>-808379.49390027393</v>
          </cell>
          <cell r="BS141">
            <v>-261601.08173391619</v>
          </cell>
          <cell r="BT141">
            <v>-259443.51956755854</v>
          </cell>
          <cell r="BU141">
            <v>-257285.95740120098</v>
          </cell>
          <cell r="BV141">
            <v>-253993.76846401006</v>
          </cell>
        </row>
        <row r="142">
          <cell r="A142" t="str">
            <v>Superávit Acumulado</v>
          </cell>
          <cell r="F142">
            <v>81960379.888751373</v>
          </cell>
          <cell r="G142">
            <v>-97120.310277375553</v>
          </cell>
          <cell r="H142">
            <v>-194240.62055475111</v>
          </cell>
          <cell r="I142">
            <v>-291360.93083212664</v>
          </cell>
          <cell r="J142">
            <v>-660791.6661095022</v>
          </cell>
          <cell r="K142">
            <v>-757911.97638687771</v>
          </cell>
          <cell r="L142">
            <v>-1310851.9316642531</v>
          </cell>
          <cell r="M142">
            <v>2753239.5353729022</v>
          </cell>
          <cell r="N142">
            <v>2310837.3745663073</v>
          </cell>
          <cell r="O142">
            <v>4378747.9529509824</v>
          </cell>
          <cell r="P142">
            <v>5236365.6097326186</v>
          </cell>
          <cell r="Q142">
            <v>5056307.3321034471</v>
          </cell>
          <cell r="R142">
            <v>2650134.429824125</v>
          </cell>
          <cell r="S142">
            <v>-1136137.9914094657</v>
          </cell>
          <cell r="T142">
            <v>-3474931.0889392188</v>
          </cell>
          <cell r="U142">
            <v>-5752652.5781962834</v>
          </cell>
          <cell r="V142">
            <v>-7251629.5943259951</v>
          </cell>
          <cell r="W142">
            <v>-9824138.9272618443</v>
          </cell>
          <cell r="X142">
            <v>-10471952.28374205</v>
          </cell>
          <cell r="Y142">
            <v>-10429190.858137734</v>
          </cell>
          <cell r="Z142">
            <v>-10230209.976698458</v>
          </cell>
          <cell r="AA142">
            <v>-9376029.5335241128</v>
          </cell>
          <cell r="AB142">
            <v>-6983213.6773843784</v>
          </cell>
          <cell r="AC142">
            <v>-4885469.8662251439</v>
          </cell>
          <cell r="AD142">
            <v>-6998867.1229339866</v>
          </cell>
          <cell r="AE142">
            <v>-8203750.3412741181</v>
          </cell>
          <cell r="AF142">
            <v>-9251972.7767856009</v>
          </cell>
          <cell r="AG142">
            <v>-9963279.6336635668</v>
          </cell>
          <cell r="AH142">
            <v>-11182811.800136557</v>
          </cell>
          <cell r="AI142">
            <v>-11821327.576204572</v>
          </cell>
          <cell r="AJ142">
            <v>-12423447.811867611</v>
          </cell>
          <cell r="AK142">
            <v>-12987561.202835735</v>
          </cell>
          <cell r="AL142">
            <v>-13516013.092019856</v>
          </cell>
          <cell r="AM142">
            <v>-14006798.300748048</v>
          </cell>
          <cell r="AN142">
            <v>-14494291.32053905</v>
          </cell>
          <cell r="AO142">
            <v>-14978492.15139286</v>
          </cell>
          <cell r="AP142">
            <v>-15459400.79330948</v>
          </cell>
          <cell r="AQ142">
            <v>-15854301.37498891</v>
          </cell>
          <cell r="AR142">
            <v>-16245909.767731149</v>
          </cell>
          <cell r="AS142">
            <v>-16634225.971536197</v>
          </cell>
          <cell r="AT142">
            <v>-17563870.836404052</v>
          </cell>
          <cell r="AU142">
            <v>-17945602.662334718</v>
          </cell>
          <cell r="AV142">
            <v>-18324042.299328193</v>
          </cell>
          <cell r="AW142">
            <v>-18699189.747384477</v>
          </cell>
          <cell r="AX142">
            <v>-19071045.006503571</v>
          </cell>
          <cell r="AY142">
            <v>-19439608.076685473</v>
          </cell>
          <cell r="AZ142">
            <v>-19804878.957930185</v>
          </cell>
          <cell r="BA142">
            <v>-20166857.650237706</v>
          </cell>
          <cell r="BB142">
            <v>-20525544.153608035</v>
          </cell>
          <cell r="BC142">
            <v>-20849536.487378672</v>
          </cell>
          <cell r="BD142">
            <v>-21172505.885753784</v>
          </cell>
          <cell r="BE142">
            <v>-21494452.348733373</v>
          </cell>
          <cell r="BF142">
            <v>-22359996.726317439</v>
          </cell>
          <cell r="BG142">
            <v>-22679897.31850598</v>
          </cell>
          <cell r="BH142">
            <v>-22998774.975298997</v>
          </cell>
          <cell r="BI142">
            <v>-23316629.69669649</v>
          </cell>
          <cell r="BJ142">
            <v>-23631192.229156792</v>
          </cell>
          <cell r="BK142">
            <v>-23942462.572679903</v>
          </cell>
          <cell r="BL142">
            <v>-24250440.727265824</v>
          </cell>
          <cell r="BM142">
            <v>-24555126.692914553</v>
          </cell>
          <cell r="BN142">
            <v>-24856520.469626091</v>
          </cell>
          <cell r="BO142">
            <v>-25126751.800025437</v>
          </cell>
          <cell r="BP142">
            <v>-25394825.568258427</v>
          </cell>
          <cell r="BQ142">
            <v>-25660741.774325058</v>
          </cell>
          <cell r="BR142">
            <v>-26469121.268225331</v>
          </cell>
          <cell r="BS142">
            <v>-26730722.349959247</v>
          </cell>
          <cell r="BT142">
            <v>-26990165.869526803</v>
          </cell>
          <cell r="BU142">
            <v>-27247451.826928005</v>
          </cell>
          <cell r="BV142">
            <v>-27501445.595392015</v>
          </cell>
        </row>
        <row r="143">
          <cell r="G143">
            <v>1</v>
          </cell>
          <cell r="H143">
            <v>2</v>
          </cell>
          <cell r="I143">
            <v>3</v>
          </cell>
          <cell r="J143">
            <v>4</v>
          </cell>
          <cell r="K143">
            <v>5</v>
          </cell>
          <cell r="L143">
            <v>6</v>
          </cell>
          <cell r="M143">
            <v>7</v>
          </cell>
          <cell r="N143">
            <v>8</v>
          </cell>
          <cell r="O143">
            <v>9</v>
          </cell>
          <cell r="P143">
            <v>10</v>
          </cell>
          <cell r="Q143">
            <v>11</v>
          </cell>
          <cell r="R143">
            <v>12</v>
          </cell>
          <cell r="S143">
            <v>13</v>
          </cell>
          <cell r="T143">
            <v>14</v>
          </cell>
          <cell r="U143">
            <v>15</v>
          </cell>
          <cell r="V143">
            <v>16</v>
          </cell>
          <cell r="W143">
            <v>17</v>
          </cell>
          <cell r="X143">
            <v>18</v>
          </cell>
          <cell r="Y143">
            <v>19</v>
          </cell>
          <cell r="Z143">
            <v>20</v>
          </cell>
          <cell r="AA143">
            <v>21</v>
          </cell>
          <cell r="AB143">
            <v>22</v>
          </cell>
          <cell r="AC143">
            <v>23</v>
          </cell>
          <cell r="AD143">
            <v>24</v>
          </cell>
          <cell r="AE143">
            <v>25</v>
          </cell>
          <cell r="AF143">
            <v>26</v>
          </cell>
          <cell r="AG143">
            <v>27</v>
          </cell>
          <cell r="AH143">
            <v>28</v>
          </cell>
          <cell r="AI143">
            <v>29</v>
          </cell>
          <cell r="AJ143">
            <v>30</v>
          </cell>
          <cell r="AK143">
            <v>31</v>
          </cell>
          <cell r="AL143">
            <v>32</v>
          </cell>
          <cell r="AM143">
            <v>33</v>
          </cell>
          <cell r="AN143">
            <v>34</v>
          </cell>
          <cell r="AO143">
            <v>35</v>
          </cell>
          <cell r="AP143">
            <v>36</v>
          </cell>
          <cell r="AQ143">
            <v>37</v>
          </cell>
          <cell r="AR143">
            <v>38</v>
          </cell>
          <cell r="AS143">
            <v>39</v>
          </cell>
          <cell r="AT143">
            <v>40</v>
          </cell>
          <cell r="AU143">
            <v>41</v>
          </cell>
          <cell r="AV143">
            <v>42</v>
          </cell>
          <cell r="AW143">
            <v>43</v>
          </cell>
          <cell r="AX143">
            <v>44</v>
          </cell>
          <cell r="AY143">
            <v>45</v>
          </cell>
          <cell r="AZ143">
            <v>46</v>
          </cell>
          <cell r="BA143">
            <v>47</v>
          </cell>
          <cell r="BB143">
            <v>48</v>
          </cell>
          <cell r="BC143">
            <v>49</v>
          </cell>
          <cell r="BD143">
            <v>50</v>
          </cell>
          <cell r="BE143">
            <v>51</v>
          </cell>
          <cell r="BF143">
            <v>52</v>
          </cell>
          <cell r="BG143">
            <v>53</v>
          </cell>
          <cell r="BH143">
            <v>54</v>
          </cell>
          <cell r="BI143">
            <v>55</v>
          </cell>
          <cell r="BJ143">
            <v>56</v>
          </cell>
          <cell r="BK143">
            <v>57</v>
          </cell>
          <cell r="BL143">
            <v>58</v>
          </cell>
          <cell r="BM143">
            <v>59</v>
          </cell>
          <cell r="BN143">
            <v>60</v>
          </cell>
          <cell r="BO143">
            <v>61</v>
          </cell>
          <cell r="BP143">
            <v>62</v>
          </cell>
          <cell r="BQ143">
            <v>63</v>
          </cell>
          <cell r="BR143">
            <v>64</v>
          </cell>
          <cell r="BS143">
            <v>65</v>
          </cell>
          <cell r="BT143">
            <v>66</v>
          </cell>
          <cell r="BU143">
            <v>67</v>
          </cell>
          <cell r="BV143">
            <v>68</v>
          </cell>
        </row>
        <row r="144">
          <cell r="A144" t="str">
            <v>PARA EL CALCULO DE LA TIR</v>
          </cell>
          <cell r="G144">
            <v>0</v>
          </cell>
          <cell r="H144">
            <v>0</v>
          </cell>
          <cell r="I144">
            <v>0</v>
          </cell>
          <cell r="J144">
            <v>0</v>
          </cell>
          <cell r="K144">
            <v>0</v>
          </cell>
          <cell r="L144">
            <v>0</v>
          </cell>
          <cell r="M144">
            <v>0</v>
          </cell>
          <cell r="N144">
            <v>0</v>
          </cell>
          <cell r="O144">
            <v>0</v>
          </cell>
          <cell r="P144">
            <v>0</v>
          </cell>
          <cell r="Q144">
            <v>0</v>
          </cell>
          <cell r="R144">
            <v>0</v>
          </cell>
          <cell r="S144">
            <v>0</v>
          </cell>
          <cell r="T144">
            <v>0</v>
          </cell>
          <cell r="U144">
            <v>0</v>
          </cell>
          <cell r="V144">
            <v>0</v>
          </cell>
          <cell r="W144">
            <v>0</v>
          </cell>
          <cell r="X144">
            <v>0</v>
          </cell>
          <cell r="Y144">
            <v>0</v>
          </cell>
          <cell r="Z144">
            <v>0</v>
          </cell>
          <cell r="AA144">
            <v>0</v>
          </cell>
          <cell r="AB144">
            <v>0</v>
          </cell>
          <cell r="AC144">
            <v>0</v>
          </cell>
          <cell r="AD144">
            <v>0</v>
          </cell>
          <cell r="AE144">
            <v>0</v>
          </cell>
          <cell r="AF144">
            <v>0</v>
          </cell>
          <cell r="AG144">
            <v>0</v>
          </cell>
          <cell r="AH144">
            <v>0</v>
          </cell>
          <cell r="AI144">
            <v>0</v>
          </cell>
          <cell r="AJ144">
            <v>0</v>
          </cell>
          <cell r="AK144">
            <v>0</v>
          </cell>
          <cell r="AL144">
            <v>0</v>
          </cell>
          <cell r="AM144">
            <v>0</v>
          </cell>
          <cell r="AN144">
            <v>0</v>
          </cell>
          <cell r="AO144">
            <v>0</v>
          </cell>
          <cell r="AP144">
            <v>0</v>
          </cell>
          <cell r="AQ144">
            <v>0</v>
          </cell>
          <cell r="AR144">
            <v>0</v>
          </cell>
          <cell r="AS144">
            <v>0</v>
          </cell>
          <cell r="AT144">
            <v>0</v>
          </cell>
          <cell r="AU144">
            <v>0</v>
          </cell>
          <cell r="AV144">
            <v>0</v>
          </cell>
          <cell r="AW144">
            <v>0</v>
          </cell>
          <cell r="AX144">
            <v>0</v>
          </cell>
          <cell r="AY144">
            <v>0</v>
          </cell>
          <cell r="AZ144">
            <v>0</v>
          </cell>
          <cell r="BA144">
            <v>0</v>
          </cell>
          <cell r="BB144">
            <v>0</v>
          </cell>
          <cell r="BC144">
            <v>0</v>
          </cell>
          <cell r="BD144">
            <v>0</v>
          </cell>
          <cell r="BE144">
            <v>0</v>
          </cell>
          <cell r="BF144">
            <v>0</v>
          </cell>
          <cell r="BG144">
            <v>0</v>
          </cell>
          <cell r="BH144">
            <v>0</v>
          </cell>
          <cell r="BI144">
            <v>0</v>
          </cell>
          <cell r="BJ144">
            <v>0</v>
          </cell>
          <cell r="BK144">
            <v>0</v>
          </cell>
          <cell r="BL144">
            <v>0</v>
          </cell>
          <cell r="BM144">
            <v>0</v>
          </cell>
          <cell r="BN144">
            <v>0</v>
          </cell>
          <cell r="BO144">
            <v>0</v>
          </cell>
          <cell r="BP144">
            <v>0</v>
          </cell>
          <cell r="BQ144">
            <v>0</v>
          </cell>
          <cell r="BR144">
            <v>0</v>
          </cell>
          <cell r="BS144">
            <v>0</v>
          </cell>
          <cell r="BT144">
            <v>0</v>
          </cell>
          <cell r="BU144">
            <v>0</v>
          </cell>
          <cell r="BV144">
            <v>0</v>
          </cell>
        </row>
        <row r="145">
          <cell r="A145" t="str">
            <v xml:space="preserve">Terreno </v>
          </cell>
          <cell r="D145">
            <v>17271456</v>
          </cell>
          <cell r="E145">
            <v>17271456</v>
          </cell>
          <cell r="F145">
            <v>17271456</v>
          </cell>
          <cell r="G145">
            <v>17271456</v>
          </cell>
        </row>
        <row r="146">
          <cell r="A146" t="str">
            <v>Intereses de terreno</v>
          </cell>
          <cell r="F146">
            <v>0</v>
          </cell>
        </row>
        <row r="147">
          <cell r="A147" t="str">
            <v>Bodegas Existentes</v>
          </cell>
          <cell r="D147">
            <v>12469000</v>
          </cell>
          <cell r="E147">
            <v>12469000</v>
          </cell>
          <cell r="F147">
            <v>12469000</v>
          </cell>
          <cell r="G147">
            <v>12469000</v>
          </cell>
        </row>
        <row r="148">
          <cell r="A148" t="str">
            <v>Superávit Mensual con terreno</v>
          </cell>
          <cell r="E148">
            <v>49769130.06375131</v>
          </cell>
          <cell r="F148">
            <v>52219923.888751425</v>
          </cell>
          <cell r="G148">
            <v>-29837576.310277376</v>
          </cell>
          <cell r="H148">
            <v>-97120.310277375553</v>
          </cell>
          <cell r="I148">
            <v>-97120.310277375553</v>
          </cell>
          <cell r="J148">
            <v>-369430.73527737556</v>
          </cell>
          <cell r="K148">
            <v>-97120.310277375553</v>
          </cell>
          <cell r="L148">
            <v>-552939.95527737553</v>
          </cell>
          <cell r="M148">
            <v>4064091.4670371553</v>
          </cell>
          <cell r="N148">
            <v>-442402.16080659506</v>
          </cell>
          <cell r="O148">
            <v>2067910.5783846756</v>
          </cell>
          <cell r="P148">
            <v>857617.65678163571</v>
          </cell>
          <cell r="Q148">
            <v>-180058.27762917127</v>
          </cell>
          <cell r="R148">
            <v>-2406172.902279322</v>
          </cell>
          <cell r="S148">
            <v>-3786272.4212335907</v>
          </cell>
          <cell r="T148">
            <v>-2338793.0975297531</v>
          </cell>
          <cell r="U148">
            <v>-2277721.4892570651</v>
          </cell>
          <cell r="V148">
            <v>-1498977.0161297112</v>
          </cell>
          <cell r="W148">
            <v>-2572509.3329358483</v>
          </cell>
          <cell r="X148">
            <v>-647813.35648020543</v>
          </cell>
          <cell r="Y148">
            <v>42761.425604315998</v>
          </cell>
          <cell r="Z148">
            <v>198980.88143927674</v>
          </cell>
          <cell r="AA148">
            <v>854180.443174346</v>
          </cell>
          <cell r="AB148">
            <v>2392815.8561397349</v>
          </cell>
          <cell r="AC148">
            <v>2097743.8111592345</v>
          </cell>
          <cell r="AD148">
            <v>-2113397.2567088427</v>
          </cell>
          <cell r="AE148">
            <v>-1204883.2183401319</v>
          </cell>
          <cell r="AF148">
            <v>-1048222.4355114836</v>
          </cell>
          <cell r="AG148">
            <v>-711306.85687796574</v>
          </cell>
          <cell r="AH148">
            <v>-1219532.1664729903</v>
          </cell>
          <cell r="AI148">
            <v>-638515.77606801502</v>
          </cell>
          <cell r="AJ148">
            <v>-602120.23566303984</v>
          </cell>
          <cell r="AK148">
            <v>-564113.39096812368</v>
          </cell>
          <cell r="AL148">
            <v>-528451.88918412151</v>
          </cell>
          <cell r="AM148">
            <v>-490785.20872819296</v>
          </cell>
          <cell r="AN148">
            <v>-487493.01979100204</v>
          </cell>
          <cell r="AO148">
            <v>-484200.83085381112</v>
          </cell>
          <cell r="AP148">
            <v>-480908.6419166202</v>
          </cell>
          <cell r="AQ148">
            <v>-394900.58167942916</v>
          </cell>
          <cell r="AR148">
            <v>-391608.39274223824</v>
          </cell>
          <cell r="AS148">
            <v>-388316.20380504732</v>
          </cell>
          <cell r="AT148">
            <v>-929644.86486785626</v>
          </cell>
          <cell r="AU148">
            <v>-381731.82593066548</v>
          </cell>
          <cell r="AV148">
            <v>-378439.63699347456</v>
          </cell>
          <cell r="AW148">
            <v>-375147.44805628364</v>
          </cell>
          <cell r="AX148">
            <v>-371855.2591190926</v>
          </cell>
          <cell r="AY148">
            <v>-368563.07018190168</v>
          </cell>
          <cell r="AZ148">
            <v>-365270.88124471076</v>
          </cell>
          <cell r="BA148">
            <v>-361978.69230751984</v>
          </cell>
          <cell r="BB148">
            <v>-358686.50337032904</v>
          </cell>
          <cell r="BC148">
            <v>-323992.33377063787</v>
          </cell>
          <cell r="BD148">
            <v>-322969.39837511361</v>
          </cell>
          <cell r="BE148">
            <v>-321946.46297958936</v>
          </cell>
          <cell r="BF148">
            <v>-865544.37758406508</v>
          </cell>
          <cell r="BG148">
            <v>-319900.59218854085</v>
          </cell>
          <cell r="BH148">
            <v>-318877.65679301659</v>
          </cell>
          <cell r="BI148">
            <v>-317854.72139749234</v>
          </cell>
          <cell r="BJ148">
            <v>-314562.5324603013</v>
          </cell>
          <cell r="BK148">
            <v>-311270.34352311038</v>
          </cell>
          <cell r="BL148">
            <v>-307978.15458591946</v>
          </cell>
          <cell r="BM148">
            <v>-304685.96564872854</v>
          </cell>
          <cell r="BN148">
            <v>-301393.77671153762</v>
          </cell>
          <cell r="BO148">
            <v>-270231.3303993466</v>
          </cell>
          <cell r="BP148">
            <v>-268073.76823298907</v>
          </cell>
          <cell r="BQ148">
            <v>-265916.20606663142</v>
          </cell>
          <cell r="BR148">
            <v>-808379.49390027393</v>
          </cell>
          <cell r="BS148">
            <v>-261601.08173391619</v>
          </cell>
          <cell r="BT148">
            <v>-259443.51956755854</v>
          </cell>
          <cell r="BU148">
            <v>-257285.95740120098</v>
          </cell>
          <cell r="BV148">
            <v>-253993.76846401006</v>
          </cell>
        </row>
        <row r="149">
          <cell r="A149" t="str">
            <v>Superávit acumulado con terreno</v>
          </cell>
          <cell r="F149">
            <v>52219923.888751425</v>
          </cell>
          <cell r="G149">
            <v>-29837576.310277376</v>
          </cell>
          <cell r="H149">
            <v>-29934696.620554753</v>
          </cell>
          <cell r="I149">
            <v>-30031816.930832129</v>
          </cell>
          <cell r="J149">
            <v>-30401247.666109506</v>
          </cell>
          <cell r="K149">
            <v>-30498367.976386882</v>
          </cell>
          <cell r="L149">
            <v>-31051307.931664258</v>
          </cell>
          <cell r="M149">
            <v>-26987216.464627102</v>
          </cell>
          <cell r="N149">
            <v>-27429618.625433698</v>
          </cell>
          <cell r="O149">
            <v>-25361708.047049023</v>
          </cell>
          <cell r="P149">
            <v>-24504090.390267387</v>
          </cell>
          <cell r="Q149">
            <v>-24684148.667896558</v>
          </cell>
          <cell r="R149">
            <v>-27090321.570175879</v>
          </cell>
          <cell r="S149">
            <v>-30876593.991409469</v>
          </cell>
          <cell r="T149">
            <v>-33215387.088939223</v>
          </cell>
          <cell r="U149">
            <v>-35493108.578196287</v>
          </cell>
          <cell r="V149">
            <v>-36992085.594325997</v>
          </cell>
          <cell r="W149">
            <v>-39564594.927261844</v>
          </cell>
          <cell r="X149">
            <v>-40212408.283742048</v>
          </cell>
          <cell r="Y149">
            <v>-40169646.858137734</v>
          </cell>
          <cell r="Z149">
            <v>-39970665.976698458</v>
          </cell>
          <cell r="AA149">
            <v>-39116485.533524111</v>
          </cell>
          <cell r="AB149">
            <v>-36723669.677384377</v>
          </cell>
          <cell r="AC149">
            <v>-34625925.866225138</v>
          </cell>
          <cell r="AD149">
            <v>-36739323.122933984</v>
          </cell>
          <cell r="AE149">
            <v>-37944206.341274112</v>
          </cell>
          <cell r="AF149">
            <v>-38992428.776785597</v>
          </cell>
          <cell r="AG149">
            <v>-39703735.633663565</v>
          </cell>
          <cell r="AH149">
            <v>-40923267.800136559</v>
          </cell>
          <cell r="AI149">
            <v>-41561783.576204576</v>
          </cell>
          <cell r="AJ149">
            <v>-42163903.811867617</v>
          </cell>
          <cell r="AK149">
            <v>-42728017.202835739</v>
          </cell>
          <cell r="AL149">
            <v>-43256469.092019863</v>
          </cell>
          <cell r="AM149">
            <v>-43747254.300748058</v>
          </cell>
          <cell r="AN149">
            <v>-44234747.320539057</v>
          </cell>
          <cell r="AO149">
            <v>-44718948.15139287</v>
          </cell>
          <cell r="AP149">
            <v>-45199856.793309487</v>
          </cell>
          <cell r="AQ149">
            <v>-45594757.374988914</v>
          </cell>
          <cell r="AR149">
            <v>-45986365.767731152</v>
          </cell>
          <cell r="AS149">
            <v>-46374681.971536197</v>
          </cell>
          <cell r="AT149">
            <v>-47304326.836404055</v>
          </cell>
          <cell r="AU149">
            <v>-47686058.662334718</v>
          </cell>
          <cell r="AV149">
            <v>-48064498.299328193</v>
          </cell>
          <cell r="AW149">
            <v>-48439645.747384474</v>
          </cell>
          <cell r="AX149">
            <v>-48811501.006503567</v>
          </cell>
          <cell r="AY149">
            <v>-49180064.076685466</v>
          </cell>
          <cell r="AZ149">
            <v>-49545334.957930177</v>
          </cell>
          <cell r="BA149">
            <v>-49907313.650237694</v>
          </cell>
          <cell r="BB149">
            <v>-50266000.153608024</v>
          </cell>
          <cell r="BC149">
            <v>-50589992.487378664</v>
          </cell>
          <cell r="BD149">
            <v>-50912961.885753781</v>
          </cell>
          <cell r="BE149">
            <v>-51234908.348733373</v>
          </cell>
          <cell r="BF149">
            <v>-52100452.726317436</v>
          </cell>
          <cell r="BG149">
            <v>-52420353.318505973</v>
          </cell>
          <cell r="BH149">
            <v>-52739230.975298986</v>
          </cell>
          <cell r="BI149">
            <v>-53057085.696696475</v>
          </cell>
          <cell r="BJ149">
            <v>-53371648.229156777</v>
          </cell>
          <cell r="BK149">
            <v>-53682918.572679885</v>
          </cell>
          <cell r="BL149">
            <v>-53990896.727265805</v>
          </cell>
          <cell r="BM149">
            <v>-54295582.692914531</v>
          </cell>
          <cell r="BN149">
            <v>-54596976.469626069</v>
          </cell>
          <cell r="BO149">
            <v>-54867207.800025418</v>
          </cell>
          <cell r="BP149">
            <v>-55135281.568258405</v>
          </cell>
          <cell r="BQ149">
            <v>-55401197.774325036</v>
          </cell>
          <cell r="BR149">
            <v>-56209577.268225312</v>
          </cell>
          <cell r="BS149">
            <v>-56471178.349959232</v>
          </cell>
          <cell r="BT149">
            <v>-56730621.869526789</v>
          </cell>
          <cell r="BU149">
            <v>-56987907.82692799</v>
          </cell>
          <cell r="BV149">
            <v>-57241901.595391996</v>
          </cell>
        </row>
        <row r="150">
          <cell r="G150">
            <v>1</v>
          </cell>
          <cell r="H150">
            <v>2</v>
          </cell>
          <cell r="I150">
            <v>3</v>
          </cell>
          <cell r="J150">
            <v>4</v>
          </cell>
          <cell r="K150">
            <v>5</v>
          </cell>
          <cell r="L150">
            <v>6</v>
          </cell>
          <cell r="M150">
            <v>7</v>
          </cell>
          <cell r="N150">
            <v>8</v>
          </cell>
          <cell r="O150">
            <v>9</v>
          </cell>
          <cell r="P150">
            <v>10</v>
          </cell>
          <cell r="Q150">
            <v>11</v>
          </cell>
          <cell r="R150">
            <v>12</v>
          </cell>
          <cell r="S150">
            <v>13</v>
          </cell>
          <cell r="T150">
            <v>14</v>
          </cell>
          <cell r="U150">
            <v>15</v>
          </cell>
          <cell r="V150">
            <v>16</v>
          </cell>
          <cell r="W150">
            <v>17</v>
          </cell>
          <cell r="X150">
            <v>18</v>
          </cell>
          <cell r="Y150">
            <v>19</v>
          </cell>
          <cell r="Z150">
            <v>20</v>
          </cell>
          <cell r="AA150">
            <v>21</v>
          </cell>
          <cell r="AB150">
            <v>22</v>
          </cell>
          <cell r="AC150">
            <v>23</v>
          </cell>
          <cell r="AD150">
            <v>24</v>
          </cell>
          <cell r="AE150">
            <v>25</v>
          </cell>
          <cell r="AF150">
            <v>26</v>
          </cell>
          <cell r="AG150">
            <v>27</v>
          </cell>
          <cell r="AH150">
            <v>28</v>
          </cell>
          <cell r="AI150">
            <v>29</v>
          </cell>
          <cell r="AJ150">
            <v>30</v>
          </cell>
          <cell r="AK150">
            <v>31</v>
          </cell>
          <cell r="AL150">
            <v>32</v>
          </cell>
          <cell r="AM150">
            <v>33</v>
          </cell>
          <cell r="AN150">
            <v>34</v>
          </cell>
          <cell r="AO150">
            <v>35</v>
          </cell>
          <cell r="AP150">
            <v>36</v>
          </cell>
          <cell r="AQ150">
            <v>37</v>
          </cell>
          <cell r="AR150">
            <v>38</v>
          </cell>
          <cell r="AS150">
            <v>39</v>
          </cell>
          <cell r="AT150">
            <v>40</v>
          </cell>
          <cell r="AU150">
            <v>41</v>
          </cell>
          <cell r="AV150">
            <v>42</v>
          </cell>
          <cell r="AW150">
            <v>43</v>
          </cell>
          <cell r="AX150">
            <v>44</v>
          </cell>
          <cell r="AY150">
            <v>45</v>
          </cell>
          <cell r="AZ150">
            <v>46</v>
          </cell>
          <cell r="BA150">
            <v>47</v>
          </cell>
          <cell r="BB150">
            <v>48</v>
          </cell>
          <cell r="BC150">
            <v>49</v>
          </cell>
          <cell r="BD150">
            <v>50</v>
          </cell>
          <cell r="BE150">
            <v>51</v>
          </cell>
          <cell r="BF150">
            <v>52</v>
          </cell>
          <cell r="BG150">
            <v>53</v>
          </cell>
          <cell r="BH150">
            <v>54</v>
          </cell>
          <cell r="BI150">
            <v>55</v>
          </cell>
          <cell r="BJ150">
            <v>56</v>
          </cell>
          <cell r="BK150">
            <v>57</v>
          </cell>
          <cell r="BL150">
            <v>58</v>
          </cell>
          <cell r="BM150">
            <v>59</v>
          </cell>
          <cell r="BN150">
            <v>60</v>
          </cell>
          <cell r="BO150">
            <v>61</v>
          </cell>
          <cell r="BP150">
            <v>62</v>
          </cell>
          <cell r="BQ150">
            <v>63</v>
          </cell>
          <cell r="BR150">
            <v>64</v>
          </cell>
          <cell r="BS150">
            <v>65</v>
          </cell>
          <cell r="BT150">
            <v>66</v>
          </cell>
          <cell r="BU150">
            <v>67</v>
          </cell>
          <cell r="BV150">
            <v>68</v>
          </cell>
        </row>
        <row r="151">
          <cell r="G151">
            <v>38718</v>
          </cell>
          <cell r="H151">
            <v>38749</v>
          </cell>
          <cell r="I151">
            <v>38777</v>
          </cell>
          <cell r="J151">
            <v>38808</v>
          </cell>
          <cell r="K151">
            <v>38838</v>
          </cell>
          <cell r="L151">
            <v>38869</v>
          </cell>
          <cell r="M151">
            <v>38899</v>
          </cell>
          <cell r="N151">
            <v>38930</v>
          </cell>
          <cell r="O151">
            <v>38961</v>
          </cell>
          <cell r="P151">
            <v>38991</v>
          </cell>
          <cell r="Q151">
            <v>39022</v>
          </cell>
          <cell r="R151">
            <v>39052</v>
          </cell>
          <cell r="S151">
            <v>39083</v>
          </cell>
          <cell r="T151">
            <v>39114</v>
          </cell>
          <cell r="U151">
            <v>39142</v>
          </cell>
          <cell r="V151">
            <v>39173</v>
          </cell>
          <cell r="W151">
            <v>39203</v>
          </cell>
          <cell r="X151">
            <v>39234</v>
          </cell>
          <cell r="Y151">
            <v>39264</v>
          </cell>
          <cell r="Z151">
            <v>39295</v>
          </cell>
          <cell r="AA151">
            <v>39326</v>
          </cell>
          <cell r="AB151">
            <v>39356</v>
          </cell>
          <cell r="AC151">
            <v>39387</v>
          </cell>
          <cell r="AD151">
            <v>39417</v>
          </cell>
          <cell r="AE151">
            <v>39448</v>
          </cell>
          <cell r="AF151">
            <v>39479</v>
          </cell>
          <cell r="AG151">
            <v>39508</v>
          </cell>
          <cell r="AH151">
            <v>39539</v>
          </cell>
          <cell r="AI151">
            <v>39569</v>
          </cell>
          <cell r="AJ151">
            <v>39600</v>
          </cell>
          <cell r="AK151">
            <v>39630</v>
          </cell>
          <cell r="AL151">
            <v>39661</v>
          </cell>
          <cell r="AM151">
            <v>39692</v>
          </cell>
          <cell r="AN151">
            <v>39722</v>
          </cell>
          <cell r="AO151">
            <v>39753</v>
          </cell>
          <cell r="AP151">
            <v>39783</v>
          </cell>
          <cell r="AQ151">
            <v>39814</v>
          </cell>
          <cell r="AR151">
            <v>39845</v>
          </cell>
          <cell r="AS151">
            <v>39873</v>
          </cell>
          <cell r="AT151">
            <v>39904</v>
          </cell>
          <cell r="AU151">
            <v>39934</v>
          </cell>
          <cell r="AV151">
            <v>39965</v>
          </cell>
          <cell r="AW151">
            <v>39995</v>
          </cell>
          <cell r="AX151">
            <v>40026</v>
          </cell>
          <cell r="AY151">
            <v>40057</v>
          </cell>
          <cell r="AZ151">
            <v>40087</v>
          </cell>
          <cell r="BA151">
            <v>40118</v>
          </cell>
          <cell r="BB151">
            <v>40148</v>
          </cell>
          <cell r="BC151">
            <v>40179</v>
          </cell>
          <cell r="BD151">
            <v>40210</v>
          </cell>
          <cell r="BE151">
            <v>40238</v>
          </cell>
          <cell r="BF151">
            <v>40269</v>
          </cell>
          <cell r="BG151">
            <v>40299</v>
          </cell>
          <cell r="BH151">
            <v>40330</v>
          </cell>
          <cell r="BI151">
            <v>40360</v>
          </cell>
          <cell r="BJ151">
            <v>40391</v>
          </cell>
          <cell r="BK151">
            <v>40422</v>
          </cell>
          <cell r="BL151">
            <v>40452</v>
          </cell>
          <cell r="BM151">
            <v>40483</v>
          </cell>
          <cell r="BN151">
            <v>40513</v>
          </cell>
          <cell r="BO151">
            <v>40544</v>
          </cell>
          <cell r="BP151">
            <v>40575</v>
          </cell>
          <cell r="BQ151">
            <v>40603</v>
          </cell>
          <cell r="BR151">
            <v>40634</v>
          </cell>
          <cell r="BS151">
            <v>40664</v>
          </cell>
          <cell r="BT151">
            <v>40695</v>
          </cell>
          <cell r="BU151">
            <v>40725</v>
          </cell>
          <cell r="BV151">
            <v>40756</v>
          </cell>
        </row>
        <row r="152">
          <cell r="A152" t="str">
            <v>CIFRAS EN MILES DE PESOS</v>
          </cell>
        </row>
        <row r="153">
          <cell r="A153" t="str">
            <v>DEVOLVIENDO LOS DICS A LOS USUARIOS</v>
          </cell>
        </row>
        <row r="154">
          <cell r="A154" t="str">
            <v>Capital de Trabajo Requerido sin Terreno</v>
          </cell>
          <cell r="B154">
            <v>30769612.180841047</v>
          </cell>
        </row>
        <row r="155">
          <cell r="A155" t="str">
            <v>Capital de Trabajo Requerido CON Terreno</v>
          </cell>
          <cell r="B155">
            <v>30769612.180841047</v>
          </cell>
        </row>
        <row r="156">
          <cell r="A156" t="str">
            <v>Mes Pico</v>
          </cell>
          <cell r="B156">
            <v>100</v>
          </cell>
        </row>
        <row r="157">
          <cell r="A157" t="str">
            <v>Utilidad</v>
          </cell>
          <cell r="B157">
            <v>79509586.06375131</v>
          </cell>
        </row>
        <row r="158">
          <cell r="A158" t="str">
            <v>Margen de Utilidad</v>
          </cell>
          <cell r="B158">
            <v>0.36736465208481794</v>
          </cell>
        </row>
        <row r="159">
          <cell r="A159" t="str">
            <v>T.I.R. Socios Mensual</v>
          </cell>
          <cell r="B159">
            <v>5.0315148625356921E-3</v>
          </cell>
        </row>
        <row r="160">
          <cell r="A160" t="str">
            <v>T.I.R.  Socios Anual</v>
          </cell>
          <cell r="B160">
            <v>6.2077386807678492E-2</v>
          </cell>
        </row>
        <row r="161">
          <cell r="A161" t="str">
            <v>Credito a Constructor</v>
          </cell>
          <cell r="B161">
            <v>65354502</v>
          </cell>
        </row>
        <row r="162">
          <cell r="A162" t="str">
            <v>Credito a Constructor sobre / CD + Terreno</v>
          </cell>
          <cell r="B162">
            <v>0.83418275837104405</v>
          </cell>
        </row>
        <row r="163">
          <cell r="A163" t="str">
            <v>Terreno</v>
          </cell>
          <cell r="B163">
            <v>17271456</v>
          </cell>
        </row>
        <row r="164">
          <cell r="A164" t="str">
            <v>% Terreno respecto a las Ventas</v>
          </cell>
          <cell r="B164">
            <v>0.16065251862135024</v>
          </cell>
        </row>
      </sheetData>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DCONST"/>
      <sheetName val="APU´S Rosaleda II"/>
      <sheetName val="MEMORIAS"/>
      <sheetName val="Insumos"/>
      <sheetName val="ACTIVIDADES"/>
      <sheetName val="respla2"/>
      <sheetName val="zapla2"/>
      <sheetName val="murconpla2"/>
      <sheetName val="conciclpla2"/>
      <sheetName val="vigasenpla2"/>
      <sheetName val="placaconpla2"/>
      <sheetName val="colpla2"/>
      <sheetName val="excyrelpla2"/>
      <sheetName val="conlimpla2"/>
      <sheetName val="vigasestpla2"/>
      <sheetName val="placapla2"/>
      <sheetName val="Codconpla2"/>
      <sheetName val="respla4"/>
      <sheetName val="zapla4"/>
      <sheetName val="murconpla4"/>
      <sheetName val="conciclpla4"/>
      <sheetName val="vigasenpla4"/>
      <sheetName val="placaconpla4"/>
      <sheetName val="colpla4"/>
      <sheetName val="conlimpla4"/>
      <sheetName val="excyrelpla4"/>
      <sheetName val="vigasestpla4"/>
      <sheetName val="placapla4"/>
      <sheetName val="Codconpla4"/>
      <sheetName val="respla1"/>
      <sheetName val="zapla1"/>
      <sheetName val="murconpla1"/>
      <sheetName val="concicpla1"/>
      <sheetName val="vigasenlpla1"/>
      <sheetName val="placonpla1"/>
      <sheetName val="colpla1"/>
      <sheetName val="conlimpla1"/>
      <sheetName val="excanyrellpla1"/>
      <sheetName val="vigasestpla1"/>
      <sheetName val="placpla1"/>
      <sheetName val="Codconspla1"/>
      <sheetName val="res45"/>
      <sheetName val="mcont45"/>
      <sheetName val="musotcu45"/>
      <sheetName val="placacimvigasenl45"/>
      <sheetName val="conlimp45"/>
      <sheetName val="excyrel45"/>
      <sheetName val="plac45"/>
      <sheetName val="escal45"/>
      <sheetName val="Codcons45"/>
      <sheetName val="res123"/>
      <sheetName val="mcont123"/>
      <sheetName val="musotcu123"/>
      <sheetName val="placacimvigasenl123"/>
      <sheetName val="conlimp123"/>
      <sheetName val="excyrel123"/>
      <sheetName val="plac123"/>
      <sheetName val="escal123"/>
      <sheetName val="Codcons123"/>
      <sheetName val="Excavaciones"/>
      <sheetName val="areasyetap"/>
      <sheetName val="Pptotorre"/>
      <sheetName val="TDTorre"/>
      <sheetName val="tdapto"/>
      <sheetName val="mtorre"/>
      <sheetName val="pptoporteria"/>
      <sheetName val="vigasestporteria"/>
      <sheetName val="TDPORTERIA"/>
      <sheetName val="mporteria"/>
      <sheetName val="msaloncom"/>
      <sheetName val="pptosalomcom"/>
      <sheetName val="exteriores"/>
      <sheetName val="inst"/>
      <sheetName val="Veloc Ventas "/>
      <sheetName val="Entregas "/>
      <sheetName val="FI"/>
      <sheetName val="PPTOETAPAS v3,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ow r="11">
          <cell r="A11" t="str">
            <v>04</v>
          </cell>
        </row>
      </sheetData>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llegato A - Bozza Convenzione"/>
      <sheetName val="Tabella x PEF"/>
      <sheetName val="Introiti Tangenziale"/>
      <sheetName val="Input"/>
    </sheetNames>
    <sheetDataSet>
      <sheetData sheetId="0" refreshError="1"/>
      <sheetData sheetId="1" refreshError="1"/>
      <sheetData sheetId="2" refreshError="1"/>
      <sheetData sheetId="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Cana"/>
      <sheetName val="GRUPO 2"/>
      <sheetName val="PPTO"/>
      <sheetName val="Cant M"/>
      <sheetName val="Cant PH"/>
      <sheetName val="Cant Val"/>
      <sheetName val="INTER"/>
      <sheetName val="F.M"/>
      <sheetName val="PGIO"/>
      <sheetName val="AIU"/>
      <sheetName val="Diseños"/>
      <sheetName val="FACTOR PREST"/>
      <sheetName val="Precios"/>
      <sheetName val="I.1"/>
      <sheetName val="I.2"/>
      <sheetName val="I.3"/>
      <sheetName val="I.4"/>
      <sheetName val="II.1"/>
      <sheetName val="II.2"/>
      <sheetName val="III.1"/>
      <sheetName val="III.2"/>
      <sheetName val="III.3"/>
      <sheetName val="III.4"/>
      <sheetName val="III.5"/>
      <sheetName val="III.6"/>
      <sheetName val="III.7"/>
      <sheetName val="III.8"/>
      <sheetName val="IV.1"/>
      <sheetName val="V.1"/>
      <sheetName val="V.2"/>
      <sheetName val="V.3"/>
      <sheetName val="Hoja1"/>
      <sheetName val="III.3 (2)"/>
      <sheetName val="fc 21 MPa"/>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5">
          <cell r="I5" t="str">
            <v>OBRERO (2)</v>
          </cell>
        </row>
        <row r="18">
          <cell r="A18" t="str">
            <v>COMPRESOR 185 P3/MIN GD</v>
          </cell>
        </row>
        <row r="19">
          <cell r="A19" t="str">
            <v>RETRO s/ll C:76m3 JCB-214S</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riego hidrosanitarios"/>
      <sheetName val="APU OK"/>
      <sheetName val="MyE"/>
      <sheetName val="DATOS"/>
      <sheetName val="JUNIO 16"/>
      <sheetName val="inversión anticipo"/>
      <sheetName val="PLAN INVERSION ANTICIPO"/>
      <sheetName val="Hoja3"/>
    </sheetNames>
    <sheetDataSet>
      <sheetData sheetId="0" refreshError="1"/>
      <sheetData sheetId="1" refreshError="1"/>
      <sheetData sheetId="2" refreshError="1"/>
      <sheetData sheetId="3">
        <row r="1">
          <cell r="B1" t="str">
            <v>CORPORACIÓN AUTÓNOMA REGIONAL DE LOS VALLES DEL SINÚ Y DEL SAN JORGE, CVS.</v>
          </cell>
        </row>
        <row r="2">
          <cell r="B2" t="str">
            <v>CONSORCIO MEGA PARQUES</v>
          </cell>
          <cell r="K2">
            <v>1</v>
          </cell>
          <cell r="L2">
            <v>1</v>
          </cell>
        </row>
        <row r="3">
          <cell r="K3">
            <v>1</v>
          </cell>
          <cell r="L3">
            <v>1</v>
          </cell>
        </row>
        <row r="4">
          <cell r="B4" t="str">
            <v>FIRMA C.MEGAPARQUES</v>
          </cell>
          <cell r="K4">
            <v>1</v>
          </cell>
          <cell r="L4">
            <v>1</v>
          </cell>
        </row>
      </sheetData>
      <sheetData sheetId="4" refreshError="1"/>
      <sheetData sheetId="5" refreshError="1"/>
      <sheetData sheetId="6" refreshError="1"/>
      <sheetData sheetId="7"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Disclaimer"/>
      <sheetName val="Sum"/>
      <sheetName val="NTBAss"/>
      <sheetName val="TBAss"/>
      <sheetName val="Constr&amp;Fund"/>
      <sheetName val="Constr&amp;FundAggr"/>
      <sheetName val="Loans"/>
      <sheetName val="Ops"/>
      <sheetName val="CF P&amp;L BS"/>
      <sheetName val="CF P&amp;L BS ann"/>
      <sheetName val="Int on Cash"/>
      <sheetName val="Assets"/>
      <sheetName val="Tax Sched"/>
      <sheetName val="Audit"/>
    </sheetNames>
    <sheetDataSet>
      <sheetData sheetId="0" refreshError="1">
        <row r="34">
          <cell r="D34" t="str">
            <v>Average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PM"/>
      <sheetName val="IPC"/>
      <sheetName val="EMPALMES"/>
      <sheetName val="WPI"/>
    </sheetNames>
    <sheetDataSet>
      <sheetData sheetId="0">
        <row r="1">
          <cell r="A1" t="str">
            <v>CODIGO SERIE</v>
          </cell>
          <cell r="B1" t="str">
            <v>63...</v>
          </cell>
          <cell r="C1" t="str">
            <v>63...</v>
          </cell>
          <cell r="D1" t="str">
            <v>63...</v>
          </cell>
          <cell r="E1" t="str">
            <v>63...</v>
          </cell>
          <cell r="F1" t="str">
            <v>63...</v>
          </cell>
          <cell r="G1" t="str">
            <v>64...</v>
          </cell>
          <cell r="H1" t="str">
            <v>63...</v>
          </cell>
          <cell r="I1" t="str">
            <v>63A..</v>
          </cell>
          <cell r="J1" t="str">
            <v>63...</v>
          </cell>
          <cell r="K1" t="str">
            <v>63...</v>
          </cell>
          <cell r="L1" t="str">
            <v>63...</v>
          </cell>
          <cell r="M1" t="str">
            <v>63...</v>
          </cell>
          <cell r="O1" t="str">
            <v>63...</v>
          </cell>
          <cell r="P1" t="str">
            <v>63...</v>
          </cell>
          <cell r="Q1" t="str">
            <v>64...</v>
          </cell>
          <cell r="R1" t="str">
            <v>63...</v>
          </cell>
          <cell r="S1" t="str">
            <v>63...</v>
          </cell>
          <cell r="T1" t="str">
            <v>64...</v>
          </cell>
          <cell r="U1" t="str">
            <v>64...</v>
          </cell>
          <cell r="V1" t="str">
            <v>63...</v>
          </cell>
        </row>
        <row r="2">
          <cell r="A2" t="str">
            <v>CODIGO PAÍS</v>
          </cell>
          <cell r="B2" t="str">
            <v>111</v>
          </cell>
          <cell r="C2" t="str">
            <v>134</v>
          </cell>
          <cell r="D2" t="str">
            <v>158</v>
          </cell>
          <cell r="E2" t="str">
            <v>138</v>
          </cell>
          <cell r="F2" t="str">
            <v>184</v>
          </cell>
          <cell r="G2" t="str">
            <v>132</v>
          </cell>
          <cell r="H2" t="str">
            <v>112</v>
          </cell>
          <cell r="I2" t="str">
            <v>136</v>
          </cell>
          <cell r="J2" t="str">
            <v>124</v>
          </cell>
          <cell r="K2" t="str">
            <v>146</v>
          </cell>
          <cell r="L2" t="str">
            <v>156</v>
          </cell>
          <cell r="M2" t="str">
            <v>144</v>
          </cell>
          <cell r="O2" t="str">
            <v>273</v>
          </cell>
          <cell r="P2" t="str">
            <v>299</v>
          </cell>
          <cell r="Q2" t="str">
            <v>248</v>
          </cell>
          <cell r="R2" t="str">
            <v>223</v>
          </cell>
          <cell r="S2" t="str">
            <v>228</v>
          </cell>
          <cell r="T2" t="str">
            <v>293</v>
          </cell>
          <cell r="U2" t="str">
            <v>283</v>
          </cell>
          <cell r="V2" t="str">
            <v>213</v>
          </cell>
        </row>
        <row r="3">
          <cell r="A3" t="str">
            <v>CODIGO</v>
          </cell>
        </row>
        <row r="4">
          <cell r="A4" t="str">
            <v>PAIS</v>
          </cell>
          <cell r="B4" t="str">
            <v>USA</v>
          </cell>
          <cell r="C4" t="str">
            <v>ALEMANIA</v>
          </cell>
          <cell r="D4" t="str">
            <v>JAPON</v>
          </cell>
          <cell r="E4" t="str">
            <v>HOLANDA</v>
          </cell>
          <cell r="F4" t="str">
            <v>ESPANA</v>
          </cell>
          <cell r="G4" t="str">
            <v>FRANCIA</v>
          </cell>
          <cell r="H4" t="str">
            <v>REINO U.</v>
          </cell>
          <cell r="I4" t="str">
            <v>ITALIA</v>
          </cell>
          <cell r="J4" t="str">
            <v>BELGICA</v>
          </cell>
          <cell r="K4" t="str">
            <v>SUIZA</v>
          </cell>
          <cell r="L4" t="str">
            <v>CANADA</v>
          </cell>
          <cell r="M4" t="str">
            <v>SUECIA</v>
          </cell>
          <cell r="N4">
            <v>0</v>
          </cell>
          <cell r="O4" t="str">
            <v>MEXICO</v>
          </cell>
          <cell r="P4" t="str">
            <v>VENEZUELA</v>
          </cell>
          <cell r="Q4" t="str">
            <v>ECUADOR</v>
          </cell>
          <cell r="R4" t="str">
            <v>BRASIL</v>
          </cell>
          <cell r="S4" t="str">
            <v>CHILE</v>
          </cell>
          <cell r="T4" t="str">
            <v>PERU</v>
          </cell>
          <cell r="U4" t="str">
            <v>PANAMA</v>
          </cell>
          <cell r="V4" t="str">
            <v>ARGENTINA</v>
          </cell>
        </row>
        <row r="5">
          <cell r="A5">
            <v>31747</v>
          </cell>
          <cell r="B5">
            <v>82.797888020980565</v>
          </cell>
          <cell r="C5">
            <v>90.36436276816832</v>
          </cell>
          <cell r="D5">
            <v>104.59886540271191</v>
          </cell>
          <cell r="E5">
            <v>91.224949774120432</v>
          </cell>
          <cell r="F5">
            <v>81.920707257246221</v>
          </cell>
          <cell r="G5">
            <v>81.222316558271274</v>
          </cell>
          <cell r="H5">
            <v>73.053255085399655</v>
          </cell>
          <cell r="I5">
            <v>69.082385398020335</v>
          </cell>
          <cell r="J5">
            <v>98.936102584903892</v>
          </cell>
          <cell r="K5">
            <v>91.596271035341502</v>
          </cell>
          <cell r="L5">
            <v>83.921329448517852</v>
          </cell>
          <cell r="M5">
            <v>73.384926231846507</v>
          </cell>
          <cell r="O5">
            <v>12.304143436029321</v>
          </cell>
          <cell r="P5">
            <v>7.1000870707738404</v>
          </cell>
          <cell r="Q5">
            <v>4.909975179795004</v>
          </cell>
          <cell r="R5">
            <v>5.180377402216365E-7</v>
          </cell>
          <cell r="S5">
            <v>38.020257220917756</v>
          </cell>
          <cell r="T5">
            <v>5.5878856302097007E-4</v>
          </cell>
          <cell r="U5">
            <v>93.533529213964911</v>
          </cell>
          <cell r="V5">
            <v>8.1812244706614811E-3</v>
          </cell>
        </row>
        <row r="6">
          <cell r="A6">
            <v>31778</v>
          </cell>
          <cell r="B6">
            <v>83.462264856103062</v>
          </cell>
          <cell r="C6">
            <v>89.985873482186378</v>
          </cell>
          <cell r="D6">
            <v>103.76871542988557</v>
          </cell>
          <cell r="E6">
            <v>91.319483495813614</v>
          </cell>
          <cell r="F6">
            <v>82.101348643512324</v>
          </cell>
          <cell r="G6">
            <v>81.966564575593111</v>
          </cell>
          <cell r="H6">
            <v>73.744066567444349</v>
          </cell>
          <cell r="I6">
            <v>69.845061355348875</v>
          </cell>
          <cell r="J6">
            <v>98.096366887009907</v>
          </cell>
          <cell r="K6">
            <v>90.791912957984678</v>
          </cell>
          <cell r="L6">
            <v>84.376433871857245</v>
          </cell>
          <cell r="M6">
            <v>74.043087552939767</v>
          </cell>
          <cell r="O6">
            <v>13.221579310596368</v>
          </cell>
          <cell r="P6">
            <v>7.473523875294938</v>
          </cell>
          <cell r="Q6">
            <v>4.998369144934304</v>
          </cell>
          <cell r="R6">
            <v>5.7117097030218014E-7</v>
          </cell>
          <cell r="S6">
            <v>37.702774869548563</v>
          </cell>
          <cell r="T6">
            <v>5.9550721555452421E-4</v>
          </cell>
          <cell r="U6">
            <v>93.64787324300606</v>
          </cell>
          <cell r="V6">
            <v>8.6158002796441081E-3</v>
          </cell>
        </row>
        <row r="7">
          <cell r="A7">
            <v>31809</v>
          </cell>
          <cell r="B7">
            <v>83.877499654040221</v>
          </cell>
          <cell r="C7">
            <v>89.796628349997761</v>
          </cell>
          <cell r="D7">
            <v>103.65012211593394</v>
          </cell>
          <cell r="E7">
            <v>91.035883285523695</v>
          </cell>
          <cell r="F7">
            <v>82.191668881956844</v>
          </cell>
          <cell r="G7">
            <v>82.115414726129714</v>
          </cell>
          <cell r="H7">
            <v>74.003120657368669</v>
          </cell>
          <cell r="I7">
            <v>69.965483874927074</v>
          </cell>
          <cell r="J7">
            <v>97.714669128907531</v>
          </cell>
          <cell r="K7">
            <v>90.590823193588591</v>
          </cell>
          <cell r="L7">
            <v>84.103371767119611</v>
          </cell>
          <cell r="M7">
            <v>74.207627214562876</v>
          </cell>
          <cell r="O7">
            <v>14.007250658543047</v>
          </cell>
          <cell r="P7">
            <v>8.067192590930695</v>
          </cell>
          <cell r="Q7">
            <v>5.1250372165191971</v>
          </cell>
          <cell r="R7">
            <v>6.2910517444354728E-7</v>
          </cell>
          <cell r="S7">
            <v>38.034688007768061</v>
          </cell>
          <cell r="T7">
            <v>6.2855494820827495E-4</v>
          </cell>
          <cell r="U7">
            <v>93.590700751769972</v>
          </cell>
          <cell r="V7">
            <v>9.2101006993550501E-3</v>
          </cell>
        </row>
        <row r="8">
          <cell r="A8">
            <v>31837</v>
          </cell>
          <cell r="B8">
            <v>84.043593380144586</v>
          </cell>
          <cell r="C8">
            <v>89.891250916092076</v>
          </cell>
          <cell r="D8">
            <v>103.76871542988557</v>
          </cell>
          <cell r="E8">
            <v>91.035883285523695</v>
          </cell>
          <cell r="F8">
            <v>82.281989120401349</v>
          </cell>
          <cell r="G8">
            <v>82.214647248033714</v>
          </cell>
          <cell r="H8">
            <v>74.175823096194975</v>
          </cell>
          <cell r="I8">
            <v>70.045765554645854</v>
          </cell>
          <cell r="J8">
            <v>98.172706018584549</v>
          </cell>
          <cell r="K8">
            <v>90.691368075786642</v>
          </cell>
          <cell r="L8">
            <v>84.103371767119611</v>
          </cell>
          <cell r="M8">
            <v>74.043087552939767</v>
          </cell>
          <cell r="O8">
            <v>15.031264605415668</v>
          </cell>
          <cell r="P8">
            <v>8.5603206392531543</v>
          </cell>
          <cell r="Q8">
            <v>5.3893082452922236</v>
          </cell>
          <cell r="R8">
            <v>7.1492160276700436E-7</v>
          </cell>
          <cell r="S8">
            <v>39.10258135667808</v>
          </cell>
          <cell r="T8">
            <v>6.6225067427181609E-4</v>
          </cell>
          <cell r="U8">
            <v>93.81938976328334</v>
          </cell>
          <cell r="V8">
            <v>9.9330104832606597E-3</v>
          </cell>
        </row>
      </sheetData>
      <sheetData sheetId="1"/>
      <sheetData sheetId="2"/>
      <sheetData sheetId="3"/>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bra Óptica"/>
      <sheetName val="Total Corredor 1"/>
      <sheetName val="Tramo 1 Sector 1"/>
      <sheetName val="Tramo 1 Sector 2"/>
      <sheetName val="Tramo 1 Sector 3"/>
      <sheetName val="Tramo 2 Sector 1"/>
      <sheetName val="Tramo 2 Sector2 "/>
      <sheetName val="Peajes"/>
      <sheetName val="Costos Centro Gestión Princip"/>
      <sheetName val="Costos Centro Gestión Pequeño"/>
      <sheetName val="Subs Video Vig"/>
      <sheetName val="Pesaje"/>
      <sheetName val="Sistemas Mensajeria Variable"/>
      <sheetName val="Postes SOS"/>
    </sheetNames>
    <sheetDataSet>
      <sheetData sheetId="0" refreshError="1"/>
      <sheetData sheetId="1" refreshError="1">
        <row r="10">
          <cell r="I10">
            <v>2000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Propuestas"/>
      <sheetName val="aritmético"/>
      <sheetName val="geométrico"/>
      <sheetName val="exponencial"/>
      <sheetName val="resumen"/>
      <sheetName val="Gráfico de población"/>
      <sheetName val="RAS 2000"/>
      <sheetName val="parámetros"/>
      <sheetName val="Hoja3"/>
      <sheetName val="Caudales "/>
      <sheetName val="tramos"/>
      <sheetName val="Densidad Poblacional"/>
      <sheetName val="Hoja2"/>
      <sheetName val="área x pozo inicial"/>
      <sheetName val="área x pozo final"/>
      <sheetName val="área en pozo inicial"/>
      <sheetName val="área en pozo final"/>
      <sheetName val="áreas x tramo inicial"/>
      <sheetName val="áreas x tramo final"/>
      <sheetName val="DISEÑO "/>
      <sheetName val="cotas"/>
      <sheetName val="DISEÑO"/>
      <sheetName val="Hoja1"/>
      <sheetName val="topog"/>
      <sheetName val="15-16"/>
      <sheetName val="Top Col"/>
      <sheetName val="Vol "/>
      <sheetName val="Vol  REAL"/>
      <sheetName val="LAGUNA"/>
      <sheetName val="Presp"/>
      <sheetName val="LAGCAB"/>
      <sheetName val="A.P.U"/>
      <sheetName val="Costo Total"/>
      <sheetName val="AIU"/>
      <sheetName val="Pozos"/>
      <sheetName val="top"/>
      <sheetName val="COSTOS"/>
      <sheetName val="PADILLA "/>
      <sheetName val="TUB"/>
      <sheetName val="SRI"/>
      <sheetName val="Materiales (2)"/>
      <sheetName val="PlanFinanciero"/>
      <sheetName val="Cronograma "/>
      <sheetName val="Seguimiento"/>
      <sheetName val="seguim2"/>
      <sheetName val="seguim1ALC"/>
      <sheetName val="seguim3"/>
      <sheetName val="resumen2"/>
      <sheetName val="INSUMOS"/>
      <sheetName val="Locyrepl"/>
      <sheetName val="excvmatcom0-1.5m"/>
      <sheetName val="excvmatcom1.5-3.0"/>
      <sheetName val="excvmatcom3.0-5.0"/>
      <sheetName val="entib1"/>
      <sheetName val="entib2"/>
      <sheetName val="SumInstTubØ=6&quot; "/>
      <sheetName val="SumInstTubØ=8&quot;"/>
      <sheetName val="SumInstTubØ=10&quot;"/>
      <sheetName val="SumInstTubØ=12&quot;"/>
      <sheetName val="Concreto3000"/>
      <sheetName val="pozo0.0-2m"/>
      <sheetName val="pozo 2-3.0m"/>
      <sheetName val="pozo mayores 3.0"/>
      <sheetName val="ConexDomic  (2)"/>
      <sheetName val="CamaraCaida"/>
      <sheetName val="mortImp"/>
      <sheetName val="rellmatexcav"/>
      <sheetName val="rellmatselecc"/>
      <sheetName val="retmat"/>
      <sheetName val="NOVAFORT (3)"/>
      <sheetName val="NOVAFORT"/>
      <sheetName val="Anchzanja"/>
      <sheetName val="APU ALFAB"/>
      <sheetName val="OBRAS CIVILES ZONA 1"/>
      <sheetName val="Anacondet.rpt"/>
      <sheetName val="Hoja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2">
          <cell r="B2">
            <v>1</v>
          </cell>
          <cell r="C2">
            <v>184.45</v>
          </cell>
        </row>
        <row r="3">
          <cell r="B3">
            <v>2</v>
          </cell>
          <cell r="C3">
            <v>184.06</v>
          </cell>
        </row>
        <row r="4">
          <cell r="B4">
            <v>3</v>
          </cell>
          <cell r="C4">
            <v>184.05</v>
          </cell>
        </row>
        <row r="5">
          <cell r="B5">
            <v>4</v>
          </cell>
          <cell r="C5">
            <v>183.37</v>
          </cell>
        </row>
        <row r="6">
          <cell r="B6">
            <v>5</v>
          </cell>
          <cell r="C6">
            <v>183.05</v>
          </cell>
        </row>
        <row r="7">
          <cell r="B7">
            <v>6</v>
          </cell>
          <cell r="C7">
            <v>184.08</v>
          </cell>
        </row>
        <row r="8">
          <cell r="B8">
            <v>7</v>
          </cell>
          <cell r="C8">
            <v>182.94</v>
          </cell>
        </row>
        <row r="9">
          <cell r="B9">
            <v>8</v>
          </cell>
          <cell r="C9">
            <v>182.6</v>
          </cell>
        </row>
        <row r="10">
          <cell r="B10">
            <v>9</v>
          </cell>
          <cell r="C10">
            <v>185.42</v>
          </cell>
        </row>
        <row r="11">
          <cell r="B11">
            <v>10</v>
          </cell>
          <cell r="C11">
            <v>183.41</v>
          </cell>
        </row>
        <row r="12">
          <cell r="B12">
            <v>11</v>
          </cell>
          <cell r="C12">
            <v>182.48</v>
          </cell>
        </row>
        <row r="13">
          <cell r="B13">
            <v>12</v>
          </cell>
          <cell r="C13">
            <v>183.29</v>
          </cell>
        </row>
        <row r="14">
          <cell r="B14">
            <v>13</v>
          </cell>
          <cell r="C14">
            <v>190.08</v>
          </cell>
        </row>
        <row r="15">
          <cell r="B15">
            <v>14</v>
          </cell>
          <cell r="C15">
            <v>185.39</v>
          </cell>
        </row>
        <row r="16">
          <cell r="B16">
            <v>15</v>
          </cell>
          <cell r="C16">
            <v>184.01</v>
          </cell>
        </row>
        <row r="17">
          <cell r="B17">
            <v>16</v>
          </cell>
          <cell r="C17">
            <v>186.64</v>
          </cell>
        </row>
        <row r="18">
          <cell r="B18">
            <v>17</v>
          </cell>
          <cell r="C18">
            <v>189.05</v>
          </cell>
        </row>
        <row r="19">
          <cell r="B19">
            <v>18</v>
          </cell>
          <cell r="C19">
            <v>183.64</v>
          </cell>
        </row>
        <row r="20">
          <cell r="B20">
            <v>19</v>
          </cell>
          <cell r="C20">
            <v>186.29</v>
          </cell>
        </row>
        <row r="21">
          <cell r="B21">
            <v>20</v>
          </cell>
          <cell r="C21">
            <v>184.59</v>
          </cell>
        </row>
        <row r="22">
          <cell r="B22">
            <v>21</v>
          </cell>
          <cell r="C22">
            <v>183.31</v>
          </cell>
        </row>
        <row r="23">
          <cell r="B23">
            <v>22</v>
          </cell>
          <cell r="C23">
            <v>183.59</v>
          </cell>
        </row>
        <row r="24">
          <cell r="B24">
            <v>23</v>
          </cell>
          <cell r="C24">
            <v>183.06</v>
          </cell>
        </row>
        <row r="25">
          <cell r="B25">
            <v>24</v>
          </cell>
          <cell r="C25">
            <v>185.04</v>
          </cell>
        </row>
        <row r="26">
          <cell r="B26">
            <v>25</v>
          </cell>
          <cell r="C26">
            <v>184.47</v>
          </cell>
        </row>
        <row r="27">
          <cell r="B27">
            <v>26</v>
          </cell>
          <cell r="C27">
            <v>189.69</v>
          </cell>
        </row>
        <row r="28">
          <cell r="B28">
            <v>27</v>
          </cell>
          <cell r="C28">
            <v>189.61</v>
          </cell>
        </row>
        <row r="29">
          <cell r="B29">
            <v>28</v>
          </cell>
          <cell r="C29">
            <v>190.46</v>
          </cell>
        </row>
        <row r="30">
          <cell r="B30">
            <v>29</v>
          </cell>
          <cell r="C30">
            <v>189.42</v>
          </cell>
        </row>
        <row r="31">
          <cell r="B31">
            <v>30</v>
          </cell>
          <cell r="C31">
            <v>186.96</v>
          </cell>
        </row>
        <row r="32">
          <cell r="B32">
            <v>31</v>
          </cell>
          <cell r="C32">
            <v>185.8</v>
          </cell>
        </row>
        <row r="33">
          <cell r="B33">
            <v>32</v>
          </cell>
          <cell r="C33">
            <v>183.15</v>
          </cell>
        </row>
        <row r="34">
          <cell r="B34">
            <v>33</v>
          </cell>
          <cell r="C34">
            <v>182.88</v>
          </cell>
        </row>
        <row r="35">
          <cell r="B35">
            <v>34</v>
          </cell>
          <cell r="C35">
            <v>183</v>
          </cell>
        </row>
        <row r="36">
          <cell r="B36">
            <v>35</v>
          </cell>
          <cell r="C36">
            <v>182.56</v>
          </cell>
        </row>
        <row r="37">
          <cell r="B37">
            <v>36</v>
          </cell>
          <cell r="C37">
            <v>183.37</v>
          </cell>
        </row>
        <row r="38">
          <cell r="B38">
            <v>37</v>
          </cell>
          <cell r="C38">
            <v>182.76</v>
          </cell>
        </row>
        <row r="39">
          <cell r="B39">
            <v>38</v>
          </cell>
          <cell r="C39">
            <v>182.77</v>
          </cell>
        </row>
        <row r="40">
          <cell r="B40">
            <v>39</v>
          </cell>
          <cell r="C40">
            <v>188.53</v>
          </cell>
        </row>
        <row r="41">
          <cell r="B41">
            <v>40</v>
          </cell>
          <cell r="C41">
            <v>185.79</v>
          </cell>
        </row>
        <row r="42">
          <cell r="B42">
            <v>41</v>
          </cell>
          <cell r="C42">
            <v>183.76</v>
          </cell>
        </row>
        <row r="43">
          <cell r="B43">
            <v>42</v>
          </cell>
          <cell r="C43">
            <v>184.94</v>
          </cell>
        </row>
        <row r="44">
          <cell r="B44">
            <v>43</v>
          </cell>
          <cell r="C44">
            <v>184.14</v>
          </cell>
        </row>
        <row r="45">
          <cell r="B45">
            <v>44</v>
          </cell>
          <cell r="C45">
            <v>183.6</v>
          </cell>
        </row>
        <row r="46">
          <cell r="B46">
            <v>45</v>
          </cell>
          <cell r="C46">
            <v>191.07</v>
          </cell>
        </row>
        <row r="47">
          <cell r="B47">
            <v>46</v>
          </cell>
          <cell r="C47">
            <v>193.34</v>
          </cell>
        </row>
        <row r="48">
          <cell r="B48">
            <v>47</v>
          </cell>
          <cell r="C48">
            <v>191.4</v>
          </cell>
        </row>
        <row r="49">
          <cell r="B49">
            <v>48</v>
          </cell>
          <cell r="C49">
            <v>182.73</v>
          </cell>
        </row>
        <row r="50">
          <cell r="B50">
            <v>49</v>
          </cell>
          <cell r="C50">
            <v>188.23</v>
          </cell>
        </row>
        <row r="51">
          <cell r="B51">
            <v>50</v>
          </cell>
          <cell r="C51">
            <v>188.23</v>
          </cell>
        </row>
        <row r="52">
          <cell r="B52">
            <v>51</v>
          </cell>
          <cell r="C52">
            <v>187.29</v>
          </cell>
        </row>
        <row r="53">
          <cell r="B53">
            <v>52</v>
          </cell>
          <cell r="C53">
            <v>193.3</v>
          </cell>
        </row>
        <row r="54">
          <cell r="B54">
            <v>53</v>
          </cell>
          <cell r="C54">
            <v>190.12</v>
          </cell>
        </row>
        <row r="55">
          <cell r="B55">
            <v>54</v>
          </cell>
          <cell r="C55">
            <v>191.06</v>
          </cell>
        </row>
        <row r="56">
          <cell r="B56">
            <v>55</v>
          </cell>
          <cell r="C56">
            <v>182.18</v>
          </cell>
        </row>
        <row r="57">
          <cell r="B57">
            <v>56</v>
          </cell>
          <cell r="C57">
            <v>181.9</v>
          </cell>
        </row>
        <row r="58">
          <cell r="B58">
            <v>57</v>
          </cell>
          <cell r="C58">
            <v>187.54</v>
          </cell>
        </row>
        <row r="59">
          <cell r="B59">
            <v>58</v>
          </cell>
          <cell r="C59">
            <v>182.11</v>
          </cell>
        </row>
        <row r="60">
          <cell r="B60">
            <v>59</v>
          </cell>
          <cell r="C60">
            <v>188.7</v>
          </cell>
        </row>
        <row r="61">
          <cell r="B61">
            <v>60</v>
          </cell>
          <cell r="C61">
            <v>182.18</v>
          </cell>
        </row>
        <row r="62">
          <cell r="B62">
            <v>61</v>
          </cell>
          <cell r="C62">
            <v>181.92</v>
          </cell>
        </row>
        <row r="63">
          <cell r="B63">
            <v>62</v>
          </cell>
          <cell r="C63">
            <v>181.64999999999998</v>
          </cell>
        </row>
        <row r="64">
          <cell r="B64">
            <v>63</v>
          </cell>
          <cell r="C64">
            <v>181.8</v>
          </cell>
        </row>
        <row r="65">
          <cell r="B65">
            <v>64</v>
          </cell>
          <cell r="C65">
            <v>181.47</v>
          </cell>
        </row>
        <row r="66">
          <cell r="B66">
            <v>65</v>
          </cell>
          <cell r="C66">
            <v>181.56</v>
          </cell>
        </row>
        <row r="67">
          <cell r="B67">
            <v>66</v>
          </cell>
          <cell r="C67">
            <v>180.07000000000002</v>
          </cell>
        </row>
        <row r="68">
          <cell r="B68">
            <v>67</v>
          </cell>
          <cell r="C68">
            <v>180.18</v>
          </cell>
        </row>
        <row r="69">
          <cell r="B69">
            <v>68</v>
          </cell>
          <cell r="C69">
            <v>180.11999999999998</v>
          </cell>
        </row>
        <row r="70">
          <cell r="B70">
            <v>69</v>
          </cell>
          <cell r="C70">
            <v>180.7</v>
          </cell>
        </row>
        <row r="71">
          <cell r="B71">
            <v>70</v>
          </cell>
          <cell r="C71">
            <v>180.1</v>
          </cell>
        </row>
        <row r="72">
          <cell r="B72">
            <v>71</v>
          </cell>
          <cell r="C72">
            <v>179.55</v>
          </cell>
        </row>
        <row r="73">
          <cell r="B73">
            <v>72</v>
          </cell>
          <cell r="C73">
            <v>179.9</v>
          </cell>
        </row>
        <row r="74">
          <cell r="B74">
            <v>73</v>
          </cell>
          <cell r="C74">
            <v>179.48</v>
          </cell>
        </row>
        <row r="75">
          <cell r="B75">
            <v>74</v>
          </cell>
          <cell r="C75">
            <v>179.75</v>
          </cell>
        </row>
        <row r="76">
          <cell r="B76">
            <v>75</v>
          </cell>
          <cell r="C76">
            <v>179.51</v>
          </cell>
        </row>
        <row r="77">
          <cell r="B77">
            <v>76</v>
          </cell>
          <cell r="C77">
            <v>179.21</v>
          </cell>
        </row>
        <row r="78">
          <cell r="B78">
            <v>77</v>
          </cell>
          <cell r="C78">
            <v>179.41</v>
          </cell>
        </row>
        <row r="79">
          <cell r="B79">
            <v>78</v>
          </cell>
        </row>
        <row r="80">
          <cell r="B80">
            <v>79</v>
          </cell>
        </row>
        <row r="81">
          <cell r="B81">
            <v>80</v>
          </cell>
        </row>
        <row r="82">
          <cell r="B82">
            <v>81</v>
          </cell>
        </row>
        <row r="83">
          <cell r="B83">
            <v>82</v>
          </cell>
        </row>
        <row r="84">
          <cell r="B84">
            <v>83</v>
          </cell>
        </row>
        <row r="85">
          <cell r="B85">
            <v>84</v>
          </cell>
        </row>
        <row r="86">
          <cell r="B86">
            <v>85</v>
          </cell>
        </row>
        <row r="87">
          <cell r="B87">
            <v>86</v>
          </cell>
        </row>
        <row r="88">
          <cell r="B88">
            <v>87</v>
          </cell>
        </row>
        <row r="89">
          <cell r="B89">
            <v>88</v>
          </cell>
        </row>
        <row r="90">
          <cell r="B90">
            <v>89</v>
          </cell>
        </row>
        <row r="91">
          <cell r="B91">
            <v>90</v>
          </cell>
        </row>
        <row r="92">
          <cell r="B92">
            <v>91</v>
          </cell>
        </row>
        <row r="93">
          <cell r="B93">
            <v>92</v>
          </cell>
        </row>
        <row r="94">
          <cell r="B94">
            <v>93</v>
          </cell>
        </row>
        <row r="95">
          <cell r="B95">
            <v>94</v>
          </cell>
        </row>
        <row r="96">
          <cell r="B96">
            <v>95</v>
          </cell>
        </row>
        <row r="97">
          <cell r="B97">
            <v>96</v>
          </cell>
        </row>
        <row r="98">
          <cell r="B98">
            <v>97</v>
          </cell>
        </row>
        <row r="99">
          <cell r="B99">
            <v>98</v>
          </cell>
        </row>
        <row r="100">
          <cell r="B100">
            <v>99</v>
          </cell>
        </row>
        <row r="101">
          <cell r="B101">
            <v>100</v>
          </cell>
        </row>
        <row r="102">
          <cell r="B102">
            <v>101</v>
          </cell>
        </row>
        <row r="103">
          <cell r="B103">
            <v>102</v>
          </cell>
        </row>
        <row r="104">
          <cell r="B104">
            <v>103</v>
          </cell>
        </row>
        <row r="105">
          <cell r="B105">
            <v>104</v>
          </cell>
        </row>
        <row r="106">
          <cell r="B106">
            <v>105</v>
          </cell>
        </row>
        <row r="107">
          <cell r="B107">
            <v>106</v>
          </cell>
        </row>
        <row r="108">
          <cell r="B108">
            <v>107</v>
          </cell>
        </row>
        <row r="109">
          <cell r="B109">
            <v>108</v>
          </cell>
        </row>
        <row r="110">
          <cell r="B110">
            <v>109</v>
          </cell>
        </row>
        <row r="111">
          <cell r="B111">
            <v>110</v>
          </cell>
        </row>
        <row r="112">
          <cell r="B112">
            <v>111</v>
          </cell>
        </row>
        <row r="113">
          <cell r="B113">
            <v>112</v>
          </cell>
        </row>
        <row r="114">
          <cell r="B114">
            <v>113</v>
          </cell>
        </row>
        <row r="115">
          <cell r="B115">
            <v>114</v>
          </cell>
        </row>
        <row r="116">
          <cell r="B116">
            <v>115</v>
          </cell>
        </row>
        <row r="117">
          <cell r="B117">
            <v>116</v>
          </cell>
        </row>
        <row r="118">
          <cell r="B118">
            <v>117</v>
          </cell>
        </row>
        <row r="119">
          <cell r="B119">
            <v>118</v>
          </cell>
        </row>
        <row r="120">
          <cell r="B120">
            <v>119</v>
          </cell>
        </row>
        <row r="121">
          <cell r="B121">
            <v>120</v>
          </cell>
        </row>
        <row r="122">
          <cell r="B122">
            <v>121</v>
          </cell>
        </row>
        <row r="123">
          <cell r="B123">
            <v>122</v>
          </cell>
        </row>
        <row r="124">
          <cell r="B124">
            <v>123</v>
          </cell>
        </row>
        <row r="125">
          <cell r="B125">
            <v>124</v>
          </cell>
        </row>
        <row r="126">
          <cell r="B126">
            <v>125</v>
          </cell>
        </row>
        <row r="127">
          <cell r="B127">
            <v>126</v>
          </cell>
        </row>
        <row r="128">
          <cell r="B128">
            <v>127</v>
          </cell>
        </row>
        <row r="129">
          <cell r="B129">
            <v>128</v>
          </cell>
        </row>
        <row r="130">
          <cell r="B130">
            <v>129</v>
          </cell>
        </row>
        <row r="131">
          <cell r="B131">
            <v>130</v>
          </cell>
        </row>
        <row r="132">
          <cell r="B132">
            <v>131</v>
          </cell>
        </row>
        <row r="133">
          <cell r="B133">
            <v>132</v>
          </cell>
        </row>
        <row r="134">
          <cell r="B134">
            <v>133</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PRECIOS"/>
    </sheetNames>
    <sheetDataSet>
      <sheetData sheetId="0" refreshError="1">
        <row r="49">
          <cell r="D49">
            <v>13600</v>
          </cell>
        </row>
        <row r="62">
          <cell r="D62">
            <v>100300</v>
          </cell>
        </row>
        <row r="73">
          <cell r="D73">
            <v>23800</v>
          </cell>
        </row>
      </sheetData>
      <sheetData sheetId="1"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 3 aulas+Bateria Sanit"/>
      <sheetName val="MODELO APU"/>
      <sheetName val="PRELIMINAR"/>
      <sheetName val="PRESTACIONES"/>
      <sheetName val="ACERO 40"/>
      <sheetName val="ACERO 60"/>
      <sheetName val="form viga"/>
      <sheetName val="m 1-4"/>
      <sheetName val="m 1-4 I"/>
      <sheetName val="m 1-6"/>
      <sheetName val="C2500"/>
      <sheetName val="C3000"/>
      <sheetName val="1.1"/>
      <sheetName val="1,2"/>
      <sheetName val="1,3"/>
      <sheetName val="2,1"/>
      <sheetName val="2,2"/>
      <sheetName val="2,3"/>
      <sheetName val="2,4"/>
      <sheetName val="2,5"/>
      <sheetName val="3,1"/>
      <sheetName val="3,2"/>
      <sheetName val="4,1"/>
      <sheetName val="4,2"/>
      <sheetName val="4,3"/>
      <sheetName val="5,1"/>
      <sheetName val="5,2"/>
      <sheetName val="5,3"/>
      <sheetName val="6,1"/>
      <sheetName val="6,2"/>
      <sheetName val="6,3"/>
      <sheetName val="6,4"/>
      <sheetName val="7,1"/>
      <sheetName val="7,2"/>
      <sheetName val="7,3"/>
      <sheetName val="7,4"/>
      <sheetName val="7,5"/>
      <sheetName val="7,6"/>
      <sheetName val="7,7"/>
      <sheetName val="8,1"/>
      <sheetName val="9,1"/>
      <sheetName val="CAP. 1"/>
      <sheetName val="CAP. 2"/>
      <sheetName val="CAP. 3"/>
      <sheetName val="CAP. 4"/>
      <sheetName val="CAP. 5"/>
      <sheetName val="INSUMOS"/>
      <sheetName val="INSUMO"/>
      <sheetName val="md"/>
      <sheetName val="CUADRILLA"/>
      <sheetName val="MODEL"/>
      <sheetName val="Cant. canal (2)"/>
    </sheetNames>
    <sheetDataSet>
      <sheetData sheetId="0"/>
      <sheetData sheetId="1">
        <row r="1">
          <cell r="B1" t="str">
            <v>FORMULARIO No. 6 - ANALISIS DE PRECIOS UNITARIOS (A.P.U.)</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ow r="8">
          <cell r="C8" t="str">
            <v>M2</v>
          </cell>
        </row>
      </sheetData>
      <sheetData sheetId="42"/>
      <sheetData sheetId="43"/>
      <sheetData sheetId="44">
        <row r="55">
          <cell r="F55">
            <v>19320410.774</v>
          </cell>
        </row>
      </sheetData>
      <sheetData sheetId="45"/>
      <sheetData sheetId="46">
        <row r="2">
          <cell r="A2">
            <v>0</v>
          </cell>
        </row>
      </sheetData>
      <sheetData sheetId="47" refreshError="1">
        <row r="4">
          <cell r="B4" t="str">
            <v>A</v>
          </cell>
        </row>
        <row r="5">
          <cell r="B5" t="str">
            <v>A.C.P.M</v>
          </cell>
        </row>
        <row r="6">
          <cell r="B6" t="str">
            <v xml:space="preserve">AALISTELO AAPROMOCION </v>
          </cell>
        </row>
        <row r="7">
          <cell r="B7" t="str">
            <v xml:space="preserve">AAPARED SALDO </v>
          </cell>
        </row>
        <row r="8">
          <cell r="B8" t="str">
            <v xml:space="preserve">AAPISO SALDO 30X30 40X40 </v>
          </cell>
        </row>
        <row r="9">
          <cell r="B9" t="str">
            <v xml:space="preserve">ABANICO KDK DE 56" DE TECHO </v>
          </cell>
        </row>
        <row r="10">
          <cell r="B10" t="str">
            <v>ACCESORIOS REFLECTIVOS PARA LAMPARA 2X48</v>
          </cell>
        </row>
        <row r="11">
          <cell r="B11" t="str">
            <v>ACEITE 4 TIEMPO</v>
          </cell>
        </row>
        <row r="12">
          <cell r="B12" t="str">
            <v xml:space="preserve">ACEITE DE PINO GALÓN </v>
          </cell>
        </row>
        <row r="13">
          <cell r="B13" t="str">
            <v>ACERO 40000 PSI</v>
          </cell>
        </row>
        <row r="14">
          <cell r="B14" t="str">
            <v>ACERO 60000 PSI</v>
          </cell>
        </row>
        <row r="15">
          <cell r="B15" t="str">
            <v xml:space="preserve">ACRONAL INVECRYL 500 750 GR </v>
          </cell>
        </row>
        <row r="16">
          <cell r="B16" t="str">
            <v xml:space="preserve">ACRONAL INVECRYL 500 GALÓN 4 KG </v>
          </cell>
        </row>
        <row r="17">
          <cell r="B17" t="str">
            <v xml:space="preserve">ACRONAL INVECRYL CUÑETE </v>
          </cell>
        </row>
        <row r="18">
          <cell r="B18" t="str">
            <v xml:space="preserve">ADAPTADOR HEMBRA CPVC 1/2" AGUA CALIENTE </v>
          </cell>
        </row>
        <row r="19">
          <cell r="B19" t="str">
            <v xml:space="preserve">ADAPTADOR MACHO CPVC 1/2" AGUA CALIENTE </v>
          </cell>
        </row>
        <row r="20">
          <cell r="B20" t="str">
            <v xml:space="preserve">ADAPTADOR PRESIÓN HEMBRA 1 1/2" </v>
          </cell>
        </row>
        <row r="21">
          <cell r="B21" t="str">
            <v xml:space="preserve">ADAPTADOR PRESIÓN HEMBRA 1/2 X 1/4" </v>
          </cell>
        </row>
        <row r="22">
          <cell r="B22" t="str">
            <v xml:space="preserve">ADAPTADOR PRESIÓN HEMBRA 1/2 X 3/8" </v>
          </cell>
        </row>
        <row r="23">
          <cell r="B23" t="str">
            <v xml:space="preserve">ADAPTADOR PRESIÓN HEMBRA 1/2" </v>
          </cell>
        </row>
        <row r="24">
          <cell r="B24" t="str">
            <v xml:space="preserve">ADAPTADOR PRESIÓN HEMBRA 3" </v>
          </cell>
        </row>
        <row r="25">
          <cell r="B25" t="str">
            <v xml:space="preserve">ADAPTADOR PRESIÓN HEMBRA 3/4" </v>
          </cell>
        </row>
        <row r="26">
          <cell r="B26" t="str">
            <v xml:space="preserve">ADAPTADOR PRESIÓN HEMBRA DE 2" </v>
          </cell>
        </row>
        <row r="27">
          <cell r="B27" t="str">
            <v xml:space="preserve">ADAPTADOR PRESIÓN MACHO 1 1/2" </v>
          </cell>
        </row>
        <row r="28">
          <cell r="B28" t="str">
            <v xml:space="preserve">ADAPTADOR PRESIÓN MACHO 1 1/4" </v>
          </cell>
        </row>
        <row r="29">
          <cell r="B29" t="str">
            <v xml:space="preserve">ADAPTADOR PRESIÓN MACHO 1" </v>
          </cell>
        </row>
        <row r="30">
          <cell r="B30" t="str">
            <v xml:space="preserve">ADAPTADOR PRESIÓN MACHO 1/2" </v>
          </cell>
        </row>
        <row r="31">
          <cell r="B31" t="str">
            <v xml:space="preserve">ADAPTADOR PRESIÓN MACHO 2" </v>
          </cell>
        </row>
        <row r="32">
          <cell r="B32" t="str">
            <v xml:space="preserve">ADAPTADOR PRESIÓN MACHO 3" </v>
          </cell>
        </row>
        <row r="33">
          <cell r="B33" t="str">
            <v xml:space="preserve">ADAPTADOR PRESIÓN MACHO 3/4" </v>
          </cell>
        </row>
        <row r="34">
          <cell r="B34" t="str">
            <v xml:space="preserve">ADAPTADOR PRESIÓN MACHO 4" </v>
          </cell>
        </row>
        <row r="35">
          <cell r="B35" t="str">
            <v xml:space="preserve">ADAPTADOR TERMINAL CONDUIT 1 1/4" </v>
          </cell>
        </row>
        <row r="36">
          <cell r="B36" t="str">
            <v xml:space="preserve">ADAPTADOR TERMINAL CONDUIT 1" </v>
          </cell>
        </row>
        <row r="37">
          <cell r="B37" t="str">
            <v xml:space="preserve">ADAPTADOR TERMINAL CONDUIT 1/2" </v>
          </cell>
        </row>
        <row r="38">
          <cell r="B38" t="str">
            <v xml:space="preserve">ADAPTADOR TERMINAL CONDUIT 3/4" </v>
          </cell>
        </row>
        <row r="39">
          <cell r="B39" t="str">
            <v xml:space="preserve">AGUA </v>
          </cell>
        </row>
        <row r="40">
          <cell r="B40" t="str">
            <v>AGUA PARA COMPACTAR</v>
          </cell>
        </row>
        <row r="41">
          <cell r="B41" t="str">
            <v>AGUA PARA CURADO</v>
          </cell>
        </row>
        <row r="42">
          <cell r="B42" t="str">
            <v xml:space="preserve">AGUA STOP SELLO GRIVAL </v>
          </cell>
        </row>
        <row r="43">
          <cell r="B43" t="str">
            <v xml:space="preserve">AISLADORES PLÁSTICOS MEDIANO </v>
          </cell>
        </row>
        <row r="44">
          <cell r="B44" t="str">
            <v xml:space="preserve">AISLADORES PLÁSTICOS PEQUEÑOS </v>
          </cell>
        </row>
        <row r="45">
          <cell r="B45" t="str">
            <v>AJOVER AJONIT N° 10 MARFIL</v>
          </cell>
        </row>
        <row r="46">
          <cell r="B46" t="str">
            <v>AJOVER AJONIT N° 12 MARFIL</v>
          </cell>
        </row>
        <row r="47">
          <cell r="B47" t="str">
            <v>AJOVER AJONIT No 4 MARFIL</v>
          </cell>
        </row>
        <row r="48">
          <cell r="B48" t="str">
            <v>AJOVER AJONIT No 6 MARFIL</v>
          </cell>
        </row>
        <row r="49">
          <cell r="B49" t="str">
            <v>AJOVER AJONIT No 8 MARFIL</v>
          </cell>
        </row>
        <row r="50">
          <cell r="B50" t="str">
            <v xml:space="preserve">AJOVER CABALLETE THERMO 2 ML </v>
          </cell>
        </row>
        <row r="51">
          <cell r="B51" t="str">
            <v>AJOVER EXTRA MARINA TRAPEZ POR ML APOYO 220</v>
          </cell>
        </row>
        <row r="52">
          <cell r="B52" t="str">
            <v>AJOVER EXTRA NO MAR TRAPEZ POR ML APOYO 220</v>
          </cell>
        </row>
        <row r="53">
          <cell r="B53" t="str">
            <v>AJOVER LIMATESA THERMO 20 ML</v>
          </cell>
        </row>
        <row r="54">
          <cell r="B54" t="str">
            <v>AJOVER RURAL No 10 MARFIL</v>
          </cell>
        </row>
        <row r="55">
          <cell r="B55" t="str">
            <v>AJOVER RURAL No 4 MARFIL</v>
          </cell>
        </row>
        <row r="56">
          <cell r="B56" t="str">
            <v>AJOVER RURAL No 6 MARFIL</v>
          </cell>
        </row>
        <row r="57">
          <cell r="B57" t="str">
            <v>AJOVER RURAL No 8 MARFIL</v>
          </cell>
        </row>
        <row r="58">
          <cell r="B58" t="str">
            <v>AJOVER SUPER MADRILEÑA MAR 32 ML APOYO 10</v>
          </cell>
        </row>
        <row r="59">
          <cell r="B59" t="str">
            <v>AJOVER SUPER MADRILEÑA MAR 42 ML APOYO 10</v>
          </cell>
        </row>
        <row r="60">
          <cell r="B60" t="str">
            <v>AJOVER SUPER MADRILEÑA MAR 62 ML APOYO 10</v>
          </cell>
        </row>
        <row r="61">
          <cell r="B61" t="str">
            <v>AJOVER SUPER MADRILEÑA NO MAR 32 ML APY 10</v>
          </cell>
        </row>
        <row r="62">
          <cell r="B62" t="str">
            <v>AJOVER SUPER MADRILEÑA NO MAR 42 ML APY 10</v>
          </cell>
        </row>
        <row r="63">
          <cell r="B63" t="str">
            <v>AJOVER SUPER MADRILEÑA NO MAR 52 ML APY 10</v>
          </cell>
        </row>
        <row r="64">
          <cell r="B64" t="str">
            <v>AJOVER SUPER MADRILEÑA NO MAR 62 ML APY 10</v>
          </cell>
        </row>
        <row r="65">
          <cell r="B65" t="str">
            <v>AJOVER SUPER THERMO NO MAR 12 ML APOYO 19</v>
          </cell>
        </row>
        <row r="66">
          <cell r="B66" t="str">
            <v>AJOVER SUPER THERMO NO MAR POR ML APOYO 19</v>
          </cell>
        </row>
        <row r="67">
          <cell r="B67" t="str">
            <v xml:space="preserve">AJOVER SUPERTHERMOACUSTIC TRAP NO MAR 183 ML </v>
          </cell>
        </row>
        <row r="68">
          <cell r="B68" t="str">
            <v>AJOVER TERMINALES CONTRAMURO 20 ML</v>
          </cell>
        </row>
        <row r="69">
          <cell r="B69" t="str">
            <v>AJOVER TERMINALES SOBREMURO 20 ML</v>
          </cell>
        </row>
        <row r="70">
          <cell r="B70" t="str">
            <v>AJOVER THERMO MARINA TRAPEZ 120 ML APOYO 17</v>
          </cell>
        </row>
        <row r="71">
          <cell r="B71" t="str">
            <v>AJOVER THERMO MARINA TRAPEZ 18 ML APOYO 17</v>
          </cell>
        </row>
        <row r="72">
          <cell r="B72" t="str">
            <v>AJOVER THERMO MARINA TRAPEZ 24 ML APOYO 17</v>
          </cell>
        </row>
        <row r="73">
          <cell r="B73" t="str">
            <v>AJOVER THERMO MARINA TRAPEZ 54 ML APOYO 17</v>
          </cell>
        </row>
        <row r="74">
          <cell r="B74" t="str">
            <v>AJOVER THERMO MARINA TRAPEZ 72 ML APOYO 17</v>
          </cell>
        </row>
        <row r="75">
          <cell r="B75" t="str">
            <v>AJOVER THERMO NO MARINA TRAP 12 ML APOYO 17</v>
          </cell>
        </row>
        <row r="76">
          <cell r="B76" t="str">
            <v xml:space="preserve">AJOVER THERMO NO MARINA TRAP 18 ML APOYO 17 </v>
          </cell>
        </row>
        <row r="77">
          <cell r="B77" t="str">
            <v xml:space="preserve">AJOVER THERMO NO MARINA TRAP 24 ML APOYO 17 </v>
          </cell>
        </row>
        <row r="78">
          <cell r="B78" t="str">
            <v>AJOVER THERMO NO MARINA TRAP 54 ML APOYO 17</v>
          </cell>
        </row>
        <row r="79">
          <cell r="B79" t="str">
            <v xml:space="preserve">AJOVER THERMO NO MARINA TRAP 72 ML APOYO 17 </v>
          </cell>
        </row>
        <row r="80">
          <cell r="B80" t="str">
            <v>ALAMBRE 10</v>
          </cell>
        </row>
        <row r="81">
          <cell r="B81" t="str">
            <v>ALAMBRE 12</v>
          </cell>
        </row>
        <row r="82">
          <cell r="B82" t="str">
            <v xml:space="preserve">ALAMBRE ALUMINIO N° 8 </v>
          </cell>
        </row>
        <row r="83">
          <cell r="B83" t="str">
            <v xml:space="preserve">ALAMBRE DE COBRE DESNUDO N" 10 X KILO </v>
          </cell>
        </row>
        <row r="84">
          <cell r="B84" t="str">
            <v xml:space="preserve">ALAMBRE DE COBRE DESNUDO N" 14 X KILO </v>
          </cell>
        </row>
        <row r="85">
          <cell r="B85" t="str">
            <v xml:space="preserve">ALAMBRE DE PÚAS CAL 165 X 400 MTS </v>
          </cell>
        </row>
        <row r="86">
          <cell r="B86" t="str">
            <v xml:space="preserve">ALAMBRE GALVANIZADO No 10 </v>
          </cell>
        </row>
        <row r="87">
          <cell r="B87" t="str">
            <v xml:space="preserve">ALAMBRE GALVANIZADO No 14 </v>
          </cell>
        </row>
        <row r="88">
          <cell r="B88" t="str">
            <v xml:space="preserve">ALAMBRE GALVANIZADO No 16 </v>
          </cell>
        </row>
        <row r="89">
          <cell r="B89" t="str">
            <v xml:space="preserve">ALAMBRE GALVANIZADO No 18 </v>
          </cell>
        </row>
        <row r="90">
          <cell r="B90" t="str">
            <v xml:space="preserve">ALAMBRE N° 10 CENTELSA ML </v>
          </cell>
        </row>
        <row r="91">
          <cell r="B91" t="str">
            <v xml:space="preserve">ALAMBRE N° 12 CENTELSA ML </v>
          </cell>
        </row>
        <row r="92">
          <cell r="B92" t="str">
            <v xml:space="preserve">ALAMBRE N° 14 CENTELSA ML </v>
          </cell>
        </row>
        <row r="93">
          <cell r="B93" t="str">
            <v xml:space="preserve">ALAMBRE N° 14 ECO ML </v>
          </cell>
        </row>
        <row r="94">
          <cell r="B94" t="str">
            <v xml:space="preserve">ALAMBRE N° 8 CENTELSA ML </v>
          </cell>
        </row>
        <row r="95">
          <cell r="B95" t="str">
            <v xml:space="preserve">ALAMBRE N° 8 ECO ML </v>
          </cell>
        </row>
        <row r="96">
          <cell r="B96" t="str">
            <v>ALAMBRE NEGRO CAL 18</v>
          </cell>
        </row>
        <row r="97">
          <cell r="B97" t="str">
            <v xml:space="preserve">ALAMBRE NEGRO CALIBRE 18 X KG </v>
          </cell>
        </row>
        <row r="98">
          <cell r="B98" t="str">
            <v xml:space="preserve">ALAMBRE No 10 ECO ML </v>
          </cell>
        </row>
        <row r="99">
          <cell r="B99" t="str">
            <v xml:space="preserve">ALAMBRE No 12 ECO ML </v>
          </cell>
        </row>
        <row r="100">
          <cell r="B100" t="str">
            <v xml:space="preserve">ALAMBRE TIMBRE 2X22 ECO </v>
          </cell>
        </row>
        <row r="101">
          <cell r="B101" t="str">
            <v xml:space="preserve">ALCAYATA PARA HAMACA </v>
          </cell>
        </row>
        <row r="102">
          <cell r="B102" t="str">
            <v xml:space="preserve">ALFACOLOR 1-3 HUESO 2 KG </v>
          </cell>
        </row>
        <row r="103">
          <cell r="B103" t="str">
            <v xml:space="preserve">ALFACOLOR 1-3 HUESO 5 KG </v>
          </cell>
        </row>
        <row r="104">
          <cell r="B104" t="str">
            <v xml:space="preserve">ALFACOLOR 3-15 HUESO 2 KG </v>
          </cell>
        </row>
        <row r="105">
          <cell r="B105" t="str">
            <v xml:space="preserve">ALFACOLOR 3-15 HUESO 5 KG </v>
          </cell>
        </row>
        <row r="106">
          <cell r="B106" t="str">
            <v>ALFALISTOS 25 KG, GRIS</v>
          </cell>
        </row>
        <row r="107">
          <cell r="B107" t="str">
            <v xml:space="preserve">ALMÁDANA CON CABO 4 LBS HERRAGRO </v>
          </cell>
        </row>
        <row r="108">
          <cell r="B108" t="str">
            <v xml:space="preserve">ALUMOL 08 KG </v>
          </cell>
        </row>
        <row r="109">
          <cell r="B109" t="str">
            <v xml:space="preserve">ALUMOL 30 KG </v>
          </cell>
        </row>
        <row r="110">
          <cell r="B110" t="str">
            <v xml:space="preserve">AMARRE </v>
          </cell>
        </row>
        <row r="111">
          <cell r="B111" t="str">
            <v>AMARRES DE ALAMBRE PARA TECHO</v>
          </cell>
        </row>
        <row r="112">
          <cell r="B112" t="str">
            <v xml:space="preserve">ÁNGULO 1/8 X 1 1/2 X 6 ML </v>
          </cell>
        </row>
        <row r="113">
          <cell r="B113" t="str">
            <v xml:space="preserve">ÁNGULO 1/8 X 2X6 ML </v>
          </cell>
        </row>
        <row r="114">
          <cell r="B114" t="str">
            <v xml:space="preserve">ÁNGULO DE 1"X1 1/4 X6ML </v>
          </cell>
        </row>
        <row r="115">
          <cell r="B115" t="str">
            <v xml:space="preserve">ÁNGULO DE 1X1/8X6 ML </v>
          </cell>
        </row>
        <row r="116">
          <cell r="B116" t="str">
            <v xml:space="preserve">ÁNGULO DE ALUMINIO 1" X 1/16 COLOR NATURAL </v>
          </cell>
        </row>
        <row r="117">
          <cell r="B117" t="str">
            <v xml:space="preserve">ÁNGULO DIACO 1 X25 (25X25) </v>
          </cell>
        </row>
        <row r="118">
          <cell r="B118" t="str">
            <v>ANTICORROSIVO GRIS PROTECCION 1/4</v>
          </cell>
        </row>
        <row r="119">
          <cell r="B119" t="str">
            <v xml:space="preserve">ANTICORROSIVO GRIS PROTECCIÓN 1/4 </v>
          </cell>
        </row>
        <row r="120">
          <cell r="B120" t="str">
            <v xml:space="preserve">ANTICORROSIVO GRIS PROTECCIÓN GALÓN </v>
          </cell>
        </row>
        <row r="121">
          <cell r="B121" t="str">
            <v xml:space="preserve">ANTICORROSIVO NEGRO PROTECCIÓN BRILLANTE 1/4 </v>
          </cell>
        </row>
        <row r="122">
          <cell r="B122" t="str">
            <v xml:space="preserve">ANTICORROSIVO NEGRO PROTECCIÓN BRILLANTE GAL </v>
          </cell>
        </row>
        <row r="123">
          <cell r="B123" t="str">
            <v xml:space="preserve">ANTICORROSIVO ROJO PROTECCIÓN 1/4 </v>
          </cell>
        </row>
        <row r="124">
          <cell r="B124" t="str">
            <v xml:space="preserve">ANTICORROSIVO ROJO PROTECCIÓN GALÓN </v>
          </cell>
        </row>
        <row r="125">
          <cell r="B125" t="str">
            <v xml:space="preserve">ANTIESPUMANTE </v>
          </cell>
        </row>
        <row r="126">
          <cell r="B126" t="str">
            <v xml:space="preserve">ANTISOLROJ016KG </v>
          </cell>
        </row>
        <row r="127">
          <cell r="B127" t="str">
            <v xml:space="preserve">ANTISOLROJ016KG </v>
          </cell>
        </row>
        <row r="128">
          <cell r="B128" t="str">
            <v xml:space="preserve">ARANDELAS DE 3/8 </v>
          </cell>
        </row>
        <row r="129">
          <cell r="B129" t="str">
            <v xml:space="preserve">ARANDELAS DE 5/8 HG </v>
          </cell>
        </row>
        <row r="130">
          <cell r="B130" t="str">
            <v>ARENA LAVADA DE PEÑA</v>
          </cell>
        </row>
        <row r="131">
          <cell r="B131" t="str">
            <v>ARENA LAVADA DE RIO (LORICA)</v>
          </cell>
        </row>
        <row r="132">
          <cell r="B132" t="str">
            <v xml:space="preserve">ARRIENDO LOCAL COMERCIAL </v>
          </cell>
        </row>
        <row r="133">
          <cell r="B133" t="str">
            <v>ASAFATES METALICOS</v>
          </cell>
        </row>
        <row r="134">
          <cell r="B134" t="str">
            <v xml:space="preserve">ATA TODO </v>
          </cell>
        </row>
        <row r="135">
          <cell r="B135" t="str">
            <v xml:space="preserve">ATECOL GAL </v>
          </cell>
        </row>
        <row r="136">
          <cell r="B136" t="str">
            <v>BAJANTE BLANCO 3 MT PLÁSTICO</v>
          </cell>
        </row>
        <row r="137">
          <cell r="B137" t="str">
            <v>BAJANTE BLANCO DE 3 m PLASTICO</v>
          </cell>
        </row>
        <row r="138">
          <cell r="B138" t="str">
            <v xml:space="preserve">BALAS OJO BUEY CON BOMBILLO AHORRADOR 20 W </v>
          </cell>
        </row>
        <row r="139">
          <cell r="B139" t="str">
            <v xml:space="preserve">BALASTOS 1 X 40 W </v>
          </cell>
        </row>
        <row r="140">
          <cell r="B140" t="str">
            <v xml:space="preserve">BALASTOS 2 X 48 W </v>
          </cell>
        </row>
        <row r="141">
          <cell r="B141" t="str">
            <v xml:space="preserve">BALAUSTRE DE 50 CMS </v>
          </cell>
        </row>
        <row r="142">
          <cell r="B142" t="str">
            <v xml:space="preserve">BALDE PLÁSTICO PARA CONSTRUCCIÓN </v>
          </cell>
        </row>
        <row r="143">
          <cell r="B143" t="str">
            <v xml:space="preserve">BARETA 1 X 2 X 4 ML </v>
          </cell>
        </row>
        <row r="144">
          <cell r="B144" t="str">
            <v xml:space="preserve">BARETA 2 X 4 X 4 ML </v>
          </cell>
        </row>
        <row r="145">
          <cell r="B145" t="str">
            <v xml:space="preserve">BARETILLA 2 X 3 X3 MTR </v>
          </cell>
        </row>
        <row r="146">
          <cell r="B146" t="str">
            <v xml:space="preserve">BARETILLA 2X1 X 21/2 </v>
          </cell>
        </row>
        <row r="147">
          <cell r="B147" t="str">
            <v xml:space="preserve">BARETILLA 4 ML </v>
          </cell>
        </row>
        <row r="148">
          <cell r="B148" t="str">
            <v xml:space="preserve">BARETILLA DE 2 CM X 4 CM X 41/2 </v>
          </cell>
        </row>
        <row r="149">
          <cell r="B149" t="str">
            <v xml:space="preserve">BARNIZ SINTÉTICO BRILANTE INTERIORES GALÓN </v>
          </cell>
        </row>
        <row r="150">
          <cell r="B150" t="str">
            <v xml:space="preserve">BARNIZ SINTÉTICO BRILLANTE INTERIORES 1/4 </v>
          </cell>
        </row>
        <row r="151">
          <cell r="B151" t="str">
            <v xml:space="preserve">BARRA 14 LIBRAS </v>
          </cell>
        </row>
        <row r="152">
          <cell r="B152" t="str">
            <v xml:space="preserve">BASE GRIS IND GAL </v>
          </cell>
        </row>
        <row r="153">
          <cell r="B153" t="str">
            <v xml:space="preserve">BINDA BOQUILLA 2 KG </v>
          </cell>
        </row>
        <row r="154">
          <cell r="B154" t="str">
            <v xml:space="preserve">BINDA EXTRA BLANCO 10 KG </v>
          </cell>
        </row>
        <row r="155">
          <cell r="B155" t="str">
            <v>BISAGRA</v>
          </cell>
        </row>
        <row r="156">
          <cell r="B156" t="str">
            <v xml:space="preserve">BISAGRA INCAMETAL 11/2 COB C/T PAR </v>
          </cell>
        </row>
        <row r="157">
          <cell r="B157" t="str">
            <v xml:space="preserve">BISAGRA INCAMETAL 2" COB C/T PAR </v>
          </cell>
        </row>
        <row r="158">
          <cell r="B158" t="str">
            <v xml:space="preserve">BISAGRA INCAMETAL 21/2 COB C/T PAR </v>
          </cell>
        </row>
        <row r="159">
          <cell r="B159" t="str">
            <v xml:space="preserve">BISAGRA INCAMETAL 3" COB C / T PAR </v>
          </cell>
        </row>
        <row r="160">
          <cell r="B160" t="str">
            <v xml:space="preserve">BISAGRA NUDO 3" X 3" COB C / T INDUMA </v>
          </cell>
        </row>
        <row r="161">
          <cell r="B161" t="str">
            <v xml:space="preserve">BISAGRA PARA SOLDAR ARMILLAR A - 30 X UNIDAD </v>
          </cell>
        </row>
        <row r="162">
          <cell r="B162" t="str">
            <v xml:space="preserve">BLOCK CLARVIEWINDONES19"19*8 INCOLORO </v>
          </cell>
        </row>
        <row r="163">
          <cell r="B163" t="str">
            <v xml:space="preserve">BLOCK CROSS RIBBED INDONES 19*19*8 INCOLORO </v>
          </cell>
        </row>
        <row r="164">
          <cell r="B164" t="str">
            <v xml:space="preserve">BLOCK MILLENIUM INDONES 19*19*8 </v>
          </cell>
        </row>
        <row r="165">
          <cell r="B165" t="str">
            <v xml:space="preserve">BLOCK NAUTILIUS INDONES 19*19*8 </v>
          </cell>
        </row>
        <row r="166">
          <cell r="B166" t="str">
            <v xml:space="preserve">BLOCK NUBIO ONDULADO CHECO 19*19*8 INCOLORO </v>
          </cell>
        </row>
        <row r="167">
          <cell r="B167" t="str">
            <v xml:space="preserve">BLOCK NUBIO ONDULADO CHECO 19*19*8 VERDE </v>
          </cell>
        </row>
        <row r="168">
          <cell r="B168" t="str">
            <v xml:space="preserve">BLOCK PINGÜINO INDONES 19*19*8 </v>
          </cell>
        </row>
        <row r="169">
          <cell r="B169" t="str">
            <v xml:space="preserve">BLOCK PRISMA INDONES 19*19*8 INCOLORO </v>
          </cell>
        </row>
        <row r="170">
          <cell r="B170" t="str">
            <v xml:space="preserve">BLOCK TURQUEZA ONDULADO ALEMÁN 19*19*8 </v>
          </cell>
        </row>
        <row r="171">
          <cell r="B171" t="str">
            <v xml:space="preserve">BLOCK VERDE ONDULADO ALEMÁN 19*19*8 </v>
          </cell>
        </row>
        <row r="172">
          <cell r="B172" t="str">
            <v xml:space="preserve">BLOCK WELLE INDONES 19*19"8 </v>
          </cell>
        </row>
        <row r="173">
          <cell r="B173" t="str">
            <v>BLOQUE 0.15</v>
          </cell>
        </row>
        <row r="174">
          <cell r="B174" t="str">
            <v>BLOQUE 0.15, VIBRADO</v>
          </cell>
        </row>
        <row r="175">
          <cell r="B175" t="str">
            <v>BLOQUE 0.20, VIBRADO</v>
          </cell>
        </row>
        <row r="176">
          <cell r="B176" t="str">
            <v>BLOQUE 0.9</v>
          </cell>
        </row>
        <row r="177">
          <cell r="B177" t="str">
            <v xml:space="preserve">BLOQUE 0.9 MACIZO </v>
          </cell>
        </row>
        <row r="178">
          <cell r="B178" t="str">
            <v>BLOQUE 0.9, VIBRADO</v>
          </cell>
        </row>
        <row r="179">
          <cell r="B179" t="str">
            <v xml:space="preserve">BLOQUE ABUJARDADO </v>
          </cell>
        </row>
        <row r="180">
          <cell r="B180" t="str">
            <v xml:space="preserve">BOMBA ESTACIONARIA </v>
          </cell>
        </row>
        <row r="181">
          <cell r="B181" t="str">
            <v xml:space="preserve">BOMBA PARA SACAR COMBUSTIBLE </v>
          </cell>
        </row>
        <row r="182">
          <cell r="B182" t="str">
            <v xml:space="preserve">BOMBILLO AHORRADOR 11W DOBLE MINILINX </v>
          </cell>
        </row>
        <row r="183">
          <cell r="B183" t="str">
            <v xml:space="preserve">BOMBILLO AHORRADOR SILVANIA 15W TRIPLE TWIN </v>
          </cell>
        </row>
        <row r="184">
          <cell r="B184" t="str">
            <v xml:space="preserve">BOMBILLO AHORRADOR SILVANIA 20 W </v>
          </cell>
        </row>
        <row r="185">
          <cell r="B185" t="str">
            <v xml:space="preserve">BOMBILLO INCANDECENTE SILVANIA 100 W </v>
          </cell>
        </row>
        <row r="186">
          <cell r="B186" t="str">
            <v xml:space="preserve">BOMBILLO INCANDECENTE SILVANIA 60 W </v>
          </cell>
        </row>
        <row r="187">
          <cell r="B187" t="str">
            <v xml:space="preserve">BOMBILLO INCANDECENTE SILVANIA DE 200WA 220 </v>
          </cell>
        </row>
        <row r="188">
          <cell r="B188" t="str">
            <v xml:space="preserve">BOMBILLO MERCURIO 125 W X 220 </v>
          </cell>
        </row>
        <row r="189">
          <cell r="B189" t="str">
            <v xml:space="preserve">BOMBILLO MIXTO 160 W X 220 V </v>
          </cell>
        </row>
        <row r="190">
          <cell r="B190" t="str">
            <v xml:space="preserve">BOMBILLO MIXTO 250 W X 220 V </v>
          </cell>
        </row>
        <row r="191">
          <cell r="B191" t="str">
            <v xml:space="preserve">BOMBILLO SODIO 70 W GENERAL </v>
          </cell>
        </row>
        <row r="192">
          <cell r="B192" t="str">
            <v xml:space="preserve">BREA POR KILO </v>
          </cell>
        </row>
        <row r="193">
          <cell r="B193" t="str">
            <v xml:space="preserve">BREAK 15 AMPERIOS LUMINEX </v>
          </cell>
        </row>
        <row r="194">
          <cell r="B194" t="str">
            <v xml:space="preserve">BREAK 15 AMPERIOS MITSUBISHI </v>
          </cell>
        </row>
        <row r="195">
          <cell r="B195" t="str">
            <v>BREAK 1x40</v>
          </cell>
        </row>
        <row r="196">
          <cell r="B196" t="str">
            <v xml:space="preserve">BREAK 20 AMPERIOS GENERAL </v>
          </cell>
        </row>
        <row r="197">
          <cell r="B197" t="str">
            <v xml:space="preserve">BREAK 20 AMPERIOS LUMINEX </v>
          </cell>
        </row>
        <row r="198">
          <cell r="B198" t="str">
            <v xml:space="preserve">BREAK 20 AMPERIOS MITSUBISHI </v>
          </cell>
        </row>
        <row r="199">
          <cell r="B199" t="str">
            <v xml:space="preserve">BREAK 2X30 AMPERIOS ENCHUFABLE LUMINEX </v>
          </cell>
        </row>
        <row r="200">
          <cell r="B200" t="str">
            <v xml:space="preserve">BREAK 2X60 AMPERIOS ENCHUFABLE LUMINEX </v>
          </cell>
        </row>
        <row r="201">
          <cell r="B201" t="str">
            <v xml:space="preserve">BREAK 30 AMPERIOS GENERAL </v>
          </cell>
        </row>
        <row r="202">
          <cell r="B202" t="str">
            <v xml:space="preserve">BREAK 30 AMPERIOS LUMINEX </v>
          </cell>
        </row>
        <row r="203">
          <cell r="B203" t="str">
            <v xml:space="preserve">BREAK 3X70 AMPERIOS ENCHUFABLE LUMINEX </v>
          </cell>
        </row>
        <row r="204">
          <cell r="B204" t="str">
            <v xml:space="preserve">BREAK 40 AMPERIOS LUMINEX </v>
          </cell>
        </row>
        <row r="205">
          <cell r="B205" t="str">
            <v xml:space="preserve">BREAK 50 AMPERIOS LUMINEX </v>
          </cell>
        </row>
        <row r="206">
          <cell r="B206" t="str">
            <v xml:space="preserve">BREAK BIPOLAR 20AMP ENCHUFABLE LIMINEX </v>
          </cell>
        </row>
        <row r="207">
          <cell r="B207" t="str">
            <v xml:space="preserve">BREAK RIEL OMEGA BIPOLAR 20 AMP LUMINEX </v>
          </cell>
        </row>
        <row r="208">
          <cell r="B208" t="str">
            <v xml:space="preserve">BREAK RIEL OMEGA BIPOLAR 30 AMP LUMINEX </v>
          </cell>
        </row>
        <row r="209">
          <cell r="B209" t="str">
            <v xml:space="preserve">BREAK RIEL OMEGA MONOPOLAR 20 AMP LUMINEX </v>
          </cell>
        </row>
        <row r="210">
          <cell r="B210" t="str">
            <v xml:space="preserve">BREAK TRIPOLAR 100 AMP A 30KA / 240V LUMINEX </v>
          </cell>
        </row>
        <row r="211">
          <cell r="B211" t="str">
            <v xml:space="preserve">BREAK TRIPOLAR 40 AMP A 30KA / 240 V LUMINEX </v>
          </cell>
        </row>
        <row r="212">
          <cell r="B212" t="str">
            <v xml:space="preserve">BREAK TRIPOLAR 60 AMP A 30KA / 240V LUMINEX </v>
          </cell>
        </row>
        <row r="213">
          <cell r="B213" t="str">
            <v xml:space="preserve">BROCA METAL 1/8 </v>
          </cell>
        </row>
        <row r="214">
          <cell r="B214" t="str">
            <v xml:space="preserve">BROCA MURO 1/2 INCOLMA </v>
          </cell>
        </row>
        <row r="215">
          <cell r="B215" t="str">
            <v xml:space="preserve">BROCA MURO 1/4 INCOLMA </v>
          </cell>
        </row>
        <row r="216">
          <cell r="B216" t="str">
            <v xml:space="preserve">BROCA MURO 3/8 INCOLMA </v>
          </cell>
        </row>
        <row r="217">
          <cell r="B217" t="str">
            <v xml:space="preserve">BROCA MURO 5/16 INCOLMA </v>
          </cell>
        </row>
        <row r="218">
          <cell r="B218" t="str">
            <v xml:space="preserve">BROCHA NATURAL ECO 1 1/2" </v>
          </cell>
        </row>
        <row r="219">
          <cell r="B219" t="str">
            <v xml:space="preserve">BROCHA NATURAL ECO 2" </v>
          </cell>
        </row>
        <row r="220">
          <cell r="B220" t="str">
            <v xml:space="preserve">BROCHA NATURAL ECO 2" 1/2" </v>
          </cell>
        </row>
        <row r="221">
          <cell r="B221" t="str">
            <v xml:space="preserve">BROCHA NATURAL ECO 3" </v>
          </cell>
        </row>
        <row r="222">
          <cell r="B222" t="str">
            <v xml:space="preserve">BROCHA NATURAL ECO 4" </v>
          </cell>
        </row>
        <row r="223">
          <cell r="B223" t="str">
            <v xml:space="preserve">BROCHA NATURAL ECO 5" </v>
          </cell>
        </row>
        <row r="224">
          <cell r="B224" t="str">
            <v xml:space="preserve">BROCHA SUPER ECONÓMICA 4" </v>
          </cell>
        </row>
        <row r="225">
          <cell r="B225" t="str">
            <v xml:space="preserve">BUJE PRESIÓN SOLDADO 1 1/2" X 1/2" </v>
          </cell>
        </row>
        <row r="226">
          <cell r="B226" t="str">
            <v xml:space="preserve">BUJE PRESIÓN SOLDADO 1 1/2X1 </v>
          </cell>
        </row>
        <row r="227">
          <cell r="B227" t="str">
            <v xml:space="preserve">BUJE PRESIÓN SOLDADO 1 X 1/2" </v>
          </cell>
        </row>
        <row r="228">
          <cell r="B228" t="str">
            <v xml:space="preserve">BUJE PRESIÓN SOLDADO 1 X 3/4" </v>
          </cell>
        </row>
        <row r="229">
          <cell r="B229" t="str">
            <v xml:space="preserve">BUJE PRESIÓN SOLDADO 3 X 2" </v>
          </cell>
        </row>
        <row r="230">
          <cell r="B230" t="str">
            <v xml:space="preserve">BUJE PRESIÓN SOLDADO 3/4 X 1/2" </v>
          </cell>
        </row>
        <row r="231">
          <cell r="B231" t="str">
            <v xml:space="preserve">BUJE SANITARIO SOLDADO 2X11/2" </v>
          </cell>
        </row>
        <row r="232">
          <cell r="B232" t="str">
            <v xml:space="preserve">BUJE SANITARIO SOLDADO 3 X 2" </v>
          </cell>
        </row>
        <row r="233">
          <cell r="B233" t="str">
            <v xml:space="preserve">BUJE SANITARIO SOLDADO 3X11/2" </v>
          </cell>
        </row>
        <row r="234">
          <cell r="B234" t="str">
            <v xml:space="preserve">BUJE SANITARIO SOLDADO 4 X 2" </v>
          </cell>
        </row>
        <row r="235">
          <cell r="B235" t="str">
            <v xml:space="preserve">BUJE SANITARIO SOLDADO 4 X 3" </v>
          </cell>
        </row>
        <row r="236">
          <cell r="B236" t="str">
            <v>CABALLETE</v>
          </cell>
        </row>
        <row r="237">
          <cell r="B237" t="str">
            <v>CABALLETE FIJO LIMATESA LIMAHOYA</v>
          </cell>
        </row>
        <row r="238">
          <cell r="B238" t="str">
            <v xml:space="preserve">CABLE ACSR N" 4 </v>
          </cell>
        </row>
        <row r="239">
          <cell r="B239" t="str">
            <v xml:space="preserve">CABLE COAXIAL RG 59 CENTELSA </v>
          </cell>
        </row>
        <row r="240">
          <cell r="B240" t="str">
            <v xml:space="preserve">CABLE COAXIAL RG59 ECO </v>
          </cell>
        </row>
        <row r="241">
          <cell r="B241" t="str">
            <v xml:space="preserve">CABLE DE COBRE DESNUDO N° 4 ML </v>
          </cell>
        </row>
        <row r="242">
          <cell r="B242" t="str">
            <v xml:space="preserve">CABLE DESNUDO DE ALUMINIO TIPO ACSR </v>
          </cell>
        </row>
        <row r="243">
          <cell r="B243" t="str">
            <v xml:space="preserve">CABLE DÚPLEX 2X12 PLANO ECO </v>
          </cell>
        </row>
        <row r="244">
          <cell r="B244" t="str">
            <v xml:space="preserve">CABLE DÚPLEX 2X14 PLANO ECO </v>
          </cell>
        </row>
        <row r="245">
          <cell r="B245" t="str">
            <v xml:space="preserve">CABLE DÚPLEX 2X16 PLANO ECO </v>
          </cell>
        </row>
        <row r="246">
          <cell r="B246" t="str">
            <v xml:space="preserve">CABLE DÚPLEX 2X18 PLANO ECO </v>
          </cell>
        </row>
        <row r="247">
          <cell r="B247" t="str">
            <v xml:space="preserve">CABLE ENCAUCHETADO 2X14 </v>
          </cell>
        </row>
        <row r="248">
          <cell r="B248" t="str">
            <v xml:space="preserve">CABLE ENCAUCHETADO 2X16 </v>
          </cell>
        </row>
        <row r="249">
          <cell r="B249" t="str">
            <v xml:space="preserve">CABLE ENCAUCHETADO 2X18 </v>
          </cell>
        </row>
        <row r="250">
          <cell r="B250" t="str">
            <v xml:space="preserve">CABLE ENCAUCHETADO 3X12 </v>
          </cell>
        </row>
        <row r="251">
          <cell r="B251" t="str">
            <v xml:space="preserve">CABLE ENCAUCHETADO 3X12 AWG CENTELSA </v>
          </cell>
        </row>
        <row r="252">
          <cell r="B252" t="str">
            <v xml:space="preserve">CABLE ENCAUCHETADO 3X14 </v>
          </cell>
        </row>
        <row r="253">
          <cell r="B253" t="str">
            <v xml:space="preserve">CABLE ENCAUCHETADO 3X16 </v>
          </cell>
        </row>
        <row r="254">
          <cell r="B254" t="str">
            <v xml:space="preserve">CABLE ENCAUCHETADO 3X6 </v>
          </cell>
        </row>
        <row r="255">
          <cell r="B255" t="str">
            <v xml:space="preserve">CABLE ENCAUCHETADO 4X12 AWG CENTELSA </v>
          </cell>
        </row>
        <row r="256">
          <cell r="B256" t="str">
            <v xml:space="preserve">CABLE TELEFÓNICO 2 PARES CENTELSA </v>
          </cell>
        </row>
        <row r="257">
          <cell r="B257" t="str">
            <v xml:space="preserve">CABLE TELEFÓNICO 2X22 CENTELSA </v>
          </cell>
        </row>
        <row r="258">
          <cell r="B258" t="str">
            <v>CABLE UTP 45</v>
          </cell>
        </row>
        <row r="259">
          <cell r="B259" t="str">
            <v xml:space="preserve">CABLE TELEFÓNICO 4 PARES CENTELSA </v>
          </cell>
        </row>
        <row r="260">
          <cell r="B260" t="str">
            <v xml:space="preserve">CABLE TELEFÓNICO 6 PARES CENTELSA </v>
          </cell>
        </row>
        <row r="261">
          <cell r="B261" t="str">
            <v xml:space="preserve">CABLE TELEFÓNICO EXT 2X18 2 CHAQUÉ CENTELSA </v>
          </cell>
        </row>
        <row r="262">
          <cell r="B262" t="str">
            <v xml:space="preserve">CABLE TELEFÓNICO EXT 2X18 SENCILLO CENTELSA </v>
          </cell>
        </row>
        <row r="263">
          <cell r="B263" t="str">
            <v xml:space="preserve">CABLE THW N° 10 COBRE 7 HILOS CENTELSA </v>
          </cell>
        </row>
        <row r="264">
          <cell r="B264" t="str">
            <v xml:space="preserve">CABLE THW N° 12 COBRE 7 HILOS CENTELSA </v>
          </cell>
        </row>
        <row r="265">
          <cell r="B265" t="str">
            <v xml:space="preserve">CABLE THW N° 6 COBRE 7 HILOS CENTELSA </v>
          </cell>
        </row>
        <row r="266">
          <cell r="B266" t="str">
            <v xml:space="preserve">CABLE THW N° 8 COBRE 7 HILOS CENTELSA </v>
          </cell>
        </row>
        <row r="267">
          <cell r="B267" t="str">
            <v xml:space="preserve">CABLE THW No 4 COBRE 7 HILOS CENTELSA </v>
          </cell>
        </row>
        <row r="268">
          <cell r="B268" t="str">
            <v xml:space="preserve">CABO PARA PALA </v>
          </cell>
        </row>
        <row r="269">
          <cell r="B269" t="str">
            <v xml:space="preserve">CABO PARA PICA </v>
          </cell>
        </row>
        <row r="270">
          <cell r="B270" t="str">
            <v xml:space="preserve">CADENA </v>
          </cell>
        </row>
        <row r="271">
          <cell r="B271" t="str">
            <v xml:space="preserve">CAJA 2X4 GALVANIZADA </v>
          </cell>
        </row>
        <row r="272">
          <cell r="B272" t="str">
            <v xml:space="preserve">CAJA 2X4 PVC </v>
          </cell>
        </row>
        <row r="273">
          <cell r="B273" t="str">
            <v xml:space="preserve">CAJA 2X4 PVC PAVCO </v>
          </cell>
        </row>
        <row r="274">
          <cell r="B274" t="str">
            <v xml:space="preserve">CAJA 4X4 GALVAN IZADA </v>
          </cell>
        </row>
        <row r="275">
          <cell r="B275" t="str">
            <v xml:space="preserve">CAJA 4X4 PVC </v>
          </cell>
        </row>
        <row r="276">
          <cell r="B276" t="str">
            <v xml:space="preserve">CAJA 4X4 PVC PAVCO </v>
          </cell>
        </row>
        <row r="277">
          <cell r="B277" t="str">
            <v xml:space="preserve">CAJA DE PASO 15X15 X10 FAMEL </v>
          </cell>
        </row>
        <row r="278">
          <cell r="B278" t="str">
            <v xml:space="preserve">CAJA DE PASO 15X15X10 LUMINEX </v>
          </cell>
        </row>
        <row r="279">
          <cell r="B279" t="str">
            <v xml:space="preserve">CAJA DE PASO 15X20X10 LUMINEX </v>
          </cell>
        </row>
        <row r="280">
          <cell r="B280" t="str">
            <v xml:space="preserve">CAJA DE PASO 20X25X10 LUMINEX </v>
          </cell>
        </row>
        <row r="281">
          <cell r="B281" t="str">
            <v xml:space="preserve">CAJA DE PASO 30X30X15 LUMINEX </v>
          </cell>
        </row>
        <row r="282">
          <cell r="B282" t="str">
            <v>CAJA HEXAGONAL</v>
          </cell>
        </row>
        <row r="283">
          <cell r="B283" t="str">
            <v xml:space="preserve">CAJA MULTIBREAK 2 CIRCUITOS FAMEL </v>
          </cell>
        </row>
        <row r="284">
          <cell r="B284" t="str">
            <v xml:space="preserve">CAJA MULTIBREAK 2 CIRCUITOS LUMINEX </v>
          </cell>
        </row>
        <row r="285">
          <cell r="B285" t="str">
            <v xml:space="preserve">CAJA MULTIBREAK 4 CIRCUITOS FAMEL </v>
          </cell>
        </row>
        <row r="286">
          <cell r="B286" t="str">
            <v xml:space="preserve">CAJA MULTIBREAK 4 CIRCUITOS LUMINEX </v>
          </cell>
        </row>
        <row r="287">
          <cell r="B287" t="str">
            <v xml:space="preserve">CAJA MULTIBREAK 6 CIRCUITOS FAMEL </v>
          </cell>
        </row>
        <row r="288">
          <cell r="B288" t="str">
            <v xml:space="preserve">CAJA MULTIBREAK 6 CIRCUITOS LUMINEX </v>
          </cell>
        </row>
        <row r="289">
          <cell r="B289" t="str">
            <v xml:space="preserve">CAJA MULTIBREAK 8 CIRCUITOS FAMEL </v>
          </cell>
        </row>
        <row r="290">
          <cell r="B290" t="str">
            <v xml:space="preserve">CAJA MULTIBREAK 8 CIRCUITOS LUMINEX MONOFASIC </v>
          </cell>
        </row>
        <row r="291">
          <cell r="B291" t="str">
            <v xml:space="preserve">CAJA MULTIBREAK 8 CIRCUTOS LUMINEX </v>
          </cell>
        </row>
        <row r="292">
          <cell r="B292" t="str">
            <v xml:space="preserve">CAJA OCTAGONAL GALVANIZADA </v>
          </cell>
        </row>
        <row r="293">
          <cell r="B293" t="str">
            <v xml:space="preserve">CAJA OCTOGONAL PVC </v>
          </cell>
        </row>
        <row r="294">
          <cell r="B294" t="str">
            <v xml:space="preserve">CAJA OCTOGONAL PVC PAVCO </v>
          </cell>
        </row>
        <row r="295">
          <cell r="B295" t="str">
            <v xml:space="preserve">CAJAS CORTACIRCUITOS MELEC DE 15 KV </v>
          </cell>
        </row>
        <row r="296">
          <cell r="B296" t="str">
            <v xml:space="preserve">CAL </v>
          </cell>
        </row>
        <row r="297">
          <cell r="B297" t="str">
            <v xml:space="preserve">CAL CONSTRUCAL BLANCA X 10 KG </v>
          </cell>
        </row>
        <row r="298">
          <cell r="B298" t="str">
            <v xml:space="preserve">CAL NARE BLANCA X 10 KG </v>
          </cell>
        </row>
        <row r="299">
          <cell r="B299" t="str">
            <v xml:space="preserve">CAL NARE BLANCA X 10 KG </v>
          </cell>
        </row>
        <row r="300">
          <cell r="B300" t="str">
            <v>CALADO</v>
          </cell>
        </row>
        <row r="301">
          <cell r="B301" t="str">
            <v xml:space="preserve">CALENTADOR ACUMULACIÓN CDG 20 </v>
          </cell>
        </row>
        <row r="302">
          <cell r="B302" t="str">
            <v>CANAL AMAZONA</v>
          </cell>
        </row>
        <row r="303">
          <cell r="B303" t="str">
            <v>CANAL AMAZONAS</v>
          </cell>
        </row>
        <row r="304">
          <cell r="B304" t="str">
            <v>CANAL AMAZONAS</v>
          </cell>
        </row>
        <row r="305">
          <cell r="B305" t="str">
            <v>CANALETA 90 CABALLETE ARTIC INFERIOR C 90</v>
          </cell>
        </row>
        <row r="306">
          <cell r="B306" t="str">
            <v>CANALETA 90 X 525 ML</v>
          </cell>
        </row>
        <row r="307">
          <cell r="B307" t="str">
            <v>CANALETA 90 X 8 ML</v>
          </cell>
        </row>
        <row r="308">
          <cell r="B308" t="str">
            <v>CANALETA CABALLETE ARTICULADO SUPERIOR C90</v>
          </cell>
        </row>
        <row r="309">
          <cell r="B309" t="str">
            <v xml:space="preserve">CANALETA ELÉCTRICA 20 ML 40 X 20 MM LEGRAND </v>
          </cell>
        </row>
        <row r="310">
          <cell r="B310" t="str">
            <v xml:space="preserve">CANALETA ELÉCTRICA 3 MT 20MM X 12,5MM </v>
          </cell>
        </row>
        <row r="311">
          <cell r="B311" t="str">
            <v xml:space="preserve">CANALETA GALVANIZADA 09X6ML </v>
          </cell>
        </row>
        <row r="312">
          <cell r="B312" t="str">
            <v xml:space="preserve">CANALETA GALVANIZADA 09X7 ML </v>
          </cell>
        </row>
        <row r="313">
          <cell r="B313" t="str">
            <v xml:space="preserve">CANALETA GALVANIZADA 09X9 ML </v>
          </cell>
        </row>
        <row r="314">
          <cell r="B314" t="str">
            <v xml:space="preserve">CANASTILLA LAVAPLATO INALGRIFOS 4" </v>
          </cell>
        </row>
        <row r="315">
          <cell r="B315" t="str">
            <v xml:space="preserve">CANDADO EGRET N"60 </v>
          </cell>
        </row>
        <row r="316">
          <cell r="B316" t="str">
            <v xml:space="preserve">CANDADO YALE 840 </v>
          </cell>
        </row>
        <row r="317">
          <cell r="B317" t="str">
            <v xml:space="preserve">CANDADO YALE 850 </v>
          </cell>
        </row>
        <row r="318">
          <cell r="B318" t="str">
            <v xml:space="preserve">CANDADO YALE 870 </v>
          </cell>
        </row>
        <row r="319">
          <cell r="B319" t="str">
            <v xml:space="preserve">CAOLÍN IMPALPABLE YES BLANCO X 25 KG </v>
          </cell>
        </row>
        <row r="320">
          <cell r="B320" t="str">
            <v xml:space="preserve">CAOLÍN IMPALPABLE YES CREMA X 25 KG </v>
          </cell>
        </row>
        <row r="321">
          <cell r="B321" t="str">
            <v xml:space="preserve">CARRETILLA BUGGY IMSA METÁLICA </v>
          </cell>
        </row>
        <row r="322">
          <cell r="B322" t="str">
            <v xml:space="preserve">CARRETILLA BUGGY PLÁSTICA </v>
          </cell>
        </row>
        <row r="323">
          <cell r="B323" t="str">
            <v xml:space="preserve">CASCO DE PROTECCIÓN GUARDIÁN D -141 AMARILLO </v>
          </cell>
        </row>
        <row r="324">
          <cell r="B324" t="str">
            <v xml:space="preserve">CASCO DE PROTECCIÓN GUARDIÁN D -141 AZUL </v>
          </cell>
        </row>
        <row r="325">
          <cell r="B325" t="str">
            <v xml:space="preserve">CASCO DE PROTECCIÓN GUARDIÁN D -141 BLANCO </v>
          </cell>
        </row>
        <row r="326">
          <cell r="B326" t="str">
            <v xml:space="preserve">CATALIZADOR ACABADO EPOXICA GAL </v>
          </cell>
        </row>
        <row r="327">
          <cell r="B327" t="str">
            <v xml:space="preserve">CEMENTO BLANCO X 2 KG </v>
          </cell>
        </row>
        <row r="328">
          <cell r="B328" t="str">
            <v xml:space="preserve">CEMENTO BLANCO X 20 KG </v>
          </cell>
        </row>
        <row r="329">
          <cell r="B329" t="str">
            <v>CEMENTO BLANCO X 40 KG</v>
          </cell>
        </row>
        <row r="330">
          <cell r="B330" t="str">
            <v xml:space="preserve">CEMENTO BLANCO X 40 KG </v>
          </cell>
        </row>
        <row r="331">
          <cell r="B331" t="str">
            <v xml:space="preserve">CEMENTO GRIS FLETE </v>
          </cell>
        </row>
        <row r="332">
          <cell r="B332" t="str">
            <v>CEMENTO GRIS PORTLAN TIPO I, TOLCEMENTO</v>
          </cell>
        </row>
        <row r="333">
          <cell r="B333" t="str">
            <v>CEMENTO GRIS PORTLAN TIPO I, UNO A</v>
          </cell>
        </row>
        <row r="334">
          <cell r="B334" t="str">
            <v xml:space="preserve">CEMENTO GRIS TOLCEMENTO X 25 KG (BODEGA) </v>
          </cell>
        </row>
        <row r="335">
          <cell r="B335" t="str">
            <v xml:space="preserve">CEMENTO GRIS TOLCEMENTO X 25 KG (FABRICA) </v>
          </cell>
        </row>
        <row r="336">
          <cell r="B336" t="str">
            <v xml:space="preserve">CEMENTO GRIS TOLCEMENTO X 25 KG (PUBLICO) </v>
          </cell>
        </row>
        <row r="337">
          <cell r="B337" t="str">
            <v xml:space="preserve">CEMENTO GRIS TOLCEMENTO X 50 KG (BODEGA) </v>
          </cell>
        </row>
        <row r="338">
          <cell r="B338" t="str">
            <v xml:space="preserve">CEMENTO GRIS TOLCEMENTO X 50 KG (FABRICA) </v>
          </cell>
        </row>
        <row r="339">
          <cell r="B339" t="str">
            <v xml:space="preserve">CEMENTO GRIS TOLCEMENTO X 50 KG (PUBLICO) </v>
          </cell>
        </row>
        <row r="340">
          <cell r="B340" t="str">
            <v xml:space="preserve">CENEFA DE PAVIMENTO 401 14X413 PINTUENCHAPES </v>
          </cell>
        </row>
        <row r="341">
          <cell r="B341" t="str">
            <v xml:space="preserve">CENEFA DE PAVIMENTO 402 14X413 PINTUENCHAPES </v>
          </cell>
        </row>
        <row r="342">
          <cell r="B342" t="str">
            <v>CENEFA DE PAVIMENTO 403 14*41.3 PINTUENCHAPES</v>
          </cell>
        </row>
        <row r="343">
          <cell r="B343" t="str">
            <v xml:space="preserve">CENEFA LEO BEIGE 15 X 30 INTERMATEX </v>
          </cell>
        </row>
        <row r="344">
          <cell r="B344" t="str">
            <v xml:space="preserve">CENEFA LIBRA GRIS 15 X 30 INTERMATEX </v>
          </cell>
        </row>
        <row r="345">
          <cell r="B345" t="str">
            <v xml:space="preserve">CENEFA LIBRA VERDE 15 X 30 INTERMATEX </v>
          </cell>
        </row>
        <row r="346">
          <cell r="B346" t="str">
            <v xml:space="preserve">CENEFA MALASIA 15X45 INTERMATEX </v>
          </cell>
        </row>
        <row r="347">
          <cell r="B347" t="str">
            <v xml:space="preserve">CEPILLO ACERO EUSSE 54 MANGO MADERA </v>
          </cell>
        </row>
        <row r="348">
          <cell r="B348" t="str">
            <v>CERCHA METALICA TIPO HOWE, PINTADA CON ANTICORROSIVO</v>
          </cell>
        </row>
        <row r="349">
          <cell r="B349" t="str">
            <v xml:space="preserve">CERRADURA ALCOBA DE ALUMINIO FEDERAL </v>
          </cell>
        </row>
        <row r="350">
          <cell r="B350" t="str">
            <v xml:space="preserve">CERRADURA ALCOBA MD / DORADA SCHLAGE </v>
          </cell>
        </row>
        <row r="351">
          <cell r="B351" t="str">
            <v>CERRADURA GATO</v>
          </cell>
        </row>
        <row r="352">
          <cell r="B352" t="str">
            <v xml:space="preserve">CERRADURA GATO SUPER 21 </v>
          </cell>
        </row>
        <row r="353">
          <cell r="B353" t="str">
            <v xml:space="preserve">CERRADURA MANIJA STANPROOF </v>
          </cell>
        </row>
        <row r="354">
          <cell r="B354" t="str">
            <v xml:space="preserve">CERRADURA PUERTA SUPER VERA </v>
          </cell>
        </row>
        <row r="355">
          <cell r="B355" t="str">
            <v xml:space="preserve">CERRADURA SAFE BAÑO MADERA DORADA 4152 </v>
          </cell>
        </row>
        <row r="356">
          <cell r="B356" t="str">
            <v xml:space="preserve">CHAZOS PLÁSTICOS 1/4 </v>
          </cell>
        </row>
        <row r="357">
          <cell r="B357" t="str">
            <v xml:space="preserve">CHAZOS PLÁSTICOS 3/8 </v>
          </cell>
        </row>
        <row r="358">
          <cell r="B358" t="str">
            <v xml:space="preserve">CHEQUE RED WHITE 1" </v>
          </cell>
        </row>
        <row r="359">
          <cell r="B359" t="str">
            <v xml:space="preserve">CHEQUE RED WHITE 1/2 </v>
          </cell>
        </row>
        <row r="360">
          <cell r="B360" t="str">
            <v>CHIPA 1/4" CORRUGADA POR 60000</v>
          </cell>
        </row>
        <row r="361">
          <cell r="B361" t="str">
            <v>CHIPA 3/8" CORRUGADA POR 60000</v>
          </cell>
        </row>
        <row r="362">
          <cell r="B362" t="str">
            <v>CHIPA 3/8" LISA POR 40000</v>
          </cell>
        </row>
        <row r="363">
          <cell r="B363" t="str">
            <v xml:space="preserve">CHIPA CORRUGADA 1/4 X 60000 </v>
          </cell>
        </row>
        <row r="364">
          <cell r="B364" t="str">
            <v xml:space="preserve">CHIPA CORRUGADA 3/8 X 60000 </v>
          </cell>
        </row>
        <row r="365">
          <cell r="B365" t="str">
            <v xml:space="preserve">CHIPA LISA 1/4 X 40000 </v>
          </cell>
        </row>
        <row r="366">
          <cell r="B366" t="str">
            <v xml:space="preserve">CHIPA LISA 3/8 X 40000 </v>
          </cell>
        </row>
        <row r="367">
          <cell r="B367" t="str">
            <v xml:space="preserve">CINCEL 1/2X6" </v>
          </cell>
        </row>
        <row r="368">
          <cell r="B368" t="str">
            <v xml:space="preserve">CINCEL 3/8 X 6" </v>
          </cell>
        </row>
        <row r="369">
          <cell r="B369" t="str">
            <v xml:space="preserve">CINTA AISLANTE 3M SCOTH SUPER 33 PLUS 20 ML </v>
          </cell>
        </row>
        <row r="370">
          <cell r="B370" t="str">
            <v xml:space="preserve">CINTA AISLANTE 3M TEMFLEX 20 ML </v>
          </cell>
        </row>
        <row r="371">
          <cell r="B371" t="str">
            <v xml:space="preserve">CINTA AISLANTE 3M TEMFLEX 5 ML </v>
          </cell>
        </row>
        <row r="372">
          <cell r="B372" t="str">
            <v xml:space="preserve">CINTA AISLANTE COBRA 18ML </v>
          </cell>
        </row>
        <row r="373">
          <cell r="B373" t="str">
            <v xml:space="preserve">CINTA AISLANTE STANPROF 8 ML </v>
          </cell>
        </row>
        <row r="374">
          <cell r="B374" t="str">
            <v xml:space="preserve">CINTA AUTOFUNENTE SCOTH 23 </v>
          </cell>
        </row>
        <row r="375">
          <cell r="B375" t="str">
            <v xml:space="preserve">CINTA BANDIT CON HEBILLAS 5/8" ML </v>
          </cell>
        </row>
        <row r="376">
          <cell r="B376" t="str">
            <v xml:space="preserve">CINTA DE ENMASCARAR 1" X 25 TESA </v>
          </cell>
        </row>
        <row r="377">
          <cell r="B377" t="str">
            <v xml:space="preserve">CINTA DE ENMASCARAR 1/2 X 25 TESA </v>
          </cell>
        </row>
        <row r="378">
          <cell r="B378" t="str">
            <v xml:space="preserve">CINTA DE ENMASCARAR 3/4 X 25 TESA </v>
          </cell>
        </row>
        <row r="379">
          <cell r="B379" t="str">
            <v xml:space="preserve">CINTA IMPERMEABILIZANTE PVC </v>
          </cell>
        </row>
        <row r="380">
          <cell r="B380" t="str">
            <v xml:space="preserve">CINTA SELLAR TESAPACK 2X40 TRANSPARENTE </v>
          </cell>
        </row>
        <row r="381">
          <cell r="B381" t="str">
            <v xml:space="preserve">CINTA STRETCH 12" X 457 MTS </v>
          </cell>
        </row>
        <row r="382">
          <cell r="B382" t="str">
            <v xml:space="preserve">CINTURON ELEASTICA CARGA </v>
          </cell>
        </row>
        <row r="383">
          <cell r="B383" t="str">
            <v xml:space="preserve">CLAVO ACERO ESTRÍA VERTICAL 1 1/2" X 500 GR </v>
          </cell>
        </row>
        <row r="384">
          <cell r="B384" t="str">
            <v xml:space="preserve">CLAVO ACERO ESTRÍA VERTICAL 1" X 500 GR </v>
          </cell>
        </row>
        <row r="385">
          <cell r="B385" t="str">
            <v xml:space="preserve">CLAVO ACERO ESTRÍA VERTICAL 2 1/2" X 500 GR </v>
          </cell>
        </row>
        <row r="386">
          <cell r="B386" t="str">
            <v xml:space="preserve">CLAVO ACERO ESTRÍA VERTICAL 2" X 500 GR </v>
          </cell>
        </row>
        <row r="387">
          <cell r="B387" t="str">
            <v xml:space="preserve">CLAVO ACERO ESTRÍA VERTICAL 3 1/2" X 500 GR </v>
          </cell>
        </row>
        <row r="388">
          <cell r="B388" t="str">
            <v xml:space="preserve">CLAVO ACERO ESTRÍA VERTICAL 3" X 500 GR </v>
          </cell>
        </row>
        <row r="389">
          <cell r="B389" t="str">
            <v xml:space="preserve">CLAVO ACERO ESTRÍA VERTICAL 4" X 500 G </v>
          </cell>
        </row>
        <row r="390">
          <cell r="B390" t="str">
            <v xml:space="preserve">CLAVO ACERO LISO 1 1/2" X 500 GR </v>
          </cell>
        </row>
        <row r="391">
          <cell r="B391" t="str">
            <v xml:space="preserve">CLAVO ACERO LISO 1" X 500 GR </v>
          </cell>
        </row>
        <row r="392">
          <cell r="B392" t="str">
            <v xml:space="preserve">CLAVO ACERO LISO 2 1/2" X 500 GR </v>
          </cell>
        </row>
        <row r="393">
          <cell r="B393" t="str">
            <v xml:space="preserve">CLAVO ACERO LISO 2" X 500 GR </v>
          </cell>
        </row>
        <row r="394">
          <cell r="B394" t="str">
            <v xml:space="preserve">CLAVO ACERO LISO 3" X 500 GR </v>
          </cell>
        </row>
        <row r="395">
          <cell r="B395" t="str">
            <v xml:space="preserve">CODO CPVC 1/2" X 90" AGUA CALIENTE </v>
          </cell>
        </row>
        <row r="396">
          <cell r="B396" t="str">
            <v xml:space="preserve">CODO GALVANIZADO 1 1/2 </v>
          </cell>
        </row>
        <row r="397">
          <cell r="B397" t="str">
            <v xml:space="preserve">CODO GALVANIZADO 1/2 </v>
          </cell>
        </row>
        <row r="398">
          <cell r="B398" t="str">
            <v xml:space="preserve">CODO GRAN RADIO 1125 2° </v>
          </cell>
        </row>
        <row r="399">
          <cell r="B399" t="str">
            <v xml:space="preserve">CODO PARA TAZA CAMPESINA </v>
          </cell>
        </row>
        <row r="400">
          <cell r="B400" t="str">
            <v xml:space="preserve">CODO PRESIÓN 1 1/2" 90° </v>
          </cell>
        </row>
        <row r="401">
          <cell r="B401" t="str">
            <v xml:space="preserve">CODO PRESIÓN 1 1/4" 90° </v>
          </cell>
        </row>
        <row r="402">
          <cell r="B402" t="str">
            <v xml:space="preserve">CODO PRESIÓN 1" 90° </v>
          </cell>
        </row>
        <row r="403">
          <cell r="B403" t="str">
            <v xml:space="preserve">CODO PRESIÓN 1"45° </v>
          </cell>
        </row>
        <row r="404">
          <cell r="B404" t="str">
            <v xml:space="preserve">CODO PRESIÓN 1/2" 90° </v>
          </cell>
        </row>
        <row r="405">
          <cell r="B405" t="str">
            <v xml:space="preserve">CODO PRESIÓN 2 1/2" 90° </v>
          </cell>
        </row>
        <row r="406">
          <cell r="B406" t="str">
            <v xml:space="preserve">CODO PRESIÓN 2" 90' </v>
          </cell>
        </row>
        <row r="407">
          <cell r="B407" t="str">
            <v xml:space="preserve">CODO PRESIÓN 2" 90" MECÁNICA </v>
          </cell>
        </row>
        <row r="408">
          <cell r="B408" t="str">
            <v xml:space="preserve">CODO PRESIÓN 3/4" 90° </v>
          </cell>
        </row>
        <row r="409">
          <cell r="B409" t="str">
            <v xml:space="preserve">CODO PRESIÓN DE 3" X 90" </v>
          </cell>
        </row>
        <row r="410">
          <cell r="B410" t="str">
            <v xml:space="preserve">CODO PRESIÓN GRAN RADIO 225 3" </v>
          </cell>
        </row>
        <row r="411">
          <cell r="B411" t="str">
            <v xml:space="preserve">CODO SANITARIO 1 1/2" 45° CXC </v>
          </cell>
        </row>
        <row r="412">
          <cell r="B412" t="str">
            <v xml:space="preserve">CODO SANITARIO 1 1/2" 90" CXE </v>
          </cell>
        </row>
        <row r="413">
          <cell r="B413" t="str">
            <v xml:space="preserve">CODO SANITARIO 1 1/2" 90° CXC </v>
          </cell>
        </row>
        <row r="414">
          <cell r="B414" t="str">
            <v xml:space="preserve">CODO SANITARIO 2" 45° CXC </v>
          </cell>
        </row>
        <row r="415">
          <cell r="B415" t="str">
            <v xml:space="preserve">CODO SANITARIO 2" 45° CXE </v>
          </cell>
        </row>
        <row r="416">
          <cell r="B416" t="str">
            <v xml:space="preserve">CODO SANITARIO 2" 90° CXC </v>
          </cell>
        </row>
        <row r="417">
          <cell r="B417" t="str">
            <v xml:space="preserve">CODO SANITARIO 2" 90° CXE </v>
          </cell>
        </row>
        <row r="418">
          <cell r="B418" t="str">
            <v xml:space="preserve">CODO SANITARIO 3" 45° CXC </v>
          </cell>
        </row>
        <row r="419">
          <cell r="B419" t="str">
            <v xml:space="preserve">CODO SANITARIO 3" 45° CXE </v>
          </cell>
        </row>
        <row r="420">
          <cell r="B420" t="str">
            <v xml:space="preserve">CODO SANITARIO 3" 90° CXC </v>
          </cell>
        </row>
        <row r="421">
          <cell r="B421" t="str">
            <v xml:space="preserve">CODO SANITARIO 3" 90° CXE </v>
          </cell>
        </row>
        <row r="422">
          <cell r="B422" t="str">
            <v xml:space="preserve">CODO SANITARIO 4" 45° CXC </v>
          </cell>
        </row>
        <row r="423">
          <cell r="B423" t="str">
            <v xml:space="preserve">CODO SANITARIO 4" 45° CXE </v>
          </cell>
        </row>
        <row r="424">
          <cell r="B424" t="str">
            <v xml:space="preserve">CODO SANITARIO 4" 90° CXC </v>
          </cell>
        </row>
        <row r="425">
          <cell r="B425" t="str">
            <v xml:space="preserve">CODO SANITARIO 4" 90° CXE </v>
          </cell>
        </row>
        <row r="426">
          <cell r="B426" t="str">
            <v xml:space="preserve">CODO SANITARIO 6" 45° CXC </v>
          </cell>
        </row>
        <row r="427">
          <cell r="B427" t="str">
            <v xml:space="preserve">CODO SANITARIO 6" 45° CXE </v>
          </cell>
        </row>
        <row r="428">
          <cell r="B428" t="str">
            <v xml:space="preserve">CODO SANITARIO 6" 90° CXC </v>
          </cell>
        </row>
        <row r="429">
          <cell r="B429" t="str">
            <v xml:space="preserve">CODO SANITARIO 6" 90° CXE </v>
          </cell>
        </row>
        <row r="430">
          <cell r="B430" t="str">
            <v xml:space="preserve">CODOPRESiON 1/2" 45° </v>
          </cell>
        </row>
        <row r="431">
          <cell r="B431" t="str">
            <v xml:space="preserve">COLBON 4 KG </v>
          </cell>
        </row>
        <row r="432">
          <cell r="B432" t="str">
            <v xml:space="preserve">COLLAR DE DERIVACIÓN PRESIÓN 2X1/2 </v>
          </cell>
        </row>
        <row r="433">
          <cell r="B433" t="str">
            <v xml:space="preserve">COLLAR DE DERIVACIÓN PRESIÓN 2X3/4 </v>
          </cell>
        </row>
        <row r="434">
          <cell r="B434" t="str">
            <v xml:space="preserve">COLLAR DE DERIVACIÓN PRESIÓN 3X1/2 </v>
          </cell>
        </row>
        <row r="435">
          <cell r="B435" t="str">
            <v>COLOMBIT P7 CABALLETE FIJO DE 15°</v>
          </cell>
        </row>
        <row r="436">
          <cell r="B436" t="str">
            <v>COLOMBIT P7 CABALLETE PLANO TIPO C 15'</v>
          </cell>
        </row>
        <row r="437">
          <cell r="B437" t="str">
            <v>COLOMBIT P7 CABALLETE PLANO TIPO C 20"</v>
          </cell>
        </row>
        <row r="438">
          <cell r="B438" t="str">
            <v>COLOMBIT P7 CABALLETE UNIVERSAL</v>
          </cell>
        </row>
        <row r="439">
          <cell r="B439" t="str">
            <v>COLOMBIT P7 No 10 GRIS</v>
          </cell>
        </row>
        <row r="440">
          <cell r="B440" t="str">
            <v>COLOMBIT P7 No 4 GRIS</v>
          </cell>
        </row>
        <row r="441">
          <cell r="B441" t="str">
            <v>COLOMBIT P7 No 6 GRIS</v>
          </cell>
        </row>
        <row r="442">
          <cell r="B442" t="str">
            <v>COLOMBIT P7 No 8 GRIS</v>
          </cell>
        </row>
        <row r="443">
          <cell r="B443" t="str">
            <v xml:space="preserve">COMBO 2" ACUACER AZUL(San+Lav+lncr+Grif) </v>
          </cell>
        </row>
        <row r="444">
          <cell r="B444" t="str">
            <v xml:space="preserve">COMBO 2" ACUACER BLANCO(San+Lav+lnc+Grif) </v>
          </cell>
        </row>
        <row r="445">
          <cell r="B445" t="str">
            <v xml:space="preserve">COMBO 2" ACUACER BONE(San+Lav+lnc+Grif) </v>
          </cell>
        </row>
        <row r="446">
          <cell r="B446" t="str">
            <v xml:space="preserve">COMBO 2" ACUACER VERDE(San+Lav+lnc+Grif) </v>
          </cell>
        </row>
        <row r="447">
          <cell r="B447" t="str">
            <v xml:space="preserve">COMBO 2" ATLANTA BLANCO(San+lav+gri+incr </v>
          </cell>
        </row>
        <row r="448">
          <cell r="B448" t="str">
            <v xml:space="preserve">COMBO 2" FLAMINGO BONE (San+Lav+Inc+Grif) </v>
          </cell>
        </row>
        <row r="449">
          <cell r="B449" t="str">
            <v xml:space="preserve">COMBO 2" FONTANA AZUL PASTEL(San+lav+inc+gh) </v>
          </cell>
        </row>
        <row r="450">
          <cell r="B450" t="str">
            <v xml:space="preserve">COMBO 2" FONTANA AZULCELESTE(San+Lav+lncr+Gr) </v>
          </cell>
        </row>
        <row r="451">
          <cell r="B451" t="str">
            <v xml:space="preserve">COMBO 2" FONTANA BLANCO(San+Lav+lnc+Ghf) </v>
          </cell>
        </row>
        <row r="452">
          <cell r="B452" t="str">
            <v xml:space="preserve">COMBO 2" FONTANA BONE (Lav+San+Inc+Grif) </v>
          </cell>
        </row>
        <row r="453">
          <cell r="B453" t="str">
            <v xml:space="preserve">COMBO 2" FONTANA CORAL (Lav+San+Grif+Inc) </v>
          </cell>
        </row>
        <row r="454">
          <cell r="B454" t="str">
            <v xml:space="preserve">COMBO 2" FONTANA GRIS PLATA(lav+san+inc+grif) </v>
          </cell>
        </row>
        <row r="455">
          <cell r="B455" t="str">
            <v xml:space="preserve">COMBO 2" FONTANA VERDE PASTEL (San+Lav+Inc+Gr </v>
          </cell>
        </row>
        <row r="456">
          <cell r="B456" t="str">
            <v xml:space="preserve">COMBO 4" AVANTI AMARILLO LIMÓN COMPLETO </v>
          </cell>
        </row>
        <row r="457">
          <cell r="B457" t="str">
            <v xml:space="preserve">COMBO 4" AVANTI AZUL CIELO COMPLETO </v>
          </cell>
        </row>
        <row r="458">
          <cell r="B458" t="str">
            <v xml:space="preserve">COMBO 4" AVANTI AZUL COBALTO COMPLETO </v>
          </cell>
        </row>
        <row r="459">
          <cell r="B459" t="str">
            <v xml:space="preserve">COMBO 4" AVANTI AZUL OSCURO COMPLETO </v>
          </cell>
        </row>
        <row r="460">
          <cell r="B460" t="str">
            <v xml:space="preserve">COMBO 4" AVANTI BEIGE COMPLETO </v>
          </cell>
        </row>
        <row r="461">
          <cell r="B461" t="str">
            <v xml:space="preserve">COMBO 4" AVANTI BONE COMPLETO </v>
          </cell>
        </row>
        <row r="462">
          <cell r="B462" t="str">
            <v xml:space="preserve">COMBO 4" AVANTI ROSA BAHAMA COMPLETO </v>
          </cell>
        </row>
        <row r="463">
          <cell r="B463" t="str">
            <v xml:space="preserve">COMBO 4" AVANTI VERDE JADE COMPLETO </v>
          </cell>
        </row>
        <row r="464">
          <cell r="B464" t="str">
            <v xml:space="preserve">COMBO 4" AVANTI VERDE OSCURO COMPLETO </v>
          </cell>
        </row>
        <row r="465">
          <cell r="B465" t="str">
            <v xml:space="preserve">COMBO 4" AVANTI VINO TINTO COMPLETO </v>
          </cell>
        </row>
        <row r="466">
          <cell r="B466" t="str">
            <v xml:space="preserve">COMBO 4" DISTINCIÓN AZUL OSCURO COMPLETO </v>
          </cell>
        </row>
        <row r="467">
          <cell r="B467" t="str">
            <v xml:space="preserve">COMBO 4" DISTINCIÓN AZUL PASTEL COMPLETO </v>
          </cell>
        </row>
        <row r="468">
          <cell r="B468" t="str">
            <v xml:space="preserve">COMBO 4" DISTINCIÓN BLANCO COMPLETO </v>
          </cell>
        </row>
        <row r="469">
          <cell r="B469" t="str">
            <v xml:space="preserve">COMBO 4" DISTINCIÓN GRIS COMPLETO </v>
          </cell>
        </row>
        <row r="470">
          <cell r="B470" t="str">
            <v xml:space="preserve">COMBO 4" DISTINCIÓN VERDE OSCURO COMPLETO </v>
          </cell>
        </row>
        <row r="471">
          <cell r="B471" t="str">
            <v xml:space="preserve">COMBO 4" DISTINCIÓN VINO OSCURO COMPLETO </v>
          </cell>
        </row>
        <row r="472">
          <cell r="B472" t="str">
            <v xml:space="preserve">COMBO 4" FLAMINGO AZUL PASTEL(San+Lav+lnc+Mez </v>
          </cell>
        </row>
        <row r="473">
          <cell r="B473" t="str">
            <v xml:space="preserve">COMBO 4" FLAMINGO AZULPROFUNO(San+Lav+lnc+Gr </v>
          </cell>
        </row>
        <row r="474">
          <cell r="B474" t="str">
            <v xml:space="preserve">COMBO 4" FLAMINGO BONE(San+Lav+lnc+Mez) </v>
          </cell>
        </row>
        <row r="475">
          <cell r="B475" t="str">
            <v xml:space="preserve">COMBO 4" FLAMINGO VERDE ESMERALDA COMPLETO </v>
          </cell>
        </row>
        <row r="476">
          <cell r="B476" t="str">
            <v xml:space="preserve">COMBO 4" FLAMINGO VINOTINTO COMPLETO </v>
          </cell>
        </row>
        <row r="477">
          <cell r="B477" t="str">
            <v xml:space="preserve">COMBO 4" MANANTIAL AZUL PASTEL COMPLETO </v>
          </cell>
        </row>
        <row r="478">
          <cell r="B478" t="str">
            <v xml:space="preserve">COMBO 4" MANANTIAL AZULCELES COMPLETO </v>
          </cell>
        </row>
        <row r="479">
          <cell r="B479" t="str">
            <v xml:space="preserve">COMBO 4" MANANTIAL AZULPROFUNO COMPLETO </v>
          </cell>
        </row>
        <row r="480">
          <cell r="B480" t="str">
            <v xml:space="preserve">COMBO 4" MANANTIAL BLANCO COMPLETO </v>
          </cell>
        </row>
        <row r="481">
          <cell r="B481" t="str">
            <v xml:space="preserve">COMBO 4" MANANTIAL BONE COMPLETO </v>
          </cell>
        </row>
        <row r="482">
          <cell r="B482" t="str">
            <v xml:space="preserve">COMBO 4" MANANTIAL CORAL COMPLETO </v>
          </cell>
        </row>
        <row r="483">
          <cell r="B483" t="str">
            <v xml:space="preserve">COMBO 4" MANANTIAL GRIS PLATA COMPLETO </v>
          </cell>
        </row>
        <row r="484">
          <cell r="B484" t="str">
            <v xml:space="preserve">COMBO 4" MANANTIAL NEGRO COMPLETO </v>
          </cell>
        </row>
        <row r="485">
          <cell r="B485" t="str">
            <v xml:space="preserve">COMBO 4" MANANTIAL VERDEESMRLDA COMPLETO </v>
          </cell>
        </row>
        <row r="486">
          <cell r="B486" t="str">
            <v xml:space="preserve">COMBO 4" MANANTIAL VERDEPASTEL COMPLETO </v>
          </cell>
        </row>
        <row r="487">
          <cell r="B487" t="str">
            <v xml:space="preserve">COMBO 4" MANANTIAL VINOTINTO COMPLETO </v>
          </cell>
        </row>
        <row r="488">
          <cell r="B488" t="str">
            <v>CONCRETO 2000 PSI</v>
          </cell>
        </row>
        <row r="489">
          <cell r="B489" t="str">
            <v>CONCRETO 2500 PSI</v>
          </cell>
        </row>
        <row r="490">
          <cell r="B490" t="str">
            <v>CONCRETO 3000 PSI</v>
          </cell>
        </row>
        <row r="491">
          <cell r="B491" t="str">
            <v xml:space="preserve">CONCRETO BOMBEADO 3000 PSI TM 1" </v>
          </cell>
        </row>
        <row r="492">
          <cell r="B492" t="str">
            <v xml:space="preserve">CONECTOR TERMINAL COAXIAL </v>
          </cell>
        </row>
        <row r="493">
          <cell r="B493" t="str">
            <v xml:space="preserve">CONEXIONES 5 VÍAS </v>
          </cell>
        </row>
        <row r="494">
          <cell r="B494" t="str">
            <v xml:space="preserve">CONTROL DUCHA ACUARIUS CROMO 1/2 INALGRIFOS </v>
          </cell>
        </row>
        <row r="495">
          <cell r="B495" t="str">
            <v xml:space="preserve">CONVERTIDOR PATA REDONDA A PLANA </v>
          </cell>
        </row>
        <row r="496">
          <cell r="B496" t="str">
            <v>CORAZA</v>
          </cell>
        </row>
        <row r="497">
          <cell r="B497" t="str">
            <v xml:space="preserve">CORREA METALICA </v>
          </cell>
        </row>
        <row r="498">
          <cell r="B498" t="str">
            <v xml:space="preserve">CORREAS DE AMARRES PLÁSTICAS 15 CM </v>
          </cell>
        </row>
        <row r="499">
          <cell r="B499" t="str">
            <v xml:space="preserve">CORREAS DE AMARRES PLÁSTICAS 20 CM </v>
          </cell>
        </row>
        <row r="500">
          <cell r="B500" t="str">
            <v xml:space="preserve">CORTABALDOSA CON TALADRO 60 </v>
          </cell>
        </row>
        <row r="501">
          <cell r="B501" t="str">
            <v xml:space="preserve">CRUCETAS DE MADERA 2 ML </v>
          </cell>
        </row>
        <row r="502">
          <cell r="B502" t="str">
            <v xml:space="preserve">CRYSTALAC BRILLANTE GAL </v>
          </cell>
        </row>
        <row r="503">
          <cell r="B503" t="str">
            <v>CUARTOBOCEL MEDIA CAÑA 2 x 2 x 2.80</v>
          </cell>
        </row>
        <row r="504">
          <cell r="B504" t="str">
            <v xml:space="preserve">CURVA CONDUIT PESADA 1 1/2 </v>
          </cell>
        </row>
        <row r="505">
          <cell r="B505" t="str">
            <v xml:space="preserve">CURVA CONDUIT PESADA 1 1/4" </v>
          </cell>
        </row>
        <row r="506">
          <cell r="B506" t="str">
            <v xml:space="preserve">CURVA CONDUIT PESADA 1" </v>
          </cell>
        </row>
        <row r="507">
          <cell r="B507" t="str">
            <v xml:space="preserve">CURVA CONDUIT PESADA 1/2" </v>
          </cell>
        </row>
        <row r="508">
          <cell r="B508" t="str">
            <v xml:space="preserve">CURVA CONDUIT PESADA 3/4" </v>
          </cell>
        </row>
        <row r="509">
          <cell r="B509" t="str">
            <v xml:space="preserve">CURVA CONDUIT TUBECO 1/2" X 90° </v>
          </cell>
        </row>
        <row r="510">
          <cell r="B510" t="str">
            <v xml:space="preserve">DIAGONAL EN V 11 ML </v>
          </cell>
        </row>
        <row r="511">
          <cell r="B511" t="str">
            <v xml:space="preserve">DISCO CORTE REFRACTARIO 9X1/8X7/8 ABRACOL </v>
          </cell>
        </row>
        <row r="512">
          <cell r="B512" t="str">
            <v xml:space="preserve">DISCO DE DIAMANTE 4" ABRACOL </v>
          </cell>
        </row>
        <row r="513">
          <cell r="B513" t="str">
            <v xml:space="preserve">DISCO PULIDOR METAL 7X1/4 </v>
          </cell>
        </row>
        <row r="514">
          <cell r="B514" t="str">
            <v xml:space="preserve">DUCHA ACRILICA CROMADA INALGRIFOS </v>
          </cell>
        </row>
        <row r="515">
          <cell r="B515" t="str">
            <v xml:space="preserve">DUCHA ACRILICA CROMADA R10 </v>
          </cell>
        </row>
        <row r="516">
          <cell r="B516" t="str">
            <v xml:space="preserve">DUCHA COLOR RIOPLAST 1/2 </v>
          </cell>
        </row>
        <row r="517">
          <cell r="B517" t="str">
            <v xml:space="preserve">ELECTRO BOMBA PEDROLLO 1/2 HPA 110 </v>
          </cell>
        </row>
        <row r="518">
          <cell r="B518" t="str">
            <v xml:space="preserve">EMULSIÓN ASFÁLTICA SIKA 18 KG </v>
          </cell>
        </row>
        <row r="519">
          <cell r="B519" t="str">
            <v xml:space="preserve">EMULSIÓN ASFÁLTICA SIKA 35 KG </v>
          </cell>
        </row>
        <row r="520">
          <cell r="B520" t="str">
            <v xml:space="preserve">ENCHAPE TEQUENDAMA 20X10 </v>
          </cell>
        </row>
        <row r="521">
          <cell r="B521" t="str">
            <v xml:space="preserve">ENCHUFE CODELCA 15AMPC-00 </v>
          </cell>
        </row>
        <row r="522">
          <cell r="B522" t="str">
            <v xml:space="preserve">ENCHUFE POLO A TIERRA CODELCA </v>
          </cell>
        </row>
        <row r="523">
          <cell r="B523" t="str">
            <v xml:space="preserve">ENCHUFE TRIFÁSICO 3 X 20 CODELCA </v>
          </cell>
        </row>
        <row r="524">
          <cell r="B524" t="str">
            <v xml:space="preserve">ESCALOGRES NIEVE </v>
          </cell>
        </row>
        <row r="525">
          <cell r="B525" t="str">
            <v xml:space="preserve">ESCALOGRES TIERRA 33X33 X 6 </v>
          </cell>
        </row>
        <row r="526">
          <cell r="B526" t="str">
            <v xml:space="preserve">ESCOBA INDUSTRIAL </v>
          </cell>
        </row>
        <row r="527">
          <cell r="B527" t="str">
            <v xml:space="preserve">ESCUDO BLANCO CUÑETE </v>
          </cell>
        </row>
        <row r="528">
          <cell r="B528" t="str">
            <v xml:space="preserve">ESCUDO BLANCO GALÓN </v>
          </cell>
        </row>
        <row r="529">
          <cell r="B529" t="str">
            <v xml:space="preserve">ESCUDO GOLPEADOR NIQUELADO </v>
          </cell>
        </row>
        <row r="530">
          <cell r="B530" t="str">
            <v xml:space="preserve">ESMALTE PREPARADO 1/8 </v>
          </cell>
        </row>
        <row r="531">
          <cell r="B531" t="str">
            <v xml:space="preserve">ESMALTE PREPARADO VERDE PRIMAVERAL 1/8 </v>
          </cell>
        </row>
        <row r="532">
          <cell r="B532" t="str">
            <v xml:space="preserve">ESPACATO RAQUIRA 1B </v>
          </cell>
        </row>
        <row r="533">
          <cell r="B533" t="str">
            <v xml:space="preserve">ESPARRAGO 1/4 X 25MM JUEGO </v>
          </cell>
        </row>
        <row r="534">
          <cell r="B534" t="str">
            <v xml:space="preserve">ESPÁTULA M/PL 2" COLLINS </v>
          </cell>
        </row>
        <row r="535">
          <cell r="B535" t="str">
            <v xml:space="preserve">ESPÁTULA M/PL 21/2 COLLINS </v>
          </cell>
        </row>
        <row r="536">
          <cell r="B536" t="str">
            <v xml:space="preserve">ESPÁTULA M/PL 3" COLLINS </v>
          </cell>
        </row>
        <row r="537">
          <cell r="B537" t="str">
            <v xml:space="preserve">ESPEJO 60 X 44 AROS AZUL </v>
          </cell>
        </row>
        <row r="538">
          <cell r="B538" t="str">
            <v xml:space="preserve">ESPEJO 60 X 44 AROS DORADO DALAMO </v>
          </cell>
        </row>
        <row r="539">
          <cell r="B539" t="str">
            <v xml:space="preserve">ESPEJO 60 X 44 RASTRO AZUL </v>
          </cell>
        </row>
        <row r="540">
          <cell r="B540" t="str">
            <v xml:space="preserve">ESPEJO 60 X 44 RASTROS VERDE </v>
          </cell>
        </row>
        <row r="541">
          <cell r="B541" t="str">
            <v xml:space="preserve">ESPEJO 60X44 AROS OXIDO DALAMO </v>
          </cell>
        </row>
        <row r="542">
          <cell r="B542" t="str">
            <v xml:space="preserve">ESQUINERO X AZULEJOS BLANCO 24 MTS AJOVER </v>
          </cell>
        </row>
        <row r="543">
          <cell r="B543" t="str">
            <v>ESTACAS</v>
          </cell>
        </row>
        <row r="544">
          <cell r="B544" t="str">
            <v xml:space="preserve">ESTUCO PLÁSTICO </v>
          </cell>
        </row>
        <row r="545">
          <cell r="B545" t="str">
            <v xml:space="preserve">ESTUCOPLUSX10KG </v>
          </cell>
        </row>
        <row r="546">
          <cell r="B546" t="str">
            <v xml:space="preserve">ESTUFAS DE EMPOTRAR EELECTR 24" GUINOVART </v>
          </cell>
        </row>
        <row r="547">
          <cell r="B547" t="str">
            <v xml:space="preserve">ESTUFAS DE EMPOTRAR ENORMAL 24" GUINOVART </v>
          </cell>
        </row>
        <row r="548">
          <cell r="B548" t="str">
            <v xml:space="preserve">ESTUKAACRILIC015KG </v>
          </cell>
        </row>
        <row r="549">
          <cell r="B549" t="str">
            <v xml:space="preserve">EXTRACTOR 8" ELÉCTRICO SANKEY </v>
          </cell>
        </row>
        <row r="550">
          <cell r="B550" t="str">
            <v xml:space="preserve">FERRO 1 AMARILLO 1/4 </v>
          </cell>
        </row>
        <row r="551">
          <cell r="B551" t="str">
            <v xml:space="preserve">FERRO 1 AMARILLO CUÑETE </v>
          </cell>
        </row>
        <row r="552">
          <cell r="B552" t="str">
            <v xml:space="preserve">FERRO 1 AMARILLO GAL </v>
          </cell>
        </row>
        <row r="553">
          <cell r="B553" t="str">
            <v xml:space="preserve">FERRO 1 AMARILLO VITAL GALÓN </v>
          </cell>
        </row>
        <row r="554">
          <cell r="B554" t="str">
            <v xml:space="preserve">FERRO 1 ARENA TOSTADA GAL </v>
          </cell>
        </row>
        <row r="555">
          <cell r="B555" t="str">
            <v xml:space="preserve">FERRO 1 AZUL ENSUEÑO 1/4 </v>
          </cell>
        </row>
        <row r="556">
          <cell r="B556" t="str">
            <v xml:space="preserve">FERRO 1 AZUL ENSUEÑO GAL </v>
          </cell>
        </row>
        <row r="557">
          <cell r="B557" t="str">
            <v xml:space="preserve">FERRO 1 BLANCO (CUÑETE) </v>
          </cell>
        </row>
        <row r="558">
          <cell r="B558" t="str">
            <v xml:space="preserve">FERRO 1 BLANCO 1/4 </v>
          </cell>
        </row>
        <row r="559">
          <cell r="B559" t="str">
            <v xml:space="preserve">FERRO 1 BLANCO ALMENDRA 1/4 </v>
          </cell>
        </row>
        <row r="560">
          <cell r="B560" t="str">
            <v xml:space="preserve">FERRO 1 BLANCO ALMENDRA GALÓN </v>
          </cell>
        </row>
        <row r="561">
          <cell r="B561" t="str">
            <v xml:space="preserve">FERRO 1 BLANCO GALÓN </v>
          </cell>
        </row>
        <row r="562">
          <cell r="B562" t="str">
            <v xml:space="preserve">FERRO 1 BLANCO HUESO 1/4 </v>
          </cell>
        </row>
        <row r="563">
          <cell r="B563" t="str">
            <v xml:space="preserve">FERRO 1 BLANCO HUESO GALÓN </v>
          </cell>
        </row>
        <row r="564">
          <cell r="B564" t="str">
            <v xml:space="preserve">FERRO 1 CHAMPAÑA 1/4 </v>
          </cell>
        </row>
        <row r="565">
          <cell r="B565" t="str">
            <v xml:space="preserve">FERRO 1 CHAMPAÑA GALÓN </v>
          </cell>
        </row>
        <row r="566">
          <cell r="B566" t="str">
            <v xml:space="preserve">FERRO 1 CORAL GALÓN </v>
          </cell>
        </row>
        <row r="567">
          <cell r="B567" t="str">
            <v xml:space="preserve">FERRO 1 CREMA GALÓN </v>
          </cell>
        </row>
        <row r="568">
          <cell r="B568" t="str">
            <v xml:space="preserve">FERRO 1 CREMA SUAVE GALÓN </v>
          </cell>
        </row>
        <row r="569">
          <cell r="B569" t="str">
            <v xml:space="preserve">FERRO 1 CURUBA GALÓN </v>
          </cell>
        </row>
        <row r="570">
          <cell r="B570" t="str">
            <v xml:space="preserve">FERRO 1 MELÓN GAL </v>
          </cell>
        </row>
        <row r="571">
          <cell r="B571" t="str">
            <v xml:space="preserve">FERRO 1 MORA GAL </v>
          </cell>
        </row>
        <row r="572">
          <cell r="B572" t="str">
            <v xml:space="preserve">FERRO 1 NEGRO 1/4 </v>
          </cell>
        </row>
        <row r="573">
          <cell r="B573" t="str">
            <v xml:space="preserve">FERRO 1 OCRE 1/4 </v>
          </cell>
        </row>
        <row r="574">
          <cell r="B574" t="str">
            <v xml:space="preserve">FERRO 1 OCRE GALÓN </v>
          </cell>
        </row>
        <row r="575">
          <cell r="B575" t="str">
            <v xml:space="preserve">FERRO 1 PALO DE ROSA GALÓN </v>
          </cell>
        </row>
        <row r="576">
          <cell r="B576" t="str">
            <v xml:space="preserve">FERRO 1 ROJO 1/4 </v>
          </cell>
        </row>
        <row r="577">
          <cell r="B577" t="str">
            <v xml:space="preserve">FERRO 1 ROJO CARIBE GAL </v>
          </cell>
        </row>
        <row r="578">
          <cell r="B578" t="str">
            <v xml:space="preserve">FERRO 1 ROJO COLONIAL GALÓN </v>
          </cell>
        </row>
        <row r="579">
          <cell r="B579" t="str">
            <v xml:space="preserve">FERRO 1 ROJO EMOCIÓN GAL </v>
          </cell>
        </row>
        <row r="580">
          <cell r="B580" t="str">
            <v xml:space="preserve">FERRO 1 ROSA FUERTE GALÓN </v>
          </cell>
        </row>
        <row r="581">
          <cell r="B581" t="str">
            <v xml:space="preserve">FERRO 1 TERRACOTA GALÓN </v>
          </cell>
        </row>
        <row r="582">
          <cell r="B582" t="str">
            <v xml:space="preserve">FERRO 1 TRIGO GALÓN </v>
          </cell>
        </row>
        <row r="583">
          <cell r="B583" t="str">
            <v xml:space="preserve">FERRO 1 VERDE ACEITUNA CUÑETE </v>
          </cell>
        </row>
        <row r="584">
          <cell r="B584" t="str">
            <v xml:space="preserve">FERRO 1 VERDE ACEITUNA GALÓN </v>
          </cell>
        </row>
        <row r="585">
          <cell r="B585" t="str">
            <v xml:space="preserve">FERRO 1 VERDE AUTENTICO CUÑETE </v>
          </cell>
        </row>
        <row r="586">
          <cell r="B586" t="str">
            <v xml:space="preserve">FERRO 1 VERDE AUTENTICO GALÓN </v>
          </cell>
        </row>
        <row r="587">
          <cell r="B587" t="str">
            <v xml:space="preserve">FERRO 1 VERDE CHARTREUSSE 1/4 </v>
          </cell>
        </row>
        <row r="588">
          <cell r="B588" t="str">
            <v xml:space="preserve">FERRO 1 VERDE CHARTREUSSE GALÓN </v>
          </cell>
        </row>
        <row r="589">
          <cell r="B589" t="str">
            <v xml:space="preserve">FERRO 1 VERDE PINO GAL </v>
          </cell>
        </row>
        <row r="590">
          <cell r="B590" t="str">
            <v xml:space="preserve">FERRO 1 VERDE SAUCE GALÓN </v>
          </cell>
        </row>
        <row r="591">
          <cell r="B591" t="str">
            <v xml:space="preserve">FERRO 1 VERDE SELVA GALÓN </v>
          </cell>
        </row>
        <row r="592">
          <cell r="B592" t="str">
            <v xml:space="preserve">FERRO 1 VERDE SINU </v>
          </cell>
        </row>
        <row r="593">
          <cell r="B593" t="str">
            <v xml:space="preserve">FERRO 1 VIOLETA GAL </v>
          </cell>
        </row>
        <row r="594">
          <cell r="B594" t="str">
            <v xml:space="preserve">FERRO 1 ZAPOTE 1/4 </v>
          </cell>
        </row>
        <row r="595">
          <cell r="B595" t="str">
            <v xml:space="preserve">FERRO 1 ZAPOTE GALÓN </v>
          </cell>
        </row>
        <row r="596">
          <cell r="B596" t="str">
            <v xml:space="preserve">FERRO 2 BLANCO CUN </v>
          </cell>
        </row>
        <row r="597">
          <cell r="B597" t="str">
            <v xml:space="preserve">FERRO 3 AZUL CARIBE GALÓN </v>
          </cell>
        </row>
        <row r="598">
          <cell r="B598" t="str">
            <v xml:space="preserve">FERRO 3 BLANCO GAL </v>
          </cell>
        </row>
        <row r="599">
          <cell r="B599" t="str">
            <v xml:space="preserve">FERRO 3 BLANCO HUESO GAL </v>
          </cell>
        </row>
        <row r="600">
          <cell r="B600" t="str">
            <v xml:space="preserve">FERRO 3 CORAL GALÓN </v>
          </cell>
        </row>
        <row r="601">
          <cell r="B601" t="str">
            <v xml:space="preserve">FERRO 3 CURUBA GALÓN </v>
          </cell>
        </row>
        <row r="602">
          <cell r="B602" t="str">
            <v xml:space="preserve">FERRO 3 MANDARINA GALÓN </v>
          </cell>
        </row>
        <row r="603">
          <cell r="B603" t="str">
            <v xml:space="preserve">FERRO 3 MARFIL GALÓN </v>
          </cell>
        </row>
        <row r="604">
          <cell r="B604" t="str">
            <v xml:space="preserve">FERRO 3 ROJO TEJA GALÓN </v>
          </cell>
        </row>
        <row r="605">
          <cell r="B605" t="str">
            <v xml:space="preserve">FERRO 3 ROSA FUERTE GALÓN </v>
          </cell>
        </row>
        <row r="606">
          <cell r="B606" t="str">
            <v xml:space="preserve">FERRO 3 TERRACOTA GALÓN </v>
          </cell>
        </row>
        <row r="607">
          <cell r="B607" t="str">
            <v xml:space="preserve">FERRO 3 VERDE LIMA GALÓN </v>
          </cell>
        </row>
        <row r="608">
          <cell r="B608" t="str">
            <v xml:space="preserve">FERRO 3 VERDE PINO GALÓN </v>
          </cell>
        </row>
        <row r="609">
          <cell r="B609" t="str">
            <v xml:space="preserve">FERRO 3 VERDE PRIMAVERA GALÓN </v>
          </cell>
        </row>
        <row r="610">
          <cell r="B610" t="str">
            <v xml:space="preserve">FERRO 3 VIOLETA GALÓN </v>
          </cell>
        </row>
        <row r="611">
          <cell r="B611" t="str">
            <v xml:space="preserve">FERROCONCRETOS </v>
          </cell>
        </row>
        <row r="612">
          <cell r="B612" t="str">
            <v xml:space="preserve">FERROLUX AMARILLO 1/4 </v>
          </cell>
        </row>
        <row r="613">
          <cell r="B613" t="str">
            <v xml:space="preserve">FERROLUX NEGRO 1/8 </v>
          </cell>
        </row>
        <row r="614">
          <cell r="B614" t="str">
            <v xml:space="preserve">FERROLUX NEGRO GAL </v>
          </cell>
        </row>
        <row r="615">
          <cell r="B615" t="str">
            <v xml:space="preserve">FESTIVAL AMARILLO 1/4 </v>
          </cell>
        </row>
        <row r="616">
          <cell r="B616" t="str">
            <v xml:space="preserve">FESTIVAL BLANCO GAL </v>
          </cell>
        </row>
        <row r="617">
          <cell r="B617" t="str">
            <v xml:space="preserve">FESTIVAL CAOBA 1/4 </v>
          </cell>
        </row>
        <row r="618">
          <cell r="B618" t="str">
            <v xml:space="preserve">FESTIVAL CAOBA GAL </v>
          </cell>
        </row>
        <row r="619">
          <cell r="B619" t="str">
            <v xml:space="preserve">FESTIVAL NEGRO 1/4 </v>
          </cell>
        </row>
        <row r="620">
          <cell r="B620" t="str">
            <v xml:space="preserve">FESTIVAL ROJO 1/4 </v>
          </cell>
        </row>
        <row r="621">
          <cell r="B621" t="str">
            <v xml:space="preserve">FESTIVAL VERDE ESMERALDA 1/4 </v>
          </cell>
        </row>
        <row r="622">
          <cell r="B622" t="str">
            <v xml:space="preserve">FIQUE COLGYPS X KG </v>
          </cell>
        </row>
        <row r="623">
          <cell r="B623" t="str">
            <v xml:space="preserve">FIT ORINAL GRIFERÍA TRADICIONAL GRIVAL </v>
          </cell>
        </row>
        <row r="624">
          <cell r="B624" t="str">
            <v xml:space="preserve">FLETE COROZAL BETULIA MORROA SAMPUES MIN 06T </v>
          </cell>
        </row>
        <row r="625">
          <cell r="B625" t="str">
            <v xml:space="preserve">FLETE SINCE TOLU COVEÑAS SAHAGUN MIN 06 TON </v>
          </cell>
        </row>
        <row r="626">
          <cell r="B626" t="str">
            <v xml:space="preserve">FLETE SINCELEJO MIN 06 TON </v>
          </cell>
        </row>
        <row r="627">
          <cell r="B627" t="str">
            <v xml:space="preserve">FLEXOMETRO FORTE 3 MTS </v>
          </cell>
        </row>
        <row r="628">
          <cell r="B628" t="str">
            <v xml:space="preserve">FLOTADOR 3/4X1/2 </v>
          </cell>
        </row>
        <row r="629">
          <cell r="B629" t="str">
            <v>GANCHOS GALVANIZAOO PARA CUBIERTA</v>
          </cell>
        </row>
        <row r="630">
          <cell r="B630" t="str">
            <v>GASOLINA CORRIENTE</v>
          </cell>
        </row>
        <row r="631">
          <cell r="B631" t="str">
            <v xml:space="preserve">GEOTEXTIL 35 ML </v>
          </cell>
        </row>
        <row r="632">
          <cell r="B632" t="str">
            <v xml:space="preserve">GRANITO BLANCO No 2 X 40KG </v>
          </cell>
        </row>
        <row r="633">
          <cell r="B633" t="str">
            <v xml:space="preserve">GRANITO CAFE X 40 KG </v>
          </cell>
        </row>
        <row r="634">
          <cell r="B634" t="str">
            <v xml:space="preserve">GRANITO CREMA No 2 X 40 KG </v>
          </cell>
        </row>
        <row r="635">
          <cell r="B635" t="str">
            <v xml:space="preserve">GRANITO NEGRO N° 2 X 40 KG </v>
          </cell>
        </row>
        <row r="636">
          <cell r="B636" t="str">
            <v xml:space="preserve">GRAPA ELÉCTRICA PARA MADERA </v>
          </cell>
        </row>
        <row r="637">
          <cell r="B637" t="str">
            <v xml:space="preserve">GRAPA ELÉCTRICA PARA MURO No 4 - 6 </v>
          </cell>
        </row>
        <row r="638">
          <cell r="B638" t="str">
            <v xml:space="preserve">GRAPA GALVANIZADA 1/2" </v>
          </cell>
        </row>
        <row r="639">
          <cell r="B639" t="str">
            <v xml:space="preserve">GRAPA PARA ZUNCHO PLÁSTICO X 400 </v>
          </cell>
        </row>
        <row r="640">
          <cell r="B640" t="str">
            <v xml:space="preserve">GRAPAS GALVAIZADAS 3/4 </v>
          </cell>
        </row>
        <row r="641">
          <cell r="B641" t="str">
            <v xml:space="preserve">GRAPAS PARA LAVAMANO RIOPLAS ( PAR ) </v>
          </cell>
        </row>
        <row r="642">
          <cell r="B642" t="str">
            <v xml:space="preserve">GRAPAS PARA LAVAMANOS (PAR) </v>
          </cell>
        </row>
        <row r="643">
          <cell r="B643" t="str">
            <v xml:space="preserve">GUANTE SEMIINDUSTRIAL CALIBRE 20 </v>
          </cell>
        </row>
        <row r="644">
          <cell r="B644" t="str">
            <v xml:space="preserve">GUANTES MANGA CORTA DE CARNAZA </v>
          </cell>
        </row>
        <row r="645">
          <cell r="B645" t="str">
            <v xml:space="preserve">GUANTES TIPO INGENIERO MANGA CORTA </v>
          </cell>
        </row>
        <row r="646">
          <cell r="B646" t="str">
            <v xml:space="preserve">GUARDACABOS DE 1/2 </v>
          </cell>
        </row>
        <row r="647">
          <cell r="B647" t="str">
            <v xml:space="preserve">GUARDAESCOBA BOMPORTO BEIGE 8x385 </v>
          </cell>
        </row>
        <row r="648">
          <cell r="B648" t="str">
            <v xml:space="preserve">GUARDAESCOBA PARKET 8 X 34 </v>
          </cell>
        </row>
        <row r="649">
          <cell r="B649" t="str">
            <v xml:space="preserve">HERRAJE ASIENTO COMODOR BLANCO </v>
          </cell>
        </row>
        <row r="650">
          <cell r="B650" t="str">
            <v xml:space="preserve">HUESO DURO AZUL 12X1/4 </v>
          </cell>
        </row>
        <row r="651">
          <cell r="B651" t="str">
            <v xml:space="preserve">ICOLATEX AZUL COSTEÑO GALÓN </v>
          </cell>
        </row>
        <row r="652">
          <cell r="B652" t="str">
            <v xml:space="preserve">ICOLATEX AZUL MARINO GALÓN </v>
          </cell>
        </row>
        <row r="653">
          <cell r="B653" t="str">
            <v xml:space="preserve">ICOLATEX BLANCO CUÑETE </v>
          </cell>
        </row>
        <row r="654">
          <cell r="B654" t="str">
            <v xml:space="preserve">ICOLATEX BLANCO GAL </v>
          </cell>
        </row>
        <row r="655">
          <cell r="B655" t="str">
            <v xml:space="preserve">ICOLATEX BLANCO HUESO CUÑETE </v>
          </cell>
        </row>
        <row r="656">
          <cell r="B656" t="str">
            <v xml:space="preserve">ICOLATEX BLANCO HUESO GALÓN </v>
          </cell>
        </row>
        <row r="657">
          <cell r="B657" t="str">
            <v xml:space="preserve">ICOLATEX CORAL GALÓN </v>
          </cell>
        </row>
        <row r="658">
          <cell r="B658" t="str">
            <v xml:space="preserve">ICOLATEX CORALINO GALÓN </v>
          </cell>
        </row>
        <row r="659">
          <cell r="B659" t="str">
            <v xml:space="preserve">ICOLATEX CREMA FUERTE GALÓN </v>
          </cell>
        </row>
        <row r="660">
          <cell r="B660" t="str">
            <v xml:space="preserve">ICOLATEX CREMA GALÓN </v>
          </cell>
        </row>
        <row r="661">
          <cell r="B661" t="str">
            <v xml:space="preserve">ICOLATEX CURUBA FUERTE GALÓN </v>
          </cell>
        </row>
        <row r="662">
          <cell r="B662" t="str">
            <v xml:space="preserve">ICOLATEX CURUBA GAL </v>
          </cell>
        </row>
        <row r="663">
          <cell r="B663" t="str">
            <v xml:space="preserve">ICOLATEX MELÓN GALÓN </v>
          </cell>
        </row>
        <row r="664">
          <cell r="B664" t="str">
            <v xml:space="preserve">ICOLATEX OCRE GL </v>
          </cell>
        </row>
        <row r="665">
          <cell r="B665" t="str">
            <v xml:space="preserve">ICOLATEX ROJO COLONIAL GALÓN </v>
          </cell>
        </row>
        <row r="666">
          <cell r="B666" t="str">
            <v xml:space="preserve">ICOLATEX ROSA FUERTE GAL </v>
          </cell>
        </row>
        <row r="667">
          <cell r="B667" t="str">
            <v xml:space="preserve">ICOLATEX TERRACOTA GAL </v>
          </cell>
        </row>
        <row r="668">
          <cell r="B668" t="str">
            <v xml:space="preserve">ICOLATEX VERDE CARIBE GALÓN </v>
          </cell>
        </row>
        <row r="669">
          <cell r="B669" t="str">
            <v xml:space="preserve">ICOLATEX VERDE PRIMAVERA CUÑETE </v>
          </cell>
        </row>
        <row r="670">
          <cell r="B670" t="str">
            <v xml:space="preserve">ICOLATEX VERDE PRIMAVERA GALÓN </v>
          </cell>
        </row>
        <row r="671">
          <cell r="B671" t="str">
            <v xml:space="preserve">ICOLUX AMARILLO INTENSO 1/4 </v>
          </cell>
        </row>
        <row r="672">
          <cell r="B672" t="str">
            <v xml:space="preserve">ICOLUX AMARILLO INTENSO GALÓN </v>
          </cell>
        </row>
        <row r="673">
          <cell r="B673" t="str">
            <v xml:space="preserve">ICOLUX AZUL MAR GAL </v>
          </cell>
        </row>
        <row r="674">
          <cell r="B674" t="str">
            <v xml:space="preserve">ICOLUX BERMELLÓN 1/4 </v>
          </cell>
        </row>
        <row r="675">
          <cell r="B675" t="str">
            <v xml:space="preserve">ICOLUX BLANCO 1/4 </v>
          </cell>
        </row>
        <row r="676">
          <cell r="B676" t="str">
            <v xml:space="preserve">ICOLUX BLANCO 1/8 </v>
          </cell>
        </row>
        <row r="677">
          <cell r="B677" t="str">
            <v xml:space="preserve">ICOLUX BLANCO GAL </v>
          </cell>
        </row>
        <row r="678">
          <cell r="B678" t="str">
            <v xml:space="preserve">ICOLUX CAOBA GALÓN </v>
          </cell>
        </row>
        <row r="679">
          <cell r="B679" t="str">
            <v xml:space="preserve">ICOLUX CREMA GAL </v>
          </cell>
        </row>
        <row r="680">
          <cell r="B680" t="str">
            <v xml:space="preserve">ICOLUX DORADO GAL </v>
          </cell>
        </row>
        <row r="681">
          <cell r="B681" t="str">
            <v xml:space="preserve">ICOLUX GRIS PLATA GAL </v>
          </cell>
        </row>
        <row r="682">
          <cell r="B682" t="str">
            <v xml:space="preserve">ICOLUX MARFIL INDRA 1/4 </v>
          </cell>
        </row>
        <row r="683">
          <cell r="B683" t="str">
            <v xml:space="preserve">ICOLUX MARFIL INDRA GALÓN </v>
          </cell>
        </row>
        <row r="684">
          <cell r="B684" t="str">
            <v xml:space="preserve">ICOLUX NEGRO 1/4 </v>
          </cell>
        </row>
        <row r="685">
          <cell r="B685" t="str">
            <v xml:space="preserve">ICOLUX NEGRO GAL </v>
          </cell>
        </row>
        <row r="686">
          <cell r="B686" t="str">
            <v xml:space="preserve">ICOLUX VERDE ESMERALDA 1/4 </v>
          </cell>
        </row>
        <row r="687">
          <cell r="B687" t="str">
            <v xml:space="preserve">ICOLUX VERDE ESMERALDA GAL </v>
          </cell>
        </row>
        <row r="688">
          <cell r="B688" t="str">
            <v xml:space="preserve">ICOLUX VINOTINTO GALÓN </v>
          </cell>
        </row>
        <row r="689">
          <cell r="B689" t="str">
            <v xml:space="preserve">ICOLUXANOLOCGAL </v>
          </cell>
        </row>
        <row r="690">
          <cell r="B690" t="str">
            <v>ICOPOR ALIGERANTE PLACA</v>
          </cell>
        </row>
        <row r="691">
          <cell r="B691" t="str">
            <v xml:space="preserve">IGAS GRIS 1 KG </v>
          </cell>
        </row>
        <row r="692">
          <cell r="B692" t="str">
            <v xml:space="preserve">IGAS GRIS 5 KG </v>
          </cell>
        </row>
        <row r="693">
          <cell r="B693" t="str">
            <v xml:space="preserve">IGASOL CUBIERTA 35 KG </v>
          </cell>
        </row>
        <row r="694">
          <cell r="B694" t="str">
            <v xml:space="preserve">IGOL DENSO 3 KG </v>
          </cell>
        </row>
        <row r="695">
          <cell r="B695" t="str">
            <v xml:space="preserve">IGOL IMPRIMANTE 08 KG </v>
          </cell>
        </row>
        <row r="696">
          <cell r="B696" t="str">
            <v xml:space="preserve">INCRUSTACIONES MINI 3 PIEZAS BONE </v>
          </cell>
        </row>
        <row r="697">
          <cell r="B697" t="str">
            <v xml:space="preserve">INCRUSTACIONES MINI 3 PIEZAS CORAL </v>
          </cell>
        </row>
        <row r="698">
          <cell r="B698" t="str">
            <v xml:space="preserve">INCRUSTACIONES MINI 4 PIEZAS AZUL PASTEL </v>
          </cell>
        </row>
        <row r="699">
          <cell r="B699" t="str">
            <v xml:space="preserve">INCRUSTACIONES MINI 4 PIEZAS GRIS PLATA </v>
          </cell>
        </row>
        <row r="700">
          <cell r="B700" t="str">
            <v>INCRUSTACIONES MINI 4 PIEZAS VERDE PASTEL</v>
          </cell>
        </row>
        <row r="701">
          <cell r="B701" t="str">
            <v xml:space="preserve">INCRUSTACIONES MINI 5 PIEZAS VERDE ESMERALDA </v>
          </cell>
        </row>
        <row r="702">
          <cell r="B702" t="str">
            <v>INCRUSTACIONES MINI 5 PIEZAS VINO TINTO</v>
          </cell>
        </row>
        <row r="703">
          <cell r="B703" t="str">
            <v xml:space="preserve">INCRUSTACIONES TEMPO C-103 BONE 6 PIEZAS </v>
          </cell>
        </row>
        <row r="704">
          <cell r="B704" t="str">
            <v xml:space="preserve">INMUNIZANTE PARA MADERA CAMPESINO </v>
          </cell>
        </row>
        <row r="705">
          <cell r="B705" t="str">
            <v xml:space="preserve">INTERESES POR MORA </v>
          </cell>
        </row>
        <row r="706">
          <cell r="B706" t="str">
            <v xml:space="preserve">INTERRUPTOR + TOMA AMBIA MARFIL </v>
          </cell>
        </row>
        <row r="707">
          <cell r="B707" t="str">
            <v xml:space="preserve">INTERRUPTOR + TOMA CILES NOVA </v>
          </cell>
        </row>
        <row r="708">
          <cell r="B708" t="str">
            <v xml:space="preserve">INTERRUPTOR + TOMA LUZKAL CREMA INC </v>
          </cell>
        </row>
        <row r="709">
          <cell r="B709" t="str">
            <v xml:space="preserve">INTERRUPTOR DOBLE ABITARE CREMA </v>
          </cell>
        </row>
        <row r="710">
          <cell r="B710" t="str">
            <v xml:space="preserve">INTERRUPTOR DOBLE AMBIA MARFIL </v>
          </cell>
        </row>
        <row r="711">
          <cell r="B711" t="str">
            <v xml:space="preserve">INTERRUPTOR DOBLE AVE </v>
          </cell>
        </row>
        <row r="712">
          <cell r="B712" t="str">
            <v xml:space="preserve">INTERRUPTOR DOBLE CILES ASTRAL NOVA </v>
          </cell>
        </row>
        <row r="713">
          <cell r="B713" t="str">
            <v xml:space="preserve">INTERRUPTOR DOBLE CONMUTABLE AMBIA MARFIL </v>
          </cell>
        </row>
        <row r="714">
          <cell r="B714" t="str">
            <v xml:space="preserve">INTERRUPTOR DOBLE LUZKAL CREMA INC </v>
          </cell>
        </row>
        <row r="715">
          <cell r="B715" t="str">
            <v xml:space="preserve">INTERRUPTOR SENCILLO AMBIA MARFIL </v>
          </cell>
        </row>
        <row r="716">
          <cell r="B716" t="str">
            <v xml:space="preserve">INTERRUPTOR SENCILLO AVE 601 </v>
          </cell>
        </row>
        <row r="717">
          <cell r="B717" t="str">
            <v xml:space="preserve">INTERRUPTOR SENCILLO CILES INC ASTRAL </v>
          </cell>
        </row>
        <row r="718">
          <cell r="B718" t="str">
            <v xml:space="preserve">INTERRUPTOR SENCILLO CONMUTABLE AMBIA MARFIL </v>
          </cell>
        </row>
        <row r="719">
          <cell r="B719" t="str">
            <v xml:space="preserve">INTERRUPTOR SENCILLO LUZKAL CREMA INC </v>
          </cell>
        </row>
        <row r="720">
          <cell r="B720" t="str">
            <v xml:space="preserve">INTERRUPTOR TRIPLE AMBIA MARFIL </v>
          </cell>
        </row>
        <row r="721">
          <cell r="B721" t="str">
            <v xml:space="preserve">INTERRUPTOR TRIPLE ASTRAL </v>
          </cell>
        </row>
        <row r="722">
          <cell r="B722" t="str">
            <v xml:space="preserve">INTERRUPTOR TRIPLE CONMUTABLE AMBIA MARFIL </v>
          </cell>
        </row>
        <row r="723">
          <cell r="B723" t="str">
            <v xml:space="preserve">JUEGO DE RESORTE Y EMPAQUE MONOCONTROL GRIVAL </v>
          </cell>
        </row>
        <row r="724">
          <cell r="B724" t="str">
            <v xml:space="preserve">KIT DESAGÜE METÁLICO MONTECARLO </v>
          </cell>
        </row>
        <row r="725">
          <cell r="B725" t="str">
            <v xml:space="preserve">KIT DUCHA CONTROL AQUARIUS CROMADA INALGRIFOS </v>
          </cell>
        </row>
        <row r="726">
          <cell r="B726" t="str">
            <v xml:space="preserve">KIT DUCHA CONTROL PISCIS GRIVAL </v>
          </cell>
        </row>
        <row r="727">
          <cell r="B727" t="str">
            <v xml:space="preserve">KIT DUCHA CONTROL PRYSMA GRIVAL 5147 </v>
          </cell>
        </row>
        <row r="728">
          <cell r="B728" t="str">
            <v xml:space="preserve">KIT DUCHA MEZCLADOR 8" CROMO ORO BERLÍN </v>
          </cell>
        </row>
        <row r="729">
          <cell r="B729" t="str">
            <v xml:space="preserve">KIT DUCHA MEZCLADOR NOVO GRIVAL CR </v>
          </cell>
        </row>
        <row r="730">
          <cell r="B730" t="str">
            <v xml:space="preserve">KIT INCRUSTACIONES 3 PIEZAS MINI BLANCO TREB </v>
          </cell>
        </row>
        <row r="731">
          <cell r="B731" t="str">
            <v xml:space="preserve">KIT INCRUSTACIONES 4 PIEZAS MINI AZUL </v>
          </cell>
        </row>
        <row r="732">
          <cell r="B732" t="str">
            <v xml:space="preserve">KIT INCRUSTACIONES 6 PIEZAS BAÑO CROMO </v>
          </cell>
        </row>
        <row r="733">
          <cell r="B733" t="str">
            <v xml:space="preserve">KIT INCRUSTACIONES 6 PIEZAS BAÑO CROMO ORO </v>
          </cell>
        </row>
        <row r="734">
          <cell r="B734" t="str">
            <v xml:space="preserve">KIT LAVAMANOS GRIFERÍA 2" NIEVES COMBO </v>
          </cell>
        </row>
        <row r="735">
          <cell r="B735" t="str">
            <v xml:space="preserve">KIT LAVAMANOS GRIFERÍA 2" PICSIS GRIVAL </v>
          </cell>
        </row>
        <row r="736">
          <cell r="B736" t="str">
            <v xml:space="preserve">KIT LAVAMANOS GRIFERÍA 2" SAGITARIO INALGRIFO </v>
          </cell>
        </row>
        <row r="737">
          <cell r="B737" t="str">
            <v xml:space="preserve">KIT LAVAMANOS MEZCLADOR 4" PICSIS GRIVAL </v>
          </cell>
        </row>
        <row r="738">
          <cell r="B738" t="str">
            <v xml:space="preserve">KIT LAVAMANOS MEZCLADOR 4" PRISMA GRIVAL </v>
          </cell>
        </row>
        <row r="739">
          <cell r="B739" t="str">
            <v xml:space="preserve">KIT LAVAMANOS MEZCLADOR 4" SAGITARIO INALGRIF </v>
          </cell>
        </row>
        <row r="740">
          <cell r="B740" t="str">
            <v xml:space="preserve">KIT LAVAMANOS MEZCLADOR 4"CROMO ORO BERLÍN </v>
          </cell>
        </row>
        <row r="741">
          <cell r="B741" t="str">
            <v xml:space="preserve">KIT LAVAMANOS MEZCLADOR 8" CROMO VENTO GRIVAL </v>
          </cell>
        </row>
        <row r="742">
          <cell r="B742" t="str">
            <v xml:space="preserve">KIT LAVAMANOS MEZCLADOR 8" PRYSMA 51185 </v>
          </cell>
        </row>
        <row r="743">
          <cell r="B743" t="str">
            <v xml:space="preserve">KIT LAVAPLATOS MEZCLADOR 4" CROMO PARÍS </v>
          </cell>
        </row>
        <row r="744">
          <cell r="B744" t="str">
            <v xml:space="preserve">KIT LAVAPLATOS MEZCLADOR GALAXIA </v>
          </cell>
        </row>
        <row r="745">
          <cell r="B745" t="str">
            <v xml:space="preserve">KIT LAVAPLATOS MEZCLADOR PICSIS GRIVAL COM 4" </v>
          </cell>
        </row>
        <row r="746">
          <cell r="B746" t="str">
            <v xml:space="preserve">KIT ORINAL GRIFERÍA PINTUENCHAPE </v>
          </cell>
        </row>
        <row r="747">
          <cell r="B747" t="str">
            <v xml:space="preserve">KIT SANITARIO CALIMA GRIVAL VALV SAL </v>
          </cell>
        </row>
        <row r="748">
          <cell r="B748" t="str">
            <v xml:space="preserve">KIT SANITARIO GRIFERÍA CALIMA GRIVAL COMPLETO </v>
          </cell>
        </row>
        <row r="749">
          <cell r="B749" t="str">
            <v xml:space="preserve">KIT SANITARIO GRIFERÍA RIOPLAST COMPLETO </v>
          </cell>
        </row>
        <row r="750">
          <cell r="B750" t="str">
            <v xml:space="preserve">KORAZA BLANCO 2650 GALÓN </v>
          </cell>
        </row>
        <row r="751">
          <cell r="B751" t="str">
            <v xml:space="preserve">KORAZA MOSTAZA GAL </v>
          </cell>
        </row>
        <row r="752">
          <cell r="B752" t="str">
            <v xml:space="preserve">KORAZA VERDE AMAZONAS GALÓN </v>
          </cell>
        </row>
        <row r="753">
          <cell r="B753" t="str">
            <v xml:space="preserve">KORAZA VERDE CORDILLERA GAL </v>
          </cell>
        </row>
        <row r="754">
          <cell r="B754" t="str">
            <v xml:space="preserve">LACA BLANCO MEZCLA GALÓN </v>
          </cell>
        </row>
        <row r="755">
          <cell r="B755" t="str">
            <v xml:space="preserve">LACA NEGRA MEZCLA GALÓN </v>
          </cell>
        </row>
        <row r="756">
          <cell r="B756" t="str">
            <v xml:space="preserve">LADRILLO BOCADILLO MULTIPERFORADO 6X12X25 </v>
          </cell>
        </row>
        <row r="757">
          <cell r="B757" t="str">
            <v xml:space="preserve">LADRILLO DECORADO 25X25 </v>
          </cell>
        </row>
        <row r="758">
          <cell r="B758" t="str">
            <v xml:space="preserve">LADRILLO DECORADOS VARIOS 9X9 </v>
          </cell>
        </row>
        <row r="759">
          <cell r="B759" t="str">
            <v xml:space="preserve">LADRILLO FACHALETA RUSTICA ROJA </v>
          </cell>
        </row>
        <row r="760">
          <cell r="B760" t="str">
            <v xml:space="preserve">LADRILLO JUNTA PERDIDA VITRIFICADO </v>
          </cell>
        </row>
        <row r="761">
          <cell r="B761" t="str">
            <v>LADRILLO ROJO RAYADO 0.15 (15X20X40)</v>
          </cell>
        </row>
        <row r="762">
          <cell r="B762" t="str">
            <v xml:space="preserve">LADRILLO ROJO RAYADO 015 15X20X40 </v>
          </cell>
        </row>
        <row r="763">
          <cell r="B763" t="str">
            <v xml:space="preserve">LADRILLO ROJO RAYADO 09 10X20X40 </v>
          </cell>
        </row>
        <row r="764">
          <cell r="B764" t="str">
            <v xml:space="preserve">LADRILLO TABLÓN 25X25 GRAF 1A 16 CARAS </v>
          </cell>
        </row>
        <row r="765">
          <cell r="B765" t="str">
            <v xml:space="preserve">LADRILLO TABLÓN 25X25 GRAF 2A 16 CARAS </v>
          </cell>
        </row>
        <row r="766">
          <cell r="B766" t="str">
            <v xml:space="preserve">LADRILLO TABLÓN 25X25 LISO 1A 16 CARAS </v>
          </cell>
        </row>
        <row r="767">
          <cell r="B767" t="str">
            <v xml:space="preserve">LADRILLO TABLÓN 25X25 LISO 2A 16 CARAS </v>
          </cell>
        </row>
        <row r="768">
          <cell r="B768" t="str">
            <v xml:space="preserve">LADRILLO TABLÓN 25X25 RELIEVE 1A 16 CARAS </v>
          </cell>
        </row>
        <row r="769">
          <cell r="B769" t="str">
            <v xml:space="preserve">LADRILLO TABLÓN 25X25 RELIEVE 2A 16 CARAS </v>
          </cell>
        </row>
        <row r="770">
          <cell r="B770" t="str">
            <v xml:space="preserve">LADRILLO TABLÓN 33X33 GRAF 1A 9 CARAS </v>
          </cell>
        </row>
        <row r="771">
          <cell r="B771" t="str">
            <v xml:space="preserve">LADRILLO TABLÓN 33X33 GRAF 2A 9 CARAS </v>
          </cell>
        </row>
        <row r="772">
          <cell r="B772" t="str">
            <v xml:space="preserve">LADRILLO TABLÓN 33X33 LISO 1A 9 CARAS </v>
          </cell>
        </row>
        <row r="773">
          <cell r="B773" t="str">
            <v xml:space="preserve">LADRILLO TABLÓN 33X33 LISO 2A 9 CARAS </v>
          </cell>
        </row>
        <row r="774">
          <cell r="B774" t="str">
            <v xml:space="preserve">LADRILLO TABLÓN 33X33 RELIEVE 2A 9 CARAS </v>
          </cell>
        </row>
        <row r="775">
          <cell r="B775" t="str">
            <v xml:space="preserve">LADRILLO TABLÓN 33X33 ROCA 2A 9 CARAS </v>
          </cell>
        </row>
        <row r="776">
          <cell r="B776" t="str">
            <v xml:space="preserve">LADRILLO TABLÓN DH 25X25 COLONIAL 1A 16 CARAS </v>
          </cell>
        </row>
        <row r="777">
          <cell r="B777" t="str">
            <v xml:space="preserve">LADRILLO TABLÓN DH 25X25 COLONIAL 2A 16 CARAS </v>
          </cell>
        </row>
        <row r="778">
          <cell r="B778" t="str">
            <v xml:space="preserve">LADRILLO TABLÓN DH 25X25 ROJO 1A 16 CARA </v>
          </cell>
        </row>
        <row r="779">
          <cell r="B779" t="str">
            <v xml:space="preserve">LADRILLO TABLÓN DH 25X25 ROJO 2A 16 CARAS </v>
          </cell>
        </row>
        <row r="780">
          <cell r="B780" t="str">
            <v xml:space="preserve">LADRILLO TABLÓN DH 30X30 COLONIAL 1A </v>
          </cell>
        </row>
        <row r="781">
          <cell r="B781" t="str">
            <v xml:space="preserve">LADRILLO TABLÓN ESCALERA 25X25 LISO </v>
          </cell>
        </row>
        <row r="782">
          <cell r="B782" t="str">
            <v xml:space="preserve">LADRILLO TABLÓN GUARDAESCOBAS 8X25 LISO </v>
          </cell>
        </row>
        <row r="783">
          <cell r="B783" t="str">
            <v>LADRILLO TOLETE ROSADO PRENSADO</v>
          </cell>
        </row>
        <row r="784">
          <cell r="B784" t="str">
            <v xml:space="preserve">LADRILLO TOLETE ROSADO PRENSADO </v>
          </cell>
        </row>
        <row r="785">
          <cell r="B785" t="str">
            <v xml:space="preserve">LAMINA DE ICOPOR 120 X 060 </v>
          </cell>
        </row>
        <row r="786">
          <cell r="B786" t="str">
            <v>LAMINA DE ZINC CAL 22</v>
          </cell>
        </row>
        <row r="787">
          <cell r="B787" t="str">
            <v xml:space="preserve">LAMINAS DE CALIBRE 20 120X244 </v>
          </cell>
        </row>
        <row r="788">
          <cell r="B788" t="str">
            <v xml:space="preserve">LAMINAS DE CALIBRE 22 2X1 </v>
          </cell>
        </row>
        <row r="789">
          <cell r="B789" t="str">
            <v xml:space="preserve">LAMPARA CIRCULAR 22 W ELECTRÓNICA </v>
          </cell>
        </row>
        <row r="790">
          <cell r="B790" t="str">
            <v xml:space="preserve">LAMPARA CIRCULAR 32 W ELECTRÓNICA CON ACRILIC </v>
          </cell>
        </row>
        <row r="791">
          <cell r="B791" t="str">
            <v xml:space="preserve">LAMPARA FLUORECENTE 2X48 EMPOTRAR COMPLETA </v>
          </cell>
        </row>
        <row r="792">
          <cell r="B792" t="str">
            <v xml:space="preserve">LAMPARA FLUORECENTE 2X48 SOBREPONER COMPLETA </v>
          </cell>
        </row>
        <row r="793">
          <cell r="B793" t="str">
            <v xml:space="preserve">LAMPARA FLUORECENTE 60X60 COMPLETA </v>
          </cell>
        </row>
        <row r="794">
          <cell r="B794" t="str">
            <v xml:space="preserve">LATECOL GALÓN </v>
          </cell>
        </row>
        <row r="795">
          <cell r="B795" t="str">
            <v xml:space="preserve">LAVADERO DE GRANITO 50X60 </v>
          </cell>
        </row>
        <row r="796">
          <cell r="B796" t="str">
            <v>LAVAMANOS 2" ACUACER AZUL CELESTE</v>
          </cell>
        </row>
        <row r="797">
          <cell r="B797" t="str">
            <v xml:space="preserve">LAVAMANOS 2" FONTANA BLANCO TRÉBOL </v>
          </cell>
        </row>
        <row r="798">
          <cell r="B798" t="str">
            <v xml:space="preserve">LAVAMANOS 2" FONTANA BONE TRÉBOL </v>
          </cell>
        </row>
        <row r="799">
          <cell r="B799" t="str">
            <v xml:space="preserve">LAVAMANOS 2" FONTANA CORAL </v>
          </cell>
        </row>
        <row r="800">
          <cell r="B800" t="str">
            <v xml:space="preserve">LAVAMANOS 2" FONTANA GRIS PLATA </v>
          </cell>
        </row>
        <row r="801">
          <cell r="B801" t="str">
            <v xml:space="preserve">LAVAMANOS 2" FONTANA VERDE PASTEL </v>
          </cell>
        </row>
        <row r="802">
          <cell r="B802" t="str">
            <v xml:space="preserve">LAVAMANOS 2"FONTANA AZUL PASTEL </v>
          </cell>
        </row>
        <row r="803">
          <cell r="B803" t="str">
            <v>LAVAMANOS 4" ALZATI 839 BLANCO</v>
          </cell>
        </row>
        <row r="804">
          <cell r="B804" t="str">
            <v xml:space="preserve">LAVAMANOS 4" AVANTY X PEDESTAL C-103 REF:4229 </v>
          </cell>
        </row>
        <row r="805">
          <cell r="B805" t="str">
            <v xml:space="preserve">LAVAMANOS 4" CORONA BONE </v>
          </cell>
        </row>
        <row r="806">
          <cell r="B806" t="str">
            <v>LAVAMANOS 4" EMPOTRAR BATTESIMO 823</v>
          </cell>
        </row>
        <row r="807">
          <cell r="B807" t="str">
            <v xml:space="preserve">LAVAMANOS 4" MALIBU AZUL PASTEL TRÉBOL </v>
          </cell>
        </row>
        <row r="808">
          <cell r="B808" t="str">
            <v>LAVAMANOS 4" MALIBU AZUL PROFUNO</v>
          </cell>
        </row>
        <row r="809">
          <cell r="B809" t="str">
            <v xml:space="preserve">LAVAMANOS 4" MALIBU BLANCO </v>
          </cell>
        </row>
        <row r="810">
          <cell r="B810" t="str">
            <v xml:space="preserve">LAVAMANOS 4" MALIBU BONE </v>
          </cell>
        </row>
        <row r="811">
          <cell r="B811" t="str">
            <v xml:space="preserve">LAVAMANOS 4" MALIBU CORAL </v>
          </cell>
        </row>
        <row r="812">
          <cell r="B812" t="str">
            <v>LAVAMANOS 4" MALIBU GRIS PLATA</v>
          </cell>
        </row>
        <row r="813">
          <cell r="B813" t="str">
            <v xml:space="preserve">LAVAMANOS 4" MALIBU VERDE ESMERALDA </v>
          </cell>
        </row>
        <row r="814">
          <cell r="B814" t="str">
            <v xml:space="preserve">LAVAMANOS 4" MALIBU VINO TINTO </v>
          </cell>
        </row>
        <row r="815">
          <cell r="B815" t="str">
            <v>LAVAMANOS 4" MANATIAL VERDE PASTEL</v>
          </cell>
        </row>
        <row r="816">
          <cell r="B816" t="str">
            <v xml:space="preserve">LAVAMANOS 4" MARSELLA GRIS PLATA 4" SOBREP </v>
          </cell>
        </row>
        <row r="817">
          <cell r="B817" t="str">
            <v>LAVAMANOS 4" SCODELLA 811 GRIS</v>
          </cell>
        </row>
        <row r="818">
          <cell r="B818" t="str">
            <v>LAVAMANOS 4" SCODELLA 811 MARFIL</v>
          </cell>
        </row>
        <row r="819">
          <cell r="B819" t="str">
            <v xml:space="preserve">LAVAMANOS 4" SOBREPONER OVALIN </v>
          </cell>
        </row>
        <row r="820">
          <cell r="B820" t="str">
            <v xml:space="preserve">LAVAMANOS 4" SOBREPONER OVALIN SONET BLANCO </v>
          </cell>
        </row>
        <row r="821">
          <cell r="B821" t="str">
            <v xml:space="preserve">LAVAMANOS 4" SOBREPONER OVALIN SONET VERDEESM </v>
          </cell>
        </row>
        <row r="822">
          <cell r="B822" t="str">
            <v xml:space="preserve">LAVAPALTO ACERO 50 X 35 4" GUINOVART </v>
          </cell>
        </row>
        <row r="823">
          <cell r="B823" t="str">
            <v xml:space="preserve">LAVAPALTO ACERO MEZCLADOR 62X48 4" GUINOVART </v>
          </cell>
        </row>
        <row r="824">
          <cell r="B824" t="str">
            <v xml:space="preserve">LAVAPLATO ACERO 50 X 35 4" NORTH </v>
          </cell>
        </row>
        <row r="825">
          <cell r="B825" t="str">
            <v xml:space="preserve">LAVAPLATO ACERO ALETA SENCILLA 1ML X 50 GUIÑO </v>
          </cell>
        </row>
        <row r="826">
          <cell r="B826" t="str">
            <v xml:space="preserve">LAVAPLATO ACERO ALETA SENCILLA 1ML X 50 NORTH </v>
          </cell>
        </row>
        <row r="827">
          <cell r="B827" t="str">
            <v xml:space="preserve">LAVAPLATO ACERO DOBLE ALETA 150 X 60 </v>
          </cell>
        </row>
        <row r="828">
          <cell r="B828" t="str">
            <v xml:space="preserve">LAVAPLATO ACERO DOBLE POCETA DE 1 X 60 GUINOV </v>
          </cell>
        </row>
        <row r="829">
          <cell r="B829" t="str">
            <v xml:space="preserve">LAVAPLATO ACERO MEZCLADOR 50 X 35 4" NORTH </v>
          </cell>
        </row>
        <row r="830">
          <cell r="B830" t="str">
            <v xml:space="preserve">LAVAPLATO ACERO MEZCLADOR 62 X 48 4" NORTH </v>
          </cell>
        </row>
        <row r="831">
          <cell r="B831" t="str">
            <v>LAVAPLATOS 62X48 COMPLETO</v>
          </cell>
        </row>
        <row r="832">
          <cell r="B832" t="str">
            <v xml:space="preserve">LAVAPLATOS ALUMINIO 60 X 40 1 1/2" NORTH </v>
          </cell>
        </row>
        <row r="833">
          <cell r="B833" t="str">
            <v xml:space="preserve">LAVAPLATOS ALUMINIO NORTH 50X35 NORTH </v>
          </cell>
        </row>
        <row r="834">
          <cell r="B834" t="str">
            <v xml:space="preserve">LENTES PROTECTORES TRANSPARENTE </v>
          </cell>
        </row>
        <row r="835">
          <cell r="B835" t="str">
            <v xml:space="preserve">LIJA DE AGUA ABRACOL PROF No 120 </v>
          </cell>
        </row>
        <row r="836">
          <cell r="B836" t="str">
            <v xml:space="preserve">LIJA DE AGUA ABRACOL PROF No 150 </v>
          </cell>
        </row>
        <row r="837">
          <cell r="B837" t="str">
            <v xml:space="preserve">LIJA DE AGUA ABRACOL PROF No 180 </v>
          </cell>
        </row>
        <row r="838">
          <cell r="B838" t="str">
            <v xml:space="preserve">LIJA DE AGUA ABRACOL PROF No 220 </v>
          </cell>
        </row>
        <row r="839">
          <cell r="B839" t="str">
            <v xml:space="preserve">LIJA DE AGUA ABRACOL PROF No 240 </v>
          </cell>
        </row>
        <row r="840">
          <cell r="B840" t="str">
            <v xml:space="preserve">LIJA DE AGUA ABRACOL PROF No 280 </v>
          </cell>
        </row>
        <row r="841">
          <cell r="B841" t="str">
            <v xml:space="preserve">LIJA DE AGUA ABRACOL PROF No 320 </v>
          </cell>
        </row>
        <row r="842">
          <cell r="B842" t="str">
            <v xml:space="preserve">LIJA DE AGUA ABRACOL PROF No 80 </v>
          </cell>
        </row>
        <row r="843">
          <cell r="B843" t="str">
            <v xml:space="preserve">LIJA DEAGUAABRACOL PFOF No 100 </v>
          </cell>
        </row>
        <row r="844">
          <cell r="B844" t="str">
            <v>LIMATESA LIMAHOYAS</v>
          </cell>
        </row>
        <row r="845">
          <cell r="B845" t="str">
            <v>LIMPIADOR PVC TUBERIA 6 ONZAS</v>
          </cell>
        </row>
        <row r="846">
          <cell r="B846" t="str">
            <v xml:space="preserve">LIMPIADOR PVC TUBERÍA ACCESORIO RALCO 1/4 </v>
          </cell>
        </row>
        <row r="847">
          <cell r="B847" t="str">
            <v xml:space="preserve">LIMPIADOR PVC TUBERÍA ACCESORIO RALCO 12 ONZA </v>
          </cell>
        </row>
        <row r="848">
          <cell r="B848" t="str">
            <v xml:space="preserve">LIMPIADOR PVC TUBERÍA ACCESORIO RALCO 6 ONZAS </v>
          </cell>
        </row>
        <row r="849">
          <cell r="B849" t="str">
            <v>LISTELO  CENEFA 8005 CAFÉ 8*25 PINTUENCHAPES</v>
          </cell>
        </row>
        <row r="850">
          <cell r="B850" t="str">
            <v xml:space="preserve">LÍSTELO ADRIANA BEIGE 6X20 DALAMO </v>
          </cell>
        </row>
        <row r="851">
          <cell r="B851" t="str">
            <v>LISTELO ALACENA AZULF116 4*30 CEITALIA</v>
          </cell>
        </row>
        <row r="852">
          <cell r="B852" t="str">
            <v>LISTELO ALACENA VERDE F117 4*30 CEITALIA</v>
          </cell>
        </row>
        <row r="853">
          <cell r="B853" t="str">
            <v>LISTELO C3ENEFA 5259 GRIS 5*20 PINTUENCHAPES</v>
          </cell>
        </row>
        <row r="854">
          <cell r="B854" t="str">
            <v xml:space="preserve">LÍSTELO CAFETERÍA CAFE 8X30 045 CEITALIA </v>
          </cell>
        </row>
        <row r="855">
          <cell r="B855" t="str">
            <v xml:space="preserve">LÍSTELO CARACOLES AZUL 6X20 DALAMO </v>
          </cell>
        </row>
        <row r="856">
          <cell r="B856" t="str">
            <v xml:space="preserve">LÍSTELO CENEFA 5205 VERDE 5 X20 PINTUENCHAPES </v>
          </cell>
        </row>
        <row r="857">
          <cell r="B857" t="str">
            <v>LISTELO CENEFA 5226 VERDE 5*20 PINTUENCHAPES</v>
          </cell>
        </row>
        <row r="858">
          <cell r="B858" t="str">
            <v>LISTELO CENEFA 5260 AZUL 5*20 PINTUENCHAPES</v>
          </cell>
        </row>
        <row r="859">
          <cell r="B859" t="str">
            <v xml:space="preserve">LÍSTELO CENEFA 5300 5X20 PINTUENCHAPES </v>
          </cell>
        </row>
        <row r="860">
          <cell r="B860" t="str">
            <v xml:space="preserve">LÍSTELO CENEFA 5302 5X20 PINTUENCHAPES </v>
          </cell>
        </row>
        <row r="861">
          <cell r="B861" t="str">
            <v xml:space="preserve">LÍSTELO CENEFA 5310 CAFE 5X20 PINTUENCHAPES </v>
          </cell>
        </row>
        <row r="862">
          <cell r="B862" t="str">
            <v xml:space="preserve">LÍSTELO CENEFA 5328 CAFE 5X20 PINTUENCHAPES </v>
          </cell>
        </row>
        <row r="863">
          <cell r="B863" t="str">
            <v xml:space="preserve">LÍSTELO CENEFA 5332 ROSA 5X20 PINTUENCHAPES </v>
          </cell>
        </row>
        <row r="864">
          <cell r="B864" t="str">
            <v xml:space="preserve">LÍSTELO CENEFA 715 CAFE 8X25 CEITALIA </v>
          </cell>
        </row>
        <row r="865">
          <cell r="B865" t="str">
            <v>LISTELO CENEFA 730 GRIS 8*25 CEITALIA</v>
          </cell>
        </row>
        <row r="866">
          <cell r="B866" t="str">
            <v>LISTELO CENEFA 732VERDE 8*25 CEITALIA</v>
          </cell>
        </row>
        <row r="867">
          <cell r="B867" t="str">
            <v xml:space="preserve">LÍSTELO CENEFA 8030 8X25 PINTUENCHAPES </v>
          </cell>
        </row>
        <row r="868">
          <cell r="B868" t="str">
            <v xml:space="preserve">LÍSTELO CENEFA 8073 AZUL 8X25 PINTUENCHAPES </v>
          </cell>
        </row>
        <row r="869">
          <cell r="B869" t="str">
            <v xml:space="preserve">LÍSTELO CENEFA 8075 ROSA 8X25 PINTUENCHAPES </v>
          </cell>
        </row>
        <row r="870">
          <cell r="B870" t="str">
            <v xml:space="preserve">LÍSTELO CENEFA 8091 CAFE 8X25 PINTUENCHAPES </v>
          </cell>
        </row>
        <row r="871">
          <cell r="B871" t="str">
            <v xml:space="preserve">LÍSTELO CENEFA 8094 8X25 PINTUENCHAPES </v>
          </cell>
        </row>
        <row r="872">
          <cell r="B872" t="str">
            <v>LISTELO CENEFA 8097 AZUL 8*25 PINTUENCHAPES</v>
          </cell>
        </row>
        <row r="873">
          <cell r="B873" t="str">
            <v xml:space="preserve">LÍSTELO CENEFA 8106 AZUL 8X25 PINTUENCHAPES </v>
          </cell>
        </row>
        <row r="874">
          <cell r="B874" t="str">
            <v xml:space="preserve">LÍSTELO CENEFA 8118 VERDE 8X25 PINTUENCHAPES </v>
          </cell>
        </row>
        <row r="875">
          <cell r="B875" t="str">
            <v>LISTELO CENEFA 8119 AZUL 8*25 PINTUENCHAPES</v>
          </cell>
        </row>
        <row r="876">
          <cell r="B876" t="str">
            <v xml:space="preserve">LÍSTELO CENEFA 8120 AZUL 8X25 PINTUENCHAPES </v>
          </cell>
        </row>
        <row r="877">
          <cell r="B877" t="str">
            <v>LISTELO CENEFA 8126 AZUL 8*25 PINTUENCHAPES</v>
          </cell>
        </row>
        <row r="878">
          <cell r="B878" t="str">
            <v xml:space="preserve">LÍSTELO CENEFA 8135 VERDE 8X25 PINTUENCHAPES </v>
          </cell>
        </row>
        <row r="879">
          <cell r="B879" t="str">
            <v xml:space="preserve">LÍSTELO CENEFA 8159 CREMA 8X25 PINTUENCHAPES </v>
          </cell>
        </row>
        <row r="880">
          <cell r="B880" t="str">
            <v>LISTELO CENEFA A-0.17 BEIGE 7.4*29 PINTUENCHAPES</v>
          </cell>
        </row>
        <row r="881">
          <cell r="B881" t="str">
            <v>LISTELO CENEFA A-002VERDE 7.4*29 PINTUENCHAPES</v>
          </cell>
        </row>
        <row r="882">
          <cell r="B882" t="str">
            <v>LISTELO CENEFA A-003 AZUL 7.4*29 PINTUENCHAPES</v>
          </cell>
        </row>
        <row r="883">
          <cell r="B883" t="str">
            <v>LISTELO CENEFA A-016 CREMA 7.4*29 PINTUENCHAPES</v>
          </cell>
        </row>
        <row r="884">
          <cell r="B884" t="str">
            <v>LISTELO CENEFA A-018 AZUL 7.4*29 PINTUENCHAPES</v>
          </cell>
        </row>
        <row r="885">
          <cell r="B885" t="str">
            <v xml:space="preserve">LÍSTELO CENEFA A-084 CAFE 74X29 CEITALIA </v>
          </cell>
        </row>
        <row r="886">
          <cell r="B886" t="str">
            <v xml:space="preserve">LÍSTELO CENEFA A-085 VERDE 74X29 CEITALIA </v>
          </cell>
        </row>
        <row r="887">
          <cell r="B887" t="str">
            <v xml:space="preserve">LÍSTELO CENEFA A-087 ROSA 74X29 CEITALIA </v>
          </cell>
        </row>
        <row r="888">
          <cell r="B888" t="str">
            <v xml:space="preserve">LÍSTELO CENEFA A-088 BEIGE 74X29 CEITALIA </v>
          </cell>
        </row>
        <row r="889">
          <cell r="B889" t="str">
            <v xml:space="preserve">LÍSTELO CENEFA A-090 AZUL 74X29 CEITALIA </v>
          </cell>
        </row>
        <row r="890">
          <cell r="B890" t="str">
            <v xml:space="preserve">LÍSTELO CENEFA ÁGATA BEIGE 8X25 DALAMO </v>
          </cell>
        </row>
        <row r="891">
          <cell r="B891" t="str">
            <v xml:space="preserve">LÍSTELO CENEFA CARLOTA VERDE 8X25 DALAMO </v>
          </cell>
        </row>
        <row r="892">
          <cell r="B892" t="str">
            <v xml:space="preserve">LÍSTELO CENEFA FLAVIA COBALTO 8X25 DALAMO </v>
          </cell>
        </row>
        <row r="893">
          <cell r="B893" t="str">
            <v xml:space="preserve">LÍSTELO CENEFA FLAVIA VERDE 8X25 DALAMO </v>
          </cell>
        </row>
        <row r="894">
          <cell r="B894" t="str">
            <v xml:space="preserve">LÍSTELO CENEFA FRUTERO BEIGE 8X25 DALAMO </v>
          </cell>
        </row>
        <row r="895">
          <cell r="B895" t="str">
            <v xml:space="preserve">LÍSTELO CENEFA JULIANA AZUL 8X25 DALAMO </v>
          </cell>
        </row>
        <row r="896">
          <cell r="B896" t="str">
            <v xml:space="preserve">LÍSTELO CENEFA NEIVA BURDEOS 8X25 DALAMO </v>
          </cell>
        </row>
        <row r="897">
          <cell r="B897" t="str">
            <v xml:space="preserve">LÍSTELO CENEFA PLAZA VINOTINTO 8X25 DALAMO </v>
          </cell>
        </row>
        <row r="898">
          <cell r="B898" t="str">
            <v xml:space="preserve">LÍSTELO CENEFA TOSCANA BEIGE 8X25 DALAMO </v>
          </cell>
        </row>
        <row r="899">
          <cell r="B899" t="str">
            <v>LISTELO CENFA 8117 MARRON 8*25 PINTUENCHAPES</v>
          </cell>
        </row>
        <row r="900">
          <cell r="B900" t="str">
            <v xml:space="preserve">LÍSTELO DORIA CAFE 7X25 12RM CEITALIA </v>
          </cell>
        </row>
        <row r="901">
          <cell r="B901" t="str">
            <v xml:space="preserve">LÍSTELO ECO COCINA AZUL 7X205 CORONA </v>
          </cell>
        </row>
        <row r="902">
          <cell r="B902" t="str">
            <v xml:space="preserve">LÍSTELO FRUGAL CAFE 8 X 25 SF 755 CEITALIA </v>
          </cell>
        </row>
        <row r="903">
          <cell r="B903" t="str">
            <v xml:space="preserve">LÍSTELO FRUGAL GRIS 8X25 SF756 CEITALIA </v>
          </cell>
        </row>
        <row r="904">
          <cell r="B904" t="str">
            <v xml:space="preserve">LÍSTELO FRUGAL VERDE 8X25 SF757 CEITALIA </v>
          </cell>
        </row>
        <row r="905">
          <cell r="B905" t="str">
            <v xml:space="preserve">LÍSTELO LAZULI 7X25 01 RM CEITALIA </v>
          </cell>
        </row>
        <row r="906">
          <cell r="B906" t="str">
            <v xml:space="preserve">LÍSTELO LETRA A </v>
          </cell>
        </row>
        <row r="907">
          <cell r="B907" t="str">
            <v xml:space="preserve">LÍSTELO LETRA B </v>
          </cell>
        </row>
        <row r="908">
          <cell r="B908" t="str">
            <v xml:space="preserve">LÍSTELO LETRA C </v>
          </cell>
        </row>
        <row r="909">
          <cell r="B909" t="str">
            <v xml:space="preserve">LÍSTELO LETRA D </v>
          </cell>
        </row>
        <row r="910">
          <cell r="B910" t="str">
            <v xml:space="preserve">LÍSTELO LETRA E </v>
          </cell>
        </row>
        <row r="911">
          <cell r="B911" t="str">
            <v xml:space="preserve">LÍSTELO LETRA I </v>
          </cell>
        </row>
        <row r="912">
          <cell r="B912" t="str">
            <v xml:space="preserve">LÍSTELO LETRA J </v>
          </cell>
        </row>
        <row r="913">
          <cell r="B913" t="str">
            <v xml:space="preserve">LÍSTELO LETRA L </v>
          </cell>
        </row>
        <row r="914">
          <cell r="B914" t="str">
            <v xml:space="preserve">LÍSTELO LETRA N </v>
          </cell>
        </row>
        <row r="915">
          <cell r="B915" t="str">
            <v xml:space="preserve">LÍSTELO LETRA R </v>
          </cell>
        </row>
        <row r="916">
          <cell r="B916" t="str">
            <v xml:space="preserve">LÍSTELO LETRA S </v>
          </cell>
        </row>
        <row r="917">
          <cell r="B917" t="str">
            <v xml:space="preserve">LÍSTELO LETRA V </v>
          </cell>
        </row>
        <row r="918">
          <cell r="B918" t="str">
            <v xml:space="preserve">LÍSTELO NOSTALGIA AZUL 7X25 36RM CEITALIA </v>
          </cell>
        </row>
        <row r="919">
          <cell r="B919" t="str">
            <v xml:space="preserve">LÍSTELO NUMERO 1 </v>
          </cell>
        </row>
        <row r="920">
          <cell r="B920" t="str">
            <v xml:space="preserve">LÍSTELO NUMERO 2 </v>
          </cell>
        </row>
        <row r="921">
          <cell r="B921" t="str">
            <v xml:space="preserve">LÍSTELO NUMERO 5 </v>
          </cell>
        </row>
        <row r="922">
          <cell r="B922" t="str">
            <v xml:space="preserve">LÍSTELO NUMERO 6 </v>
          </cell>
        </row>
        <row r="923">
          <cell r="B923" t="str">
            <v xml:space="preserve">LÍSTELO NUMERO 8 </v>
          </cell>
        </row>
        <row r="924">
          <cell r="B924" t="str">
            <v xml:space="preserve">LÍSTELO OLIVA CAFE 8X30 CEITALIA </v>
          </cell>
        </row>
        <row r="925">
          <cell r="B925" t="str">
            <v>LISTELO ORIENTAL CAFÉ 8*30 CEITALIA</v>
          </cell>
        </row>
        <row r="926">
          <cell r="B926" t="str">
            <v xml:space="preserve">LÍSTELO OTOÑO 7X25 05RM CEITALIA </v>
          </cell>
        </row>
        <row r="927">
          <cell r="B927" t="str">
            <v>LISTELO P 272 MEGRO 8*25 SICHAR</v>
          </cell>
        </row>
        <row r="928">
          <cell r="B928" t="str">
            <v>LISTELO P271 VERDE 8*25 SICHAR</v>
          </cell>
        </row>
        <row r="929">
          <cell r="B929" t="str">
            <v xml:space="preserve">LÍSTELO PACIFICO AZUL 8X25 CORONA </v>
          </cell>
        </row>
        <row r="930">
          <cell r="B930" t="str">
            <v xml:space="preserve">LÍSTELO PALMA BEIGE 8X25 INTERMATEX </v>
          </cell>
        </row>
        <row r="931">
          <cell r="B931" t="str">
            <v xml:space="preserve">LÍSTELO PECERA VERDE 8X30 CEITALIA </v>
          </cell>
        </row>
        <row r="932">
          <cell r="B932" t="str">
            <v xml:space="preserve">LÍSTELO SEPARACIÓN LETRA </v>
          </cell>
        </row>
        <row r="933">
          <cell r="B933" t="str">
            <v xml:space="preserve">LÍSTELO SF 175 BURDEO 5X20 SICHAR </v>
          </cell>
        </row>
        <row r="934">
          <cell r="B934" t="str">
            <v xml:space="preserve">LÍSTELO SF 24 AZUL 5X20 SICHAR </v>
          </cell>
        </row>
        <row r="935">
          <cell r="B935" t="str">
            <v xml:space="preserve">LÍSTELO SF 24 BEIGE 5X20 SICHAR </v>
          </cell>
        </row>
        <row r="936">
          <cell r="B936" t="str">
            <v xml:space="preserve">LÍSTELO SF 39 BEIGE 5X20 SICHAR </v>
          </cell>
        </row>
        <row r="937">
          <cell r="B937" t="str">
            <v xml:space="preserve">LÍSTELO SF 46 CURUBA 5X20 SICHAR </v>
          </cell>
        </row>
        <row r="938">
          <cell r="B938" t="str">
            <v xml:space="preserve">LÍSTELO SF 47 BEIGE 5X20 SICHAR </v>
          </cell>
        </row>
        <row r="939">
          <cell r="B939" t="str">
            <v>LISTELO SF 49 PECES 5*20 SICHAR</v>
          </cell>
        </row>
        <row r="940">
          <cell r="B940" t="str">
            <v xml:space="preserve">LÍSTELO SF 50 VERDE 5X20 SICHAR </v>
          </cell>
        </row>
        <row r="941">
          <cell r="B941" t="str">
            <v xml:space="preserve">LÍSTELO TARROS CAFE 8X30 CEITALIA </v>
          </cell>
        </row>
        <row r="942">
          <cell r="B942" t="str">
            <v xml:space="preserve">LÍSTELO TRENZA AZUL COBALTO 25X25 PINTUEN </v>
          </cell>
        </row>
        <row r="943">
          <cell r="B943" t="str">
            <v xml:space="preserve">LÍSTELO TRENZA AZUL MANISES25X25 PINTUENCHAP </v>
          </cell>
        </row>
        <row r="944">
          <cell r="B944" t="str">
            <v xml:space="preserve">LÍSTELO TRENZA AZUL MEDIT 25X25 SICHAR </v>
          </cell>
        </row>
        <row r="945">
          <cell r="B945" t="str">
            <v xml:space="preserve">LÍSTELO TRENZA BURDEOS 25X25 PINTUENCHAPES </v>
          </cell>
        </row>
        <row r="946">
          <cell r="B946" t="str">
            <v xml:space="preserve">LÍSTELO TRENZA CUERO 25X25 INTERMATEX </v>
          </cell>
        </row>
        <row r="947">
          <cell r="B947" t="str">
            <v>LISTELO TRENZA GRIS CENIZA 2.5*25 CEITALIA</v>
          </cell>
        </row>
        <row r="948">
          <cell r="B948" t="str">
            <v xml:space="preserve">LÍSTELO TRENZA MARRÓN LIS025X25 LISO PINTUEN </v>
          </cell>
        </row>
        <row r="949">
          <cell r="B949" t="str">
            <v>LISTELO TRENZA ROJO VOLCA 2.5*25 CEITALIA</v>
          </cell>
        </row>
        <row r="950">
          <cell r="B950" t="str">
            <v>LISTELO TRENZA ROSA 2.5*25 CEITALIA</v>
          </cell>
        </row>
        <row r="951">
          <cell r="B951" t="str">
            <v xml:space="preserve">LÍSTELO TRENZA VERDE ESMERALDA 25X25 CEITALI </v>
          </cell>
        </row>
        <row r="952">
          <cell r="B952" t="str">
            <v xml:space="preserve">LÍSTELO TRENZA VINO TINTO 25X25 SICHAR </v>
          </cell>
        </row>
        <row r="953">
          <cell r="B953" t="str">
            <v>LISTELO TRINZA BEIGE 2.5*25 SICHAR</v>
          </cell>
        </row>
        <row r="954">
          <cell r="B954" t="str">
            <v xml:space="preserve">LÍSTELO TULIPÁN BURDEOS 8X25 INTERMATEX </v>
          </cell>
        </row>
        <row r="955">
          <cell r="B955" t="str">
            <v xml:space="preserve">LÍSTELO V 601 AZUL 6X20 SICHAR </v>
          </cell>
        </row>
        <row r="956">
          <cell r="B956" t="str">
            <v xml:space="preserve">LÍSTELO V 601 MARRO 5X20 SICHAR </v>
          </cell>
        </row>
        <row r="957">
          <cell r="B957" t="str">
            <v xml:space="preserve">LÍSTELO V 603 BURDEOS 6X20 SICHAR </v>
          </cell>
        </row>
        <row r="958">
          <cell r="B958" t="str">
            <v xml:space="preserve">LÍSTELO V 603 JAOE 6X20 SICHAR </v>
          </cell>
        </row>
        <row r="959">
          <cell r="B959" t="str">
            <v xml:space="preserve">LÍSTELO V 608 VINOTINTO 6X20 SICHAR </v>
          </cell>
        </row>
        <row r="960">
          <cell r="B960" t="str">
            <v xml:space="preserve">LÍSTELO VITRAL AZUL 8X30 CEITALIA </v>
          </cell>
        </row>
        <row r="961">
          <cell r="B961" t="str">
            <v xml:space="preserve">LISTÓN 2 X 1 X 35 ML </v>
          </cell>
        </row>
        <row r="962">
          <cell r="B962" t="str">
            <v xml:space="preserve">LISTÓN 2 X 1 X4 ML </v>
          </cell>
        </row>
        <row r="963">
          <cell r="B963" t="str">
            <v xml:space="preserve">LISTÓN 2" X 1 X 3 ML </v>
          </cell>
        </row>
        <row r="964">
          <cell r="B964" t="str">
            <v xml:space="preserve">LISTÓN 2"X2"X35 ML </v>
          </cell>
        </row>
        <row r="965">
          <cell r="B965" t="str">
            <v xml:space="preserve">LISTÓN 2"X2"X3ML </v>
          </cell>
        </row>
        <row r="966">
          <cell r="B966" t="str">
            <v xml:space="preserve">LISTÓN 2"X2"X4 ML </v>
          </cell>
        </row>
        <row r="967">
          <cell r="B967" t="str">
            <v xml:space="preserve">LISTÓN 2"X2"X45 ML </v>
          </cell>
        </row>
        <row r="968">
          <cell r="B968" t="str">
            <v xml:space="preserve">LISTÓN 2"X3"X3 ML </v>
          </cell>
        </row>
        <row r="969">
          <cell r="B969" t="str">
            <v xml:space="preserve">LISTÓN 2"X4"X3 ML </v>
          </cell>
        </row>
        <row r="970">
          <cell r="B970" t="str">
            <v xml:space="preserve">LISTÓN 2"X4"X35 ML </v>
          </cell>
        </row>
        <row r="971">
          <cell r="B971" t="str">
            <v xml:space="preserve">LISTÓN 2"X4"X4 ML </v>
          </cell>
        </row>
        <row r="972">
          <cell r="B972" t="str">
            <v xml:space="preserve">LISTÓN 2"X4"X45 ML </v>
          </cell>
        </row>
        <row r="973">
          <cell r="B973" t="str">
            <v xml:space="preserve">LISTÓN 2"X4"X5 ML </v>
          </cell>
        </row>
        <row r="974">
          <cell r="B974" t="str">
            <v xml:space="preserve">LISTÓN 2X1 X45ML </v>
          </cell>
        </row>
        <row r="975">
          <cell r="B975" t="str">
            <v xml:space="preserve">LISTÓN 4"X4"X4 ML </v>
          </cell>
        </row>
        <row r="976">
          <cell r="B976" t="str">
            <v xml:space="preserve">LISTÓN 4"X4"X5 ML </v>
          </cell>
        </row>
        <row r="977">
          <cell r="B977" t="str">
            <v xml:space="preserve">LISTÓN 4CM X 4CM X 2 ML CEIBA TOLUA </v>
          </cell>
        </row>
        <row r="978">
          <cell r="B978" t="str">
            <v xml:space="preserve">LISTÓN 4CM X 6CM X 2 ML CEIBA TOLUA </v>
          </cell>
        </row>
        <row r="979">
          <cell r="B979" t="str">
            <v xml:space="preserve">LISTÓN 4CM X 6CM X 24 CEIBA TOLUA </v>
          </cell>
        </row>
        <row r="980">
          <cell r="B980" t="str">
            <v xml:space="preserve">LISTÓN 4CM X 6CM X 90CM CEIBA TOLUA </v>
          </cell>
        </row>
        <row r="981">
          <cell r="B981" t="str">
            <v>LISTON EN MADERA 2" X 4" 4ML</v>
          </cell>
        </row>
        <row r="982">
          <cell r="B982" t="str">
            <v xml:space="preserve">LLANA DENTADA METÁLICA MANGO MADERA COLLINS </v>
          </cell>
        </row>
        <row r="983">
          <cell r="B983" t="str">
            <v xml:space="preserve">LLANA LISA METÁLICA MANGO MADERA COLLINS </v>
          </cell>
        </row>
        <row r="984">
          <cell r="B984" t="str">
            <v xml:space="preserve">LLAVE LAVAMANOS IND PISCIS CROMADA GRIVAL </v>
          </cell>
        </row>
        <row r="985">
          <cell r="B985" t="str">
            <v xml:space="preserve">LLAVE LAVAMANOS INDIVIDUAL NIEVE INALGRIPOS </v>
          </cell>
        </row>
        <row r="986">
          <cell r="B986" t="str">
            <v xml:space="preserve">LLAVE TERMINAL COBRE STAMPROF 1/2" </v>
          </cell>
        </row>
        <row r="987">
          <cell r="B987" t="str">
            <v xml:space="preserve">LLAVE TUBO 10" DROP FORGED </v>
          </cell>
        </row>
        <row r="988">
          <cell r="B988" t="str">
            <v xml:space="preserve">MACHETE ANCHO 20 REF 164 NEG </v>
          </cell>
        </row>
        <row r="989">
          <cell r="B989" t="str">
            <v xml:space="preserve">MACHIMBRE CHÍNGALE X ML </v>
          </cell>
        </row>
        <row r="990">
          <cell r="B990" t="str">
            <v>MADERA PARA FORMALETA</v>
          </cell>
        </row>
        <row r="991">
          <cell r="B991" t="str">
            <v xml:space="preserve">MALLA CON VENAS 06X20 LAMINA </v>
          </cell>
        </row>
        <row r="992">
          <cell r="B992" t="str">
            <v xml:space="preserve">MALLA DE POLL01 1/4X15 X ML ROLLO 36 ML </v>
          </cell>
        </row>
        <row r="993">
          <cell r="B993" t="str">
            <v xml:space="preserve">MALLA DE POLLO 18 X ML ROLLO 36 ML </v>
          </cell>
        </row>
        <row r="994">
          <cell r="B994" t="str">
            <v xml:space="preserve">MALLA ELECTROSALDADA 5MM 15X15 </v>
          </cell>
        </row>
        <row r="995">
          <cell r="B995" t="str">
            <v>MALLA ELECTROSOLDADA 25X25</v>
          </cell>
        </row>
        <row r="996">
          <cell r="B996" t="str">
            <v xml:space="preserve">MALLA ELECTROSOLDADA 5MM 25X25 </v>
          </cell>
        </row>
        <row r="997">
          <cell r="B997" t="str">
            <v xml:space="preserve">MALLA ESLABONADA C 10 OJO 6X2X20 M2 </v>
          </cell>
        </row>
        <row r="998">
          <cell r="B998" t="str">
            <v xml:space="preserve">MALLA ESLABONADA C 10 OJO 6X2X40 X MT2 </v>
          </cell>
        </row>
        <row r="999">
          <cell r="B999" t="str">
            <v xml:space="preserve">MALLA ZARANDA 8 X 8 X ML </v>
          </cell>
        </row>
        <row r="1000">
          <cell r="B1000" t="str">
            <v xml:space="preserve">MANGLE X 4 ML </v>
          </cell>
        </row>
        <row r="1001">
          <cell r="B1001" t="str">
            <v xml:space="preserve">MANGUERA CRISTAL NIVEL 1/4 </v>
          </cell>
        </row>
        <row r="1002">
          <cell r="B1002" t="str">
            <v xml:space="preserve">MANGUERA JARDINERÍA 1/2 </v>
          </cell>
        </row>
        <row r="1003">
          <cell r="B1003" t="str">
            <v xml:space="preserve">MANGUERA NEGRA 3/4 </v>
          </cell>
        </row>
        <row r="1004">
          <cell r="B1004" t="str">
            <v xml:space="preserve">MANGUERA NIVEL 1" </v>
          </cell>
        </row>
        <row r="1005">
          <cell r="B1005" t="str">
            <v xml:space="preserve">MANGUERA PARA LAVAMANOS ECO R013 </v>
          </cell>
        </row>
        <row r="1006">
          <cell r="B1006" t="str">
            <v xml:space="preserve">MANGUERA PARA SANITARIO ECO R 121 </v>
          </cell>
        </row>
        <row r="1007">
          <cell r="B1007" t="str">
            <v xml:space="preserve">MANGUERA X LAVAMANOS POLIFLEX REF: 38014 </v>
          </cell>
        </row>
        <row r="1008">
          <cell r="B1008" t="str">
            <v xml:space="preserve">MANGUERA X SANITARIO POLIFLEX REF: 38103 </v>
          </cell>
        </row>
        <row r="1009">
          <cell r="B1009" t="str">
            <v xml:space="preserve">MANIJA PARA TANQUE SANITARIO GRIVAL </v>
          </cell>
        </row>
        <row r="1010">
          <cell r="B1010" t="str">
            <v xml:space="preserve">MANIJAS DE TOQUE TOQUE </v>
          </cell>
        </row>
        <row r="1011">
          <cell r="B1011" t="str">
            <v xml:space="preserve">MANÓMETRO AXIAL MC6 HODROFLOT </v>
          </cell>
        </row>
        <row r="1012">
          <cell r="B1012" t="str">
            <v xml:space="preserve">MANTO COSTEÑO DE 1 ML ANCHO X ML </v>
          </cell>
        </row>
        <row r="1013">
          <cell r="B1013" t="str">
            <v xml:space="preserve">MANTO REAL ADHESIVO NORMAL X ML </v>
          </cell>
        </row>
        <row r="1014">
          <cell r="B1014" t="str">
            <v xml:space="preserve">MARCO DE SEGUETA FIJO FORTE </v>
          </cell>
        </row>
        <row r="1015">
          <cell r="B1015" t="str">
            <v>MARMOLINA</v>
          </cell>
        </row>
        <row r="1016">
          <cell r="B1016" t="str">
            <v xml:space="preserve">MARMOLINA PROMICOL X 40 KG </v>
          </cell>
        </row>
        <row r="1017">
          <cell r="B1017" t="str">
            <v xml:space="preserve">MARTILLO HERRAGRO 1500 - 25 MM </v>
          </cell>
        </row>
        <row r="1018">
          <cell r="B1018" t="str">
            <v xml:space="preserve">MARTILLO HERRAGRO 1500 - 27 MM </v>
          </cell>
        </row>
        <row r="1019">
          <cell r="B1019" t="str">
            <v xml:space="preserve">MASCARILLA PROTECTOR NASAL </v>
          </cell>
        </row>
        <row r="1020">
          <cell r="B1020" t="str">
            <v xml:space="preserve">MATA FILO DE 1" </v>
          </cell>
        </row>
        <row r="1021">
          <cell r="B1021" t="str">
            <v>MATERIAL SELECCIONADO, CANTERA "EL HUESO", COVEÑAS</v>
          </cell>
        </row>
        <row r="1022">
          <cell r="B1022" t="str">
            <v>MATERIAL SELECCIONADO, CANTERA TOLUVIEJO</v>
          </cell>
        </row>
        <row r="1023">
          <cell r="B1023" t="str">
            <v xml:space="preserve">MENOR VALOR COBRADO EN VENTAS </v>
          </cell>
        </row>
        <row r="1024">
          <cell r="B1024" t="str">
            <v xml:space="preserve">MERULEX IF A 35 KG GAL </v>
          </cell>
        </row>
        <row r="1025">
          <cell r="B1025" t="str">
            <v xml:space="preserve">MERULEX IF S TRANSPARENTE 08 KG 1/4 </v>
          </cell>
        </row>
        <row r="1026">
          <cell r="B1026" t="str">
            <v xml:space="preserve">MERULEX IF S TRANSPARENTE 30 KG GAL </v>
          </cell>
        </row>
        <row r="1027">
          <cell r="B1027" t="str">
            <v xml:space="preserve">MERULEX IF S TRANSPARENTE 30 KG GAL </v>
          </cell>
        </row>
        <row r="1028">
          <cell r="B1028" t="str">
            <v xml:space="preserve">MERULEXIFA09KG 1/4 </v>
          </cell>
        </row>
        <row r="1029">
          <cell r="B1029" t="str">
            <v xml:space="preserve">MEZCLADOR LAVAPLATO 4" SAGITARIO INALG CROM </v>
          </cell>
        </row>
        <row r="1030">
          <cell r="B1030" t="str">
            <v xml:space="preserve">MOLDURA MADERA CIELO RASO 3 X 3 X 3ML </v>
          </cell>
        </row>
        <row r="1031">
          <cell r="B1031" t="str">
            <v>MOLDURA MARMOLIZADA COLORES VARIOS</v>
          </cell>
        </row>
        <row r="1032">
          <cell r="B1032" t="str">
            <v>MOLDURA PLANA COLORES VARIOS</v>
          </cell>
        </row>
        <row r="1033">
          <cell r="B1033" t="str">
            <v xml:space="preserve">MOLDURA R -30 CHÍNGALE </v>
          </cell>
        </row>
        <row r="1034">
          <cell r="B1034" t="str">
            <v>MORTERO  1:3</v>
          </cell>
        </row>
        <row r="1035">
          <cell r="B1035" t="str">
            <v>MORTERO  1:4</v>
          </cell>
        </row>
        <row r="1036">
          <cell r="B1036" t="str">
            <v>MORTERO DE PEGA 1:4</v>
          </cell>
        </row>
        <row r="1037">
          <cell r="B1037" t="str">
            <v>MORTERO EN MADERA</v>
          </cell>
        </row>
        <row r="1038">
          <cell r="B1038" t="str">
            <v>MORTERO PARA PAÑETE PULIDO 1:4</v>
          </cell>
        </row>
        <row r="1039">
          <cell r="B1039" t="str">
            <v>MUEBLE EN MADERA</v>
          </cell>
        </row>
        <row r="1040">
          <cell r="B1040" t="str">
            <v xml:space="preserve">MUEBLE FIORI AZUL PASTEL TRÉBOL </v>
          </cell>
        </row>
        <row r="1041">
          <cell r="B1041" t="str">
            <v xml:space="preserve">MUEBLE FIORI BLANCO TRÉBOL </v>
          </cell>
        </row>
        <row r="1042">
          <cell r="B1042" t="str">
            <v xml:space="preserve">MUEBLE FIORI BONE TRÉBOL </v>
          </cell>
        </row>
        <row r="1043">
          <cell r="B1043" t="str">
            <v xml:space="preserve">MUEBLE FIORI CORAL TRÉBOL </v>
          </cell>
        </row>
        <row r="1044">
          <cell r="B1044" t="str">
            <v xml:space="preserve">MUEBLE FIORI VERDE PASTEL TRÉBOL </v>
          </cell>
        </row>
        <row r="1045">
          <cell r="B1045" t="str">
            <v xml:space="preserve">MUEBLE SIFONJET VERDE ESMERALDA </v>
          </cell>
        </row>
        <row r="1046">
          <cell r="B1046" t="str">
            <v>MULTI SPLIT DE 2 VENTANAS</v>
          </cell>
        </row>
        <row r="1047">
          <cell r="B1047" t="str">
            <v xml:space="preserve">NIPLE GALVANIZADO 1/2" X 3" </v>
          </cell>
        </row>
        <row r="1048">
          <cell r="B1048" t="str">
            <v xml:space="preserve">OJO BUEY BLANCO PARA AHORRADOR </v>
          </cell>
        </row>
        <row r="1049">
          <cell r="B1049" t="str">
            <v>ORINAL MEDIANO BLANCO</v>
          </cell>
        </row>
        <row r="1050">
          <cell r="B1050" t="str">
            <v xml:space="preserve">ORINAL MEDIANO BLANCO PINTUENCHAPES </v>
          </cell>
        </row>
        <row r="1051">
          <cell r="B1051" t="str">
            <v xml:space="preserve">ORINAL MEDIANO GRIS PINTUENCHAPES </v>
          </cell>
        </row>
        <row r="1052">
          <cell r="B1052" t="str">
            <v xml:space="preserve">PALA PUNTA CUADRADA </v>
          </cell>
        </row>
        <row r="1053">
          <cell r="B1053" t="str">
            <v xml:space="preserve">PALA PUNTA REDONDA </v>
          </cell>
        </row>
        <row r="1054">
          <cell r="B1054" t="str">
            <v xml:space="preserve">PALADRAGA CON CABO SUPERIOR </v>
          </cell>
        </row>
        <row r="1055">
          <cell r="B1055" t="str">
            <v xml:space="preserve">PALUSTRE M / MADERA 6" INCOLMA </v>
          </cell>
        </row>
        <row r="1056">
          <cell r="B1056" t="str">
            <v xml:space="preserve">PALUSTRE M / MADERA 7" INCOLMA </v>
          </cell>
        </row>
        <row r="1057">
          <cell r="B1057" t="str">
            <v xml:space="preserve">PALUSTRE M / MADERA 8" INCOLMA </v>
          </cell>
        </row>
        <row r="1058">
          <cell r="B1058" t="str">
            <v xml:space="preserve">PAPEL PARA IMPRESORA POS 3 COPIAS </v>
          </cell>
        </row>
        <row r="1059">
          <cell r="B1059" t="str">
            <v xml:space="preserve">PARARRAYOS 12 KV </v>
          </cell>
        </row>
        <row r="1060">
          <cell r="B1060" t="str">
            <v>PARED ACUARELA AZUL INTENSO 20*25 2A</v>
          </cell>
        </row>
        <row r="1061">
          <cell r="B1061" t="str">
            <v>PARED ACUARELA VERDE INTENSO 20*25 1A</v>
          </cell>
        </row>
        <row r="1062">
          <cell r="B1062" t="str">
            <v>PARED ALASKA BEIGE 20*20 COMERCIAL</v>
          </cell>
        </row>
        <row r="1063">
          <cell r="B1063" t="str">
            <v>PARED AMALFI AZUL 20*25 1A</v>
          </cell>
        </row>
        <row r="1064">
          <cell r="B1064" t="str">
            <v>PARED AMALFI AZUL 20*25 2A</v>
          </cell>
        </row>
        <row r="1065">
          <cell r="B1065" t="str">
            <v>PARED AMALFI BEIGE 20*25 1A</v>
          </cell>
        </row>
        <row r="1066">
          <cell r="B1066" t="str">
            <v>PARED AMALFI BEIGE 20*25 2A</v>
          </cell>
        </row>
        <row r="1067">
          <cell r="B1067" t="str">
            <v>PARED AMALFI ROSA 20*25 1A</v>
          </cell>
        </row>
        <row r="1068">
          <cell r="B1068" t="str">
            <v>PARED AMALFI ROSA 20*25 2A</v>
          </cell>
        </row>
        <row r="1069">
          <cell r="B1069" t="str">
            <v>PARED AMALFI SALMON 20*25 1A</v>
          </cell>
        </row>
        <row r="1070">
          <cell r="B1070" t="str">
            <v>PARED AMALFI SALMON 20*25 2A</v>
          </cell>
        </row>
        <row r="1071">
          <cell r="B1071" t="str">
            <v>PARED AMALFI VERDE 20*25 2A</v>
          </cell>
        </row>
        <row r="1072">
          <cell r="B1072" t="str">
            <v>PARED AMALFI VERDE 20*25 2A</v>
          </cell>
        </row>
        <row r="1073">
          <cell r="B1073" t="str">
            <v xml:space="preserve">PARED AMALFI VERDE 20X25 2A </v>
          </cell>
        </row>
        <row r="1074">
          <cell r="B1074" t="str">
            <v>PARED ASCOLI BLANCO 25*35 1A</v>
          </cell>
        </row>
        <row r="1075">
          <cell r="B1075" t="str">
            <v>PARED ASIS VERDE 25*35 1A</v>
          </cell>
        </row>
        <row r="1076">
          <cell r="B1076" t="str">
            <v>PARED ATENE BEIGE 20*25 2A</v>
          </cell>
        </row>
        <row r="1077">
          <cell r="B1077" t="str">
            <v>PARED ATENEA AZUL 20*25 1A</v>
          </cell>
        </row>
        <row r="1078">
          <cell r="B1078" t="str">
            <v>PARED BALTICO AZUL  25*35 2A</v>
          </cell>
        </row>
        <row r="1079">
          <cell r="B1079" t="str">
            <v>PARED BALTICO AZUL 25*35 1A</v>
          </cell>
        </row>
        <row r="1080">
          <cell r="B1080" t="str">
            <v>PARED BALTICO BEIGE 25*35 1A</v>
          </cell>
        </row>
        <row r="1081">
          <cell r="B1081" t="str">
            <v>PARED BALTICO BEIGE 25*35 2A</v>
          </cell>
        </row>
        <row r="1082">
          <cell r="B1082" t="str">
            <v>PARED BALTICO CAFE25*35 1A</v>
          </cell>
        </row>
        <row r="1083">
          <cell r="B1083" t="str">
            <v>PARED BALTICO VERDE 25*35 1A</v>
          </cell>
        </row>
        <row r="1084">
          <cell r="B1084" t="str">
            <v>PARED BALTICO VINOTINTO  25*35 1A</v>
          </cell>
        </row>
        <row r="1085">
          <cell r="B1085" t="str">
            <v>PARED BLANCA 20*30 2A</v>
          </cell>
        </row>
        <row r="1086">
          <cell r="B1086" t="str">
            <v>PARED BRITANIA BEIGE 28*45 2A</v>
          </cell>
        </row>
        <row r="1087">
          <cell r="B1087" t="str">
            <v>PARED BRITANIA GRIS28*45 1A</v>
          </cell>
        </row>
        <row r="1088">
          <cell r="B1088" t="str">
            <v>PARED BRITANIA ROJO 28*45 2A</v>
          </cell>
        </row>
        <row r="1089">
          <cell r="B1089" t="str">
            <v>PARED CALABRIA BLANCO 25*35 1A</v>
          </cell>
        </row>
        <row r="1090">
          <cell r="B1090" t="str">
            <v>PARED CARRARA BEIGE 20*20 COMERCIAL</v>
          </cell>
        </row>
        <row r="1091">
          <cell r="B1091" t="str">
            <v>PARED CARRARA GRIS 20*20 COMERCIAL</v>
          </cell>
        </row>
        <row r="1092">
          <cell r="B1092" t="str">
            <v>PARED CELIMA AZUL CELESTE 20*20 1A</v>
          </cell>
        </row>
        <row r="1093">
          <cell r="B1093" t="str">
            <v>PARED CELIMA AZUL PROFUNO 20*20 1A</v>
          </cell>
        </row>
        <row r="1094">
          <cell r="B1094" t="str">
            <v>PARED CELIMA BLANCA  20*20 1A</v>
          </cell>
        </row>
        <row r="1095">
          <cell r="B1095" t="str">
            <v>PARED CELIMA BONE  20*20 1A</v>
          </cell>
        </row>
        <row r="1096">
          <cell r="B1096" t="str">
            <v>PARED CELIMA CORAL  20*20 1A</v>
          </cell>
        </row>
        <row r="1097">
          <cell r="B1097" t="str">
            <v>PARED CELIMA GRIS PLATA  20*20 1A</v>
          </cell>
        </row>
        <row r="1098">
          <cell r="B1098" t="str">
            <v>PARED CELIMA VERDE PASTEL  20*20 1A</v>
          </cell>
        </row>
        <row r="1099">
          <cell r="B1099" t="str">
            <v>PARED CRISTAL VERDE 25*35 1A</v>
          </cell>
        </row>
        <row r="1100">
          <cell r="B1100" t="str">
            <v>PARED CRISTY AZUL 20*25 1A</v>
          </cell>
        </row>
        <row r="1101">
          <cell r="B1101" t="str">
            <v>PARED CRISTY AZUL 20*25 2A</v>
          </cell>
        </row>
        <row r="1102">
          <cell r="B1102" t="str">
            <v>PARED CRISTY BEIGE 20*25 1A</v>
          </cell>
        </row>
        <row r="1103">
          <cell r="B1103" t="str">
            <v>PARED CRISTY BEIGE L 20*25 2A</v>
          </cell>
        </row>
        <row r="1104">
          <cell r="B1104" t="str">
            <v>PARED CRISTY CAFÉ 20*25 1A</v>
          </cell>
        </row>
        <row r="1105">
          <cell r="B1105" t="str">
            <v>PARED CRISTY CORAL 20*25 2A</v>
          </cell>
        </row>
        <row r="1106">
          <cell r="B1106" t="str">
            <v>PARED CRISTY VERDE 20*25 1A</v>
          </cell>
        </row>
        <row r="1107">
          <cell r="B1107" t="str">
            <v>PARED CRISTYCORAL 20*25 1A</v>
          </cell>
        </row>
        <row r="1108">
          <cell r="B1108" t="str">
            <v>PARED ECOCERAMICA AZUL CIELO 20*20 1A</v>
          </cell>
        </row>
        <row r="1109">
          <cell r="B1109" t="str">
            <v>PARED ECOCERAMICA AZUL CIELO20*20 2A</v>
          </cell>
        </row>
        <row r="1110">
          <cell r="B1110" t="str">
            <v>PARED ECOCERAMICA BLANCA  20*20 1A</v>
          </cell>
        </row>
        <row r="1111">
          <cell r="B1111" t="str">
            <v>PARED ECOCERAMICA BLANCA 20*20 2A</v>
          </cell>
        </row>
        <row r="1112">
          <cell r="B1112" t="str">
            <v>PARED ECOCERAMICA CREMA  20*20 1A</v>
          </cell>
        </row>
        <row r="1113">
          <cell r="B1113" t="str">
            <v>PARED ECOCERAMICA CREMA 20*20 2A</v>
          </cell>
        </row>
        <row r="1114">
          <cell r="B1114" t="str">
            <v>PARED ECOCERAMICA PISTACHO  20*20 1A</v>
          </cell>
        </row>
        <row r="1115">
          <cell r="B1115" t="str">
            <v>PARED ECOCERAMICA POISTACHO 20*20 2A</v>
          </cell>
        </row>
        <row r="1116">
          <cell r="B1116" t="str">
            <v>PARED EMILIA BEIGE 20*25 SO</v>
          </cell>
        </row>
        <row r="1117">
          <cell r="B1117" t="str">
            <v>PARED EMILIA TOSA 20*25 SO</v>
          </cell>
        </row>
        <row r="1118">
          <cell r="B1118" t="str">
            <v>PARED FERRARA CAFÉ 20*25 1A</v>
          </cell>
        </row>
        <row r="1119">
          <cell r="B1119" t="str">
            <v>PARED HISPANIA AZUL  28*45 2A</v>
          </cell>
        </row>
        <row r="1120">
          <cell r="B1120" t="str">
            <v>PARED HISPANIA AZUL 28*45 1A</v>
          </cell>
        </row>
        <row r="1121">
          <cell r="B1121" t="str">
            <v>PARED HISPANIA BEIGE  28*45 1A</v>
          </cell>
        </row>
        <row r="1122">
          <cell r="B1122" t="str">
            <v>PARED HISPANIA BEIGE CLARO  28*45 2A</v>
          </cell>
        </row>
        <row r="1123">
          <cell r="B1123" t="str">
            <v>PARED HISPANIA BEIGE CLARO 28*45 1A</v>
          </cell>
        </row>
        <row r="1124">
          <cell r="B1124" t="str">
            <v>PARED HISPANIA GRIS 28*45 1A</v>
          </cell>
        </row>
        <row r="1125">
          <cell r="B1125" t="str">
            <v>PARED HISPANIA GRIS CLARO  28*45 2A</v>
          </cell>
        </row>
        <row r="1126">
          <cell r="B1126" t="str">
            <v>PARED IMOLA AZUL 20*25 1A</v>
          </cell>
        </row>
        <row r="1127">
          <cell r="B1127" t="str">
            <v>PARED IMOLA AZUL 20*25 2A</v>
          </cell>
        </row>
        <row r="1128">
          <cell r="B1128" t="str">
            <v>PARED IMOLA BEIGE 20*25 1A</v>
          </cell>
        </row>
        <row r="1129">
          <cell r="B1129" t="str">
            <v>PARED IMOLA ROSA 20*25 2A</v>
          </cell>
        </row>
        <row r="1130">
          <cell r="B1130" t="str">
            <v>PARED IMOLA VERDE 20*25 1A</v>
          </cell>
        </row>
        <row r="1131">
          <cell r="B1131" t="str">
            <v xml:space="preserve">PARED INDIANA AZUL 20X25 COMERCIAL </v>
          </cell>
        </row>
        <row r="1132">
          <cell r="B1132" t="str">
            <v>PARED INDIANA VERDE 20*25 COMERCIAL</v>
          </cell>
        </row>
        <row r="1133">
          <cell r="B1133" t="str">
            <v>PARED KRISTAL AZUL 25*35 1A</v>
          </cell>
        </row>
        <row r="1134">
          <cell r="B1134" t="str">
            <v>PARED KRISTAL ROSA 25*35 2A</v>
          </cell>
        </row>
        <row r="1135">
          <cell r="B1135" t="str">
            <v>PARED KRISTAL ROSA 35*25 1A</v>
          </cell>
        </row>
        <row r="1136">
          <cell r="B1136" t="str">
            <v>PARED KRISTAL VERDE 25*35 2A</v>
          </cell>
        </row>
        <row r="1137">
          <cell r="B1137" t="str">
            <v>PARED LAZZIO BLANCO  20*25 2A</v>
          </cell>
        </row>
        <row r="1138">
          <cell r="B1138" t="str">
            <v>PARED LAZZIO BLANCO 20*25 2A</v>
          </cell>
        </row>
        <row r="1139">
          <cell r="B1139" t="str">
            <v>PARED MONTANA 20*25 2A</v>
          </cell>
        </row>
        <row r="1140">
          <cell r="B1140" t="str">
            <v>PARED NAPOLIBEIGE 20*25 2A</v>
          </cell>
        </row>
        <row r="1141">
          <cell r="B1141" t="str">
            <v>PARED NEBRASKA AZUL 20*25 2A</v>
          </cell>
        </row>
        <row r="1142">
          <cell r="B1142" t="str">
            <v>PARED NEBRASKA AZUL 20*25 2A</v>
          </cell>
        </row>
        <row r="1143">
          <cell r="B1143" t="str">
            <v>PARED NEBRASKA BEIGE  20*25 1A</v>
          </cell>
        </row>
        <row r="1144">
          <cell r="B1144" t="str">
            <v>PARED NEBRASKA BEIGE 20*25 2A</v>
          </cell>
        </row>
        <row r="1145">
          <cell r="B1145" t="str">
            <v>PARED NEBRASKA VERDE  20*25 1A</v>
          </cell>
        </row>
        <row r="1146">
          <cell r="B1146" t="str">
            <v>PARED OASCOLI BLANCO 25*35 2A</v>
          </cell>
        </row>
        <row r="1147">
          <cell r="B1147" t="str">
            <v>PARED ORION AZUL  25*35 1A</v>
          </cell>
        </row>
        <row r="1148">
          <cell r="B1148" t="str">
            <v>PARED ORION AZUL 25*35 2A</v>
          </cell>
        </row>
        <row r="1149">
          <cell r="B1149" t="str">
            <v>PARED PARIS AZUL 25*35 1A</v>
          </cell>
        </row>
        <row r="1150">
          <cell r="B1150" t="str">
            <v>PARED PARIS BEIGE 25*35 1A</v>
          </cell>
        </row>
        <row r="1151">
          <cell r="B1151" t="str">
            <v>PARED PARIS BEIGE 25*35 2A</v>
          </cell>
        </row>
        <row r="1152">
          <cell r="B1152" t="str">
            <v>PARED PARIS ROSA 25*35 1A</v>
          </cell>
        </row>
        <row r="1153">
          <cell r="B1153" t="str">
            <v>PARED PARIS ROSA 25*35 2A</v>
          </cell>
        </row>
        <row r="1154">
          <cell r="B1154" t="str">
            <v>PARED PARIS VERDE 25*35 1A</v>
          </cell>
        </row>
        <row r="1155">
          <cell r="B1155" t="str">
            <v>PARED PARIS VERDE 25*35 2A</v>
          </cell>
        </row>
        <row r="1156">
          <cell r="B1156" t="str">
            <v>PARED PATINO AZUL 25*35 1A</v>
          </cell>
        </row>
        <row r="1157">
          <cell r="B1157" t="str">
            <v>PARED PERUGIA BLANCO 25*35 1A</v>
          </cell>
        </row>
        <row r="1158">
          <cell r="B1158" t="str">
            <v>PARED TERNI BLANCO 25*35 1A</v>
          </cell>
        </row>
        <row r="1159">
          <cell r="B1159" t="str">
            <v>PARED TIVOLI AZUL 20*25 2A</v>
          </cell>
        </row>
        <row r="1160">
          <cell r="B1160" t="str">
            <v>PARED TIVOLI BEIGE 20*25 1A</v>
          </cell>
        </row>
        <row r="1161">
          <cell r="B1161" t="str">
            <v>PARED TIVOLI BEIGE 20*25 2A</v>
          </cell>
        </row>
        <row r="1162">
          <cell r="B1162" t="str">
            <v>PARED TIVOLI ROSA 20*25 1A</v>
          </cell>
        </row>
        <row r="1163">
          <cell r="B1163" t="str">
            <v>PARED TIVOLI ROSA 20*25 2A</v>
          </cell>
        </row>
        <row r="1164">
          <cell r="B1164" t="str">
            <v>PARED TORINO BLANCO 20*25 2A</v>
          </cell>
        </row>
        <row r="1165">
          <cell r="B1165" t="str">
            <v>PARED TTORINO BLANCO 20*25 2A</v>
          </cell>
        </row>
        <row r="1166">
          <cell r="B1166" t="str">
            <v>PARED TURIN BEIGE 25*35 1A</v>
          </cell>
        </row>
        <row r="1167">
          <cell r="B1167" t="str">
            <v>PARED TURIN BEIGE 25*35 2A</v>
          </cell>
        </row>
        <row r="1168">
          <cell r="B1168" t="str">
            <v>PARED TURIN VERDE 25*35 1A</v>
          </cell>
        </row>
        <row r="1169">
          <cell r="B1169" t="str">
            <v>PARED VATICANO BLANCO 20*25 1A</v>
          </cell>
        </row>
        <row r="1170">
          <cell r="B1170" t="str">
            <v>PARED VATICANO BLANCO 20*25 2A</v>
          </cell>
        </row>
        <row r="1171">
          <cell r="B1171" t="str">
            <v>PARED VERCELLI BLANCO 25*35 1A</v>
          </cell>
        </row>
        <row r="1172">
          <cell r="B1172" t="str">
            <v>PARED VERONA AZUL25*35 1A</v>
          </cell>
        </row>
        <row r="1173">
          <cell r="B1173" t="str">
            <v>PARED VERONA BEIGE 25*35 2A</v>
          </cell>
        </row>
        <row r="1174">
          <cell r="B1174" t="str">
            <v>PARED VERONA ROSA 25*35 2A</v>
          </cell>
        </row>
        <row r="1175">
          <cell r="B1175" t="str">
            <v>PARED VERONICA ROSA 25*35 1A</v>
          </cell>
        </row>
        <row r="1176">
          <cell r="B1176" t="str">
            <v>PAREDIMOLA ROSA 20*25 1A</v>
          </cell>
        </row>
        <row r="1177">
          <cell r="B1177" t="str">
            <v>PAREDVERONA BEIGE  25*35 1A</v>
          </cell>
        </row>
        <row r="1178">
          <cell r="B1178" t="str">
            <v>PASADOR</v>
          </cell>
        </row>
        <row r="1179">
          <cell r="B1179" t="str">
            <v xml:space="preserve">PASADOR GERMANO INDUMA 2" NEGRO C/T </v>
          </cell>
        </row>
        <row r="1180">
          <cell r="B1180" t="str">
            <v xml:space="preserve">PASADOR VERA COMÚN 3" NEGRO C/T </v>
          </cell>
        </row>
        <row r="1181">
          <cell r="B1181" t="str">
            <v xml:space="preserve">PASADOR VERA COMÚN 4" NEGRO C/T </v>
          </cell>
        </row>
        <row r="1182">
          <cell r="B1182" t="str">
            <v xml:space="preserve">PEDESTAL MANANTIAL TRÉBOL AZUL CELESTE </v>
          </cell>
        </row>
        <row r="1183">
          <cell r="B1183" t="str">
            <v xml:space="preserve">PEDESTAL MANANTIAL TRÉBOL AZUL PASTEL </v>
          </cell>
        </row>
        <row r="1184">
          <cell r="B1184" t="str">
            <v xml:space="preserve">PEDESTAL MANANTIAL TRÉBOL AZUL PROFUNO </v>
          </cell>
        </row>
        <row r="1185">
          <cell r="B1185" t="str">
            <v xml:space="preserve">PEDESTAL MANANTIAL TRÉBOL BLANCO </v>
          </cell>
        </row>
        <row r="1186">
          <cell r="B1186" t="str">
            <v xml:space="preserve">PEDESTAL MANANTIAL TRÉBOL BONE </v>
          </cell>
        </row>
        <row r="1187">
          <cell r="B1187" t="str">
            <v xml:space="preserve">PEDESTAL MANANTIAL TRÉBOL CORAL </v>
          </cell>
        </row>
        <row r="1188">
          <cell r="B1188" t="str">
            <v xml:space="preserve">PEDESTAL MANANTIAL TRÉBOL GRIS PLATA </v>
          </cell>
        </row>
        <row r="1189">
          <cell r="B1189" t="str">
            <v xml:space="preserve">PEDESTAL MANANTIAL TRÉBOL NEGRO </v>
          </cell>
        </row>
        <row r="1190">
          <cell r="B1190" t="str">
            <v xml:space="preserve">PEDESTAL MANANTIAL TRÉBOL VERDE ESMERALDA </v>
          </cell>
        </row>
        <row r="1191">
          <cell r="B1191" t="str">
            <v xml:space="preserve">PEDESTAL MANANTIAL TRÉBOL VERDE PASTEL </v>
          </cell>
        </row>
        <row r="1192">
          <cell r="B1192" t="str">
            <v xml:space="preserve">PEDESTAL MANANTIAL TRÉBOL VINOTINTO </v>
          </cell>
        </row>
        <row r="1193">
          <cell r="B1193" t="str">
            <v xml:space="preserve">PEGANTE FIJAMIX X 2 KILOGRAMOS </v>
          </cell>
        </row>
        <row r="1194">
          <cell r="B1194" t="str">
            <v xml:space="preserve">PEGANTE FIJAPLUS X 2 KILOGRAMOS </v>
          </cell>
        </row>
        <row r="1195">
          <cell r="B1195" t="str">
            <v xml:space="preserve">PEGANTE PEGAMIX X 2 KILOGRAMOS </v>
          </cell>
        </row>
        <row r="1196">
          <cell r="B1196" t="str">
            <v xml:space="preserve">PEGANTE PEGAPLUS GRIS X 10 KG </v>
          </cell>
        </row>
        <row r="1197">
          <cell r="B1197" t="str">
            <v xml:space="preserve">PEGANTE PEGAPLUS X BLANCO X 10 KG </v>
          </cell>
        </row>
        <row r="1198">
          <cell r="B1198" t="str">
            <v xml:space="preserve">PEGANTE PEGOMAX BLANCO 25 KG </v>
          </cell>
        </row>
        <row r="1199">
          <cell r="B1199" t="str">
            <v xml:space="preserve">PEGANTE PEGOMAX BLANCO 30KG </v>
          </cell>
        </row>
        <row r="1200">
          <cell r="B1200" t="str">
            <v xml:space="preserve">PERCHA PESADA DE CUATRO PUESTOS </v>
          </cell>
        </row>
        <row r="1201">
          <cell r="B1201" t="str">
            <v xml:space="preserve">PERCHA PESADA DE TRES PUESTOS CON AISLADOR </v>
          </cell>
        </row>
        <row r="1202">
          <cell r="B1202" t="str">
            <v xml:space="preserve">PERFIL GALVANIZADO 120 X 60 CALIBRE14X6 ML </v>
          </cell>
        </row>
        <row r="1203">
          <cell r="B1203" t="str">
            <v xml:space="preserve">PERFIL GALVANIZADO 160 X 60 CALIBRE16X6 ML </v>
          </cell>
        </row>
        <row r="1204">
          <cell r="B1204" t="str">
            <v>PERFILERIA DE ENSAMBLE CIELO RASO EN ASBESTO CEMENTO</v>
          </cell>
        </row>
        <row r="1205">
          <cell r="B1205" t="str">
            <v xml:space="preserve">PERNOS DE 1/2X4 1/2 </v>
          </cell>
        </row>
        <row r="1206">
          <cell r="B1206" t="str">
            <v xml:space="preserve">PERNOS DE 5/8 X 6" </v>
          </cell>
        </row>
        <row r="1207">
          <cell r="B1207" t="str">
            <v>PESO COLGAR</v>
          </cell>
        </row>
        <row r="1208">
          <cell r="B1208" t="str">
            <v xml:space="preserve">PIE DE CEDRO </v>
          </cell>
        </row>
        <row r="1209">
          <cell r="B1209" t="str">
            <v>PIEDRA CHINA</v>
          </cell>
        </row>
        <row r="1210">
          <cell r="B1210" t="str">
            <v xml:space="preserve">PIEDRA CHINA LATA </v>
          </cell>
        </row>
        <row r="1211">
          <cell r="B1211" t="str">
            <v xml:space="preserve">PIEDRA CONO ?80 </v>
          </cell>
        </row>
        <row r="1212">
          <cell r="B1212" t="str">
            <v xml:space="preserve">PIEDRA COPA REFRACTARIA ?24 </v>
          </cell>
        </row>
        <row r="1213">
          <cell r="B1213" t="str">
            <v xml:space="preserve">PIEDRA COPA REFRACTARIA N» 80 </v>
          </cell>
        </row>
        <row r="1214">
          <cell r="B1214" t="str">
            <v xml:space="preserve">PINTUCOAT BLANCO ESPECIAL GAL </v>
          </cell>
        </row>
        <row r="1215">
          <cell r="B1215" t="str">
            <v xml:space="preserve">PINTURA EPOXICA BLANCA GAL </v>
          </cell>
        </row>
        <row r="1216">
          <cell r="B1216" t="str">
            <v xml:space="preserve">PINTURA PLASTER VENECIANO AZUL BLANCO </v>
          </cell>
        </row>
        <row r="1217">
          <cell r="B1217" t="str">
            <v>PINTURA VINILTEX PARA EXTERIORES</v>
          </cell>
        </row>
        <row r="1218">
          <cell r="B1218" t="str">
            <v>PINTURA VINILTEX PARA EXTERIORES</v>
          </cell>
        </row>
        <row r="1219">
          <cell r="B1219" t="str">
            <v>PINTURA VINILTEX PARA INTERIORES</v>
          </cell>
        </row>
        <row r="1220">
          <cell r="B1220" t="str">
            <v>PINTURA VINILTEX PARA INTERIORES</v>
          </cell>
        </row>
        <row r="1221">
          <cell r="B1221" t="str">
            <v xml:space="preserve">PIRLÁN ALUMINIO ESCALERA 1" X ML </v>
          </cell>
        </row>
        <row r="1222">
          <cell r="B1222" t="str">
            <v xml:space="preserve">PIRLÁN BRONCE ESCALERA 1"X ML </v>
          </cell>
        </row>
        <row r="1223">
          <cell r="B1223" t="str">
            <v>PISO ACUARELA AMARILLO 30.5*30.5 1A</v>
          </cell>
        </row>
        <row r="1224">
          <cell r="B1224" t="str">
            <v xml:space="preserve">PISO ACUARELA AMARILLO 305X305 2A </v>
          </cell>
        </row>
        <row r="1225">
          <cell r="B1225" t="str">
            <v>PISO ACUARELA AZUL  30.5*30.5 1A</v>
          </cell>
        </row>
        <row r="1226">
          <cell r="B1226" t="str">
            <v>PISO AGHATA AZUL  44*44 1A</v>
          </cell>
        </row>
        <row r="1227">
          <cell r="B1227" t="str">
            <v>PISO AGHATA BEIGE  44*44 1A</v>
          </cell>
        </row>
        <row r="1228">
          <cell r="B1228" t="str">
            <v xml:space="preserve">PISO AGHATA BEIGE 44X44 2A </v>
          </cell>
        </row>
        <row r="1229">
          <cell r="B1229" t="str">
            <v>PISO AGHATA ROSA 44*44 1A</v>
          </cell>
        </row>
        <row r="1230">
          <cell r="B1230" t="str">
            <v xml:space="preserve">PISO AGHATA ROSA 44X44 2A </v>
          </cell>
        </row>
        <row r="1231">
          <cell r="B1231" t="str">
            <v>PISO AGHATA VERDE  44*44 1A</v>
          </cell>
        </row>
        <row r="1232">
          <cell r="B1232" t="str">
            <v xml:space="preserve">PISO AGHATA VERDE 44X44 2A </v>
          </cell>
        </row>
        <row r="1233">
          <cell r="B1233" t="str">
            <v>PISO ALHABRA BEIGE  44*44 1A</v>
          </cell>
        </row>
        <row r="1234">
          <cell r="B1234" t="str">
            <v xml:space="preserve">PISO ALHAMBRA BEIGE 44X44 2A </v>
          </cell>
        </row>
        <row r="1235">
          <cell r="B1235" t="str">
            <v xml:space="preserve">PISO ALHAMBRA CAFE 44X44 2A </v>
          </cell>
        </row>
        <row r="1236">
          <cell r="B1236" t="str">
            <v>PISO ALHAMBRA CAFRE 44*44 1A</v>
          </cell>
        </row>
        <row r="1237">
          <cell r="B1237" t="str">
            <v>PISO ALICANTE AZUL  30.5*30.5 1A</v>
          </cell>
        </row>
        <row r="1238">
          <cell r="B1238" t="str">
            <v>PISO ALICANTE BEIGE  30.5*30.5 1A</v>
          </cell>
        </row>
        <row r="1239">
          <cell r="B1239" t="str">
            <v xml:space="preserve">PISO ALICANTE BEIGE305X305 2A </v>
          </cell>
        </row>
        <row r="1240">
          <cell r="B1240" t="str">
            <v>PISO ALICANTE VERDE 30.5*30.5 1A</v>
          </cell>
        </row>
        <row r="1241">
          <cell r="B1241" t="str">
            <v xml:space="preserve">PISO ALICANTE VERDE 305X305 2A </v>
          </cell>
        </row>
        <row r="1242">
          <cell r="B1242" t="str">
            <v>PISO AMALFI GOTEADO AZUL 20*25 1A</v>
          </cell>
        </row>
        <row r="1243">
          <cell r="B1243" t="str">
            <v>PISO AMALFI GOTEADO BEIGE 20*25 1A</v>
          </cell>
        </row>
        <row r="1244">
          <cell r="B1244" t="str">
            <v>PISO AMALFI GOTEADO ROSA 20*25 1A</v>
          </cell>
        </row>
        <row r="1245">
          <cell r="B1245" t="str">
            <v xml:space="preserve">PISO AMALFI GOTEADO ROSA 20X25 2A </v>
          </cell>
        </row>
        <row r="1246">
          <cell r="B1246" t="str">
            <v>PISO AMALFI GOTEADO VERDE 20*25 1A</v>
          </cell>
        </row>
        <row r="1247">
          <cell r="B1247" t="str">
            <v>PISO AMALFI MATE AZUL  30.5*30.5 1A</v>
          </cell>
        </row>
        <row r="1248">
          <cell r="B1248" t="str">
            <v>PISO AMALFI MATE BEIGE  30.5*30.5 1A</v>
          </cell>
        </row>
        <row r="1249">
          <cell r="B1249" t="str">
            <v xml:space="preserve">PISO AMALFI MATE ROSA 305X305 2A </v>
          </cell>
        </row>
        <row r="1250">
          <cell r="B1250" t="str">
            <v xml:space="preserve">PISO AMALFI MATE SALMÓN 305X305 2A </v>
          </cell>
        </row>
        <row r="1251">
          <cell r="B1251" t="str">
            <v>PISO ANDALUZ BEIGE 44*44 1A</v>
          </cell>
        </row>
        <row r="1252">
          <cell r="B1252" t="str">
            <v>PISO ANDALUZ VERDE 44*44 1A</v>
          </cell>
        </row>
        <row r="1253">
          <cell r="B1253" t="str">
            <v xml:space="preserve">PISO ANTIQUE BLANCO  30.5*30.5 1A </v>
          </cell>
        </row>
        <row r="1254">
          <cell r="B1254" t="str">
            <v>PISO ARIZONA BEIGE 30.5*30.5 1A</v>
          </cell>
        </row>
        <row r="1255">
          <cell r="B1255" t="str">
            <v xml:space="preserve">PISO ASÍS GRIS 305X305 2A </v>
          </cell>
        </row>
        <row r="1256">
          <cell r="B1256" t="str">
            <v>PISO ASIS VERDE 30.5*30.5 1A</v>
          </cell>
        </row>
        <row r="1257">
          <cell r="B1257" t="str">
            <v xml:space="preserve">PISO ASÍS VERDE 305X305 2A </v>
          </cell>
        </row>
        <row r="1258">
          <cell r="B1258" t="str">
            <v xml:space="preserve">PISO BLANCO 305X305 2A </v>
          </cell>
        </row>
        <row r="1259">
          <cell r="B1259" t="str">
            <v xml:space="preserve">PISO BOTICCINO BEIGE 40X40 1A </v>
          </cell>
        </row>
        <row r="1260">
          <cell r="B1260" t="str">
            <v>PISO BRESCIA AZUL  44*44 1A</v>
          </cell>
        </row>
        <row r="1261">
          <cell r="B1261" t="str">
            <v xml:space="preserve">PISO BRESCIA AZUL 44X44 2A </v>
          </cell>
        </row>
        <row r="1262">
          <cell r="B1262" t="str">
            <v>PISO BRESCIA BEIGE 44*44</v>
          </cell>
        </row>
        <row r="1263">
          <cell r="B1263" t="str">
            <v xml:space="preserve">PISO BRESCIA BEIGE 44X44 2A </v>
          </cell>
        </row>
        <row r="1264">
          <cell r="B1264" t="str">
            <v>PISO BRESCIA SALMON  44*44 1A</v>
          </cell>
        </row>
        <row r="1265">
          <cell r="B1265" t="str">
            <v xml:space="preserve">PISO BRESCIA SALMÓN 44X44 2A </v>
          </cell>
        </row>
        <row r="1266">
          <cell r="B1266" t="str">
            <v>PISO CAPRI BEIGE 30.5*30.5 1A</v>
          </cell>
        </row>
        <row r="1267">
          <cell r="B1267" t="str">
            <v>PISO CAPRI GRIS 30.5*30.5 1A</v>
          </cell>
        </row>
        <row r="1268">
          <cell r="B1268" t="str">
            <v xml:space="preserve">PISO CAPRI GRIS 305X305 2A </v>
          </cell>
        </row>
        <row r="1269">
          <cell r="B1269" t="str">
            <v xml:space="preserve">PISO CAPRI VERDE 30.5*30.5 1A </v>
          </cell>
        </row>
        <row r="1270">
          <cell r="B1270" t="str">
            <v>PISO CARTAGENA 30.5*30.51A</v>
          </cell>
        </row>
        <row r="1271">
          <cell r="B1271" t="str">
            <v xml:space="preserve">PISO CARTAGENA 305X305 2A </v>
          </cell>
        </row>
        <row r="1272">
          <cell r="B1272" t="str">
            <v>PISO CELIMA BLANCO CORRUGADO  20*20</v>
          </cell>
        </row>
        <row r="1273">
          <cell r="B1273" t="str">
            <v xml:space="preserve">PISO COLUMBIA AZUL 44X44 2A </v>
          </cell>
        </row>
        <row r="1274">
          <cell r="B1274" t="str">
            <v>PISO COLUMBIA BEIGE  44*44 1A</v>
          </cell>
        </row>
        <row r="1275">
          <cell r="B1275" t="str">
            <v xml:space="preserve">PISO COLUMBIA BEIGE 44X44 2A </v>
          </cell>
        </row>
        <row r="1276">
          <cell r="B1276" t="str">
            <v>PISO COLUMBIA VERDE  44*44 1A</v>
          </cell>
        </row>
        <row r="1277">
          <cell r="B1277" t="str">
            <v xml:space="preserve">PISO COLUMBIAAZUL 44X44 1A </v>
          </cell>
        </row>
        <row r="1278">
          <cell r="B1278" t="str">
            <v>PISO COMPLEMENTO PIETRA II BEIGE 30.5*30.5 1A</v>
          </cell>
        </row>
        <row r="1279">
          <cell r="B1279" t="str">
            <v>PISO COMPLEMENTO PIETRA II VERDE 30.5*30.5 1A</v>
          </cell>
        </row>
        <row r="1280">
          <cell r="B1280" t="str">
            <v xml:space="preserve">PISO COMPLEMENTO PIETRAII VERDE 305X305 2A </v>
          </cell>
        </row>
        <row r="1281">
          <cell r="B1281" t="str">
            <v>PISO COMPLEMTO PIETRA II GRIS  30.5*30.5 1A</v>
          </cell>
        </row>
        <row r="1282">
          <cell r="B1282" t="str">
            <v xml:space="preserve">PISO CREMA MARFIL LIGTH 41X41 1A </v>
          </cell>
        </row>
        <row r="1283">
          <cell r="B1283" t="str">
            <v xml:space="preserve">PISO CREMA MARFIL LIGTH 41X41 2A </v>
          </cell>
        </row>
        <row r="1284">
          <cell r="B1284" t="str">
            <v>PISO CRISTY AZUL 31.5*31.5 1A</v>
          </cell>
        </row>
        <row r="1285">
          <cell r="B1285" t="str">
            <v>PISO CRISTY BEIGE 31.5*31.5 1A</v>
          </cell>
        </row>
        <row r="1286">
          <cell r="B1286" t="str">
            <v xml:space="preserve">PISO CRISTY BEIGE 315X315 2A </v>
          </cell>
        </row>
        <row r="1287">
          <cell r="B1287" t="str">
            <v xml:space="preserve">PISO CRISTY CAFE 31 5X315 2A </v>
          </cell>
        </row>
        <row r="1288">
          <cell r="B1288" t="str">
            <v>PISO CRISTY CAFÉ 31.5*31.5 1A</v>
          </cell>
        </row>
        <row r="1289">
          <cell r="B1289" t="str">
            <v xml:space="preserve">PISO CRISTY CORAL 31.5*31.5 1A </v>
          </cell>
        </row>
        <row r="1290">
          <cell r="B1290" t="str">
            <v xml:space="preserve">PISO CRISTY CORAL 315X315 2A </v>
          </cell>
        </row>
        <row r="1291">
          <cell r="B1291" t="str">
            <v>PISO CRISTY VERDE 31.5*31.5 1A</v>
          </cell>
        </row>
        <row r="1292">
          <cell r="B1292" t="str">
            <v xml:space="preserve">PISO CRISTY VERDE 315X31 5 2A </v>
          </cell>
        </row>
        <row r="1293">
          <cell r="B1293" t="str">
            <v>PISO DACOTA AZUL  30.5*30.51A</v>
          </cell>
        </row>
        <row r="1294">
          <cell r="B1294" t="str">
            <v>PISO DACOTA BEIGE  30.5*30.5 1A</v>
          </cell>
        </row>
        <row r="1295">
          <cell r="B1295" t="str">
            <v>PISO DACOTA GRIS  30.5*30.5 1A</v>
          </cell>
        </row>
        <row r="1296">
          <cell r="B1296" t="str">
            <v>PISO DACOTA VERDE  30.5*30.5 1A</v>
          </cell>
        </row>
        <row r="1297">
          <cell r="B1297" t="str">
            <v xml:space="preserve">PISO DAKOTA VERDE 305X305 2A </v>
          </cell>
        </row>
        <row r="1298">
          <cell r="B1298" t="str">
            <v>PISO DIETRO GRIS 305X305 COMERCIAL</v>
          </cell>
        </row>
        <row r="1299">
          <cell r="B1299" t="str">
            <v>PISO DIETRO VERDE 305X305 COMERCIAL</v>
          </cell>
        </row>
        <row r="1300">
          <cell r="B1300" t="str">
            <v>PISO DURO PISO BLANCO 34*34 1A</v>
          </cell>
        </row>
        <row r="1301">
          <cell r="B1301" t="str">
            <v>PISO ECOCERAMICA NEVADA AZUL CIELO 20*20 1A</v>
          </cell>
        </row>
        <row r="1302">
          <cell r="B1302" t="str">
            <v>PISO ECOCERAMICA NEVADA BLANCO 20*20 1A</v>
          </cell>
        </row>
        <row r="1303">
          <cell r="B1303" t="str">
            <v>PISO ECOCERAMICA NEVADA CREMA 20*20 1A</v>
          </cell>
        </row>
        <row r="1304">
          <cell r="B1304" t="str">
            <v>PISO ECOCERAMICA NEVADA PISTACHO 20*20 1A</v>
          </cell>
        </row>
        <row r="1305">
          <cell r="B1305" t="str">
            <v>PISO ESPARTA BLANCO 30.5*30.5 1A</v>
          </cell>
        </row>
        <row r="1306">
          <cell r="B1306" t="str">
            <v xml:space="preserve">PISO ESPARTA BLANCO 305X30 5 2A </v>
          </cell>
        </row>
        <row r="1307">
          <cell r="B1307" t="str">
            <v>PISO EUROPA ARENA</v>
          </cell>
        </row>
        <row r="1308">
          <cell r="B1308" t="str">
            <v xml:space="preserve">PISO EUROPA BEIGE  30.5*30.5 1A </v>
          </cell>
        </row>
        <row r="1309">
          <cell r="B1309" t="str">
            <v xml:space="preserve">PISO EUROPA BEIGE 305X305 2A </v>
          </cell>
        </row>
        <row r="1310">
          <cell r="B1310" t="str">
            <v>PISO EUROPA VERDE 30.5*30.5 1A</v>
          </cell>
        </row>
        <row r="1311">
          <cell r="B1311" t="str">
            <v xml:space="preserve">PISO EUROPA VERDE 305X305 2A </v>
          </cell>
        </row>
        <row r="1312">
          <cell r="B1312" t="str">
            <v>PISO EVEREST BEIGE 44*44 1A</v>
          </cell>
        </row>
        <row r="1313">
          <cell r="B1313" t="str">
            <v xml:space="preserve">PISO EVEREST BEIGE 44X44 2A </v>
          </cell>
        </row>
        <row r="1314">
          <cell r="B1314" t="str">
            <v>PISO EVEREST GRIS  44*44 1A</v>
          </cell>
        </row>
        <row r="1315">
          <cell r="B1315" t="str">
            <v xml:space="preserve">PISO EVEREST GRIS 44X44 2A </v>
          </cell>
        </row>
        <row r="1316">
          <cell r="B1316" t="str">
            <v>PISO FIORENTINO BEIGE  44*44 1A</v>
          </cell>
        </row>
        <row r="1317">
          <cell r="B1317" t="str">
            <v xml:space="preserve">PISO FIORENTINO BEIGE 44X44 2A </v>
          </cell>
        </row>
        <row r="1318">
          <cell r="B1318" t="str">
            <v>PISO FIORENTINO PERLA  44*44 1A</v>
          </cell>
        </row>
        <row r="1319">
          <cell r="B1319" t="str">
            <v xml:space="preserve">PISO FIORENTINO PERLA 44X44 2A </v>
          </cell>
        </row>
        <row r="1320">
          <cell r="B1320" t="str">
            <v xml:space="preserve">PISO FIORENTINO VERDE 44X44 1A </v>
          </cell>
        </row>
        <row r="1321">
          <cell r="B1321" t="str">
            <v xml:space="preserve">PISO FIORENTINO VERDE 44X44 2A </v>
          </cell>
        </row>
        <row r="1322">
          <cell r="B1322" t="str">
            <v xml:space="preserve">PISO FLORENCIA AZUL 44X44 2A </v>
          </cell>
        </row>
        <row r="1323">
          <cell r="B1323" t="str">
            <v>PISO FLORENCIA BEIGE  44*44 1A</v>
          </cell>
        </row>
        <row r="1324">
          <cell r="B1324" t="str">
            <v xml:space="preserve">PISO FLORENCIA BEIGE 44X44 2A </v>
          </cell>
        </row>
        <row r="1325">
          <cell r="B1325" t="str">
            <v>PISO FLORENCIA VERDE INTENSO  44*44 1A</v>
          </cell>
        </row>
        <row r="1326">
          <cell r="B1326" t="str">
            <v xml:space="preserve">PISO FLORÍN 20X20 COMERCIAL </v>
          </cell>
        </row>
        <row r="1327">
          <cell r="B1327" t="str">
            <v>PISO FOTALEZA BEIGE 30X30 COMERCIAL</v>
          </cell>
        </row>
        <row r="1328">
          <cell r="B1328" t="str">
            <v>PISO FOTALEZA BLANCO 30X30 COMERCIAL</v>
          </cell>
        </row>
        <row r="1329">
          <cell r="B1329" t="str">
            <v>PISO GRANILLA BLANCO 30*30 1A</v>
          </cell>
        </row>
        <row r="1330">
          <cell r="B1330" t="str">
            <v xml:space="preserve">PISO HAMMAM SATÍN BEIGE 44X44 1A </v>
          </cell>
        </row>
        <row r="1331">
          <cell r="B1331" t="str">
            <v xml:space="preserve">PISO HISPANIA AZUL  30.5*30.5 1A </v>
          </cell>
        </row>
        <row r="1332">
          <cell r="B1332" t="str">
            <v xml:space="preserve">PISO HISPANIA AZUL 305X305 2A </v>
          </cell>
        </row>
        <row r="1333">
          <cell r="B1333" t="str">
            <v xml:space="preserve">PISO HISPANIA BEIGE 30.5*30.5 1A </v>
          </cell>
        </row>
        <row r="1334">
          <cell r="B1334" t="str">
            <v xml:space="preserve">PISO HISPANIA BEIGE 305X305 2A </v>
          </cell>
        </row>
        <row r="1335">
          <cell r="B1335" t="str">
            <v xml:space="preserve">PISO HISPANIA GRIS  30.5*30.5 1A </v>
          </cell>
        </row>
        <row r="1336">
          <cell r="B1336" t="str">
            <v xml:space="preserve">PISO HISPANIA GRIS 305X305 2A </v>
          </cell>
        </row>
        <row r="1337">
          <cell r="B1337" t="str">
            <v>PISO HISPANIA ROJO 30.5*30.5 1A</v>
          </cell>
        </row>
        <row r="1338">
          <cell r="B1338" t="str">
            <v xml:space="preserve">PISO HOUSTON AZUL 20X25 2A </v>
          </cell>
        </row>
        <row r="1339">
          <cell r="B1339" t="str">
            <v>PISO HOUSTON VERDE 20*25 1A</v>
          </cell>
        </row>
        <row r="1340">
          <cell r="B1340" t="str">
            <v>PISO ILLINOIS BEIGE  44*44 1A</v>
          </cell>
        </row>
        <row r="1341">
          <cell r="B1341" t="str">
            <v xml:space="preserve">PISO ILLINOIS BEIGE 44X44 2A </v>
          </cell>
        </row>
        <row r="1342">
          <cell r="B1342" t="str">
            <v xml:space="preserve">PISO ILLINOIS GRIS 44X44 1A </v>
          </cell>
        </row>
        <row r="1343">
          <cell r="B1343" t="str">
            <v xml:space="preserve">PISO ILLINOIS GRIS 44X44 2A </v>
          </cell>
        </row>
        <row r="1344">
          <cell r="B1344" t="str">
            <v>PISO ILLINOIS VERDE  44*44 1A</v>
          </cell>
        </row>
        <row r="1345">
          <cell r="B1345" t="str">
            <v xml:space="preserve">PISO LOIRE BEIGE ENSAYO  30.5*30.5 1A </v>
          </cell>
        </row>
        <row r="1346">
          <cell r="B1346" t="str">
            <v>PISO MARMOL ANDALUZ  44*44 1A</v>
          </cell>
        </row>
        <row r="1347">
          <cell r="B1347" t="str">
            <v>PISO MARMOL ANDALUZ GRIS  44*44 1A</v>
          </cell>
        </row>
        <row r="1348">
          <cell r="B1348" t="str">
            <v>PISO MARMOL ANDALUZ VERDE  44*44 1A</v>
          </cell>
        </row>
        <row r="1349">
          <cell r="B1349" t="str">
            <v>PISO MARMOL ANDAUZ NEGRO   44*44 1A</v>
          </cell>
        </row>
        <row r="1350">
          <cell r="B1350" t="str">
            <v>PISO MARMOL CREMA  44*44 1A</v>
          </cell>
        </row>
        <row r="1351">
          <cell r="B1351" t="str">
            <v>PISO MARMOL GRIS 31.5*31.5 1A</v>
          </cell>
        </row>
        <row r="1352">
          <cell r="B1352" t="str">
            <v xml:space="preserve">PISO MARMOL GRIS 315X315 2A </v>
          </cell>
        </row>
        <row r="1353">
          <cell r="B1353" t="str">
            <v>PISO MARMOL II BEIGE 31.5*31.5 1A</v>
          </cell>
        </row>
        <row r="1354">
          <cell r="B1354" t="str">
            <v xml:space="preserve">PISO MARMOL II BEIGE 315X315 2A </v>
          </cell>
        </row>
        <row r="1355">
          <cell r="B1355" t="str">
            <v>PISO MARMOL PIEDRA AZUL   44*44 1A</v>
          </cell>
        </row>
        <row r="1356">
          <cell r="B1356" t="str">
            <v xml:space="preserve">PISO MARMOL PIEDRA AZUL 44X44 2A </v>
          </cell>
        </row>
        <row r="1357">
          <cell r="B1357" t="str">
            <v>PISO MARMOL PIEDRA BEIGE  44*44 1A</v>
          </cell>
        </row>
        <row r="1358">
          <cell r="B1358" t="str">
            <v xml:space="preserve">PISO MARMOL PIEDRA BEIGE 44X44 2A </v>
          </cell>
        </row>
        <row r="1359">
          <cell r="B1359" t="str">
            <v>PISO MARMOL PIEDRA ROSA  44*44 1A</v>
          </cell>
        </row>
        <row r="1360">
          <cell r="B1360" t="str">
            <v>PISO MARMOL PIEDRA VERDE  44*44 1A</v>
          </cell>
        </row>
        <row r="1361">
          <cell r="B1361" t="str">
            <v xml:space="preserve">PISO MARMOL PRIMAVERA 44X44 1A </v>
          </cell>
        </row>
        <row r="1362">
          <cell r="B1362" t="str">
            <v xml:space="preserve">PISO MARMOLIZADO GRIS BRILLO PROT 41X41 2A </v>
          </cell>
        </row>
        <row r="1363">
          <cell r="B1363" t="str">
            <v xml:space="preserve">PISO MARMOLIZADO VERONA BRPT 41X41 2A </v>
          </cell>
        </row>
        <row r="1364">
          <cell r="B1364" t="str">
            <v xml:space="preserve">PISO MICHIGAN AZUL 305X305 COMERCIAL </v>
          </cell>
        </row>
        <row r="1365">
          <cell r="B1365" t="str">
            <v>PISO MICHIGAN BIEGE 305X305 COMERCIAL</v>
          </cell>
        </row>
        <row r="1366">
          <cell r="B1366" t="str">
            <v>PISO MICHIGAN VERDE 305X305 COMERCIAL</v>
          </cell>
        </row>
        <row r="1367">
          <cell r="B1367" t="str">
            <v>PISO MODENA AZUL  44*44 1A</v>
          </cell>
        </row>
        <row r="1368">
          <cell r="B1368" t="str">
            <v xml:space="preserve">PISO MODENA AZUL 44X44 2A </v>
          </cell>
        </row>
        <row r="1369">
          <cell r="B1369" t="str">
            <v xml:space="preserve">PISO MODENA BEIGE 44X44 1A </v>
          </cell>
        </row>
        <row r="1370">
          <cell r="B1370" t="str">
            <v xml:space="preserve">PISO MODENA BEIGE 44X44 2A </v>
          </cell>
        </row>
        <row r="1371">
          <cell r="B1371" t="str">
            <v>PISO MODENA VERDE 44*44 1A</v>
          </cell>
        </row>
        <row r="1372">
          <cell r="B1372" t="str">
            <v>PISO MONZA FORTICIMO 31.5*31.501A</v>
          </cell>
        </row>
        <row r="1373">
          <cell r="B1373" t="str">
            <v xml:space="preserve">PISO MONZA FORTICIMO 315X315 2A </v>
          </cell>
        </row>
        <row r="1374">
          <cell r="B1374" t="str">
            <v>PISO NEVADA BLANCO  44*44 1A</v>
          </cell>
        </row>
        <row r="1375">
          <cell r="B1375" t="str">
            <v>PISO ONIX BEIGE  44*44 1A</v>
          </cell>
        </row>
        <row r="1376">
          <cell r="B1376" t="str">
            <v>PISO ONIX VERDE  44*44 1A</v>
          </cell>
        </row>
        <row r="1377">
          <cell r="B1377" t="str">
            <v xml:space="preserve">PISO ORVIETTO 44X44 1A </v>
          </cell>
        </row>
        <row r="1378">
          <cell r="B1378" t="str">
            <v xml:space="preserve">PISO ORVIETTO 44X44 2A </v>
          </cell>
        </row>
        <row r="1379">
          <cell r="B1379" t="str">
            <v>PISO PALADIO AZUL  31.5*31.5 1A</v>
          </cell>
        </row>
        <row r="1380">
          <cell r="B1380" t="str">
            <v>PISO PALADIO BEIGE 31.5*31.5 1A</v>
          </cell>
        </row>
        <row r="1381">
          <cell r="B1381" t="str">
            <v xml:space="preserve">PISO PALADIO BEIGE 315X315 2A </v>
          </cell>
        </row>
        <row r="1382">
          <cell r="B1382" t="str">
            <v>PISO PALADIO SALMON 31.5*31.5 1A</v>
          </cell>
        </row>
        <row r="1383">
          <cell r="B1383" t="str">
            <v xml:space="preserve">PISO PALADIO SALMÓN 315X315 2A </v>
          </cell>
        </row>
        <row r="1384">
          <cell r="B1384" t="str">
            <v>PISO PALADIO VERDE 31.5*31.5 1A</v>
          </cell>
        </row>
        <row r="1385">
          <cell r="B1385" t="str">
            <v xml:space="preserve">PISO PALADIO VERDE 315X315 2A </v>
          </cell>
        </row>
        <row r="1386">
          <cell r="B1386" t="str">
            <v>PISO PARKER PÀRDILLO 31.5*31.5 1A</v>
          </cell>
        </row>
        <row r="1387">
          <cell r="B1387" t="str">
            <v>PISO PARKET ABEDUL 315X315 COMERCIAL</v>
          </cell>
        </row>
        <row r="1388">
          <cell r="B1388" t="str">
            <v>PISO PARKET ACACIO  44*44 1A</v>
          </cell>
        </row>
        <row r="1389">
          <cell r="B1389" t="str">
            <v xml:space="preserve">PISO PARKET ÁLAMO 44X44 1A </v>
          </cell>
        </row>
        <row r="1390">
          <cell r="B1390" t="str">
            <v xml:space="preserve">PISO PARKET ÁLAMO 44X44 2A </v>
          </cell>
        </row>
        <row r="1391">
          <cell r="B1391" t="str">
            <v>PISO PARKET CEIBA  44*44 1A</v>
          </cell>
        </row>
        <row r="1392">
          <cell r="B1392" t="str">
            <v xml:space="preserve">PISO PARKET CEIBA 44X44 2A </v>
          </cell>
        </row>
        <row r="1393">
          <cell r="B1393" t="str">
            <v>PISO PARKET CIPRES 31.5*31.5 1A</v>
          </cell>
        </row>
        <row r="1394">
          <cell r="B1394" t="str">
            <v xml:space="preserve">PISO PARKET CIPRÉS 315X315 2A </v>
          </cell>
        </row>
        <row r="1395">
          <cell r="B1395" t="str">
            <v>PISO PARKET GUAYACAN 31.5*31.5 1A</v>
          </cell>
        </row>
        <row r="1396">
          <cell r="B1396" t="str">
            <v xml:space="preserve">PISO PARKET GUAYACAN 315 X 315 2A </v>
          </cell>
        </row>
        <row r="1397">
          <cell r="B1397" t="str">
            <v>PISO PARKET MAQUI  44*44 1A</v>
          </cell>
        </row>
        <row r="1398">
          <cell r="B1398" t="str">
            <v xml:space="preserve">PISO PARKET MAQUI 44X44 2A </v>
          </cell>
        </row>
        <row r="1399">
          <cell r="B1399" t="str">
            <v>PISO PARKET NOGAL 31.5*31.5 1A</v>
          </cell>
        </row>
        <row r="1400">
          <cell r="B1400" t="str">
            <v xml:space="preserve">PISO PARKET NOGAL 315X315 2A </v>
          </cell>
        </row>
        <row r="1401">
          <cell r="B1401" t="str">
            <v>PISO PARKET OLIVO  44*44 1A</v>
          </cell>
        </row>
        <row r="1402">
          <cell r="B1402" t="str">
            <v xml:space="preserve">PISO PARKET OLIVO 44X44 2A </v>
          </cell>
        </row>
        <row r="1403">
          <cell r="B1403" t="str">
            <v>PISO PARKET SAMAN  44*44 1A</v>
          </cell>
        </row>
        <row r="1404">
          <cell r="B1404" t="str">
            <v>PISO PARKET SAUCE  44*44 1A</v>
          </cell>
        </row>
        <row r="1405">
          <cell r="B1405" t="str">
            <v xml:space="preserve">PISO PARKET SAUCE 44X44 2A </v>
          </cell>
        </row>
        <row r="1406">
          <cell r="B1406" t="str">
            <v>PISO PARKET ZAPAN  44*44 1A</v>
          </cell>
        </row>
        <row r="1407">
          <cell r="B1407" t="str">
            <v xml:space="preserve">PISO PELLETIER BEIGE 44X44 1A </v>
          </cell>
        </row>
        <row r="1408">
          <cell r="B1408" t="str">
            <v xml:space="preserve">PISO PELLETIER SALMÓN 44X44 1A </v>
          </cell>
        </row>
        <row r="1409">
          <cell r="B1409" t="str">
            <v xml:space="preserve">PISO PELLETIER TÉRRA 44X44 1A </v>
          </cell>
        </row>
        <row r="1410">
          <cell r="B1410" t="str">
            <v>PISO PIACENZA ABLANCO 20*25 1A</v>
          </cell>
        </row>
        <row r="1411">
          <cell r="B1411" t="str">
            <v>PISO PIACENZA AZUL 20*25 1A</v>
          </cell>
        </row>
        <row r="1412">
          <cell r="B1412" t="str">
            <v xml:space="preserve">PISO PIACENZA AZUL 20X25 2A </v>
          </cell>
        </row>
        <row r="1413">
          <cell r="B1413" t="str">
            <v>PISO PIACENZA BEIGE 20*25 1A</v>
          </cell>
        </row>
        <row r="1414">
          <cell r="B1414" t="str">
            <v xml:space="preserve">PISO PIACENZA BEIGE 20X25 2A </v>
          </cell>
        </row>
        <row r="1415">
          <cell r="B1415" t="str">
            <v>PISO PIACENZA GRIS 20*25 1A</v>
          </cell>
        </row>
        <row r="1416">
          <cell r="B1416" t="str">
            <v>PISO PIACENZA ROSA 20*25 1A</v>
          </cell>
        </row>
        <row r="1417">
          <cell r="B1417" t="str">
            <v xml:space="preserve">PISO PIACENZA ROSA 20X25 2A </v>
          </cell>
        </row>
        <row r="1418">
          <cell r="B1418" t="str">
            <v>PISO PIACENZA VERDE 20*25 1A</v>
          </cell>
        </row>
        <row r="1419">
          <cell r="B1419" t="str">
            <v xml:space="preserve">PISO PIACENZA VERDE 20X25 2A </v>
          </cell>
        </row>
        <row r="1420">
          <cell r="B1420" t="str">
            <v>PISO PIEDRA AZUL 20*20 1A</v>
          </cell>
        </row>
        <row r="1421">
          <cell r="B1421" t="str">
            <v>PISO PIEDRA BEIGE 20*20 1A</v>
          </cell>
        </row>
        <row r="1422">
          <cell r="B1422" t="str">
            <v>PISO PIEDRA BLANCO 20*20 1A</v>
          </cell>
        </row>
        <row r="1423">
          <cell r="B1423" t="str">
            <v>PISO PIEDRA VERDE 20*20 1A</v>
          </cell>
        </row>
        <row r="1424">
          <cell r="B1424" t="str">
            <v>PISO PIETRA BEIGE  30.5*30.5 1A</v>
          </cell>
        </row>
        <row r="1425">
          <cell r="B1425" t="str">
            <v>PISO PIETRA II BEIGE  31.5*31.501A</v>
          </cell>
        </row>
        <row r="1426">
          <cell r="B1426" t="str">
            <v>PISO PIETRA II GRIS 305X305 SO</v>
          </cell>
        </row>
        <row r="1427">
          <cell r="B1427" t="str">
            <v>PISO PIETRA IIGRIS 30.5*30.5 1A</v>
          </cell>
        </row>
        <row r="1428">
          <cell r="B1428" t="str">
            <v>PISO PIETRA VERDE 305X305 SO</v>
          </cell>
        </row>
        <row r="1429">
          <cell r="B1429" t="str">
            <v xml:space="preserve">PISO PIETRAAZUL 305X305 1A </v>
          </cell>
        </row>
        <row r="1430">
          <cell r="B1430" t="str">
            <v xml:space="preserve">PISO POMPEYA BEIGE 30 5X305 2A </v>
          </cell>
        </row>
        <row r="1431">
          <cell r="B1431" t="str">
            <v xml:space="preserve">PISO POMPEYA BETÓN 30X30 2A </v>
          </cell>
        </row>
        <row r="1432">
          <cell r="B1432" t="str">
            <v xml:space="preserve">PISO POMPEYA SALMÓN 305X305 2A </v>
          </cell>
        </row>
        <row r="1433">
          <cell r="B1433" t="str">
            <v>PISO RIO DE JANEIRO GRIS 30*30</v>
          </cell>
        </row>
        <row r="1434">
          <cell r="B1434" t="str">
            <v xml:space="preserve">PISO RODAS BEIGE 44X44 1A </v>
          </cell>
        </row>
        <row r="1435">
          <cell r="B1435" t="str">
            <v xml:space="preserve">PISO RODAS TERRACOTA 44X44 1A </v>
          </cell>
        </row>
        <row r="1436">
          <cell r="B1436" t="str">
            <v>PISO ROMA BEIGE  30.5*30.5 1A</v>
          </cell>
        </row>
        <row r="1437">
          <cell r="B1437" t="str">
            <v xml:space="preserve">PISO SANREMO ARENA 44X44 1A </v>
          </cell>
        </row>
        <row r="1438">
          <cell r="B1438" t="str">
            <v xml:space="preserve">PISO SANREMO BEIGE 44X44 1A </v>
          </cell>
        </row>
        <row r="1439">
          <cell r="B1439" t="str">
            <v xml:space="preserve">PISO SATINADO BLANCO 44X44 2A </v>
          </cell>
        </row>
        <row r="1440">
          <cell r="B1440" t="str">
            <v>PISO SCORPIO AZUL  44*44 1A</v>
          </cell>
        </row>
        <row r="1441">
          <cell r="B1441" t="str">
            <v xml:space="preserve">PISO SCORPIO VERDE 44X44 2A </v>
          </cell>
        </row>
        <row r="1442">
          <cell r="B1442" t="str">
            <v xml:space="preserve">PISO SCORPIQ VERDE 44X44 1A </v>
          </cell>
        </row>
        <row r="1443">
          <cell r="B1443" t="str">
            <v xml:space="preserve">PISO SICILIA CAFE 305X305 2A </v>
          </cell>
        </row>
        <row r="1444">
          <cell r="B1444" t="str">
            <v xml:space="preserve">PISO SICILIA GRIS 305X305 2A </v>
          </cell>
        </row>
        <row r="1445">
          <cell r="B1445" t="str">
            <v>PISO SONATA BEIGE  44*44 1A</v>
          </cell>
        </row>
        <row r="1446">
          <cell r="B1446" t="str">
            <v xml:space="preserve">PISO SONATA BEIGE 44X44 2A </v>
          </cell>
        </row>
        <row r="1447">
          <cell r="B1447" t="str">
            <v>PISO SONATA VERDE 44*44 1A</v>
          </cell>
        </row>
        <row r="1448">
          <cell r="B1448" t="str">
            <v xml:space="preserve">PISO SONATA VERDE 44X44 2A </v>
          </cell>
        </row>
        <row r="1449">
          <cell r="B1449" t="str">
            <v>PISO STONE TERRACOTA 30*30 1A</v>
          </cell>
        </row>
        <row r="1450">
          <cell r="B1450" t="str">
            <v>PISO TEXAS 30 5X305 COMERCIAL</v>
          </cell>
        </row>
        <row r="1451">
          <cell r="B1451" t="str">
            <v>PISO TRENTO BEIGE  44*44 1A</v>
          </cell>
        </row>
        <row r="1452">
          <cell r="B1452" t="str">
            <v xml:space="preserve">PISO TRENTO BEIGE 44X44 2A </v>
          </cell>
        </row>
        <row r="1453">
          <cell r="B1453" t="str">
            <v>PISO TRENTO GRIS  44*44 1A</v>
          </cell>
        </row>
        <row r="1454">
          <cell r="B1454" t="str">
            <v xml:space="preserve">PISO TRENTO GRIS 44X44 2A </v>
          </cell>
        </row>
        <row r="1455">
          <cell r="B1455" t="str">
            <v>PISO TRENTO VERDE  44*44 1A</v>
          </cell>
        </row>
        <row r="1456">
          <cell r="B1456" t="str">
            <v xml:space="preserve">PISO TRENTO VERDE 44X44 2A </v>
          </cell>
        </row>
        <row r="1457">
          <cell r="B1457" t="str">
            <v>PISO TRITON GRIS 30.5*30.5 1A</v>
          </cell>
        </row>
        <row r="1458">
          <cell r="B1458" t="str">
            <v xml:space="preserve">PISO TRITON VERDE  30.5*30.5 1A </v>
          </cell>
        </row>
        <row r="1459">
          <cell r="B1459" t="str">
            <v xml:space="preserve">PISO TRITÓN VERDE 305X305 2A </v>
          </cell>
        </row>
        <row r="1460">
          <cell r="B1460" t="str">
            <v>PISO TROYA 30.5*30.5 1A</v>
          </cell>
        </row>
        <row r="1461">
          <cell r="B1461" t="str">
            <v>PISO TROYA 305X30 5 SO</v>
          </cell>
        </row>
        <row r="1462">
          <cell r="B1462" t="str">
            <v xml:space="preserve">PISO TROYA 305X305 2A </v>
          </cell>
        </row>
        <row r="1463">
          <cell r="B1463" t="str">
            <v xml:space="preserve">PISO VERONA AZUL  30.5*30.5 1A </v>
          </cell>
        </row>
        <row r="1464">
          <cell r="B1464" t="str">
            <v>PISO VERONA BEIGE 30.5*30.5 1A</v>
          </cell>
        </row>
        <row r="1465">
          <cell r="B1465" t="str">
            <v xml:space="preserve">PISO VERONA BEIGE 305X305 2A </v>
          </cell>
        </row>
        <row r="1466">
          <cell r="B1466" t="str">
            <v xml:space="preserve">PISO VERONA GRIS  30.5*30.5 1A </v>
          </cell>
        </row>
        <row r="1467">
          <cell r="B1467" t="str">
            <v xml:space="preserve">PÌSO VERONA GRIS 25*35 1A </v>
          </cell>
        </row>
        <row r="1468">
          <cell r="B1468" t="str">
            <v xml:space="preserve">PISO VERONA ROSA 305X305 2A </v>
          </cell>
        </row>
        <row r="1469">
          <cell r="B1469" t="str">
            <v>PISO VERONA VERDE  30.5*30.5 1A</v>
          </cell>
        </row>
        <row r="1470">
          <cell r="B1470" t="str">
            <v>PISO VERSALLES 30.5*30.5 1A</v>
          </cell>
        </row>
        <row r="1471">
          <cell r="B1471" t="str">
            <v xml:space="preserve">PISO VERSALLES 305X305 2A </v>
          </cell>
        </row>
        <row r="1472">
          <cell r="B1472" t="str">
            <v xml:space="preserve">PISO VERSALLES SALMÓN 44X44 1A </v>
          </cell>
        </row>
        <row r="1473">
          <cell r="B1473" t="str">
            <v xml:space="preserve">PISTOLA CALAFATEO PARA SILICONA </v>
          </cell>
        </row>
        <row r="1474">
          <cell r="B1474" t="str">
            <v>PLACA PLANA 122x122x4m ETERNIT</v>
          </cell>
        </row>
        <row r="1475">
          <cell r="B1475" t="str">
            <v>PLACA SUPERBOARD DECOREX 1214X605 4MM</v>
          </cell>
        </row>
        <row r="1476">
          <cell r="B1476" t="str">
            <v>PLACA SUPERBOARD PLANA 122 X 122 4MM</v>
          </cell>
        </row>
        <row r="1477">
          <cell r="B1477" t="str">
            <v>PLACA SUPERBOARD TEXTUR 605X605 4 MM</v>
          </cell>
        </row>
        <row r="1478">
          <cell r="B1478" t="str">
            <v xml:space="preserve">PLAFÓN LOZA SIN TORNILLOS </v>
          </cell>
        </row>
        <row r="1479">
          <cell r="B1479" t="str">
            <v xml:space="preserve">PLASTOCRETE DM 20 KG CUN </v>
          </cell>
        </row>
        <row r="1480">
          <cell r="B1480" t="str">
            <v xml:space="preserve">PLASTOCRETE DM 45 KG </v>
          </cell>
        </row>
        <row r="1481">
          <cell r="B1481" t="str">
            <v xml:space="preserve">PLATINA DE ALUMINIO DILATADOR 3/4 X ML </v>
          </cell>
        </row>
        <row r="1482">
          <cell r="B1482" t="str">
            <v xml:space="preserve">PLATINA DE HIERRO 1/8 X1/2X6 ML </v>
          </cell>
        </row>
        <row r="1483">
          <cell r="B1483" t="str">
            <v xml:space="preserve">PLATINA DE HIERRO 1/8 X1X 6 ML </v>
          </cell>
        </row>
        <row r="1484">
          <cell r="B1484" t="str">
            <v xml:space="preserve">PLATINA DE HIERRO 1/8 X3/4X6 ML </v>
          </cell>
        </row>
        <row r="1485">
          <cell r="B1485" t="str">
            <v xml:space="preserve">PLATINA DE HIERRO 3/16 X 1"X6 ML </v>
          </cell>
        </row>
        <row r="1486">
          <cell r="B1486" t="str">
            <v xml:space="preserve">POLIETILENO NEGRO 3 MTL </v>
          </cell>
        </row>
        <row r="1487">
          <cell r="B1487" t="str">
            <v xml:space="preserve">POLIETILENO SACO BLANCO </v>
          </cell>
        </row>
        <row r="1488">
          <cell r="B1488" t="str">
            <v xml:space="preserve">POLVO MINERAL AMARILLO FINO </v>
          </cell>
        </row>
        <row r="1489">
          <cell r="B1489" t="str">
            <v xml:space="preserve">POLVO MINERAL BLANCO </v>
          </cell>
        </row>
        <row r="1490">
          <cell r="B1490" t="str">
            <v xml:space="preserve">POLVO MINERAL ROJO </v>
          </cell>
        </row>
        <row r="1491">
          <cell r="B1491" t="str">
            <v xml:space="preserve">POLVO MINERAL VERDE FINO 50 </v>
          </cell>
        </row>
        <row r="1492">
          <cell r="B1492" t="str">
            <v>PORCELANATO BEIGE CLARO 40X40</v>
          </cell>
        </row>
        <row r="1493">
          <cell r="B1493" t="str">
            <v>PORCELANATO BEIGE NARANJA 40X40</v>
          </cell>
        </row>
        <row r="1494">
          <cell r="B1494" t="str">
            <v>PORCELANATO GRIS CLARO 40X40</v>
          </cell>
        </row>
        <row r="1495">
          <cell r="B1495" t="str">
            <v>PORCELANATO GRIS OSCURO 40X40</v>
          </cell>
        </row>
        <row r="1496">
          <cell r="B1496" t="str">
            <v>PORCELANATO HABANO 40X40</v>
          </cell>
        </row>
        <row r="1497">
          <cell r="B1497" t="str">
            <v>PORCELANATO MARFIL 60X60</v>
          </cell>
        </row>
        <row r="1498">
          <cell r="B1498" t="str">
            <v>PORCELANATO VERDE OSCURO 40X40</v>
          </cell>
        </row>
        <row r="1499">
          <cell r="B1499" t="str">
            <v xml:space="preserve">PRESOSTATO FSG-2 </v>
          </cell>
        </row>
        <row r="1500">
          <cell r="B1500" t="str">
            <v>PUERTA METALICA 1 m x 2 m</v>
          </cell>
        </row>
        <row r="1501">
          <cell r="B1501" t="str">
            <v>PUERTA METALICA 1 m x 2 m (PINTADA)</v>
          </cell>
        </row>
        <row r="1502">
          <cell r="B1502" t="str">
            <v xml:space="preserve">PULSADOR DE TIMBRE AMBIA MARFIL </v>
          </cell>
        </row>
        <row r="1503">
          <cell r="B1503" t="str">
            <v xml:space="preserve">PULSADOR DE TIMBRE SENCILLO LUMINEX </v>
          </cell>
        </row>
        <row r="1504">
          <cell r="B1504" t="str">
            <v xml:space="preserve">PUNTILLA DE HIERRO 1 1/2" CC X 400 GR </v>
          </cell>
        </row>
        <row r="1505">
          <cell r="B1505" t="str">
            <v xml:space="preserve">PUNTILLA DE HIERRO 1" CC X 400 GR </v>
          </cell>
        </row>
        <row r="1506">
          <cell r="B1506" t="str">
            <v xml:space="preserve">PUNTILLA DE HIERRO 1" SC X 500 GR </v>
          </cell>
        </row>
        <row r="1507">
          <cell r="B1507" t="str">
            <v xml:space="preserve">PUNTILLA DE HIERRO 11/2 SC X 500 GR </v>
          </cell>
        </row>
        <row r="1508">
          <cell r="B1508" t="str">
            <v xml:space="preserve">PUNTILLA DE HIERRO 2 1/2 CC X 500 GR </v>
          </cell>
        </row>
        <row r="1509">
          <cell r="B1509" t="str">
            <v xml:space="preserve">PUNTILLA DE HIERRO 2 1/2" CC X 400 GR </v>
          </cell>
        </row>
        <row r="1510">
          <cell r="B1510" t="str">
            <v xml:space="preserve">PUNTILLA DE HIERRO 2" CC X 400 GR </v>
          </cell>
        </row>
        <row r="1511">
          <cell r="B1511" t="str">
            <v xml:space="preserve">PUNTILLA DE HIERRO 2" CC X 500 GR </v>
          </cell>
        </row>
        <row r="1512">
          <cell r="B1512" t="str">
            <v xml:space="preserve">PUNTILLA DE HIERRO 2" SC X 500 GR </v>
          </cell>
        </row>
        <row r="1513">
          <cell r="B1513" t="str">
            <v xml:space="preserve">PUNTILLA DE HIERRO 3 1/2" CC X 400 GR </v>
          </cell>
        </row>
        <row r="1514">
          <cell r="B1514" t="str">
            <v xml:space="preserve">PUNTILLA DE HIERRO 3" CC X 400 GR </v>
          </cell>
        </row>
        <row r="1515">
          <cell r="B1515" t="str">
            <v xml:space="preserve">PUNTILLA DE HIERRO 4" CC X 800 GR </v>
          </cell>
        </row>
        <row r="1516">
          <cell r="B1516" t="str">
            <v xml:space="preserve">PUNTILLA DE HIERRO 5" CC X 800 GR </v>
          </cell>
        </row>
        <row r="1517">
          <cell r="B1517" t="str">
            <v xml:space="preserve">PUNTILLA PARA ZINC X 500 GR </v>
          </cell>
        </row>
        <row r="1518">
          <cell r="B1518" t="str">
            <v xml:space="preserve">QRANITO 3000 1/2 </v>
          </cell>
        </row>
        <row r="1519">
          <cell r="B1519" t="str">
            <v xml:space="preserve">RACOR CAMPANA GAS 1/2 </v>
          </cell>
        </row>
        <row r="1520">
          <cell r="B1520" t="str">
            <v xml:space="preserve">REDUCCIÓN GAS COBRE 3/8 X 1/2 </v>
          </cell>
        </row>
        <row r="1521">
          <cell r="B1521" t="str">
            <v xml:space="preserve">REFLECTOR 400W X220 V METAGALAY CHASIS IND </v>
          </cell>
        </row>
        <row r="1522">
          <cell r="B1522" t="str">
            <v xml:space="preserve">REFLECTOR DE 1500 W X 220 V </v>
          </cell>
        </row>
        <row r="1523">
          <cell r="B1523" t="str">
            <v xml:space="preserve">REFLECTOR HALÓGENO 1500W S/T </v>
          </cell>
        </row>
        <row r="1524">
          <cell r="B1524" t="str">
            <v xml:space="preserve">REGLA DE ALUMINIO 1" X 3" 6MTS </v>
          </cell>
        </row>
        <row r="1525">
          <cell r="B1525" t="str">
            <v xml:space="preserve">REGLETA TELEFÓNICA BAQUELITA </v>
          </cell>
        </row>
        <row r="1526">
          <cell r="B1526" t="str">
            <v xml:space="preserve">REJILLA CON SOSCO 3X2 PLÁSTICA </v>
          </cell>
        </row>
        <row r="1527">
          <cell r="B1527" t="str">
            <v xml:space="preserve">REJILLA CON SOSCO 4X2 PLÁSTICA </v>
          </cell>
        </row>
        <row r="1528">
          <cell r="B1528" t="str">
            <v xml:space="preserve">REJILLA CON SOSCO 4X3 PLÁSTICA </v>
          </cell>
        </row>
        <row r="1529">
          <cell r="B1529" t="str">
            <v xml:space="preserve">REJILLA METÁLICA ANTICUCARACHA 2X 11/2" </v>
          </cell>
        </row>
        <row r="1530">
          <cell r="B1530" t="str">
            <v xml:space="preserve">REJILLA METÁLICA ANTICUCARACHA 3 X 2" </v>
          </cell>
        </row>
        <row r="1531">
          <cell r="B1531" t="str">
            <v xml:space="preserve">REJILLA METÁLICA ANTICUCARACHA 4 X 3" </v>
          </cell>
        </row>
        <row r="1532">
          <cell r="B1532" t="str">
            <v xml:space="preserve">REJILLA METÁLICA ANTICUCARACHA 5 X 4" </v>
          </cell>
        </row>
        <row r="1533">
          <cell r="B1533" t="str">
            <v xml:space="preserve">REJILLA PARA POZUELO 11/2 METÁLICA </v>
          </cell>
        </row>
        <row r="1534">
          <cell r="B1534" t="str">
            <v xml:space="preserve">REJILLA PARA POZUELO 2" METÁLICA </v>
          </cell>
        </row>
        <row r="1535">
          <cell r="B1535" t="str">
            <v xml:space="preserve">REJILLA PARA POZUELO 21/2 METÁLICA </v>
          </cell>
        </row>
        <row r="1536">
          <cell r="B1536" t="str">
            <v xml:space="preserve">REJILLA PLÁSTICA GRIVAL 3 X 2 R FER128 </v>
          </cell>
        </row>
        <row r="1537">
          <cell r="B1537" t="str">
            <v xml:space="preserve">REMACHADORA KOALA LIVIANA </v>
          </cell>
        </row>
        <row r="1538">
          <cell r="B1538" t="str">
            <v xml:space="preserve">REMACHE POT 4-4 </v>
          </cell>
        </row>
        <row r="1539">
          <cell r="B1539" t="str">
            <v xml:space="preserve">RODILLO DE ESPUMA </v>
          </cell>
        </row>
        <row r="1540">
          <cell r="B1540" t="str">
            <v xml:space="preserve">RODILLO DE FELPA </v>
          </cell>
        </row>
        <row r="1541">
          <cell r="B1541" t="str">
            <v xml:space="preserve">RULA 24" BELLOTA </v>
          </cell>
        </row>
        <row r="1542">
          <cell r="B1542" t="str">
            <v>RURALIT P5 CABALLETE PLANO</v>
          </cell>
        </row>
        <row r="1543">
          <cell r="B1543" t="str">
            <v>RURALIT P5 CABALLETE UNIVERSAL</v>
          </cell>
        </row>
        <row r="1544">
          <cell r="B1544" t="str">
            <v>RURALIT P5 No 6 GRIS</v>
          </cell>
        </row>
        <row r="1545">
          <cell r="B1545" t="str">
            <v>RURALITP5 No 10 GRIS</v>
          </cell>
        </row>
        <row r="1546">
          <cell r="B1546" t="str">
            <v>RURALITP5 No 4 GRIS</v>
          </cell>
        </row>
        <row r="1547">
          <cell r="B1547" t="str">
            <v>RURALITP5 No 8 GRIS</v>
          </cell>
        </row>
        <row r="1548">
          <cell r="B1548" t="str">
            <v xml:space="preserve">SANISIL 030 KG SIKA </v>
          </cell>
        </row>
        <row r="1549">
          <cell r="B1549" t="str">
            <v xml:space="preserve">SANITARIO ADATTO 316 BLANCO </v>
          </cell>
        </row>
        <row r="1550">
          <cell r="B1550" t="str">
            <v>SANITARIO ATTIMO 318 BLANCO</v>
          </cell>
        </row>
        <row r="1551">
          <cell r="B1551" t="str">
            <v>SANITARIO ATTIMO 318 GRIS</v>
          </cell>
        </row>
        <row r="1552">
          <cell r="B1552" t="str">
            <v>SANITARIO ATTIMO 318 MARFIL</v>
          </cell>
        </row>
        <row r="1553">
          <cell r="B1553" t="str">
            <v>SANITARIO AVANTAZO 378 BLANCO</v>
          </cell>
        </row>
        <row r="1554">
          <cell r="B1554" t="str">
            <v>SANITARIO BLANCO (SOLO)</v>
          </cell>
        </row>
        <row r="1555">
          <cell r="B1555" t="str">
            <v xml:space="preserve">SANITARIO MANANTIAL AZUL PASTEL COMPLETO </v>
          </cell>
        </row>
        <row r="1556">
          <cell r="B1556" t="str">
            <v xml:space="preserve">SANITARIO MANANTIAL VINOTINTO COMPLETO </v>
          </cell>
        </row>
        <row r="1557">
          <cell r="B1557" t="str">
            <v>SANITARIO MANATIAL AZUL PROFUNO COMPLETO</v>
          </cell>
        </row>
        <row r="1558">
          <cell r="B1558" t="str">
            <v>SANITARIO MONTECARLO BLANCO</v>
          </cell>
        </row>
        <row r="1559">
          <cell r="B1559" t="str">
            <v>SANITARIO RAPIJET BONE COMPLETO</v>
          </cell>
        </row>
        <row r="1560">
          <cell r="B1560" t="str">
            <v xml:space="preserve">SANITARIO RAPIJET VERDE PASTEL COMPLETO </v>
          </cell>
        </row>
        <row r="1561">
          <cell r="B1561" t="str">
            <v>SANITARIO VERDE GRIS (Mueble+Grif tanque)</v>
          </cell>
        </row>
        <row r="1562">
          <cell r="B1562" t="str">
            <v>SANITARIO VERDE PASTEL (Mueble+Grif tanque)</v>
          </cell>
        </row>
        <row r="1563">
          <cell r="B1563" t="str">
            <v xml:space="preserve">SEGUETA NICHOLSON CON BYMETALOY </v>
          </cell>
        </row>
        <row r="1564">
          <cell r="B1564" t="str">
            <v xml:space="preserve">SEGUROS DE MERCANCÍAS EN COMPRA </v>
          </cell>
        </row>
        <row r="1565">
          <cell r="B1565" t="str">
            <v xml:space="preserve">SELLADOR LIJABLE 28% CUÑETE </v>
          </cell>
        </row>
        <row r="1566">
          <cell r="B1566" t="str">
            <v xml:space="preserve">SELLADOR LIJABLE 28% GALÓN </v>
          </cell>
        </row>
        <row r="1567">
          <cell r="B1567" t="str">
            <v xml:space="preserve">SELLANTE POLIURETANO CX - 22 CARTUCHO 300 ML </v>
          </cell>
        </row>
        <row r="1568">
          <cell r="B1568" t="str">
            <v xml:space="preserve">SERRUCHO </v>
          </cell>
        </row>
        <row r="1569">
          <cell r="B1569" t="str">
            <v xml:space="preserve">SIFÓN EN P LAVAPLATO 4" S/TAP 155 INALGRIFOS </v>
          </cell>
        </row>
        <row r="1570">
          <cell r="B1570" t="str">
            <v xml:space="preserve">SIFÓN INTEGRAL LAVAPLATOS 11/2 RIOPLAST </v>
          </cell>
        </row>
        <row r="1571">
          <cell r="B1571" t="str">
            <v xml:space="preserve">SIFÓN LAVAMANOS INTEGRAL 2" INALGRIFOS CROM </v>
          </cell>
        </row>
        <row r="1572">
          <cell r="B1572" t="str">
            <v xml:space="preserve">SIFÓN LAVAMANOS INTEGRAL 2" RIOPLAST 320 TREB </v>
          </cell>
        </row>
        <row r="1573">
          <cell r="B1573" t="str">
            <v xml:space="preserve">SIFÓN ORINAL Y LAVAMANOS 93300 GRIVAL </v>
          </cell>
        </row>
        <row r="1574">
          <cell r="B1574" t="str">
            <v xml:space="preserve">SIFÓN SANITARIO 1 1/2" CON REGISTRO </v>
          </cell>
        </row>
        <row r="1575">
          <cell r="B1575" t="str">
            <v xml:space="preserve">SIFÓN SANITARIO 1 1/2" SIN REGISTRO </v>
          </cell>
        </row>
        <row r="1576">
          <cell r="B1576" t="str">
            <v xml:space="preserve">SIFÓN SANITARIO 2" </v>
          </cell>
        </row>
        <row r="1577">
          <cell r="B1577" t="str">
            <v xml:space="preserve">SIFÓN SANITARIO 2" CON REGISTRO </v>
          </cell>
        </row>
        <row r="1578">
          <cell r="B1578" t="str">
            <v xml:space="preserve">SIFÓN SANITARIO 3" </v>
          </cell>
        </row>
        <row r="1579">
          <cell r="B1579" t="str">
            <v xml:space="preserve">SIFÓN SANITARIO 4" </v>
          </cell>
        </row>
        <row r="1580">
          <cell r="B1580" t="str">
            <v xml:space="preserve">SIKA 1 20 KG </v>
          </cell>
        </row>
        <row r="1581">
          <cell r="B1581" t="str">
            <v xml:space="preserve">SIKA 1 4 KG </v>
          </cell>
        </row>
        <row r="1582">
          <cell r="B1582" t="str">
            <v xml:space="preserve">SIKA 1 X 1 KG </v>
          </cell>
        </row>
        <row r="1583">
          <cell r="B1583" t="str">
            <v xml:space="preserve">SIKA 1 X 2 KG </v>
          </cell>
        </row>
        <row r="1584">
          <cell r="B1584" t="str">
            <v xml:space="preserve">SIKA 101 MORTERO BLANCO 10 KG </v>
          </cell>
        </row>
        <row r="1585">
          <cell r="B1585" t="str">
            <v xml:space="preserve">SIKA 101 MORTERO BLANCO 2 KG </v>
          </cell>
        </row>
        <row r="1586">
          <cell r="B1586" t="str">
            <v xml:space="preserve">SIKA 101 MORTERO BLANCO 25 KG </v>
          </cell>
        </row>
        <row r="1587">
          <cell r="B1587" t="str">
            <v xml:space="preserve">SIKA 101 MORTERO GRIS 10 KG </v>
          </cell>
        </row>
        <row r="1588">
          <cell r="B1588" t="str">
            <v xml:space="preserve">SIKA 101 MORTERO GRIS 2 KG </v>
          </cell>
        </row>
        <row r="1589">
          <cell r="B1589" t="str">
            <v xml:space="preserve">SIKA 101 MORTERO GRIS 25 KG </v>
          </cell>
        </row>
        <row r="1590">
          <cell r="B1590" t="str">
            <v xml:space="preserve">SIKA BOOM 025 KG </v>
          </cell>
        </row>
        <row r="1591">
          <cell r="B1591" t="str">
            <v xml:space="preserve">SIKACRYL 031 KG </v>
          </cell>
        </row>
        <row r="1592">
          <cell r="B1592" t="str">
            <v xml:space="preserve">SIKADUR-31 ADHESIVO 05 KG </v>
          </cell>
        </row>
        <row r="1593">
          <cell r="B1593" t="str">
            <v xml:space="preserve">SIKADUR-32 PRIMER 1 KG </v>
          </cell>
        </row>
        <row r="1594">
          <cell r="B1594" t="str">
            <v xml:space="preserve">SIKADUR-32 PRIMER 3 KG </v>
          </cell>
        </row>
        <row r="1595">
          <cell r="B1595" t="str">
            <v xml:space="preserve">SIKAFELT ML </v>
          </cell>
        </row>
        <row r="1596">
          <cell r="B1596" t="str">
            <v xml:space="preserve">SIKAFELT ROLLO 40 ML LARGO X 120 ANCHO </v>
          </cell>
        </row>
        <row r="1597">
          <cell r="B1597" t="str">
            <v xml:space="preserve">SIKAFILL 5 BLANCO 5 KG </v>
          </cell>
        </row>
        <row r="1598">
          <cell r="B1598" t="str">
            <v xml:space="preserve">SIKAFLEX CONSTRUCCIÓN BLANCO 300 CC </v>
          </cell>
        </row>
        <row r="1599">
          <cell r="B1599" t="str">
            <v xml:space="preserve">SIKAFLEX CONSTRUCCIÓN GRIS 300 CC </v>
          </cell>
        </row>
        <row r="1600">
          <cell r="B1600" t="str">
            <v xml:space="preserve">SIKALATEX 025 KG </v>
          </cell>
        </row>
        <row r="1601">
          <cell r="B1601" t="str">
            <v xml:space="preserve">SIKALATEX 425 KG </v>
          </cell>
        </row>
        <row r="1602">
          <cell r="B1602" t="str">
            <v xml:space="preserve">SIKALISTO RESANE 5 KG </v>
          </cell>
        </row>
        <row r="1603">
          <cell r="B1603" t="str">
            <v xml:space="preserve">SIKASET L 25 KG </v>
          </cell>
        </row>
        <row r="1604">
          <cell r="B1604" t="str">
            <v xml:space="preserve">SIKASET L 5 KG </v>
          </cell>
        </row>
        <row r="1605">
          <cell r="B1605" t="str">
            <v xml:space="preserve">SIKATOP ARMATEC 108 4 KG </v>
          </cell>
        </row>
        <row r="1606">
          <cell r="B1606" t="str">
            <v xml:space="preserve">SILLA YEE ALCANTARILLADO DURAFORT 8X4 </v>
          </cell>
        </row>
        <row r="1607">
          <cell r="B1607" t="str">
            <v xml:space="preserve">SINTESOLDA STANDAR </v>
          </cell>
        </row>
        <row r="1608">
          <cell r="B1608" t="str">
            <v xml:space="preserve">SOCALO DE DOS PIEZA </v>
          </cell>
        </row>
        <row r="1609">
          <cell r="B1609" t="str">
            <v xml:space="preserve">SÓCALOS DE CAUCHO </v>
          </cell>
        </row>
        <row r="1610">
          <cell r="B1610" t="str">
            <v xml:space="preserve">SOLDADURA ELÉCTRICA 60/11 x 1/8 KG </v>
          </cell>
        </row>
        <row r="1611">
          <cell r="B1611" t="str">
            <v>SOLDADURA ELECTRICA Fy 4200 kg/cm2</v>
          </cell>
        </row>
        <row r="1612">
          <cell r="B1612" t="str">
            <v xml:space="preserve">SOLDADURA LIQUIDA PVC 1/128 ADIMAX </v>
          </cell>
        </row>
        <row r="1613">
          <cell r="B1613" t="str">
            <v xml:space="preserve">SOLDADURA LIQUIDA PVC 1/128 RALCO </v>
          </cell>
        </row>
        <row r="1614">
          <cell r="B1614" t="str">
            <v xml:space="preserve">SOLDADURA LIQUIDA PVC 1/16 ADIMAX </v>
          </cell>
        </row>
        <row r="1615">
          <cell r="B1615" t="str">
            <v xml:space="preserve">SOLDADURA LIQUIDA PVC 1/256 ADIMAX </v>
          </cell>
        </row>
        <row r="1616">
          <cell r="B1616" t="str">
            <v xml:space="preserve">SOLDADURA LIQUIDA PVC 1/32 ADIMAX </v>
          </cell>
        </row>
        <row r="1617">
          <cell r="B1617" t="str">
            <v xml:space="preserve">SOLDADURA LIQUIDA PVC 1/32 RALCO </v>
          </cell>
        </row>
        <row r="1618">
          <cell r="B1618" t="str">
            <v xml:space="preserve">SOLDADURA LIQUIDA PVC 1/4 ADIMAX </v>
          </cell>
        </row>
        <row r="1619">
          <cell r="B1619" t="str">
            <v xml:space="preserve">SOLDADURA LIQUIDA PVC 1/4 RALCO </v>
          </cell>
        </row>
        <row r="1620">
          <cell r="B1620" t="str">
            <v xml:space="preserve">SOLDADURA LIQUIDA PVC 1/64 ADIMAX </v>
          </cell>
        </row>
        <row r="1621">
          <cell r="B1621" t="str">
            <v xml:space="preserve">SOLDADURA LIQUIDA PVC 1/64 RALCO </v>
          </cell>
        </row>
        <row r="1622">
          <cell r="B1622" t="str">
            <v xml:space="preserve">SOLDADURA LIQUIDA PVC 1/8 ADIMAX </v>
          </cell>
        </row>
        <row r="1623">
          <cell r="B1623" t="str">
            <v xml:space="preserve">SOLDADURA LIQUIDA PVC 1/8 RALCO </v>
          </cell>
        </row>
        <row r="1624">
          <cell r="B1624" t="str">
            <v xml:space="preserve">SOLDADURA LIQUIDA PVCCPVC 1/64 RALCO </v>
          </cell>
        </row>
        <row r="1625">
          <cell r="B1625" t="str">
            <v>SOLDANIT 1/16</v>
          </cell>
        </row>
        <row r="1626">
          <cell r="B1626" t="str">
            <v>SOLDANIT 1/4</v>
          </cell>
        </row>
        <row r="1627">
          <cell r="B1627" t="str">
            <v>SOLDANIT 1/8</v>
          </cell>
        </row>
        <row r="1628">
          <cell r="B1628" t="str">
            <v>SOPORTE METALICO CANAL AMAZONA</v>
          </cell>
        </row>
        <row r="1629">
          <cell r="B1629" t="str">
            <v xml:space="preserve">SOPORTE SLIM LINE X JUEGO </v>
          </cell>
        </row>
        <row r="1630">
          <cell r="B1630" t="str">
            <v xml:space="preserve">SPLITER DE 4 VÍAS NIPÓN </v>
          </cell>
        </row>
        <row r="1631">
          <cell r="B1631" t="str">
            <v xml:space="preserve">SUELO ARTIFICIAL RELLENO VARILLA P / T 125 K </v>
          </cell>
        </row>
        <row r="1632">
          <cell r="B1632" t="str">
            <v xml:space="preserve">SUPER CRYL INSTANTÁNEO 2 GR </v>
          </cell>
        </row>
        <row r="1633">
          <cell r="B1633" t="str">
            <v xml:space="preserve">SUPERTACK MADERAS GALÓN 4 KG </v>
          </cell>
        </row>
        <row r="1634">
          <cell r="B1634" t="str">
            <v xml:space="preserve">SUPLEMENTO 4X4 GALVANIZADO </v>
          </cell>
        </row>
        <row r="1635">
          <cell r="B1635" t="str">
            <v>SWITCH DE 16 PUESTOS PARA RED</v>
          </cell>
        </row>
        <row r="1636">
          <cell r="B1636" t="str">
            <v xml:space="preserve">TABLA CAMAJON 3 ML </v>
          </cell>
        </row>
        <row r="1637">
          <cell r="B1637" t="str">
            <v>TABLA CARACOLÍ 0.3m X 4 m</v>
          </cell>
        </row>
        <row r="1638">
          <cell r="B1638" t="str">
            <v>TABLA CARACOLÍ 0.3m X 4 m M2</v>
          </cell>
        </row>
        <row r="1639">
          <cell r="B1639" t="str">
            <v xml:space="preserve">TABLA CARACOLI 1" X 12" X 10 PIES </v>
          </cell>
        </row>
        <row r="1640">
          <cell r="B1640" t="str">
            <v xml:space="preserve">TABLA CARACOLI 1" X 6" X10 PIES </v>
          </cell>
        </row>
        <row r="1641">
          <cell r="B1641" t="str">
            <v xml:space="preserve">TABLA CARACOLI 3 ML CEPILLADA </v>
          </cell>
        </row>
        <row r="1642">
          <cell r="B1642" t="str">
            <v xml:space="preserve">TABLA CARACOLI 3 ML CEPILLADA </v>
          </cell>
        </row>
        <row r="1643">
          <cell r="B1643" t="str">
            <v xml:space="preserve">TABLA CARACOLI 3 ML SIN CEPILLAR </v>
          </cell>
        </row>
        <row r="1644">
          <cell r="B1644" t="str">
            <v xml:space="preserve">TABLA CARACOLI 30CM X 2 ML CEPILLADA </v>
          </cell>
        </row>
        <row r="1645">
          <cell r="B1645" t="str">
            <v xml:space="preserve">TABLA CARACOLI 30CM X 80 CM CEPILLADA </v>
          </cell>
        </row>
        <row r="1646">
          <cell r="B1646" t="str">
            <v xml:space="preserve">TABLA CARACOLI CEPILLADA 1" X 12" X 10 PIES </v>
          </cell>
        </row>
        <row r="1647">
          <cell r="B1647" t="str">
            <v xml:space="preserve">TABLA CATIVO 30 CM X 2ML </v>
          </cell>
        </row>
        <row r="1648">
          <cell r="B1648" t="str">
            <v xml:space="preserve">TABLA CATIVO 30 CM X 41/2 ML </v>
          </cell>
        </row>
        <row r="1649">
          <cell r="B1649" t="str">
            <v xml:space="preserve">TABLA CATIVO 35 CM X 2 ML </v>
          </cell>
        </row>
        <row r="1650">
          <cell r="B1650" t="str">
            <v xml:space="preserve">TABLA CATIVO 35 CM X 41/2 ML </v>
          </cell>
        </row>
        <row r="1651">
          <cell r="B1651" t="str">
            <v xml:space="preserve">TABLA DE BONGA </v>
          </cell>
        </row>
        <row r="1652">
          <cell r="B1652" t="str">
            <v xml:space="preserve">TABLERO 24 CIRCUITOS TRIFÁSICO </v>
          </cell>
        </row>
        <row r="1653">
          <cell r="B1653" t="str">
            <v xml:space="preserve">TABLERO DE 12 CIRCUITOS BIFÁSICO MERLIN GERIN </v>
          </cell>
        </row>
        <row r="1654">
          <cell r="B1654" t="str">
            <v xml:space="preserve">TABLERO DE 18 CIRCUITOS TRIFÁSICO C/P TERCOL </v>
          </cell>
        </row>
        <row r="1655">
          <cell r="B1655" t="str">
            <v>TABLERO DE 2 CIRCUITOS BIFÁSICO</v>
          </cell>
        </row>
        <row r="1656">
          <cell r="B1656" t="str">
            <v>TABLERO DE 6 CIRCUITOS BIFÁSICO</v>
          </cell>
        </row>
        <row r="1657">
          <cell r="B1657" t="str">
            <v>TABLERO DE 8 CIRCUITOS BIFÁSICO</v>
          </cell>
        </row>
        <row r="1658">
          <cell r="B1658" t="str">
            <v xml:space="preserve">TABLERO DE BREAK 12 CIRCUITOS ECO </v>
          </cell>
        </row>
        <row r="1659">
          <cell r="B1659" t="str">
            <v xml:space="preserve">TABLERO DE BREAK 2 CIRCUITOS ECO </v>
          </cell>
        </row>
        <row r="1660">
          <cell r="B1660" t="str">
            <v xml:space="preserve">TABLERO DE BREAK 8 CIRCUITOS ECO </v>
          </cell>
        </row>
        <row r="1661">
          <cell r="B1661" t="str">
            <v xml:space="preserve">TABLETA CARACOLI CEPILLADA 1" X 1" X 10 PIES </v>
          </cell>
        </row>
        <row r="1662">
          <cell r="B1662" t="str">
            <v xml:space="preserve">TABLETA CARACOLI CEPILLADA 1" X 2" X 10 PIES </v>
          </cell>
        </row>
        <row r="1663">
          <cell r="B1663" t="str">
            <v xml:space="preserve">TABLETA CARACOLI CEPILLADA 1" X 4" X 10 PIES </v>
          </cell>
        </row>
        <row r="1664">
          <cell r="B1664" t="str">
            <v xml:space="preserve">TABLETA CARACOLI CEPILLADA 1" X 8" X 10 PIES </v>
          </cell>
        </row>
        <row r="1665">
          <cell r="B1665" t="str">
            <v xml:space="preserve">TABLÓN 30X30 ALFA </v>
          </cell>
        </row>
        <row r="1666">
          <cell r="B1666" t="str">
            <v>TABLON DE GRES 30x30 cm</v>
          </cell>
        </row>
        <row r="1667">
          <cell r="B1667" t="str">
            <v xml:space="preserve">TABLONES 10"X2"X3ML ABARCO </v>
          </cell>
        </row>
        <row r="1668">
          <cell r="B1668" t="str">
            <v xml:space="preserve">TACO ARIES BIEGE 15X15 </v>
          </cell>
        </row>
        <row r="1669">
          <cell r="B1669" t="str">
            <v xml:space="preserve">TACO ARIES GRIS 15X15 </v>
          </cell>
        </row>
        <row r="1670">
          <cell r="B1670" t="str">
            <v xml:space="preserve">TACO DE PAVIMENTO 401 14X14 PINTUENCHAPES </v>
          </cell>
        </row>
        <row r="1671">
          <cell r="B1671" t="str">
            <v xml:space="preserve">TACO DE PAVIMENTO 402 14X14 PINTUENCHAPES </v>
          </cell>
        </row>
        <row r="1672">
          <cell r="B1672" t="str">
            <v>TACO DE PAVIMENTO 403 14*14 PINTUENCHAPES</v>
          </cell>
        </row>
        <row r="1673">
          <cell r="B1673" t="str">
            <v xml:space="preserve">TACO LEO BEIGE 15X15 </v>
          </cell>
        </row>
        <row r="1674">
          <cell r="B1674" t="str">
            <v xml:space="preserve">TACO LIBRA VERDE 15X15 </v>
          </cell>
        </row>
        <row r="1675">
          <cell r="B1675" t="str">
            <v xml:space="preserve">TALADRO 1/2 KR500RE BLACKAND DECKER </v>
          </cell>
        </row>
        <row r="1676">
          <cell r="B1676" t="str">
            <v xml:space="preserve">TALADRO DE 1/2 POWER TOOL </v>
          </cell>
        </row>
        <row r="1677">
          <cell r="B1677" t="str">
            <v xml:space="preserve">TAMBOR DE BREA </v>
          </cell>
        </row>
        <row r="1678">
          <cell r="B1678" t="str">
            <v xml:space="preserve">TANQUE ACUAVIVA 1000 LTS COMPLETO AZUL </v>
          </cell>
        </row>
        <row r="1679">
          <cell r="B1679" t="str">
            <v xml:space="preserve">TANQUE ACUAVIVA 2000 LTS COMPLETO AZUL </v>
          </cell>
        </row>
        <row r="1680">
          <cell r="B1680" t="str">
            <v xml:space="preserve">TANQUE ACUAVIVA 500 LTS COMPLETO AZUL </v>
          </cell>
        </row>
        <row r="1681">
          <cell r="B1681" t="str">
            <v xml:space="preserve">TANQUE AJOVER 1000 LTS UNA CAPA </v>
          </cell>
        </row>
        <row r="1682">
          <cell r="B1682" t="str">
            <v xml:space="preserve">TANQUE AJOVER 1500 LTS UNA CAPA </v>
          </cell>
        </row>
        <row r="1683">
          <cell r="B1683" t="str">
            <v xml:space="preserve">TANQUE AJOVER 2000 LTS UNA CAPA </v>
          </cell>
        </row>
        <row r="1684">
          <cell r="B1684" t="str">
            <v xml:space="preserve">TANQUE AJOVER 250 LTS UNA CAPA </v>
          </cell>
        </row>
        <row r="1685">
          <cell r="B1685" t="str">
            <v xml:space="preserve">TANQUE AJOVER 3000 LTS BICOLOR </v>
          </cell>
        </row>
        <row r="1686">
          <cell r="B1686" t="str">
            <v xml:space="preserve">TANQUE AJOVER 500 LTS UNA CAPA </v>
          </cell>
        </row>
        <row r="1687">
          <cell r="B1687" t="str">
            <v xml:space="preserve">TANQUE AJOVER 5000 LTS BICOLOR </v>
          </cell>
        </row>
        <row r="1688">
          <cell r="B1688" t="str">
            <v xml:space="preserve">TANQUE AJOVER 8000 LTS BICOLOR </v>
          </cell>
        </row>
        <row r="1689">
          <cell r="B1689" t="str">
            <v>TANQUE CON TAPA RAPIJET AZUL PASTEL</v>
          </cell>
        </row>
        <row r="1690">
          <cell r="B1690" t="str">
            <v xml:space="preserve">TANQUE CON TAPA RAPIJET BLANCO </v>
          </cell>
        </row>
        <row r="1691">
          <cell r="B1691" t="str">
            <v xml:space="preserve">TANQUE CON TAPA RAPIJET BONE </v>
          </cell>
        </row>
        <row r="1692">
          <cell r="B1692" t="str">
            <v>TANQUE CON TAPA RAPIJET CORAL</v>
          </cell>
        </row>
        <row r="1693">
          <cell r="B1693" t="str">
            <v>TANQUE CON TAPA RAPIJET VERDE ESMERALDA</v>
          </cell>
        </row>
        <row r="1694">
          <cell r="B1694" t="str">
            <v xml:space="preserve">TANQUE CON TAPA RAPIJET VERDE PASTEL </v>
          </cell>
        </row>
        <row r="1695">
          <cell r="B1695" t="str">
            <v xml:space="preserve">TANQUE CON TAPA RAPIJET VINO TINTO </v>
          </cell>
        </row>
        <row r="1696">
          <cell r="B1696" t="str">
            <v xml:space="preserve">TANQUE DE 55 GALONES METÁLICO </v>
          </cell>
        </row>
        <row r="1697">
          <cell r="B1697" t="str">
            <v xml:space="preserve">TANQUE HIDROFLOSH SF/25 PEDROLLO </v>
          </cell>
        </row>
        <row r="1698">
          <cell r="B1698" t="str">
            <v xml:space="preserve">TAPA 2X4 PLÁSTICA </v>
          </cell>
        </row>
        <row r="1699">
          <cell r="B1699" t="str">
            <v xml:space="preserve">TAPA 4X4 GALVANIZADA </v>
          </cell>
        </row>
        <row r="1700">
          <cell r="B1700" t="str">
            <v xml:space="preserve">TAPA 4X4 PVC PAVCO </v>
          </cell>
        </row>
        <row r="1701">
          <cell r="B1701" t="str">
            <v>TAPA EXTERNA DERECHA AMAZONA</v>
          </cell>
        </row>
        <row r="1702">
          <cell r="B1702" t="str">
            <v>TAPA INTERNA DERECHA</v>
          </cell>
        </row>
        <row r="1703">
          <cell r="B1703" t="str">
            <v xml:space="preserve">TAPA INTERNA IZQUIERDA AMAZONA </v>
          </cell>
        </row>
        <row r="1704">
          <cell r="B1704" t="str">
            <v xml:space="preserve">TAPA LISA 2X4 GALVANIZADA </v>
          </cell>
        </row>
        <row r="1705">
          <cell r="B1705" t="str">
            <v xml:space="preserve">TAPA OCTOGONAL GALVANIZADA </v>
          </cell>
        </row>
        <row r="1706">
          <cell r="B1706" t="str">
            <v xml:space="preserve">TAPA PARA TOMA DOBLE AMERICANO </v>
          </cell>
        </row>
        <row r="1707">
          <cell r="B1707" t="str">
            <v xml:space="preserve">TAPA REGISTRO 15X15 NIEVE 867 </v>
          </cell>
        </row>
        <row r="1708">
          <cell r="B1708" t="str">
            <v xml:space="preserve">TAPA REGISTRO 20 X 20 NIEVE 868 </v>
          </cell>
        </row>
        <row r="1709">
          <cell r="B1709" t="str">
            <v xml:space="preserve">TAPÓN PRESIÓN ROSCADO 1" </v>
          </cell>
        </row>
        <row r="1710">
          <cell r="B1710" t="str">
            <v xml:space="preserve">TAPÓN PRESIÓN ROSCADO 1/2" </v>
          </cell>
        </row>
        <row r="1711">
          <cell r="B1711" t="str">
            <v xml:space="preserve">TAPÓN PRESIÓN ROSCADO 3/4" </v>
          </cell>
        </row>
        <row r="1712">
          <cell r="B1712" t="str">
            <v>TAPON PRESION ROSCADO MACHO 1/2"</v>
          </cell>
        </row>
        <row r="1713">
          <cell r="B1713" t="str">
            <v xml:space="preserve">TAPÓN PRESIÓN ROSCADO MACHO 1/2" </v>
          </cell>
        </row>
        <row r="1714">
          <cell r="B1714" t="str">
            <v xml:space="preserve">TAPÓN PRESIÓN SOLDADO 1" </v>
          </cell>
        </row>
        <row r="1715">
          <cell r="B1715" t="str">
            <v xml:space="preserve">TAPÓN PRESIÓN SOLDADO 1/2" </v>
          </cell>
        </row>
        <row r="1716">
          <cell r="B1716" t="str">
            <v xml:space="preserve">TAPÓN PRESIÓN SOLDADO 2" </v>
          </cell>
        </row>
        <row r="1717">
          <cell r="B1717" t="str">
            <v xml:space="preserve">TAPÓN PRESIÓN SOLDADO 3/4" </v>
          </cell>
        </row>
        <row r="1718">
          <cell r="B1718" t="str">
            <v xml:space="preserve">TAPÓN PRESIÓN SOLDADO 4" </v>
          </cell>
        </row>
        <row r="1719">
          <cell r="B1719" t="str">
            <v xml:space="preserve">TAPÓN SANITARIO DE PRUEBA 1 1/2" </v>
          </cell>
        </row>
        <row r="1720">
          <cell r="B1720" t="str">
            <v xml:space="preserve">TAPÓN SANITARIO DE PRUEBA 2" </v>
          </cell>
        </row>
        <row r="1721">
          <cell r="B1721" t="str">
            <v xml:space="preserve">TAPÓN SANITARIO DE PRUEBA 3" </v>
          </cell>
        </row>
        <row r="1722">
          <cell r="B1722" t="str">
            <v xml:space="preserve">TAPÓN SANITARIO DE PRUEBA 4" </v>
          </cell>
        </row>
        <row r="1723">
          <cell r="B1723" t="str">
            <v>TAZA CAMPESINA</v>
          </cell>
        </row>
        <row r="1724">
          <cell r="B1724" t="str">
            <v xml:space="preserve">TAZA CAMPESINA PINTUENCHAPES </v>
          </cell>
        </row>
        <row r="1725">
          <cell r="B1725" t="str">
            <v>TAZA SANITARIA RAPIJET AZUL PASTEL</v>
          </cell>
        </row>
        <row r="1726">
          <cell r="B1726" t="str">
            <v xml:space="preserve">TAZA SANITARIA RAPIJET BLANCO </v>
          </cell>
        </row>
        <row r="1727">
          <cell r="B1727" t="str">
            <v xml:space="preserve">TAZA SANITARIA RAPIJET BONE </v>
          </cell>
        </row>
        <row r="1728">
          <cell r="B1728" t="str">
            <v xml:space="preserve">TAZA SANITARIA RAPIJET CORAL </v>
          </cell>
        </row>
        <row r="1729">
          <cell r="B1729" t="str">
            <v>TAZA SANITARIA RAPIJET VERDE ESMERALDA</v>
          </cell>
        </row>
        <row r="1730">
          <cell r="B1730" t="str">
            <v>TAZA SANITARIA RAPIJET VERDE PASTEL</v>
          </cell>
        </row>
        <row r="1731">
          <cell r="B1731" t="str">
            <v>TAZA SANITARIA RAPIJET VINOTINTO</v>
          </cell>
        </row>
        <row r="1732">
          <cell r="B1732" t="str">
            <v>TAZAS CHOCOLATERAS PLASTICAS</v>
          </cell>
        </row>
        <row r="1733">
          <cell r="B1733" t="str">
            <v xml:space="preserve">TECNOPEGA BOQUILLA BLANCO 2 KG </v>
          </cell>
        </row>
        <row r="1734">
          <cell r="B1734" t="str">
            <v xml:space="preserve">TECNOPEGA BOQUILLA MARFIL 2 KG </v>
          </cell>
        </row>
        <row r="1735">
          <cell r="B1735" t="str">
            <v xml:space="preserve">TECNOPEGA BOQUILLA OCRE 2 KG </v>
          </cell>
        </row>
        <row r="1736">
          <cell r="B1736" t="str">
            <v xml:space="preserve">TECNOPEGA BOQUILLA ROJO 2KG </v>
          </cell>
        </row>
        <row r="1737">
          <cell r="B1737" t="str">
            <v xml:space="preserve">TEE DE ALUMINIO 1" X 1/16 COLOR NATURAL </v>
          </cell>
        </row>
        <row r="1738">
          <cell r="B1738" t="str">
            <v xml:space="preserve">TEE GALVANIZADA 1/2 </v>
          </cell>
        </row>
        <row r="1739">
          <cell r="B1739" t="str">
            <v xml:space="preserve">TEE GAS COBRE 1/2 </v>
          </cell>
        </row>
        <row r="1740">
          <cell r="B1740" t="str">
            <v xml:space="preserve">TEE PRESIÓN 1 1/2" </v>
          </cell>
        </row>
        <row r="1741">
          <cell r="B1741" t="str">
            <v xml:space="preserve">TEE PRESIÓN 1 1/4" </v>
          </cell>
        </row>
        <row r="1742">
          <cell r="B1742" t="str">
            <v xml:space="preserve">TEE PRESIÓN 1" </v>
          </cell>
        </row>
        <row r="1743">
          <cell r="B1743" t="str">
            <v>TEE PRESION 1/2"</v>
          </cell>
        </row>
        <row r="1744">
          <cell r="B1744" t="str">
            <v xml:space="preserve">TEE PRESIÓN 1/2" </v>
          </cell>
        </row>
        <row r="1745">
          <cell r="B1745" t="str">
            <v xml:space="preserve">TEE PRESIÓN 2" </v>
          </cell>
        </row>
        <row r="1746">
          <cell r="B1746" t="str">
            <v xml:space="preserve">TEE PRESIÓN 3" </v>
          </cell>
        </row>
        <row r="1747">
          <cell r="B1747" t="str">
            <v>TEE PRESION 3/4"</v>
          </cell>
        </row>
        <row r="1748">
          <cell r="B1748" t="str">
            <v xml:space="preserve">TEE PRESIÓN 3/4" </v>
          </cell>
        </row>
        <row r="1749">
          <cell r="B1749" t="str">
            <v xml:space="preserve">TEE PRESIÓN REDUCIDA 1 X 1/2" </v>
          </cell>
        </row>
        <row r="1750">
          <cell r="B1750" t="str">
            <v xml:space="preserve">TEE PRESIÓN REDUCIDA 1 X 3/4" </v>
          </cell>
        </row>
        <row r="1751">
          <cell r="B1751" t="str">
            <v xml:space="preserve">TEE PRESIÓN REDUCIDA 3/4 X 1/2" </v>
          </cell>
        </row>
        <row r="1752">
          <cell r="B1752" t="str">
            <v xml:space="preserve">TEE SANITARIA REDUCIDA 2" X 1 1/2" </v>
          </cell>
        </row>
        <row r="1753">
          <cell r="B1753" t="str">
            <v xml:space="preserve">TEE SANITARIA REDUCIDA 3" X 2" </v>
          </cell>
        </row>
        <row r="1754">
          <cell r="B1754" t="str">
            <v xml:space="preserve">TEE SANITARIA REDUCIDA 4" X 2" </v>
          </cell>
        </row>
        <row r="1755">
          <cell r="B1755" t="str">
            <v xml:space="preserve">TEE SANITARIA REDUCIDA 4" X 3" </v>
          </cell>
        </row>
        <row r="1756">
          <cell r="B1756" t="str">
            <v>TEE SANITARIA REDUCIDA 4"X2"</v>
          </cell>
        </row>
        <row r="1757">
          <cell r="B1757" t="str">
            <v xml:space="preserve">TEE SANITARIA REDUCIDA 6" X4" </v>
          </cell>
        </row>
        <row r="1758">
          <cell r="B1758" t="str">
            <v>TEE SANITARIA SENCILLA 1 1/2"</v>
          </cell>
        </row>
        <row r="1759">
          <cell r="B1759" t="str">
            <v xml:space="preserve">TEE SANITARIA SENCILLA 1 1/2" </v>
          </cell>
        </row>
        <row r="1760">
          <cell r="B1760" t="str">
            <v>TEE SANITARIA SENCILLA 2"</v>
          </cell>
        </row>
        <row r="1761">
          <cell r="B1761" t="str">
            <v xml:space="preserve">TEE SANITARIA SENCILLA 2" </v>
          </cell>
        </row>
        <row r="1762">
          <cell r="B1762" t="str">
            <v>TEE SANITARIA SENCILLA 3"</v>
          </cell>
        </row>
        <row r="1763">
          <cell r="B1763" t="str">
            <v xml:space="preserve">TEE SANITARIA SENCILLA 3" </v>
          </cell>
        </row>
        <row r="1764">
          <cell r="B1764" t="str">
            <v>TEE SANITARIA SENCILLA 4"</v>
          </cell>
        </row>
        <row r="1765">
          <cell r="B1765" t="str">
            <v xml:space="preserve">TEE SANITARIA SENCILLA 4" </v>
          </cell>
        </row>
        <row r="1766">
          <cell r="B1766" t="str">
            <v xml:space="preserve">TEE SANITARIA SENCILLA 6" </v>
          </cell>
        </row>
        <row r="1767">
          <cell r="B1767" t="str">
            <v xml:space="preserve">TEFLON NACIONAL </v>
          </cell>
        </row>
        <row r="1768">
          <cell r="B1768" t="str">
            <v>TEJA ONDULIT No 6 ETERNIT</v>
          </cell>
        </row>
        <row r="1769">
          <cell r="B1769" t="str">
            <v xml:space="preserve">TELA ESMERIL Na SO DE 6" X 25 ML ABRACOL </v>
          </cell>
        </row>
        <row r="1770">
          <cell r="B1770" t="str">
            <v>TERMINAL CABLE UTP</v>
          </cell>
        </row>
        <row r="1771">
          <cell r="B1771" t="str">
            <v>TERMINAL LIMATESA</v>
          </cell>
        </row>
        <row r="1772">
          <cell r="B1772" t="str">
            <v xml:space="preserve">THINER GALÓN </v>
          </cell>
        </row>
        <row r="1773">
          <cell r="B1773" t="str">
            <v xml:space="preserve">TIMBRE DIN - DON BEIGE 110/150V </v>
          </cell>
        </row>
        <row r="1774">
          <cell r="B1774" t="str">
            <v>TINA CALIMA 152 X 80 X 41 BLANCA+DESAGUE AUT</v>
          </cell>
        </row>
        <row r="1775">
          <cell r="B1775" t="str">
            <v xml:space="preserve">TINTE INDUSTRIAL PARA MADERA PRIMER MIEL 1/4 </v>
          </cell>
        </row>
        <row r="1776">
          <cell r="B1776" t="str">
            <v xml:space="preserve">TIRADERA CROMADA VERA 116 </v>
          </cell>
        </row>
        <row r="1777">
          <cell r="B1777" t="str">
            <v xml:space="preserve">TITANIO KG </v>
          </cell>
        </row>
        <row r="1778">
          <cell r="B1778" t="str">
            <v xml:space="preserve">TOMA AEREO 10 AMP CODELCA C </v>
          </cell>
        </row>
        <row r="1779">
          <cell r="B1779" t="str">
            <v xml:space="preserve">TOMA AEREO POLO A TIERRA 15 AMP CO </v>
          </cell>
        </row>
        <row r="1780">
          <cell r="B1780" t="str">
            <v xml:space="preserve">TOMA BIFÁSICO 2 X 220 CODELCA PARA INCRUSTAR </v>
          </cell>
        </row>
        <row r="1781">
          <cell r="B1781" t="str">
            <v xml:space="preserve">TOMA DOBLE AMERICANO AVE 966 </v>
          </cell>
        </row>
        <row r="1782">
          <cell r="B1782" t="str">
            <v xml:space="preserve">TOMA DOBLE CREMA CON POLO A TIERRA </v>
          </cell>
        </row>
        <row r="1783">
          <cell r="B1783" t="str">
            <v xml:space="preserve">TOMA DOBLE POLO A TIERRA AMBIA MARFIL </v>
          </cell>
        </row>
        <row r="1784">
          <cell r="B1784" t="str">
            <v xml:space="preserve">TOMA DOBLE POLO A TIERRA LEVINTON ORIGINAL </v>
          </cell>
        </row>
        <row r="1785">
          <cell r="B1785" t="str">
            <v xml:space="preserve">TOMA DOBLE POLO A TIERRA LUZKAL CREMA INC </v>
          </cell>
        </row>
        <row r="1786">
          <cell r="B1786" t="str">
            <v xml:space="preserve">TOMA DOBLE SIN POLO AMBIA MARFIL </v>
          </cell>
        </row>
        <row r="1787">
          <cell r="B1787" t="str">
            <v xml:space="preserve">TOMA SENCILLO CILES INC LAM </v>
          </cell>
        </row>
        <row r="1788">
          <cell r="B1788" t="str">
            <v xml:space="preserve">TOMA TELEFÓNICO ASTRAL MARFIL </v>
          </cell>
        </row>
        <row r="1789">
          <cell r="B1789" t="str">
            <v xml:space="preserve">TOMA TELEFÓNICO DOBLE AMBIA MARFIL PLUG </v>
          </cell>
        </row>
        <row r="1790">
          <cell r="B1790" t="str">
            <v xml:space="preserve">TOMA TELEFÓNICO SENCILLO AMBIA MARFIL PLUG </v>
          </cell>
        </row>
        <row r="1791">
          <cell r="B1791" t="str">
            <v xml:space="preserve">TOMA TELEFÓNICO SENCILLO AVITARE </v>
          </cell>
        </row>
        <row r="1792">
          <cell r="B1792" t="str">
            <v xml:space="preserve">TOMA TRIFÁSICO 3 X 220 CODELCA PARA INCRUSTAR </v>
          </cell>
        </row>
        <row r="1793">
          <cell r="B1793" t="str">
            <v xml:space="preserve">TOMA TV + TELEFONO AMBIA MARFIL PLUG </v>
          </cell>
        </row>
        <row r="1794">
          <cell r="B1794" t="str">
            <v xml:space="preserve">TOMA TV + TELEFONO ASTRAL MARFIL * </v>
          </cell>
        </row>
        <row r="1795">
          <cell r="B1795" t="str">
            <v xml:space="preserve">TOMA TV AMBIA MARFIL </v>
          </cell>
        </row>
        <row r="1796">
          <cell r="B1796" t="str">
            <v xml:space="preserve">TOMA RED DE DATOS DOBLE </v>
          </cell>
        </row>
        <row r="1797">
          <cell r="B1797" t="str">
            <v>TORITO ALUMINIO 3/4 6 ML</v>
          </cell>
        </row>
        <row r="1798">
          <cell r="B1798" t="str">
            <v>TORNILLO AJOVER AUTOPER ACERO 3/4</v>
          </cell>
        </row>
        <row r="1799">
          <cell r="B1799" t="str">
            <v>TORNILLO AJOVER AUTOPER FIJADOR DE ALA 7/8</v>
          </cell>
        </row>
        <row r="1800">
          <cell r="B1800" t="str">
            <v xml:space="preserve">TORNILLO AJOVER AUTOPER MADERA 1 1/2 </v>
          </cell>
        </row>
        <row r="1801">
          <cell r="B1801" t="str">
            <v>TORNILLO AJOVER ESPIGO 51 MMX15 CM</v>
          </cell>
        </row>
        <row r="1802">
          <cell r="B1802" t="str">
            <v xml:space="preserve">TORNILLO LAMINA 1X10 </v>
          </cell>
        </row>
        <row r="1803">
          <cell r="B1803" t="str">
            <v xml:space="preserve">TORNILLO LAMINA 1X8 </v>
          </cell>
        </row>
        <row r="1804">
          <cell r="B1804" t="str">
            <v xml:space="preserve">TORNILLO MADERA 1"X8 COBRIZADO </v>
          </cell>
        </row>
        <row r="1805">
          <cell r="B1805" t="str">
            <v xml:space="preserve">TORNILLO MADERA 1"X8 HIERRO </v>
          </cell>
        </row>
        <row r="1806">
          <cell r="B1806" t="str">
            <v>TORNILLO TA 25 CM</v>
          </cell>
        </row>
        <row r="1807">
          <cell r="B1807" t="str">
            <v xml:space="preserve">TOTALIZADOR 3 X 70 AMPERIOS </v>
          </cell>
        </row>
        <row r="1808">
          <cell r="B1808" t="str">
            <v xml:space="preserve">TRANSFORMADOR POTENCIA 25 WA 13200 V X120/240 </v>
          </cell>
        </row>
        <row r="1809">
          <cell r="B1809" t="str">
            <v xml:space="preserve">TRANSPORTE ARENA M3 250 PALAS </v>
          </cell>
        </row>
        <row r="1810">
          <cell r="B1810" t="str">
            <v xml:space="preserve">TRANSPORTE ARENA VOLTEO 6 M3 </v>
          </cell>
        </row>
        <row r="1811">
          <cell r="B1811" t="str">
            <v xml:space="preserve">TRANSPORTE BALASTO M3 </v>
          </cell>
        </row>
        <row r="1812">
          <cell r="B1812" t="str">
            <v xml:space="preserve">TRANSPORTE BALASTO VOLTEO 6 M3 </v>
          </cell>
        </row>
        <row r="1813">
          <cell r="B1813" t="str">
            <v xml:space="preserve">TRANSPORTE BLOQUE 015 PL </v>
          </cell>
        </row>
        <row r="1814">
          <cell r="B1814" t="str">
            <v xml:space="preserve">TRANSPORTE BLOQUE 015 VB </v>
          </cell>
        </row>
        <row r="1815">
          <cell r="B1815" t="str">
            <v xml:space="preserve">TRANSPORTE BLOQUE 020 VB </v>
          </cell>
        </row>
        <row r="1816">
          <cell r="B1816" t="str">
            <v xml:space="preserve">TRANSPORTE BLOQUE 09 PL </v>
          </cell>
        </row>
        <row r="1817">
          <cell r="B1817" t="str">
            <v xml:space="preserve">TRANSPORTE BLOQUE 09 VB </v>
          </cell>
        </row>
        <row r="1818">
          <cell r="B1818" t="str">
            <v xml:space="preserve">TRANSPORTE BLOQUE ABUJARDADO 015 </v>
          </cell>
        </row>
        <row r="1819">
          <cell r="B1819" t="str">
            <v xml:space="preserve">TRANSPORTE CALADO 05x05 </v>
          </cell>
        </row>
        <row r="1820">
          <cell r="B1820" t="str">
            <v xml:space="preserve">TRANSPORTE DE ARQUERÍAS FOTBOLL PROF </v>
          </cell>
        </row>
        <row r="1821">
          <cell r="B1821" t="str">
            <v xml:space="preserve">TRANSPORTE DE CABALLOS EN ÁNGULO </v>
          </cell>
        </row>
        <row r="1822">
          <cell r="B1822" t="str">
            <v xml:space="preserve">TRANSPORTE GRAVILLA M3 </v>
          </cell>
        </row>
        <row r="1823">
          <cell r="B1823" t="str">
            <v xml:space="preserve">TRANSPORTE GRAVILLA VOLTEO 6 M3 </v>
          </cell>
        </row>
        <row r="1824">
          <cell r="B1824" t="str">
            <v xml:space="preserve">TRANSPORTE PIEDRA BRUTA VOLTEO M3 </v>
          </cell>
        </row>
        <row r="1825">
          <cell r="B1825" t="str">
            <v xml:space="preserve">TRANSPORTE TRITURADO M3 </v>
          </cell>
        </row>
        <row r="1826">
          <cell r="B1826" t="str">
            <v xml:space="preserve">TRANSPORTE TRITURADO VOLTEO 6 M3 </v>
          </cell>
        </row>
        <row r="1827">
          <cell r="B1827" t="str">
            <v xml:space="preserve">TRANSPORTES DE CORREAS </v>
          </cell>
        </row>
        <row r="1828">
          <cell r="B1828" t="str">
            <v xml:space="preserve">TRIPLEX ANDES 122 X 244 3MM ECONÓMICA </v>
          </cell>
        </row>
        <row r="1829">
          <cell r="B1829" t="str">
            <v xml:space="preserve">TRIPLEX ANDES 122 X 244 X 7 MM </v>
          </cell>
        </row>
        <row r="1830">
          <cell r="B1830" t="str">
            <v xml:space="preserve">TRIPLEX ANDES 122X244 14 MM </v>
          </cell>
        </row>
        <row r="1831">
          <cell r="B1831" t="str">
            <v xml:space="preserve">TRIPLEX ANDES 122X244 4 MM </v>
          </cell>
        </row>
        <row r="1832">
          <cell r="B1832" t="str">
            <v xml:space="preserve">TRIPOLIFOSFATO X LIBRA </v>
          </cell>
        </row>
        <row r="1833">
          <cell r="B1833" t="str">
            <v>TRITURADO, CANTERA "EL HUESO", COVEÑAS</v>
          </cell>
        </row>
        <row r="1834">
          <cell r="B1834" t="str">
            <v>TRITURADO, CANTERA TOLUVIEJO</v>
          </cell>
        </row>
        <row r="1835">
          <cell r="B1835" t="str">
            <v xml:space="preserve">TU BO AMARILLO 2" X 6 ML </v>
          </cell>
        </row>
        <row r="1836">
          <cell r="B1836" t="str">
            <v>TUBO 1/2" PVC</v>
          </cell>
        </row>
        <row r="1837">
          <cell r="B1837" t="str">
            <v xml:space="preserve">TUBO ALCANTARILLADO DURAFORT 4" </v>
          </cell>
        </row>
        <row r="1838">
          <cell r="B1838" t="str">
            <v xml:space="preserve">TUBO ALCANTARILLADO DURAFORT 8" </v>
          </cell>
        </row>
        <row r="1839">
          <cell r="B1839" t="str">
            <v xml:space="preserve">TUBO AMARILLO 1 1/2" X 6 ML </v>
          </cell>
        </row>
        <row r="1840">
          <cell r="B1840" t="str">
            <v xml:space="preserve">TUBO AMARILLO 3" X 6 ML </v>
          </cell>
        </row>
        <row r="1841">
          <cell r="B1841" t="str">
            <v xml:space="preserve">TUBO AMARILLO 4" X 6 ML </v>
          </cell>
        </row>
        <row r="1842">
          <cell r="B1842" t="str">
            <v xml:space="preserve">TUBO CONDUIT LINEA AZUL 1"X3ML </v>
          </cell>
        </row>
        <row r="1843">
          <cell r="B1843" t="str">
            <v xml:space="preserve">TUBO CONDUIT LINEA AZUL 1/2" X 3 ML </v>
          </cell>
        </row>
        <row r="1844">
          <cell r="B1844" t="str">
            <v xml:space="preserve">TUBO CONDUIT LINEA AZUL 3/4" X 3 ML </v>
          </cell>
        </row>
        <row r="1845">
          <cell r="B1845" t="str">
            <v xml:space="preserve">TUBO CONDUIT PESADO 1 1/2" X 3 MTL </v>
          </cell>
        </row>
        <row r="1846">
          <cell r="B1846" t="str">
            <v xml:space="preserve">TUBO CONDUIT PESADO 1 1/4" X 3 MTL </v>
          </cell>
        </row>
        <row r="1847">
          <cell r="B1847" t="str">
            <v xml:space="preserve">TUBO CONDUIT PESADO 1" X 3 MTL </v>
          </cell>
        </row>
        <row r="1848">
          <cell r="B1848" t="str">
            <v xml:space="preserve">TUBO CONDUIT PESADO 1/2" X 3 MTL </v>
          </cell>
        </row>
        <row r="1849">
          <cell r="B1849" t="str">
            <v xml:space="preserve">TUBO CONDUIT PESADO 2" X 3 MTL </v>
          </cell>
        </row>
        <row r="1850">
          <cell r="B1850" t="str">
            <v xml:space="preserve">TUBO CONDUIT PESADO 3/4" X 3 MTL </v>
          </cell>
        </row>
        <row r="1851">
          <cell r="B1851" t="str">
            <v xml:space="preserve">TUBO CONDUIT TUBECO 1"X3ML </v>
          </cell>
        </row>
        <row r="1852">
          <cell r="B1852" t="str">
            <v xml:space="preserve">TUBO CONDUIT TUBECO 1/2-X3ML </v>
          </cell>
        </row>
        <row r="1853">
          <cell r="B1853" t="str">
            <v xml:space="preserve">TUBO CONDUIT TUBECO 3/4"X3ML </v>
          </cell>
        </row>
        <row r="1854">
          <cell r="B1854" t="str">
            <v xml:space="preserve">TUBO CPVC 1/2" AGUA CALIENTE X 3ML </v>
          </cell>
        </row>
        <row r="1855">
          <cell r="B1855" t="str">
            <v xml:space="preserve">TUBO CUADRADO NEGRO 1" CAL 22 X 6 ML </v>
          </cell>
        </row>
        <row r="1856">
          <cell r="B1856" t="str">
            <v xml:space="preserve">TUBO GALVANIZADO LIVIANO 1 X 6 ML CALIBRE 16 </v>
          </cell>
        </row>
        <row r="1857">
          <cell r="B1857" t="str">
            <v xml:space="preserve">TUBO GALVANIZADO LIVIANO 1/2"X 6ML CALIBRE 16 </v>
          </cell>
        </row>
        <row r="1858">
          <cell r="B1858" t="str">
            <v xml:space="preserve">TUBO GALVANIZADO LIVIANO 11/2X54ML CALIBRE16 </v>
          </cell>
        </row>
        <row r="1859">
          <cell r="B1859" t="str">
            <v xml:space="preserve">TUBO GALVANIZADO LIVIANO 11/2X6 ML CALIBRE16 </v>
          </cell>
        </row>
        <row r="1860">
          <cell r="B1860" t="str">
            <v xml:space="preserve">TUBO GALVANIZADO LIVIANO 11/4X6 ML CALIBRE16 </v>
          </cell>
        </row>
        <row r="1861">
          <cell r="B1861" t="str">
            <v xml:space="preserve">TUBO GALVANIZADO LIVIANO 2 X 6 ML CALIBRE 16 </v>
          </cell>
        </row>
        <row r="1862">
          <cell r="B1862" t="str">
            <v xml:space="preserve">TUBO GALVANIZADO LIVIANO 3/4X 6 ML CALIBRE 16 </v>
          </cell>
        </row>
        <row r="1863">
          <cell r="B1863" t="str">
            <v xml:space="preserve">TUBO GALVANIZADO LIVIANO 3/8 X 6 ML CALIBRE16 </v>
          </cell>
        </row>
        <row r="1864">
          <cell r="B1864" t="str">
            <v xml:space="preserve">TUBO GALVANIZADO LIVIANO 4X 6 ML CALIBRE 16 </v>
          </cell>
        </row>
        <row r="1865">
          <cell r="B1865" t="str">
            <v xml:space="preserve">TUBO GAS COBRE 1/2 </v>
          </cell>
        </row>
        <row r="1866">
          <cell r="B1866" t="str">
            <v xml:space="preserve">TUBO NARANJA 2" X 6 MTL </v>
          </cell>
        </row>
        <row r="1867">
          <cell r="B1867" t="str">
            <v xml:space="preserve">TUBO NARANJA 3" X 6 ML </v>
          </cell>
        </row>
        <row r="1868">
          <cell r="B1868" t="str">
            <v xml:space="preserve">TUBO NARANJA 4" X 6 MTL </v>
          </cell>
        </row>
        <row r="1869">
          <cell r="B1869" t="str">
            <v xml:space="preserve">TUBO PRESIÓN 1 1/2" RDE 21 X 6 MTL </v>
          </cell>
        </row>
        <row r="1870">
          <cell r="B1870" t="str">
            <v xml:space="preserve">TUBO PRESIÓN 1 1/2" RDE 26 X6MTL </v>
          </cell>
        </row>
        <row r="1871">
          <cell r="B1871" t="str">
            <v xml:space="preserve">TUBO PRESIÓN 1 1/4" RDE 21 X 6 MTL </v>
          </cell>
        </row>
        <row r="1872">
          <cell r="B1872" t="str">
            <v xml:space="preserve">TUBO PRESIÓN 1 1/4" RDE 26 X 6 MTL </v>
          </cell>
        </row>
        <row r="1873">
          <cell r="B1873" t="str">
            <v xml:space="preserve">TUBO PRESIÓN 1" RDE 21 X 6 MTL </v>
          </cell>
        </row>
        <row r="1874">
          <cell r="B1874" t="str">
            <v xml:space="preserve">TUBO PRESIÓN 1" RDE 26 X6MTL </v>
          </cell>
        </row>
        <row r="1875">
          <cell r="B1875" t="str">
            <v xml:space="preserve">TUBO PRESIÓN 1/2" LINEA AZUL X 6 MTL </v>
          </cell>
        </row>
        <row r="1876">
          <cell r="B1876" t="str">
            <v xml:space="preserve">TUBO PRESIÓN 1/2" LINEA AZUL X ML </v>
          </cell>
        </row>
        <row r="1877">
          <cell r="B1877" t="str">
            <v>TUBO PRESION 1/2" RDE 21 X 6 ML</v>
          </cell>
        </row>
        <row r="1878">
          <cell r="B1878" t="str">
            <v xml:space="preserve">TUBO PRESIÓN 1/2" TUBECO X 6 MTL </v>
          </cell>
        </row>
        <row r="1879">
          <cell r="B1879" t="str">
            <v xml:space="preserve">TUBO PRESIÓN 2 1/2" RDE 21 X 6 MTL </v>
          </cell>
        </row>
        <row r="1880">
          <cell r="B1880" t="str">
            <v xml:space="preserve">TUBO PRESIÓN 2" RDE 21X6 MTL </v>
          </cell>
        </row>
        <row r="1881">
          <cell r="B1881" t="str">
            <v xml:space="preserve">TUBO PRESIÓN 2" RDE 26 X 6 MTL </v>
          </cell>
        </row>
        <row r="1882">
          <cell r="B1882" t="str">
            <v>TUBO PRESION 3/4" RDE 21 X 6 ML</v>
          </cell>
        </row>
        <row r="1883">
          <cell r="B1883" t="str">
            <v xml:space="preserve">TUBO PRESIÓN 3/4" RDE 21 X 6 MTL </v>
          </cell>
        </row>
        <row r="1884">
          <cell r="B1884" t="str">
            <v xml:space="preserve">TUBO PRESIÓN UZ 2" RDE 26 X 6 MTL </v>
          </cell>
        </row>
        <row r="1885">
          <cell r="B1885" t="str">
            <v xml:space="preserve">TUBO PRESIÓN UZ 2" RDE 41X6 MTL </v>
          </cell>
        </row>
        <row r="1886">
          <cell r="B1886" t="str">
            <v xml:space="preserve">TUBO PRESIÓN UZ 3" RDE 26 X 6 MTL </v>
          </cell>
        </row>
        <row r="1887">
          <cell r="B1887" t="str">
            <v xml:space="preserve">TUBO PRESIÓN UZ 3" RDE 325 X 6 ML </v>
          </cell>
        </row>
        <row r="1888">
          <cell r="B1888" t="str">
            <v xml:space="preserve">TUBO PRESIÓN UZ 3" RDE 41 X 6 MTL </v>
          </cell>
        </row>
        <row r="1889">
          <cell r="B1889" t="str">
            <v xml:space="preserve">TUBO PRESIÓN UZ 4" RDE 21 X 6 MTL </v>
          </cell>
        </row>
        <row r="1890">
          <cell r="B1890" t="str">
            <v xml:space="preserve">TUBO PRESIÓN UZ 4" ROE 41 X 6 MTL </v>
          </cell>
        </row>
        <row r="1891">
          <cell r="B1891" t="str">
            <v>TUBO PVC CONDUIT</v>
          </cell>
        </row>
        <row r="1892">
          <cell r="B1892" t="str">
            <v xml:space="preserve">TUBO SANITARIO 1 1/2 X 6 ML LINEA AZUL </v>
          </cell>
        </row>
        <row r="1893">
          <cell r="B1893" t="str">
            <v xml:space="preserve">TUBO SANITARIO 1 1/2" X 6 ML </v>
          </cell>
        </row>
        <row r="1894">
          <cell r="B1894" t="str">
            <v xml:space="preserve">TUBO SANITARIO 2" X 6 ML </v>
          </cell>
        </row>
        <row r="1895">
          <cell r="B1895" t="str">
            <v xml:space="preserve">TUBO SANITARIO 2" X 6 ML LINEA AZUL </v>
          </cell>
        </row>
        <row r="1896">
          <cell r="B1896" t="str">
            <v>TUBO SANITARIO 2" X 6ML</v>
          </cell>
        </row>
        <row r="1897">
          <cell r="B1897" t="str">
            <v xml:space="preserve">TUBO SANITARIO 3" X 6 ML </v>
          </cell>
        </row>
        <row r="1898">
          <cell r="B1898" t="str">
            <v xml:space="preserve">TUBO SANITARIO 3" X 6 ML LINEA AZUL </v>
          </cell>
        </row>
        <row r="1899">
          <cell r="B1899" t="str">
            <v>TUBO SANITARIO 3" X 6ML</v>
          </cell>
        </row>
        <row r="1900">
          <cell r="B1900" t="str">
            <v xml:space="preserve">TUBO SANITARIO 4" X 6 ML </v>
          </cell>
        </row>
        <row r="1901">
          <cell r="B1901" t="str">
            <v xml:space="preserve">TUBO SANITARIO 4" X 6 ML LINEA AZUL </v>
          </cell>
        </row>
        <row r="1902">
          <cell r="B1902" t="str">
            <v>TUBO SANITARIO 4" X 6ML</v>
          </cell>
        </row>
        <row r="1903">
          <cell r="B1903" t="str">
            <v xml:space="preserve">TUBO SANITARIO 6" X 6 ML </v>
          </cell>
        </row>
        <row r="1904">
          <cell r="B1904" t="str">
            <v>TUBO SANITARIO 6" X 6ML</v>
          </cell>
        </row>
        <row r="1905">
          <cell r="B1905" t="str">
            <v xml:space="preserve">TUBO VENTILACIÓN 1 1/2" X 6 ML </v>
          </cell>
        </row>
        <row r="1906">
          <cell r="B1906" t="str">
            <v xml:space="preserve">TUBO VENTILACIÓN 2" X 6 ML </v>
          </cell>
        </row>
        <row r="1907">
          <cell r="B1907" t="str">
            <v xml:space="preserve">TUBO VENTILACIÓN 2" X 6 ML LINEA AZUL </v>
          </cell>
        </row>
        <row r="1908">
          <cell r="B1908" t="str">
            <v xml:space="preserve">TUBO VENTILACIÓN 3" X 6 ML </v>
          </cell>
        </row>
        <row r="1909">
          <cell r="B1909" t="str">
            <v xml:space="preserve">TUBO VENTILACIÓN 3" X 6 ML LINEA AZUL </v>
          </cell>
        </row>
        <row r="1910">
          <cell r="B1910" t="str">
            <v xml:space="preserve">TUBO VENTILACIÓN 4" X 6 ML </v>
          </cell>
        </row>
        <row r="1911">
          <cell r="B1911" t="str">
            <v xml:space="preserve">TUBO VENTILACIÓN 4" X 6 ML LINEA AZUL </v>
          </cell>
        </row>
        <row r="1912">
          <cell r="B1912" t="str">
            <v xml:space="preserve">TUBOS FLOURESCENTES 1500W/220 </v>
          </cell>
        </row>
        <row r="1913">
          <cell r="B1913" t="str">
            <v xml:space="preserve">TUBOS FLUORESCENTES 2 X 48 W </v>
          </cell>
        </row>
        <row r="1914">
          <cell r="B1914" t="str">
            <v xml:space="preserve">TUBOS FLUORESCENTES 40 W </v>
          </cell>
        </row>
        <row r="1915">
          <cell r="B1915" t="str">
            <v xml:space="preserve">TUERCAS DE 3/8 </v>
          </cell>
        </row>
        <row r="1916">
          <cell r="B1916" t="str">
            <v>UNION CANAL A BAJANTE AMAZONA</v>
          </cell>
        </row>
        <row r="1917">
          <cell r="B1917" t="str">
            <v>UNION CANAL AMAZONAS</v>
          </cell>
        </row>
        <row r="1918">
          <cell r="B1918" t="str">
            <v xml:space="preserve">UNIÓN CONDUIT SOLDADA 1 1/4" </v>
          </cell>
        </row>
        <row r="1919">
          <cell r="B1919" t="str">
            <v xml:space="preserve">UNIÓN CONDUIT SOLDADA 1" </v>
          </cell>
        </row>
        <row r="1920">
          <cell r="B1920" t="str">
            <v xml:space="preserve">UNIÓN CONDUIT SOLDADA 1/2" </v>
          </cell>
        </row>
        <row r="1921">
          <cell r="B1921" t="str">
            <v xml:space="preserve">UNIÓN CONDUIT SOLDADA 3/4" </v>
          </cell>
        </row>
        <row r="1922">
          <cell r="B1922" t="str">
            <v xml:space="preserve">UNIÓN CPVC 1/2" AGUA CALIENTE </v>
          </cell>
        </row>
        <row r="1923">
          <cell r="B1923" t="str">
            <v xml:space="preserve">UNIÓN GALVANIZADA 1/2 </v>
          </cell>
        </row>
        <row r="1924">
          <cell r="B1924" t="str">
            <v xml:space="preserve">UNIÓN GAS COBRE 1/2 </v>
          </cell>
        </row>
        <row r="1925">
          <cell r="B1925" t="str">
            <v xml:space="preserve">UNIÓN PRESIÓN ROSCADA 1/2" </v>
          </cell>
        </row>
        <row r="1926">
          <cell r="B1926" t="str">
            <v xml:space="preserve">UNIÓN PRESIÓN SOLDADA 1 1/2" </v>
          </cell>
        </row>
        <row r="1927">
          <cell r="B1927" t="str">
            <v xml:space="preserve">UNIÓN PRESIÓN SOLDADA 1 1/4" </v>
          </cell>
        </row>
        <row r="1928">
          <cell r="B1928" t="str">
            <v xml:space="preserve">UNIÓN PRESIÓN SOLDADA 1" </v>
          </cell>
        </row>
        <row r="1929">
          <cell r="B1929" t="str">
            <v>UNION PRESION SOLDADA 1/2"</v>
          </cell>
        </row>
        <row r="1930">
          <cell r="B1930" t="str">
            <v xml:space="preserve">UNIÓN PRESIÓN SOLDADA 1/2" </v>
          </cell>
        </row>
        <row r="1931">
          <cell r="B1931" t="str">
            <v xml:space="preserve">UNIÓN PRESIÓN SOLDADA 2" </v>
          </cell>
        </row>
        <row r="1932">
          <cell r="B1932" t="str">
            <v xml:space="preserve">UNIÓN PRESIÓN SOLDADA 3" </v>
          </cell>
        </row>
        <row r="1933">
          <cell r="B1933" t="str">
            <v xml:space="preserve">UNIÓN PRESIÓN SOLDADA 3/4" </v>
          </cell>
        </row>
        <row r="1934">
          <cell r="B1934" t="str">
            <v xml:space="preserve">UNIÓN PRESIÓN UNIVERSAL 1" </v>
          </cell>
        </row>
        <row r="1935">
          <cell r="B1935" t="str">
            <v xml:space="preserve">UNIÓN PRESIÓN UNIVERSAL 1/2" </v>
          </cell>
        </row>
        <row r="1936">
          <cell r="B1936" t="str">
            <v xml:space="preserve">UNIÓN PRESIÓN UNIVERSAL 3/4" </v>
          </cell>
        </row>
        <row r="1937">
          <cell r="B1937" t="str">
            <v xml:space="preserve">UNIÓN REPARACIÓN 2" </v>
          </cell>
        </row>
        <row r="1938">
          <cell r="B1938" t="str">
            <v xml:space="preserve">UNIÓN REPARACIÓN CON CAMPANA 3" </v>
          </cell>
        </row>
        <row r="1939">
          <cell r="B1939" t="str">
            <v xml:space="preserve">UNIÓN SANITARIA 1 1/2" </v>
          </cell>
        </row>
        <row r="1940">
          <cell r="B1940" t="str">
            <v xml:space="preserve">UNIÓN SANITARIA 2" </v>
          </cell>
        </row>
        <row r="1941">
          <cell r="B1941" t="str">
            <v>UNION SANITARIA 3"</v>
          </cell>
        </row>
        <row r="1942">
          <cell r="B1942" t="str">
            <v xml:space="preserve">UNIÓN SANITARIA 3" </v>
          </cell>
        </row>
        <row r="1943">
          <cell r="B1943" t="str">
            <v>UNION SANITARIA 4"</v>
          </cell>
        </row>
        <row r="1944">
          <cell r="B1944" t="str">
            <v xml:space="preserve">UNIÓN SANITARIA 4" </v>
          </cell>
        </row>
        <row r="1945">
          <cell r="B1945" t="str">
            <v>UNION SANITARIA 6"</v>
          </cell>
        </row>
        <row r="1946">
          <cell r="B1946" t="str">
            <v xml:space="preserve">UNIÓN SANITARIA 6" </v>
          </cell>
        </row>
        <row r="1947">
          <cell r="B1947" t="str">
            <v xml:space="preserve">VÁLVULA CIEERE RÁPIDO 1" DE BRONCE ITALIANA </v>
          </cell>
        </row>
        <row r="1948">
          <cell r="B1948" t="str">
            <v xml:space="preserve">VÁLVULA CIERRE RAPÍDO 1 1/2" ITALIANA METAL </v>
          </cell>
        </row>
        <row r="1949">
          <cell r="B1949" t="str">
            <v xml:space="preserve">VÁLVULA CIERRE RÁPIDO 1 1/4" STANPROFF PVC </v>
          </cell>
        </row>
        <row r="1950">
          <cell r="B1950" t="str">
            <v xml:space="preserve">VÁLVULA CIERRE RÁPIDO 1" STANPROF </v>
          </cell>
        </row>
        <row r="1951">
          <cell r="B1951" t="str">
            <v xml:space="preserve">VÁLVULA CIERRE RÁPIDO 1/2 TANPROFF PVC </v>
          </cell>
        </row>
        <row r="1952">
          <cell r="B1952" t="str">
            <v xml:space="preserve">VÁLVULA CIERRE RÁPIDO 1/2" STANPROPF METAL </v>
          </cell>
        </row>
        <row r="1953">
          <cell r="B1953" t="str">
            <v xml:space="preserve">VÁLVULA CIERRE RÁPIDO 3/4" STAMPROFF METAL </v>
          </cell>
        </row>
        <row r="1954">
          <cell r="B1954" t="str">
            <v xml:space="preserve">VÁLVULA CIERRE RAPÍDO DE 3" METAL </v>
          </cell>
        </row>
        <row r="1955">
          <cell r="B1955" t="str">
            <v xml:space="preserve">VÁLVULA COMPUERTA 1/2" STAMPROF METAL </v>
          </cell>
        </row>
        <row r="1956">
          <cell r="B1956" t="str">
            <v xml:space="preserve">VÁLVULA CONTROL GAS 1/2 METAL </v>
          </cell>
        </row>
        <row r="1957">
          <cell r="B1957" t="str">
            <v xml:space="preserve">VÁLVULA FLOTADOR 1/2 INALGRIFOS SOLA </v>
          </cell>
        </row>
        <row r="1958">
          <cell r="B1958" t="str">
            <v xml:space="preserve">VÁLVULA FLOTADOR DE 1/2 INALGRIFOS COMPLETA </v>
          </cell>
        </row>
        <row r="1959">
          <cell r="B1959" t="str">
            <v xml:space="preserve">VÁLVULA RED WHITE 1/2 COMPUERTA METAL </v>
          </cell>
        </row>
        <row r="1960">
          <cell r="B1960" t="str">
            <v xml:space="preserve">VÁLVULA RED WHITE 3/4 COMPUERTA METAL </v>
          </cell>
        </row>
        <row r="1961">
          <cell r="B1961" t="str">
            <v xml:space="preserve">VARILLA ANCLAJE 5/8 X 180 </v>
          </cell>
        </row>
        <row r="1962">
          <cell r="B1962" t="str">
            <v xml:space="preserve">VARILLA COOPERWELL 1 5 ML COBRE </v>
          </cell>
        </row>
        <row r="1963">
          <cell r="B1963" t="str">
            <v xml:space="preserve">VARILLA COOPERWELL 120 ML COBRE </v>
          </cell>
        </row>
        <row r="1964">
          <cell r="B1964" t="str">
            <v xml:space="preserve">VARILLA COOPERWELL 5/8" X 1,8 ML COBRE </v>
          </cell>
        </row>
        <row r="1965">
          <cell r="B1965" t="str">
            <v xml:space="preserve">VARILLA COOPERWELL CONECTOR 180 ML ENCHAQUE </v>
          </cell>
        </row>
        <row r="1966">
          <cell r="B1966" t="str">
            <v>VARILLA COOPERWELL DE 2.4 m COMPLETA</v>
          </cell>
        </row>
        <row r="1967">
          <cell r="B1967" t="str">
            <v xml:space="preserve">VARILLA CRR 1/2 11 MM X 6 MLX 60000 </v>
          </cell>
        </row>
        <row r="1968">
          <cell r="B1968" t="str">
            <v xml:space="preserve">VARILLA CRR 1/2 12 MM X 6 ML X 60000 </v>
          </cell>
        </row>
        <row r="1969">
          <cell r="B1969" t="str">
            <v xml:space="preserve">VARILLA CRR 1/2 12,7 MM X6ML X 60000 </v>
          </cell>
        </row>
        <row r="1970">
          <cell r="B1970" t="str">
            <v xml:space="preserve">VARILLA CRR 3/4 X 6 ML X 60000 </v>
          </cell>
        </row>
        <row r="1971">
          <cell r="B1971" t="str">
            <v xml:space="preserve">VARILLA CRR 3/8 7 MM X 6 ML </v>
          </cell>
        </row>
        <row r="1972">
          <cell r="B1972" t="str">
            <v xml:space="preserve">VARILLA CRR 3/8 7,5 MM X 6 ML </v>
          </cell>
        </row>
        <row r="1973">
          <cell r="B1973" t="str">
            <v xml:space="preserve">VARILLA CRR 3/8 8,5 MM X 6 ML TR </v>
          </cell>
        </row>
        <row r="1974">
          <cell r="B1974" t="str">
            <v xml:space="preserve">VARILLA CRR 3/8 8,5 MM X 6 ML X 60000 </v>
          </cell>
        </row>
        <row r="1975">
          <cell r="B1975" t="str">
            <v xml:space="preserve">VARILLA CRR 3/8 9 MM X 6 ML X 60000 </v>
          </cell>
        </row>
        <row r="1976">
          <cell r="B1976" t="str">
            <v xml:space="preserve">VARILLA CRR 5/8 15 MM X 6 ML X 60000 </v>
          </cell>
        </row>
        <row r="1977">
          <cell r="B1977" t="str">
            <v xml:space="preserve">VARILLA CRR 5/8 15,88 MM X 6 ML X 60000 </v>
          </cell>
        </row>
        <row r="1978">
          <cell r="B1978" t="str">
            <v xml:space="preserve">VARILLA CRR 7/8 X 6 ML X 60000 </v>
          </cell>
        </row>
        <row r="1979">
          <cell r="B1979" t="str">
            <v xml:space="preserve">VARILLA CRR1" 6 ML X 60000 </v>
          </cell>
        </row>
        <row r="1980">
          <cell r="B1980" t="str">
            <v xml:space="preserve">VARILLA CUADRADA 1/2 10 MM X 6 ML </v>
          </cell>
        </row>
        <row r="1981">
          <cell r="B1981" t="str">
            <v xml:space="preserve">VARILLA CUADRADA 1/2 LEG X 6 ML </v>
          </cell>
        </row>
        <row r="1982">
          <cell r="B1982" t="str">
            <v xml:space="preserve">VARILLA CUADRADA 5/8 LEG X6ML </v>
          </cell>
        </row>
        <row r="1983">
          <cell r="B1983" t="str">
            <v xml:space="preserve">VARILLA DE MADERA 1 X 1 </v>
          </cell>
        </row>
        <row r="1984">
          <cell r="B1984" t="str">
            <v xml:space="preserve">VARILLA LISA 1/4 4 MM X 6 ML </v>
          </cell>
        </row>
        <row r="1985">
          <cell r="B1985" t="str">
            <v xml:space="preserve">VARILLA LISA 1/4 45 MM X 6 ML </v>
          </cell>
        </row>
        <row r="1986">
          <cell r="B1986" t="str">
            <v xml:space="preserve">VARILLA LISA 1/4 5 MM X 6 ML </v>
          </cell>
        </row>
        <row r="1987">
          <cell r="B1987" t="str">
            <v xml:space="preserve">VARILLA LISA 1/4 55 MM X 6 ML </v>
          </cell>
        </row>
        <row r="1988">
          <cell r="B1988" t="str">
            <v xml:space="preserve">VARILLA LISA 1/4 6 MM X 6 ML </v>
          </cell>
        </row>
        <row r="1989">
          <cell r="B1989" t="str">
            <v xml:space="preserve">VARILLA LISA 3/4 6 ML X 40000 </v>
          </cell>
        </row>
        <row r="1990">
          <cell r="B1990" t="str">
            <v xml:space="preserve">VARILLA LISA 3/8 7 MM X 6 MTL MYT </v>
          </cell>
        </row>
        <row r="1991">
          <cell r="B1991" t="str">
            <v xml:space="preserve">VARILLA LISA 3/8 9MM X 6 ML </v>
          </cell>
        </row>
        <row r="1992">
          <cell r="B1992" t="str">
            <v xml:space="preserve">VARILLA LISA 5/8 15 MM X 6 ML X 60000 </v>
          </cell>
        </row>
        <row r="1993">
          <cell r="B1993" t="str">
            <v xml:space="preserve">VARILLA USA 1/2 12 MM X 6 ML </v>
          </cell>
        </row>
        <row r="1994">
          <cell r="B1994" t="str">
            <v xml:space="preserve">VARILLA USA 3/8 75 MM X 6 ML </v>
          </cell>
        </row>
        <row r="1995">
          <cell r="B1995" t="str">
            <v>VENTANA EN ALUMINIO 0.5 m x 2 m.</v>
          </cell>
        </row>
        <row r="1996">
          <cell r="B1996" t="str">
            <v>VENTANA EN ALUMINIO CORREDIZA TIPO</v>
          </cell>
        </row>
        <row r="1997">
          <cell r="B1997" t="str">
            <v>VENTILADOR DE TECHO KDK</v>
          </cell>
        </row>
        <row r="1998">
          <cell r="B1998" t="str">
            <v xml:space="preserve">VIGA 6X4X65 ML </v>
          </cell>
        </row>
        <row r="1999">
          <cell r="B1999" t="str">
            <v xml:space="preserve">VINILICO AMARILLO ORO GALÓN </v>
          </cell>
        </row>
        <row r="2000">
          <cell r="B2000" t="str">
            <v xml:space="preserve">VINILICO AMARILLO OTOÑAL GALÓN </v>
          </cell>
        </row>
        <row r="2001">
          <cell r="B2001" t="str">
            <v xml:space="preserve">VINILICO AMARILLO VITAL GALÓN </v>
          </cell>
        </row>
        <row r="2002">
          <cell r="B2002" t="str">
            <v xml:space="preserve">VINILICO AVELLANA BOREAL GALÓN </v>
          </cell>
        </row>
        <row r="2003">
          <cell r="B2003" t="str">
            <v xml:space="preserve">VINILICO AZUL ENSUEÑO GALÓN </v>
          </cell>
        </row>
        <row r="2004">
          <cell r="B2004" t="str">
            <v xml:space="preserve">VINILICO AZUL MARINO GALÓN </v>
          </cell>
        </row>
        <row r="2005">
          <cell r="B2005" t="str">
            <v xml:space="preserve">VINILICO AZUL MEDITERRÁNEO GALÓN </v>
          </cell>
        </row>
        <row r="2006">
          <cell r="B2006" t="str">
            <v xml:space="preserve">VINILICO AZUL PACIFICO GALÓN </v>
          </cell>
        </row>
        <row r="2007">
          <cell r="B2007" t="str">
            <v xml:space="preserve">VINILICO AZUL PORCELANA GAL </v>
          </cell>
        </row>
        <row r="2008">
          <cell r="B2008" t="str">
            <v xml:space="preserve">VINILICO BLANCO ALMENDRA CUÑETE </v>
          </cell>
        </row>
        <row r="2009">
          <cell r="B2009" t="str">
            <v xml:space="preserve">VINILICO BLANCO ALMENDRA GAL </v>
          </cell>
        </row>
        <row r="2010">
          <cell r="B2010" t="str">
            <v xml:space="preserve">VINILICO BLANCO ARENA GALÓN </v>
          </cell>
        </row>
        <row r="2011">
          <cell r="B2011" t="str">
            <v xml:space="preserve">VINILICO BLANCO CUÑETE </v>
          </cell>
        </row>
        <row r="2012">
          <cell r="B2012" t="str">
            <v xml:space="preserve">VINILICO BLANCO DURAZNO GAL </v>
          </cell>
        </row>
        <row r="2013">
          <cell r="B2013" t="str">
            <v xml:space="preserve">VINILICO BLANCO GAL </v>
          </cell>
        </row>
        <row r="2014">
          <cell r="B2014" t="str">
            <v xml:space="preserve">VINILICO BLANCO HUESO CUÑETE </v>
          </cell>
        </row>
        <row r="2015">
          <cell r="B2015" t="str">
            <v xml:space="preserve">VINILICO BLANCO HUESO GAL </v>
          </cell>
        </row>
        <row r="2016">
          <cell r="B2016" t="str">
            <v xml:space="preserve">VINILICO BLANCO ILUCION GALÓN </v>
          </cell>
        </row>
        <row r="2017">
          <cell r="B2017" t="str">
            <v xml:space="preserve">VINILICO BLANCO MANZANA GAL </v>
          </cell>
        </row>
        <row r="2018">
          <cell r="B2018" t="str">
            <v xml:space="preserve">VINILICO CHAMPAÑA GAL </v>
          </cell>
        </row>
        <row r="2019">
          <cell r="B2019" t="str">
            <v xml:space="preserve">VINILICO CONCENTRADO AMARILLO VIVO GALÓN </v>
          </cell>
        </row>
        <row r="2020">
          <cell r="B2020" t="str">
            <v xml:space="preserve">VINILICO CONCENTRADO AMARRILLO VIV01/4 </v>
          </cell>
        </row>
        <row r="2021">
          <cell r="B2021" t="str">
            <v xml:space="preserve">VINILICO CONCENTRADO NEGRO GAL </v>
          </cell>
        </row>
        <row r="2022">
          <cell r="B2022" t="str">
            <v xml:space="preserve">VINILICO CONCENTRADO OCRE GALÓN </v>
          </cell>
        </row>
        <row r="2023">
          <cell r="B2023" t="str">
            <v xml:space="preserve">VINILICO CONCENTRADO ROJO VIVO GAL </v>
          </cell>
        </row>
        <row r="2024">
          <cell r="B2024" t="str">
            <v xml:space="preserve">VINILICO CORAL GALÓN </v>
          </cell>
        </row>
        <row r="2025">
          <cell r="B2025" t="str">
            <v xml:space="preserve">VINILICO CREMA CUÑETE </v>
          </cell>
        </row>
        <row r="2026">
          <cell r="B2026" t="str">
            <v xml:space="preserve">VINILICO CREMA GAL </v>
          </cell>
        </row>
        <row r="2027">
          <cell r="B2027" t="str">
            <v xml:space="preserve">VINILICO CREMA SUAVE GALÓN </v>
          </cell>
        </row>
        <row r="2028">
          <cell r="B2028" t="str">
            <v xml:space="preserve">VINILICO CURUBA GALÓN </v>
          </cell>
        </row>
        <row r="2029">
          <cell r="B2029" t="str">
            <v xml:space="preserve">VINILICO GRIS BASALTO GAL </v>
          </cell>
        </row>
        <row r="2030">
          <cell r="B2030" t="str">
            <v xml:space="preserve">VINILICO GRIS NUBE GALÓN </v>
          </cell>
        </row>
        <row r="2031">
          <cell r="B2031" t="str">
            <v xml:space="preserve">VINILICO LILA GALÓN </v>
          </cell>
        </row>
        <row r="2032">
          <cell r="B2032" t="str">
            <v xml:space="preserve">VINILICO MANDARINA GALÓN </v>
          </cell>
        </row>
        <row r="2033">
          <cell r="B2033" t="str">
            <v xml:space="preserve">VINILICO MELÓN CUÑETE </v>
          </cell>
        </row>
        <row r="2034">
          <cell r="B2034" t="str">
            <v xml:space="preserve">VINILICO MELÓN GALÓN </v>
          </cell>
        </row>
        <row r="2035">
          <cell r="B2035" t="str">
            <v xml:space="preserve">VINILICO MORA GAL </v>
          </cell>
        </row>
        <row r="2036">
          <cell r="B2036" t="str">
            <v xml:space="preserve">VINILICO PALO DE ROSA CUÑETE </v>
          </cell>
        </row>
        <row r="2037">
          <cell r="B2037" t="str">
            <v xml:space="preserve">VINILICO PALO DE ROSA GAL </v>
          </cell>
        </row>
        <row r="2038">
          <cell r="B2038" t="str">
            <v xml:space="preserve">VINILICO ROJO COLONIAL GAL </v>
          </cell>
        </row>
        <row r="2039">
          <cell r="B2039" t="str">
            <v xml:space="preserve">VINILICO ROJO EMOCIÓN GAL </v>
          </cell>
        </row>
        <row r="2040">
          <cell r="B2040" t="str">
            <v xml:space="preserve">VINILICO SAUCE GAL </v>
          </cell>
        </row>
        <row r="2041">
          <cell r="B2041" t="str">
            <v xml:space="preserve">VINILICO TERRACOTA GAL </v>
          </cell>
        </row>
        <row r="2042">
          <cell r="B2042" t="str">
            <v xml:space="preserve">VINILICO TRIGO 1/4 </v>
          </cell>
        </row>
        <row r="2043">
          <cell r="B2043" t="str">
            <v xml:space="preserve">VINILICO TRIGO GAL </v>
          </cell>
        </row>
        <row r="2044">
          <cell r="B2044" t="str">
            <v xml:space="preserve">VINILICO VERDE ACEITUNA GAL </v>
          </cell>
        </row>
        <row r="2045">
          <cell r="B2045" t="str">
            <v xml:space="preserve">VINILICO VERDE AUTENTICO GAL </v>
          </cell>
        </row>
        <row r="2046">
          <cell r="B2046" t="str">
            <v xml:space="preserve">VINILICO VERDE CHARTREUSSE 1/4 </v>
          </cell>
        </row>
        <row r="2047">
          <cell r="B2047" t="str">
            <v xml:space="preserve">VINILICO VERDE CHARTREUSSE GAL </v>
          </cell>
        </row>
        <row r="2048">
          <cell r="B2048" t="str">
            <v xml:space="preserve">VINILICO VERDE OSCURO GAL </v>
          </cell>
        </row>
        <row r="2049">
          <cell r="B2049" t="str">
            <v xml:space="preserve">VINILICO VERDE PINO 1/4 </v>
          </cell>
        </row>
        <row r="2050">
          <cell r="B2050" t="str">
            <v xml:space="preserve">VINILICO VERDE PINO GL </v>
          </cell>
        </row>
        <row r="2051">
          <cell r="B2051" t="str">
            <v xml:space="preserve">VINILICO VERDE PRIMAVERA GALÓN </v>
          </cell>
        </row>
        <row r="2052">
          <cell r="B2052" t="str">
            <v xml:space="preserve">VINILICO VERDE SAUCE GAL </v>
          </cell>
        </row>
        <row r="2053">
          <cell r="B2053" t="str">
            <v xml:space="preserve">VINILICO VIOLETA GAL </v>
          </cell>
        </row>
        <row r="2054">
          <cell r="B2054" t="str">
            <v xml:space="preserve">VINILTEX VERDE PRIMAVERAL GALÓN </v>
          </cell>
        </row>
        <row r="2055">
          <cell r="B2055" t="str">
            <v xml:space="preserve">VINILTEXAZUL MILANO GALÓN </v>
          </cell>
        </row>
        <row r="2056">
          <cell r="B2056" t="str">
            <v xml:space="preserve">VINILUX AZUL CAPRI GAL </v>
          </cell>
        </row>
        <row r="2057">
          <cell r="B2057" t="str">
            <v xml:space="preserve">VINILUX BLANCO GALÓN </v>
          </cell>
        </row>
        <row r="2058">
          <cell r="B2058" t="str">
            <v xml:space="preserve">VINILUX BLANCO HUESO CUÑETE </v>
          </cell>
        </row>
        <row r="2059">
          <cell r="B2059" t="str">
            <v xml:space="preserve">VINILUX CREMA GALÓN </v>
          </cell>
        </row>
        <row r="2060">
          <cell r="B2060" t="str">
            <v xml:space="preserve">VINILUX VERDE PALMA GALÓN </v>
          </cell>
        </row>
        <row r="2061">
          <cell r="B2061" t="str">
            <v xml:space="preserve">WING DE ALUMINIO XML </v>
          </cell>
        </row>
        <row r="2062">
          <cell r="B2062" t="str">
            <v>WING TRADICIONAL PLANO COLORES VARIOS</v>
          </cell>
        </row>
        <row r="2063">
          <cell r="B2063" t="str">
            <v xml:space="preserve">YEE SANITARIA DOBLE 4" </v>
          </cell>
        </row>
        <row r="2064">
          <cell r="B2064" t="str">
            <v xml:space="preserve">YEE SANITARIA DOBLE REDUCIDA 4" X 2" </v>
          </cell>
        </row>
        <row r="2065">
          <cell r="B2065" t="str">
            <v xml:space="preserve">YEE SANITARIA DOBLE REDUCIDA 4" X 3" </v>
          </cell>
        </row>
        <row r="2066">
          <cell r="B2066" t="str">
            <v xml:space="preserve">YEE SANITARIA REDUCIDA 2" X 1 1/2" </v>
          </cell>
        </row>
        <row r="2067">
          <cell r="B2067" t="str">
            <v xml:space="preserve">YEE SANITARIA REDUCIDA 3" X 2" </v>
          </cell>
        </row>
        <row r="2068">
          <cell r="B2068" t="str">
            <v xml:space="preserve">YEE SANITARIA REDUCIDA 4" X 2" </v>
          </cell>
        </row>
        <row r="2069">
          <cell r="B2069" t="str">
            <v xml:space="preserve">YEE SANITARIA REDUCIDA 4" X 3" </v>
          </cell>
        </row>
        <row r="2070">
          <cell r="B2070" t="str">
            <v xml:space="preserve">YEE SANITARIA REDUCIDA 6"X 4" </v>
          </cell>
        </row>
        <row r="2071">
          <cell r="B2071" t="str">
            <v xml:space="preserve">YEE SANITARIA SENCILLA 2" </v>
          </cell>
        </row>
        <row r="2072">
          <cell r="B2072" t="str">
            <v xml:space="preserve">YEE SANITARIA SENCILLA 3" </v>
          </cell>
        </row>
        <row r="2073">
          <cell r="B2073" t="str">
            <v xml:space="preserve">YEE SANITARIA SENCILLA 4" </v>
          </cell>
        </row>
        <row r="2074">
          <cell r="B2074" t="str">
            <v xml:space="preserve">YEE SANITARIA SENCILLA 6" </v>
          </cell>
        </row>
        <row r="2075">
          <cell r="B2075" t="str">
            <v xml:space="preserve">YESO MAXIYESO ESCAYOLA X 25 KG NACIONAL </v>
          </cell>
        </row>
        <row r="2076">
          <cell r="B2076" t="str">
            <v xml:space="preserve">YESO PIRÁMIDE X 25 KG </v>
          </cell>
        </row>
        <row r="2077">
          <cell r="B2077" t="str">
            <v>Z</v>
          </cell>
        </row>
        <row r="2078">
          <cell r="B2078" t="str">
            <v xml:space="preserve">ZAPAPICO SIN MANGO </v>
          </cell>
        </row>
        <row r="2079">
          <cell r="B2079" t="str">
            <v xml:space="preserve">ZINC CORTO 24 MTS </v>
          </cell>
        </row>
        <row r="2080">
          <cell r="B2080" t="str">
            <v xml:space="preserve">ZINC LARGO 3 MTS </v>
          </cell>
        </row>
        <row r="2081">
          <cell r="B2081" t="str">
            <v xml:space="preserve">ZINC USO 180 X 90 </v>
          </cell>
        </row>
        <row r="2082">
          <cell r="B2082" t="str">
            <v xml:space="preserve">ZUNCHO PLÁSTICO X 500 ML </v>
          </cell>
        </row>
      </sheetData>
      <sheetData sheetId="48"/>
      <sheetData sheetId="49">
        <row r="2">
          <cell r="A2">
            <v>0</v>
          </cell>
        </row>
        <row r="3">
          <cell r="B3" t="str">
            <v>CUADRILLA C-0 : TRAZADO Y REPLANTEO</v>
          </cell>
        </row>
        <row r="4">
          <cell r="B4" t="str">
            <v>CUADRILLA C-1 : DEMOLICIÓN, EXCAVACIÓN Y  RELLENOS</v>
          </cell>
        </row>
        <row r="5">
          <cell r="B5" t="str">
            <v>CUADRILLA C-2 : MAMPOSTERIA - ALBAÑILERIA</v>
          </cell>
        </row>
        <row r="6">
          <cell r="B6" t="str">
            <v>CUADRILLA C-3 : ACABADOS - PISOS - ENCHAPES</v>
          </cell>
        </row>
        <row r="7">
          <cell r="B7" t="str">
            <v>CUADRILLA C-4 : CARPINTERIA MADERA Y METALICA</v>
          </cell>
        </row>
        <row r="8">
          <cell r="B8" t="str">
            <v>CUADRILLA C-5 : INST. HIDROSANITARIAS</v>
          </cell>
        </row>
        <row r="9">
          <cell r="B9" t="str">
            <v>CUADRILLA C-6 : ACABADOS - PINTURA</v>
          </cell>
        </row>
        <row r="10">
          <cell r="B10" t="str">
            <v>CUADRILLA C-7 : INST. ELECTRICAS - REDES</v>
          </cell>
        </row>
        <row r="11">
          <cell r="B11" t="str">
            <v>CUADRILLA C-8: CUBIERTAS Y CIELOS RASOS</v>
          </cell>
        </row>
        <row r="12">
          <cell r="B12" t="str">
            <v>CUADRILLA C-9: MORTEROS Y CONCRETOS</v>
          </cell>
        </row>
        <row r="13">
          <cell r="B13" t="str">
            <v>CUADRILLA C-10: FIGURADO ACERO, SOLDADURA Y CORTE</v>
          </cell>
        </row>
        <row r="14">
          <cell r="B14" t="str">
            <v>CUADRILLA C-11 : DESMONTE Y RETIROS</v>
          </cell>
        </row>
      </sheetData>
      <sheetData sheetId="50"/>
      <sheetData sheetId="5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
      <sheetName val="APU"/>
      <sheetName val="Subproductos"/>
      <sheetName val="UNIT"/>
      <sheetName val="UNITARIO RAMPA"/>
      <sheetName val="UNIT-ADICIONALES"/>
      <sheetName val="PREC"/>
      <sheetName val="PROPUESTA TOTAL"/>
      <sheetName val="basuras-baños y aseo"/>
      <sheetName val="PRESUPUESTO RAMPA"/>
      <sheetName val="PRESUPUESTO OFICIAL"/>
      <sheetName val="CUAD"/>
    </sheetNames>
    <sheetDataSet>
      <sheetData sheetId="0"/>
      <sheetData sheetId="1"/>
      <sheetData sheetId="2"/>
      <sheetData sheetId="3"/>
      <sheetData sheetId="4"/>
      <sheetData sheetId="5"/>
      <sheetData sheetId="6">
        <row r="49">
          <cell r="C49">
            <v>29661</v>
          </cell>
        </row>
        <row r="99">
          <cell r="C99">
            <v>6165</v>
          </cell>
        </row>
        <row r="145">
          <cell r="C145">
            <v>15020</v>
          </cell>
        </row>
        <row r="159">
          <cell r="C159">
            <v>436644</v>
          </cell>
        </row>
      </sheetData>
      <sheetData sheetId="7"/>
      <sheetData sheetId="8"/>
      <sheetData sheetId="9"/>
      <sheetData sheetId="10"/>
      <sheetData sheetId="11">
        <row r="17">
          <cell r="D17">
            <v>277500</v>
          </cell>
        </row>
      </sheetData>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FINAL MOD"/>
      <sheetName val="ACTA FINAL"/>
      <sheetName val="Salarios"/>
      <sheetName val="Cuadrillas"/>
      <sheetName val="Trans"/>
      <sheetName val="Equ"/>
      <sheetName val="Mat"/>
      <sheetName val="PRESUPT. MODIFICADO"/>
      <sheetName val="PRESUPT.CERRAM OFICIAL"/>
      <sheetName val="5,2PUAS"/>
      <sheetName val="5,1MALLA"/>
      <sheetName val="4,9REVOQUE"/>
      <sheetName val="4,8ALFAJIAS"/>
      <sheetName val="4,7COLUMNAS"/>
      <sheetName val="4,6ABUSARD"/>
      <sheetName val="4,5LEVANTE"/>
      <sheetName val="4,4SOBRENIVEL"/>
      <sheetName val="4,6VIGA AMARRE"/>
      <sheetName val="4,3VIGA"/>
      <sheetName val="4,2ZAPATAS"/>
      <sheetName val="4,1SOLADO"/>
      <sheetName val="1,1 Locali"/>
      <sheetName val="2,1Excavacion"/>
      <sheetName val="2,2CargeBote"/>
      <sheetName val="3,1Subbase"/>
      <sheetName val=" 4,2AceroRef"/>
      <sheetName val="Datos entrada"/>
      <sheetName val="Mort 1-3"/>
      <sheetName val="Mort 1-3 Imper"/>
      <sheetName val="Mort 1-4"/>
      <sheetName val="Mort 1-4 Imper"/>
      <sheetName val="Mort 1-5"/>
      <sheetName val="Mort 1-7"/>
      <sheetName val="Concr 2,000"/>
      <sheetName val="Concr 2,500"/>
      <sheetName val="Concr 3,000"/>
      <sheetName val="1,1,1 Campamt"/>
      <sheetName val="1,1,4 Localiz Equipo"/>
      <sheetName val="1,3,1 Dm const"/>
      <sheetName val="1,3,2 Dm Cubiert"/>
      <sheetName val="1,3,3 Dm Muro"/>
      <sheetName val="1,3,4 Dm cimiento"/>
      <sheetName val="1,3,5 Dm Vig-colum"/>
      <sheetName val="1,3,6 Dm Placa Maciza"/>
      <sheetName val="1,3,7 Dm Manual"/>
      <sheetName val="1,3,8 DEMOLICION PL CON CORT"/>
      <sheetName val="1,3,9 desmonte estructuras"/>
      <sheetName val="1,3,10 DESMONTE CUBIERTAS"/>
      <sheetName val="1,4,2 Traslado postes"/>
      <sheetName val="1,4,3 Arb 5"/>
      <sheetName val="1,4,4 Arb 10"/>
      <sheetName val="1,4,5 Arb 15"/>
      <sheetName val="1,4,6 Arb 20"/>
      <sheetName val="1,4,7 Arb +20"/>
      <sheetName val="1,4,8 Traslado Arb"/>
      <sheetName val="2,1,1 Exc Mec"/>
      <sheetName val="2,1,3 Exc M Sub base"/>
      <sheetName val="2,1,5 Relleno M Común"/>
      <sheetName val="2,1,6  Rellenos M Selec"/>
      <sheetName val="2,2,1 Concr pobre"/>
      <sheetName val="2,2,4 Concr Zapatas"/>
      <sheetName val="2,2,11 Placas cont= 0,15"/>
      <sheetName val="3,4,1 Caja inspección 0,60 "/>
      <sheetName val="3,4,10 Caja inspección 1,00"/>
      <sheetName val="3,4,11 Caja inspección 0,70"/>
      <sheetName val="3,5,1 Exc Man "/>
      <sheetName val="3,5,4 Relleno M Común "/>
      <sheetName val="4,1,1 Columnas"/>
      <sheetName val="4,2,4 Vigas aéreas EN ARCO"/>
      <sheetName val="4,3,2 Caseton"/>
      <sheetName val="4,3,3 losas con lamina colabora"/>
      <sheetName val="4,3,6 Placa maciza 0,20"/>
      <sheetName val="4,3,7 Placa maciza 0,10"/>
      <sheetName val="4,3,8 Placa maciza 0,15"/>
      <sheetName val="4,3,9 Placa maciza e =0,12"/>
      <sheetName val="4,3,11 Losa Aliger. 0,45m"/>
      <sheetName val="4,3,13 Losa Aliger. 0,25mtrs"/>
      <sheetName val="4,4,3 POZO CONCRETO (20m3)"/>
      <sheetName val="4,4,4 POZO CONCRETO"/>
      <sheetName val="4,4,5 escal con lamina cola "/>
      <sheetName val="4,6,2,9 viga met 140x60 "/>
      <sheetName val="4,6,2,10 viga met 180x65"/>
      <sheetName val="4,6,2,11Perfil 120x60"/>
      <sheetName val="5,1,6 Bloq Conc Estruc 014"/>
      <sheetName val="5,1,8 BLOQUE CONCRETO 0,09"/>
      <sheetName val="5,2,7 Bloq arcilla No5"/>
      <sheetName val="5,2,8 Bloq arcilla No4"/>
      <sheetName val="6,1,1 Alfajias"/>
      <sheetName val="6,1,2 Dinteles"/>
      <sheetName val="6,1,3 CAPITEL Y BASE"/>
      <sheetName val="6,1,4 CORNISA"/>
      <sheetName val="6,1,5 Alfajias LADRILLO"/>
      <sheetName val="6,1,18 Cañuela Per"/>
      <sheetName val="7,1,1,1 Acometida PVC-P"/>
      <sheetName val="7,1,2,3 Flotador 1"/>
      <sheetName val="7,1,2,5 Tanque Plastico (6)"/>
      <sheetName val="7,1,6,3 Registro PD media"/>
      <sheetName val="7,1,6,7 Acometida 1 14"/>
      <sheetName val="7,1,6,9 Caja registro"/>
      <sheetName val="7,1,6,10 Acometida 1 12"/>
      <sheetName val="7,1,6,11 Registro 1 12 "/>
      <sheetName val="7,1,6,12 Acometida 2"/>
      <sheetName val="7,1,6,13 Acometida 3-4&quot;"/>
      <sheetName val="7,1,6,14 Acometida 2½PL "/>
      <sheetName val="7,1,6,15 Registro 3_4 "/>
      <sheetName val="7,1,8,7 P Agua Fria Pocetas"/>
      <sheetName val="7,1,9,7 P Sanitario Pocetas"/>
      <sheetName val="7,1,10,3 Sanit 2"/>
      <sheetName val="7,1,10,4 Sanit 6"/>
      <sheetName val="7,1,10,5 Sanit 3"/>
      <sheetName val="7,1,11,1 Acomet lluvia"/>
      <sheetName val="8,1,2 Roseta"/>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10 Canalización 2X114"/>
      <sheetName val="8,3,11 PVC 114&quot; fachada "/>
      <sheetName val="8,3,12 Percha"/>
      <sheetName val="8,3,13 Acometida 3x8"/>
      <sheetName val="8,3,14 Acometida 3x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3,28 Acom Cable 3x1-0"/>
      <sheetName val="8,3,29 Acom Cable 3x2_0"/>
      <sheetName val="8,3,30 Acom Cable 3x350+1X4 (2)"/>
      <sheetName val="8,3,31 Barraje Premoldeado"/>
      <sheetName val="8,4,1 Tablero 18 Circuitos"/>
      <sheetName val="8,3,32 Canalización 2"/>
      <sheetName val="8,3,33 Canalización 3"/>
      <sheetName val="8,3,34 Cableado 3X4+1X4"/>
      <sheetName val="8,4,2 Tablero 12 Circuitos"/>
      <sheetName val="8,4,3 Tablero 16 circuitos"/>
      <sheetName val="8,3,35 Acom. 2x250+1x250"/>
      <sheetName val="8,4,4 Interrruptor Tripo"/>
      <sheetName val="8,4,5 CAJ MEDIDOR"/>
      <sheetName val="8,4,6 Interr bipol"/>
      <sheetName val="8,4,7 Interr 2 15 30"/>
      <sheetName val="8,4,10 CAJ  2 CIRCUITOS"/>
      <sheetName val="8,4,11 CAJ  4 CIRCUITOS"/>
      <sheetName val="8,4,12 Interr 2 70 "/>
      <sheetName val="8,4,13 Tablero 8 Circuitos"/>
      <sheetName val="8,4,15 Medidor Monofásico"/>
      <sheetName val="8,4,16 Tablero GM AE-319"/>
      <sheetName val="8,4,17 Tablero distribucion400"/>
      <sheetName val="8,4,18 INTERRUPTOR 3 X 300A"/>
      <sheetName val="8,4,19 G.M.B.T"/>
      <sheetName val="8,4,20 Tablero 24 Circ. TRIFASI"/>
      <sheetName val="8,9,6 TRANSFORMADOR112.5 KVA"/>
      <sheetName val="8,9,7 ESTRUCTURA_SILLETA_METAL "/>
      <sheetName val="8,9,8 ESTRUC_PROTEC_MT "/>
      <sheetName val="8,9,9 CORTACIRCUITOS15KV_100AMP"/>
      <sheetName val="8,9,10 PARARRAYO POLIMERICO"/>
      <sheetName val="8,9,11 LINEA TIERRA TRANSF."/>
      <sheetName val="8,9,12 GRAPA OPERAR EN CALIENTE"/>
      <sheetName val="8,9,13 ESTRIBO M. T"/>
      <sheetName val="8,9,14 TUBO GALV. 4&quot;"/>
      <sheetName val="8,9,15 TRANSFORMADOR 37.5 KV"/>
      <sheetName val="8,9,16 TRANSFORMADOR 50 KVA "/>
      <sheetName val="8,9,17 TUBO GALV. 3&quot; "/>
      <sheetName val="8,9,18 ESTRUC_MT DE RETENCION"/>
      <sheetName val="8,9,19 ABRAZADERA MONTAJ. TRAFO"/>
      <sheetName val="8,11,2 Camara CS275"/>
      <sheetName val="8,11,3 Camara CS276"/>
      <sheetName val="8,12,1 POSTE 12 MTS"/>
      <sheetName val="8,13,1 CABLE ACSR No 2"/>
      <sheetName val="9,1,3 Pañete Exteriores"/>
      <sheetName val="10,4,2 Escalera en Granito"/>
      <sheetName val="11,2,4,2 Cubierta placa"/>
      <sheetName val="11,3,6 Canal LAMINA GALV"/>
      <sheetName val="12,2,1,1 Marcos puerta"/>
      <sheetName val="12,2,1,3 Puerta S niños"/>
      <sheetName val=" 12,2,2,4 Baranda tubo"/>
      <sheetName val="12,2,4,1 CORTASOL"/>
      <sheetName val="16,2,1 Puerta PVC aulas "/>
      <sheetName val="16,2,2 Puerta PVC Baterias"/>
      <sheetName val="16,2,6 Rejilla"/>
      <sheetName val="17,2,3 Divisiones 0,06"/>
      <sheetName val="18,1,3 Vinilo con estuco"/>
      <sheetName val="20,2,2 Sardinel"/>
      <sheetName val="20,4,4 Arborización"/>
      <sheetName val="Hoja1"/>
    </sheetNames>
    <sheetDataSet>
      <sheetData sheetId="0"/>
      <sheetData sheetId="1"/>
      <sheetData sheetId="2">
        <row r="11">
          <cell r="A11" t="str">
            <v xml:space="preserve"> CUADRILLAS</v>
          </cell>
        </row>
      </sheetData>
      <sheetData sheetId="3">
        <row r="11">
          <cell r="A11" t="str">
            <v xml:space="preserve"> CUADRILLAS</v>
          </cell>
        </row>
        <row r="12">
          <cell r="A12" t="str">
            <v>COSTOS DE TRANSPORTE</v>
          </cell>
        </row>
        <row r="13">
          <cell r="A13" t="str">
            <v>SALARIO MINIMO LEGAL VIGENTE</v>
          </cell>
          <cell r="F13">
            <v>496500</v>
          </cell>
          <cell r="I13" t="str">
            <v>Horas</v>
          </cell>
        </row>
        <row r="14">
          <cell r="A14" t="str">
            <v>Descripción</v>
          </cell>
          <cell r="B14" t="str">
            <v>Jornal Oficial</v>
          </cell>
          <cell r="D14" t="str">
            <v>Tarifa hora</v>
          </cell>
          <cell r="F14" t="str">
            <v>Jornal Ayudante</v>
          </cell>
          <cell r="H14" t="str">
            <v>Tarifa por viaje</v>
          </cell>
        </row>
        <row r="15">
          <cell r="A15" t="str">
            <v>P. ALBAÑILERIA</v>
          </cell>
          <cell r="B15">
            <v>59613.513749999998</v>
          </cell>
          <cell r="C15" t="str">
            <v>UN</v>
          </cell>
          <cell r="F15">
            <v>43321.693749999999</v>
          </cell>
        </row>
        <row r="16">
          <cell r="A16" t="str">
            <v>P. INSTALACIONES BASICA</v>
          </cell>
          <cell r="B16">
            <v>65574.865124999997</v>
          </cell>
          <cell r="C16" t="str">
            <v>M3</v>
          </cell>
          <cell r="D16">
            <v>48000</v>
          </cell>
          <cell r="F16">
            <v>47653.863124999996</v>
          </cell>
          <cell r="H16">
            <v>135000</v>
          </cell>
        </row>
        <row r="17">
          <cell r="A17" t="str">
            <v>P. PINTURA</v>
          </cell>
          <cell r="B17">
            <v>68555.540812499996</v>
          </cell>
          <cell r="C17" t="str">
            <v>M3</v>
          </cell>
          <cell r="F17">
            <v>49819.947812499995</v>
          </cell>
          <cell r="H17">
            <v>109500</v>
          </cell>
        </row>
        <row r="18">
          <cell r="A18" t="str">
            <v>P. CARPINTERIA</v>
          </cell>
          <cell r="B18">
            <v>71536.216499999995</v>
          </cell>
          <cell r="C18" t="str">
            <v>TN</v>
          </cell>
          <cell r="D18">
            <v>27000</v>
          </cell>
          <cell r="F18">
            <v>51986.032500000001</v>
          </cell>
          <cell r="H18">
            <v>54000</v>
          </cell>
        </row>
        <row r="19">
          <cell r="A19" t="str">
            <v>P. CABLEADO ESTRUCTURADO</v>
          </cell>
          <cell r="B19">
            <v>85247.324662500003</v>
          </cell>
          <cell r="C19" t="str">
            <v>TN</v>
          </cell>
          <cell r="D19">
            <v>52500</v>
          </cell>
          <cell r="F19">
            <v>61950.022062499993</v>
          </cell>
          <cell r="H19">
            <v>105000</v>
          </cell>
        </row>
        <row r="20">
          <cell r="A20" t="str">
            <v>Cama-baja</v>
          </cell>
          <cell r="B20">
            <v>15</v>
          </cell>
          <cell r="C20" t="str">
            <v>TN</v>
          </cell>
          <cell r="D20">
            <v>105000</v>
          </cell>
          <cell r="G20" t="str">
            <v>Vlr actualizado</v>
          </cell>
          <cell r="H20" t="str">
            <v>% Actualización</v>
          </cell>
          <cell r="I20" t="str">
            <v>Vlr Actual</v>
          </cell>
        </row>
        <row r="21">
          <cell r="A21" t="str">
            <v>Excavaciones</v>
          </cell>
          <cell r="B21">
            <v>1.5</v>
          </cell>
          <cell r="C21" t="str">
            <v>TN</v>
          </cell>
          <cell r="D21">
            <v>37500</v>
          </cell>
          <cell r="E21">
            <v>3</v>
          </cell>
          <cell r="F21" t="str">
            <v>Ayudante</v>
          </cell>
          <cell r="G21">
            <v>129965</v>
          </cell>
          <cell r="H21">
            <v>0</v>
          </cell>
          <cell r="I21">
            <v>129965</v>
          </cell>
        </row>
        <row r="22">
          <cell r="A22" t="str">
            <v>Enchapes y acabados</v>
          </cell>
          <cell r="B22">
            <v>1</v>
          </cell>
          <cell r="C22" t="str">
            <v>oficial</v>
          </cell>
          <cell r="D22">
            <v>37500</v>
          </cell>
          <cell r="E22">
            <v>1</v>
          </cell>
          <cell r="F22" t="str">
            <v>Ayudante</v>
          </cell>
          <cell r="G22">
            <v>102935</v>
          </cell>
          <cell r="H22">
            <v>0</v>
          </cell>
          <cell r="I22">
            <v>102935</v>
          </cell>
        </row>
        <row r="23">
          <cell r="A23" t="str">
            <v>Cuadrilla Demoliciones</v>
          </cell>
          <cell r="E23">
            <v>2</v>
          </cell>
          <cell r="F23" t="str">
            <v>Ayudante</v>
          </cell>
          <cell r="G23">
            <v>86643</v>
          </cell>
          <cell r="H23">
            <v>0</v>
          </cell>
          <cell r="I23">
            <v>86643</v>
          </cell>
        </row>
        <row r="24">
          <cell r="A24" t="str">
            <v>Excavaciones en roca</v>
          </cell>
          <cell r="B24">
            <v>1</v>
          </cell>
          <cell r="C24" t="str">
            <v>Oficial</v>
          </cell>
          <cell r="D24" t="str">
            <v>+</v>
          </cell>
          <cell r="E24">
            <v>3</v>
          </cell>
          <cell r="F24" t="str">
            <v>Ayudante</v>
          </cell>
          <cell r="G24">
            <v>189579</v>
          </cell>
          <cell r="H24">
            <v>0</v>
          </cell>
          <cell r="I24">
            <v>189579</v>
          </cell>
        </row>
        <row r="25">
          <cell r="A25" t="str">
            <v>Albañilería</v>
          </cell>
          <cell r="B25">
            <v>2</v>
          </cell>
          <cell r="C25" t="str">
            <v>Oficial</v>
          </cell>
          <cell r="D25" t="str">
            <v>+</v>
          </cell>
          <cell r="E25">
            <v>1</v>
          </cell>
          <cell r="F25" t="str">
            <v>Ayudante</v>
          </cell>
          <cell r="G25">
            <v>162549</v>
          </cell>
          <cell r="H25">
            <v>0</v>
          </cell>
          <cell r="I25">
            <v>162549</v>
          </cell>
        </row>
        <row r="26">
          <cell r="A26" t="str">
            <v>Estructuras</v>
          </cell>
          <cell r="B26">
            <v>2</v>
          </cell>
          <cell r="C26" t="str">
            <v>Oficial</v>
          </cell>
          <cell r="D26" t="str">
            <v>+</v>
          </cell>
          <cell r="E26">
            <v>3</v>
          </cell>
          <cell r="F26" t="str">
            <v>Ayudante</v>
          </cell>
          <cell r="G26">
            <v>249192</v>
          </cell>
          <cell r="H26">
            <v>0</v>
          </cell>
          <cell r="I26">
            <v>249192</v>
          </cell>
        </row>
        <row r="27">
          <cell r="A27" t="str">
            <v>Topografía</v>
          </cell>
          <cell r="B27">
            <v>1</v>
          </cell>
          <cell r="C27" t="str">
            <v>Oficial</v>
          </cell>
          <cell r="D27" t="str">
            <v>+</v>
          </cell>
          <cell r="E27">
            <v>3</v>
          </cell>
          <cell r="F27" t="str">
            <v>Ayudante</v>
          </cell>
          <cell r="G27">
            <v>208536</v>
          </cell>
          <cell r="H27">
            <v>0</v>
          </cell>
          <cell r="I27">
            <v>208536</v>
          </cell>
        </row>
        <row r="28">
          <cell r="A28" t="str">
            <v>Instalaciones</v>
          </cell>
          <cell r="B28">
            <v>2</v>
          </cell>
          <cell r="C28" t="str">
            <v>Oficial</v>
          </cell>
          <cell r="D28" t="str">
            <v>+</v>
          </cell>
          <cell r="E28">
            <v>2</v>
          </cell>
          <cell r="F28" t="str">
            <v>Ayudante</v>
          </cell>
          <cell r="G28">
            <v>226457</v>
          </cell>
          <cell r="H28">
            <v>0</v>
          </cell>
          <cell r="I28">
            <v>226457</v>
          </cell>
        </row>
        <row r="29">
          <cell r="A29" t="str">
            <v>Cuadrilla 1 - 4</v>
          </cell>
          <cell r="B29">
            <v>1</v>
          </cell>
          <cell r="C29" t="str">
            <v>Oficial</v>
          </cell>
          <cell r="D29" t="str">
            <v>+</v>
          </cell>
          <cell r="E29">
            <v>4</v>
          </cell>
          <cell r="F29" t="str">
            <v>Ayudante</v>
          </cell>
          <cell r="G29">
            <v>279480</v>
          </cell>
          <cell r="H29">
            <v>0</v>
          </cell>
          <cell r="I29">
            <v>279480</v>
          </cell>
        </row>
        <row r="30">
          <cell r="A30" t="str">
            <v>Cuadrilla 1 - 1</v>
          </cell>
          <cell r="B30">
            <v>1</v>
          </cell>
          <cell r="C30" t="str">
            <v>Oficial</v>
          </cell>
          <cell r="D30" t="str">
            <v>+</v>
          </cell>
          <cell r="E30">
            <v>1</v>
          </cell>
          <cell r="F30" t="str">
            <v>Ayudante</v>
          </cell>
          <cell r="G30">
            <v>123522</v>
          </cell>
          <cell r="H30">
            <v>0</v>
          </cell>
          <cell r="I30">
            <v>123522</v>
          </cell>
        </row>
        <row r="31">
          <cell r="A31" t="str">
            <v>Cuadrilla 1 - 3</v>
          </cell>
          <cell r="B31">
            <v>1</v>
          </cell>
          <cell r="C31" t="str">
            <v>Oficial</v>
          </cell>
          <cell r="D31" t="str">
            <v>+</v>
          </cell>
          <cell r="E31">
            <v>3</v>
          </cell>
          <cell r="F31" t="str">
            <v>Ayudante</v>
          </cell>
          <cell r="G31">
            <v>189579</v>
          </cell>
          <cell r="H31">
            <v>0</v>
          </cell>
          <cell r="I31">
            <v>189579</v>
          </cell>
        </row>
        <row r="32">
          <cell r="A32" t="str">
            <v>Cuadrilla 1 - 6</v>
          </cell>
          <cell r="B32">
            <v>1</v>
          </cell>
          <cell r="C32" t="str">
            <v>Oficial</v>
          </cell>
          <cell r="D32" t="str">
            <v>+</v>
          </cell>
          <cell r="E32">
            <v>6</v>
          </cell>
          <cell r="F32" t="str">
            <v>Ayudante</v>
          </cell>
          <cell r="G32">
            <v>319544</v>
          </cell>
          <cell r="H32">
            <v>0</v>
          </cell>
          <cell r="I32">
            <v>319544</v>
          </cell>
        </row>
        <row r="33">
          <cell r="A33" t="str">
            <v>Subcontrato Hidraúlico y Sanitario</v>
          </cell>
          <cell r="B33">
            <v>1</v>
          </cell>
          <cell r="C33" t="str">
            <v>Oficial</v>
          </cell>
          <cell r="D33" t="str">
            <v>+</v>
          </cell>
          <cell r="E33">
            <v>1</v>
          </cell>
          <cell r="F33" t="str">
            <v>Ayudante</v>
          </cell>
          <cell r="G33">
            <v>113229</v>
          </cell>
          <cell r="H33">
            <v>0</v>
          </cell>
          <cell r="I33">
            <v>113229</v>
          </cell>
        </row>
        <row r="34">
          <cell r="A34" t="str">
            <v>Subcontrato Carpinteria metálica</v>
          </cell>
          <cell r="B34">
            <v>1</v>
          </cell>
          <cell r="C34" t="str">
            <v>Oficial</v>
          </cell>
          <cell r="D34" t="str">
            <v>+</v>
          </cell>
          <cell r="E34">
            <v>1</v>
          </cell>
          <cell r="F34" t="str">
            <v>Ayudante</v>
          </cell>
          <cell r="G34">
            <v>123522</v>
          </cell>
          <cell r="H34">
            <v>0</v>
          </cell>
          <cell r="I34">
            <v>123522</v>
          </cell>
        </row>
        <row r="35">
          <cell r="A35" t="str">
            <v>Subcontrato Eléctrico</v>
          </cell>
          <cell r="B35">
            <v>1</v>
          </cell>
          <cell r="C35" t="str">
            <v xml:space="preserve">Oficial </v>
          </cell>
          <cell r="D35" t="str">
            <v>+</v>
          </cell>
          <cell r="E35">
            <v>1</v>
          </cell>
          <cell r="F35" t="str">
            <v>Ayudante</v>
          </cell>
          <cell r="G35">
            <v>147197</v>
          </cell>
          <cell r="H35">
            <v>0</v>
          </cell>
          <cell r="I35">
            <v>147197</v>
          </cell>
        </row>
        <row r="36">
          <cell r="A36" t="str">
            <v>Carpintería</v>
          </cell>
          <cell r="B36">
            <v>1</v>
          </cell>
          <cell r="C36" t="str">
            <v>Oficial</v>
          </cell>
          <cell r="D36" t="str">
            <v>+</v>
          </cell>
          <cell r="E36">
            <v>2</v>
          </cell>
          <cell r="F36" t="str">
            <v>Ayudante</v>
          </cell>
          <cell r="G36">
            <v>175508</v>
          </cell>
          <cell r="H36">
            <v>0</v>
          </cell>
          <cell r="I36">
            <v>175508</v>
          </cell>
        </row>
        <row r="37">
          <cell r="A37" t="str">
            <v>Pintura</v>
          </cell>
          <cell r="B37">
            <v>2</v>
          </cell>
          <cell r="C37" t="str">
            <v>Oficial</v>
          </cell>
          <cell r="D37" t="str">
            <v>+</v>
          </cell>
          <cell r="E37">
            <v>1</v>
          </cell>
          <cell r="F37" t="str">
            <v>Ayudante</v>
          </cell>
          <cell r="G37">
            <v>186931</v>
          </cell>
          <cell r="H37">
            <v>0</v>
          </cell>
          <cell r="I37">
            <v>186931</v>
          </cell>
        </row>
        <row r="38">
          <cell r="A38" t="str">
            <v>Mampostería</v>
          </cell>
          <cell r="B38">
            <v>2</v>
          </cell>
          <cell r="C38" t="str">
            <v>Oficial</v>
          </cell>
          <cell r="D38" t="str">
            <v>+</v>
          </cell>
          <cell r="E38">
            <v>1</v>
          </cell>
          <cell r="F38" t="str">
            <v>Ayudante</v>
          </cell>
          <cell r="G38">
            <v>162549</v>
          </cell>
          <cell r="H38">
            <v>0</v>
          </cell>
          <cell r="I38">
            <v>162549</v>
          </cell>
        </row>
        <row r="39">
          <cell r="A39" t="str">
            <v>Vías</v>
          </cell>
          <cell r="B39">
            <v>3</v>
          </cell>
          <cell r="C39" t="str">
            <v>Oficial</v>
          </cell>
          <cell r="D39" t="str">
            <v>+</v>
          </cell>
          <cell r="E39">
            <v>4</v>
          </cell>
          <cell r="F39" t="str">
            <v>Ayudante</v>
          </cell>
          <cell r="G39">
            <v>404946</v>
          </cell>
          <cell r="H39">
            <v>0</v>
          </cell>
          <cell r="I39">
            <v>404946</v>
          </cell>
        </row>
      </sheetData>
      <sheetData sheetId="4">
        <row r="12">
          <cell r="A12" t="str">
            <v>COSTOS DE TRANSPORTE</v>
          </cell>
        </row>
      </sheetData>
      <sheetData sheetId="5">
        <row r="11">
          <cell r="A11" t="str">
            <v>Descripción</v>
          </cell>
        </row>
        <row r="12">
          <cell r="A12" t="str">
            <v>COSTOS DE MAQUINARIA Y EQUIPOS</v>
          </cell>
          <cell r="B12" t="str">
            <v>Litro</v>
          </cell>
          <cell r="C12">
            <v>1</v>
          </cell>
          <cell r="D12">
            <v>100</v>
          </cell>
          <cell r="E12">
            <v>0.05</v>
          </cell>
          <cell r="F12">
            <v>105</v>
          </cell>
        </row>
        <row r="13">
          <cell r="A13" t="str">
            <v>A.C.P.M.</v>
          </cell>
          <cell r="B13" t="str">
            <v>GL</v>
          </cell>
          <cell r="C13">
            <v>1</v>
          </cell>
          <cell r="D13">
            <v>6480</v>
          </cell>
          <cell r="E13">
            <v>0.05</v>
          </cell>
          <cell r="F13">
            <v>6804</v>
          </cell>
        </row>
        <row r="14">
          <cell r="A14" t="str">
            <v>JORNADA DIARIA</v>
          </cell>
          <cell r="B14">
            <v>8</v>
          </cell>
          <cell r="C14">
            <v>1</v>
          </cell>
          <cell r="D14">
            <v>350</v>
          </cell>
          <cell r="E14">
            <v>0.05</v>
          </cell>
          <cell r="F14">
            <v>367.5</v>
          </cell>
        </row>
        <row r="15">
          <cell r="A15" t="str">
            <v>Descripción</v>
          </cell>
          <cell r="B15" t="str">
            <v>Tarifa hora</v>
          </cell>
          <cell r="C15">
            <v>1</v>
          </cell>
          <cell r="D15" t="str">
            <v>Tarifa -día</v>
          </cell>
          <cell r="E15" t="str">
            <v>% Actualización</v>
          </cell>
          <cell r="F15" t="str">
            <v>Valor Actualizado</v>
          </cell>
        </row>
        <row r="16">
          <cell r="A16" t="str">
            <v>Cargador tipo Cat - 904</v>
          </cell>
          <cell r="B16">
            <v>65000</v>
          </cell>
          <cell r="C16">
            <v>1</v>
          </cell>
          <cell r="D16">
            <v>520000</v>
          </cell>
          <cell r="E16">
            <v>0.05</v>
          </cell>
          <cell r="F16">
            <v>546000</v>
          </cell>
        </row>
        <row r="17">
          <cell r="A17" t="str">
            <v>Buggis</v>
          </cell>
          <cell r="B17">
            <v>800</v>
          </cell>
          <cell r="C17">
            <v>1</v>
          </cell>
          <cell r="D17">
            <v>6400</v>
          </cell>
          <cell r="E17">
            <v>0.05</v>
          </cell>
          <cell r="F17">
            <v>6720</v>
          </cell>
        </row>
        <row r="18">
          <cell r="A18" t="str">
            <v>Compresor</v>
          </cell>
          <cell r="B18">
            <v>23200</v>
          </cell>
          <cell r="C18">
            <v>1</v>
          </cell>
          <cell r="D18">
            <v>185600</v>
          </cell>
          <cell r="E18">
            <v>0.05</v>
          </cell>
          <cell r="F18">
            <v>194880</v>
          </cell>
        </row>
        <row r="19">
          <cell r="A19" t="str">
            <v>Compresor 2 martillos 185 PCM</v>
          </cell>
          <cell r="B19">
            <v>31320</v>
          </cell>
          <cell r="C19">
            <v>1</v>
          </cell>
          <cell r="D19">
            <v>250560</v>
          </cell>
          <cell r="E19">
            <v>0.05</v>
          </cell>
          <cell r="F19">
            <v>263088</v>
          </cell>
        </row>
        <row r="20">
          <cell r="A20" t="str">
            <v>Cortadora</v>
          </cell>
          <cell r="B20">
            <v>23201</v>
          </cell>
          <cell r="C20">
            <v>2</v>
          </cell>
          <cell r="D20">
            <v>185608</v>
          </cell>
          <cell r="E20">
            <v>0.05</v>
          </cell>
          <cell r="F20">
            <v>194888.4</v>
          </cell>
        </row>
        <row r="21">
          <cell r="A21" t="str">
            <v>Equipo de topografía</v>
          </cell>
          <cell r="B21">
            <v>15000</v>
          </cell>
          <cell r="C21">
            <v>1</v>
          </cell>
          <cell r="D21">
            <v>120000</v>
          </cell>
          <cell r="E21">
            <v>0.05</v>
          </cell>
          <cell r="F21">
            <v>126000</v>
          </cell>
        </row>
        <row r="22">
          <cell r="A22" t="str">
            <v>Equipo de Soldadura</v>
          </cell>
          <cell r="B22">
            <v>10000</v>
          </cell>
          <cell r="C22">
            <v>1</v>
          </cell>
          <cell r="D22">
            <v>80000</v>
          </cell>
          <cell r="E22">
            <v>0.05</v>
          </cell>
          <cell r="F22">
            <v>84000</v>
          </cell>
        </row>
        <row r="23">
          <cell r="A23" t="str">
            <v>Figuradora</v>
          </cell>
          <cell r="B23">
            <v>3500</v>
          </cell>
          <cell r="C23">
            <v>1</v>
          </cell>
          <cell r="D23">
            <v>28000</v>
          </cell>
          <cell r="E23">
            <v>0.05</v>
          </cell>
          <cell r="F23">
            <v>29400</v>
          </cell>
        </row>
        <row r="24">
          <cell r="A24" t="str">
            <v>Pulidora</v>
          </cell>
          <cell r="B24">
            <v>6000</v>
          </cell>
          <cell r="C24">
            <v>1</v>
          </cell>
          <cell r="D24">
            <v>48000</v>
          </cell>
          <cell r="E24">
            <v>0.05</v>
          </cell>
          <cell r="F24">
            <v>50400</v>
          </cell>
        </row>
        <row r="25">
          <cell r="A25" t="str">
            <v>Pulidora pisos incluye piedras y ceras</v>
          </cell>
          <cell r="B25">
            <v>12000</v>
          </cell>
          <cell r="C25">
            <v>1</v>
          </cell>
          <cell r="D25">
            <v>96000</v>
          </cell>
          <cell r="E25">
            <v>0.05</v>
          </cell>
          <cell r="F25">
            <v>100800</v>
          </cell>
        </row>
        <row r="26">
          <cell r="A26" t="str">
            <v>Formaleta</v>
          </cell>
          <cell r="B26">
            <v>287.5</v>
          </cell>
          <cell r="C26">
            <v>1</v>
          </cell>
          <cell r="D26">
            <v>2300</v>
          </cell>
          <cell r="E26">
            <v>0.05</v>
          </cell>
          <cell r="F26">
            <v>2415</v>
          </cell>
        </row>
        <row r="27">
          <cell r="A27" t="str">
            <v>Formaleta metalica para Bordillo</v>
          </cell>
          <cell r="B27">
            <v>1000</v>
          </cell>
          <cell r="C27">
            <v>1</v>
          </cell>
          <cell r="D27">
            <v>8000</v>
          </cell>
          <cell r="E27">
            <v>0.05</v>
          </cell>
          <cell r="F27">
            <v>8400</v>
          </cell>
        </row>
        <row r="28">
          <cell r="A28" t="str">
            <v>Formaleta entrepiso por 4 semanas M2</v>
          </cell>
          <cell r="B28">
            <v>200</v>
          </cell>
          <cell r="C28">
            <v>1</v>
          </cell>
          <cell r="D28">
            <v>1600</v>
          </cell>
          <cell r="E28">
            <v>0.05</v>
          </cell>
          <cell r="F28">
            <v>1680</v>
          </cell>
        </row>
        <row r="29">
          <cell r="A29" t="str">
            <v>Formaleta entrepiso M2</v>
          </cell>
          <cell r="B29">
            <v>400</v>
          </cell>
          <cell r="C29">
            <v>1</v>
          </cell>
          <cell r="D29">
            <v>3200</v>
          </cell>
          <cell r="E29">
            <v>0.05</v>
          </cell>
          <cell r="F29">
            <v>3360</v>
          </cell>
        </row>
        <row r="30">
          <cell r="A30" t="str">
            <v>Herramienta Eléctrica</v>
          </cell>
          <cell r="B30">
            <v>800</v>
          </cell>
          <cell r="C30">
            <v>1</v>
          </cell>
          <cell r="D30">
            <v>6400</v>
          </cell>
          <cell r="E30">
            <v>0.05</v>
          </cell>
          <cell r="F30">
            <v>6720</v>
          </cell>
        </row>
        <row r="31">
          <cell r="A31" t="str">
            <v>Herramienta menor</v>
          </cell>
          <cell r="B31">
            <v>437.5</v>
          </cell>
          <cell r="C31">
            <v>1</v>
          </cell>
          <cell r="D31">
            <v>3500</v>
          </cell>
          <cell r="E31">
            <v>0.05</v>
          </cell>
          <cell r="F31">
            <v>3675</v>
          </cell>
        </row>
        <row r="32">
          <cell r="A32" t="str">
            <v>Mezcladora a gasolina</v>
          </cell>
          <cell r="B32">
            <v>8000</v>
          </cell>
          <cell r="C32">
            <v>1</v>
          </cell>
          <cell r="D32">
            <v>64000</v>
          </cell>
          <cell r="E32">
            <v>0.05</v>
          </cell>
          <cell r="F32">
            <v>67200</v>
          </cell>
        </row>
        <row r="33">
          <cell r="A33" t="str">
            <v>Motosierra profesional</v>
          </cell>
          <cell r="B33">
            <v>18000</v>
          </cell>
          <cell r="C33">
            <v>1</v>
          </cell>
          <cell r="D33">
            <v>144000</v>
          </cell>
          <cell r="E33">
            <v>0.05</v>
          </cell>
          <cell r="F33">
            <v>151200</v>
          </cell>
        </row>
        <row r="34">
          <cell r="A34" t="str">
            <v>Andamio metálico</v>
          </cell>
          <cell r="B34">
            <v>200</v>
          </cell>
          <cell r="C34">
            <v>1</v>
          </cell>
          <cell r="D34">
            <v>1600</v>
          </cell>
          <cell r="E34">
            <v>0.05</v>
          </cell>
          <cell r="F34">
            <v>1680</v>
          </cell>
        </row>
        <row r="35">
          <cell r="A35" t="str">
            <v xml:space="preserve">Paral metálico </v>
          </cell>
          <cell r="B35">
            <v>150</v>
          </cell>
          <cell r="C35">
            <v>1</v>
          </cell>
          <cell r="D35">
            <v>1200</v>
          </cell>
          <cell r="E35">
            <v>0.05</v>
          </cell>
          <cell r="F35">
            <v>1260</v>
          </cell>
        </row>
        <row r="36">
          <cell r="A36" t="str">
            <v>Paral telescopico</v>
          </cell>
          <cell r="B36">
            <v>250</v>
          </cell>
          <cell r="C36">
            <v>1</v>
          </cell>
          <cell r="D36">
            <v>2000</v>
          </cell>
          <cell r="E36">
            <v>0.05</v>
          </cell>
          <cell r="F36">
            <v>2100</v>
          </cell>
        </row>
        <row r="37">
          <cell r="A37" t="str">
            <v>Poleas y Cuerdas</v>
          </cell>
          <cell r="B37">
            <v>4500</v>
          </cell>
          <cell r="C37">
            <v>1</v>
          </cell>
          <cell r="D37">
            <v>36000</v>
          </cell>
          <cell r="E37">
            <v>0.05</v>
          </cell>
          <cell r="F37">
            <v>37800</v>
          </cell>
        </row>
        <row r="38">
          <cell r="A38" t="str">
            <v>Pertiga</v>
          </cell>
          <cell r="B38">
            <v>4501</v>
          </cell>
          <cell r="C38">
            <v>1</v>
          </cell>
          <cell r="D38">
            <v>36008</v>
          </cell>
          <cell r="E38">
            <v>0.05</v>
          </cell>
          <cell r="F38">
            <v>37808.400000000001</v>
          </cell>
        </row>
        <row r="39">
          <cell r="A39" t="str">
            <v>Rana</v>
          </cell>
          <cell r="B39">
            <v>5625</v>
          </cell>
          <cell r="C39">
            <v>1</v>
          </cell>
          <cell r="D39">
            <v>45000</v>
          </cell>
          <cell r="E39">
            <v>0.05</v>
          </cell>
          <cell r="F39">
            <v>47250</v>
          </cell>
        </row>
        <row r="40">
          <cell r="A40" t="str">
            <v>Retroexcavadora</v>
          </cell>
          <cell r="B40">
            <v>70000</v>
          </cell>
          <cell r="C40">
            <v>1</v>
          </cell>
          <cell r="D40">
            <v>560000</v>
          </cell>
          <cell r="E40">
            <v>0.05</v>
          </cell>
          <cell r="F40">
            <v>588000</v>
          </cell>
        </row>
        <row r="41">
          <cell r="A41" t="str">
            <v>Retroexcavadora llantas Tipo Cat 428</v>
          </cell>
          <cell r="B41">
            <v>80000</v>
          </cell>
          <cell r="C41">
            <v>1</v>
          </cell>
          <cell r="D41">
            <v>640000</v>
          </cell>
          <cell r="E41">
            <v>0.05</v>
          </cell>
          <cell r="F41">
            <v>672000</v>
          </cell>
        </row>
        <row r="42">
          <cell r="A42" t="str">
            <v>Tanque de agua</v>
          </cell>
          <cell r="B42">
            <v>37500</v>
          </cell>
          <cell r="C42">
            <v>1</v>
          </cell>
          <cell r="D42">
            <v>300000</v>
          </cell>
          <cell r="E42">
            <v>0.05</v>
          </cell>
          <cell r="F42">
            <v>315000</v>
          </cell>
        </row>
        <row r="43">
          <cell r="A43" t="str">
            <v>Taladro Industrial</v>
          </cell>
          <cell r="B43">
            <v>5000</v>
          </cell>
          <cell r="C43">
            <v>1</v>
          </cell>
          <cell r="D43">
            <v>40000</v>
          </cell>
          <cell r="E43">
            <v>0.05</v>
          </cell>
          <cell r="F43">
            <v>42000</v>
          </cell>
        </row>
        <row r="44">
          <cell r="A44" t="str">
            <v>Vibrocompactador a gasolina</v>
          </cell>
          <cell r="B44">
            <v>64000</v>
          </cell>
          <cell r="C44">
            <v>1</v>
          </cell>
          <cell r="D44">
            <v>512000</v>
          </cell>
          <cell r="E44">
            <v>0.05</v>
          </cell>
          <cell r="F44">
            <v>537600</v>
          </cell>
        </row>
        <row r="45">
          <cell r="A45" t="str">
            <v>Vibrador electrico concreto 110</v>
          </cell>
          <cell r="B45">
            <v>5800</v>
          </cell>
          <cell r="C45">
            <v>1</v>
          </cell>
          <cell r="D45">
            <v>46400</v>
          </cell>
          <cell r="E45">
            <v>0.05</v>
          </cell>
          <cell r="F45">
            <v>48720</v>
          </cell>
        </row>
        <row r="46">
          <cell r="A46" t="str">
            <v>Vibrador a gasolina</v>
          </cell>
          <cell r="B46">
            <v>5625</v>
          </cell>
          <cell r="C46">
            <v>1</v>
          </cell>
          <cell r="D46">
            <v>45000</v>
          </cell>
          <cell r="E46">
            <v>0.05</v>
          </cell>
          <cell r="F46">
            <v>47250</v>
          </cell>
        </row>
        <row r="47">
          <cell r="A47" t="str">
            <v>Volqueta (6m3/Operario y combustible)</v>
          </cell>
          <cell r="B47">
            <v>37500</v>
          </cell>
          <cell r="C47">
            <v>1</v>
          </cell>
          <cell r="D47">
            <v>300000</v>
          </cell>
          <cell r="E47">
            <v>0.05</v>
          </cell>
          <cell r="F47">
            <v>315000</v>
          </cell>
        </row>
        <row r="48">
          <cell r="A48" t="str">
            <v>Compresor 185 P3/min GD</v>
          </cell>
          <cell r="B48">
            <v>43750</v>
          </cell>
          <cell r="C48">
            <v>1</v>
          </cell>
          <cell r="D48">
            <v>350000</v>
          </cell>
          <cell r="E48">
            <v>0.05</v>
          </cell>
          <cell r="F48">
            <v>367500</v>
          </cell>
        </row>
        <row r="49">
          <cell r="A49" t="str">
            <v>Motoniveladora</v>
          </cell>
          <cell r="B49">
            <v>110000</v>
          </cell>
          <cell r="C49">
            <v>1</v>
          </cell>
          <cell r="D49">
            <v>880000</v>
          </cell>
          <cell r="E49">
            <v>0.05</v>
          </cell>
          <cell r="F49">
            <v>924000</v>
          </cell>
        </row>
        <row r="50">
          <cell r="A50" t="str">
            <v>Rodillo Compactador</v>
          </cell>
          <cell r="B50">
            <v>70000</v>
          </cell>
          <cell r="C50">
            <v>1</v>
          </cell>
          <cell r="D50">
            <v>560000</v>
          </cell>
          <cell r="E50">
            <v>0.05</v>
          </cell>
          <cell r="F50">
            <v>588000</v>
          </cell>
        </row>
        <row r="51">
          <cell r="A51" t="str">
            <v>Formaleta Metalica Para Pavimento</v>
          </cell>
          <cell r="B51">
            <v>125</v>
          </cell>
          <cell r="C51">
            <v>1</v>
          </cell>
          <cell r="D51">
            <v>1000</v>
          </cell>
          <cell r="E51">
            <v>0.05</v>
          </cell>
          <cell r="F51">
            <v>1050</v>
          </cell>
        </row>
        <row r="52">
          <cell r="A52" t="str">
            <v>Alambre Cu desnudo AWG 10</v>
          </cell>
          <cell r="B52" t="str">
            <v>KG</v>
          </cell>
          <cell r="C52">
            <v>1</v>
          </cell>
          <cell r="D52">
            <v>17342.5</v>
          </cell>
          <cell r="E52">
            <v>0.05</v>
          </cell>
          <cell r="F52">
            <v>18209.625</v>
          </cell>
        </row>
        <row r="53">
          <cell r="A53" t="str">
            <v>Alambre Cu desnudo AWG 14 x kg</v>
          </cell>
          <cell r="B53" t="str">
            <v>KG</v>
          </cell>
          <cell r="C53">
            <v>1</v>
          </cell>
          <cell r="D53">
            <v>18937.5</v>
          </cell>
          <cell r="E53">
            <v>0.05</v>
          </cell>
          <cell r="F53">
            <v>19884.375</v>
          </cell>
        </row>
        <row r="54">
          <cell r="A54" t="str">
            <v>Alambre Cu desnudo AWG 14 x ML</v>
          </cell>
          <cell r="B54" t="str">
            <v>ML</v>
          </cell>
          <cell r="C54">
            <v>1</v>
          </cell>
          <cell r="D54">
            <v>300</v>
          </cell>
          <cell r="E54">
            <v>0.05</v>
          </cell>
          <cell r="F54">
            <v>315</v>
          </cell>
        </row>
        <row r="55">
          <cell r="A55" t="str">
            <v>Alambre de cobre 12 AWG desnudo</v>
          </cell>
          <cell r="B55" t="str">
            <v>ML</v>
          </cell>
          <cell r="C55">
            <v>1</v>
          </cell>
          <cell r="D55">
            <v>1100</v>
          </cell>
          <cell r="E55">
            <v>0.05</v>
          </cell>
          <cell r="F55">
            <v>1155</v>
          </cell>
        </row>
        <row r="56">
          <cell r="A56" t="str">
            <v>Alambre de cobre 12 THHN</v>
          </cell>
          <cell r="B56" t="str">
            <v>ML</v>
          </cell>
          <cell r="C56">
            <v>1</v>
          </cell>
          <cell r="D56">
            <v>1150</v>
          </cell>
          <cell r="E56">
            <v>0.05</v>
          </cell>
          <cell r="F56">
            <v>1207.5</v>
          </cell>
        </row>
        <row r="57">
          <cell r="A57" t="str">
            <v>Alambre negro Cal. 18</v>
          </cell>
          <cell r="B57" t="str">
            <v>KG</v>
          </cell>
          <cell r="C57">
            <v>1</v>
          </cell>
          <cell r="D57">
            <v>2800</v>
          </cell>
          <cell r="E57">
            <v>0.05</v>
          </cell>
          <cell r="F57">
            <v>2940</v>
          </cell>
        </row>
        <row r="58">
          <cell r="A58" t="str">
            <v>Alambre Teléfono 2x22 estañado</v>
          </cell>
          <cell r="B58" t="str">
            <v>ML</v>
          </cell>
          <cell r="C58">
            <v>1</v>
          </cell>
          <cell r="D58">
            <v>395</v>
          </cell>
          <cell r="E58">
            <v>0.05</v>
          </cell>
          <cell r="F58">
            <v>414.75</v>
          </cell>
        </row>
        <row r="59">
          <cell r="A59" t="str">
            <v>Alambre Teléfono 2x22 trenzado</v>
          </cell>
          <cell r="B59" t="str">
            <v>ML</v>
          </cell>
          <cell r="C59">
            <v>1</v>
          </cell>
          <cell r="D59">
            <v>195</v>
          </cell>
          <cell r="E59">
            <v>0.05</v>
          </cell>
          <cell r="F59">
            <v>204.75</v>
          </cell>
        </row>
        <row r="60">
          <cell r="A60" t="str">
            <v>Alquiler Campamento 20 a 60 M2</v>
          </cell>
          <cell r="B60" t="str">
            <v>MES</v>
          </cell>
          <cell r="C60">
            <v>1</v>
          </cell>
          <cell r="D60">
            <v>185000</v>
          </cell>
          <cell r="E60">
            <v>0.05</v>
          </cell>
          <cell r="F60">
            <v>194250</v>
          </cell>
        </row>
        <row r="61">
          <cell r="A61" t="str">
            <v>Alumol Sika</v>
          </cell>
          <cell r="B61" t="str">
            <v>GL</v>
          </cell>
          <cell r="C61">
            <v>1</v>
          </cell>
          <cell r="D61">
            <v>58000</v>
          </cell>
          <cell r="E61">
            <v>0.05</v>
          </cell>
          <cell r="F61">
            <v>60900</v>
          </cell>
        </row>
        <row r="62">
          <cell r="A62" t="str">
            <v>Anclajes con resina epoxica</v>
          </cell>
          <cell r="B62" t="str">
            <v>KG</v>
          </cell>
          <cell r="C62">
            <v>1</v>
          </cell>
          <cell r="D62">
            <v>39440</v>
          </cell>
          <cell r="E62">
            <v>0.05</v>
          </cell>
          <cell r="F62">
            <v>41412</v>
          </cell>
        </row>
      </sheetData>
      <sheetData sheetId="6">
        <row r="11">
          <cell r="A11" t="str">
            <v>Descripción</v>
          </cell>
          <cell r="B11" t="str">
            <v>Unid</v>
          </cell>
          <cell r="C11" t="str">
            <v>Cant</v>
          </cell>
          <cell r="D11" t="str">
            <v>Valor unitario</v>
          </cell>
          <cell r="E11" t="str">
            <v>% Actualización</v>
          </cell>
          <cell r="F11" t="str">
            <v>Vlr Actualizado</v>
          </cell>
          <cell r="G11" t="str">
            <v>Observaciones / proveedor</v>
          </cell>
        </row>
        <row r="12">
          <cell r="A12" t="str">
            <v>Agua</v>
          </cell>
          <cell r="B12" t="str">
            <v>Litro</v>
          </cell>
          <cell r="C12">
            <v>1</v>
          </cell>
          <cell r="D12">
            <v>100</v>
          </cell>
          <cell r="E12">
            <v>0.05</v>
          </cell>
          <cell r="F12">
            <v>105</v>
          </cell>
        </row>
        <row r="13">
          <cell r="A13" t="str">
            <v>A.C.P.M.</v>
          </cell>
          <cell r="B13" t="str">
            <v>GL</v>
          </cell>
          <cell r="C13">
            <v>1</v>
          </cell>
          <cell r="D13">
            <v>6480</v>
          </cell>
          <cell r="E13">
            <v>0.05</v>
          </cell>
          <cell r="F13">
            <v>6804</v>
          </cell>
        </row>
        <row r="14">
          <cell r="A14" t="str">
            <v>Abrazadera metálica</v>
          </cell>
          <cell r="B14" t="str">
            <v>UN</v>
          </cell>
          <cell r="C14">
            <v>1</v>
          </cell>
          <cell r="D14">
            <v>350</v>
          </cell>
          <cell r="E14">
            <v>0.05</v>
          </cell>
          <cell r="F14">
            <v>367.5</v>
          </cell>
        </row>
        <row r="15">
          <cell r="A15" t="str">
            <v>Abrazadera metálica 1 1/2"</v>
          </cell>
          <cell r="B15" t="str">
            <v>UN</v>
          </cell>
          <cell r="C15">
            <v>1</v>
          </cell>
          <cell r="D15">
            <v>1000</v>
          </cell>
          <cell r="E15">
            <v>0.05</v>
          </cell>
          <cell r="F15">
            <v>1050</v>
          </cell>
        </row>
        <row r="16">
          <cell r="A16" t="str">
            <v>Abrazadera metálica 1 1/4"</v>
          </cell>
          <cell r="B16" t="str">
            <v>UN</v>
          </cell>
          <cell r="C16">
            <v>1</v>
          </cell>
          <cell r="D16">
            <v>750</v>
          </cell>
          <cell r="E16">
            <v>0.05</v>
          </cell>
          <cell r="F16">
            <v>787.5</v>
          </cell>
        </row>
        <row r="17">
          <cell r="A17" t="str">
            <v>Abrazadera metálica 1"</v>
          </cell>
          <cell r="B17" t="str">
            <v>UN</v>
          </cell>
          <cell r="C17">
            <v>1</v>
          </cell>
          <cell r="D17">
            <v>500</v>
          </cell>
          <cell r="E17">
            <v>0.05</v>
          </cell>
          <cell r="F17">
            <v>525</v>
          </cell>
        </row>
        <row r="18">
          <cell r="A18" t="str">
            <v>Abrazadera metálica 2"</v>
          </cell>
          <cell r="B18" t="str">
            <v>UN</v>
          </cell>
          <cell r="C18">
            <v>1</v>
          </cell>
          <cell r="D18">
            <v>1200</v>
          </cell>
          <cell r="E18">
            <v>0.05</v>
          </cell>
          <cell r="F18">
            <v>1260</v>
          </cell>
        </row>
        <row r="19">
          <cell r="A19" t="str">
            <v>Abrazadera galvanizada de 8"-10" de dos salidas</v>
          </cell>
          <cell r="B19" t="str">
            <v>UN</v>
          </cell>
          <cell r="C19">
            <v>1</v>
          </cell>
          <cell r="D19">
            <v>13000</v>
          </cell>
          <cell r="E19">
            <v>0.05</v>
          </cell>
          <cell r="F19">
            <v>13650</v>
          </cell>
        </row>
        <row r="20">
          <cell r="A20" t="str">
            <v>Abrazadera para montaje de transformador</v>
          </cell>
          <cell r="B20" t="str">
            <v>UN</v>
          </cell>
          <cell r="C20">
            <v>2</v>
          </cell>
          <cell r="D20">
            <v>27500</v>
          </cell>
          <cell r="E20">
            <v>0.05</v>
          </cell>
          <cell r="F20">
            <v>28875</v>
          </cell>
        </row>
        <row r="21">
          <cell r="A21" t="str">
            <v>Accesorios Sanit.</v>
          </cell>
          <cell r="B21" t="str">
            <v>gl</v>
          </cell>
          <cell r="C21">
            <v>1</v>
          </cell>
          <cell r="D21">
            <v>84000</v>
          </cell>
          <cell r="E21">
            <v>0.05</v>
          </cell>
          <cell r="F21">
            <v>88200</v>
          </cell>
        </row>
        <row r="22">
          <cell r="A22" t="str">
            <v>Accesorios - Codo de 90° 2"</v>
          </cell>
          <cell r="B22" t="str">
            <v>UN</v>
          </cell>
          <cell r="C22">
            <v>1</v>
          </cell>
          <cell r="D22">
            <v>1500</v>
          </cell>
          <cell r="E22">
            <v>0.05</v>
          </cell>
          <cell r="F22">
            <v>1575</v>
          </cell>
        </row>
        <row r="23">
          <cell r="A23" t="str">
            <v>Accesorios - Codo de 90° 3"</v>
          </cell>
          <cell r="B23" t="str">
            <v>UN</v>
          </cell>
          <cell r="C23">
            <v>1</v>
          </cell>
          <cell r="D23">
            <v>3500</v>
          </cell>
          <cell r="E23">
            <v>0.05</v>
          </cell>
          <cell r="F23">
            <v>3675</v>
          </cell>
        </row>
        <row r="24">
          <cell r="A24" t="str">
            <v>Accesorios - Codo de 90° 4"</v>
          </cell>
          <cell r="B24" t="str">
            <v>UN</v>
          </cell>
          <cell r="C24">
            <v>1</v>
          </cell>
          <cell r="D24">
            <v>6450</v>
          </cell>
          <cell r="E24">
            <v>0.05</v>
          </cell>
          <cell r="F24">
            <v>6772.5</v>
          </cell>
        </row>
        <row r="25">
          <cell r="A25" t="str">
            <v>Accesorios - Y de 3"</v>
          </cell>
          <cell r="B25" t="str">
            <v>UN</v>
          </cell>
          <cell r="C25">
            <v>1</v>
          </cell>
          <cell r="D25">
            <v>5290</v>
          </cell>
          <cell r="E25">
            <v>0.05</v>
          </cell>
          <cell r="F25">
            <v>5554.5</v>
          </cell>
        </row>
        <row r="26">
          <cell r="A26" t="str">
            <v>Accesorios - Y de 4"</v>
          </cell>
          <cell r="B26" t="str">
            <v>UN</v>
          </cell>
          <cell r="C26">
            <v>1</v>
          </cell>
          <cell r="D26">
            <v>9396</v>
          </cell>
          <cell r="E26">
            <v>0.05</v>
          </cell>
          <cell r="F26">
            <v>9865.7999999999993</v>
          </cell>
        </row>
        <row r="27">
          <cell r="A27" t="str">
            <v>Accesorios PVC-P 1 1/2"</v>
          </cell>
          <cell r="B27" t="str">
            <v>UN</v>
          </cell>
          <cell r="C27">
            <v>1</v>
          </cell>
          <cell r="D27">
            <v>2600</v>
          </cell>
          <cell r="E27">
            <v>0.05</v>
          </cell>
          <cell r="F27">
            <v>2730</v>
          </cell>
        </row>
        <row r="28">
          <cell r="A28" t="str">
            <v>Accesorios PVC-P 1 1/4"</v>
          </cell>
          <cell r="B28" t="str">
            <v>UN</v>
          </cell>
          <cell r="C28">
            <v>1</v>
          </cell>
          <cell r="D28">
            <v>1850</v>
          </cell>
          <cell r="E28">
            <v>0.05</v>
          </cell>
          <cell r="F28">
            <v>1942.5</v>
          </cell>
        </row>
        <row r="29">
          <cell r="A29" t="str">
            <v>Accesorios PVC-P 1"</v>
          </cell>
          <cell r="B29" t="str">
            <v>UN</v>
          </cell>
          <cell r="C29">
            <v>1</v>
          </cell>
          <cell r="D29">
            <v>980</v>
          </cell>
          <cell r="E29">
            <v>0.05</v>
          </cell>
          <cell r="F29">
            <v>1029</v>
          </cell>
        </row>
        <row r="30">
          <cell r="A30" t="str">
            <v>Accesorios PVC-P 1/2"</v>
          </cell>
          <cell r="B30" t="str">
            <v>UN</v>
          </cell>
          <cell r="C30">
            <v>1</v>
          </cell>
          <cell r="D30">
            <v>500</v>
          </cell>
          <cell r="E30">
            <v>0.05</v>
          </cell>
          <cell r="F30">
            <v>525</v>
          </cell>
        </row>
        <row r="31">
          <cell r="A31" t="str">
            <v>Accesorios PVC-P 2"</v>
          </cell>
          <cell r="B31" t="str">
            <v>UN</v>
          </cell>
          <cell r="C31">
            <v>1</v>
          </cell>
          <cell r="D31">
            <v>6000</v>
          </cell>
          <cell r="E31">
            <v>0.05</v>
          </cell>
          <cell r="F31">
            <v>6300</v>
          </cell>
        </row>
        <row r="32">
          <cell r="A32" t="str">
            <v>Accesorios PVC-P 3/4"</v>
          </cell>
          <cell r="B32" t="str">
            <v>UN</v>
          </cell>
          <cell r="C32">
            <v>1</v>
          </cell>
          <cell r="D32">
            <v>500</v>
          </cell>
          <cell r="E32">
            <v>0.05</v>
          </cell>
          <cell r="F32">
            <v>525</v>
          </cell>
        </row>
        <row r="33">
          <cell r="A33" t="str">
            <v>Acero 37,000 p.s.i. 1/4"</v>
          </cell>
          <cell r="B33" t="str">
            <v>KG</v>
          </cell>
          <cell r="C33">
            <v>1</v>
          </cell>
          <cell r="D33">
            <v>1800</v>
          </cell>
          <cell r="E33">
            <v>0.05</v>
          </cell>
          <cell r="F33">
            <v>1890</v>
          </cell>
        </row>
        <row r="34">
          <cell r="A34" t="str">
            <v xml:space="preserve">Acero 60,000 p.s.i. </v>
          </cell>
          <cell r="B34" t="str">
            <v>KG</v>
          </cell>
          <cell r="C34">
            <v>1</v>
          </cell>
          <cell r="D34">
            <v>2200</v>
          </cell>
          <cell r="E34">
            <v>0.05</v>
          </cell>
          <cell r="F34">
            <v>2310</v>
          </cell>
        </row>
        <row r="35">
          <cell r="A35" t="str">
            <v>Acero de refuerzo 60000 PSI</v>
          </cell>
          <cell r="B35" t="str">
            <v>KG</v>
          </cell>
          <cell r="C35">
            <v>1</v>
          </cell>
          <cell r="D35" t="e">
            <v>#REF!</v>
          </cell>
          <cell r="E35">
            <v>0.05</v>
          </cell>
          <cell r="F35" t="e">
            <v>#REF!</v>
          </cell>
        </row>
        <row r="36">
          <cell r="A36" t="str">
            <v>Acero figurado 37,000 p.s.i. 1/4"</v>
          </cell>
          <cell r="B36" t="str">
            <v>KG</v>
          </cell>
          <cell r="C36">
            <v>1</v>
          </cell>
          <cell r="D36">
            <v>1800</v>
          </cell>
          <cell r="E36">
            <v>0.05</v>
          </cell>
          <cell r="F36">
            <v>1890</v>
          </cell>
        </row>
        <row r="37">
          <cell r="A37" t="str">
            <v>Acero figurado 60,000 p.s.i. 1/2"</v>
          </cell>
          <cell r="B37" t="str">
            <v>KG</v>
          </cell>
          <cell r="C37">
            <v>1</v>
          </cell>
          <cell r="D37">
            <v>3426</v>
          </cell>
          <cell r="E37">
            <v>0.05</v>
          </cell>
          <cell r="F37">
            <v>3597.3</v>
          </cell>
        </row>
        <row r="38">
          <cell r="A38" t="str">
            <v>Ad.Terminal cond.1"</v>
          </cell>
          <cell r="B38" t="str">
            <v>UN</v>
          </cell>
          <cell r="C38">
            <v>1</v>
          </cell>
          <cell r="D38">
            <v>295</v>
          </cell>
          <cell r="E38">
            <v>0.05</v>
          </cell>
          <cell r="F38">
            <v>309.75</v>
          </cell>
        </row>
        <row r="39">
          <cell r="A39" t="str">
            <v>Ad.Terminal cond.1/2"</v>
          </cell>
          <cell r="B39" t="str">
            <v>UN</v>
          </cell>
          <cell r="C39">
            <v>1</v>
          </cell>
          <cell r="D39">
            <v>110</v>
          </cell>
          <cell r="E39">
            <v>0.05</v>
          </cell>
          <cell r="F39">
            <v>115.5</v>
          </cell>
        </row>
        <row r="40">
          <cell r="A40" t="str">
            <v>Ad.Terminal cond.3/4"</v>
          </cell>
          <cell r="B40" t="str">
            <v>UN</v>
          </cell>
          <cell r="C40">
            <v>1</v>
          </cell>
          <cell r="D40">
            <v>178.030303030303</v>
          </cell>
          <cell r="E40">
            <v>0.05</v>
          </cell>
          <cell r="F40">
            <v>186.93181818181816</v>
          </cell>
        </row>
        <row r="41">
          <cell r="A41" t="str">
            <v>Adaptador conduit de 1/2"</v>
          </cell>
          <cell r="B41" t="str">
            <v>UN</v>
          </cell>
          <cell r="C41">
            <v>1</v>
          </cell>
          <cell r="D41">
            <v>300</v>
          </cell>
          <cell r="E41">
            <v>0.05</v>
          </cell>
          <cell r="F41">
            <v>315</v>
          </cell>
        </row>
        <row r="42">
          <cell r="A42" t="str">
            <v>Adaptador macho PVC de 1"</v>
          </cell>
          <cell r="B42" t="str">
            <v>UN</v>
          </cell>
          <cell r="C42">
            <v>1</v>
          </cell>
          <cell r="D42">
            <v>910</v>
          </cell>
          <cell r="E42">
            <v>0.05</v>
          </cell>
          <cell r="F42">
            <v>955.5</v>
          </cell>
        </row>
        <row r="43">
          <cell r="A43" t="str">
            <v>Adaptador macho PVC de 1/2"</v>
          </cell>
          <cell r="B43" t="str">
            <v>UN</v>
          </cell>
          <cell r="C43">
            <v>1</v>
          </cell>
          <cell r="D43">
            <v>240</v>
          </cell>
          <cell r="E43">
            <v>0.05</v>
          </cell>
          <cell r="F43">
            <v>252</v>
          </cell>
        </row>
        <row r="44">
          <cell r="A44" t="str">
            <v>Adaptador macho PVC de 2 plg</v>
          </cell>
          <cell r="B44" t="str">
            <v>UN</v>
          </cell>
          <cell r="C44">
            <v>1</v>
          </cell>
          <cell r="D44">
            <v>3050</v>
          </cell>
          <cell r="E44">
            <v>0.05</v>
          </cell>
          <cell r="F44">
            <v>3202.5</v>
          </cell>
        </row>
        <row r="45">
          <cell r="A45" t="str">
            <v>Adoquín peatonal Santa Fe</v>
          </cell>
          <cell r="B45" t="str">
            <v>UN</v>
          </cell>
          <cell r="C45">
            <v>1</v>
          </cell>
          <cell r="D45">
            <v>900</v>
          </cell>
          <cell r="E45">
            <v>0.05</v>
          </cell>
          <cell r="F45">
            <v>945</v>
          </cell>
        </row>
        <row r="46">
          <cell r="A46" t="str">
            <v>Agarraderas metálicas l=0.10</v>
          </cell>
          <cell r="B46" t="str">
            <v>UN</v>
          </cell>
          <cell r="C46">
            <v>1</v>
          </cell>
          <cell r="D46">
            <v>7500</v>
          </cell>
          <cell r="E46">
            <v>0.05</v>
          </cell>
          <cell r="F46">
            <v>7875</v>
          </cell>
        </row>
        <row r="47">
          <cell r="A47" t="str">
            <v>Agregado Grueso. Incluye transporte.</v>
          </cell>
          <cell r="B47" t="str">
            <v>M3</v>
          </cell>
          <cell r="C47">
            <v>1</v>
          </cell>
          <cell r="D47">
            <v>122533.33333333333</v>
          </cell>
          <cell r="E47">
            <v>0.05</v>
          </cell>
          <cell r="F47">
            <v>128660</v>
          </cell>
        </row>
        <row r="48">
          <cell r="A48" t="str">
            <v>Aislador de carrete en porcelana</v>
          </cell>
          <cell r="B48" t="str">
            <v>UN</v>
          </cell>
          <cell r="C48">
            <v>1</v>
          </cell>
          <cell r="D48">
            <v>3500</v>
          </cell>
          <cell r="E48">
            <v>0.05</v>
          </cell>
          <cell r="F48">
            <v>3675</v>
          </cell>
        </row>
        <row r="49">
          <cell r="A49" t="str">
            <v>Alambre cobre THW 10 AWG</v>
          </cell>
          <cell r="B49" t="str">
            <v>ML</v>
          </cell>
          <cell r="C49">
            <v>1</v>
          </cell>
          <cell r="D49">
            <v>767</v>
          </cell>
          <cell r="E49">
            <v>0.05</v>
          </cell>
          <cell r="F49">
            <v>805.35</v>
          </cell>
        </row>
        <row r="50">
          <cell r="A50" t="str">
            <v>Alambre cobre THW 12 AWG</v>
          </cell>
          <cell r="B50" t="str">
            <v>ML</v>
          </cell>
          <cell r="C50">
            <v>1</v>
          </cell>
          <cell r="D50">
            <v>548.79999999999995</v>
          </cell>
          <cell r="E50">
            <v>0.05</v>
          </cell>
          <cell r="F50">
            <v>576.24</v>
          </cell>
        </row>
        <row r="51">
          <cell r="A51" t="str">
            <v>Alambre cobre THW 14 AWG</v>
          </cell>
          <cell r="B51" t="str">
            <v>ML</v>
          </cell>
          <cell r="C51">
            <v>1</v>
          </cell>
          <cell r="D51">
            <v>351</v>
          </cell>
          <cell r="E51">
            <v>0.05</v>
          </cell>
          <cell r="F51">
            <v>368.55</v>
          </cell>
        </row>
        <row r="52">
          <cell r="A52" t="str">
            <v>Alambre Cu desnudo AWG 10</v>
          </cell>
          <cell r="B52" t="str">
            <v>KG</v>
          </cell>
          <cell r="C52">
            <v>1</v>
          </cell>
          <cell r="D52">
            <v>17342.5</v>
          </cell>
          <cell r="E52">
            <v>0.05</v>
          </cell>
          <cell r="F52">
            <v>18209.625</v>
          </cell>
        </row>
        <row r="53">
          <cell r="A53" t="str">
            <v>Alambre Cu desnudo AWG 14 x kg</v>
          </cell>
          <cell r="B53" t="str">
            <v>KG</v>
          </cell>
          <cell r="C53">
            <v>1</v>
          </cell>
          <cell r="D53">
            <v>18937.5</v>
          </cell>
          <cell r="E53">
            <v>0.05</v>
          </cell>
          <cell r="F53">
            <v>19884.375</v>
          </cell>
        </row>
        <row r="54">
          <cell r="A54" t="str">
            <v>Alambre Cu desnudo AWG 14 x ML</v>
          </cell>
          <cell r="B54" t="str">
            <v>ML</v>
          </cell>
          <cell r="C54">
            <v>1</v>
          </cell>
          <cell r="D54">
            <v>300</v>
          </cell>
          <cell r="E54">
            <v>0.05</v>
          </cell>
          <cell r="F54">
            <v>315</v>
          </cell>
        </row>
        <row r="55">
          <cell r="A55" t="str">
            <v>Alambre de cobre 12 AWG desnudo</v>
          </cell>
          <cell r="B55" t="str">
            <v>ML</v>
          </cell>
          <cell r="C55">
            <v>1</v>
          </cell>
          <cell r="D55">
            <v>1100</v>
          </cell>
          <cell r="E55">
            <v>0.05</v>
          </cell>
          <cell r="F55">
            <v>1155</v>
          </cell>
        </row>
        <row r="56">
          <cell r="A56" t="str">
            <v>Alambre de cobre 12 THHN</v>
          </cell>
          <cell r="B56" t="str">
            <v>ML</v>
          </cell>
          <cell r="C56">
            <v>1</v>
          </cell>
          <cell r="D56">
            <v>1150</v>
          </cell>
          <cell r="E56">
            <v>0.05</v>
          </cell>
          <cell r="F56">
            <v>1207.5</v>
          </cell>
        </row>
        <row r="57">
          <cell r="A57" t="str">
            <v>Alambre negro Cal. 18</v>
          </cell>
          <cell r="B57" t="str">
            <v>KG</v>
          </cell>
          <cell r="C57">
            <v>1</v>
          </cell>
          <cell r="D57">
            <v>2800</v>
          </cell>
          <cell r="E57">
            <v>0.05</v>
          </cell>
          <cell r="F57">
            <v>2940</v>
          </cell>
        </row>
        <row r="58">
          <cell r="A58" t="str">
            <v>Alambre Teléfono 2x22 estañado</v>
          </cell>
          <cell r="B58" t="str">
            <v>ML</v>
          </cell>
          <cell r="C58">
            <v>1</v>
          </cell>
          <cell r="D58">
            <v>395</v>
          </cell>
          <cell r="E58">
            <v>0.05</v>
          </cell>
          <cell r="F58">
            <v>414.75</v>
          </cell>
        </row>
        <row r="59">
          <cell r="A59" t="str">
            <v>Alambre Teléfono 2x22 trenzado</v>
          </cell>
          <cell r="B59" t="str">
            <v>ML</v>
          </cell>
          <cell r="C59">
            <v>1</v>
          </cell>
          <cell r="D59">
            <v>195</v>
          </cell>
          <cell r="E59">
            <v>0.05</v>
          </cell>
          <cell r="F59">
            <v>204.75</v>
          </cell>
        </row>
        <row r="60">
          <cell r="A60" t="str">
            <v>Alquiler Campamento 20 a 60 M2</v>
          </cell>
          <cell r="B60" t="str">
            <v>MES</v>
          </cell>
          <cell r="C60">
            <v>1</v>
          </cell>
          <cell r="D60">
            <v>185000</v>
          </cell>
          <cell r="E60">
            <v>0.05</v>
          </cell>
          <cell r="F60">
            <v>194250</v>
          </cell>
        </row>
        <row r="61">
          <cell r="A61" t="str">
            <v>Alumol Sika</v>
          </cell>
          <cell r="B61" t="str">
            <v>GL</v>
          </cell>
          <cell r="C61">
            <v>1</v>
          </cell>
          <cell r="D61">
            <v>58000</v>
          </cell>
          <cell r="E61">
            <v>0.05</v>
          </cell>
          <cell r="F61">
            <v>60900</v>
          </cell>
        </row>
        <row r="62">
          <cell r="A62" t="str">
            <v>Anclajes con resina epoxica</v>
          </cell>
          <cell r="B62" t="str">
            <v>KG</v>
          </cell>
          <cell r="C62">
            <v>1</v>
          </cell>
          <cell r="D62">
            <v>39440</v>
          </cell>
          <cell r="E62">
            <v>0.05</v>
          </cell>
          <cell r="F62">
            <v>41412</v>
          </cell>
        </row>
        <row r="63">
          <cell r="A63" t="str">
            <v>Angulo 1" x 1" x 3/16"</v>
          </cell>
          <cell r="B63" t="str">
            <v>ML</v>
          </cell>
          <cell r="C63">
            <v>1</v>
          </cell>
          <cell r="D63">
            <v>3900</v>
          </cell>
          <cell r="E63">
            <v>0.05</v>
          </cell>
          <cell r="F63">
            <v>4095</v>
          </cell>
        </row>
        <row r="64">
          <cell r="A64" t="str">
            <v>Angulo 3/4 x 1/8</v>
          </cell>
          <cell r="B64" t="str">
            <v>ML</v>
          </cell>
          <cell r="C64">
            <v>1</v>
          </cell>
          <cell r="D64">
            <v>1500</v>
          </cell>
          <cell r="E64">
            <v>0.05</v>
          </cell>
          <cell r="F64">
            <v>1575</v>
          </cell>
        </row>
        <row r="65">
          <cell r="A65" t="str">
            <v>Anticorrosivo rojo claro PHLC</v>
          </cell>
          <cell r="B65" t="str">
            <v>GL</v>
          </cell>
          <cell r="C65">
            <v>1</v>
          </cell>
          <cell r="D65">
            <v>48500</v>
          </cell>
          <cell r="E65">
            <v>0.05</v>
          </cell>
          <cell r="F65">
            <v>50925</v>
          </cell>
        </row>
        <row r="66">
          <cell r="A66" t="str">
            <v>Arbol especie local de 1,80 a 2,00 mts</v>
          </cell>
          <cell r="B66" t="str">
            <v>UN</v>
          </cell>
          <cell r="C66">
            <v>1</v>
          </cell>
          <cell r="D66">
            <v>22000</v>
          </cell>
          <cell r="E66">
            <v>0.05</v>
          </cell>
          <cell r="F66">
            <v>23100</v>
          </cell>
        </row>
        <row r="67">
          <cell r="A67" t="str">
            <v>Arena Blanca</v>
          </cell>
          <cell r="B67" t="str">
            <v>M3</v>
          </cell>
          <cell r="C67">
            <v>1</v>
          </cell>
          <cell r="D67">
            <v>16000</v>
          </cell>
          <cell r="E67">
            <v>0.05</v>
          </cell>
          <cell r="F67">
            <v>16800</v>
          </cell>
          <cell r="G67" t="str">
            <v>Por viaje de 5 metros cúbicos</v>
          </cell>
        </row>
        <row r="68">
          <cell r="A68" t="str">
            <v>Arena de peña</v>
          </cell>
          <cell r="B68" t="str">
            <v>M3</v>
          </cell>
          <cell r="C68">
            <v>1</v>
          </cell>
          <cell r="D68">
            <v>25000</v>
          </cell>
          <cell r="E68">
            <v>0.05</v>
          </cell>
          <cell r="F68">
            <v>26250</v>
          </cell>
          <cell r="G68" t="str">
            <v>Por viaje de 4 metros cúbicos</v>
          </cell>
        </row>
        <row r="69">
          <cell r="A69" t="str">
            <v>Arena de río (viaje 5 m3). In cluye transporte</v>
          </cell>
          <cell r="B69" t="str">
            <v>M3</v>
          </cell>
          <cell r="C69">
            <v>1</v>
          </cell>
          <cell r="D69">
            <v>33333.333333333336</v>
          </cell>
          <cell r="E69">
            <v>0.05</v>
          </cell>
          <cell r="F69">
            <v>35000</v>
          </cell>
        </row>
        <row r="70">
          <cell r="A70" t="str">
            <v>Arena de río (viaje 5 m3)</v>
          </cell>
          <cell r="B70" t="str">
            <v>M3</v>
          </cell>
          <cell r="C70">
            <v>1</v>
          </cell>
          <cell r="D70">
            <v>25000</v>
          </cell>
          <cell r="E70">
            <v>0.05</v>
          </cell>
          <cell r="F70">
            <v>26250</v>
          </cell>
          <cell r="G70" t="str">
            <v>Por viaje de 5 metros cúbicos</v>
          </cell>
        </row>
        <row r="71">
          <cell r="A71" t="str">
            <v xml:space="preserve">Arena fina </v>
          </cell>
          <cell r="B71" t="str">
            <v>M3</v>
          </cell>
          <cell r="C71">
            <v>1</v>
          </cell>
          <cell r="D71">
            <v>28000</v>
          </cell>
          <cell r="E71">
            <v>0.05</v>
          </cell>
          <cell r="F71">
            <v>29400</v>
          </cell>
        </row>
        <row r="72">
          <cell r="A72" t="str">
            <v xml:space="preserve">Arena lavada blanca </v>
          </cell>
          <cell r="B72" t="str">
            <v>M3</v>
          </cell>
          <cell r="C72">
            <v>1</v>
          </cell>
          <cell r="D72">
            <v>22500</v>
          </cell>
          <cell r="E72">
            <v>0.05</v>
          </cell>
          <cell r="F72">
            <v>23625</v>
          </cell>
          <cell r="G72" t="str">
            <v>Por viaje de 5 m3</v>
          </cell>
        </row>
        <row r="73">
          <cell r="A73" t="str">
            <v>Arena lavada de pozo</v>
          </cell>
          <cell r="B73" t="str">
            <v>M3</v>
          </cell>
          <cell r="C73">
            <v>1</v>
          </cell>
          <cell r="D73">
            <v>35000</v>
          </cell>
          <cell r="E73">
            <v>0.05</v>
          </cell>
          <cell r="F73">
            <v>36750</v>
          </cell>
          <cell r="G73" t="str">
            <v>Por viaje de 4 metros cúbicos</v>
          </cell>
        </row>
        <row r="74">
          <cell r="A74" t="str">
            <v>Asfalto para Liga</v>
          </cell>
        </row>
        <row r="75">
          <cell r="A75" t="str">
            <v>Bajante PVC Trapezoidal tipo Amazonas</v>
          </cell>
          <cell r="B75" t="str">
            <v>Ml</v>
          </cell>
          <cell r="C75">
            <v>1</v>
          </cell>
          <cell r="D75">
            <v>17000</v>
          </cell>
          <cell r="E75">
            <v>0.05</v>
          </cell>
          <cell r="F75">
            <v>17850</v>
          </cell>
        </row>
        <row r="76">
          <cell r="A76" t="str">
            <v>Baldosin cerámico blanco 30 x 30</v>
          </cell>
          <cell r="B76" t="str">
            <v>m2</v>
          </cell>
          <cell r="C76">
            <v>1</v>
          </cell>
          <cell r="D76">
            <v>20000</v>
          </cell>
          <cell r="E76">
            <v>0.05</v>
          </cell>
          <cell r="F76">
            <v>21000</v>
          </cell>
        </row>
        <row r="77">
          <cell r="A77" t="str">
            <v>Baldosin cerámico cristanac corona 32,4 x 32,4</v>
          </cell>
          <cell r="B77" t="str">
            <v>M2</v>
          </cell>
          <cell r="C77">
            <v>1</v>
          </cell>
          <cell r="D77">
            <v>27000</v>
          </cell>
          <cell r="E77">
            <v>0.05</v>
          </cell>
          <cell r="F77">
            <v>28350</v>
          </cell>
        </row>
        <row r="78">
          <cell r="A78" t="str">
            <v>Baldosin cerámico Italia (30,5 x 30,5)</v>
          </cell>
          <cell r="B78" t="str">
            <v>M3</v>
          </cell>
          <cell r="C78">
            <v>1</v>
          </cell>
          <cell r="D78">
            <v>25000</v>
          </cell>
          <cell r="E78">
            <v>0.05</v>
          </cell>
          <cell r="F78">
            <v>26250</v>
          </cell>
        </row>
        <row r="79">
          <cell r="A79" t="str">
            <v>Baldosin cerámico pared corona Olimpia de 20,5 x 20,5 blanco primera</v>
          </cell>
          <cell r="B79" t="str">
            <v>M2</v>
          </cell>
          <cell r="C79">
            <v>1</v>
          </cell>
          <cell r="D79">
            <v>17500</v>
          </cell>
          <cell r="E79">
            <v>0.05</v>
          </cell>
          <cell r="F79">
            <v>18375</v>
          </cell>
        </row>
        <row r="80">
          <cell r="A80" t="str">
            <v>Baldosin cerámico pared Valencia 20,5 x 30,5</v>
          </cell>
          <cell r="B80" t="str">
            <v>M2</v>
          </cell>
          <cell r="C80">
            <v>1</v>
          </cell>
          <cell r="D80">
            <v>21000</v>
          </cell>
          <cell r="E80">
            <v>0.05</v>
          </cell>
          <cell r="F80">
            <v>22050</v>
          </cell>
        </row>
        <row r="81">
          <cell r="A81" t="str">
            <v>Baldosin de granito (30 x 30)</v>
          </cell>
          <cell r="B81" t="str">
            <v>M2</v>
          </cell>
          <cell r="C81">
            <v>1</v>
          </cell>
          <cell r="D81">
            <v>33000</v>
          </cell>
          <cell r="E81">
            <v>0.05</v>
          </cell>
          <cell r="F81">
            <v>34650</v>
          </cell>
        </row>
        <row r="82">
          <cell r="A82" t="str">
            <v>Balinera de acero 1/2"</v>
          </cell>
          <cell r="B82" t="str">
            <v>UN</v>
          </cell>
          <cell r="C82">
            <v>1</v>
          </cell>
          <cell r="D82">
            <v>16000</v>
          </cell>
          <cell r="E82">
            <v>0.05</v>
          </cell>
          <cell r="F82">
            <v>16800</v>
          </cell>
        </row>
        <row r="83">
          <cell r="A83" t="str">
            <v>Barniz vitriflex</v>
          </cell>
          <cell r="B83" t="str">
            <v>GL</v>
          </cell>
          <cell r="C83">
            <v>1</v>
          </cell>
          <cell r="D83">
            <v>96200</v>
          </cell>
          <cell r="E83">
            <v>0.05</v>
          </cell>
          <cell r="F83">
            <v>101010</v>
          </cell>
        </row>
        <row r="84">
          <cell r="A84" t="str">
            <v>Barra  discapacitados Inox (juego)</v>
          </cell>
          <cell r="B84" t="str">
            <v>UN</v>
          </cell>
          <cell r="C84">
            <v>1</v>
          </cell>
          <cell r="D84">
            <v>380000</v>
          </cell>
          <cell r="E84">
            <v>0.05</v>
          </cell>
          <cell r="F84">
            <v>399000</v>
          </cell>
        </row>
        <row r="85">
          <cell r="A85" t="str">
            <v>Barra discapacitados 18" (46 cm) cromo grival</v>
          </cell>
          <cell r="B85" t="str">
            <v>UN</v>
          </cell>
          <cell r="C85">
            <v>1</v>
          </cell>
          <cell r="D85">
            <v>95000</v>
          </cell>
          <cell r="E85">
            <v>0.05</v>
          </cell>
          <cell r="F85">
            <v>99750</v>
          </cell>
        </row>
        <row r="86">
          <cell r="A86" t="str">
            <v>Barra discapacitados 30" (76 cm) cromo grival</v>
          </cell>
          <cell r="B86" t="str">
            <v>UN</v>
          </cell>
          <cell r="C86">
            <v>1</v>
          </cell>
          <cell r="D86">
            <v>120000</v>
          </cell>
          <cell r="E86">
            <v>0.05</v>
          </cell>
          <cell r="F86">
            <v>126000</v>
          </cell>
        </row>
        <row r="87">
          <cell r="A87" t="str">
            <v>Bisagra alum.Ext 2"</v>
          </cell>
          <cell r="B87" t="str">
            <v>UN</v>
          </cell>
          <cell r="C87">
            <v>1</v>
          </cell>
          <cell r="D87">
            <v>801</v>
          </cell>
          <cell r="E87">
            <v>0.05</v>
          </cell>
          <cell r="F87">
            <v>841.05</v>
          </cell>
        </row>
        <row r="88">
          <cell r="A88" t="str">
            <v>Bisagra alum.Ext 3"</v>
          </cell>
          <cell r="B88" t="str">
            <v>UN</v>
          </cell>
          <cell r="C88">
            <v>1</v>
          </cell>
          <cell r="D88">
            <v>1802</v>
          </cell>
          <cell r="E88">
            <v>0.05</v>
          </cell>
          <cell r="F88">
            <v>1892.1</v>
          </cell>
        </row>
        <row r="89">
          <cell r="A89" t="str">
            <v>Bisagra Metalisteria triple</v>
          </cell>
          <cell r="B89" t="str">
            <v>UN</v>
          </cell>
          <cell r="C89">
            <v>1</v>
          </cell>
          <cell r="D89">
            <v>5400</v>
          </cell>
          <cell r="E89">
            <v>0.05</v>
          </cell>
          <cell r="F89">
            <v>5670</v>
          </cell>
        </row>
        <row r="90">
          <cell r="A90" t="str">
            <v>Bloque Abusardado</v>
          </cell>
          <cell r="B90" t="str">
            <v>UN</v>
          </cell>
          <cell r="C90">
            <v>1</v>
          </cell>
          <cell r="D90">
            <v>2900</v>
          </cell>
          <cell r="E90">
            <v>0.05</v>
          </cell>
          <cell r="F90">
            <v>3045</v>
          </cell>
        </row>
        <row r="91">
          <cell r="A91" t="str">
            <v>Bloque calado sencillo 20 x 20</v>
          </cell>
          <cell r="B91" t="str">
            <v>UN</v>
          </cell>
          <cell r="C91">
            <v>1</v>
          </cell>
          <cell r="D91">
            <v>1200</v>
          </cell>
          <cell r="E91">
            <v>0.05</v>
          </cell>
          <cell r="F91">
            <v>1260</v>
          </cell>
        </row>
        <row r="92">
          <cell r="A92" t="str">
            <v>Bloque en concreto par muros estructurales de 0,09 x 19 x 39</v>
          </cell>
          <cell r="B92" t="str">
            <v>UN</v>
          </cell>
          <cell r="C92">
            <v>1</v>
          </cell>
          <cell r="D92">
            <v>900</v>
          </cell>
          <cell r="E92">
            <v>0.05</v>
          </cell>
          <cell r="F92">
            <v>945</v>
          </cell>
        </row>
        <row r="93">
          <cell r="A93" t="str">
            <v>Bloque en concreto para muros estructurales de  19x19x39</v>
          </cell>
          <cell r="B93" t="str">
            <v>UN</v>
          </cell>
          <cell r="C93">
            <v>1</v>
          </cell>
          <cell r="D93">
            <v>1900</v>
          </cell>
          <cell r="E93">
            <v>0.05</v>
          </cell>
          <cell r="F93">
            <v>1995</v>
          </cell>
        </row>
        <row r="94">
          <cell r="A94" t="str">
            <v>Bloque en concreto para muros estructurales de 14x19x39</v>
          </cell>
          <cell r="B94" t="str">
            <v>UN</v>
          </cell>
          <cell r="C94">
            <v>1</v>
          </cell>
          <cell r="D94">
            <v>1676</v>
          </cell>
          <cell r="E94">
            <v>0.05</v>
          </cell>
          <cell r="F94">
            <v>1759.8</v>
          </cell>
        </row>
        <row r="95">
          <cell r="A95" t="str">
            <v>Bloque en concreto para muros estructurales tipo piedra de e = 0,16 m</v>
          </cell>
          <cell r="B95" t="str">
            <v>UN</v>
          </cell>
          <cell r="C95">
            <v>1</v>
          </cell>
          <cell r="E95">
            <v>0.05</v>
          </cell>
          <cell r="F95">
            <v>0</v>
          </cell>
        </row>
        <row r="96">
          <cell r="A96" t="str">
            <v>Bloque muro LN-14N</v>
          </cell>
          <cell r="B96" t="str">
            <v>UN</v>
          </cell>
          <cell r="C96">
            <v>1</v>
          </cell>
          <cell r="D96">
            <v>1022</v>
          </cell>
          <cell r="E96">
            <v>0.05</v>
          </cell>
          <cell r="F96">
            <v>1073.0999999999999</v>
          </cell>
          <cell r="G96" t="str">
            <v>Por viaje de 1000 bloques</v>
          </cell>
        </row>
        <row r="97">
          <cell r="A97" t="str">
            <v>Bloque No.4</v>
          </cell>
          <cell r="B97" t="str">
            <v>UN</v>
          </cell>
          <cell r="C97">
            <v>1</v>
          </cell>
          <cell r="D97">
            <v>800</v>
          </cell>
          <cell r="E97">
            <v>0.05</v>
          </cell>
          <cell r="F97">
            <v>840</v>
          </cell>
        </row>
        <row r="98">
          <cell r="A98" t="str">
            <v>Bloque No.5</v>
          </cell>
          <cell r="B98" t="str">
            <v>UN</v>
          </cell>
          <cell r="C98">
            <v>1</v>
          </cell>
          <cell r="D98">
            <v>800</v>
          </cell>
          <cell r="E98">
            <v>0.05</v>
          </cell>
          <cell r="F98">
            <v>840</v>
          </cell>
        </row>
        <row r="99">
          <cell r="A99" t="str">
            <v>Bomba de 1/2 HP, 2" de salida, H=4.50</v>
          </cell>
          <cell r="B99" t="str">
            <v>UN</v>
          </cell>
          <cell r="C99">
            <v>1</v>
          </cell>
          <cell r="D99">
            <v>1200000</v>
          </cell>
          <cell r="E99">
            <v>0.05</v>
          </cell>
          <cell r="F99">
            <v>1260000</v>
          </cell>
        </row>
        <row r="100">
          <cell r="A100" t="str">
            <v>Botón timbre</v>
          </cell>
          <cell r="B100" t="str">
            <v>UN</v>
          </cell>
          <cell r="C100">
            <v>1</v>
          </cell>
          <cell r="D100">
            <v>2500</v>
          </cell>
          <cell r="E100">
            <v>0.05</v>
          </cell>
          <cell r="F100">
            <v>2625</v>
          </cell>
        </row>
        <row r="101">
          <cell r="A101" t="str">
            <v>Breaker 3 x 100</v>
          </cell>
          <cell r="B101" t="str">
            <v>UN</v>
          </cell>
          <cell r="C101">
            <v>1</v>
          </cell>
          <cell r="D101">
            <v>150000</v>
          </cell>
          <cell r="E101">
            <v>0.05</v>
          </cell>
          <cell r="F101">
            <v>157500</v>
          </cell>
        </row>
        <row r="102">
          <cell r="A102" t="str">
            <v>Breaker de riel bipolar  2 x 100A</v>
          </cell>
          <cell r="B102" t="str">
            <v>UN</v>
          </cell>
          <cell r="C102">
            <v>1</v>
          </cell>
          <cell r="D102">
            <v>35000</v>
          </cell>
          <cell r="E102">
            <v>0.05</v>
          </cell>
          <cell r="F102">
            <v>36750</v>
          </cell>
        </row>
        <row r="103">
          <cell r="A103" t="str">
            <v>Breaker enchufable unip.1 x 20 A</v>
          </cell>
          <cell r="B103" t="str">
            <v>UN</v>
          </cell>
          <cell r="C103">
            <v>1</v>
          </cell>
          <cell r="D103">
            <v>6000</v>
          </cell>
          <cell r="E103">
            <v>0.05</v>
          </cell>
          <cell r="F103">
            <v>6300</v>
          </cell>
        </row>
        <row r="104">
          <cell r="A104" t="str">
            <v>Breaker enchufable unip.2 x 20 A</v>
          </cell>
          <cell r="B104" t="str">
            <v>UN</v>
          </cell>
          <cell r="C104">
            <v>1</v>
          </cell>
          <cell r="D104">
            <v>15000</v>
          </cell>
          <cell r="E104">
            <v>0.05</v>
          </cell>
          <cell r="F104">
            <v>15750</v>
          </cell>
        </row>
        <row r="105">
          <cell r="A105" t="str">
            <v>Breaker enchufable unip.3 x 50 A</v>
          </cell>
          <cell r="B105" t="str">
            <v>UN</v>
          </cell>
          <cell r="C105">
            <v>1</v>
          </cell>
          <cell r="D105">
            <v>60000</v>
          </cell>
          <cell r="E105">
            <v>0.05</v>
          </cell>
          <cell r="F105">
            <v>63000</v>
          </cell>
        </row>
        <row r="106">
          <cell r="A106" t="str">
            <v>Breaker tipo individual de 3 x 50 A</v>
          </cell>
          <cell r="B106" t="str">
            <v>UN</v>
          </cell>
          <cell r="C106">
            <v>1</v>
          </cell>
          <cell r="D106">
            <v>60000</v>
          </cell>
          <cell r="E106">
            <v>0.05</v>
          </cell>
          <cell r="F106">
            <v>63000</v>
          </cell>
        </row>
        <row r="107">
          <cell r="A107" t="str">
            <v>Buje roscado  1" x 1 1/4"  PVC - Presión</v>
          </cell>
          <cell r="B107" t="str">
            <v>UN</v>
          </cell>
          <cell r="C107">
            <v>1</v>
          </cell>
          <cell r="D107">
            <v>1450</v>
          </cell>
          <cell r="E107">
            <v>0.05</v>
          </cell>
          <cell r="F107">
            <v>1522.5</v>
          </cell>
        </row>
        <row r="108">
          <cell r="A108" t="str">
            <v>Buje roscado  1" x 3/4"  PVC - Presión</v>
          </cell>
          <cell r="B108" t="str">
            <v>UN</v>
          </cell>
          <cell r="C108">
            <v>1</v>
          </cell>
          <cell r="D108">
            <v>1450</v>
          </cell>
          <cell r="E108">
            <v>0.05</v>
          </cell>
          <cell r="F108">
            <v>1522.5</v>
          </cell>
        </row>
        <row r="109">
          <cell r="A109" t="str">
            <v>Buje roscado  3/4" x 1/2" PVC - Presión</v>
          </cell>
          <cell r="B109" t="str">
            <v>UN</v>
          </cell>
          <cell r="C109">
            <v>1</v>
          </cell>
          <cell r="D109">
            <v>810</v>
          </cell>
          <cell r="E109">
            <v>0.05</v>
          </cell>
          <cell r="F109">
            <v>850.5</v>
          </cell>
        </row>
        <row r="110">
          <cell r="A110" t="str">
            <v>cable de aluminio ACSR nº 2 AWG</v>
          </cell>
          <cell r="B110" t="str">
            <v>ML</v>
          </cell>
          <cell r="C110">
            <v>1</v>
          </cell>
          <cell r="D110">
            <v>1450</v>
          </cell>
          <cell r="E110">
            <v>0.05</v>
          </cell>
          <cell r="F110">
            <v>1522.5</v>
          </cell>
        </row>
        <row r="111">
          <cell r="A111" t="str">
            <v>Cable Coaxial Para TV RG 59</v>
          </cell>
          <cell r="B111" t="str">
            <v>ML</v>
          </cell>
          <cell r="C111">
            <v>1</v>
          </cell>
          <cell r="D111">
            <v>1200</v>
          </cell>
          <cell r="E111">
            <v>0.05</v>
          </cell>
          <cell r="F111">
            <v>1260</v>
          </cell>
        </row>
        <row r="112">
          <cell r="A112" t="str">
            <v>Cable cobre desn.AWG No.8</v>
          </cell>
          <cell r="B112" t="str">
            <v>ML</v>
          </cell>
          <cell r="C112">
            <v>1</v>
          </cell>
          <cell r="D112">
            <v>650</v>
          </cell>
          <cell r="E112">
            <v>0.05</v>
          </cell>
          <cell r="F112">
            <v>682.5</v>
          </cell>
        </row>
        <row r="113">
          <cell r="A113" t="str">
            <v>Cable de cobre 2/0 Desnudo</v>
          </cell>
          <cell r="B113" t="str">
            <v>ML</v>
          </cell>
          <cell r="C113">
            <v>1</v>
          </cell>
          <cell r="D113">
            <v>22880</v>
          </cell>
          <cell r="E113">
            <v>0.05</v>
          </cell>
          <cell r="F113">
            <v>24024</v>
          </cell>
        </row>
        <row r="114">
          <cell r="A114" t="str">
            <v>Cable de cobre 250 MCM</v>
          </cell>
          <cell r="B114" t="str">
            <v>ML</v>
          </cell>
          <cell r="C114">
            <v>1</v>
          </cell>
          <cell r="D114">
            <v>41400</v>
          </cell>
          <cell r="E114">
            <v>0.05</v>
          </cell>
          <cell r="F114">
            <v>43470</v>
          </cell>
        </row>
        <row r="115">
          <cell r="A115" t="str">
            <v>Cable de cobre 350 MCM</v>
          </cell>
          <cell r="B115" t="str">
            <v>ML</v>
          </cell>
          <cell r="C115">
            <v>1</v>
          </cell>
          <cell r="D115">
            <v>67750</v>
          </cell>
          <cell r="E115">
            <v>0.05</v>
          </cell>
          <cell r="F115">
            <v>71137.5</v>
          </cell>
        </row>
        <row r="116">
          <cell r="A116" t="str">
            <v>Cable de cobre desnudo Nº 4 AWG</v>
          </cell>
          <cell r="B116" t="str">
            <v>ML</v>
          </cell>
          <cell r="C116">
            <v>1</v>
          </cell>
          <cell r="D116">
            <v>4700</v>
          </cell>
          <cell r="E116">
            <v>0.05</v>
          </cell>
          <cell r="F116">
            <v>4935</v>
          </cell>
        </row>
        <row r="117">
          <cell r="A117" t="str">
            <v>Cable de cobre desnudo Nº 6 AWG</v>
          </cell>
          <cell r="B117" t="str">
            <v>ML</v>
          </cell>
          <cell r="C117">
            <v>1</v>
          </cell>
          <cell r="D117">
            <v>4800</v>
          </cell>
          <cell r="E117">
            <v>0.05</v>
          </cell>
          <cell r="F117">
            <v>5040</v>
          </cell>
        </row>
        <row r="118">
          <cell r="A118" t="str">
            <v>Cable de cobre encauchetado 3 x 10</v>
          </cell>
          <cell r="B118" t="str">
            <v>ML</v>
          </cell>
          <cell r="C118">
            <v>1</v>
          </cell>
          <cell r="D118">
            <v>7800</v>
          </cell>
          <cell r="E118">
            <v>0.05</v>
          </cell>
          <cell r="F118">
            <v>8190</v>
          </cell>
        </row>
        <row r="119">
          <cell r="A119" t="str">
            <v>Cable de cobre encauchetado 3 x 12</v>
          </cell>
          <cell r="B119" t="str">
            <v>ML</v>
          </cell>
          <cell r="C119">
            <v>1</v>
          </cell>
          <cell r="D119">
            <v>5800</v>
          </cell>
          <cell r="E119">
            <v>0.05</v>
          </cell>
          <cell r="F119">
            <v>6090</v>
          </cell>
        </row>
        <row r="120">
          <cell r="A120" t="str">
            <v>Cable de cobre Nº 4 Desnudo</v>
          </cell>
          <cell r="B120" t="str">
            <v>ML</v>
          </cell>
          <cell r="C120">
            <v>1</v>
          </cell>
          <cell r="D120">
            <v>7280</v>
          </cell>
          <cell r="E120">
            <v>0.05</v>
          </cell>
          <cell r="F120">
            <v>7644</v>
          </cell>
        </row>
        <row r="121">
          <cell r="A121" t="str">
            <v xml:space="preserve">Cable de cobre THHN 14 </v>
          </cell>
          <cell r="B121" t="str">
            <v>ML</v>
          </cell>
          <cell r="C121">
            <v>1</v>
          </cell>
          <cell r="D121">
            <v>950</v>
          </cell>
          <cell r="E121">
            <v>0.05</v>
          </cell>
          <cell r="F121">
            <v>997.5</v>
          </cell>
        </row>
        <row r="122">
          <cell r="A122" t="str">
            <v>Cable de cobre THHN Nº 1/0</v>
          </cell>
          <cell r="B122" t="str">
            <v>ML</v>
          </cell>
          <cell r="C122">
            <v>1</v>
          </cell>
          <cell r="D122">
            <v>17300</v>
          </cell>
          <cell r="E122">
            <v>0.05</v>
          </cell>
          <cell r="F122">
            <v>18165</v>
          </cell>
        </row>
        <row r="123">
          <cell r="A123" t="str">
            <v>Cable de cobre THHN Nº 10</v>
          </cell>
          <cell r="B123" t="str">
            <v>ML</v>
          </cell>
          <cell r="C123">
            <v>1</v>
          </cell>
          <cell r="D123">
            <v>2000</v>
          </cell>
          <cell r="E123">
            <v>0.05</v>
          </cell>
          <cell r="F123">
            <v>2100</v>
          </cell>
        </row>
        <row r="124">
          <cell r="A124" t="str">
            <v>Cable de cobre THHN Nº 2</v>
          </cell>
          <cell r="B124" t="str">
            <v>ML</v>
          </cell>
          <cell r="C124">
            <v>1</v>
          </cell>
          <cell r="D124">
            <v>12600</v>
          </cell>
          <cell r="E124">
            <v>0.05</v>
          </cell>
          <cell r="F124">
            <v>13230</v>
          </cell>
        </row>
        <row r="125">
          <cell r="A125" t="str">
            <v>Cable de cobre THHN Nº 2/0</v>
          </cell>
          <cell r="B125" t="str">
            <v>ML</v>
          </cell>
          <cell r="C125">
            <v>1</v>
          </cell>
          <cell r="D125">
            <v>23660</v>
          </cell>
          <cell r="E125">
            <v>0.05</v>
          </cell>
          <cell r="F125">
            <v>24843</v>
          </cell>
        </row>
        <row r="126">
          <cell r="A126" t="str">
            <v>Cable de cobre THHN Nº 4</v>
          </cell>
          <cell r="B126" t="str">
            <v>ML</v>
          </cell>
          <cell r="C126">
            <v>1</v>
          </cell>
          <cell r="D126">
            <v>8000</v>
          </cell>
          <cell r="E126">
            <v>0.05</v>
          </cell>
          <cell r="F126">
            <v>8400</v>
          </cell>
        </row>
        <row r="127">
          <cell r="A127" t="str">
            <v>Cable de cobre THHN Nº 4/0</v>
          </cell>
          <cell r="B127" t="str">
            <v>ML</v>
          </cell>
          <cell r="C127">
            <v>1</v>
          </cell>
          <cell r="D127">
            <v>34200</v>
          </cell>
          <cell r="E127">
            <v>0.05</v>
          </cell>
          <cell r="F127">
            <v>35910</v>
          </cell>
        </row>
        <row r="128">
          <cell r="A128" t="str">
            <v>Cable de cobre THHN Nº 6</v>
          </cell>
          <cell r="B128" t="str">
            <v>ML</v>
          </cell>
          <cell r="C128">
            <v>1</v>
          </cell>
          <cell r="D128">
            <v>5200</v>
          </cell>
          <cell r="E128">
            <v>0.05</v>
          </cell>
          <cell r="F128">
            <v>5460</v>
          </cell>
        </row>
        <row r="129">
          <cell r="A129" t="str">
            <v>Cable de cobre THHN Nº 8</v>
          </cell>
          <cell r="B129" t="str">
            <v>ML</v>
          </cell>
          <cell r="C129">
            <v>1</v>
          </cell>
          <cell r="D129">
            <v>3500</v>
          </cell>
          <cell r="E129">
            <v>0.05</v>
          </cell>
          <cell r="F129">
            <v>3675</v>
          </cell>
        </row>
        <row r="130">
          <cell r="A130" t="str">
            <v>Cable de cobre THW  2 x 8 + 1 x 8 Antifraude</v>
          </cell>
          <cell r="B130" t="str">
            <v>ML</v>
          </cell>
          <cell r="C130">
            <v>1</v>
          </cell>
          <cell r="D130">
            <v>13000</v>
          </cell>
          <cell r="E130">
            <v>0.05</v>
          </cell>
          <cell r="F130">
            <v>13650</v>
          </cell>
        </row>
        <row r="131">
          <cell r="A131" t="str">
            <v>Cable de cobre THW 10 AWG</v>
          </cell>
          <cell r="B131" t="str">
            <v>ML</v>
          </cell>
          <cell r="C131">
            <v>1</v>
          </cell>
          <cell r="D131">
            <v>1417.5</v>
          </cell>
          <cell r="E131">
            <v>0.05</v>
          </cell>
          <cell r="F131">
            <v>1488.375</v>
          </cell>
        </row>
        <row r="132">
          <cell r="A132" t="str">
            <v>Cable de cobre THW 12 AWG</v>
          </cell>
          <cell r="B132" t="str">
            <v>ML</v>
          </cell>
          <cell r="C132">
            <v>1</v>
          </cell>
          <cell r="D132">
            <v>986.25</v>
          </cell>
          <cell r="E132">
            <v>0.05</v>
          </cell>
          <cell r="F132">
            <v>1035.5625</v>
          </cell>
        </row>
        <row r="133">
          <cell r="A133" t="str">
            <v>Cable de cobre THW 8 AWG</v>
          </cell>
          <cell r="B133" t="str">
            <v>ML</v>
          </cell>
          <cell r="C133">
            <v>1</v>
          </cell>
          <cell r="D133">
            <v>2051.25</v>
          </cell>
          <cell r="E133">
            <v>0.05</v>
          </cell>
          <cell r="F133">
            <v>2153.8125</v>
          </cell>
        </row>
        <row r="134">
          <cell r="A134" t="str">
            <v>Cable teléfonos 10 pares</v>
          </cell>
          <cell r="B134" t="str">
            <v>ML</v>
          </cell>
          <cell r="C134">
            <v>1</v>
          </cell>
          <cell r="D134">
            <v>1461.25</v>
          </cell>
          <cell r="E134">
            <v>0.05</v>
          </cell>
          <cell r="F134">
            <v>1534.3125</v>
          </cell>
        </row>
        <row r="135">
          <cell r="A135" t="str">
            <v>Cable teléfonos 2 pares</v>
          </cell>
          <cell r="B135" t="str">
            <v>ML</v>
          </cell>
          <cell r="C135">
            <v>1</v>
          </cell>
          <cell r="D135">
            <v>411.25</v>
          </cell>
          <cell r="E135">
            <v>0.05</v>
          </cell>
          <cell r="F135">
            <v>431.8125</v>
          </cell>
        </row>
        <row r="136">
          <cell r="A136" t="str">
            <v>Cable teléfonos 20 pares</v>
          </cell>
          <cell r="B136" t="str">
            <v>ML</v>
          </cell>
          <cell r="C136">
            <v>1</v>
          </cell>
          <cell r="D136">
            <v>2536.25</v>
          </cell>
          <cell r="E136">
            <v>0.05</v>
          </cell>
          <cell r="F136">
            <v>2663.0625</v>
          </cell>
        </row>
        <row r="137">
          <cell r="A137" t="str">
            <v>Cable teléfonos 4 pares</v>
          </cell>
          <cell r="B137" t="str">
            <v>ML</v>
          </cell>
          <cell r="C137">
            <v>1</v>
          </cell>
          <cell r="D137">
            <v>1200</v>
          </cell>
          <cell r="E137">
            <v>0.05</v>
          </cell>
          <cell r="F137">
            <v>1260</v>
          </cell>
        </row>
        <row r="138">
          <cell r="A138" t="str">
            <v>Cable teléfonos 40 pares</v>
          </cell>
          <cell r="B138" t="str">
            <v>ML</v>
          </cell>
          <cell r="C138">
            <v>1</v>
          </cell>
          <cell r="D138">
            <v>4555</v>
          </cell>
          <cell r="E138">
            <v>0.05</v>
          </cell>
          <cell r="F138">
            <v>4782.75</v>
          </cell>
        </row>
        <row r="139">
          <cell r="A139" t="str">
            <v>Cable teléfonos 50 pares</v>
          </cell>
          <cell r="B139" t="str">
            <v>ML</v>
          </cell>
          <cell r="C139">
            <v>1</v>
          </cell>
          <cell r="D139">
            <v>5626.25</v>
          </cell>
          <cell r="E139">
            <v>0.05</v>
          </cell>
          <cell r="F139">
            <v>5907.5625</v>
          </cell>
        </row>
        <row r="140">
          <cell r="A140" t="str">
            <v>Cadena Galvanizada 3/8"</v>
          </cell>
          <cell r="B140" t="str">
            <v>ML</v>
          </cell>
          <cell r="C140">
            <v>1</v>
          </cell>
          <cell r="D140">
            <v>10450</v>
          </cell>
          <cell r="E140">
            <v>0.05</v>
          </cell>
          <cell r="F140">
            <v>10972.5</v>
          </cell>
        </row>
        <row r="141">
          <cell r="A141" t="str">
            <v>Caja 4 x 4 met.Deko AK 2V</v>
          </cell>
          <cell r="B141" t="str">
            <v>UN</v>
          </cell>
          <cell r="C141">
            <v>1</v>
          </cell>
          <cell r="D141">
            <v>1867.2</v>
          </cell>
          <cell r="E141">
            <v>0.05</v>
          </cell>
          <cell r="F141">
            <v>1960.56</v>
          </cell>
        </row>
        <row r="142">
          <cell r="A142" t="str">
            <v>Caja 5800</v>
          </cell>
          <cell r="B142" t="str">
            <v>UN</v>
          </cell>
          <cell r="C142">
            <v>1</v>
          </cell>
          <cell r="D142">
            <v>950</v>
          </cell>
          <cell r="E142">
            <v>0.05</v>
          </cell>
          <cell r="F142">
            <v>997.5</v>
          </cell>
        </row>
        <row r="143">
          <cell r="A143" t="str">
            <v>Caja de 40 x 40 mamposteria</v>
          </cell>
          <cell r="B143" t="str">
            <v>UN</v>
          </cell>
          <cell r="C143">
            <v>1</v>
          </cell>
          <cell r="D143">
            <v>74250</v>
          </cell>
          <cell r="E143">
            <v>0.05</v>
          </cell>
          <cell r="F143">
            <v>77962.5</v>
          </cell>
        </row>
        <row r="144">
          <cell r="A144" t="str">
            <v>Caja de 60 x 60 mamposteria</v>
          </cell>
          <cell r="B144" t="str">
            <v>UN</v>
          </cell>
          <cell r="C144">
            <v>1</v>
          </cell>
          <cell r="D144">
            <v>102618.75</v>
          </cell>
          <cell r="E144">
            <v>0.05</v>
          </cell>
          <cell r="F144">
            <v>107749.6875</v>
          </cell>
        </row>
        <row r="145">
          <cell r="A145" t="str">
            <v>Caja de 60 x 60 x 12 cm</v>
          </cell>
          <cell r="B145" t="str">
            <v>UN</v>
          </cell>
          <cell r="C145">
            <v>1</v>
          </cell>
          <cell r="D145">
            <v>26773</v>
          </cell>
          <cell r="E145">
            <v>0.05</v>
          </cell>
          <cell r="F145">
            <v>28111.65</v>
          </cell>
        </row>
        <row r="146">
          <cell r="A146" t="str">
            <v>Caja doble Conduit</v>
          </cell>
          <cell r="B146" t="str">
            <v>UN</v>
          </cell>
          <cell r="C146">
            <v>1</v>
          </cell>
          <cell r="D146">
            <v>1400</v>
          </cell>
          <cell r="E146">
            <v>0.05</v>
          </cell>
          <cell r="F146">
            <v>1470</v>
          </cell>
        </row>
        <row r="147">
          <cell r="A147" t="str">
            <v>Caja metálica de 15 x 15</v>
          </cell>
          <cell r="B147" t="str">
            <v>UN</v>
          </cell>
          <cell r="C147">
            <v>1</v>
          </cell>
          <cell r="D147">
            <v>20000</v>
          </cell>
          <cell r="E147">
            <v>0.05</v>
          </cell>
          <cell r="F147">
            <v>21000</v>
          </cell>
        </row>
        <row r="148">
          <cell r="A148" t="str">
            <v>Caja monofás.3 circ.con barraje adic.para tierra</v>
          </cell>
          <cell r="B148" t="str">
            <v>UN</v>
          </cell>
          <cell r="C148">
            <v>1</v>
          </cell>
          <cell r="D148">
            <v>37500</v>
          </cell>
          <cell r="E148">
            <v>0.05</v>
          </cell>
          <cell r="F148">
            <v>39375</v>
          </cell>
        </row>
        <row r="149">
          <cell r="A149" t="str">
            <v>Caja monofásica 2 circuitos</v>
          </cell>
          <cell r="B149" t="str">
            <v>UN</v>
          </cell>
          <cell r="C149">
            <v>1</v>
          </cell>
          <cell r="D149">
            <v>11000</v>
          </cell>
          <cell r="E149">
            <v>0.05</v>
          </cell>
          <cell r="F149">
            <v>11550</v>
          </cell>
        </row>
        <row r="150">
          <cell r="A150" t="str">
            <v>Caja monofásica 2 circuitos</v>
          </cell>
          <cell r="B150" t="str">
            <v>UN</v>
          </cell>
          <cell r="C150">
            <v>1</v>
          </cell>
          <cell r="D150">
            <v>11000</v>
          </cell>
          <cell r="E150">
            <v>0.05</v>
          </cell>
          <cell r="F150">
            <v>11550</v>
          </cell>
        </row>
        <row r="151">
          <cell r="A151" t="str">
            <v>Caja monofásica 4 circuitos</v>
          </cell>
          <cell r="B151" t="str">
            <v>UN</v>
          </cell>
          <cell r="C151">
            <v>1</v>
          </cell>
          <cell r="D151">
            <v>16000</v>
          </cell>
          <cell r="E151">
            <v>0.05</v>
          </cell>
          <cell r="F151">
            <v>16800</v>
          </cell>
        </row>
        <row r="152">
          <cell r="A152" t="str">
            <v>Caja Monofásica 4 circuitos</v>
          </cell>
          <cell r="B152" t="str">
            <v>UN</v>
          </cell>
          <cell r="C152">
            <v>1</v>
          </cell>
          <cell r="D152">
            <v>16000</v>
          </cell>
          <cell r="E152">
            <v>0.05</v>
          </cell>
          <cell r="F152">
            <v>16800</v>
          </cell>
        </row>
        <row r="153">
          <cell r="A153" t="str">
            <v>Caja Octogonal</v>
          </cell>
          <cell r="B153" t="str">
            <v>UN</v>
          </cell>
          <cell r="C153">
            <v>1</v>
          </cell>
          <cell r="D153">
            <v>980</v>
          </cell>
          <cell r="E153">
            <v>0.05</v>
          </cell>
          <cell r="F153">
            <v>1029</v>
          </cell>
        </row>
        <row r="154">
          <cell r="A154" t="str">
            <v>Caja para medidor con espacio interruptor</v>
          </cell>
          <cell r="B154" t="str">
            <v>UN</v>
          </cell>
          <cell r="C154">
            <v>1</v>
          </cell>
          <cell r="D154">
            <v>165000</v>
          </cell>
          <cell r="E154">
            <v>0.05</v>
          </cell>
          <cell r="F154">
            <v>173250</v>
          </cell>
        </row>
        <row r="155">
          <cell r="A155" t="str">
            <v>Caja sencilla Conduit</v>
          </cell>
          <cell r="B155" t="str">
            <v>UN</v>
          </cell>
          <cell r="C155">
            <v>1</v>
          </cell>
          <cell r="D155">
            <v>950</v>
          </cell>
          <cell r="E155">
            <v>0.05</v>
          </cell>
          <cell r="F155">
            <v>997.5</v>
          </cell>
        </row>
        <row r="156">
          <cell r="A156" t="str">
            <v>Caja tapa registro europa de 15 x 15 blanca</v>
          </cell>
          <cell r="B156" t="str">
            <v>UN</v>
          </cell>
          <cell r="C156">
            <v>1</v>
          </cell>
          <cell r="D156">
            <v>4250</v>
          </cell>
          <cell r="E156">
            <v>0.05</v>
          </cell>
          <cell r="F156">
            <v>4462.5</v>
          </cell>
        </row>
        <row r="157">
          <cell r="A157" t="str">
            <v>Caja trifásica 18 circuitos</v>
          </cell>
          <cell r="B157" t="str">
            <v>UN</v>
          </cell>
          <cell r="C157">
            <v>1</v>
          </cell>
          <cell r="D157">
            <v>65500</v>
          </cell>
          <cell r="E157">
            <v>0.05</v>
          </cell>
          <cell r="F157">
            <v>68775</v>
          </cell>
        </row>
        <row r="158">
          <cell r="A158" t="str">
            <v>Caja trifásica 6 circuitos</v>
          </cell>
          <cell r="B158" t="str">
            <v>UN</v>
          </cell>
          <cell r="C158">
            <v>1</v>
          </cell>
          <cell r="D158">
            <v>65500</v>
          </cell>
          <cell r="E158">
            <v>0.05</v>
          </cell>
          <cell r="F158">
            <v>68775</v>
          </cell>
        </row>
        <row r="159">
          <cell r="A159" t="str">
            <v>Canal PVC  Tipo Amazonas</v>
          </cell>
          <cell r="B159" t="str">
            <v>ML</v>
          </cell>
          <cell r="C159">
            <v>1</v>
          </cell>
          <cell r="D159">
            <v>18000</v>
          </cell>
          <cell r="E159">
            <v>0.05</v>
          </cell>
          <cell r="F159">
            <v>18900</v>
          </cell>
        </row>
        <row r="160">
          <cell r="A160" t="str">
            <v>Canaleta .8  L=2.40</v>
          </cell>
          <cell r="B160" t="str">
            <v>UN</v>
          </cell>
          <cell r="C160">
            <v>1</v>
          </cell>
          <cell r="D160">
            <v>9744</v>
          </cell>
          <cell r="E160">
            <v>0.05</v>
          </cell>
          <cell r="F160">
            <v>10231.200000000001</v>
          </cell>
        </row>
        <row r="161">
          <cell r="A161" t="str">
            <v>Canaleta Metal C/Divis.10 x 4</v>
          </cell>
          <cell r="B161" t="str">
            <v>UN</v>
          </cell>
          <cell r="C161">
            <v>1</v>
          </cell>
          <cell r="D161">
            <v>13341.25</v>
          </cell>
          <cell r="E161">
            <v>0.05</v>
          </cell>
          <cell r="F161">
            <v>14008.3125</v>
          </cell>
        </row>
        <row r="162">
          <cell r="A162" t="str">
            <v>Capacete de 1 1/2"</v>
          </cell>
          <cell r="B162" t="str">
            <v>UN</v>
          </cell>
          <cell r="D162">
            <v>3600</v>
          </cell>
          <cell r="E162">
            <v>0.05</v>
          </cell>
          <cell r="F162">
            <v>3780</v>
          </cell>
        </row>
        <row r="163">
          <cell r="A163" t="str">
            <v>Capacete de 1 1/4"</v>
          </cell>
          <cell r="B163" t="str">
            <v>UN</v>
          </cell>
          <cell r="C163">
            <v>1</v>
          </cell>
          <cell r="D163">
            <v>3100</v>
          </cell>
          <cell r="E163">
            <v>0.05</v>
          </cell>
          <cell r="F163">
            <v>3255</v>
          </cell>
        </row>
        <row r="164">
          <cell r="A164" t="str">
            <v>Capacete de 1"</v>
          </cell>
          <cell r="B164" t="str">
            <v>UN</v>
          </cell>
          <cell r="C164">
            <v>1</v>
          </cell>
          <cell r="D164">
            <v>2000</v>
          </cell>
          <cell r="E164">
            <v>0.05</v>
          </cell>
          <cell r="F164">
            <v>2100</v>
          </cell>
        </row>
        <row r="165">
          <cell r="A165" t="str">
            <v>Caseton en lona sintética</v>
          </cell>
          <cell r="B165" t="str">
            <v>M2</v>
          </cell>
          <cell r="C165">
            <v>1</v>
          </cell>
          <cell r="D165">
            <v>15000</v>
          </cell>
          <cell r="E165">
            <v>0.05</v>
          </cell>
          <cell r="F165">
            <v>15750</v>
          </cell>
        </row>
        <row r="166">
          <cell r="A166" t="str">
            <v xml:space="preserve">Cemento blanco </v>
          </cell>
          <cell r="B166" t="str">
            <v>KG</v>
          </cell>
          <cell r="C166">
            <v>1</v>
          </cell>
          <cell r="D166">
            <v>1200</v>
          </cell>
          <cell r="E166">
            <v>0.05</v>
          </cell>
          <cell r="F166">
            <v>1260</v>
          </cell>
        </row>
        <row r="167">
          <cell r="A167" t="str">
            <v xml:space="preserve">Cemento gris </v>
          </cell>
          <cell r="B167" t="str">
            <v>KG</v>
          </cell>
          <cell r="C167">
            <v>1</v>
          </cell>
          <cell r="D167">
            <v>420</v>
          </cell>
          <cell r="E167">
            <v>0.05</v>
          </cell>
          <cell r="F167">
            <v>441</v>
          </cell>
          <cell r="G167" t="str">
            <v>Bulto de 50 Kilogramos, puesto en obra</v>
          </cell>
        </row>
        <row r="168">
          <cell r="A168" t="str">
            <v>Cerco ordinario 3M</v>
          </cell>
          <cell r="B168" t="str">
            <v>ML</v>
          </cell>
          <cell r="C168">
            <v>1</v>
          </cell>
          <cell r="D168">
            <v>1550</v>
          </cell>
          <cell r="E168">
            <v>0.05</v>
          </cell>
          <cell r="F168">
            <v>1627.5</v>
          </cell>
        </row>
        <row r="169">
          <cell r="A169" t="str">
            <v>Cerradura de alcoba en poma metálica</v>
          </cell>
          <cell r="B169" t="str">
            <v>UN</v>
          </cell>
          <cell r="C169">
            <v>1</v>
          </cell>
          <cell r="D169">
            <v>40550</v>
          </cell>
          <cell r="E169">
            <v>0.05</v>
          </cell>
          <cell r="F169">
            <v>42577.5</v>
          </cell>
        </row>
        <row r="170">
          <cell r="A170" t="str">
            <v>Cerradura Gato doble cerrojo/210400</v>
          </cell>
          <cell r="B170" t="str">
            <v>UN</v>
          </cell>
          <cell r="C170">
            <v>1</v>
          </cell>
          <cell r="D170">
            <v>34200</v>
          </cell>
          <cell r="E170">
            <v>0.05</v>
          </cell>
          <cell r="F170">
            <v>35910</v>
          </cell>
        </row>
        <row r="171">
          <cell r="A171" t="str">
            <v>Cerradura Inafer C-998 Madera</v>
          </cell>
          <cell r="B171" t="str">
            <v>UN</v>
          </cell>
          <cell r="C171">
            <v>1</v>
          </cell>
          <cell r="D171">
            <v>30900</v>
          </cell>
          <cell r="E171">
            <v>0.05</v>
          </cell>
          <cell r="F171">
            <v>32445</v>
          </cell>
        </row>
        <row r="172">
          <cell r="A172" t="str">
            <v>Cerradura puerta discapacitados 63 AA - F30 B A &amp; A</v>
          </cell>
          <cell r="B172" t="str">
            <v>UN</v>
          </cell>
          <cell r="C172">
            <v>1</v>
          </cell>
          <cell r="D172">
            <v>100000</v>
          </cell>
          <cell r="E172">
            <v>0.05</v>
          </cell>
          <cell r="F172">
            <v>105000</v>
          </cell>
        </row>
        <row r="173">
          <cell r="A173" t="str">
            <v>Cerradura Schlage T.A. Econ./Gold</v>
          </cell>
          <cell r="B173" t="str">
            <v>UN</v>
          </cell>
          <cell r="C173">
            <v>1</v>
          </cell>
          <cell r="D173">
            <v>14400</v>
          </cell>
          <cell r="E173">
            <v>0.05</v>
          </cell>
          <cell r="F173">
            <v>15120</v>
          </cell>
        </row>
        <row r="174">
          <cell r="A174" t="str">
            <v>Cerradura Shalage Ref A30D - terraza, Georgia</v>
          </cell>
          <cell r="B174" t="str">
            <v>UN</v>
          </cell>
          <cell r="C174">
            <v>1</v>
          </cell>
          <cell r="D174">
            <v>35000</v>
          </cell>
          <cell r="E174">
            <v>0.05</v>
          </cell>
          <cell r="F174">
            <v>36750</v>
          </cell>
        </row>
        <row r="175">
          <cell r="A175" t="str">
            <v>Cerradura Shalage Ref B362 Doble cilindro</v>
          </cell>
          <cell r="B175" t="str">
            <v>UN</v>
          </cell>
          <cell r="C175">
            <v>1</v>
          </cell>
          <cell r="D175">
            <v>65000</v>
          </cell>
          <cell r="E175">
            <v>0.05</v>
          </cell>
          <cell r="F175">
            <v>68250</v>
          </cell>
        </row>
        <row r="176">
          <cell r="A176" t="str">
            <v>Cerradura YALE 170 1/4</v>
          </cell>
          <cell r="B176" t="str">
            <v>UN</v>
          </cell>
          <cell r="C176">
            <v>1</v>
          </cell>
          <cell r="D176">
            <v>41850</v>
          </cell>
          <cell r="E176">
            <v>0.05</v>
          </cell>
          <cell r="F176">
            <v>43942.5</v>
          </cell>
        </row>
        <row r="177">
          <cell r="A177" t="str">
            <v>Cerradura YALE doble pasador 987-1 1/4</v>
          </cell>
          <cell r="B177" t="str">
            <v>UN</v>
          </cell>
          <cell r="C177">
            <v>1</v>
          </cell>
          <cell r="D177">
            <v>54800</v>
          </cell>
          <cell r="E177">
            <v>0.05</v>
          </cell>
          <cell r="F177">
            <v>57540</v>
          </cell>
        </row>
        <row r="178">
          <cell r="A178" t="str">
            <v>Chazo p/tornillo 1/8" x 1 1/4</v>
          </cell>
          <cell r="B178" t="str">
            <v>UN</v>
          </cell>
          <cell r="C178">
            <v>1</v>
          </cell>
          <cell r="D178">
            <v>634.5</v>
          </cell>
          <cell r="E178">
            <v>0.05</v>
          </cell>
          <cell r="F178">
            <v>666.22500000000002</v>
          </cell>
        </row>
        <row r="179">
          <cell r="A179" t="str">
            <v>Cheque red white roscado  3/4"; incluye accesorios</v>
          </cell>
          <cell r="B179" t="str">
            <v>UN</v>
          </cell>
          <cell r="C179">
            <v>1</v>
          </cell>
          <cell r="D179">
            <v>38000</v>
          </cell>
          <cell r="E179">
            <v>0.05</v>
          </cell>
          <cell r="F179">
            <v>39900</v>
          </cell>
        </row>
        <row r="180">
          <cell r="A180" t="str">
            <v>Cheque red white roscado de   1/2"; incluye accesorios</v>
          </cell>
          <cell r="B180" t="str">
            <v>UN</v>
          </cell>
          <cell r="C180">
            <v>1</v>
          </cell>
          <cell r="D180">
            <v>28000</v>
          </cell>
          <cell r="E180">
            <v>0.05</v>
          </cell>
          <cell r="F180">
            <v>29400</v>
          </cell>
        </row>
        <row r="181">
          <cell r="A181" t="str">
            <v>Cheque red white roscado de 1"; incluye accesorios</v>
          </cell>
          <cell r="B181" t="str">
            <v>UN</v>
          </cell>
          <cell r="C181">
            <v>1</v>
          </cell>
          <cell r="D181">
            <v>52000</v>
          </cell>
          <cell r="E181">
            <v>0.05</v>
          </cell>
          <cell r="F181">
            <v>54600</v>
          </cell>
        </row>
        <row r="182">
          <cell r="A182" t="str">
            <v>Cinta Aislante</v>
          </cell>
          <cell r="B182" t="str">
            <v>UN</v>
          </cell>
          <cell r="C182">
            <v>1</v>
          </cell>
          <cell r="D182">
            <v>1300</v>
          </cell>
          <cell r="E182">
            <v>0.05</v>
          </cell>
          <cell r="F182">
            <v>1365</v>
          </cell>
        </row>
        <row r="183">
          <cell r="A183" t="str">
            <v>Codo 90º  CxC Sanitario 2"</v>
          </cell>
          <cell r="B183" t="str">
            <v>UN</v>
          </cell>
          <cell r="C183">
            <v>1</v>
          </cell>
          <cell r="D183">
            <v>1850</v>
          </cell>
          <cell r="E183">
            <v>0.05</v>
          </cell>
          <cell r="F183">
            <v>1942.5</v>
          </cell>
        </row>
        <row r="184">
          <cell r="A184" t="str">
            <v>Codo 90º  CxC Sanitario 3"</v>
          </cell>
          <cell r="B184" t="str">
            <v>UN</v>
          </cell>
          <cell r="C184">
            <v>1</v>
          </cell>
          <cell r="D184">
            <v>4100</v>
          </cell>
          <cell r="E184">
            <v>0.05</v>
          </cell>
          <cell r="F184">
            <v>4305</v>
          </cell>
        </row>
        <row r="185">
          <cell r="A185" t="str">
            <v>Codo 90º  CxC Sanitario 4"</v>
          </cell>
          <cell r="B185" t="str">
            <v>UN</v>
          </cell>
          <cell r="C185">
            <v>1</v>
          </cell>
          <cell r="D185">
            <v>7950</v>
          </cell>
          <cell r="E185">
            <v>0.05</v>
          </cell>
          <cell r="F185">
            <v>8347.5</v>
          </cell>
        </row>
        <row r="186">
          <cell r="A186" t="str">
            <v>Codo 90º 1/4 CxC 3"</v>
          </cell>
          <cell r="B186" t="str">
            <v>UN</v>
          </cell>
          <cell r="C186">
            <v>1</v>
          </cell>
          <cell r="D186">
            <v>3510</v>
          </cell>
          <cell r="E186">
            <v>0.05</v>
          </cell>
          <cell r="F186">
            <v>3685.5</v>
          </cell>
        </row>
        <row r="187">
          <cell r="A187" t="str">
            <v>Codo 90º 1/4 CxC 4"</v>
          </cell>
          <cell r="B187" t="str">
            <v>UN</v>
          </cell>
          <cell r="C187">
            <v>1</v>
          </cell>
          <cell r="D187">
            <v>6430</v>
          </cell>
          <cell r="E187">
            <v>0.05</v>
          </cell>
          <cell r="F187">
            <v>6751.5</v>
          </cell>
        </row>
        <row r="188">
          <cell r="A188" t="str">
            <v>Codo 90º Pres.PVC 1 1/2"</v>
          </cell>
          <cell r="B188" t="str">
            <v>UN</v>
          </cell>
          <cell r="C188">
            <v>1</v>
          </cell>
          <cell r="D188">
            <v>3800</v>
          </cell>
          <cell r="E188">
            <v>0.05</v>
          </cell>
          <cell r="F188">
            <v>3990</v>
          </cell>
        </row>
        <row r="189">
          <cell r="A189" t="str">
            <v>Codo 90º Pres.PVC 1"</v>
          </cell>
          <cell r="B189" t="str">
            <v>UN</v>
          </cell>
          <cell r="C189">
            <v>1</v>
          </cell>
          <cell r="D189">
            <v>1000</v>
          </cell>
          <cell r="E189">
            <v>0.05</v>
          </cell>
          <cell r="F189">
            <v>1050</v>
          </cell>
        </row>
        <row r="190">
          <cell r="A190" t="str">
            <v>Codo 90º Pres.PVC 1/2"</v>
          </cell>
          <cell r="B190" t="str">
            <v>UN</v>
          </cell>
          <cell r="C190">
            <v>1</v>
          </cell>
          <cell r="D190">
            <v>270</v>
          </cell>
          <cell r="E190">
            <v>0.05</v>
          </cell>
          <cell r="F190">
            <v>283.5</v>
          </cell>
        </row>
        <row r="191">
          <cell r="A191" t="str">
            <v>Codo 90º Pres.PVC 2"</v>
          </cell>
          <cell r="B191" t="str">
            <v>UN</v>
          </cell>
          <cell r="C191">
            <v>1</v>
          </cell>
          <cell r="D191">
            <v>6300</v>
          </cell>
          <cell r="E191">
            <v>0.05</v>
          </cell>
          <cell r="F191">
            <v>6615</v>
          </cell>
        </row>
        <row r="192">
          <cell r="A192" t="str">
            <v>Codo 90º Pres.PVC 3/4"</v>
          </cell>
          <cell r="B192" t="str">
            <v>UN</v>
          </cell>
          <cell r="C192">
            <v>1</v>
          </cell>
          <cell r="D192">
            <v>420</v>
          </cell>
          <cell r="E192">
            <v>0.05</v>
          </cell>
          <cell r="F192">
            <v>441</v>
          </cell>
        </row>
        <row r="193">
          <cell r="A193" t="str">
            <v>Codo de Bajante 45º Amazonas</v>
          </cell>
          <cell r="B193" t="str">
            <v>UN</v>
          </cell>
          <cell r="C193">
            <v>1</v>
          </cell>
          <cell r="D193">
            <v>3890</v>
          </cell>
          <cell r="E193">
            <v>0.05</v>
          </cell>
          <cell r="F193">
            <v>4084.5</v>
          </cell>
        </row>
        <row r="194">
          <cell r="A194" t="str">
            <v>Codo H.G: 1/2"</v>
          </cell>
          <cell r="B194" t="str">
            <v>UN</v>
          </cell>
          <cell r="C194">
            <v>1</v>
          </cell>
          <cell r="D194">
            <v>615</v>
          </cell>
          <cell r="E194">
            <v>0.05</v>
          </cell>
          <cell r="F194">
            <v>645.75</v>
          </cell>
        </row>
        <row r="195">
          <cell r="A195" t="str">
            <v>Codo PVC-P 1/2"</v>
          </cell>
          <cell r="B195" t="str">
            <v>UN</v>
          </cell>
          <cell r="C195">
            <v>1</v>
          </cell>
          <cell r="D195">
            <v>335</v>
          </cell>
          <cell r="E195">
            <v>0.05</v>
          </cell>
          <cell r="F195">
            <v>351.75</v>
          </cell>
        </row>
        <row r="196">
          <cell r="A196" t="str">
            <v>Codo PVC-P 3/4"</v>
          </cell>
          <cell r="B196" t="str">
            <v>UN</v>
          </cell>
          <cell r="C196">
            <v>1</v>
          </cell>
          <cell r="D196">
            <v>556</v>
          </cell>
          <cell r="E196">
            <v>0.05</v>
          </cell>
          <cell r="F196">
            <v>583.79999999999995</v>
          </cell>
        </row>
        <row r="197">
          <cell r="A197" t="str">
            <v>Codo PVC-S  22,5º</v>
          </cell>
          <cell r="B197" t="str">
            <v>UN</v>
          </cell>
          <cell r="C197">
            <v>1</v>
          </cell>
          <cell r="D197">
            <v>2500</v>
          </cell>
          <cell r="E197">
            <v>0.05</v>
          </cell>
          <cell r="F197">
            <v>2625</v>
          </cell>
        </row>
        <row r="198">
          <cell r="A198" t="str">
            <v>Concreto de 2,000 p.s.i.</v>
          </cell>
          <cell r="B198" t="str">
            <v>M3</v>
          </cell>
          <cell r="C198">
            <v>1</v>
          </cell>
          <cell r="D198">
            <v>413697</v>
          </cell>
          <cell r="E198">
            <v>0.05</v>
          </cell>
        </row>
        <row r="199">
          <cell r="A199" t="str">
            <v>Concreto de 2,500 p.s.i.</v>
          </cell>
          <cell r="B199" t="str">
            <v>M3</v>
          </cell>
          <cell r="C199">
            <v>1</v>
          </cell>
          <cell r="D199">
            <v>414905</v>
          </cell>
          <cell r="E199">
            <v>0.05</v>
          </cell>
        </row>
        <row r="200">
          <cell r="A200" t="str">
            <v>Concreto de 3,000 p.s.i.</v>
          </cell>
          <cell r="B200" t="str">
            <v>M3</v>
          </cell>
          <cell r="C200">
            <v>1</v>
          </cell>
          <cell r="D200">
            <v>441628</v>
          </cell>
          <cell r="E200">
            <v>0.05</v>
          </cell>
        </row>
        <row r="201">
          <cell r="A201" t="str">
            <v>Concreto de 3,500 p.s.i.</v>
          </cell>
          <cell r="B201" t="str">
            <v>M4</v>
          </cell>
          <cell r="C201">
            <v>2</v>
          </cell>
          <cell r="D201" t="e">
            <v>#REF!</v>
          </cell>
          <cell r="E201">
            <v>0.05</v>
          </cell>
        </row>
        <row r="202">
          <cell r="A202" t="str">
            <v>Conector De Compresion</v>
          </cell>
          <cell r="B202" t="str">
            <v>UN</v>
          </cell>
          <cell r="C202">
            <v>1</v>
          </cell>
          <cell r="D202">
            <v>4000</v>
          </cell>
          <cell r="E202">
            <v>0.05</v>
          </cell>
          <cell r="F202">
            <v>4200</v>
          </cell>
        </row>
        <row r="203">
          <cell r="A203" t="str">
            <v>Conector para varilla cooper weld</v>
          </cell>
          <cell r="B203" t="str">
            <v>UN</v>
          </cell>
          <cell r="C203">
            <v>1</v>
          </cell>
          <cell r="D203">
            <v>4500</v>
          </cell>
          <cell r="E203">
            <v>0.05</v>
          </cell>
          <cell r="F203">
            <v>4725</v>
          </cell>
        </row>
        <row r="204">
          <cell r="A204" t="str">
            <v>Conector resorte rojo</v>
          </cell>
          <cell r="B204" t="str">
            <v>UN</v>
          </cell>
          <cell r="C204">
            <v>1</v>
          </cell>
          <cell r="D204">
            <v>850</v>
          </cell>
          <cell r="E204">
            <v>0.05</v>
          </cell>
          <cell r="F204">
            <v>892.5</v>
          </cell>
        </row>
        <row r="205">
          <cell r="A205" t="str">
            <v>Correa Z HR 305 x 80 Cal. 14 Long.6 m.</v>
          </cell>
          <cell r="B205" t="str">
            <v>ML</v>
          </cell>
          <cell r="C205">
            <v>1</v>
          </cell>
          <cell r="D205">
            <v>58085</v>
          </cell>
          <cell r="E205">
            <v>0.05</v>
          </cell>
          <cell r="F205">
            <v>60989.25</v>
          </cell>
        </row>
        <row r="206">
          <cell r="A206" t="str">
            <v>Cortacircuito 100 Amp -15 KV</v>
          </cell>
          <cell r="B206" t="str">
            <v>UN</v>
          </cell>
          <cell r="C206">
            <v>1</v>
          </cell>
          <cell r="D206">
            <v>130000</v>
          </cell>
          <cell r="E206">
            <v>0.05</v>
          </cell>
          <cell r="F206">
            <v>136500</v>
          </cell>
        </row>
        <row r="207">
          <cell r="A207" t="str">
            <v>Cortina enrrollableBlackout</v>
          </cell>
          <cell r="B207" t="str">
            <v>M2</v>
          </cell>
          <cell r="C207">
            <v>1</v>
          </cell>
          <cell r="D207">
            <v>30000</v>
          </cell>
          <cell r="E207">
            <v>0.05</v>
          </cell>
          <cell r="F207">
            <v>31500</v>
          </cell>
        </row>
        <row r="208">
          <cell r="A208" t="str">
            <v>Cruceta de madera de 2.5ml</v>
          </cell>
          <cell r="B208" t="str">
            <v>UN</v>
          </cell>
          <cell r="C208">
            <v>1</v>
          </cell>
          <cell r="D208">
            <v>110500</v>
          </cell>
          <cell r="E208">
            <v>0.05</v>
          </cell>
          <cell r="F208">
            <v>116025</v>
          </cell>
        </row>
        <row r="209">
          <cell r="A209" t="str">
            <v>Curva galvanizada de 1 1/2"</v>
          </cell>
          <cell r="B209" t="str">
            <v>UN</v>
          </cell>
          <cell r="D209">
            <v>13200</v>
          </cell>
          <cell r="E209">
            <v>0.05</v>
          </cell>
          <cell r="F209">
            <v>13860</v>
          </cell>
        </row>
        <row r="210">
          <cell r="A210" t="str">
            <v>Curva galvanizada de 1 1/4"</v>
          </cell>
          <cell r="B210" t="str">
            <v>UN</v>
          </cell>
          <cell r="C210">
            <v>1</v>
          </cell>
          <cell r="D210">
            <v>10100</v>
          </cell>
          <cell r="E210">
            <v>0.05</v>
          </cell>
          <cell r="F210">
            <v>10605</v>
          </cell>
        </row>
        <row r="211">
          <cell r="A211" t="str">
            <v>Curva galvanizada de 1"</v>
          </cell>
          <cell r="B211" t="str">
            <v>UN</v>
          </cell>
          <cell r="C211">
            <v>1</v>
          </cell>
          <cell r="D211">
            <v>6600</v>
          </cell>
          <cell r="E211">
            <v>0.05</v>
          </cell>
          <cell r="F211">
            <v>6930</v>
          </cell>
        </row>
        <row r="212">
          <cell r="A212" t="str">
            <v>Desperdicio acero 3%</v>
          </cell>
          <cell r="B212" t="str">
            <v>%</v>
          </cell>
          <cell r="C212">
            <v>1</v>
          </cell>
          <cell r="D212">
            <v>84</v>
          </cell>
          <cell r="E212">
            <v>0.05</v>
          </cell>
          <cell r="F212">
            <v>88.2</v>
          </cell>
        </row>
        <row r="213">
          <cell r="A213" t="str">
            <v>Detergentes, ácidos</v>
          </cell>
          <cell r="B213" t="str">
            <v>GL</v>
          </cell>
          <cell r="C213">
            <v>1</v>
          </cell>
          <cell r="D213">
            <v>750</v>
          </cell>
          <cell r="E213">
            <v>0.05</v>
          </cell>
          <cell r="F213">
            <v>787.5</v>
          </cell>
        </row>
        <row r="214">
          <cell r="A214" t="str">
            <v>Diagonal De Varilla De  77cm</v>
          </cell>
          <cell r="B214" t="str">
            <v>UN</v>
          </cell>
          <cell r="C214">
            <v>1</v>
          </cell>
          <cell r="D214">
            <v>10000</v>
          </cell>
          <cell r="E214">
            <v>0.05</v>
          </cell>
          <cell r="F214">
            <v>10500</v>
          </cell>
        </row>
        <row r="215">
          <cell r="A215" t="str">
            <v>Disolvente Thinner</v>
          </cell>
          <cell r="B215" t="str">
            <v>GL</v>
          </cell>
          <cell r="C215">
            <v>1</v>
          </cell>
          <cell r="D215">
            <v>12250</v>
          </cell>
          <cell r="E215">
            <v>0.05</v>
          </cell>
          <cell r="F215">
            <v>12862.5</v>
          </cell>
        </row>
        <row r="216">
          <cell r="A216" t="str">
            <v>DOTACIÓN MUEBLES AULAS</v>
          </cell>
          <cell r="E216">
            <v>0.05</v>
          </cell>
          <cell r="F216">
            <v>0</v>
          </cell>
        </row>
        <row r="217">
          <cell r="A217" t="str">
            <v>Ducha Galaxia sencilla</v>
          </cell>
          <cell r="B217" t="str">
            <v>UN</v>
          </cell>
          <cell r="C217">
            <v>1</v>
          </cell>
          <cell r="D217">
            <v>23200</v>
          </cell>
          <cell r="E217">
            <v>0.05</v>
          </cell>
          <cell r="F217">
            <v>24360</v>
          </cell>
        </row>
        <row r="218">
          <cell r="A218" t="str">
            <v>Durmiente abarco 4M</v>
          </cell>
          <cell r="B218" t="str">
            <v>ML</v>
          </cell>
          <cell r="C218">
            <v>1</v>
          </cell>
          <cell r="D218">
            <v>1913</v>
          </cell>
          <cell r="E218">
            <v>0.05</v>
          </cell>
          <cell r="F218">
            <v>2008.65</v>
          </cell>
        </row>
        <row r="219">
          <cell r="A219" t="str">
            <v>Durmiente ordinario 3 m</v>
          </cell>
          <cell r="B219" t="str">
            <v>ML</v>
          </cell>
          <cell r="C219">
            <v>1</v>
          </cell>
          <cell r="D219">
            <v>367</v>
          </cell>
          <cell r="E219">
            <v>0.05</v>
          </cell>
          <cell r="F219">
            <v>385.35</v>
          </cell>
        </row>
        <row r="220">
          <cell r="A220" t="str">
            <v>Enchape de mesón en madera Cedro</v>
          </cell>
          <cell r="B220" t="str">
            <v>M2</v>
          </cell>
          <cell r="C220">
            <v>1</v>
          </cell>
          <cell r="D220">
            <v>95000</v>
          </cell>
          <cell r="E220">
            <v>0.05</v>
          </cell>
          <cell r="F220">
            <v>99750</v>
          </cell>
        </row>
        <row r="221">
          <cell r="A221" t="str">
            <v>Escuadra metálica para anclaje</v>
          </cell>
          <cell r="B221" t="str">
            <v>UN</v>
          </cell>
          <cell r="C221">
            <v>1</v>
          </cell>
          <cell r="D221">
            <v>3000</v>
          </cell>
          <cell r="E221">
            <v>0.05</v>
          </cell>
          <cell r="F221">
            <v>3150</v>
          </cell>
        </row>
        <row r="222">
          <cell r="A222" t="str">
            <v>Esfumado 20,5 x 20,5</v>
          </cell>
          <cell r="B222" t="str">
            <v>M2</v>
          </cell>
          <cell r="C222">
            <v>1</v>
          </cell>
          <cell r="D222">
            <v>12400</v>
          </cell>
          <cell r="E222">
            <v>0.05</v>
          </cell>
          <cell r="F222">
            <v>13020</v>
          </cell>
        </row>
        <row r="223">
          <cell r="A223" t="str">
            <v>Esmalte Asfaltico</v>
          </cell>
          <cell r="B223" t="str">
            <v>gl</v>
          </cell>
          <cell r="C223">
            <v>1</v>
          </cell>
          <cell r="D223">
            <v>234900</v>
          </cell>
          <cell r="E223">
            <v>0.05</v>
          </cell>
          <cell r="F223">
            <v>246645</v>
          </cell>
        </row>
        <row r="224">
          <cell r="A224" t="str">
            <v>Esmalte epoxico Epoxibler 2 componentes</v>
          </cell>
          <cell r="B224" t="str">
            <v>GL</v>
          </cell>
          <cell r="C224">
            <v>1</v>
          </cell>
          <cell r="D224">
            <v>108000</v>
          </cell>
          <cell r="E224">
            <v>0.05</v>
          </cell>
          <cell r="F224">
            <v>113400</v>
          </cell>
        </row>
        <row r="225">
          <cell r="A225" t="str">
            <v>Esmalte mate supersintético</v>
          </cell>
          <cell r="B225" t="str">
            <v>GL</v>
          </cell>
          <cell r="C225">
            <v>1</v>
          </cell>
          <cell r="D225">
            <v>52200</v>
          </cell>
          <cell r="E225">
            <v>0.05</v>
          </cell>
          <cell r="F225">
            <v>54810</v>
          </cell>
        </row>
        <row r="226">
          <cell r="A226" t="str">
            <v>Esmalte sintético para señalización</v>
          </cell>
          <cell r="B226" t="str">
            <v>GL</v>
          </cell>
          <cell r="C226">
            <v>1</v>
          </cell>
          <cell r="D226">
            <v>48000</v>
          </cell>
          <cell r="E226">
            <v>0.05</v>
          </cell>
          <cell r="F226">
            <v>50400</v>
          </cell>
        </row>
        <row r="227">
          <cell r="A227" t="str">
            <v>Esmalte sintético Pintulux</v>
          </cell>
          <cell r="B227" t="str">
            <v>GL</v>
          </cell>
          <cell r="C227">
            <v>1</v>
          </cell>
          <cell r="D227">
            <v>54600</v>
          </cell>
          <cell r="E227">
            <v>0.05</v>
          </cell>
          <cell r="F227">
            <v>57330</v>
          </cell>
        </row>
        <row r="228">
          <cell r="A228" t="str">
            <v>Esmalte sobre reja</v>
          </cell>
          <cell r="B228" t="str">
            <v>M2</v>
          </cell>
          <cell r="C228">
            <v>1</v>
          </cell>
          <cell r="D228">
            <v>2500</v>
          </cell>
          <cell r="E228">
            <v>0.05</v>
          </cell>
          <cell r="F228">
            <v>2625</v>
          </cell>
        </row>
        <row r="229">
          <cell r="A229" t="str">
            <v>Espejo biselado de 4 mm</v>
          </cell>
          <cell r="B229" t="str">
            <v>M2</v>
          </cell>
          <cell r="C229">
            <v>1</v>
          </cell>
          <cell r="D229">
            <v>70000</v>
          </cell>
          <cell r="E229">
            <v>0.05</v>
          </cell>
          <cell r="F229">
            <v>73500</v>
          </cell>
        </row>
        <row r="230">
          <cell r="A230" t="str">
            <v>Estructura o silleta para montaje de transformador</v>
          </cell>
          <cell r="B230" t="str">
            <v>UN</v>
          </cell>
          <cell r="C230">
            <v>1</v>
          </cell>
          <cell r="D230">
            <v>325000</v>
          </cell>
          <cell r="E230">
            <v>0.05</v>
          </cell>
          <cell r="F230">
            <v>341250</v>
          </cell>
        </row>
        <row r="231">
          <cell r="A231" t="str">
            <v xml:space="preserve">Estuco </v>
          </cell>
          <cell r="B231" t="str">
            <v>KG</v>
          </cell>
          <cell r="C231">
            <v>1</v>
          </cell>
          <cell r="D231">
            <v>5000</v>
          </cell>
          <cell r="E231">
            <v>0.05</v>
          </cell>
          <cell r="F231">
            <v>5250</v>
          </cell>
        </row>
        <row r="232">
          <cell r="A232" t="str">
            <v xml:space="preserve">Falleva  </v>
          </cell>
          <cell r="B232" t="str">
            <v>UN</v>
          </cell>
          <cell r="C232">
            <v>1</v>
          </cell>
          <cell r="D232">
            <v>7800</v>
          </cell>
          <cell r="E232">
            <v>0.05</v>
          </cell>
          <cell r="F232">
            <v>8190</v>
          </cell>
        </row>
        <row r="233">
          <cell r="A233" t="str">
            <v>Falleva con portacandado</v>
          </cell>
          <cell r="B233" t="str">
            <v>UN</v>
          </cell>
          <cell r="C233">
            <v>1</v>
          </cell>
          <cell r="D233">
            <v>15000</v>
          </cell>
          <cell r="E233">
            <v>0.05</v>
          </cell>
          <cell r="F233">
            <v>15750</v>
          </cell>
        </row>
        <row r="234">
          <cell r="A234" t="str">
            <v>Flotador 3/4 plg - bronce, incluye accesorios</v>
          </cell>
          <cell r="B234" t="str">
            <v>UN</v>
          </cell>
          <cell r="C234">
            <v>1</v>
          </cell>
          <cell r="D234">
            <v>50000</v>
          </cell>
          <cell r="E234">
            <v>0.05</v>
          </cell>
          <cell r="F234">
            <v>52500</v>
          </cell>
        </row>
        <row r="235">
          <cell r="A235" t="str">
            <v>Flotador mecánico 1" Incluye accesorios</v>
          </cell>
          <cell r="B235" t="str">
            <v>UN</v>
          </cell>
          <cell r="C235">
            <v>1</v>
          </cell>
          <cell r="D235">
            <v>85000</v>
          </cell>
          <cell r="E235">
            <v>0.05</v>
          </cell>
          <cell r="F235">
            <v>89250</v>
          </cell>
        </row>
        <row r="236">
          <cell r="A236" t="str">
            <v>Formaleta cedro macho</v>
          </cell>
          <cell r="B236" t="str">
            <v>m2</v>
          </cell>
          <cell r="C236">
            <v>1</v>
          </cell>
          <cell r="D236">
            <v>25000</v>
          </cell>
          <cell r="E236">
            <v>0.05</v>
          </cell>
          <cell r="F236">
            <v>26250</v>
          </cell>
        </row>
        <row r="237">
          <cell r="A237" t="str">
            <v xml:space="preserve">Gancho galvanizado con platina </v>
          </cell>
          <cell r="B237" t="str">
            <v>UN</v>
          </cell>
          <cell r="C237">
            <v>1</v>
          </cell>
          <cell r="D237">
            <v>11500</v>
          </cell>
          <cell r="E237">
            <v>0.05</v>
          </cell>
          <cell r="F237">
            <v>12075</v>
          </cell>
          <cell r="G237" t="str">
            <v>Por viaje de 5 metros cúbicos</v>
          </cell>
        </row>
        <row r="238">
          <cell r="A238" t="str">
            <v>Gancho teja eternit</v>
          </cell>
          <cell r="B238" t="str">
            <v>UN</v>
          </cell>
          <cell r="C238">
            <v>1</v>
          </cell>
          <cell r="D238">
            <v>190</v>
          </cell>
          <cell r="E238">
            <v>0.05</v>
          </cell>
          <cell r="F238">
            <v>199.5</v>
          </cell>
        </row>
        <row r="239">
          <cell r="A239" t="str">
            <v>Gancho Tensor GalvanizadoTipo comercial 5/16 x 5"</v>
          </cell>
          <cell r="B239" t="str">
            <v>UN</v>
          </cell>
          <cell r="C239">
            <v>1</v>
          </cell>
          <cell r="D239">
            <v>2680</v>
          </cell>
          <cell r="E239">
            <v>0.05</v>
          </cell>
          <cell r="F239">
            <v>2814</v>
          </cell>
        </row>
        <row r="240">
          <cell r="A240" t="str">
            <v>Granito No.3</v>
          </cell>
          <cell r="B240" t="str">
            <v>Bulto</v>
          </cell>
          <cell r="C240">
            <v>1</v>
          </cell>
          <cell r="D240">
            <v>20000</v>
          </cell>
          <cell r="E240">
            <v>0.05</v>
          </cell>
          <cell r="F240">
            <v>21000</v>
          </cell>
        </row>
        <row r="241">
          <cell r="A241" t="str">
            <v>Granito Pulido para mesones</v>
          </cell>
          <cell r="B241" t="str">
            <v>M2</v>
          </cell>
          <cell r="C241">
            <v>1</v>
          </cell>
          <cell r="D241">
            <v>24530</v>
          </cell>
          <cell r="E241">
            <v>0.05</v>
          </cell>
          <cell r="F241">
            <v>25756.5</v>
          </cell>
        </row>
        <row r="242">
          <cell r="A242" t="str">
            <v>Grapa De Operar En Caliente</v>
          </cell>
          <cell r="B242" t="str">
            <v>UN</v>
          </cell>
          <cell r="C242">
            <v>1</v>
          </cell>
          <cell r="D242">
            <v>16000</v>
          </cell>
          <cell r="E242">
            <v>0.05</v>
          </cell>
          <cell r="F242">
            <v>16800</v>
          </cell>
        </row>
        <row r="243">
          <cell r="A243" t="str">
            <v>Gravilla de rio (viaje 1 m3)</v>
          </cell>
          <cell r="B243" t="str">
            <v>M3</v>
          </cell>
          <cell r="C243">
            <v>1</v>
          </cell>
          <cell r="D243">
            <v>75000</v>
          </cell>
          <cell r="E243">
            <v>0.05</v>
          </cell>
          <cell r="F243">
            <v>78750</v>
          </cell>
        </row>
        <row r="244">
          <cell r="A244" t="str">
            <v>Gravilla mona Nº 2</v>
          </cell>
          <cell r="B244" t="str">
            <v>Bulto</v>
          </cell>
          <cell r="C244">
            <v>1</v>
          </cell>
          <cell r="D244">
            <v>18000</v>
          </cell>
          <cell r="E244">
            <v>0.05</v>
          </cell>
          <cell r="F244">
            <v>18900</v>
          </cell>
        </row>
        <row r="245">
          <cell r="A245" t="str">
            <v>Grupo De Medida En Baja Tension. Incluye: medidor electronico, 3 transformadores de corriente, 1 bornera de pruebas, 1 bandeja para instalacion.</v>
          </cell>
          <cell r="B245" t="str">
            <v>UN</v>
          </cell>
          <cell r="C245">
            <v>1</v>
          </cell>
          <cell r="D245">
            <v>4160000</v>
          </cell>
          <cell r="E245">
            <v>0.05</v>
          </cell>
          <cell r="F245">
            <v>4368000</v>
          </cell>
        </row>
        <row r="246">
          <cell r="A246" t="str">
            <v>Guardaescoba granito  7 X 33</v>
          </cell>
          <cell r="B246" t="str">
            <v>Ml</v>
          </cell>
          <cell r="C246">
            <v>1</v>
          </cell>
          <cell r="D246">
            <v>2500</v>
          </cell>
          <cell r="E246">
            <v>0.05</v>
          </cell>
          <cell r="F246">
            <v>2625</v>
          </cell>
          <cell r="G246">
            <v>9405</v>
          </cell>
        </row>
        <row r="247">
          <cell r="A247" t="str">
            <v>Guardaescoba granito pulido media caña; tipo alfa</v>
          </cell>
          <cell r="B247" t="str">
            <v>Ml</v>
          </cell>
          <cell r="C247">
            <v>1</v>
          </cell>
          <cell r="D247">
            <v>35000</v>
          </cell>
          <cell r="E247">
            <v>0.05</v>
          </cell>
          <cell r="F247">
            <v>36750</v>
          </cell>
        </row>
        <row r="248">
          <cell r="A248" t="str">
            <v>Guaya 1/8"</v>
          </cell>
          <cell r="B248" t="str">
            <v>ML</v>
          </cell>
          <cell r="C248">
            <v>1</v>
          </cell>
          <cell r="D248">
            <v>500</v>
          </cell>
          <cell r="E248">
            <v>0.05</v>
          </cell>
          <cell r="F248">
            <v>525</v>
          </cell>
        </row>
        <row r="249">
          <cell r="A249" t="str">
            <v>Hebilla  Band it de 1/2"</v>
          </cell>
          <cell r="B249" t="str">
            <v>UN</v>
          </cell>
          <cell r="C249">
            <v>1</v>
          </cell>
          <cell r="D249">
            <v>400</v>
          </cell>
          <cell r="E249">
            <v>0.05</v>
          </cell>
          <cell r="F249">
            <v>420</v>
          </cell>
        </row>
        <row r="250">
          <cell r="A250" t="str">
            <v>hidroflujo para abusardado</v>
          </cell>
          <cell r="B250" t="str">
            <v>m2</v>
          </cell>
          <cell r="C250">
            <v>1</v>
          </cell>
          <cell r="D250">
            <v>10000</v>
          </cell>
          <cell r="E250">
            <v>0.05</v>
          </cell>
          <cell r="F250">
            <v>10500</v>
          </cell>
        </row>
        <row r="251">
          <cell r="A251" t="str">
            <v>Hidrosello Canal Amazonas</v>
          </cell>
          <cell r="B251" t="str">
            <v>UN</v>
          </cell>
          <cell r="C251">
            <v>1</v>
          </cell>
          <cell r="D251">
            <v>1028</v>
          </cell>
          <cell r="E251">
            <v>0.05</v>
          </cell>
          <cell r="F251">
            <v>1079.4000000000001</v>
          </cell>
        </row>
        <row r="252">
          <cell r="A252" t="str">
            <v>Hierro corrugado de 3/8"</v>
          </cell>
          <cell r="B252" t="str">
            <v>ML</v>
          </cell>
          <cell r="C252">
            <v>1</v>
          </cell>
          <cell r="D252">
            <v>2100</v>
          </cell>
          <cell r="E252">
            <v>0.05</v>
          </cell>
          <cell r="F252">
            <v>2205</v>
          </cell>
        </row>
        <row r="253">
          <cell r="A253" t="str">
            <v>Hierro cuadrado 9 mm</v>
          </cell>
          <cell r="B253" t="str">
            <v>ML</v>
          </cell>
          <cell r="C253">
            <v>1</v>
          </cell>
          <cell r="D253">
            <v>1250</v>
          </cell>
          <cell r="E253">
            <v>0.05</v>
          </cell>
          <cell r="F253">
            <v>1312.5</v>
          </cell>
        </row>
        <row r="254">
          <cell r="A254" t="str">
            <v>Hoja puerta triplex 0,81</v>
          </cell>
          <cell r="B254" t="str">
            <v>UN</v>
          </cell>
          <cell r="C254">
            <v>1</v>
          </cell>
          <cell r="D254">
            <v>49200</v>
          </cell>
          <cell r="E254">
            <v>0.05</v>
          </cell>
          <cell r="F254">
            <v>51660</v>
          </cell>
        </row>
        <row r="255">
          <cell r="A255" t="str">
            <v>Hoja puerta triplex 4mm.(2x1). Entamborada. Estructura ancho=0.10 m., espesor 4cm.</v>
          </cell>
          <cell r="B255" t="str">
            <v>UN</v>
          </cell>
          <cell r="C255">
            <v>1</v>
          </cell>
          <cell r="D255">
            <v>85000</v>
          </cell>
          <cell r="E255">
            <v>0.05</v>
          </cell>
          <cell r="F255">
            <v>89250</v>
          </cell>
        </row>
        <row r="256">
          <cell r="A256" t="str">
            <v>Instalación Acometidad Sanitaria - Baños inc Mat.</v>
          </cell>
          <cell r="B256" t="str">
            <v>UN</v>
          </cell>
          <cell r="C256">
            <v>1</v>
          </cell>
          <cell r="D256">
            <v>150000</v>
          </cell>
          <cell r="E256">
            <v>0.05</v>
          </cell>
          <cell r="F256">
            <v>157500</v>
          </cell>
        </row>
        <row r="257">
          <cell r="A257" t="str">
            <v>Interruptor doble</v>
          </cell>
          <cell r="B257" t="str">
            <v>UN</v>
          </cell>
          <cell r="C257">
            <v>1</v>
          </cell>
          <cell r="D257">
            <v>3173</v>
          </cell>
          <cell r="E257">
            <v>0.05</v>
          </cell>
          <cell r="F257">
            <v>3331.65</v>
          </cell>
        </row>
        <row r="258">
          <cell r="A258" t="str">
            <v>Interruptor Doble Lum.101C</v>
          </cell>
          <cell r="B258" t="str">
            <v>UN</v>
          </cell>
          <cell r="C258">
            <v>1</v>
          </cell>
          <cell r="D258">
            <v>13700</v>
          </cell>
          <cell r="E258">
            <v>0.05</v>
          </cell>
          <cell r="F258">
            <v>14385</v>
          </cell>
        </row>
        <row r="259">
          <cell r="A259" t="str">
            <v>Interruptor enchufable de 1 x 15 / 60 amp</v>
          </cell>
          <cell r="B259" t="str">
            <v>UN</v>
          </cell>
          <cell r="C259">
            <v>1</v>
          </cell>
          <cell r="D259">
            <v>10750</v>
          </cell>
          <cell r="E259">
            <v>0.05</v>
          </cell>
          <cell r="F259">
            <v>11287.5</v>
          </cell>
        </row>
        <row r="260">
          <cell r="A260" t="str">
            <v>Interruptor enchufable de 2 x 15 / 30 amp</v>
          </cell>
          <cell r="B260" t="str">
            <v>UN</v>
          </cell>
          <cell r="C260">
            <v>1</v>
          </cell>
          <cell r="D260">
            <v>21500</v>
          </cell>
          <cell r="E260">
            <v>0.05</v>
          </cell>
          <cell r="F260">
            <v>22575</v>
          </cell>
        </row>
        <row r="261">
          <cell r="A261" t="str">
            <v>Interruptor enchufable de 2 x 40 / 60 amp</v>
          </cell>
          <cell r="B261" t="str">
            <v>UN</v>
          </cell>
          <cell r="C261">
            <v>1</v>
          </cell>
          <cell r="D261">
            <v>26000</v>
          </cell>
          <cell r="E261">
            <v>0.05</v>
          </cell>
          <cell r="F261">
            <v>27300</v>
          </cell>
        </row>
        <row r="262">
          <cell r="A262" t="str">
            <v>Interruptor enchufable de 2 x 70 amp</v>
          </cell>
          <cell r="B262" t="str">
            <v>UN</v>
          </cell>
          <cell r="C262">
            <v>1</v>
          </cell>
          <cell r="D262">
            <v>43000</v>
          </cell>
          <cell r="E262">
            <v>0.05</v>
          </cell>
          <cell r="F262">
            <v>45150</v>
          </cell>
        </row>
        <row r="263">
          <cell r="A263" t="str">
            <v>Interruptor enchufable de 3 x 15 amp</v>
          </cell>
          <cell r="B263" t="str">
            <v>UN</v>
          </cell>
          <cell r="C263">
            <v>1</v>
          </cell>
          <cell r="D263">
            <v>71900</v>
          </cell>
          <cell r="E263">
            <v>0.05</v>
          </cell>
          <cell r="F263">
            <v>75495</v>
          </cell>
        </row>
        <row r="264">
          <cell r="A264" t="str">
            <v xml:space="preserve">Interruptor sencillo </v>
          </cell>
          <cell r="B264" t="str">
            <v>UN</v>
          </cell>
          <cell r="C264">
            <v>1</v>
          </cell>
          <cell r="D264">
            <v>2180</v>
          </cell>
          <cell r="E264">
            <v>0.05</v>
          </cell>
          <cell r="F264">
            <v>2289</v>
          </cell>
        </row>
        <row r="265">
          <cell r="A265" t="str">
            <v>Interruptor Tipo industrial de 3 x 100 amp ABB</v>
          </cell>
          <cell r="B265" t="str">
            <v>UN</v>
          </cell>
          <cell r="C265">
            <v>1</v>
          </cell>
          <cell r="D265">
            <v>169000</v>
          </cell>
          <cell r="E265">
            <v>0.05</v>
          </cell>
          <cell r="F265">
            <v>177450</v>
          </cell>
        </row>
        <row r="266">
          <cell r="A266" t="str">
            <v>Interruptor Tipo industrial de 3 x 16/63 amp</v>
          </cell>
          <cell r="B266" t="str">
            <v>UN</v>
          </cell>
          <cell r="C266">
            <v>1</v>
          </cell>
          <cell r="D266">
            <v>250000</v>
          </cell>
          <cell r="E266">
            <v>0.05</v>
          </cell>
          <cell r="F266">
            <v>262500</v>
          </cell>
        </row>
        <row r="267">
          <cell r="A267" t="str">
            <v>Interruptor Tipo industrial de 3 x 300 amp ABB</v>
          </cell>
          <cell r="B267" t="str">
            <v>UN</v>
          </cell>
          <cell r="C267">
            <v>1</v>
          </cell>
          <cell r="D267">
            <v>1406200</v>
          </cell>
          <cell r="E267">
            <v>0.05</v>
          </cell>
          <cell r="F267">
            <v>1476510</v>
          </cell>
        </row>
        <row r="268">
          <cell r="A268" t="str">
            <v>Interruptor Tipo industrial de 3 x 75 amp ABB</v>
          </cell>
          <cell r="B268" t="str">
            <v>UN</v>
          </cell>
          <cell r="C268">
            <v>1</v>
          </cell>
          <cell r="D268">
            <v>275000</v>
          </cell>
          <cell r="E268">
            <v>0.05</v>
          </cell>
          <cell r="F268">
            <v>288750</v>
          </cell>
        </row>
        <row r="269">
          <cell r="A269" t="str">
            <v>Juego conx. Tanque</v>
          </cell>
          <cell r="B269" t="str">
            <v>UN</v>
          </cell>
          <cell r="C269">
            <v>1</v>
          </cell>
          <cell r="D269">
            <v>9643</v>
          </cell>
          <cell r="E269">
            <v>0.05</v>
          </cell>
          <cell r="F269">
            <v>10125.15</v>
          </cell>
          <cell r="G269" t="str">
            <v>Por viaje de 1000 bloques</v>
          </cell>
        </row>
        <row r="270">
          <cell r="A270" t="str">
            <v>juego de barraje premoldeado para baja tension - cuatro salidas</v>
          </cell>
          <cell r="B270" t="str">
            <v>UN</v>
          </cell>
          <cell r="C270">
            <v>1</v>
          </cell>
          <cell r="D270">
            <v>310000</v>
          </cell>
          <cell r="E270">
            <v>0.05</v>
          </cell>
          <cell r="F270">
            <v>325500</v>
          </cell>
        </row>
        <row r="271">
          <cell r="A271" t="str">
            <v>Juego de boquilla y contratuerca de 1 1/4"</v>
          </cell>
          <cell r="B271" t="str">
            <v>UN</v>
          </cell>
          <cell r="C271">
            <v>1</v>
          </cell>
          <cell r="D271">
            <v>1100</v>
          </cell>
          <cell r="E271">
            <v>0.05</v>
          </cell>
          <cell r="F271">
            <v>1155</v>
          </cell>
        </row>
        <row r="272">
          <cell r="A272" t="str">
            <v>Ladrillo estructural</v>
          </cell>
          <cell r="B272" t="str">
            <v>UN</v>
          </cell>
          <cell r="C272">
            <v>1</v>
          </cell>
          <cell r="D272">
            <v>500</v>
          </cell>
          <cell r="E272">
            <v>0.05</v>
          </cell>
          <cell r="F272">
            <v>525</v>
          </cell>
        </row>
        <row r="273">
          <cell r="A273" t="str">
            <v>Ladrillo prensado Santa Fe</v>
          </cell>
          <cell r="B273" t="str">
            <v>UN</v>
          </cell>
          <cell r="C273">
            <v>1</v>
          </cell>
          <cell r="D273">
            <v>650</v>
          </cell>
          <cell r="E273">
            <v>0.05</v>
          </cell>
          <cell r="F273">
            <v>682.5</v>
          </cell>
          <cell r="G273" t="str">
            <v>Por viaje de 1000 bloques</v>
          </cell>
        </row>
        <row r="274">
          <cell r="A274" t="str">
            <v>Ladrillo rejilla</v>
          </cell>
          <cell r="B274" t="str">
            <v>UN</v>
          </cell>
          <cell r="C274">
            <v>1</v>
          </cell>
          <cell r="D274">
            <v>400</v>
          </cell>
          <cell r="E274">
            <v>0.05</v>
          </cell>
          <cell r="F274">
            <v>420</v>
          </cell>
        </row>
        <row r="275">
          <cell r="A275" t="str">
            <v>Ladrillo tolete común</v>
          </cell>
          <cell r="B275" t="str">
            <v>UN</v>
          </cell>
          <cell r="C275">
            <v>1</v>
          </cell>
          <cell r="D275">
            <v>450</v>
          </cell>
          <cell r="E275">
            <v>0.05</v>
          </cell>
          <cell r="F275">
            <v>472.5</v>
          </cell>
        </row>
        <row r="276">
          <cell r="A276" t="str">
            <v>Ladrillo tolete recocido</v>
          </cell>
          <cell r="B276" t="str">
            <v>UN</v>
          </cell>
          <cell r="C276">
            <v>1</v>
          </cell>
          <cell r="D276">
            <v>400</v>
          </cell>
          <cell r="E276">
            <v>0.05</v>
          </cell>
          <cell r="F276">
            <v>420</v>
          </cell>
        </row>
        <row r="277">
          <cell r="A277" t="str">
            <v>Lamina Colaborante tipo metal deck 2" cal.22</v>
          </cell>
          <cell r="B277" t="str">
            <v>M2</v>
          </cell>
          <cell r="C277">
            <v>1</v>
          </cell>
          <cell r="D277">
            <v>34000</v>
          </cell>
          <cell r="E277">
            <v>0.05</v>
          </cell>
          <cell r="F277">
            <v>35700</v>
          </cell>
        </row>
        <row r="278">
          <cell r="A278" t="str">
            <v>Lamina Cold-Rolled Cal. 18 -M2</v>
          </cell>
          <cell r="B278" t="str">
            <v>M2</v>
          </cell>
          <cell r="C278">
            <v>1</v>
          </cell>
          <cell r="D278">
            <v>25000</v>
          </cell>
          <cell r="E278">
            <v>0.05</v>
          </cell>
          <cell r="F278">
            <v>26250</v>
          </cell>
        </row>
        <row r="279">
          <cell r="A279" t="str">
            <v>Lamina Cold-Rolled Cal.16</v>
          </cell>
          <cell r="B279" t="str">
            <v>UN</v>
          </cell>
          <cell r="C279">
            <v>1</v>
          </cell>
          <cell r="D279">
            <v>23210</v>
          </cell>
          <cell r="E279">
            <v>0.05</v>
          </cell>
          <cell r="F279">
            <v>24370.5</v>
          </cell>
        </row>
        <row r="280">
          <cell r="A280" t="str">
            <v>Lamina Cold-Rolled Cal.18  1 x 2 m</v>
          </cell>
          <cell r="B280" t="str">
            <v>UN</v>
          </cell>
          <cell r="C280">
            <v>1</v>
          </cell>
          <cell r="D280">
            <v>50000</v>
          </cell>
          <cell r="E280">
            <v>0.05</v>
          </cell>
          <cell r="F280">
            <v>52500</v>
          </cell>
        </row>
        <row r="281">
          <cell r="A281" t="str">
            <v>Lamina galvanizada cal.22</v>
          </cell>
          <cell r="B281" t="str">
            <v>UN</v>
          </cell>
          <cell r="C281">
            <v>1</v>
          </cell>
          <cell r="D281">
            <v>32500</v>
          </cell>
          <cell r="E281">
            <v>0.05</v>
          </cell>
          <cell r="F281">
            <v>34125</v>
          </cell>
        </row>
        <row r="282">
          <cell r="A282" t="str">
            <v>Lámpara fluorescente 2 x 32 - T 8</v>
          </cell>
          <cell r="B282" t="str">
            <v>UN</v>
          </cell>
          <cell r="C282">
            <v>1</v>
          </cell>
          <cell r="D282">
            <v>65000</v>
          </cell>
          <cell r="E282">
            <v>0.05</v>
          </cell>
          <cell r="F282">
            <v>68250</v>
          </cell>
        </row>
        <row r="283">
          <cell r="A283" t="str">
            <v xml:space="preserve">Lámpara Fluorescente 2 x 48" </v>
          </cell>
          <cell r="B283" t="str">
            <v>UN</v>
          </cell>
          <cell r="C283">
            <v>1</v>
          </cell>
          <cell r="D283">
            <v>88000</v>
          </cell>
          <cell r="E283">
            <v>0.05</v>
          </cell>
          <cell r="F283">
            <v>92400</v>
          </cell>
        </row>
        <row r="284">
          <cell r="A284" t="str">
            <v>Lavadero de cemento 60 x 80</v>
          </cell>
          <cell r="B284" t="str">
            <v>UN</v>
          </cell>
          <cell r="C284">
            <v>1</v>
          </cell>
          <cell r="D284">
            <v>41000</v>
          </cell>
          <cell r="E284">
            <v>0.05</v>
          </cell>
          <cell r="F284">
            <v>43050</v>
          </cell>
        </row>
        <row r="285">
          <cell r="A285" t="str">
            <v>Lavamanos Acuacer</v>
          </cell>
          <cell r="B285" t="str">
            <v>UN</v>
          </cell>
          <cell r="C285">
            <v>1</v>
          </cell>
          <cell r="D285">
            <v>180000</v>
          </cell>
          <cell r="E285">
            <v>0.05</v>
          </cell>
          <cell r="F285">
            <v>189000</v>
          </cell>
        </row>
        <row r="286">
          <cell r="A286" t="str">
            <v>Lavamanos Acuacer, suministro e instalación</v>
          </cell>
          <cell r="B286" t="str">
            <v>UN</v>
          </cell>
          <cell r="C286">
            <v>1</v>
          </cell>
          <cell r="D286">
            <v>150000</v>
          </cell>
          <cell r="E286">
            <v>0.05</v>
          </cell>
          <cell r="F286">
            <v>157500</v>
          </cell>
        </row>
        <row r="287">
          <cell r="A287" t="str">
            <v>Lavaplatos galaxia</v>
          </cell>
          <cell r="B287" t="str">
            <v>UN</v>
          </cell>
          <cell r="C287">
            <v>1</v>
          </cell>
          <cell r="D287">
            <v>28900</v>
          </cell>
          <cell r="E287">
            <v>0.05</v>
          </cell>
          <cell r="F287">
            <v>30345</v>
          </cell>
        </row>
        <row r="288">
          <cell r="A288" t="str">
            <v>Limpiador rem.PVC 760 gr</v>
          </cell>
          <cell r="B288" t="str">
            <v>UN</v>
          </cell>
          <cell r="C288">
            <v>1</v>
          </cell>
          <cell r="D288">
            <v>28672</v>
          </cell>
          <cell r="E288">
            <v>0.05</v>
          </cell>
          <cell r="F288">
            <v>30105.599999999999</v>
          </cell>
        </row>
        <row r="289">
          <cell r="A289" t="str">
            <v>Llave terminal 1/2" - cromada , incluye adaptadores</v>
          </cell>
          <cell r="B289" t="str">
            <v>UN</v>
          </cell>
          <cell r="C289">
            <v>1</v>
          </cell>
          <cell r="D289">
            <v>9800</v>
          </cell>
          <cell r="E289">
            <v>0.05</v>
          </cell>
          <cell r="F289">
            <v>10290</v>
          </cell>
        </row>
        <row r="290">
          <cell r="A290" t="str">
            <v>Lona Verde</v>
          </cell>
          <cell r="B290" t="str">
            <v>ML</v>
          </cell>
          <cell r="C290">
            <v>1</v>
          </cell>
          <cell r="D290">
            <v>1800</v>
          </cell>
          <cell r="E290">
            <v>0.05</v>
          </cell>
          <cell r="F290">
            <v>1890</v>
          </cell>
        </row>
        <row r="291">
          <cell r="A291" t="str">
            <v>Lubricante de silicona Canal y Bajante Amazonas</v>
          </cell>
          <cell r="B291" t="str">
            <v>UN</v>
          </cell>
          <cell r="C291">
            <v>1</v>
          </cell>
          <cell r="D291">
            <v>2000</v>
          </cell>
          <cell r="E291">
            <v>0.05</v>
          </cell>
          <cell r="F291">
            <v>2100</v>
          </cell>
        </row>
        <row r="292">
          <cell r="A292" t="str">
            <v>Malla con vena</v>
          </cell>
          <cell r="B292" t="str">
            <v>M2</v>
          </cell>
          <cell r="C292">
            <v>1</v>
          </cell>
          <cell r="D292">
            <v>3500</v>
          </cell>
          <cell r="E292">
            <v>0.05</v>
          </cell>
          <cell r="F292">
            <v>3675</v>
          </cell>
        </row>
        <row r="293">
          <cell r="A293" t="str">
            <v>Malla electrosoldada D 5 x 5 mm y Separación 15 x 15 cm</v>
          </cell>
          <cell r="B293" t="str">
            <v>KG</v>
          </cell>
          <cell r="C293">
            <v>1</v>
          </cell>
          <cell r="D293">
            <v>2734</v>
          </cell>
          <cell r="E293">
            <v>0.05</v>
          </cell>
          <cell r="F293">
            <v>2870.7</v>
          </cell>
        </row>
        <row r="294">
          <cell r="A294" t="str">
            <v>Malla Eslabonada galvanizada Cal 12 huecos de 2 x  2 plg. Altura 1,5 mt</v>
          </cell>
          <cell r="B294" t="str">
            <v>M2</v>
          </cell>
          <cell r="C294">
            <v>1</v>
          </cell>
          <cell r="D294">
            <v>24300</v>
          </cell>
          <cell r="E294">
            <v>0.05</v>
          </cell>
          <cell r="F294">
            <v>25515</v>
          </cell>
        </row>
        <row r="295">
          <cell r="A295" t="str">
            <v>Mallas electrosoldadas M - 131</v>
          </cell>
          <cell r="B295" t="str">
            <v>KG</v>
          </cell>
          <cell r="C295">
            <v>1</v>
          </cell>
          <cell r="D295">
            <v>2734.1079972658918</v>
          </cell>
          <cell r="E295">
            <v>0.05</v>
          </cell>
          <cell r="F295">
            <v>2870.8133971291863</v>
          </cell>
        </row>
        <row r="296">
          <cell r="A296" t="str">
            <v>Manija para ventana</v>
          </cell>
          <cell r="B296" t="str">
            <v>UN</v>
          </cell>
          <cell r="C296">
            <v>1</v>
          </cell>
          <cell r="D296">
            <v>1370</v>
          </cell>
          <cell r="E296">
            <v>0.05</v>
          </cell>
          <cell r="F296">
            <v>1438.5</v>
          </cell>
        </row>
        <row r="297">
          <cell r="A297" t="str">
            <v>Manto Asfaltico con foil de aluminio</v>
          </cell>
          <cell r="B297" t="str">
            <v>M2</v>
          </cell>
          <cell r="C297">
            <v>1</v>
          </cell>
          <cell r="D297">
            <v>16000</v>
          </cell>
          <cell r="E297">
            <v>0.05</v>
          </cell>
          <cell r="F297">
            <v>16800</v>
          </cell>
        </row>
        <row r="298">
          <cell r="A298" t="str">
            <v>Marco puerta de seguridad Cal.18</v>
          </cell>
          <cell r="B298" t="str">
            <v>ML</v>
          </cell>
          <cell r="C298">
            <v>1</v>
          </cell>
          <cell r="D298">
            <v>12000</v>
          </cell>
          <cell r="E298">
            <v>0.05</v>
          </cell>
          <cell r="F298">
            <v>12600</v>
          </cell>
        </row>
        <row r="299">
          <cell r="A299" t="str">
            <v>Marco puerta lámina 1.00. Lám.Cal.18</v>
          </cell>
          <cell r="B299" t="str">
            <v>UN</v>
          </cell>
          <cell r="C299">
            <v>1</v>
          </cell>
          <cell r="D299">
            <v>55000</v>
          </cell>
          <cell r="E299">
            <v>0.05</v>
          </cell>
          <cell r="F299">
            <v>57750</v>
          </cell>
        </row>
        <row r="300">
          <cell r="A300" t="str">
            <v>Marco puerta lámina Cold rolled Cal 18</v>
          </cell>
          <cell r="B300" t="str">
            <v>ML</v>
          </cell>
          <cell r="C300">
            <v>1</v>
          </cell>
          <cell r="D300">
            <v>13410</v>
          </cell>
          <cell r="E300">
            <v>0.05</v>
          </cell>
          <cell r="F300">
            <v>14080.5</v>
          </cell>
        </row>
        <row r="301">
          <cell r="A301" t="str">
            <v>Marco ventana lámina Cold rolled Cal 18</v>
          </cell>
          <cell r="B301" t="str">
            <v>ML</v>
          </cell>
          <cell r="C301">
            <v>1</v>
          </cell>
          <cell r="D301">
            <v>12908</v>
          </cell>
          <cell r="E301">
            <v>0.05</v>
          </cell>
          <cell r="F301">
            <v>13553.4</v>
          </cell>
        </row>
        <row r="302">
          <cell r="A302" t="str">
            <v>Marco y tapa para caja de inspección de  0,30 x 0,30 mts</v>
          </cell>
          <cell r="B302" t="str">
            <v>UN</v>
          </cell>
          <cell r="C302">
            <v>1</v>
          </cell>
          <cell r="D302">
            <v>35000</v>
          </cell>
          <cell r="E302">
            <v>0.05</v>
          </cell>
          <cell r="F302">
            <v>36750</v>
          </cell>
        </row>
        <row r="303">
          <cell r="A303" t="str">
            <v>Marco y tapa para cámara de inspección CS274</v>
          </cell>
          <cell r="B303" t="str">
            <v>UN</v>
          </cell>
          <cell r="C303">
            <v>1</v>
          </cell>
          <cell r="D303">
            <v>126000</v>
          </cell>
          <cell r="E303">
            <v>0.05</v>
          </cell>
          <cell r="F303">
            <v>132300</v>
          </cell>
        </row>
        <row r="304">
          <cell r="A304" t="str">
            <v>Marco y tapa para cámara de inspección CS275</v>
          </cell>
          <cell r="B304" t="str">
            <v>UN</v>
          </cell>
          <cell r="C304">
            <v>1</v>
          </cell>
          <cell r="D304">
            <v>140000</v>
          </cell>
          <cell r="E304">
            <v>0.05</v>
          </cell>
          <cell r="F304">
            <v>147000</v>
          </cell>
        </row>
        <row r="305">
          <cell r="A305" t="str">
            <v>Marmolina</v>
          </cell>
          <cell r="B305" t="str">
            <v>Bulto</v>
          </cell>
          <cell r="C305">
            <v>1</v>
          </cell>
          <cell r="D305">
            <v>7500</v>
          </cell>
          <cell r="E305">
            <v>0.05</v>
          </cell>
          <cell r="F305">
            <v>7875</v>
          </cell>
        </row>
        <row r="306">
          <cell r="A306" t="str">
            <v>Medidor monofásico 20 - 100 amp, 120/240 v</v>
          </cell>
          <cell r="B306" t="str">
            <v>UN</v>
          </cell>
          <cell r="C306">
            <v>1</v>
          </cell>
          <cell r="D306">
            <v>210000</v>
          </cell>
          <cell r="E306">
            <v>0.05</v>
          </cell>
          <cell r="F306">
            <v>220500</v>
          </cell>
        </row>
        <row r="307">
          <cell r="A307" t="str">
            <v>Mesón acero inoxidable Cal.16. Dim.(0.60 x 0.85).</v>
          </cell>
          <cell r="B307" t="str">
            <v>UN</v>
          </cell>
          <cell r="C307">
            <v>1</v>
          </cell>
          <cell r="D307">
            <v>144000</v>
          </cell>
          <cell r="E307">
            <v>0.05</v>
          </cell>
          <cell r="F307">
            <v>151200</v>
          </cell>
        </row>
        <row r="308">
          <cell r="A308" t="str">
            <v>Mesón acero inoxidable Cal.16. Dim.(0.76 x 1.02).</v>
          </cell>
          <cell r="B308" t="str">
            <v>UN</v>
          </cell>
          <cell r="C308">
            <v>1</v>
          </cell>
          <cell r="D308">
            <v>168000</v>
          </cell>
          <cell r="E308">
            <v>0.05</v>
          </cell>
          <cell r="F308">
            <v>176400</v>
          </cell>
        </row>
        <row r="309">
          <cell r="A309" t="str">
            <v>Mesón acero inoxidable Cal.16. Dim.(0.90 x 2.95).</v>
          </cell>
          <cell r="B309" t="str">
            <v>UN</v>
          </cell>
          <cell r="C309">
            <v>1</v>
          </cell>
          <cell r="D309">
            <v>800000</v>
          </cell>
          <cell r="E309">
            <v>0.05</v>
          </cell>
          <cell r="F309">
            <v>840000</v>
          </cell>
        </row>
        <row r="310">
          <cell r="A310" t="str">
            <v>Mesón acero inoxidable Cal.16. Dim.(1.30 x 4.15).</v>
          </cell>
          <cell r="B310" t="str">
            <v>UN</v>
          </cell>
          <cell r="C310">
            <v>1</v>
          </cell>
          <cell r="D310">
            <v>1500000</v>
          </cell>
          <cell r="E310">
            <v>0.05</v>
          </cell>
          <cell r="F310">
            <v>1575000</v>
          </cell>
        </row>
        <row r="311">
          <cell r="A311" t="str">
            <v>Micropersianas Flexalum (a=1.74 x h=1.68)</v>
          </cell>
          <cell r="E311">
            <v>0.05</v>
          </cell>
          <cell r="F311">
            <v>0</v>
          </cell>
        </row>
        <row r="312">
          <cell r="A312" t="str">
            <v>Minirack de pared 37 x 52 x 51 cerrado, switch 8 puertos 10/100.</v>
          </cell>
          <cell r="B312" t="str">
            <v>UN</v>
          </cell>
          <cell r="C312">
            <v>1</v>
          </cell>
          <cell r="D312">
            <v>550000</v>
          </cell>
          <cell r="E312">
            <v>0.05</v>
          </cell>
          <cell r="F312">
            <v>577500</v>
          </cell>
        </row>
        <row r="313">
          <cell r="A313" t="str">
            <v>Mortero 1:3</v>
          </cell>
          <cell r="B313" t="str">
            <v>M3</v>
          </cell>
          <cell r="C313">
            <v>1</v>
          </cell>
          <cell r="D313">
            <v>350514</v>
          </cell>
          <cell r="E313">
            <v>0.05</v>
          </cell>
        </row>
        <row r="314">
          <cell r="A314" t="str">
            <v>Mortero 1:3 impermeabilizado</v>
          </cell>
          <cell r="B314" t="str">
            <v>M3</v>
          </cell>
          <cell r="C314">
            <v>1</v>
          </cell>
          <cell r="D314">
            <v>326440</v>
          </cell>
          <cell r="E314">
            <v>0.05</v>
          </cell>
        </row>
        <row r="315">
          <cell r="A315" t="str">
            <v>Mortero 1:4</v>
          </cell>
          <cell r="B315" t="str">
            <v>M3</v>
          </cell>
          <cell r="C315">
            <v>1</v>
          </cell>
          <cell r="D315">
            <v>314377</v>
          </cell>
          <cell r="E315">
            <v>0.05</v>
          </cell>
        </row>
        <row r="316">
          <cell r="A316" t="str">
            <v>Mortero 1:4 impermeabilizado</v>
          </cell>
          <cell r="B316" t="str">
            <v>M3</v>
          </cell>
          <cell r="C316">
            <v>1</v>
          </cell>
          <cell r="D316">
            <v>280153</v>
          </cell>
          <cell r="E316">
            <v>0.05</v>
          </cell>
        </row>
        <row r="317">
          <cell r="A317" t="str">
            <v>Mortero 1:5</v>
          </cell>
          <cell r="B317" t="str">
            <v>M3</v>
          </cell>
          <cell r="C317">
            <v>1</v>
          </cell>
          <cell r="D317">
            <v>276349</v>
          </cell>
          <cell r="E317">
            <v>0.05</v>
          </cell>
        </row>
        <row r="318">
          <cell r="A318" t="str">
            <v>Mortero 1:7</v>
          </cell>
          <cell r="B318" t="str">
            <v>M3</v>
          </cell>
          <cell r="C318">
            <v>1</v>
          </cell>
          <cell r="D318">
            <v>189758</v>
          </cell>
          <cell r="E318">
            <v>0.05</v>
          </cell>
        </row>
        <row r="319">
          <cell r="A319" t="str">
            <v>Mortero de pega 1:4 e=1,5 cm</v>
          </cell>
          <cell r="B319" t="str">
            <v>M3</v>
          </cell>
          <cell r="C319">
            <v>1</v>
          </cell>
          <cell r="D319">
            <v>314377</v>
          </cell>
          <cell r="E319">
            <v>0.05</v>
          </cell>
        </row>
        <row r="320">
          <cell r="A320" t="str">
            <v xml:space="preserve">Mortero de relleno 1:4 </v>
          </cell>
          <cell r="B320" t="str">
            <v>M3</v>
          </cell>
          <cell r="C320">
            <v>1</v>
          </cell>
          <cell r="D320">
            <v>314377</v>
          </cell>
          <cell r="E320">
            <v>0.05</v>
          </cell>
        </row>
        <row r="321">
          <cell r="A321" t="str">
            <v>MUEBLES ESPECIALES EN MADERA</v>
          </cell>
          <cell r="E321">
            <v>0.05</v>
          </cell>
          <cell r="F321">
            <v>0</v>
          </cell>
        </row>
        <row r="322">
          <cell r="A322" t="str">
            <v>MUEBLES ESPECIALES METALICOS</v>
          </cell>
          <cell r="E322">
            <v>0.05</v>
          </cell>
          <cell r="F322">
            <v>0</v>
          </cell>
        </row>
        <row r="323">
          <cell r="A323" t="str">
            <v>Muebles individuales para cubículos. Estructura en flor morado, tabla triplex 4mm., cantos en cedro. Pintulaca caoba. Sistema de apoyo de los entrepaños en madera. Sistema de cierre cerradura tipo cajonera dorada, manijas plásticas. (A=0.60; L=0.85; h=1.0</v>
          </cell>
          <cell r="B323" t="str">
            <v>UN</v>
          </cell>
          <cell r="C323">
            <v>1</v>
          </cell>
          <cell r="D323">
            <v>300000</v>
          </cell>
          <cell r="E323">
            <v>0.05</v>
          </cell>
          <cell r="F323">
            <v>315000</v>
          </cell>
        </row>
        <row r="324">
          <cell r="A324" t="str">
            <v>Muebles individuales para cubículos. Estructura en flor morado, tabla triplex 4mm., cantos en cedro. Pintulaca caoba. Sistema de apoyo de los entrepaños en madera. Sistema de cierre cerradura tipo cajonera dorada, manijas plásticas. (A=0.76; L=1.02; h=1.0</v>
          </cell>
          <cell r="B324" t="str">
            <v>UN</v>
          </cell>
          <cell r="C324">
            <v>1</v>
          </cell>
          <cell r="D324">
            <v>350000</v>
          </cell>
          <cell r="E324">
            <v>0.05</v>
          </cell>
          <cell r="F324">
            <v>367500</v>
          </cell>
        </row>
        <row r="325">
          <cell r="A325" t="str">
            <v>Niple H.G. 1/2 " x 0,10 m</v>
          </cell>
          <cell r="B325" t="str">
            <v>UN</v>
          </cell>
          <cell r="C325">
            <v>1</v>
          </cell>
          <cell r="D325">
            <v>2100</v>
          </cell>
          <cell r="E325">
            <v>0.05</v>
          </cell>
          <cell r="F325">
            <v>2205</v>
          </cell>
        </row>
        <row r="326">
          <cell r="A326" t="str">
            <v>Niple H.G. 1/2 " x 0,20 m</v>
          </cell>
          <cell r="B326" t="str">
            <v>UN</v>
          </cell>
          <cell r="C326">
            <v>1</v>
          </cell>
          <cell r="D326">
            <v>2500</v>
          </cell>
          <cell r="E326">
            <v>0.05</v>
          </cell>
          <cell r="F326">
            <v>2625</v>
          </cell>
        </row>
        <row r="327">
          <cell r="A327" t="str">
            <v>Orinal Mediano institucional blanco  incluye griferia tradicional cromo Ref: 70320 o similar y accesorios</v>
          </cell>
          <cell r="B327" t="str">
            <v>UN</v>
          </cell>
          <cell r="C327">
            <v>1</v>
          </cell>
          <cell r="D327">
            <v>185000</v>
          </cell>
          <cell r="E327">
            <v>0.05</v>
          </cell>
          <cell r="F327">
            <v>194250</v>
          </cell>
        </row>
        <row r="328">
          <cell r="A328" t="str">
            <v>Pabmeril pliego</v>
          </cell>
          <cell r="B328" t="str">
            <v>UN</v>
          </cell>
          <cell r="C328">
            <v>1</v>
          </cell>
          <cell r="D328">
            <v>1564.8</v>
          </cell>
          <cell r="E328">
            <v>0.05</v>
          </cell>
          <cell r="F328">
            <v>1643.04</v>
          </cell>
        </row>
        <row r="329">
          <cell r="A329" t="str">
            <v>Paral de Madera 3m</v>
          </cell>
          <cell r="B329" t="str">
            <v>ML</v>
          </cell>
          <cell r="C329">
            <v>1</v>
          </cell>
          <cell r="D329">
            <v>4500</v>
          </cell>
          <cell r="E329">
            <v>0.05</v>
          </cell>
          <cell r="F329">
            <v>4725</v>
          </cell>
        </row>
        <row r="330">
          <cell r="A330" t="str">
            <v>Pararrayo polimerico 12 KV-10 KA</v>
          </cell>
          <cell r="B330" t="str">
            <v>UN</v>
          </cell>
          <cell r="C330">
            <v>1</v>
          </cell>
          <cell r="D330">
            <v>123500</v>
          </cell>
          <cell r="E330">
            <v>0.05</v>
          </cell>
          <cell r="F330">
            <v>129675</v>
          </cell>
        </row>
        <row r="331">
          <cell r="A331" t="str">
            <v>Pegacor blanco</v>
          </cell>
          <cell r="B331" t="str">
            <v>KG</v>
          </cell>
          <cell r="C331">
            <v>1</v>
          </cell>
          <cell r="D331">
            <v>650</v>
          </cell>
          <cell r="E331">
            <v>0.05</v>
          </cell>
          <cell r="F331">
            <v>682.5</v>
          </cell>
        </row>
        <row r="332">
          <cell r="A332" t="str">
            <v>Percha galvanizada de 1 puesto</v>
          </cell>
          <cell r="B332" t="str">
            <v>UN</v>
          </cell>
          <cell r="C332">
            <v>1</v>
          </cell>
          <cell r="D332">
            <v>6500</v>
          </cell>
          <cell r="E332">
            <v>0.05</v>
          </cell>
          <cell r="F332">
            <v>6825</v>
          </cell>
        </row>
        <row r="333">
          <cell r="A333" t="str">
            <v>Percha galvanizada de 3 puestos</v>
          </cell>
          <cell r="B333" t="str">
            <v>UN</v>
          </cell>
          <cell r="C333">
            <v>1</v>
          </cell>
          <cell r="D333">
            <v>18000</v>
          </cell>
          <cell r="E333">
            <v>0.05</v>
          </cell>
          <cell r="F333">
            <v>18900</v>
          </cell>
        </row>
        <row r="334">
          <cell r="A334" t="str">
            <v>Perfil  PAG 120 X 60 - 1,2 MM</v>
          </cell>
          <cell r="B334" t="str">
            <v>KG</v>
          </cell>
          <cell r="C334">
            <v>1</v>
          </cell>
          <cell r="D334">
            <v>4303</v>
          </cell>
          <cell r="E334">
            <v>0.05</v>
          </cell>
          <cell r="F334">
            <v>4518.1499999999996</v>
          </cell>
        </row>
        <row r="335">
          <cell r="A335" t="str">
            <v>Perfil en aluminio 1/2" x 1/2"</v>
          </cell>
          <cell r="B335" t="str">
            <v>ML</v>
          </cell>
          <cell r="C335">
            <v>1</v>
          </cell>
          <cell r="D335">
            <v>1500</v>
          </cell>
          <cell r="E335">
            <v>0.05</v>
          </cell>
          <cell r="F335">
            <v>1575</v>
          </cell>
        </row>
        <row r="336">
          <cell r="A336" t="str">
            <v>Perfil PAG C - 220 x 80 x 2,0 mm</v>
          </cell>
          <cell r="B336" t="str">
            <v>Kg</v>
          </cell>
          <cell r="C336">
            <v>1</v>
          </cell>
          <cell r="D336">
            <v>3750</v>
          </cell>
          <cell r="E336">
            <v>0.05</v>
          </cell>
          <cell r="F336">
            <v>3937.5</v>
          </cell>
        </row>
        <row r="337">
          <cell r="A337" t="str">
            <v>Perfil para cubierta PHR C</v>
          </cell>
          <cell r="B337" t="str">
            <v>KG</v>
          </cell>
          <cell r="C337">
            <v>1</v>
          </cell>
          <cell r="D337">
            <v>4500</v>
          </cell>
          <cell r="E337">
            <v>0.05</v>
          </cell>
          <cell r="F337">
            <v>4725</v>
          </cell>
        </row>
        <row r="338">
          <cell r="A338" t="str">
            <v>Perfil PHR - PAG 160 X 60 - 1,5 MM</v>
          </cell>
          <cell r="B338" t="str">
            <v>KG</v>
          </cell>
          <cell r="C338">
            <v>1</v>
          </cell>
          <cell r="D338">
            <v>4650</v>
          </cell>
          <cell r="E338">
            <v>0.05</v>
          </cell>
          <cell r="F338">
            <v>4882.5</v>
          </cell>
        </row>
        <row r="339">
          <cell r="A339" t="str">
            <v>Perfil PHR C - 220 x 80  2,5 mm</v>
          </cell>
          <cell r="B339" t="str">
            <v>Kg</v>
          </cell>
          <cell r="C339">
            <v>1</v>
          </cell>
          <cell r="D339">
            <v>4080</v>
          </cell>
          <cell r="E339">
            <v>0.05</v>
          </cell>
          <cell r="F339">
            <v>4284</v>
          </cell>
        </row>
        <row r="340">
          <cell r="A340" t="str">
            <v>Perfil PHR C -100 x 50  3,0 mm</v>
          </cell>
          <cell r="B340" t="str">
            <v>Kg</v>
          </cell>
          <cell r="C340">
            <v>1</v>
          </cell>
          <cell r="D340">
            <v>4080</v>
          </cell>
          <cell r="E340">
            <v>0.05</v>
          </cell>
          <cell r="F340">
            <v>4284</v>
          </cell>
        </row>
        <row r="341">
          <cell r="A341" t="str">
            <v>Perno 1/2" Alt.Vel..1 3/4"</v>
          </cell>
          <cell r="B341" t="str">
            <v>UN</v>
          </cell>
          <cell r="C341">
            <v>1</v>
          </cell>
          <cell r="D341">
            <v>516.04</v>
          </cell>
          <cell r="E341">
            <v>0.05</v>
          </cell>
          <cell r="F341">
            <v>541.84199999999998</v>
          </cell>
        </row>
        <row r="342">
          <cell r="A342" t="str">
            <v>Perno de expansión 3" x 3/8"</v>
          </cell>
          <cell r="B342" t="str">
            <v>UN</v>
          </cell>
          <cell r="C342">
            <v>1</v>
          </cell>
          <cell r="D342">
            <v>1600</v>
          </cell>
          <cell r="E342">
            <v>0.05</v>
          </cell>
          <cell r="F342">
            <v>1680</v>
          </cell>
        </row>
        <row r="343">
          <cell r="A343" t="str">
            <v>Perros de 1/8"</v>
          </cell>
          <cell r="B343" t="str">
            <v>UN</v>
          </cell>
          <cell r="C343">
            <v>1</v>
          </cell>
          <cell r="D343">
            <v>350</v>
          </cell>
          <cell r="E343">
            <v>0.05</v>
          </cell>
          <cell r="F343">
            <v>367.5</v>
          </cell>
        </row>
        <row r="344">
          <cell r="A344" t="str">
            <v>Piedra Ciclopea, 4" a 15"</v>
          </cell>
          <cell r="B344" t="str">
            <v>M3</v>
          </cell>
          <cell r="C344">
            <v>1</v>
          </cell>
          <cell r="D344">
            <v>30000</v>
          </cell>
          <cell r="E344">
            <v>0.05</v>
          </cell>
          <cell r="F344">
            <v>31500</v>
          </cell>
        </row>
        <row r="345">
          <cell r="A345" t="str">
            <v>Piedra media zonga</v>
          </cell>
          <cell r="B345" t="str">
            <v>M3</v>
          </cell>
          <cell r="C345">
            <v>1</v>
          </cell>
          <cell r="D345">
            <v>14870</v>
          </cell>
          <cell r="E345">
            <v>0.05</v>
          </cell>
          <cell r="F345">
            <v>15613.5</v>
          </cell>
        </row>
        <row r="346">
          <cell r="A346" t="str">
            <v>Pintura Koraza plastica</v>
          </cell>
          <cell r="B346" t="str">
            <v>GL</v>
          </cell>
          <cell r="C346">
            <v>1</v>
          </cell>
          <cell r="D346">
            <v>48700</v>
          </cell>
          <cell r="E346">
            <v>0.05</v>
          </cell>
          <cell r="F346">
            <v>51135</v>
          </cell>
        </row>
        <row r="347">
          <cell r="A347" t="str">
            <v xml:space="preserve">Pintura Wash Primer </v>
          </cell>
          <cell r="B347" t="str">
            <v>GL</v>
          </cell>
          <cell r="C347">
            <v>1</v>
          </cell>
          <cell r="D347">
            <v>58000</v>
          </cell>
          <cell r="E347">
            <v>0.05</v>
          </cell>
          <cell r="F347">
            <v>60900</v>
          </cell>
        </row>
        <row r="348">
          <cell r="A348" t="str">
            <v>Pirlan en bronce</v>
          </cell>
          <cell r="B348" t="str">
            <v>Ml</v>
          </cell>
          <cell r="C348">
            <v>1</v>
          </cell>
          <cell r="D348">
            <v>1850</v>
          </cell>
          <cell r="E348">
            <v>0.05</v>
          </cell>
          <cell r="F348">
            <v>1942.5</v>
          </cell>
        </row>
        <row r="349">
          <cell r="A349" t="str">
            <v>Placa de identificación 2 x 1 cm</v>
          </cell>
          <cell r="B349" t="str">
            <v>UN</v>
          </cell>
          <cell r="C349">
            <v>1</v>
          </cell>
          <cell r="D349">
            <v>1232</v>
          </cell>
          <cell r="E349">
            <v>0.05</v>
          </cell>
          <cell r="F349">
            <v>1293.5999999999999</v>
          </cell>
        </row>
        <row r="350">
          <cell r="A350" t="str">
            <v>Planchón - cedro macho (.15 x .04 x 3)</v>
          </cell>
          <cell r="B350" t="str">
            <v>ML</v>
          </cell>
          <cell r="C350">
            <v>1</v>
          </cell>
          <cell r="D350">
            <v>20944</v>
          </cell>
          <cell r="E350">
            <v>0.05</v>
          </cell>
          <cell r="F350">
            <v>21991.200000000001</v>
          </cell>
        </row>
        <row r="351">
          <cell r="A351" t="str">
            <v>Planchón ordinario 4 metros</v>
          </cell>
          <cell r="B351" t="str">
            <v>ML</v>
          </cell>
          <cell r="C351">
            <v>1</v>
          </cell>
          <cell r="D351">
            <v>1188</v>
          </cell>
          <cell r="E351">
            <v>0.05</v>
          </cell>
          <cell r="F351">
            <v>1247.4000000000001</v>
          </cell>
        </row>
        <row r="352">
          <cell r="A352" t="str">
            <v>Plastocrete DM-IMP INTG</v>
          </cell>
          <cell r="B352" t="str">
            <v>Kg</v>
          </cell>
          <cell r="C352">
            <v>1</v>
          </cell>
          <cell r="D352">
            <v>2770</v>
          </cell>
          <cell r="E352">
            <v>0.05</v>
          </cell>
          <cell r="F352">
            <v>2908.5</v>
          </cell>
        </row>
        <row r="353">
          <cell r="A353" t="str">
            <v>Platina  1/2" X 3/16"</v>
          </cell>
          <cell r="B353" t="str">
            <v>ML</v>
          </cell>
          <cell r="C353">
            <v>1</v>
          </cell>
          <cell r="D353">
            <v>1100</v>
          </cell>
          <cell r="E353">
            <v>0.05</v>
          </cell>
          <cell r="F353">
            <v>1155</v>
          </cell>
        </row>
        <row r="354">
          <cell r="A354" t="str">
            <v xml:space="preserve">Platina 1 x 1 x 1/4 </v>
          </cell>
          <cell r="B354" t="str">
            <v>ML</v>
          </cell>
          <cell r="C354">
            <v>1</v>
          </cell>
          <cell r="D354">
            <v>3950</v>
          </cell>
          <cell r="E354">
            <v>0.05</v>
          </cell>
          <cell r="F354">
            <v>4147.5</v>
          </cell>
        </row>
        <row r="355">
          <cell r="A355" t="str">
            <v>Platina 1/8 x 1"</v>
          </cell>
          <cell r="B355" t="str">
            <v>ML</v>
          </cell>
          <cell r="C355">
            <v>1</v>
          </cell>
          <cell r="D355">
            <v>1280</v>
          </cell>
          <cell r="E355">
            <v>0.05</v>
          </cell>
          <cell r="F355">
            <v>1344</v>
          </cell>
        </row>
        <row r="356">
          <cell r="A356" t="str">
            <v>Platina 3 x 3 x 1/4</v>
          </cell>
          <cell r="B356" t="str">
            <v>ML</v>
          </cell>
          <cell r="C356">
            <v>1</v>
          </cell>
          <cell r="D356">
            <v>11000</v>
          </cell>
          <cell r="E356">
            <v>0.05</v>
          </cell>
          <cell r="F356">
            <v>11550</v>
          </cell>
        </row>
        <row r="357">
          <cell r="A357" t="str">
            <v>Platina 3/16" de 0,06 x 0,13 mts</v>
          </cell>
          <cell r="B357" t="str">
            <v>UN</v>
          </cell>
          <cell r="C357">
            <v>1</v>
          </cell>
          <cell r="D357">
            <v>7500</v>
          </cell>
          <cell r="E357">
            <v>0.05</v>
          </cell>
          <cell r="F357">
            <v>7875</v>
          </cell>
        </row>
        <row r="358">
          <cell r="A358" t="str">
            <v>Platina 3/16" de 0,17 mts x 0,13 mts</v>
          </cell>
          <cell r="B358" t="str">
            <v>UN</v>
          </cell>
          <cell r="C358">
            <v>1</v>
          </cell>
          <cell r="D358">
            <v>15000</v>
          </cell>
          <cell r="E358">
            <v>0.05</v>
          </cell>
          <cell r="F358">
            <v>15750</v>
          </cell>
        </row>
        <row r="359">
          <cell r="A359" t="str">
            <v>Platina 3/8" de 0,19 mts x 0,19 mts</v>
          </cell>
          <cell r="B359" t="str">
            <v>UN</v>
          </cell>
          <cell r="C359">
            <v>1</v>
          </cell>
          <cell r="D359">
            <v>15000</v>
          </cell>
          <cell r="E359">
            <v>0.05</v>
          </cell>
          <cell r="F359">
            <v>15750</v>
          </cell>
        </row>
        <row r="360">
          <cell r="A360" t="str">
            <v>Poceta Acero inoxidable Dim.(0.60 x 0.90)</v>
          </cell>
          <cell r="B360" t="str">
            <v>UN</v>
          </cell>
          <cell r="C360">
            <v>1</v>
          </cell>
          <cell r="D360">
            <v>457446</v>
          </cell>
          <cell r="E360">
            <v>0.05</v>
          </cell>
          <cell r="F360">
            <v>480318.3</v>
          </cell>
        </row>
        <row r="361">
          <cell r="A361" t="str">
            <v>Poceta Acero inoxidable Dim.(1.20 x 1.20)</v>
          </cell>
          <cell r="B361" t="str">
            <v>UN</v>
          </cell>
          <cell r="C361">
            <v>1</v>
          </cell>
          <cell r="D361">
            <v>895752</v>
          </cell>
          <cell r="E361">
            <v>0.05</v>
          </cell>
          <cell r="F361">
            <v>940539.6</v>
          </cell>
        </row>
        <row r="362">
          <cell r="A362" t="str">
            <v>Polietileno Cal 6</v>
          </cell>
          <cell r="B362" t="str">
            <v>M2</v>
          </cell>
          <cell r="C362">
            <v>1</v>
          </cell>
          <cell r="D362">
            <v>1200</v>
          </cell>
          <cell r="E362">
            <v>0.05</v>
          </cell>
          <cell r="F362">
            <v>1260</v>
          </cell>
        </row>
        <row r="363">
          <cell r="A363" t="str">
            <v>Portacandado y Candado Negro Nº 4</v>
          </cell>
          <cell r="B363" t="str">
            <v>Un</v>
          </cell>
          <cell r="C363">
            <v>1</v>
          </cell>
          <cell r="D363">
            <v>25000</v>
          </cell>
          <cell r="E363">
            <v>0.05</v>
          </cell>
          <cell r="F363">
            <v>26250</v>
          </cell>
        </row>
        <row r="364">
          <cell r="A364" t="str">
            <v>Poste De concreto de 12 mts x 1.050 kg</v>
          </cell>
          <cell r="B364" t="str">
            <v>UN</v>
          </cell>
          <cell r="C364">
            <v>1</v>
          </cell>
          <cell r="D364">
            <v>794000</v>
          </cell>
          <cell r="E364">
            <v>0.05</v>
          </cell>
          <cell r="F364">
            <v>833700</v>
          </cell>
        </row>
        <row r="365">
          <cell r="A365" t="str">
            <v>Puerta Baño Minusvalidos</v>
          </cell>
          <cell r="B365" t="str">
            <v>UN</v>
          </cell>
          <cell r="C365">
            <v>1</v>
          </cell>
          <cell r="D365">
            <v>95000</v>
          </cell>
          <cell r="E365">
            <v>0.05</v>
          </cell>
          <cell r="F365">
            <v>99750</v>
          </cell>
        </row>
        <row r="366">
          <cell r="A366" t="str">
            <v>Puerta Baños</v>
          </cell>
          <cell r="B366" t="str">
            <v>UN</v>
          </cell>
          <cell r="C366">
            <v>1</v>
          </cell>
          <cell r="D366">
            <v>70000</v>
          </cell>
          <cell r="E366">
            <v>0.05</v>
          </cell>
          <cell r="F366">
            <v>73500</v>
          </cell>
        </row>
        <row r="367">
          <cell r="A367" t="str">
            <v>Puerta económica Pizano 1.00. Triplex e=4mm.</v>
          </cell>
          <cell r="B367" t="str">
            <v>UN</v>
          </cell>
          <cell r="C367">
            <v>1</v>
          </cell>
          <cell r="D367">
            <v>66411.25</v>
          </cell>
          <cell r="E367">
            <v>0.05</v>
          </cell>
          <cell r="F367">
            <v>69731.8125</v>
          </cell>
        </row>
        <row r="368">
          <cell r="A368" t="str">
            <v>Puerta especial esclusa para Lab.Fotográfico como trampa de luz (2.00 x 1.00)</v>
          </cell>
          <cell r="E368">
            <v>0.05</v>
          </cell>
          <cell r="F368">
            <v>0</v>
          </cell>
        </row>
        <row r="369">
          <cell r="A369" t="str">
            <v>Puerta en hierro con marcos y accesorios para instalacion</v>
          </cell>
          <cell r="B369" t="str">
            <v>UN</v>
          </cell>
          <cell r="C369">
            <v>1</v>
          </cell>
          <cell r="D369">
            <v>195000</v>
          </cell>
          <cell r="E369">
            <v>0.05</v>
          </cell>
          <cell r="F369">
            <v>204750</v>
          </cell>
        </row>
        <row r="370">
          <cell r="A370" t="str">
            <v>Puerta sistema constructivo PVC de 0,62 x 1,60 m</v>
          </cell>
          <cell r="B370" t="str">
            <v>UN</v>
          </cell>
          <cell r="C370">
            <v>1</v>
          </cell>
          <cell r="D370">
            <v>535000</v>
          </cell>
          <cell r="E370">
            <v>0.05</v>
          </cell>
          <cell r="F370">
            <v>561750</v>
          </cell>
        </row>
        <row r="371">
          <cell r="A371" t="str">
            <v xml:space="preserve">Puerta sistema constructivo PVC de 0,95 x 2,05 m  </v>
          </cell>
          <cell r="B371" t="str">
            <v>UN</v>
          </cell>
          <cell r="C371">
            <v>1</v>
          </cell>
          <cell r="D371">
            <v>535000</v>
          </cell>
          <cell r="E371">
            <v>0.05</v>
          </cell>
          <cell r="F371">
            <v>561750</v>
          </cell>
        </row>
        <row r="372">
          <cell r="A372" t="str">
            <v>Puntilla con cabeza 2"</v>
          </cell>
          <cell r="B372" t="str">
            <v>LB</v>
          </cell>
          <cell r="C372">
            <v>1</v>
          </cell>
          <cell r="D372">
            <v>1800</v>
          </cell>
          <cell r="E372">
            <v>0.05</v>
          </cell>
          <cell r="F372">
            <v>1890</v>
          </cell>
        </row>
        <row r="373">
          <cell r="A373" t="str">
            <v>Punto Agua fría PVC</v>
          </cell>
          <cell r="B373" t="str">
            <v>UN</v>
          </cell>
          <cell r="C373">
            <v>1</v>
          </cell>
          <cell r="D373">
            <v>17994</v>
          </cell>
          <cell r="E373">
            <v>0.05</v>
          </cell>
          <cell r="F373">
            <v>18893.7</v>
          </cell>
        </row>
        <row r="374">
          <cell r="A374" t="str">
            <v>Punto desagüe PVC 3" y  4"</v>
          </cell>
          <cell r="B374" t="str">
            <v>UN</v>
          </cell>
          <cell r="C374">
            <v>1</v>
          </cell>
          <cell r="D374">
            <v>24966</v>
          </cell>
          <cell r="E374">
            <v>0.05</v>
          </cell>
          <cell r="F374">
            <v>26214.3</v>
          </cell>
        </row>
        <row r="375">
          <cell r="A375" t="str">
            <v>Punto Eléctrico</v>
          </cell>
          <cell r="B375" t="str">
            <v>UN</v>
          </cell>
          <cell r="C375">
            <v>1</v>
          </cell>
          <cell r="D375">
            <v>381506</v>
          </cell>
          <cell r="E375">
            <v>0.05</v>
          </cell>
          <cell r="F375">
            <v>400581.3</v>
          </cell>
        </row>
        <row r="376">
          <cell r="A376" t="str">
            <v xml:space="preserve">Recebo  </v>
          </cell>
          <cell r="B376" t="str">
            <v>M3</v>
          </cell>
          <cell r="C376">
            <v>1</v>
          </cell>
          <cell r="D376">
            <v>30000</v>
          </cell>
          <cell r="E376">
            <v>0.05</v>
          </cell>
          <cell r="F376">
            <v>31500</v>
          </cell>
        </row>
        <row r="377">
          <cell r="A377" t="str">
            <v>Recebo comun</v>
          </cell>
          <cell r="B377" t="str">
            <v>M3</v>
          </cell>
          <cell r="C377">
            <v>1</v>
          </cell>
          <cell r="D377">
            <v>20000</v>
          </cell>
          <cell r="E377">
            <v>0.05</v>
          </cell>
          <cell r="F377">
            <v>21000</v>
          </cell>
        </row>
        <row r="378">
          <cell r="A378" t="str">
            <v>Regadera corriente</v>
          </cell>
          <cell r="B378" t="str">
            <v>UN</v>
          </cell>
          <cell r="C378">
            <v>1</v>
          </cell>
          <cell r="D378">
            <v>9800</v>
          </cell>
          <cell r="E378">
            <v>0.05</v>
          </cell>
          <cell r="F378">
            <v>10290</v>
          </cell>
        </row>
        <row r="379">
          <cell r="A379" t="str">
            <v>Regilla Metalica Para Caja</v>
          </cell>
          <cell r="B379" t="str">
            <v>un</v>
          </cell>
          <cell r="C379">
            <v>1</v>
          </cell>
          <cell r="D379">
            <v>28000</v>
          </cell>
          <cell r="E379">
            <v>0.05</v>
          </cell>
          <cell r="F379">
            <v>29400</v>
          </cell>
        </row>
        <row r="380">
          <cell r="A380" t="str">
            <v>Registro  de cortina R &amp; W 1 1/2" italiano; inlcuye accesorios</v>
          </cell>
          <cell r="B380" t="str">
            <v>UN</v>
          </cell>
          <cell r="C380">
            <v>1</v>
          </cell>
          <cell r="D380">
            <v>28000</v>
          </cell>
          <cell r="E380">
            <v>0.05</v>
          </cell>
          <cell r="F380">
            <v>29400</v>
          </cell>
        </row>
        <row r="381">
          <cell r="A381" t="str">
            <v>Registro de cortina 1/2 R &amp; W italiano ; incluye accesorios</v>
          </cell>
          <cell r="B381" t="str">
            <v>UN</v>
          </cell>
          <cell r="C381">
            <v>1</v>
          </cell>
          <cell r="D381">
            <v>12000</v>
          </cell>
          <cell r="E381">
            <v>0.05</v>
          </cell>
          <cell r="F381">
            <v>12600</v>
          </cell>
        </row>
        <row r="382">
          <cell r="A382" t="str">
            <v>Registro de cortina R &amp; w 1 1/4" italiano; incluye accesorios</v>
          </cell>
          <cell r="B382" t="str">
            <v>UN</v>
          </cell>
          <cell r="C382">
            <v>1</v>
          </cell>
          <cell r="D382">
            <v>26000</v>
          </cell>
          <cell r="E382">
            <v>0.05</v>
          </cell>
          <cell r="F382">
            <v>27300</v>
          </cell>
        </row>
        <row r="383">
          <cell r="A383" t="str">
            <v>Registro de cortina R&amp;W italiano de   1"; incluye accesorios</v>
          </cell>
          <cell r="B383" t="str">
            <v>UN</v>
          </cell>
          <cell r="C383">
            <v>1</v>
          </cell>
          <cell r="D383">
            <v>18000</v>
          </cell>
          <cell r="E383">
            <v>0.05</v>
          </cell>
          <cell r="F383">
            <v>18900</v>
          </cell>
        </row>
        <row r="384">
          <cell r="A384" t="str">
            <v>Registro de cortina Roscado liviano  Ref. 272 A Red &amp; White 2"; incluye accesorios</v>
          </cell>
          <cell r="B384" t="str">
            <v>UN</v>
          </cell>
          <cell r="C384">
            <v>1</v>
          </cell>
          <cell r="D384">
            <v>106000</v>
          </cell>
          <cell r="E384">
            <v>0.05</v>
          </cell>
          <cell r="F384">
            <v>111300</v>
          </cell>
        </row>
        <row r="385">
          <cell r="A385" t="str">
            <v>Registro R&amp;W  de cortina de  3/4" italiano; inlcuye accesorios</v>
          </cell>
          <cell r="B385" t="str">
            <v>UN</v>
          </cell>
          <cell r="C385">
            <v>1</v>
          </cell>
          <cell r="D385">
            <v>15000</v>
          </cell>
          <cell r="E385">
            <v>0.05</v>
          </cell>
          <cell r="F385">
            <v>15750</v>
          </cell>
        </row>
        <row r="386">
          <cell r="A386" t="str">
            <v>Rejilla plastica con sosco</v>
          </cell>
          <cell r="B386" t="str">
            <v>UN</v>
          </cell>
          <cell r="C386">
            <v>1</v>
          </cell>
          <cell r="D386">
            <v>3000</v>
          </cell>
          <cell r="E386">
            <v>0.05</v>
          </cell>
          <cell r="F386">
            <v>3150</v>
          </cell>
        </row>
        <row r="387">
          <cell r="A387" t="str">
            <v>Remate contra culata A.C.</v>
          </cell>
          <cell r="B387" t="str">
            <v>UN</v>
          </cell>
          <cell r="C387">
            <v>1</v>
          </cell>
          <cell r="E387">
            <v>0.05</v>
          </cell>
          <cell r="F387">
            <v>0</v>
          </cell>
        </row>
        <row r="388">
          <cell r="A388" t="str">
            <v>Remate Contramuro Lateral Superior para cubierta Cindu</v>
          </cell>
          <cell r="B388" t="str">
            <v>UN</v>
          </cell>
          <cell r="C388">
            <v>1</v>
          </cell>
          <cell r="D388">
            <v>8500</v>
          </cell>
          <cell r="E388">
            <v>0.05</v>
          </cell>
          <cell r="F388">
            <v>8925</v>
          </cell>
        </row>
        <row r="389">
          <cell r="A389" t="str">
            <v>Remate Lateral /Superior para cubierta Cindu</v>
          </cell>
          <cell r="B389" t="str">
            <v>UN</v>
          </cell>
          <cell r="C389">
            <v>1</v>
          </cell>
          <cell r="D389">
            <v>15000</v>
          </cell>
          <cell r="E389">
            <v>0.05</v>
          </cell>
          <cell r="F389">
            <v>15750</v>
          </cell>
        </row>
        <row r="390">
          <cell r="A390" t="str">
            <v>Repisa ordinaria 3 metros</v>
          </cell>
          <cell r="B390" t="str">
            <v>UN</v>
          </cell>
          <cell r="C390">
            <v>1</v>
          </cell>
          <cell r="D390">
            <v>1000</v>
          </cell>
          <cell r="E390">
            <v>0.05</v>
          </cell>
          <cell r="F390">
            <v>1050</v>
          </cell>
        </row>
        <row r="391">
          <cell r="A391" t="str">
            <v>Riel metálico. Lam.Cal.14. Ancho:0.10</v>
          </cell>
          <cell r="B391" t="str">
            <v>ML</v>
          </cell>
          <cell r="C391">
            <v>1</v>
          </cell>
          <cell r="D391">
            <v>18500</v>
          </cell>
          <cell r="E391">
            <v>0.05</v>
          </cell>
          <cell r="F391">
            <v>19425</v>
          </cell>
        </row>
        <row r="392">
          <cell r="A392" t="str">
            <v>Roseta (Plafon)</v>
          </cell>
          <cell r="B392" t="str">
            <v>UN</v>
          </cell>
          <cell r="C392">
            <v>1</v>
          </cell>
          <cell r="D392">
            <v>945</v>
          </cell>
          <cell r="E392">
            <v>0.05</v>
          </cell>
          <cell r="F392">
            <v>992.25</v>
          </cell>
        </row>
        <row r="393">
          <cell r="A393" t="str">
            <v>Sanitario Acuacer blanco; incluye griferia grival atlantis refn 80620 y  accesorios</v>
          </cell>
          <cell r="B393" t="str">
            <v>UN</v>
          </cell>
          <cell r="C393">
            <v>1</v>
          </cell>
          <cell r="D393">
            <v>190000</v>
          </cell>
          <cell r="E393">
            <v>0.05</v>
          </cell>
          <cell r="F393">
            <v>199500</v>
          </cell>
        </row>
        <row r="394">
          <cell r="A394" t="str">
            <v>Sanitario Acuacer, suministro e instalación</v>
          </cell>
          <cell r="B394" t="str">
            <v>UN</v>
          </cell>
          <cell r="C394">
            <v>1</v>
          </cell>
          <cell r="D394">
            <v>210000</v>
          </cell>
          <cell r="E394">
            <v>0.05</v>
          </cell>
          <cell r="F394">
            <v>220500</v>
          </cell>
        </row>
        <row r="395">
          <cell r="A395" t="str">
            <v>Sanitario infantil blanco primera incluye griferia, suministro e instalación</v>
          </cell>
          <cell r="B395" t="str">
            <v>UN</v>
          </cell>
          <cell r="C395">
            <v>1</v>
          </cell>
          <cell r="D395">
            <v>260000</v>
          </cell>
          <cell r="E395">
            <v>0.05</v>
          </cell>
          <cell r="F395">
            <v>273000</v>
          </cell>
        </row>
        <row r="396">
          <cell r="A396" t="str">
            <v>Sanitario institucional Ref: aquajet comfort incluye griferia grival Atlantis 80620 o similar y accesorios</v>
          </cell>
          <cell r="B396" t="str">
            <v>UN</v>
          </cell>
          <cell r="C396">
            <v>1</v>
          </cell>
          <cell r="D396">
            <v>220000</v>
          </cell>
          <cell r="E396">
            <v>0.05</v>
          </cell>
          <cell r="F396">
            <v>231000</v>
          </cell>
        </row>
        <row r="397">
          <cell r="A397" t="str">
            <v>Sellador altos solidos/7238</v>
          </cell>
          <cell r="B397" t="str">
            <v>GL</v>
          </cell>
          <cell r="C397">
            <v>1</v>
          </cell>
          <cell r="D397">
            <v>32782.400000000001</v>
          </cell>
          <cell r="E397">
            <v>0.05</v>
          </cell>
          <cell r="F397">
            <v>34421.520000000004</v>
          </cell>
        </row>
        <row r="398">
          <cell r="A398" t="str">
            <v>Sellal Preventiva Reflectiva</v>
          </cell>
          <cell r="B398" t="str">
            <v>un</v>
          </cell>
          <cell r="C398">
            <v>1</v>
          </cell>
          <cell r="D398">
            <v>80000</v>
          </cell>
          <cell r="E398">
            <v>0.05</v>
          </cell>
          <cell r="F398">
            <v>84000</v>
          </cell>
        </row>
        <row r="399">
          <cell r="A399" t="str">
            <v>Sika-1 Imp.Integral</v>
          </cell>
          <cell r="B399" t="str">
            <v>KG</v>
          </cell>
          <cell r="C399">
            <v>1</v>
          </cell>
          <cell r="D399">
            <v>2350</v>
          </cell>
          <cell r="E399">
            <v>0.05</v>
          </cell>
          <cell r="F399">
            <v>2467.5</v>
          </cell>
        </row>
        <row r="400">
          <cell r="A400" t="str">
            <v>Silicona liquida 300 ML</v>
          </cell>
          <cell r="B400" t="str">
            <v>UN</v>
          </cell>
          <cell r="C400">
            <v>1</v>
          </cell>
          <cell r="D400">
            <v>5500</v>
          </cell>
          <cell r="E400">
            <v>0.05</v>
          </cell>
          <cell r="F400">
            <v>5775</v>
          </cell>
        </row>
        <row r="401">
          <cell r="A401" t="str">
            <v xml:space="preserve">Silla estudiantil individual con brazo </v>
          </cell>
          <cell r="E401">
            <v>0.05</v>
          </cell>
          <cell r="F401">
            <v>0</v>
          </cell>
        </row>
        <row r="402">
          <cell r="A402" t="str">
            <v>Silla madera tipo cajero (h=0.7 D=0.3)</v>
          </cell>
          <cell r="E402">
            <v>0.05</v>
          </cell>
          <cell r="F402">
            <v>0</v>
          </cell>
        </row>
        <row r="403">
          <cell r="A403" t="str">
            <v>Silla Universitaria Norma NTC 4734</v>
          </cell>
          <cell r="B403" t="str">
            <v>UN</v>
          </cell>
          <cell r="C403">
            <v>1</v>
          </cell>
          <cell r="D403">
            <v>77121.5</v>
          </cell>
          <cell r="E403">
            <v>0.05</v>
          </cell>
          <cell r="F403">
            <v>80977.574999999997</v>
          </cell>
        </row>
        <row r="404">
          <cell r="A404" t="str">
            <v>Sistema corredizo metálico</v>
          </cell>
          <cell r="B404" t="str">
            <v>ML</v>
          </cell>
          <cell r="C404">
            <v>1</v>
          </cell>
          <cell r="D404">
            <v>8500</v>
          </cell>
          <cell r="E404">
            <v>0.05</v>
          </cell>
          <cell r="F404">
            <v>8925</v>
          </cell>
        </row>
        <row r="405">
          <cell r="A405" t="str">
            <v>Soldadura 70</v>
          </cell>
          <cell r="B405" t="str">
            <v>KG</v>
          </cell>
          <cell r="C405">
            <v>1</v>
          </cell>
          <cell r="D405">
            <v>6500</v>
          </cell>
          <cell r="E405">
            <v>0.05</v>
          </cell>
          <cell r="F405">
            <v>6825</v>
          </cell>
        </row>
        <row r="406">
          <cell r="A406" t="str">
            <v>Soldadura de estaño P/Cobre</v>
          </cell>
          <cell r="B406" t="str">
            <v>ML</v>
          </cell>
          <cell r="C406">
            <v>1</v>
          </cell>
          <cell r="D406">
            <v>12275</v>
          </cell>
          <cell r="E406">
            <v>0.05</v>
          </cell>
          <cell r="F406">
            <v>12888.75</v>
          </cell>
        </row>
        <row r="407">
          <cell r="A407" t="str">
            <v>Soldadura elect.004-3/23"</v>
          </cell>
          <cell r="B407" t="str">
            <v>KG</v>
          </cell>
          <cell r="C407">
            <v>1</v>
          </cell>
          <cell r="D407">
            <v>6400</v>
          </cell>
          <cell r="E407">
            <v>0.05</v>
          </cell>
          <cell r="F407">
            <v>6720</v>
          </cell>
        </row>
        <row r="408">
          <cell r="A408" t="str">
            <v>Soldadura PVC liquida 1/4</v>
          </cell>
          <cell r="B408" t="str">
            <v>UN</v>
          </cell>
          <cell r="C408">
            <v>1</v>
          </cell>
          <cell r="D408">
            <v>59808</v>
          </cell>
          <cell r="E408">
            <v>0.05</v>
          </cell>
          <cell r="F408">
            <v>62798.400000000001</v>
          </cell>
        </row>
        <row r="409">
          <cell r="A409" t="str">
            <v>Soporte Canal Amazonas</v>
          </cell>
          <cell r="B409" t="str">
            <v>UN</v>
          </cell>
          <cell r="C409">
            <v>1</v>
          </cell>
          <cell r="D409">
            <v>1890</v>
          </cell>
          <cell r="E409">
            <v>0.05</v>
          </cell>
          <cell r="F409">
            <v>1984.5</v>
          </cell>
        </row>
        <row r="410">
          <cell r="A410" t="str">
            <v>Soporte de bajante Amazonas</v>
          </cell>
          <cell r="B410" t="str">
            <v>UN</v>
          </cell>
          <cell r="C410">
            <v>1</v>
          </cell>
          <cell r="D410">
            <v>1460</v>
          </cell>
          <cell r="E410">
            <v>0.05</v>
          </cell>
          <cell r="F410">
            <v>1533</v>
          </cell>
        </row>
        <row r="411">
          <cell r="A411" t="str">
            <v>Subcontrato eléctrico</v>
          </cell>
          <cell r="B411" t="str">
            <v>%</v>
          </cell>
          <cell r="C411">
            <v>1</v>
          </cell>
          <cell r="D411">
            <v>26962.526315789473</v>
          </cell>
          <cell r="E411">
            <v>0.05</v>
          </cell>
          <cell r="F411">
            <v>28310.652631578945</v>
          </cell>
        </row>
        <row r="412">
          <cell r="A412" t="str">
            <v>Tabla burra C Macho 0,28 - 3 mts</v>
          </cell>
          <cell r="B412" t="str">
            <v>UN</v>
          </cell>
          <cell r="C412">
            <v>1</v>
          </cell>
          <cell r="D412">
            <v>12342.4</v>
          </cell>
          <cell r="E412">
            <v>0.05</v>
          </cell>
          <cell r="F412">
            <v>12959.52</v>
          </cell>
        </row>
        <row r="413">
          <cell r="A413" t="str">
            <v>Tabla burra ordinario 0,30 - 3 mts</v>
          </cell>
          <cell r="B413" t="str">
            <v>UN</v>
          </cell>
          <cell r="C413">
            <v>1</v>
          </cell>
          <cell r="D413">
            <v>15000</v>
          </cell>
          <cell r="E413">
            <v>0.05</v>
          </cell>
          <cell r="F413">
            <v>15750</v>
          </cell>
        </row>
        <row r="414">
          <cell r="A414" t="str">
            <v>Tabla chapa-ordinario 0,10 - 3 mts</v>
          </cell>
          <cell r="B414" t="str">
            <v>UN</v>
          </cell>
          <cell r="C414">
            <v>1</v>
          </cell>
          <cell r="D414">
            <v>535.36</v>
          </cell>
          <cell r="E414">
            <v>0.05</v>
          </cell>
          <cell r="F414">
            <v>562.12800000000004</v>
          </cell>
        </row>
        <row r="415">
          <cell r="A415" t="str">
            <v>Tabla chapa-ordinario 0,30 - 3 mts</v>
          </cell>
          <cell r="B415" t="str">
            <v>UN</v>
          </cell>
          <cell r="C415">
            <v>1</v>
          </cell>
          <cell r="D415">
            <v>1610.56</v>
          </cell>
          <cell r="E415">
            <v>0.05</v>
          </cell>
          <cell r="F415">
            <v>1691.088</v>
          </cell>
        </row>
        <row r="416">
          <cell r="A416" t="str">
            <v>Tablero 18 Circuitos con espacio para totalizador</v>
          </cell>
          <cell r="B416" t="str">
            <v>UN</v>
          </cell>
          <cell r="C416">
            <v>1</v>
          </cell>
          <cell r="D416">
            <v>320000</v>
          </cell>
          <cell r="E416">
            <v>0.05</v>
          </cell>
          <cell r="F416">
            <v>336000</v>
          </cell>
        </row>
        <row r="417">
          <cell r="A417" t="str">
            <v>Tablero acrílico (a=3.00 x h=1.20)</v>
          </cell>
          <cell r="E417">
            <v>0.05</v>
          </cell>
          <cell r="F417">
            <v>0</v>
          </cell>
        </row>
        <row r="418">
          <cell r="A418" t="str">
            <v xml:space="preserve">Tablero bifasico TBC 24 circuitos </v>
          </cell>
          <cell r="B418" t="str">
            <v>UN</v>
          </cell>
          <cell r="C418">
            <v>1</v>
          </cell>
          <cell r="D418">
            <v>300000</v>
          </cell>
          <cell r="E418">
            <v>0.05</v>
          </cell>
          <cell r="F418">
            <v>315000</v>
          </cell>
        </row>
        <row r="419">
          <cell r="A419" t="str">
            <v>Tablero blanco para escribir, con marcador de tinta seca borrable, de 2,40 x 1,20 m, Norma NTC 4726</v>
          </cell>
          <cell r="B419" t="str">
            <v>UN</v>
          </cell>
          <cell r="C419">
            <v>1</v>
          </cell>
          <cell r="D419">
            <v>246229.99593826156</v>
          </cell>
          <cell r="E419">
            <v>0.05</v>
          </cell>
          <cell r="F419">
            <v>258541.49573517463</v>
          </cell>
        </row>
        <row r="420">
          <cell r="A420" t="str">
            <v>Tablero de distribucion. Incluye barraja para 400 Amp</v>
          </cell>
          <cell r="B420" t="str">
            <v>UN</v>
          </cell>
          <cell r="C420">
            <v>1</v>
          </cell>
          <cell r="D420">
            <v>1700000</v>
          </cell>
          <cell r="E420">
            <v>0.05</v>
          </cell>
          <cell r="F420">
            <v>1785000</v>
          </cell>
        </row>
        <row r="421">
          <cell r="A421" t="str">
            <v>Tablero en madera entamborada</v>
          </cell>
          <cell r="B421" t="str">
            <v>M2</v>
          </cell>
          <cell r="C421">
            <v>1</v>
          </cell>
          <cell r="D421">
            <v>65000</v>
          </cell>
          <cell r="E421">
            <v>0.05</v>
          </cell>
          <cell r="F421">
            <v>68250</v>
          </cell>
        </row>
        <row r="422">
          <cell r="A422" t="str">
            <v>Tablero para instalacion de grupo de medida con espacio para totalizador, norma AE-319</v>
          </cell>
          <cell r="B422" t="str">
            <v>UN</v>
          </cell>
          <cell r="C422">
            <v>1</v>
          </cell>
          <cell r="D422">
            <v>1300000</v>
          </cell>
          <cell r="E422">
            <v>0.05</v>
          </cell>
          <cell r="F422">
            <v>1365000</v>
          </cell>
        </row>
        <row r="423">
          <cell r="A423" t="str">
            <v>Tablero TBP - 8B con puerta y chapa plástica; para 8 cirucitos</v>
          </cell>
          <cell r="B423" t="str">
            <v>UN</v>
          </cell>
          <cell r="C423">
            <v>1</v>
          </cell>
          <cell r="D423">
            <v>115000</v>
          </cell>
          <cell r="E423">
            <v>0.05</v>
          </cell>
          <cell r="F423">
            <v>120750</v>
          </cell>
        </row>
        <row r="424">
          <cell r="A424" t="str">
            <v>Tablero TBP 12B  con puerta y chapas plastica de 12 Circuitos</v>
          </cell>
          <cell r="B424" t="str">
            <v>UN</v>
          </cell>
          <cell r="C424">
            <v>1</v>
          </cell>
          <cell r="D424">
            <v>129500</v>
          </cell>
          <cell r="E424">
            <v>0.05</v>
          </cell>
          <cell r="F424">
            <v>135975</v>
          </cell>
        </row>
        <row r="425">
          <cell r="A425" t="str">
            <v>Tablero TBP 16B con puerta y chapas plástico de 16 circuitos</v>
          </cell>
          <cell r="B425" t="str">
            <v>UN</v>
          </cell>
          <cell r="C425">
            <v>1</v>
          </cell>
          <cell r="D425">
            <v>152500</v>
          </cell>
          <cell r="E425">
            <v>0.05</v>
          </cell>
          <cell r="F425">
            <v>160125</v>
          </cell>
        </row>
        <row r="426">
          <cell r="A426" t="str">
            <v>Tablero TRIFASICO 24 con puerta y chapas plástico de 24 circuitos</v>
          </cell>
          <cell r="B426" t="str">
            <v>UN</v>
          </cell>
          <cell r="C426">
            <v>1</v>
          </cell>
          <cell r="D426">
            <v>290000</v>
          </cell>
          <cell r="E426">
            <v>0.05</v>
          </cell>
          <cell r="F426">
            <v>304500</v>
          </cell>
        </row>
        <row r="427">
          <cell r="A427" t="str">
            <v>Tablon de gres</v>
          </cell>
          <cell r="B427" t="str">
            <v>m2</v>
          </cell>
          <cell r="C427">
            <v>1</v>
          </cell>
          <cell r="D427">
            <v>18000</v>
          </cell>
          <cell r="E427">
            <v>0.05</v>
          </cell>
          <cell r="F427">
            <v>18900</v>
          </cell>
        </row>
        <row r="428">
          <cell r="A428" t="str">
            <v>Taco terminal UNIP,HQP 30A</v>
          </cell>
          <cell r="B428" t="str">
            <v>UN</v>
          </cell>
          <cell r="C428">
            <v>1</v>
          </cell>
          <cell r="D428">
            <v>4800</v>
          </cell>
          <cell r="E428">
            <v>0.05</v>
          </cell>
          <cell r="F428">
            <v>5040</v>
          </cell>
        </row>
        <row r="429">
          <cell r="A429" t="str">
            <v>Tanque plástico 1000 lts</v>
          </cell>
          <cell r="B429" t="str">
            <v>UN</v>
          </cell>
          <cell r="C429">
            <v>1</v>
          </cell>
          <cell r="D429">
            <v>300000</v>
          </cell>
          <cell r="E429">
            <v>0.05</v>
          </cell>
          <cell r="F429">
            <v>315000</v>
          </cell>
        </row>
        <row r="430">
          <cell r="A430" t="str">
            <v>Tanque plástico 500 lts</v>
          </cell>
          <cell r="B430" t="str">
            <v>UN</v>
          </cell>
          <cell r="C430">
            <v>1</v>
          </cell>
          <cell r="D430">
            <v>210000</v>
          </cell>
          <cell r="E430">
            <v>0.05</v>
          </cell>
          <cell r="F430">
            <v>220500</v>
          </cell>
        </row>
        <row r="431">
          <cell r="A431" t="str">
            <v>Tapa Int Derecha Canal Amazonas</v>
          </cell>
          <cell r="B431" t="str">
            <v>UN</v>
          </cell>
          <cell r="C431">
            <v>1</v>
          </cell>
          <cell r="D431">
            <v>3264</v>
          </cell>
          <cell r="E431">
            <v>0.05</v>
          </cell>
          <cell r="F431">
            <v>3427.2</v>
          </cell>
        </row>
        <row r="432">
          <cell r="A432" t="str">
            <v>Tapa Int Izquierda Canal Amazonas</v>
          </cell>
          <cell r="B432" t="str">
            <v>UN</v>
          </cell>
          <cell r="C432">
            <v>1</v>
          </cell>
          <cell r="D432">
            <v>3264</v>
          </cell>
          <cell r="E432">
            <v>0.05</v>
          </cell>
          <cell r="F432">
            <v>3427.2</v>
          </cell>
        </row>
        <row r="433">
          <cell r="A433" t="str">
            <v>Tapa troquel.Metal.2 Orif.</v>
          </cell>
          <cell r="B433" t="str">
            <v>UN</v>
          </cell>
          <cell r="C433">
            <v>1</v>
          </cell>
          <cell r="D433">
            <v>3593.75</v>
          </cell>
          <cell r="E433">
            <v>0.05</v>
          </cell>
          <cell r="F433">
            <v>3773.4375</v>
          </cell>
        </row>
        <row r="434">
          <cell r="A434" t="str">
            <v>Tapaporos Nogal</v>
          </cell>
          <cell r="B434" t="str">
            <v>GL</v>
          </cell>
          <cell r="C434">
            <v>1</v>
          </cell>
          <cell r="D434">
            <v>35600</v>
          </cell>
          <cell r="E434">
            <v>0.05</v>
          </cell>
          <cell r="F434">
            <v>37380</v>
          </cell>
        </row>
        <row r="435">
          <cell r="A435" t="str">
            <v>Tapon PVC 2" - Prueba</v>
          </cell>
          <cell r="B435" t="str">
            <v>UN</v>
          </cell>
          <cell r="C435">
            <v>1</v>
          </cell>
          <cell r="D435">
            <v>817</v>
          </cell>
          <cell r="E435">
            <v>0.05</v>
          </cell>
          <cell r="F435">
            <v>857.85</v>
          </cell>
        </row>
        <row r="436">
          <cell r="A436" t="str">
            <v>Tapon PVC 3" - Prueba</v>
          </cell>
          <cell r="B436" t="str">
            <v>UN</v>
          </cell>
          <cell r="C436">
            <v>1</v>
          </cell>
          <cell r="D436">
            <v>1265</v>
          </cell>
          <cell r="E436">
            <v>0.05</v>
          </cell>
          <cell r="F436">
            <v>1328.25</v>
          </cell>
        </row>
        <row r="437">
          <cell r="A437" t="str">
            <v>Tapon PVC 4" - Prueba</v>
          </cell>
          <cell r="B437" t="str">
            <v>UN</v>
          </cell>
          <cell r="C437">
            <v>1</v>
          </cell>
          <cell r="D437">
            <v>1629</v>
          </cell>
          <cell r="E437">
            <v>0.05</v>
          </cell>
          <cell r="F437">
            <v>1710.45</v>
          </cell>
        </row>
        <row r="438">
          <cell r="A438" t="str">
            <v>Tapon PVC-P 1/2"</v>
          </cell>
          <cell r="B438" t="str">
            <v>UN</v>
          </cell>
          <cell r="C438">
            <v>1</v>
          </cell>
          <cell r="D438">
            <v>162</v>
          </cell>
          <cell r="E438">
            <v>0.05</v>
          </cell>
          <cell r="F438">
            <v>170.1</v>
          </cell>
        </row>
        <row r="439">
          <cell r="A439" t="str">
            <v>Tee 1 1/4 PVC - Presión</v>
          </cell>
          <cell r="B439" t="str">
            <v>UN</v>
          </cell>
          <cell r="C439">
            <v>1</v>
          </cell>
          <cell r="D439">
            <v>4000</v>
          </cell>
          <cell r="E439">
            <v>0.05</v>
          </cell>
          <cell r="F439">
            <v>4200</v>
          </cell>
        </row>
        <row r="440">
          <cell r="A440" t="str">
            <v>Tee 1" PVC - Presión</v>
          </cell>
          <cell r="B440" t="str">
            <v>UN</v>
          </cell>
          <cell r="C440">
            <v>1</v>
          </cell>
          <cell r="D440">
            <v>1520</v>
          </cell>
          <cell r="E440">
            <v>0.05</v>
          </cell>
          <cell r="F440">
            <v>1596</v>
          </cell>
        </row>
        <row r="441">
          <cell r="A441" t="str">
            <v>Tee 1/2" PVC - Presión</v>
          </cell>
          <cell r="B441" t="str">
            <v>UN</v>
          </cell>
          <cell r="C441">
            <v>1</v>
          </cell>
          <cell r="D441">
            <v>296</v>
          </cell>
          <cell r="E441">
            <v>0.05</v>
          </cell>
          <cell r="F441">
            <v>310.8</v>
          </cell>
        </row>
        <row r="442">
          <cell r="A442" t="str">
            <v>Tee 3/4"    PVC - Presión</v>
          </cell>
          <cell r="B442" t="str">
            <v>UN</v>
          </cell>
          <cell r="C442">
            <v>1</v>
          </cell>
          <cell r="D442">
            <v>800</v>
          </cell>
          <cell r="E442">
            <v>0.05</v>
          </cell>
          <cell r="F442">
            <v>840</v>
          </cell>
        </row>
        <row r="443">
          <cell r="A443" t="str">
            <v>Tee PVC-P 3/4" x 1/2"</v>
          </cell>
          <cell r="B443" t="str">
            <v>UN</v>
          </cell>
          <cell r="C443">
            <v>1</v>
          </cell>
          <cell r="D443">
            <v>692</v>
          </cell>
          <cell r="E443">
            <v>0.05</v>
          </cell>
          <cell r="F443">
            <v>726.6</v>
          </cell>
        </row>
        <row r="444">
          <cell r="A444" t="str">
            <v>Tee Sencilla 2" Sanitaria</v>
          </cell>
          <cell r="B444" t="str">
            <v>UN</v>
          </cell>
          <cell r="C444">
            <v>1</v>
          </cell>
          <cell r="D444">
            <v>3800</v>
          </cell>
          <cell r="E444">
            <v>0.05</v>
          </cell>
          <cell r="F444">
            <v>3990</v>
          </cell>
        </row>
        <row r="445">
          <cell r="A445" t="str">
            <v>Tee Sencilla 4" Sanitaria</v>
          </cell>
          <cell r="B445" t="str">
            <v>UN</v>
          </cell>
          <cell r="C445">
            <v>1</v>
          </cell>
          <cell r="D445">
            <v>9500</v>
          </cell>
          <cell r="E445">
            <v>0.05</v>
          </cell>
          <cell r="F445">
            <v>9975</v>
          </cell>
        </row>
        <row r="446">
          <cell r="A446" t="str">
            <v xml:space="preserve">Teflon </v>
          </cell>
          <cell r="B446" t="str">
            <v>UN</v>
          </cell>
          <cell r="C446">
            <v>1</v>
          </cell>
          <cell r="D446">
            <v>2500</v>
          </cell>
          <cell r="E446">
            <v>0.05</v>
          </cell>
          <cell r="F446">
            <v>2625</v>
          </cell>
        </row>
        <row r="447">
          <cell r="A447" t="str">
            <v>Teja cindu  Ref: Cindurib</v>
          </cell>
          <cell r="B447" t="str">
            <v>M2</v>
          </cell>
          <cell r="C447">
            <v>1</v>
          </cell>
          <cell r="D447">
            <v>38000</v>
          </cell>
          <cell r="E447">
            <v>0.05</v>
          </cell>
          <cell r="F447">
            <v>39900</v>
          </cell>
        </row>
        <row r="448">
          <cell r="A448" t="str">
            <v>Teja de asbesto cemento No.4</v>
          </cell>
          <cell r="B448" t="str">
            <v>UN</v>
          </cell>
          <cell r="C448">
            <v>1</v>
          </cell>
          <cell r="D448">
            <v>12860</v>
          </cell>
          <cell r="E448">
            <v>0.05</v>
          </cell>
          <cell r="F448">
            <v>13503</v>
          </cell>
        </row>
        <row r="449">
          <cell r="A449" t="str">
            <v>Teja de asbesto cemento No.6</v>
          </cell>
          <cell r="B449" t="str">
            <v>UN</v>
          </cell>
          <cell r="C449">
            <v>1</v>
          </cell>
          <cell r="D449">
            <v>19802</v>
          </cell>
          <cell r="E449">
            <v>0.05</v>
          </cell>
          <cell r="F449">
            <v>20792.099999999999</v>
          </cell>
        </row>
        <row r="450">
          <cell r="A450" t="str">
            <v>Teja de asbesto cemento No.8</v>
          </cell>
          <cell r="B450" t="str">
            <v>UN</v>
          </cell>
          <cell r="C450">
            <v>1</v>
          </cell>
          <cell r="D450">
            <v>25700</v>
          </cell>
          <cell r="E450">
            <v>0.05</v>
          </cell>
          <cell r="F450">
            <v>26985</v>
          </cell>
        </row>
        <row r="451">
          <cell r="A451" t="str">
            <v xml:space="preserve">Tensor para cable antifraude </v>
          </cell>
          <cell r="B451" t="str">
            <v>UN</v>
          </cell>
          <cell r="C451">
            <v>1</v>
          </cell>
          <cell r="D451">
            <v>4200</v>
          </cell>
          <cell r="E451">
            <v>0.05</v>
          </cell>
          <cell r="F451">
            <v>4410</v>
          </cell>
        </row>
        <row r="452">
          <cell r="A452" t="str">
            <v>Tierra negra fertilizada</v>
          </cell>
          <cell r="B452" t="str">
            <v>M3</v>
          </cell>
          <cell r="C452">
            <v>1</v>
          </cell>
          <cell r="D452">
            <v>50000</v>
          </cell>
          <cell r="E452">
            <v>0.05</v>
          </cell>
          <cell r="F452">
            <v>52500</v>
          </cell>
        </row>
        <row r="453">
          <cell r="A453" t="str">
            <v>Tintilla</v>
          </cell>
          <cell r="B453" t="str">
            <v>GL</v>
          </cell>
          <cell r="C453">
            <v>1</v>
          </cell>
          <cell r="D453">
            <v>18620</v>
          </cell>
          <cell r="E453">
            <v>0.05</v>
          </cell>
          <cell r="F453">
            <v>19551</v>
          </cell>
        </row>
        <row r="454">
          <cell r="A454" t="str">
            <v>Toma de T.V. para cable coaxial</v>
          </cell>
          <cell r="B454" t="str">
            <v>UN</v>
          </cell>
          <cell r="C454">
            <v>1</v>
          </cell>
          <cell r="D454">
            <v>3200</v>
          </cell>
          <cell r="E454">
            <v>0.05</v>
          </cell>
          <cell r="F454">
            <v>3360</v>
          </cell>
        </row>
        <row r="455">
          <cell r="A455" t="str">
            <v>Toma Doble GFCI</v>
          </cell>
          <cell r="B455" t="str">
            <v>UN</v>
          </cell>
          <cell r="C455">
            <v>1</v>
          </cell>
          <cell r="D455">
            <v>28000</v>
          </cell>
          <cell r="E455">
            <v>0.05</v>
          </cell>
          <cell r="F455">
            <v>29400</v>
          </cell>
        </row>
        <row r="456">
          <cell r="A456" t="str">
            <v>Toma doble tipo hospitalaria P.T.</v>
          </cell>
          <cell r="B456" t="str">
            <v>UN</v>
          </cell>
          <cell r="C456">
            <v>1</v>
          </cell>
          <cell r="D456">
            <v>14500</v>
          </cell>
          <cell r="E456">
            <v>0.05</v>
          </cell>
          <cell r="F456">
            <v>15225</v>
          </cell>
        </row>
        <row r="457">
          <cell r="A457" t="str">
            <v>Toma eléctrica doble 20A pata trabada</v>
          </cell>
          <cell r="B457" t="str">
            <v>UN</v>
          </cell>
          <cell r="C457">
            <v>1</v>
          </cell>
          <cell r="D457">
            <v>14500</v>
          </cell>
          <cell r="E457">
            <v>0.05</v>
          </cell>
          <cell r="F457">
            <v>15225</v>
          </cell>
        </row>
        <row r="458">
          <cell r="A458" t="str">
            <v xml:space="preserve">Toma eléctrica doble P.T. </v>
          </cell>
          <cell r="B458" t="str">
            <v>UN</v>
          </cell>
          <cell r="C458">
            <v>1</v>
          </cell>
          <cell r="D458">
            <v>4450</v>
          </cell>
          <cell r="E458">
            <v>0.05</v>
          </cell>
          <cell r="F458">
            <v>4672.5</v>
          </cell>
        </row>
        <row r="459">
          <cell r="A459" t="str">
            <v>Toma telefónica</v>
          </cell>
          <cell r="B459" t="str">
            <v>UN</v>
          </cell>
          <cell r="C459">
            <v>1</v>
          </cell>
          <cell r="D459">
            <v>2418</v>
          </cell>
          <cell r="E459">
            <v>0.05</v>
          </cell>
          <cell r="F459">
            <v>2538.9</v>
          </cell>
        </row>
        <row r="460">
          <cell r="A460" t="str">
            <v>Tornillo autoperforante fijador de correa</v>
          </cell>
          <cell r="B460" t="str">
            <v>UN</v>
          </cell>
          <cell r="C460">
            <v>1</v>
          </cell>
          <cell r="D460">
            <v>450</v>
          </cell>
          <cell r="E460">
            <v>0.05</v>
          </cell>
          <cell r="F460">
            <v>472.5</v>
          </cell>
        </row>
        <row r="461">
          <cell r="A461" t="str">
            <v>Tornillo de carriaje de 5/8" X 1 ½"</v>
          </cell>
          <cell r="B461" t="str">
            <v>UN</v>
          </cell>
          <cell r="C461">
            <v>1</v>
          </cell>
          <cell r="D461">
            <v>1500</v>
          </cell>
          <cell r="E461">
            <v>0.05</v>
          </cell>
          <cell r="F461">
            <v>1575</v>
          </cell>
        </row>
        <row r="462">
          <cell r="A462" t="str">
            <v>Tornillo Esparrago De 5/8" x 24" Con Tuercas y Arandelas</v>
          </cell>
          <cell r="B462" t="str">
            <v>UN</v>
          </cell>
          <cell r="C462">
            <v>1</v>
          </cell>
          <cell r="D462">
            <v>12000</v>
          </cell>
          <cell r="E462">
            <v>0.05</v>
          </cell>
          <cell r="F462">
            <v>12600</v>
          </cell>
        </row>
        <row r="463">
          <cell r="A463" t="str">
            <v>Tornillo expansivo AH - 1614 5/16 x 3 "</v>
          </cell>
          <cell r="B463" t="str">
            <v>UN</v>
          </cell>
          <cell r="C463">
            <v>1</v>
          </cell>
          <cell r="D463">
            <v>1200</v>
          </cell>
          <cell r="E463">
            <v>0.05</v>
          </cell>
          <cell r="F463">
            <v>1260</v>
          </cell>
        </row>
        <row r="464">
          <cell r="A464" t="str">
            <v>Tornillo expansivo HLC 10x80/48</v>
          </cell>
          <cell r="B464" t="str">
            <v>UN</v>
          </cell>
          <cell r="C464">
            <v>1</v>
          </cell>
          <cell r="D464">
            <v>4500</v>
          </cell>
          <cell r="E464">
            <v>0.05</v>
          </cell>
          <cell r="F464">
            <v>4725</v>
          </cell>
        </row>
        <row r="465">
          <cell r="A465" t="str">
            <v>Tornillo goloso 1/8 x 1 1/4</v>
          </cell>
          <cell r="B465" t="str">
            <v>UN</v>
          </cell>
          <cell r="C465">
            <v>1</v>
          </cell>
          <cell r="D465">
            <v>10</v>
          </cell>
          <cell r="E465">
            <v>0.05</v>
          </cell>
          <cell r="F465">
            <v>10.5</v>
          </cell>
        </row>
        <row r="466">
          <cell r="A466" t="str">
            <v>Tornillo Inoxidable Canal y Bajante Amazonas</v>
          </cell>
          <cell r="B466" t="str">
            <v>UN</v>
          </cell>
          <cell r="C466">
            <v>1</v>
          </cell>
          <cell r="D466">
            <v>105</v>
          </cell>
          <cell r="E466">
            <v>0.05</v>
          </cell>
          <cell r="F466">
            <v>110.25</v>
          </cell>
        </row>
        <row r="467">
          <cell r="A467" t="str">
            <v>Tornillo lámina D=3/8"</v>
          </cell>
          <cell r="B467" t="str">
            <v>UN</v>
          </cell>
          <cell r="C467">
            <v>1</v>
          </cell>
          <cell r="D467">
            <v>10</v>
          </cell>
          <cell r="E467">
            <v>0.05</v>
          </cell>
          <cell r="F467">
            <v>10.5</v>
          </cell>
        </row>
        <row r="468">
          <cell r="A468" t="str">
            <v xml:space="preserve">Tornillo teja Cindu </v>
          </cell>
          <cell r="B468" t="str">
            <v>UN</v>
          </cell>
          <cell r="C468">
            <v>1</v>
          </cell>
          <cell r="D468">
            <v>310</v>
          </cell>
          <cell r="E468">
            <v>0.05</v>
          </cell>
          <cell r="F468">
            <v>325.5</v>
          </cell>
        </row>
        <row r="469">
          <cell r="A469" t="str">
            <v>Tornillo Tipo Perno 5/8" x 6"</v>
          </cell>
          <cell r="B469" t="str">
            <v>UN</v>
          </cell>
          <cell r="C469">
            <v>1</v>
          </cell>
          <cell r="D469">
            <v>3500</v>
          </cell>
          <cell r="E469">
            <v>0.05</v>
          </cell>
          <cell r="F469">
            <v>3675</v>
          </cell>
        </row>
        <row r="470">
          <cell r="A470" t="str">
            <v>transformador bifasico de 37,5 KVA, 13800-240/120 Voltios</v>
          </cell>
          <cell r="B470" t="str">
            <v>UN</v>
          </cell>
          <cell r="C470">
            <v>1</v>
          </cell>
          <cell r="D470">
            <v>4655000</v>
          </cell>
          <cell r="E470">
            <v>0.05</v>
          </cell>
          <cell r="F470">
            <v>4887750</v>
          </cell>
        </row>
        <row r="471">
          <cell r="A471" t="str">
            <v>Transformador trifasico de 112,5 KVA, 13800-220/127 Voltios</v>
          </cell>
          <cell r="B471" t="str">
            <v>UN</v>
          </cell>
          <cell r="C471">
            <v>1</v>
          </cell>
          <cell r="D471">
            <v>11400000</v>
          </cell>
          <cell r="E471">
            <v>0.05</v>
          </cell>
          <cell r="F471">
            <v>11970000</v>
          </cell>
        </row>
        <row r="472">
          <cell r="A472" t="str">
            <v>Tuberia A.N. 2 plg 2mm</v>
          </cell>
          <cell r="B472" t="str">
            <v>ML</v>
          </cell>
          <cell r="C472">
            <v>1</v>
          </cell>
          <cell r="D472">
            <v>11500</v>
          </cell>
          <cell r="E472">
            <v>0.05</v>
          </cell>
          <cell r="F472">
            <v>12075</v>
          </cell>
        </row>
        <row r="473">
          <cell r="A473" t="str">
            <v>Tuberia A.N. 3 plg 2,3 mm</v>
          </cell>
          <cell r="B473" t="str">
            <v>ML</v>
          </cell>
          <cell r="C473">
            <v>1</v>
          </cell>
          <cell r="D473">
            <v>18000</v>
          </cell>
          <cell r="E473">
            <v>0.05</v>
          </cell>
          <cell r="F473">
            <v>18900</v>
          </cell>
        </row>
        <row r="474">
          <cell r="A474" t="str">
            <v>Tuberia A.N. Ø1 1/2"</v>
          </cell>
          <cell r="B474" t="str">
            <v>ML</v>
          </cell>
          <cell r="C474">
            <v>1</v>
          </cell>
          <cell r="D474">
            <v>9500</v>
          </cell>
          <cell r="E474">
            <v>0.05</v>
          </cell>
          <cell r="F474">
            <v>9975</v>
          </cell>
        </row>
        <row r="475">
          <cell r="A475" t="str">
            <v>Tuberia estructural cuadrada 100X3,0 mm</v>
          </cell>
          <cell r="B475" t="str">
            <v>ML</v>
          </cell>
          <cell r="C475">
            <v>1</v>
          </cell>
          <cell r="D475">
            <v>34950</v>
          </cell>
          <cell r="E475">
            <v>0.05</v>
          </cell>
          <cell r="F475">
            <v>36697.5</v>
          </cell>
        </row>
        <row r="476">
          <cell r="A476" t="str">
            <v>Tuberia estructural rectangular 120X60X2,5 mm</v>
          </cell>
          <cell r="B476" t="str">
            <v>ML</v>
          </cell>
          <cell r="C476">
            <v>1</v>
          </cell>
          <cell r="D476">
            <v>26300</v>
          </cell>
          <cell r="E476">
            <v>0.05</v>
          </cell>
          <cell r="F476">
            <v>27615</v>
          </cell>
        </row>
        <row r="477">
          <cell r="A477" t="str">
            <v>Tuberia estructural rectangular 140X60X3,0mm</v>
          </cell>
          <cell r="B477" t="str">
            <v>ML</v>
          </cell>
          <cell r="C477">
            <v>1</v>
          </cell>
          <cell r="D477">
            <v>37200</v>
          </cell>
          <cell r="E477">
            <v>0.05</v>
          </cell>
          <cell r="F477">
            <v>39060</v>
          </cell>
        </row>
        <row r="478">
          <cell r="A478" t="str">
            <v>Tuberia estructural rectangular 180X65X4,0mm</v>
          </cell>
          <cell r="B478" t="str">
            <v>ML</v>
          </cell>
          <cell r="C478">
            <v>1</v>
          </cell>
          <cell r="D478">
            <v>62500</v>
          </cell>
          <cell r="E478">
            <v>0.05</v>
          </cell>
          <cell r="F478">
            <v>65625</v>
          </cell>
        </row>
        <row r="479">
          <cell r="A479" t="str">
            <v>Tuberia estructural rectangular 200X70X4,0mm</v>
          </cell>
          <cell r="B479" t="str">
            <v>ML</v>
          </cell>
          <cell r="C479">
            <v>1</v>
          </cell>
          <cell r="D479">
            <v>72900</v>
          </cell>
          <cell r="E479">
            <v>0.05</v>
          </cell>
          <cell r="F479">
            <v>76545</v>
          </cell>
        </row>
        <row r="480">
          <cell r="A480" t="str">
            <v>Tuberia Galvanizada 1 1/2" 2,5 mm Cal 12</v>
          </cell>
          <cell r="B480" t="str">
            <v>ML</v>
          </cell>
          <cell r="C480">
            <v>1</v>
          </cell>
          <cell r="D480">
            <v>15000</v>
          </cell>
          <cell r="E480">
            <v>0.05</v>
          </cell>
          <cell r="F480">
            <v>15750</v>
          </cell>
        </row>
        <row r="481">
          <cell r="A481" t="str">
            <v>Tubo A.N. 1 1/2 plg, 2 mm</v>
          </cell>
          <cell r="B481" t="str">
            <v>ML</v>
          </cell>
          <cell r="C481">
            <v>1</v>
          </cell>
          <cell r="D481">
            <v>9500</v>
          </cell>
          <cell r="E481">
            <v>0.05</v>
          </cell>
          <cell r="F481">
            <v>9975</v>
          </cell>
        </row>
        <row r="482">
          <cell r="A482" t="str">
            <v>Tubo A.N. 1 plg, 2 mm</v>
          </cell>
          <cell r="B482" t="str">
            <v>ML</v>
          </cell>
          <cell r="C482">
            <v>1</v>
          </cell>
          <cell r="D482">
            <v>6500</v>
          </cell>
          <cell r="E482">
            <v>0.05</v>
          </cell>
          <cell r="F482">
            <v>6825</v>
          </cell>
        </row>
        <row r="483">
          <cell r="A483" t="str">
            <v>Tubo Conduit  1/2"</v>
          </cell>
          <cell r="B483" t="str">
            <v>ML</v>
          </cell>
          <cell r="C483">
            <v>1</v>
          </cell>
          <cell r="D483">
            <v>2100</v>
          </cell>
          <cell r="E483">
            <v>0.05</v>
          </cell>
          <cell r="F483">
            <v>2205</v>
          </cell>
        </row>
        <row r="484">
          <cell r="A484" t="str">
            <v>Tubo Conduit 3/4"</v>
          </cell>
          <cell r="B484" t="str">
            <v>ML</v>
          </cell>
          <cell r="C484">
            <v>1</v>
          </cell>
          <cell r="D484">
            <v>3455</v>
          </cell>
          <cell r="E484">
            <v>0.05</v>
          </cell>
          <cell r="F484">
            <v>3627.75</v>
          </cell>
        </row>
        <row r="485">
          <cell r="A485" t="str">
            <v>Tubo conduit PVC  2"</v>
          </cell>
          <cell r="B485" t="str">
            <v>ML</v>
          </cell>
          <cell r="C485">
            <v>1</v>
          </cell>
          <cell r="D485">
            <v>3500</v>
          </cell>
          <cell r="E485">
            <v>0.05</v>
          </cell>
          <cell r="F485">
            <v>3675</v>
          </cell>
        </row>
        <row r="486">
          <cell r="A486" t="str">
            <v>Tubo Conduit PVC de 1 1/2"</v>
          </cell>
          <cell r="B486" t="str">
            <v>ML</v>
          </cell>
          <cell r="C486">
            <v>1</v>
          </cell>
          <cell r="D486">
            <v>4250</v>
          </cell>
          <cell r="E486">
            <v>0.05</v>
          </cell>
          <cell r="F486">
            <v>4462.5</v>
          </cell>
        </row>
        <row r="487">
          <cell r="A487" t="str">
            <v>Tubo Conduit PVC de 1 1/4</v>
          </cell>
          <cell r="B487" t="str">
            <v>ML</v>
          </cell>
          <cell r="C487">
            <v>1</v>
          </cell>
          <cell r="D487">
            <v>3200</v>
          </cell>
          <cell r="E487">
            <v>0.05</v>
          </cell>
          <cell r="F487">
            <v>3360</v>
          </cell>
        </row>
        <row r="488">
          <cell r="A488" t="str">
            <v>Tubo Conduit PVC de 1"</v>
          </cell>
          <cell r="B488" t="str">
            <v>ML</v>
          </cell>
          <cell r="C488">
            <v>1</v>
          </cell>
          <cell r="D488">
            <v>2100</v>
          </cell>
          <cell r="E488">
            <v>0.05</v>
          </cell>
          <cell r="F488">
            <v>2205</v>
          </cell>
        </row>
        <row r="489">
          <cell r="A489" t="str">
            <v>Tubo Conduit PVC de 1/2"</v>
          </cell>
          <cell r="B489" t="str">
            <v>ML</v>
          </cell>
          <cell r="C489">
            <v>1</v>
          </cell>
          <cell r="D489">
            <v>1000</v>
          </cell>
          <cell r="E489">
            <v>0.05</v>
          </cell>
          <cell r="F489">
            <v>1050</v>
          </cell>
        </row>
        <row r="490">
          <cell r="A490" t="str">
            <v>Tubo Conduit PVC de 3/4"</v>
          </cell>
          <cell r="B490" t="str">
            <v>ML</v>
          </cell>
          <cell r="C490">
            <v>1</v>
          </cell>
          <cell r="D490">
            <v>1200</v>
          </cell>
          <cell r="E490">
            <v>0.05</v>
          </cell>
          <cell r="F490">
            <v>1260</v>
          </cell>
        </row>
        <row r="491">
          <cell r="A491" t="str">
            <v>Tubo de concreto 8"</v>
          </cell>
          <cell r="B491" t="str">
            <v>ML</v>
          </cell>
          <cell r="C491">
            <v>1</v>
          </cell>
          <cell r="D491">
            <v>12000</v>
          </cell>
          <cell r="E491">
            <v>0.05</v>
          </cell>
          <cell r="F491">
            <v>12600</v>
          </cell>
        </row>
        <row r="492">
          <cell r="A492" t="str">
            <v>TUBO , ø10" DURAFORT</v>
          </cell>
          <cell r="B492" t="str">
            <v>ML</v>
          </cell>
          <cell r="C492">
            <v>1</v>
          </cell>
          <cell r="D492">
            <v>50000</v>
          </cell>
          <cell r="E492">
            <v>0.05</v>
          </cell>
          <cell r="F492">
            <v>52500</v>
          </cell>
        </row>
        <row r="493">
          <cell r="A493" t="str">
            <v>Tubo Galvanizado  de 3/4"</v>
          </cell>
          <cell r="B493" t="str">
            <v>ML</v>
          </cell>
          <cell r="C493">
            <v>1</v>
          </cell>
          <cell r="D493">
            <v>11000</v>
          </cell>
          <cell r="E493">
            <v>0.05</v>
          </cell>
          <cell r="F493">
            <v>11550</v>
          </cell>
        </row>
        <row r="494">
          <cell r="A494" t="str">
            <v>Tubo Galvanizado  de 4"</v>
          </cell>
          <cell r="B494" t="str">
            <v>ML</v>
          </cell>
          <cell r="C494">
            <v>1</v>
          </cell>
          <cell r="D494">
            <v>91000</v>
          </cell>
          <cell r="E494">
            <v>0.05</v>
          </cell>
          <cell r="F494">
            <v>95550</v>
          </cell>
        </row>
        <row r="495">
          <cell r="A495" t="str">
            <v>Tubo Galvanizado  EMT de 1/2"</v>
          </cell>
          <cell r="B495" t="str">
            <v>ML</v>
          </cell>
          <cell r="C495">
            <v>1</v>
          </cell>
          <cell r="D495">
            <v>3120</v>
          </cell>
          <cell r="E495">
            <v>0.05</v>
          </cell>
          <cell r="F495">
            <v>3276</v>
          </cell>
        </row>
        <row r="496">
          <cell r="A496" t="str">
            <v>Tubo Galvanizado de 2"</v>
          </cell>
          <cell r="B496" t="str">
            <v>ML</v>
          </cell>
          <cell r="C496">
            <v>1</v>
          </cell>
          <cell r="D496">
            <v>29250</v>
          </cell>
          <cell r="E496">
            <v>0.05</v>
          </cell>
          <cell r="F496">
            <v>30712.5</v>
          </cell>
        </row>
        <row r="497">
          <cell r="A497" t="str">
            <v>Tubo Galvanizado de 1 1/2"</v>
          </cell>
          <cell r="B497" t="str">
            <v>ML</v>
          </cell>
          <cell r="C497">
            <v>1</v>
          </cell>
          <cell r="D497">
            <v>19800</v>
          </cell>
          <cell r="E497">
            <v>0.05</v>
          </cell>
          <cell r="F497">
            <v>20790</v>
          </cell>
        </row>
        <row r="498">
          <cell r="A498" t="str">
            <v>Tubo Galvanizado de 1 1/4"</v>
          </cell>
          <cell r="B498" t="str">
            <v>ML</v>
          </cell>
          <cell r="C498">
            <v>1</v>
          </cell>
          <cell r="D498">
            <v>15680</v>
          </cell>
          <cell r="E498">
            <v>0.05</v>
          </cell>
          <cell r="F498">
            <v>16464</v>
          </cell>
        </row>
        <row r="499">
          <cell r="A499" t="str">
            <v>Tubo Galvanizado de 1"</v>
          </cell>
          <cell r="B499" t="str">
            <v>ML</v>
          </cell>
          <cell r="C499">
            <v>1</v>
          </cell>
          <cell r="D499">
            <v>12000</v>
          </cell>
          <cell r="E499">
            <v>0.05</v>
          </cell>
          <cell r="F499">
            <v>12600</v>
          </cell>
        </row>
        <row r="500">
          <cell r="A500" t="str">
            <v>Tubo pres/11 PVC 3/4"</v>
          </cell>
          <cell r="B500" t="str">
            <v>ML</v>
          </cell>
          <cell r="C500">
            <v>1</v>
          </cell>
          <cell r="D500">
            <v>3110</v>
          </cell>
          <cell r="E500">
            <v>0.05</v>
          </cell>
          <cell r="F500">
            <v>3265.5</v>
          </cell>
        </row>
        <row r="501">
          <cell r="A501" t="str">
            <v>Tubo pres/13,5 PVC 1"</v>
          </cell>
          <cell r="B501" t="str">
            <v>ML</v>
          </cell>
          <cell r="C501">
            <v>1</v>
          </cell>
          <cell r="D501">
            <v>4050</v>
          </cell>
          <cell r="E501">
            <v>0.05</v>
          </cell>
          <cell r="F501">
            <v>4252.5</v>
          </cell>
        </row>
        <row r="502">
          <cell r="A502" t="str">
            <v>Tubo pres/21 PVC 1 1/2"</v>
          </cell>
          <cell r="B502" t="str">
            <v>ML</v>
          </cell>
          <cell r="C502">
            <v>1</v>
          </cell>
          <cell r="D502">
            <v>6560</v>
          </cell>
          <cell r="E502">
            <v>0.05</v>
          </cell>
          <cell r="F502">
            <v>6888</v>
          </cell>
        </row>
        <row r="503">
          <cell r="A503" t="str">
            <v>Tubo pres/21 PVC 1 1/4</v>
          </cell>
          <cell r="B503" t="str">
            <v>ML</v>
          </cell>
          <cell r="C503">
            <v>1</v>
          </cell>
          <cell r="D503">
            <v>5030</v>
          </cell>
          <cell r="E503">
            <v>0.05</v>
          </cell>
          <cell r="F503">
            <v>5281.5</v>
          </cell>
        </row>
        <row r="504">
          <cell r="A504" t="str">
            <v>Tubo pres/21 PVC 2"</v>
          </cell>
          <cell r="B504" t="str">
            <v>ML</v>
          </cell>
          <cell r="C504">
            <v>1</v>
          </cell>
          <cell r="D504">
            <v>10000</v>
          </cell>
          <cell r="E504">
            <v>0.05</v>
          </cell>
          <cell r="F504">
            <v>10500</v>
          </cell>
        </row>
        <row r="505">
          <cell r="A505" t="str">
            <v>Tubo pres/21 PVC 2½"</v>
          </cell>
          <cell r="B505" t="str">
            <v>ML</v>
          </cell>
          <cell r="C505">
            <v>1</v>
          </cell>
          <cell r="D505">
            <v>16400</v>
          </cell>
          <cell r="E505">
            <v>0.05</v>
          </cell>
          <cell r="F505">
            <v>17220</v>
          </cell>
        </row>
        <row r="506">
          <cell r="A506" t="str">
            <v>Tubo pres/21 PVC 3/4"</v>
          </cell>
          <cell r="B506" t="str">
            <v>ML</v>
          </cell>
          <cell r="C506">
            <v>1</v>
          </cell>
          <cell r="D506">
            <v>2297</v>
          </cell>
          <cell r="E506">
            <v>0.05</v>
          </cell>
          <cell r="F506">
            <v>2411.85</v>
          </cell>
        </row>
        <row r="507">
          <cell r="A507" t="str">
            <v>Tubo pres/9 PVC 1/2"</v>
          </cell>
          <cell r="B507" t="str">
            <v>ML</v>
          </cell>
          <cell r="C507">
            <v>1</v>
          </cell>
          <cell r="D507">
            <v>2150</v>
          </cell>
          <cell r="E507">
            <v>0.05</v>
          </cell>
          <cell r="F507">
            <v>2257.5</v>
          </cell>
        </row>
        <row r="508">
          <cell r="A508" t="str">
            <v>Tubo PVC de 2" Lluvias</v>
          </cell>
          <cell r="B508" t="str">
            <v>ML</v>
          </cell>
          <cell r="C508">
            <v>1</v>
          </cell>
          <cell r="D508">
            <v>4800</v>
          </cell>
          <cell r="E508">
            <v>0.05</v>
          </cell>
          <cell r="F508">
            <v>5040</v>
          </cell>
        </row>
        <row r="509">
          <cell r="A509" t="str">
            <v>Tubo PVC de 2" Sanitaria</v>
          </cell>
          <cell r="B509" t="str">
            <v>ML</v>
          </cell>
          <cell r="C509">
            <v>1</v>
          </cell>
          <cell r="D509">
            <v>3500</v>
          </cell>
          <cell r="E509">
            <v>0.05</v>
          </cell>
          <cell r="F509">
            <v>3675</v>
          </cell>
        </row>
        <row r="510">
          <cell r="A510" t="str">
            <v>Tubo PVC de 3" Lluvias</v>
          </cell>
          <cell r="B510" t="str">
            <v>ML</v>
          </cell>
          <cell r="C510">
            <v>1</v>
          </cell>
          <cell r="D510">
            <v>4140</v>
          </cell>
          <cell r="E510">
            <v>0.05</v>
          </cell>
          <cell r="F510">
            <v>4347</v>
          </cell>
        </row>
        <row r="511">
          <cell r="A511" t="str">
            <v>Tubo PVC de 3" Sanitaria</v>
          </cell>
          <cell r="B511" t="str">
            <v>ML</v>
          </cell>
          <cell r="C511">
            <v>1</v>
          </cell>
          <cell r="D511">
            <v>11000</v>
          </cell>
          <cell r="E511">
            <v>0.05</v>
          </cell>
          <cell r="F511">
            <v>11550</v>
          </cell>
        </row>
        <row r="512">
          <cell r="A512" t="str">
            <v>Tubo PVC de 4" lluvias</v>
          </cell>
          <cell r="B512" t="str">
            <v>ML</v>
          </cell>
          <cell r="C512">
            <v>1</v>
          </cell>
          <cell r="D512">
            <v>12000</v>
          </cell>
          <cell r="E512">
            <v>0.05</v>
          </cell>
          <cell r="F512">
            <v>12600</v>
          </cell>
        </row>
        <row r="513">
          <cell r="A513" t="str">
            <v>Tubo PVC de 4" Sanitaria</v>
          </cell>
          <cell r="B513" t="str">
            <v>ML</v>
          </cell>
          <cell r="C513">
            <v>1</v>
          </cell>
          <cell r="D513">
            <v>16000</v>
          </cell>
          <cell r="E513">
            <v>0.05</v>
          </cell>
          <cell r="F513">
            <v>16800</v>
          </cell>
        </row>
        <row r="514">
          <cell r="A514" t="str">
            <v>Tubo PVC de 6" Sanitaria</v>
          </cell>
          <cell r="B514" t="str">
            <v>ML</v>
          </cell>
          <cell r="C514">
            <v>1</v>
          </cell>
          <cell r="D514">
            <v>33000</v>
          </cell>
          <cell r="E514">
            <v>0.05</v>
          </cell>
          <cell r="F514">
            <v>34650</v>
          </cell>
        </row>
        <row r="515">
          <cell r="A515" t="str">
            <v>Un (1) pupìtre con una (1)  silla, para instructores según norma NTC 4640</v>
          </cell>
          <cell r="B515" t="str">
            <v>UN</v>
          </cell>
          <cell r="C515">
            <v>1</v>
          </cell>
          <cell r="D515">
            <v>162250</v>
          </cell>
          <cell r="E515">
            <v>0.05</v>
          </cell>
          <cell r="F515">
            <v>170362.5</v>
          </cell>
        </row>
        <row r="516">
          <cell r="A516" t="str">
            <v>Un (1) pupìtre con una (1)  silla, según norma NTC 4641, clasificación clase 3</v>
          </cell>
          <cell r="B516" t="str">
            <v>UN</v>
          </cell>
          <cell r="C516">
            <v>1</v>
          </cell>
          <cell r="D516">
            <v>220000</v>
          </cell>
          <cell r="E516">
            <v>0.05</v>
          </cell>
          <cell r="F516">
            <v>231000</v>
          </cell>
        </row>
        <row r="517">
          <cell r="A517" t="str">
            <v>Un (1) pupìtre para instructores, según norma 4640</v>
          </cell>
          <cell r="B517" t="str">
            <v>UN</v>
          </cell>
          <cell r="C517">
            <v>1</v>
          </cell>
          <cell r="D517">
            <v>165000</v>
          </cell>
          <cell r="E517">
            <v>0.05</v>
          </cell>
          <cell r="F517">
            <v>173250</v>
          </cell>
        </row>
        <row r="518">
          <cell r="A518" t="str">
            <v>Una (1)  silla para instructores, según norma 4640</v>
          </cell>
          <cell r="B518" t="str">
            <v>UN</v>
          </cell>
          <cell r="C518">
            <v>1</v>
          </cell>
          <cell r="D518">
            <v>95000</v>
          </cell>
          <cell r="E518">
            <v>0.05</v>
          </cell>
          <cell r="F518">
            <v>99750</v>
          </cell>
        </row>
        <row r="519">
          <cell r="A519" t="str">
            <v>Una (1) mesa trapezoidal, con tres sillas según norma NTC 4731, clasifición clase 1.</v>
          </cell>
          <cell r="B519" t="str">
            <v>UN</v>
          </cell>
          <cell r="C519">
            <v>1</v>
          </cell>
          <cell r="D519">
            <v>209960</v>
          </cell>
          <cell r="E519">
            <v>0.05</v>
          </cell>
          <cell r="F519">
            <v>220458</v>
          </cell>
        </row>
        <row r="520">
          <cell r="A520" t="str">
            <v>Unión canal a bajante Amazonas</v>
          </cell>
          <cell r="B520" t="str">
            <v>UN</v>
          </cell>
          <cell r="C520">
            <v>1</v>
          </cell>
          <cell r="D520">
            <v>14312</v>
          </cell>
          <cell r="E520">
            <v>0.05</v>
          </cell>
          <cell r="F520">
            <v>15027.6</v>
          </cell>
        </row>
        <row r="521">
          <cell r="A521" t="str">
            <v>Unión Canal amazonas</v>
          </cell>
          <cell r="B521" t="str">
            <v>UN</v>
          </cell>
          <cell r="C521">
            <v>1</v>
          </cell>
          <cell r="D521">
            <v>10610</v>
          </cell>
          <cell r="E521">
            <v>0.05</v>
          </cell>
          <cell r="F521">
            <v>11140.5</v>
          </cell>
        </row>
        <row r="522">
          <cell r="A522" t="str">
            <v>Unión Conduit PVC 1/2"</v>
          </cell>
          <cell r="B522" t="str">
            <v>UN</v>
          </cell>
          <cell r="C522">
            <v>1</v>
          </cell>
          <cell r="D522">
            <v>135</v>
          </cell>
          <cell r="E522">
            <v>0.05</v>
          </cell>
          <cell r="F522">
            <v>141.75</v>
          </cell>
        </row>
        <row r="523">
          <cell r="A523" t="str">
            <v>Unión de Bajante Amazonas</v>
          </cell>
          <cell r="B523" t="str">
            <v>UN</v>
          </cell>
          <cell r="C523">
            <v>1</v>
          </cell>
          <cell r="D523">
            <v>2752</v>
          </cell>
          <cell r="E523">
            <v>0.05</v>
          </cell>
          <cell r="F523">
            <v>2889.6</v>
          </cell>
        </row>
        <row r="524">
          <cell r="A524" t="str">
            <v>Unión PVC-P 1 1/2"</v>
          </cell>
          <cell r="B524" t="str">
            <v>UN</v>
          </cell>
          <cell r="C524">
            <v>1</v>
          </cell>
          <cell r="D524">
            <v>1450</v>
          </cell>
          <cell r="E524">
            <v>0.05</v>
          </cell>
          <cell r="F524">
            <v>1522.5</v>
          </cell>
        </row>
        <row r="525">
          <cell r="A525" t="str">
            <v>Unión PVC-P 1 1/4"</v>
          </cell>
          <cell r="B525" t="str">
            <v>UN</v>
          </cell>
          <cell r="C525">
            <v>1</v>
          </cell>
          <cell r="D525">
            <v>960</v>
          </cell>
          <cell r="E525">
            <v>0.05</v>
          </cell>
          <cell r="F525">
            <v>1008</v>
          </cell>
        </row>
        <row r="526">
          <cell r="A526" t="str">
            <v>Unión PVC-P 1 plg</v>
          </cell>
          <cell r="B526" t="str">
            <v>UN</v>
          </cell>
          <cell r="C526">
            <v>1</v>
          </cell>
          <cell r="D526">
            <v>540</v>
          </cell>
          <cell r="E526">
            <v>0.05</v>
          </cell>
          <cell r="F526">
            <v>567</v>
          </cell>
        </row>
        <row r="527">
          <cell r="A527" t="str">
            <v>Unión PVC-P 1/2 plg</v>
          </cell>
          <cell r="B527" t="str">
            <v>ML</v>
          </cell>
          <cell r="C527">
            <v>1</v>
          </cell>
          <cell r="D527">
            <v>210</v>
          </cell>
          <cell r="E527">
            <v>0.05</v>
          </cell>
          <cell r="F527">
            <v>220.5</v>
          </cell>
        </row>
        <row r="528">
          <cell r="A528" t="str">
            <v>Unión PVC-P 2 plg</v>
          </cell>
          <cell r="B528" t="str">
            <v>UN</v>
          </cell>
          <cell r="C528">
            <v>1</v>
          </cell>
          <cell r="D528">
            <v>2300</v>
          </cell>
          <cell r="E528">
            <v>0.05</v>
          </cell>
          <cell r="F528">
            <v>2415</v>
          </cell>
        </row>
        <row r="529">
          <cell r="A529" t="str">
            <v>Unión PVC-P 3/4 plg</v>
          </cell>
          <cell r="B529" t="str">
            <v>ML</v>
          </cell>
          <cell r="C529">
            <v>1</v>
          </cell>
          <cell r="D529">
            <v>420</v>
          </cell>
          <cell r="E529">
            <v>0.05</v>
          </cell>
          <cell r="F529">
            <v>441</v>
          </cell>
        </row>
        <row r="530">
          <cell r="A530" t="str">
            <v>Unión PVC-S 2 plg</v>
          </cell>
          <cell r="B530" t="str">
            <v>UN</v>
          </cell>
          <cell r="C530">
            <v>1</v>
          </cell>
          <cell r="D530">
            <v>1764</v>
          </cell>
          <cell r="E530">
            <v>0.05</v>
          </cell>
          <cell r="F530">
            <v>1852.2</v>
          </cell>
        </row>
        <row r="531">
          <cell r="A531" t="str">
            <v>Unión PVC-S 3 plg</v>
          </cell>
          <cell r="B531" t="str">
            <v>UN</v>
          </cell>
          <cell r="C531">
            <v>1</v>
          </cell>
          <cell r="D531">
            <v>2450</v>
          </cell>
          <cell r="E531">
            <v>0.05</v>
          </cell>
          <cell r="F531">
            <v>2572.5</v>
          </cell>
        </row>
        <row r="532">
          <cell r="A532" t="str">
            <v>Unión PVC-S 4 plg</v>
          </cell>
          <cell r="B532" t="str">
            <v>UN</v>
          </cell>
          <cell r="C532">
            <v>1</v>
          </cell>
          <cell r="D532">
            <v>4200</v>
          </cell>
          <cell r="E532">
            <v>0.05</v>
          </cell>
          <cell r="F532">
            <v>4410</v>
          </cell>
        </row>
        <row r="533">
          <cell r="A533" t="str">
            <v>Valvulina</v>
          </cell>
          <cell r="B533" t="str">
            <v>GL</v>
          </cell>
          <cell r="C533">
            <v>1</v>
          </cell>
          <cell r="D533">
            <v>10000</v>
          </cell>
          <cell r="E533">
            <v>0.05</v>
          </cell>
          <cell r="F533">
            <v>10500</v>
          </cell>
        </row>
        <row r="534">
          <cell r="A534" t="str">
            <v>Valvula - Cheque cortina HICC Helbert   3" ; incluye accesorios</v>
          </cell>
          <cell r="B534" t="str">
            <v>UN</v>
          </cell>
          <cell r="C534">
            <v>1</v>
          </cell>
          <cell r="D534">
            <v>582000</v>
          </cell>
          <cell r="E534">
            <v>0.05</v>
          </cell>
          <cell r="F534">
            <v>611100</v>
          </cell>
        </row>
        <row r="535">
          <cell r="A535" t="str">
            <v>Valvula - Cheque cortina HICC Helbert  1 1/2" ; incluye accesorios</v>
          </cell>
          <cell r="B535" t="str">
            <v>UN</v>
          </cell>
          <cell r="C535">
            <v>1</v>
          </cell>
          <cell r="D535">
            <v>160000</v>
          </cell>
          <cell r="E535">
            <v>0.05</v>
          </cell>
          <cell r="F535">
            <v>168000</v>
          </cell>
        </row>
        <row r="536">
          <cell r="A536" t="str">
            <v>Valvula - Cheque cortina HICC Helbert  1 1/4" ; incluye accesorios</v>
          </cell>
          <cell r="B536" t="str">
            <v>UN</v>
          </cell>
          <cell r="C536">
            <v>1</v>
          </cell>
          <cell r="D536">
            <v>105000</v>
          </cell>
          <cell r="E536">
            <v>0.05</v>
          </cell>
          <cell r="F536">
            <v>110250</v>
          </cell>
        </row>
        <row r="537">
          <cell r="A537" t="str">
            <v>Valvula - Cheque cortina HICC Helbert  2" ; incluye accesorios</v>
          </cell>
          <cell r="B537" t="str">
            <v>UN</v>
          </cell>
          <cell r="C537">
            <v>1</v>
          </cell>
          <cell r="D537">
            <v>253000</v>
          </cell>
          <cell r="E537">
            <v>0.05</v>
          </cell>
          <cell r="F537">
            <v>265650</v>
          </cell>
        </row>
        <row r="538">
          <cell r="A538" t="str">
            <v>Vara de clavo</v>
          </cell>
          <cell r="B538" t="str">
            <v>ML</v>
          </cell>
          <cell r="C538">
            <v>1</v>
          </cell>
          <cell r="D538">
            <v>700</v>
          </cell>
          <cell r="E538">
            <v>0.05</v>
          </cell>
          <cell r="F538">
            <v>735</v>
          </cell>
        </row>
        <row r="539">
          <cell r="A539" t="str">
            <v>Varilla Coper Well 5/8" x 8'</v>
          </cell>
          <cell r="B539" t="str">
            <v>UN</v>
          </cell>
          <cell r="C539">
            <v>1</v>
          </cell>
          <cell r="D539">
            <v>95000</v>
          </cell>
          <cell r="E539">
            <v>0.05</v>
          </cell>
          <cell r="F539">
            <v>99750</v>
          </cell>
          <cell r="G539" t="str">
            <v>Por unidad de 6 metros</v>
          </cell>
        </row>
        <row r="540">
          <cell r="A540" t="str">
            <v>Varilla cuadrada de 1/2"</v>
          </cell>
          <cell r="B540" t="str">
            <v>KG</v>
          </cell>
          <cell r="C540">
            <v>1</v>
          </cell>
          <cell r="D540">
            <v>2800</v>
          </cell>
          <cell r="E540">
            <v>0.05</v>
          </cell>
          <cell r="F540">
            <v>2940</v>
          </cell>
        </row>
        <row r="541">
          <cell r="A541" t="str">
            <v>Varilla de 10.5 cm.- 60.000</v>
          </cell>
          <cell r="B541" t="str">
            <v>ML</v>
          </cell>
          <cell r="C541">
            <v>1</v>
          </cell>
          <cell r="D541">
            <v>8220</v>
          </cell>
          <cell r="E541">
            <v>0.05</v>
          </cell>
          <cell r="F541">
            <v>8631</v>
          </cell>
        </row>
        <row r="542">
          <cell r="A542" t="str">
            <v>Varilla de 5/8"</v>
          </cell>
          <cell r="B542" t="str">
            <v>KG</v>
          </cell>
          <cell r="C542">
            <v>1</v>
          </cell>
          <cell r="D542">
            <v>2800</v>
          </cell>
          <cell r="E542">
            <v>0.05</v>
          </cell>
          <cell r="F542">
            <v>2940</v>
          </cell>
        </row>
        <row r="543">
          <cell r="A543" t="str">
            <v>Varilla lisa de 1/2"</v>
          </cell>
          <cell r="B543" t="str">
            <v>KG</v>
          </cell>
          <cell r="C543">
            <v>1</v>
          </cell>
          <cell r="D543">
            <v>983.33333333333337</v>
          </cell>
          <cell r="E543">
            <v>0.05</v>
          </cell>
          <cell r="F543">
            <v>1032.5</v>
          </cell>
        </row>
        <row r="544">
          <cell r="A544" t="str">
            <v>Ventana corrediza proyec.alum.Cal.18. Negra</v>
          </cell>
          <cell r="B544" t="str">
            <v>M2</v>
          </cell>
          <cell r="C544">
            <v>1</v>
          </cell>
          <cell r="D544">
            <v>90000</v>
          </cell>
          <cell r="E544">
            <v>0.05</v>
          </cell>
          <cell r="F544">
            <v>94500</v>
          </cell>
        </row>
        <row r="545">
          <cell r="A545" t="str">
            <v>Ventilador</v>
          </cell>
          <cell r="B545" t="str">
            <v>un</v>
          </cell>
          <cell r="C545">
            <v>1</v>
          </cell>
          <cell r="D545">
            <v>130000</v>
          </cell>
          <cell r="E545">
            <v>0.05</v>
          </cell>
          <cell r="F545">
            <v>136500</v>
          </cell>
        </row>
        <row r="546">
          <cell r="A546" t="str">
            <v>Vidrio incoloro de 4mm pulido</v>
          </cell>
          <cell r="B546" t="str">
            <v>M2</v>
          </cell>
          <cell r="C546">
            <v>1</v>
          </cell>
          <cell r="D546">
            <v>28000</v>
          </cell>
          <cell r="E546">
            <v>0.05</v>
          </cell>
          <cell r="F546">
            <v>29400</v>
          </cell>
        </row>
        <row r="547">
          <cell r="A547" t="str">
            <v>Vinilo Color Tipo I</v>
          </cell>
          <cell r="B547" t="str">
            <v>GL</v>
          </cell>
          <cell r="C547">
            <v>1</v>
          </cell>
          <cell r="D547">
            <v>40000</v>
          </cell>
          <cell r="E547">
            <v>0.05</v>
          </cell>
          <cell r="F547">
            <v>42000</v>
          </cell>
        </row>
        <row r="548">
          <cell r="A548" t="str">
            <v>Wing Aluminio</v>
          </cell>
          <cell r="B548" t="str">
            <v>ML</v>
          </cell>
          <cell r="C548">
            <v>1</v>
          </cell>
          <cell r="D548">
            <v>2000</v>
          </cell>
          <cell r="E548">
            <v>0.05</v>
          </cell>
          <cell r="F548">
            <v>2100</v>
          </cell>
        </row>
        <row r="549">
          <cell r="A549" t="str">
            <v>Xipex Admix C-2000</v>
          </cell>
          <cell r="B549" t="str">
            <v>Kg</v>
          </cell>
          <cell r="C549">
            <v>1</v>
          </cell>
          <cell r="D549">
            <v>11200</v>
          </cell>
          <cell r="E549">
            <v>0.05</v>
          </cell>
          <cell r="F549">
            <v>11760</v>
          </cell>
        </row>
        <row r="550">
          <cell r="A550" t="str">
            <v>Xipex concentrado -Gris</v>
          </cell>
          <cell r="B550" t="str">
            <v>Kg</v>
          </cell>
          <cell r="C550">
            <v>1</v>
          </cell>
          <cell r="D550">
            <v>10000</v>
          </cell>
          <cell r="E550">
            <v>0.05</v>
          </cell>
          <cell r="F550">
            <v>10500</v>
          </cell>
        </row>
        <row r="551">
          <cell r="A551" t="str">
            <v>Yee sencilla 3"</v>
          </cell>
          <cell r="B551" t="str">
            <v>UN</v>
          </cell>
          <cell r="C551">
            <v>1</v>
          </cell>
          <cell r="D551">
            <v>12000</v>
          </cell>
          <cell r="E551">
            <v>0.05</v>
          </cell>
          <cell r="F551">
            <v>12600</v>
          </cell>
        </row>
        <row r="552">
          <cell r="A552" t="str">
            <v>Yee sencilla 4"</v>
          </cell>
          <cell r="B552" t="str">
            <v>UN</v>
          </cell>
          <cell r="C552">
            <v>1</v>
          </cell>
          <cell r="D552">
            <v>14000</v>
          </cell>
          <cell r="E552">
            <v>0.05</v>
          </cell>
          <cell r="F552">
            <v>14700</v>
          </cell>
        </row>
        <row r="553">
          <cell r="A553" t="str">
            <v>Zuncho de cinta band it de 1/2"</v>
          </cell>
          <cell r="B553" t="str">
            <v>UN</v>
          </cell>
          <cell r="C553">
            <v>1</v>
          </cell>
          <cell r="D553">
            <v>3500</v>
          </cell>
          <cell r="E553">
            <v>0.05</v>
          </cell>
          <cell r="F553">
            <v>3675</v>
          </cell>
        </row>
        <row r="554">
          <cell r="A554" t="str">
            <v>transformador bifasico de 50 KVA, 13800-240/120 Voltios</v>
          </cell>
          <cell r="B554" t="str">
            <v>UN</v>
          </cell>
          <cell r="C554">
            <v>1</v>
          </cell>
          <cell r="D554">
            <v>5600000</v>
          </cell>
          <cell r="E554">
            <v>0.05</v>
          </cell>
          <cell r="F554">
            <v>5880000</v>
          </cell>
        </row>
        <row r="555">
          <cell r="A555" t="str">
            <v>Tubo Galvanizado 3"</v>
          </cell>
          <cell r="B555" t="str">
            <v>ML</v>
          </cell>
          <cell r="C555">
            <v>1</v>
          </cell>
          <cell r="D555">
            <v>67500</v>
          </cell>
          <cell r="E555">
            <v>0.05</v>
          </cell>
          <cell r="F555">
            <v>70875</v>
          </cell>
          <cell r="G555" t="str">
            <v>Por unidad de 6 metros</v>
          </cell>
        </row>
        <row r="556">
          <cell r="A556" t="str">
            <v>Conduit PVC 3"</v>
          </cell>
          <cell r="B556" t="str">
            <v>ML</v>
          </cell>
          <cell r="C556">
            <v>1</v>
          </cell>
          <cell r="D556">
            <v>5500</v>
          </cell>
          <cell r="E556">
            <v>0.05</v>
          </cell>
          <cell r="F556">
            <v>5775</v>
          </cell>
        </row>
        <row r="557">
          <cell r="A557" t="str">
            <v>Tuerca De Ojo 5/8" x  6"</v>
          </cell>
          <cell r="B557" t="str">
            <v>UN</v>
          </cell>
          <cell r="C557">
            <v>1</v>
          </cell>
          <cell r="D557">
            <v>7000</v>
          </cell>
          <cell r="E557">
            <v>0.05</v>
          </cell>
          <cell r="F557">
            <v>7350</v>
          </cell>
        </row>
        <row r="558">
          <cell r="A558" t="str">
            <v>Aislador Polimerico De Retencion</v>
          </cell>
          <cell r="B558" t="str">
            <v>UN</v>
          </cell>
          <cell r="C558">
            <v>1</v>
          </cell>
          <cell r="D558">
            <v>51000</v>
          </cell>
          <cell r="E558">
            <v>0.05</v>
          </cell>
          <cell r="F558">
            <v>53550</v>
          </cell>
        </row>
        <row r="559">
          <cell r="A559" t="str">
            <v>Grapa De Retencion</v>
          </cell>
          <cell r="B559" t="str">
            <v>UN</v>
          </cell>
          <cell r="C559">
            <v>1</v>
          </cell>
          <cell r="D559">
            <v>14000</v>
          </cell>
          <cell r="E559">
            <v>0.05</v>
          </cell>
          <cell r="F559">
            <v>14700</v>
          </cell>
        </row>
        <row r="560">
          <cell r="A560" t="str">
            <v>ZONAS VERDES</v>
          </cell>
        </row>
        <row r="561">
          <cell r="A561" t="str">
            <v>Arboles</v>
          </cell>
          <cell r="B561" t="str">
            <v>UN</v>
          </cell>
          <cell r="C561">
            <v>1</v>
          </cell>
          <cell r="D561">
            <v>50000</v>
          </cell>
          <cell r="E561">
            <v>0.05</v>
          </cell>
          <cell r="F561">
            <v>52500</v>
          </cell>
        </row>
        <row r="562">
          <cell r="A562" t="str">
            <v>Abono Organico</v>
          </cell>
          <cell r="B562" t="str">
            <v>KG</v>
          </cell>
          <cell r="C562">
            <v>1</v>
          </cell>
          <cell r="D562">
            <v>250</v>
          </cell>
          <cell r="E562">
            <v>0.05</v>
          </cell>
          <cell r="F562">
            <v>262.5</v>
          </cell>
        </row>
        <row r="563">
          <cell r="A563" t="str">
            <v xml:space="preserve">Plantas ornamentales </v>
          </cell>
          <cell r="B563" t="str">
            <v>UN</v>
          </cell>
          <cell r="C563">
            <v>1</v>
          </cell>
          <cell r="D563">
            <v>12500</v>
          </cell>
          <cell r="E563">
            <v>0.05</v>
          </cell>
          <cell r="F563">
            <v>13125</v>
          </cell>
        </row>
        <row r="564">
          <cell r="A564" t="str">
            <v xml:space="preserve">Planta de coral </v>
          </cell>
          <cell r="B564" t="str">
            <v>UN</v>
          </cell>
          <cell r="C564">
            <v>1</v>
          </cell>
          <cell r="D564">
            <v>2800</v>
          </cell>
          <cell r="E564">
            <v>0.05</v>
          </cell>
          <cell r="F564">
            <v>2940</v>
          </cell>
        </row>
        <row r="565">
          <cell r="A565" t="str">
            <v>Semilla para grama</v>
          </cell>
          <cell r="B565" t="str">
            <v>Gms</v>
          </cell>
          <cell r="C565">
            <v>1</v>
          </cell>
          <cell r="D565">
            <v>210</v>
          </cell>
          <cell r="E565">
            <v>0.05</v>
          </cell>
          <cell r="F565">
            <v>220.5</v>
          </cell>
        </row>
        <row r="566">
          <cell r="A566" t="str">
            <v xml:space="preserve">Material de aluvion </v>
          </cell>
          <cell r="B566" t="str">
            <v>M3</v>
          </cell>
          <cell r="C566">
            <v>1</v>
          </cell>
          <cell r="D566">
            <v>13000</v>
          </cell>
          <cell r="E566">
            <v>0.05</v>
          </cell>
          <cell r="F566">
            <v>13650</v>
          </cell>
        </row>
        <row r="567">
          <cell r="A567" t="str">
            <v>Tuberia 1/2" PVC</v>
          </cell>
          <cell r="B567" t="str">
            <v>ML</v>
          </cell>
          <cell r="C567">
            <v>1</v>
          </cell>
          <cell r="D567">
            <v>2150</v>
          </cell>
          <cell r="E567">
            <v>0.05</v>
          </cell>
          <cell r="F567">
            <v>2257.5</v>
          </cell>
        </row>
        <row r="568">
          <cell r="A568" t="str">
            <v>Union PVC DE 1/2"</v>
          </cell>
          <cell r="B568" t="str">
            <v>UN</v>
          </cell>
          <cell r="C568">
            <v>1</v>
          </cell>
          <cell r="D568">
            <v>600</v>
          </cell>
          <cell r="E568">
            <v>0.05</v>
          </cell>
          <cell r="F568">
            <v>630</v>
          </cell>
        </row>
        <row r="569">
          <cell r="A569" t="str">
            <v xml:space="preserve">Accesorios </v>
          </cell>
          <cell r="B569" t="str">
            <v>GL</v>
          </cell>
          <cell r="C569">
            <v>1</v>
          </cell>
          <cell r="D569">
            <v>500</v>
          </cell>
          <cell r="E569">
            <v>0.05</v>
          </cell>
          <cell r="F569">
            <v>525</v>
          </cell>
        </row>
        <row r="570">
          <cell r="A570" t="str">
            <v>Valvulas de  1/2". Incluye accesorios</v>
          </cell>
          <cell r="B570" t="str">
            <v>UN</v>
          </cell>
          <cell r="C570">
            <v>1</v>
          </cell>
          <cell r="D570">
            <v>17000</v>
          </cell>
          <cell r="E570">
            <v>0.05</v>
          </cell>
          <cell r="F570">
            <v>17850</v>
          </cell>
        </row>
        <row r="571">
          <cell r="A571" t="str">
            <v>Grifos de  1/2"</v>
          </cell>
          <cell r="B571" t="str">
            <v>UN</v>
          </cell>
          <cell r="C571">
            <v>1</v>
          </cell>
          <cell r="D571">
            <v>14000</v>
          </cell>
          <cell r="E571">
            <v>0.05</v>
          </cell>
          <cell r="F571">
            <v>14700</v>
          </cell>
        </row>
        <row r="572">
          <cell r="A572" t="str">
            <v>Agua</v>
          </cell>
          <cell r="B572" t="str">
            <v>lt</v>
          </cell>
          <cell r="C572">
            <v>1</v>
          </cell>
          <cell r="D572">
            <v>100</v>
          </cell>
          <cell r="E572">
            <v>0.05</v>
          </cell>
          <cell r="F572">
            <v>105</v>
          </cell>
        </row>
        <row r="573">
          <cell r="E573">
            <v>0.05</v>
          </cell>
          <cell r="F573">
            <v>0</v>
          </cell>
        </row>
        <row r="574">
          <cell r="E574">
            <v>0.05</v>
          </cell>
          <cell r="F574">
            <v>0</v>
          </cell>
        </row>
        <row r="575">
          <cell r="E575">
            <v>0.05</v>
          </cell>
          <cell r="F575">
            <v>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BOLETIN11"/>
    </sheetNames>
    <sheetDataSet>
      <sheetData sheetId="0"/>
      <sheetData sheetId="1"/>
      <sheetData sheetId="2"/>
      <sheetData sheetId="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sheetName val="GRAGICOS"/>
      <sheetName val="Módulo1"/>
    </sheetNames>
    <sheetDataSet>
      <sheetData sheetId="0">
        <row r="3">
          <cell r="B3" t="str">
            <v>Cuadro II-3A</v>
          </cell>
          <cell r="N3" t="str">
            <v>Cuadro II-4A</v>
          </cell>
          <cell r="X3" t="str">
            <v>Cuadro II-5A</v>
          </cell>
        </row>
        <row r="5">
          <cell r="B5" t="str">
            <v>REINTEGROS POR SERVICIOS FINANCIEROS Y NO FINANCIEROS</v>
          </cell>
          <cell r="N5" t="str">
            <v>CUENTA DE CAPITAL</v>
          </cell>
          <cell r="X5" t="str">
            <v>BALANZA CAMBIARIA</v>
          </cell>
        </row>
        <row r="7">
          <cell r="B7" t="str">
            <v>(Valores mensuales)</v>
          </cell>
          <cell r="N7" t="str">
            <v>(Valores mensuales)</v>
          </cell>
          <cell r="X7" t="str">
            <v>(Valores mensuales)</v>
          </cell>
        </row>
        <row r="9">
          <cell r="I9" t="str">
            <v xml:space="preserve">                  (Miles de dólares)</v>
          </cell>
          <cell r="T9" t="str">
            <v>(Miles de pesos)</v>
          </cell>
          <cell r="AD9" t="str">
            <v xml:space="preserve">               (Miles de dólares)</v>
          </cell>
        </row>
        <row r="10">
          <cell r="B10" t="str">
            <v>Período</v>
          </cell>
          <cell r="D10" t="str">
            <v>Turismo</v>
          </cell>
          <cell r="E10" t="str">
            <v>Transferencias</v>
          </cell>
          <cell r="F10" t="str">
            <v>Otros servicios</v>
          </cell>
          <cell r="G10" t="str">
            <v>Servicios</v>
          </cell>
          <cell r="I10" t="str">
            <v>Servicios Totales</v>
          </cell>
          <cell r="N10" t="str">
            <v>Período</v>
          </cell>
          <cell r="P10" t="str">
            <v>Sector</v>
          </cell>
          <cell r="Q10" t="str">
            <v>Inversión</v>
          </cell>
          <cell r="R10" t="str">
            <v>Sector</v>
          </cell>
          <cell r="S10" t="str">
            <v>Operaciones</v>
          </cell>
          <cell r="T10" t="str">
            <v>Financiación</v>
          </cell>
          <cell r="Y10" t="str">
            <v>Período</v>
          </cell>
          <cell r="Z10" t="str">
            <v>Superávit o</v>
          </cell>
          <cell r="AA10" t="str">
            <v xml:space="preserve">  Financiación</v>
          </cell>
          <cell r="AB10" t="str">
            <v>Causaciones</v>
          </cell>
          <cell r="AD10" t="str">
            <v>Variación Reservas Netas</v>
          </cell>
        </row>
        <row r="11">
          <cell r="E11" t="str">
            <v>e ingresos</v>
          </cell>
          <cell r="F11" t="str">
            <v>no financieros</v>
          </cell>
          <cell r="G11" t="str">
            <v>financieros</v>
          </cell>
          <cell r="I11" t="str">
            <v>Mensual</v>
          </cell>
          <cell r="J11" t="str">
            <v xml:space="preserve">   Año corrido</v>
          </cell>
          <cell r="P11" t="str">
            <v>privado¹</v>
          </cell>
          <cell r="Q11" t="str">
            <v>extranjera</v>
          </cell>
          <cell r="R11" t="str">
            <v>oficial¹</v>
          </cell>
          <cell r="S11" t="str">
            <v>especiales²</v>
          </cell>
          <cell r="T11" t="str">
            <v>neta</v>
          </cell>
          <cell r="Z11" t="str">
            <v>déficit en</v>
          </cell>
          <cell r="AA11" t="str">
            <v>neta</v>
          </cell>
          <cell r="AB11" t="str">
            <v>valuac. y prov.</v>
          </cell>
          <cell r="AD11" t="str">
            <v>Mensual</v>
          </cell>
          <cell r="AE11" t="str">
            <v>Año corrido</v>
          </cell>
        </row>
        <row r="12">
          <cell r="E12" t="str">
            <v>personales</v>
          </cell>
          <cell r="Q12" t="str">
            <v>neta</v>
          </cell>
          <cell r="Z12" t="str">
            <v>Cta. Cte.</v>
          </cell>
        </row>
        <row r="13">
          <cell r="C13" t="str">
            <v>Ene/92</v>
          </cell>
          <cell r="D13">
            <v>114511</v>
          </cell>
          <cell r="E13">
            <v>153740</v>
          </cell>
          <cell r="F13">
            <v>29600</v>
          </cell>
          <cell r="G13">
            <v>33905</v>
          </cell>
          <cell r="I13">
            <v>331756</v>
          </cell>
          <cell r="J13">
            <v>331756</v>
          </cell>
          <cell r="O13" t="str">
            <v>Ene/92</v>
          </cell>
          <cell r="P13">
            <v>0</v>
          </cell>
          <cell r="Q13">
            <v>0</v>
          </cell>
          <cell r="R13">
            <v>0</v>
          </cell>
          <cell r="S13">
            <v>0</v>
          </cell>
          <cell r="T13">
            <v>0</v>
          </cell>
          <cell r="Y13" t="str">
            <v>Ene/92</v>
          </cell>
          <cell r="Z13">
            <v>0</v>
          </cell>
          <cell r="AA13">
            <v>0</v>
          </cell>
          <cell r="AB13">
            <v>0</v>
          </cell>
          <cell r="AD13">
            <v>0</v>
          </cell>
          <cell r="AE13">
            <v>0</v>
          </cell>
        </row>
        <row r="14">
          <cell r="C14" t="str">
            <v>Feb</v>
          </cell>
          <cell r="D14">
            <v>67955</v>
          </cell>
          <cell r="E14">
            <v>127936</v>
          </cell>
          <cell r="F14">
            <v>32100</v>
          </cell>
          <cell r="G14">
            <v>34048</v>
          </cell>
          <cell r="I14">
            <v>262039</v>
          </cell>
          <cell r="J14">
            <v>593795</v>
          </cell>
          <cell r="O14" t="str">
            <v>Feb</v>
          </cell>
          <cell r="P14">
            <v>0</v>
          </cell>
          <cell r="Q14">
            <v>0</v>
          </cell>
          <cell r="R14">
            <v>0</v>
          </cell>
          <cell r="S14">
            <v>0</v>
          </cell>
          <cell r="T14">
            <v>0</v>
          </cell>
          <cell r="Y14" t="str">
            <v>Feb</v>
          </cell>
          <cell r="Z14">
            <v>0</v>
          </cell>
          <cell r="AA14">
            <v>0</v>
          </cell>
          <cell r="AB14">
            <v>0</v>
          </cell>
          <cell r="AD14">
            <v>0</v>
          </cell>
          <cell r="AE14">
            <v>0</v>
          </cell>
        </row>
        <row r="15">
          <cell r="C15" t="str">
            <v>Mar</v>
          </cell>
          <cell r="D15">
            <v>87352</v>
          </cell>
          <cell r="E15">
            <v>161634</v>
          </cell>
          <cell r="F15">
            <v>31400</v>
          </cell>
          <cell r="G15">
            <v>29525</v>
          </cell>
          <cell r="I15">
            <v>309911</v>
          </cell>
          <cell r="J15">
            <v>903706</v>
          </cell>
          <cell r="O15" t="str">
            <v>Mar</v>
          </cell>
          <cell r="P15">
            <v>0</v>
          </cell>
          <cell r="Q15">
            <v>0</v>
          </cell>
          <cell r="R15">
            <v>0</v>
          </cell>
          <cell r="S15">
            <v>0</v>
          </cell>
          <cell r="T15">
            <v>0</v>
          </cell>
          <cell r="Y15" t="str">
            <v>Mar</v>
          </cell>
          <cell r="Z15">
            <v>0</v>
          </cell>
          <cell r="AA15">
            <v>0</v>
          </cell>
          <cell r="AB15">
            <v>0</v>
          </cell>
          <cell r="AD15">
            <v>0</v>
          </cell>
          <cell r="AE15">
            <v>0</v>
          </cell>
        </row>
        <row r="16">
          <cell r="C16" t="str">
            <v>Abr</v>
          </cell>
          <cell r="D16">
            <v>75665</v>
          </cell>
          <cell r="E16">
            <v>152252</v>
          </cell>
          <cell r="F16">
            <v>33200</v>
          </cell>
          <cell r="G16">
            <v>29504</v>
          </cell>
          <cell r="I16">
            <v>290621</v>
          </cell>
          <cell r="J16">
            <v>1194327</v>
          </cell>
          <cell r="O16" t="str">
            <v>Abr</v>
          </cell>
          <cell r="P16">
            <v>0</v>
          </cell>
          <cell r="Q16">
            <v>0</v>
          </cell>
          <cell r="R16">
            <v>0</v>
          </cell>
          <cell r="S16">
            <v>0</v>
          </cell>
          <cell r="T16">
            <v>0</v>
          </cell>
          <cell r="Y16" t="str">
            <v>Abr</v>
          </cell>
          <cell r="Z16">
            <v>0</v>
          </cell>
          <cell r="AA16">
            <v>0</v>
          </cell>
          <cell r="AB16">
            <v>0</v>
          </cell>
          <cell r="AD16">
            <v>0</v>
          </cell>
          <cell r="AE16">
            <v>0</v>
          </cell>
        </row>
        <row r="17">
          <cell r="C17" t="str">
            <v>May</v>
          </cell>
          <cell r="D17">
            <v>60910</v>
          </cell>
          <cell r="E17">
            <v>187880</v>
          </cell>
          <cell r="F17">
            <v>29400</v>
          </cell>
          <cell r="G17">
            <v>34161</v>
          </cell>
          <cell r="I17">
            <v>312351</v>
          </cell>
          <cell r="J17">
            <v>1506678</v>
          </cell>
          <cell r="O17" t="str">
            <v>May</v>
          </cell>
          <cell r="P17">
            <v>0</v>
          </cell>
          <cell r="Q17">
            <v>0</v>
          </cell>
          <cell r="R17">
            <v>0</v>
          </cell>
          <cell r="S17">
            <v>0</v>
          </cell>
          <cell r="T17">
            <v>0</v>
          </cell>
          <cell r="Y17" t="str">
            <v>May</v>
          </cell>
          <cell r="Z17">
            <v>0</v>
          </cell>
          <cell r="AA17">
            <v>0</v>
          </cell>
          <cell r="AB17">
            <v>0</v>
          </cell>
          <cell r="AD17">
            <v>0</v>
          </cell>
          <cell r="AE17">
            <v>0</v>
          </cell>
        </row>
        <row r="18">
          <cell r="C18" t="str">
            <v>Jun</v>
          </cell>
          <cell r="D18">
            <v>69787</v>
          </cell>
          <cell r="E18">
            <v>187504</v>
          </cell>
          <cell r="F18">
            <v>26300</v>
          </cell>
          <cell r="G18">
            <v>31825</v>
          </cell>
          <cell r="I18">
            <v>315416</v>
          </cell>
          <cell r="J18">
            <v>1822094</v>
          </cell>
          <cell r="O18" t="str">
            <v>Jun</v>
          </cell>
          <cell r="P18">
            <v>0</v>
          </cell>
          <cell r="Q18">
            <v>0</v>
          </cell>
          <cell r="R18">
            <v>0</v>
          </cell>
          <cell r="S18">
            <v>0</v>
          </cell>
          <cell r="T18">
            <v>0</v>
          </cell>
          <cell r="Y18" t="str">
            <v>Jun</v>
          </cell>
          <cell r="Z18">
            <v>0</v>
          </cell>
          <cell r="AA18">
            <v>0</v>
          </cell>
          <cell r="AB18">
            <v>0</v>
          </cell>
          <cell r="AD18">
            <v>0</v>
          </cell>
          <cell r="AE18">
            <v>0</v>
          </cell>
        </row>
        <row r="19">
          <cell r="C19" t="str">
            <v>Jul</v>
          </cell>
          <cell r="D19">
            <v>71327</v>
          </cell>
          <cell r="E19">
            <v>150709</v>
          </cell>
          <cell r="F19">
            <v>27800</v>
          </cell>
          <cell r="G19">
            <v>31572</v>
          </cell>
          <cell r="I19">
            <v>281408</v>
          </cell>
          <cell r="J19">
            <v>2103502</v>
          </cell>
          <cell r="O19" t="str">
            <v>Jul</v>
          </cell>
          <cell r="P19">
            <v>0</v>
          </cell>
          <cell r="Q19">
            <v>0</v>
          </cell>
          <cell r="R19">
            <v>0</v>
          </cell>
          <cell r="S19">
            <v>0</v>
          </cell>
          <cell r="T19">
            <v>0</v>
          </cell>
          <cell r="Y19" t="str">
            <v>Jul</v>
          </cell>
          <cell r="Z19">
            <v>0</v>
          </cell>
          <cell r="AA19">
            <v>0</v>
          </cell>
          <cell r="AB19">
            <v>0</v>
          </cell>
          <cell r="AD19">
            <v>0</v>
          </cell>
          <cell r="AE19">
            <v>0</v>
          </cell>
        </row>
        <row r="20">
          <cell r="C20" t="str">
            <v>Ago</v>
          </cell>
          <cell r="D20">
            <v>62021</v>
          </cell>
          <cell r="E20">
            <v>81215</v>
          </cell>
          <cell r="F20">
            <v>28100</v>
          </cell>
          <cell r="G20">
            <v>32021</v>
          </cell>
          <cell r="I20">
            <v>203357</v>
          </cell>
          <cell r="J20">
            <v>2306859</v>
          </cell>
          <cell r="O20" t="str">
            <v>Ago</v>
          </cell>
          <cell r="P20">
            <v>0</v>
          </cell>
          <cell r="Q20">
            <v>0</v>
          </cell>
          <cell r="R20">
            <v>0</v>
          </cell>
          <cell r="S20">
            <v>0</v>
          </cell>
          <cell r="T20">
            <v>0</v>
          </cell>
          <cell r="Y20" t="str">
            <v>Ago</v>
          </cell>
          <cell r="Z20">
            <v>0</v>
          </cell>
          <cell r="AA20">
            <v>0</v>
          </cell>
          <cell r="AB20">
            <v>0</v>
          </cell>
          <cell r="AD20">
            <v>0</v>
          </cell>
          <cell r="AE20">
            <v>0</v>
          </cell>
        </row>
        <row r="21">
          <cell r="C21" t="str">
            <v>Sep</v>
          </cell>
          <cell r="D21">
            <v>95781</v>
          </cell>
          <cell r="E21">
            <v>103732</v>
          </cell>
          <cell r="F21">
            <v>39900</v>
          </cell>
          <cell r="G21">
            <v>30567</v>
          </cell>
          <cell r="I21">
            <v>269980</v>
          </cell>
          <cell r="J21">
            <v>2576839</v>
          </cell>
          <cell r="O21" t="str">
            <v>Sep</v>
          </cell>
          <cell r="P21">
            <v>0</v>
          </cell>
          <cell r="Q21">
            <v>0</v>
          </cell>
          <cell r="R21">
            <v>0</v>
          </cell>
          <cell r="S21">
            <v>0</v>
          </cell>
          <cell r="T21">
            <v>0</v>
          </cell>
          <cell r="Y21" t="str">
            <v>Sep</v>
          </cell>
          <cell r="Z21">
            <v>0</v>
          </cell>
          <cell r="AA21">
            <v>0</v>
          </cell>
          <cell r="AB21">
            <v>0</v>
          </cell>
          <cell r="AD21">
            <v>0</v>
          </cell>
          <cell r="AE21">
            <v>0</v>
          </cell>
        </row>
        <row r="22">
          <cell r="C22" t="str">
            <v>Oct</v>
          </cell>
          <cell r="D22">
            <v>26679</v>
          </cell>
          <cell r="E22">
            <v>82878</v>
          </cell>
          <cell r="F22">
            <v>62000</v>
          </cell>
          <cell r="G22">
            <v>43353</v>
          </cell>
          <cell r="I22">
            <v>214910</v>
          </cell>
          <cell r="J22">
            <v>2791749</v>
          </cell>
          <cell r="O22" t="str">
            <v>Oct</v>
          </cell>
          <cell r="P22">
            <v>0</v>
          </cell>
          <cell r="Q22">
            <v>0</v>
          </cell>
          <cell r="R22">
            <v>0</v>
          </cell>
          <cell r="S22">
            <v>0</v>
          </cell>
          <cell r="T22">
            <v>0</v>
          </cell>
          <cell r="Y22" t="str">
            <v>Oct</v>
          </cell>
          <cell r="Z22">
            <v>0</v>
          </cell>
          <cell r="AA22">
            <v>0</v>
          </cell>
          <cell r="AB22">
            <v>0</v>
          </cell>
          <cell r="AD22">
            <v>0</v>
          </cell>
          <cell r="AE22">
            <v>0</v>
          </cell>
        </row>
        <row r="23">
          <cell r="C23" t="str">
            <v>Nov</v>
          </cell>
          <cell r="D23">
            <v>33120</v>
          </cell>
          <cell r="E23">
            <v>80885</v>
          </cell>
          <cell r="F23">
            <v>43100</v>
          </cell>
          <cell r="G23">
            <v>34207</v>
          </cell>
          <cell r="I23">
            <v>191312</v>
          </cell>
          <cell r="J23">
            <v>2983061</v>
          </cell>
          <cell r="O23" t="str">
            <v>Nov</v>
          </cell>
          <cell r="P23">
            <v>0</v>
          </cell>
          <cell r="Q23">
            <v>0</v>
          </cell>
          <cell r="R23">
            <v>0</v>
          </cell>
          <cell r="S23">
            <v>0</v>
          </cell>
          <cell r="T23">
            <v>0</v>
          </cell>
          <cell r="Y23" t="str">
            <v>Nov</v>
          </cell>
          <cell r="Z23">
            <v>0</v>
          </cell>
          <cell r="AA23">
            <v>0</v>
          </cell>
          <cell r="AB23">
            <v>0</v>
          </cell>
          <cell r="AD23">
            <v>0</v>
          </cell>
          <cell r="AE23">
            <v>0</v>
          </cell>
        </row>
        <row r="24">
          <cell r="C24" t="str">
            <v>Dic</v>
          </cell>
          <cell r="D24">
            <v>32277</v>
          </cell>
          <cell r="E24">
            <v>122500</v>
          </cell>
          <cell r="F24">
            <v>34000</v>
          </cell>
          <cell r="G24">
            <v>31163</v>
          </cell>
          <cell r="I24">
            <v>219940</v>
          </cell>
          <cell r="J24">
            <v>3203001</v>
          </cell>
          <cell r="O24" t="str">
            <v>Dic</v>
          </cell>
          <cell r="P24">
            <v>0</v>
          </cell>
          <cell r="Q24">
            <v>0</v>
          </cell>
          <cell r="R24">
            <v>0</v>
          </cell>
          <cell r="S24">
            <v>0</v>
          </cell>
          <cell r="T24">
            <v>0</v>
          </cell>
          <cell r="Y24" t="str">
            <v>Dic</v>
          </cell>
          <cell r="Z24">
            <v>0</v>
          </cell>
          <cell r="AA24">
            <v>0</v>
          </cell>
          <cell r="AB24">
            <v>0</v>
          </cell>
          <cell r="AD24">
            <v>0</v>
          </cell>
          <cell r="AE24">
            <v>0</v>
          </cell>
        </row>
        <row r="25">
          <cell r="C25" t="str">
            <v>Ene/93</v>
          </cell>
          <cell r="D25">
            <v>42301.246950000001</v>
          </cell>
          <cell r="E25">
            <v>50717.076639999999</v>
          </cell>
          <cell r="F25">
            <v>25797.451659999999</v>
          </cell>
          <cell r="G25">
            <v>3826.4597199999998</v>
          </cell>
          <cell r="I25">
            <v>122642.23497</v>
          </cell>
          <cell r="J25">
            <v>122642.23497</v>
          </cell>
          <cell r="O25" t="str">
            <v>Ene/93</v>
          </cell>
          <cell r="P25">
            <v>0</v>
          </cell>
          <cell r="Q25">
            <v>0</v>
          </cell>
          <cell r="R25">
            <v>0</v>
          </cell>
          <cell r="S25">
            <v>0</v>
          </cell>
          <cell r="T25">
            <v>0</v>
          </cell>
          <cell r="Y25" t="str">
            <v>Ene/93</v>
          </cell>
          <cell r="Z25">
            <v>0</v>
          </cell>
          <cell r="AA25">
            <v>0</v>
          </cell>
          <cell r="AB25">
            <v>0</v>
          </cell>
          <cell r="AD25">
            <v>0</v>
          </cell>
          <cell r="AE25">
            <v>0</v>
          </cell>
        </row>
        <row r="26">
          <cell r="C26" t="str">
            <v>Feb</v>
          </cell>
          <cell r="D26">
            <v>40683.953419999998</v>
          </cell>
          <cell r="E26">
            <v>84177.152990000002</v>
          </cell>
          <cell r="F26">
            <v>33469.500160000003</v>
          </cell>
          <cell r="G26">
            <v>19947.53514</v>
          </cell>
          <cell r="I26">
            <v>178278.14171</v>
          </cell>
          <cell r="J26">
            <v>300920.37667999999</v>
          </cell>
          <cell r="O26" t="str">
            <v>Feb</v>
          </cell>
          <cell r="P26">
            <v>0</v>
          </cell>
          <cell r="Q26">
            <v>0</v>
          </cell>
          <cell r="R26">
            <v>0</v>
          </cell>
          <cell r="S26">
            <v>0</v>
          </cell>
          <cell r="T26">
            <v>0</v>
          </cell>
          <cell r="Y26" t="str">
            <v>Feb</v>
          </cell>
          <cell r="Z26">
            <v>0</v>
          </cell>
          <cell r="AA26">
            <v>0</v>
          </cell>
          <cell r="AB26">
            <v>0</v>
          </cell>
          <cell r="AD26">
            <v>0</v>
          </cell>
          <cell r="AE26">
            <v>0</v>
          </cell>
        </row>
        <row r="27">
          <cell r="C27" t="str">
            <v>Mar</v>
          </cell>
          <cell r="D27">
            <v>65350.022790000003</v>
          </cell>
          <cell r="E27">
            <v>93550.699630000003</v>
          </cell>
          <cell r="F27">
            <v>48519.601139999999</v>
          </cell>
          <cell r="G27">
            <v>19575.386450000002</v>
          </cell>
          <cell r="I27">
            <v>226995.71001000001</v>
          </cell>
          <cell r="J27">
            <v>527916.08669000003</v>
          </cell>
          <cell r="O27" t="str">
            <v>Mar</v>
          </cell>
          <cell r="P27">
            <v>0</v>
          </cell>
          <cell r="Q27">
            <v>0</v>
          </cell>
          <cell r="R27">
            <v>0</v>
          </cell>
          <cell r="S27">
            <v>0</v>
          </cell>
          <cell r="T27">
            <v>0</v>
          </cell>
          <cell r="Y27" t="str">
            <v>Mar</v>
          </cell>
          <cell r="Z27">
            <v>0</v>
          </cell>
          <cell r="AA27">
            <v>0</v>
          </cell>
          <cell r="AB27">
            <v>0</v>
          </cell>
          <cell r="AD27">
            <v>0</v>
          </cell>
          <cell r="AE27">
            <v>0</v>
          </cell>
        </row>
        <row r="28">
          <cell r="C28" t="str">
            <v>Abr</v>
          </cell>
          <cell r="D28">
            <v>57920.03671</v>
          </cell>
          <cell r="E28">
            <v>118624.52353000001</v>
          </cell>
          <cell r="F28">
            <v>44640.802329999999</v>
          </cell>
          <cell r="G28">
            <v>34349.11073</v>
          </cell>
          <cell r="I28">
            <v>255534.47330000001</v>
          </cell>
          <cell r="J28">
            <v>783450.55998999998</v>
          </cell>
          <cell r="O28" t="str">
            <v>Abr</v>
          </cell>
          <cell r="P28">
            <v>0</v>
          </cell>
          <cell r="Q28">
            <v>0</v>
          </cell>
          <cell r="R28">
            <v>0</v>
          </cell>
          <cell r="S28">
            <v>0</v>
          </cell>
          <cell r="T28">
            <v>0</v>
          </cell>
          <cell r="Y28" t="str">
            <v>Abr</v>
          </cell>
          <cell r="Z28">
            <v>0</v>
          </cell>
          <cell r="AA28">
            <v>0</v>
          </cell>
          <cell r="AB28">
            <v>0</v>
          </cell>
          <cell r="AD28">
            <v>0</v>
          </cell>
          <cell r="AE28">
            <v>0</v>
          </cell>
        </row>
        <row r="29">
          <cell r="C29" t="str">
            <v>May</v>
          </cell>
          <cell r="D29">
            <v>81486.929959999994</v>
          </cell>
          <cell r="E29">
            <v>166883.22302999999</v>
          </cell>
          <cell r="F29">
            <v>51822.981200000002</v>
          </cell>
          <cell r="G29">
            <v>49345.340120000001</v>
          </cell>
          <cell r="I29">
            <v>349538.47431000002</v>
          </cell>
          <cell r="J29">
            <v>1132989.0342999999</v>
          </cell>
          <cell r="O29" t="str">
            <v>May</v>
          </cell>
          <cell r="P29">
            <v>0</v>
          </cell>
          <cell r="Q29">
            <v>0</v>
          </cell>
          <cell r="R29">
            <v>0</v>
          </cell>
          <cell r="S29">
            <v>0</v>
          </cell>
          <cell r="T29">
            <v>0</v>
          </cell>
          <cell r="Y29" t="str">
            <v>May</v>
          </cell>
          <cell r="Z29">
            <v>0</v>
          </cell>
          <cell r="AA29">
            <v>0</v>
          </cell>
          <cell r="AB29">
            <v>0</v>
          </cell>
          <cell r="AD29">
            <v>0</v>
          </cell>
          <cell r="AE29">
            <v>0</v>
          </cell>
        </row>
        <row r="30">
          <cell r="C30" t="str">
            <v>Jun</v>
          </cell>
          <cell r="D30">
            <v>77198.400869999998</v>
          </cell>
          <cell r="E30">
            <v>196376.38672000001</v>
          </cell>
          <cell r="F30">
            <v>76262.833329999994</v>
          </cell>
          <cell r="G30">
            <v>72506.699349999995</v>
          </cell>
          <cell r="I30">
            <v>422344.32027000003</v>
          </cell>
          <cell r="J30">
            <v>1555333.35457</v>
          </cell>
          <cell r="O30" t="str">
            <v>Jun</v>
          </cell>
          <cell r="P30">
            <v>0</v>
          </cell>
          <cell r="Q30">
            <v>0</v>
          </cell>
          <cell r="R30">
            <v>0</v>
          </cell>
          <cell r="S30">
            <v>0</v>
          </cell>
          <cell r="T30">
            <v>0</v>
          </cell>
          <cell r="Y30" t="str">
            <v>Jun</v>
          </cell>
          <cell r="Z30">
            <v>0</v>
          </cell>
          <cell r="AA30">
            <v>0</v>
          </cell>
          <cell r="AB30">
            <v>0</v>
          </cell>
          <cell r="AD30">
            <v>0</v>
          </cell>
          <cell r="AE30">
            <v>0</v>
          </cell>
        </row>
        <row r="31">
          <cell r="C31" t="str">
            <v>Jul</v>
          </cell>
          <cell r="D31">
            <v>71646.485990000001</v>
          </cell>
          <cell r="E31">
            <v>96500.261679999996</v>
          </cell>
          <cell r="F31">
            <v>54008.703730000001</v>
          </cell>
          <cell r="G31">
            <v>49172.853779999998</v>
          </cell>
          <cell r="I31">
            <v>271328.30518000002</v>
          </cell>
          <cell r="J31">
            <v>1826661.6597500001</v>
          </cell>
          <cell r="O31" t="str">
            <v>Jul</v>
          </cell>
          <cell r="P31">
            <v>0</v>
          </cell>
          <cell r="Q31">
            <v>0</v>
          </cell>
          <cell r="R31">
            <v>0</v>
          </cell>
          <cell r="S31">
            <v>0</v>
          </cell>
          <cell r="T31">
            <v>0</v>
          </cell>
          <cell r="Y31" t="str">
            <v>Jul</v>
          </cell>
          <cell r="Z31">
            <v>0</v>
          </cell>
          <cell r="AA31">
            <v>0</v>
          </cell>
          <cell r="AB31">
            <v>0</v>
          </cell>
          <cell r="AD31">
            <v>0</v>
          </cell>
          <cell r="AE31">
            <v>0</v>
          </cell>
        </row>
        <row r="32">
          <cell r="C32" t="str">
            <v>Ago</v>
          </cell>
          <cell r="D32">
            <v>74645.982380000001</v>
          </cell>
          <cell r="E32">
            <v>80957.482440000007</v>
          </cell>
          <cell r="F32">
            <v>41071.064689999999</v>
          </cell>
          <cell r="G32">
            <v>72102.743210000001</v>
          </cell>
          <cell r="I32">
            <v>268777.27272000001</v>
          </cell>
          <cell r="J32">
            <v>2095438.9324700001</v>
          </cell>
          <cell r="O32" t="str">
            <v>Ago</v>
          </cell>
          <cell r="P32">
            <v>0</v>
          </cell>
          <cell r="Q32">
            <v>0</v>
          </cell>
          <cell r="R32">
            <v>0</v>
          </cell>
          <cell r="S32">
            <v>0</v>
          </cell>
          <cell r="T32">
            <v>0</v>
          </cell>
          <cell r="Y32" t="str">
            <v>Ago</v>
          </cell>
          <cell r="Z32">
            <v>0</v>
          </cell>
          <cell r="AA32">
            <v>0</v>
          </cell>
          <cell r="AB32">
            <v>0</v>
          </cell>
          <cell r="AD32">
            <v>0</v>
          </cell>
          <cell r="AE32">
            <v>0</v>
          </cell>
        </row>
        <row r="33">
          <cell r="C33" t="str">
            <v>Sep</v>
          </cell>
          <cell r="D33">
            <v>61686.985249999998</v>
          </cell>
          <cell r="E33">
            <v>94210.686660000007</v>
          </cell>
          <cell r="F33">
            <v>49176.18219</v>
          </cell>
          <cell r="G33">
            <v>52466.730109999997</v>
          </cell>
          <cell r="I33">
            <v>257540.58421</v>
          </cell>
          <cell r="J33">
            <v>2352979.5166800003</v>
          </cell>
          <cell r="O33" t="str">
            <v>Sep</v>
          </cell>
          <cell r="P33">
            <v>0</v>
          </cell>
          <cell r="Q33">
            <v>0</v>
          </cell>
          <cell r="R33">
            <v>0</v>
          </cell>
          <cell r="S33">
            <v>0</v>
          </cell>
          <cell r="T33">
            <v>0</v>
          </cell>
          <cell r="Y33" t="str">
            <v>Sep</v>
          </cell>
          <cell r="Z33">
            <v>0</v>
          </cell>
          <cell r="AA33">
            <v>0</v>
          </cell>
          <cell r="AB33">
            <v>0</v>
          </cell>
          <cell r="AD33">
            <v>0</v>
          </cell>
          <cell r="AE33">
            <v>0</v>
          </cell>
        </row>
        <row r="34">
          <cell r="C34" t="str">
            <v>Oct</v>
          </cell>
          <cell r="D34">
            <v>49725.894390000001</v>
          </cell>
          <cell r="E34">
            <v>50325.549939999997</v>
          </cell>
          <cell r="F34">
            <v>59841.582900000001</v>
          </cell>
          <cell r="G34">
            <v>63327.290690000002</v>
          </cell>
          <cell r="I34">
            <v>223220.31792</v>
          </cell>
          <cell r="J34">
            <v>2576199.8346000002</v>
          </cell>
          <cell r="O34" t="str">
            <v>Oct*</v>
          </cell>
          <cell r="P34">
            <v>0</v>
          </cell>
          <cell r="Q34">
            <v>0</v>
          </cell>
          <cell r="R34">
            <v>0</v>
          </cell>
          <cell r="S34">
            <v>0</v>
          </cell>
          <cell r="T34">
            <v>0</v>
          </cell>
          <cell r="Y34" t="str">
            <v>Oct*</v>
          </cell>
          <cell r="Z34">
            <v>0</v>
          </cell>
          <cell r="AA34">
            <v>0</v>
          </cell>
          <cell r="AB34">
            <v>0</v>
          </cell>
          <cell r="AD34">
            <v>0</v>
          </cell>
          <cell r="AE34">
            <v>0</v>
          </cell>
        </row>
        <row r="35">
          <cell r="C35" t="str">
            <v>Nov</v>
          </cell>
          <cell r="D35">
            <v>73458.465620000003</v>
          </cell>
          <cell r="E35">
            <v>58802.51902</v>
          </cell>
          <cell r="F35">
            <v>48203.709430000003</v>
          </cell>
          <cell r="G35">
            <v>43088.265059999998</v>
          </cell>
          <cell r="I35">
            <v>223552.95913</v>
          </cell>
          <cell r="J35">
            <v>2799752.79373</v>
          </cell>
          <cell r="O35" t="str">
            <v>Nov*</v>
          </cell>
          <cell r="P35">
            <v>0</v>
          </cell>
          <cell r="Q35">
            <v>0</v>
          </cell>
          <cell r="R35">
            <v>0</v>
          </cell>
          <cell r="S35">
            <v>0</v>
          </cell>
          <cell r="T35">
            <v>0</v>
          </cell>
          <cell r="Y35" t="str">
            <v>Nov*</v>
          </cell>
          <cell r="Z35">
            <v>0</v>
          </cell>
          <cell r="AA35">
            <v>0</v>
          </cell>
          <cell r="AB35">
            <v>0</v>
          </cell>
          <cell r="AD35">
            <v>0</v>
          </cell>
          <cell r="AE35">
            <v>0</v>
          </cell>
        </row>
        <row r="36">
          <cell r="C36" t="str">
            <v>Dic*</v>
          </cell>
          <cell r="D36">
            <v>38267.381179999997</v>
          </cell>
          <cell r="E36">
            <v>61910.056080000002</v>
          </cell>
          <cell r="F36">
            <v>90751.412259999997</v>
          </cell>
          <cell r="G36">
            <v>49646.904309999998</v>
          </cell>
          <cell r="I36">
            <v>240575.75383</v>
          </cell>
          <cell r="J36">
            <v>3040328.5475599999</v>
          </cell>
          <cell r="O36" t="str">
            <v>Dic*</v>
          </cell>
          <cell r="P36">
            <v>0</v>
          </cell>
          <cell r="Q36">
            <v>0</v>
          </cell>
          <cell r="R36">
            <v>0</v>
          </cell>
          <cell r="S36">
            <v>0</v>
          </cell>
          <cell r="T36">
            <v>0</v>
          </cell>
          <cell r="Y36" t="str">
            <v>Dic*</v>
          </cell>
          <cell r="Z36">
            <v>0</v>
          </cell>
          <cell r="AA36">
            <v>0</v>
          </cell>
          <cell r="AB36">
            <v>0</v>
          </cell>
          <cell r="AD36">
            <v>0</v>
          </cell>
          <cell r="AE36">
            <v>0</v>
          </cell>
        </row>
        <row r="37">
          <cell r="B37">
            <v>1994</v>
          </cell>
          <cell r="C37" t="str">
            <v>Ene</v>
          </cell>
          <cell r="D37">
            <v>52309.503879999997</v>
          </cell>
          <cell r="E37">
            <v>60242.882149999998</v>
          </cell>
          <cell r="F37">
            <v>89650.704140000002</v>
          </cell>
          <cell r="G37">
            <v>9462.7562500000004</v>
          </cell>
          <cell r="I37">
            <v>211665.84641999999</v>
          </cell>
          <cell r="J37">
            <v>211665.84641999999</v>
          </cell>
          <cell r="N37">
            <v>1994</v>
          </cell>
          <cell r="O37" t="str">
            <v>Ene</v>
          </cell>
          <cell r="P37">
            <v>98856.574869999997</v>
          </cell>
          <cell r="Q37">
            <v>4289.4307799999997</v>
          </cell>
          <cell r="R37">
            <v>36038.230360000001</v>
          </cell>
          <cell r="S37">
            <v>-58487.178059999998</v>
          </cell>
          <cell r="T37">
            <v>80697.057950000002</v>
          </cell>
          <cell r="X37">
            <v>1994</v>
          </cell>
          <cell r="Y37" t="str">
            <v>Ene</v>
          </cell>
          <cell r="Z37">
            <v>-4908.22703</v>
          </cell>
          <cell r="AA37">
            <v>80697.057950000002</v>
          </cell>
          <cell r="AB37">
            <v>44490.059780000003</v>
          </cell>
          <cell r="AD37">
            <v>120278.89070000002</v>
          </cell>
          <cell r="AE37">
            <v>120278.89070000002</v>
          </cell>
        </row>
        <row r="38">
          <cell r="C38" t="str">
            <v>Feb</v>
          </cell>
          <cell r="D38">
            <v>64373.86765</v>
          </cell>
          <cell r="E38">
            <v>61938.00589</v>
          </cell>
          <cell r="F38">
            <v>72270.177389999997</v>
          </cell>
          <cell r="G38">
            <v>28929.449619999999</v>
          </cell>
          <cell r="I38">
            <v>227511.50055</v>
          </cell>
          <cell r="J38">
            <v>439177.34696999996</v>
          </cell>
          <cell r="O38" t="str">
            <v>Feb</v>
          </cell>
          <cell r="P38">
            <v>64279.223619999997</v>
          </cell>
          <cell r="Q38">
            <v>54150.321340000002</v>
          </cell>
          <cell r="R38">
            <v>-828.8905299999999</v>
          </cell>
          <cell r="S38">
            <v>-72515.964080000005</v>
          </cell>
          <cell r="T38">
            <v>45084.690349999997</v>
          </cell>
          <cell r="Y38" t="str">
            <v>Feb</v>
          </cell>
          <cell r="Z38">
            <v>11986.49914</v>
          </cell>
          <cell r="AA38">
            <v>45084.690349999997</v>
          </cell>
          <cell r="AB38">
            <v>34718.121619999998</v>
          </cell>
          <cell r="AD38">
            <v>91789.311109999995</v>
          </cell>
          <cell r="AE38">
            <v>212068.20181</v>
          </cell>
        </row>
        <row r="39">
          <cell r="C39" t="str">
            <v>Mar</v>
          </cell>
          <cell r="D39">
            <v>73804.892139999996</v>
          </cell>
          <cell r="E39">
            <v>61026.077149999997</v>
          </cell>
          <cell r="F39">
            <v>149632.56168000001</v>
          </cell>
          <cell r="G39">
            <v>27905.126489999999</v>
          </cell>
          <cell r="I39">
            <v>312368.65746000002</v>
          </cell>
          <cell r="J39">
            <v>751546.00442999997</v>
          </cell>
          <cell r="O39" t="str">
            <v>Mar</v>
          </cell>
          <cell r="P39">
            <v>129551.92991000001</v>
          </cell>
          <cell r="Q39">
            <v>9726.9258000000009</v>
          </cell>
          <cell r="R39">
            <v>10458.380590000001</v>
          </cell>
          <cell r="S39">
            <v>-62354.540079999999</v>
          </cell>
          <cell r="T39">
            <v>87382.696219999998</v>
          </cell>
          <cell r="Y39" t="str">
            <v>Mar</v>
          </cell>
          <cell r="Z39">
            <v>-37545.162400000001</v>
          </cell>
          <cell r="AA39">
            <v>87382.696219999998</v>
          </cell>
          <cell r="AB39">
            <v>-300</v>
          </cell>
          <cell r="AD39">
            <v>49537.533819999997</v>
          </cell>
          <cell r="AE39">
            <v>261605.73563000001</v>
          </cell>
        </row>
        <row r="40">
          <cell r="C40" t="str">
            <v>Abr</v>
          </cell>
          <cell r="D40">
            <v>73059.445259999993</v>
          </cell>
          <cell r="E40">
            <v>69096.412479999999</v>
          </cell>
          <cell r="F40">
            <v>80471.967480000007</v>
          </cell>
          <cell r="G40">
            <v>33748.590669999998</v>
          </cell>
          <cell r="I40">
            <v>256376.41589</v>
          </cell>
          <cell r="J40">
            <v>1007922.42032</v>
          </cell>
          <cell r="O40" t="str">
            <v>Abr</v>
          </cell>
          <cell r="P40">
            <v>47093.828269999998</v>
          </cell>
          <cell r="Q40">
            <v>-3644.83925</v>
          </cell>
          <cell r="R40">
            <v>-117689.03946</v>
          </cell>
          <cell r="S40">
            <v>29204.909790000002</v>
          </cell>
          <cell r="T40">
            <v>-45035.140650000001</v>
          </cell>
          <cell r="Y40" t="str">
            <v>Abr</v>
          </cell>
          <cell r="Z40">
            <v>-211922.83567</v>
          </cell>
          <cell r="AA40">
            <v>-45035.140650000001</v>
          </cell>
          <cell r="AB40">
            <v>7100</v>
          </cell>
          <cell r="AD40">
            <v>-249857.97632000002</v>
          </cell>
          <cell r="AE40">
            <v>11747.759309999994</v>
          </cell>
        </row>
        <row r="41">
          <cell r="C41" t="str">
            <v>May</v>
          </cell>
          <cell r="D41">
            <v>89141.745869999999</v>
          </cell>
          <cell r="E41">
            <v>73205.126600000003</v>
          </cell>
          <cell r="F41">
            <v>77062.059139999998</v>
          </cell>
          <cell r="G41">
            <v>50202.986570000001</v>
          </cell>
          <cell r="I41">
            <v>289611.91817999998</v>
          </cell>
          <cell r="J41">
            <v>1297534.3385000001</v>
          </cell>
          <cell r="O41" t="str">
            <v>May</v>
          </cell>
          <cell r="P41">
            <v>77540.745519999997</v>
          </cell>
          <cell r="Q41">
            <v>46822.13841</v>
          </cell>
          <cell r="R41">
            <v>17791.5088</v>
          </cell>
          <cell r="S41">
            <v>-67474.35411</v>
          </cell>
          <cell r="T41">
            <v>74680.038620000007</v>
          </cell>
          <cell r="Y41" t="str">
            <v>May</v>
          </cell>
          <cell r="Z41">
            <v>-80495.011620000005</v>
          </cell>
          <cell r="AA41">
            <v>74680.038620000007</v>
          </cell>
          <cell r="AB41">
            <v>-24400</v>
          </cell>
          <cell r="AD41">
            <v>-30214.972999999998</v>
          </cell>
          <cell r="AE41">
            <v>-18467.213690000004</v>
          </cell>
        </row>
        <row r="42">
          <cell r="C42" t="str">
            <v>Jun</v>
          </cell>
          <cell r="D42">
            <v>28983.359229999998</v>
          </cell>
          <cell r="E42">
            <v>73202.831709999999</v>
          </cell>
          <cell r="F42">
            <v>84461.793130000005</v>
          </cell>
          <cell r="G42">
            <v>35883.778319999998</v>
          </cell>
          <cell r="I42">
            <v>222531.76238999999</v>
          </cell>
          <cell r="J42">
            <v>1520066.1008900001</v>
          </cell>
          <cell r="O42" t="str">
            <v>Jun</v>
          </cell>
          <cell r="P42">
            <v>81499.983550000004</v>
          </cell>
          <cell r="Q42">
            <v>47933.055240000002</v>
          </cell>
          <cell r="R42">
            <v>78901.906310000006</v>
          </cell>
          <cell r="S42">
            <v>50103.131099999999</v>
          </cell>
          <cell r="T42">
            <v>258438.07620000001</v>
          </cell>
          <cell r="Y42" t="str">
            <v>Jun</v>
          </cell>
          <cell r="Z42">
            <v>-198288.44552000001</v>
          </cell>
          <cell r="AA42">
            <v>258438.07620000001</v>
          </cell>
          <cell r="AB42">
            <v>78000</v>
          </cell>
          <cell r="AD42">
            <v>138149.63068</v>
          </cell>
          <cell r="AE42">
            <v>119682.41699</v>
          </cell>
        </row>
        <row r="43">
          <cell r="C43" t="str">
            <v>Jul</v>
          </cell>
          <cell r="D43">
            <v>26809.723010000002</v>
          </cell>
          <cell r="E43">
            <v>53870.473660000003</v>
          </cell>
          <cell r="F43">
            <v>99130.333379999996</v>
          </cell>
          <cell r="G43">
            <v>40250.966249999998</v>
          </cell>
          <cell r="I43">
            <v>220061.4963</v>
          </cell>
          <cell r="J43">
            <v>1740127.5971900001</v>
          </cell>
          <cell r="O43" t="str">
            <v>Jul</v>
          </cell>
          <cell r="P43">
            <v>57597.961060000001</v>
          </cell>
          <cell r="Q43">
            <v>45992.493949999996</v>
          </cell>
          <cell r="R43">
            <v>6421.5344699999996</v>
          </cell>
          <cell r="S43">
            <v>19696.643769999999</v>
          </cell>
          <cell r="T43">
            <v>129708.63325</v>
          </cell>
          <cell r="Y43" t="str">
            <v>Jul</v>
          </cell>
          <cell r="Z43">
            <v>-157479.63325000001</v>
          </cell>
          <cell r="AA43">
            <v>129708.63325</v>
          </cell>
          <cell r="AB43">
            <v>6300</v>
          </cell>
          <cell r="AD43">
            <v>-21471.000000000015</v>
          </cell>
          <cell r="AE43">
            <v>98211.416989999983</v>
          </cell>
        </row>
        <row r="44">
          <cell r="C44" t="str">
            <v>Ago</v>
          </cell>
          <cell r="D44">
            <v>46806.30833</v>
          </cell>
          <cell r="E44">
            <v>86839.308529999995</v>
          </cell>
          <cell r="F44">
            <v>118279.30605</v>
          </cell>
          <cell r="G44">
            <v>56747.821629999999</v>
          </cell>
          <cell r="I44">
            <v>308672.74453999999</v>
          </cell>
          <cell r="J44">
            <v>2048800.34173</v>
          </cell>
          <cell r="O44" t="str">
            <v>Ago</v>
          </cell>
          <cell r="P44">
            <v>177739.83257999999</v>
          </cell>
          <cell r="Q44">
            <v>60334.076099999998</v>
          </cell>
          <cell r="R44">
            <v>-39035.508719999998</v>
          </cell>
          <cell r="S44">
            <v>89581.632180000001</v>
          </cell>
          <cell r="T44">
            <v>288620.03214000002</v>
          </cell>
          <cell r="Y44" t="str">
            <v>Ago</v>
          </cell>
          <cell r="Z44">
            <v>-261226.38242000001</v>
          </cell>
          <cell r="AA44">
            <v>288620.03214000002</v>
          </cell>
          <cell r="AB44">
            <v>-23400</v>
          </cell>
          <cell r="AD44">
            <v>3993.6497200000158</v>
          </cell>
          <cell r="AE44">
            <v>102205.06671</v>
          </cell>
        </row>
        <row r="45">
          <cell r="C45" t="str">
            <v>Sep</v>
          </cell>
          <cell r="D45">
            <v>50895.738290000001</v>
          </cell>
          <cell r="E45">
            <v>89909.724260000003</v>
          </cell>
          <cell r="F45">
            <v>155005.60112000001</v>
          </cell>
          <cell r="G45">
            <v>45676.038439999997</v>
          </cell>
          <cell r="I45">
            <v>341487.10210999998</v>
          </cell>
          <cell r="J45">
            <v>2390287.4438399998</v>
          </cell>
          <cell r="O45" t="str">
            <v>Sep</v>
          </cell>
          <cell r="P45">
            <v>216333.40627000001</v>
          </cell>
          <cell r="Q45">
            <v>50085.761939999997</v>
          </cell>
          <cell r="R45">
            <v>-205960.07115999999</v>
          </cell>
          <cell r="S45">
            <v>-66595.684150000001</v>
          </cell>
          <cell r="T45">
            <v>-6136.5870999999997</v>
          </cell>
          <cell r="Y45" t="str">
            <v>Sep</v>
          </cell>
          <cell r="Z45">
            <v>-194206.77778</v>
          </cell>
          <cell r="AA45">
            <v>-6136.5870999999997</v>
          </cell>
          <cell r="AB45">
            <v>4100</v>
          </cell>
          <cell r="AD45">
            <v>-196243.36488000001</v>
          </cell>
          <cell r="AE45">
            <v>-94038.298170000009</v>
          </cell>
        </row>
        <row r="46">
          <cell r="C46" t="str">
            <v>Oct</v>
          </cell>
          <cell r="D46">
            <v>48493.281779999998</v>
          </cell>
          <cell r="E46">
            <v>70984.330579999994</v>
          </cell>
          <cell r="F46">
            <v>114169.16753000001</v>
          </cell>
          <cell r="G46">
            <v>63604.113019999997</v>
          </cell>
          <cell r="I46">
            <v>297250.89291</v>
          </cell>
          <cell r="J46">
            <v>2687538.3367499998</v>
          </cell>
          <cell r="O46" t="str">
            <v>Oct</v>
          </cell>
          <cell r="P46">
            <v>172969.08447</v>
          </cell>
          <cell r="Q46">
            <v>45239.316630000001</v>
          </cell>
          <cell r="R46">
            <v>411723.13660000003</v>
          </cell>
          <cell r="S46">
            <v>-393317.60996999999</v>
          </cell>
          <cell r="T46">
            <v>236613.92773</v>
          </cell>
          <cell r="Y46" t="str">
            <v>Oct</v>
          </cell>
          <cell r="Z46">
            <v>-274095.51711999997</v>
          </cell>
          <cell r="AA46">
            <v>236613.92773</v>
          </cell>
          <cell r="AB46">
            <v>54200</v>
          </cell>
          <cell r="AD46">
            <v>16718.410610000021</v>
          </cell>
          <cell r="AE46">
            <v>-77319.887559999988</v>
          </cell>
        </row>
        <row r="47">
          <cell r="C47" t="str">
            <v>Nov</v>
          </cell>
          <cell r="D47">
            <v>47797.082909999997</v>
          </cell>
          <cell r="E47">
            <v>68346.038339999999</v>
          </cell>
          <cell r="F47">
            <v>128588.14045000001</v>
          </cell>
          <cell r="G47">
            <v>38600.24901</v>
          </cell>
          <cell r="I47">
            <v>283331.51071</v>
          </cell>
          <cell r="J47">
            <v>2970869.8474599998</v>
          </cell>
          <cell r="O47" t="str">
            <v>Nov</v>
          </cell>
          <cell r="P47">
            <v>228192.99898999999</v>
          </cell>
          <cell r="Q47">
            <v>74313.191720000003</v>
          </cell>
          <cell r="R47">
            <v>-492267.71341999999</v>
          </cell>
          <cell r="S47">
            <v>396268.53165999998</v>
          </cell>
          <cell r="T47">
            <v>206507.00894999999</v>
          </cell>
          <cell r="Y47" t="str">
            <v>Nov</v>
          </cell>
          <cell r="Z47">
            <v>-174322.05843</v>
          </cell>
          <cell r="AA47">
            <v>206507.00894999999</v>
          </cell>
          <cell r="AB47">
            <v>-94700</v>
          </cell>
          <cell r="AD47">
            <v>-62515.049480000016</v>
          </cell>
          <cell r="AE47">
            <v>-139834.93703999999</v>
          </cell>
        </row>
        <row r="48">
          <cell r="C48" t="str">
            <v>Dic</v>
          </cell>
          <cell r="D48">
            <v>43863.74469</v>
          </cell>
          <cell r="E48">
            <v>66387.114029999997</v>
          </cell>
          <cell r="F48">
            <v>153399.67124</v>
          </cell>
          <cell r="G48">
            <v>29204.404569999999</v>
          </cell>
          <cell r="I48">
            <v>292854.93453000003</v>
          </cell>
          <cell r="J48">
            <v>3263724.78199</v>
          </cell>
          <cell r="O48" t="str">
            <v>Dic</v>
          </cell>
          <cell r="P48">
            <v>467034.03188000002</v>
          </cell>
          <cell r="Q48">
            <v>175005.48923000001</v>
          </cell>
          <cell r="R48">
            <v>97280.945909999995</v>
          </cell>
          <cell r="S48">
            <v>-52859.75389</v>
          </cell>
          <cell r="T48">
            <v>686460.71313000005</v>
          </cell>
          <cell r="Y48" t="str">
            <v>Dic</v>
          </cell>
          <cell r="Z48">
            <v>-332204.55943999998</v>
          </cell>
          <cell r="AA48">
            <v>686460.71313000005</v>
          </cell>
          <cell r="AB48">
            <v>-81108.181400000001</v>
          </cell>
          <cell r="AD48">
            <v>273147.97229000006</v>
          </cell>
          <cell r="AE48">
            <v>133313.03525000007</v>
          </cell>
        </row>
        <row r="49">
          <cell r="B49">
            <v>1995</v>
          </cell>
          <cell r="C49" t="str">
            <v>Ene</v>
          </cell>
          <cell r="D49">
            <v>41711.25877</v>
          </cell>
          <cell r="E49">
            <v>63400.035909999999</v>
          </cell>
          <cell r="F49">
            <v>128962.54674999999</v>
          </cell>
          <cell r="G49">
            <v>24618.388719999999</v>
          </cell>
          <cell r="I49">
            <v>258692.23014999999</v>
          </cell>
          <cell r="J49">
            <v>258692.23014999999</v>
          </cell>
          <cell r="N49">
            <v>1995</v>
          </cell>
          <cell r="O49" t="str">
            <v>Ene</v>
          </cell>
          <cell r="P49">
            <v>143569.62966999999</v>
          </cell>
          <cell r="Q49">
            <v>48357.10555</v>
          </cell>
          <cell r="R49">
            <v>24618.561959999999</v>
          </cell>
          <cell r="S49">
            <v>122751.70388930275</v>
          </cell>
          <cell r="T49">
            <v>339297.00106930273</v>
          </cell>
          <cell r="X49">
            <v>1995</v>
          </cell>
          <cell r="Y49" t="str">
            <v>Ene</v>
          </cell>
          <cell r="Z49">
            <v>-477955.06040999998</v>
          </cell>
          <cell r="AA49">
            <v>339297.00106930273</v>
          </cell>
          <cell r="AB49">
            <v>87100</v>
          </cell>
          <cell r="AD49">
            <v>-51558.059340697248</v>
          </cell>
          <cell r="AE49">
            <v>-51558.059340697248</v>
          </cell>
        </row>
        <row r="50">
          <cell r="C50" t="str">
            <v>Feb</v>
          </cell>
          <cell r="D50">
            <v>38329.761680000003</v>
          </cell>
          <cell r="E50">
            <v>84006.784180000002</v>
          </cell>
          <cell r="F50">
            <v>112723.14274</v>
          </cell>
          <cell r="G50">
            <v>61941.215210000002</v>
          </cell>
          <cell r="I50">
            <v>297000.90380999999</v>
          </cell>
          <cell r="J50">
            <v>555693.13396000001</v>
          </cell>
          <cell r="O50" t="str">
            <v>Feb</v>
          </cell>
          <cell r="P50">
            <v>167235.90609</v>
          </cell>
          <cell r="Q50">
            <v>-33118.975530000003</v>
          </cell>
          <cell r="R50">
            <v>21680.152890000001</v>
          </cell>
          <cell r="S50">
            <v>99878.838681691719</v>
          </cell>
          <cell r="T50">
            <v>255675.92213169171</v>
          </cell>
          <cell r="Y50" t="str">
            <v>Feb</v>
          </cell>
          <cell r="Z50">
            <v>-205466.01811999999</v>
          </cell>
          <cell r="AA50">
            <v>255675.92213169171</v>
          </cell>
          <cell r="AB50">
            <v>81900</v>
          </cell>
          <cell r="AD50">
            <v>132109.90401169172</v>
          </cell>
          <cell r="AE50">
            <v>80551.844670994469</v>
          </cell>
        </row>
        <row r="51">
          <cell r="C51" t="str">
            <v>Mar</v>
          </cell>
          <cell r="D51">
            <v>39958.250529999998</v>
          </cell>
          <cell r="E51">
            <v>84447.491559999995</v>
          </cell>
          <cell r="F51">
            <v>117271.22602</v>
          </cell>
          <cell r="G51">
            <v>102748.03232</v>
          </cell>
          <cell r="I51">
            <v>344425.00043000001</v>
          </cell>
          <cell r="J51">
            <v>900118.13439000002</v>
          </cell>
          <cell r="O51" t="str">
            <v>Mar</v>
          </cell>
          <cell r="P51">
            <v>62144.35007</v>
          </cell>
          <cell r="Q51">
            <v>30581.720700000002</v>
          </cell>
          <cell r="R51">
            <v>99740.515159999995</v>
          </cell>
          <cell r="S51">
            <v>39033.927901390503</v>
          </cell>
          <cell r="T51">
            <v>231500.5138313905</v>
          </cell>
          <cell r="Y51" t="str">
            <v>Mar</v>
          </cell>
          <cell r="Z51">
            <v>-176885.52640999999</v>
          </cell>
          <cell r="AA51">
            <v>231500.5138313905</v>
          </cell>
          <cell r="AB51">
            <v>176000</v>
          </cell>
          <cell r="AD51">
            <v>230614.98742139051</v>
          </cell>
          <cell r="AE51">
            <v>311166.83209238498</v>
          </cell>
        </row>
        <row r="52">
          <cell r="C52" t="str">
            <v>Abr</v>
          </cell>
          <cell r="D52">
            <v>70180.781560000003</v>
          </cell>
          <cell r="E52">
            <v>61651.118499999997</v>
          </cell>
          <cell r="F52">
            <v>80738.672919999997</v>
          </cell>
          <cell r="G52">
            <v>63062.4732</v>
          </cell>
          <cell r="I52">
            <v>275633.04618</v>
          </cell>
          <cell r="J52">
            <v>1175751.1805700001</v>
          </cell>
          <cell r="O52" t="str">
            <v>Abr</v>
          </cell>
          <cell r="P52">
            <v>55584.171750000001</v>
          </cell>
          <cell r="Q52">
            <v>82985.410140000007</v>
          </cell>
          <cell r="R52">
            <v>130551.51465</v>
          </cell>
          <cell r="S52">
            <v>50044.918176803003</v>
          </cell>
          <cell r="T52">
            <v>319166.01471680298</v>
          </cell>
          <cell r="Y52" t="str">
            <v>Abr</v>
          </cell>
          <cell r="Z52">
            <v>-239205.68786999999</v>
          </cell>
          <cell r="AA52">
            <v>319166.01471680298</v>
          </cell>
          <cell r="AB52">
            <v>15600</v>
          </cell>
          <cell r="AD52">
            <v>95560.326846802986</v>
          </cell>
          <cell r="AE52">
            <v>406727.158939188</v>
          </cell>
        </row>
        <row r="53">
          <cell r="C53" t="str">
            <v>May</v>
          </cell>
          <cell r="D53">
            <v>25562.6368</v>
          </cell>
          <cell r="E53">
            <v>58275.838250000001</v>
          </cell>
          <cell r="F53">
            <v>84679.832290000006</v>
          </cell>
          <cell r="G53">
            <v>88134.270560000004</v>
          </cell>
          <cell r="I53">
            <v>256652.5779</v>
          </cell>
          <cell r="J53">
            <v>1432403.75847</v>
          </cell>
          <cell r="O53" t="str">
            <v>May</v>
          </cell>
          <cell r="P53">
            <v>71191.692439999999</v>
          </cell>
          <cell r="Q53">
            <v>51272.074260000001</v>
          </cell>
          <cell r="R53">
            <v>2276.3267799999999</v>
          </cell>
          <cell r="S53">
            <v>81855.649012119626</v>
          </cell>
          <cell r="T53">
            <v>206595.74249211964</v>
          </cell>
          <cell r="Y53" t="str">
            <v>May</v>
          </cell>
          <cell r="Z53">
            <v>-117195.81692</v>
          </cell>
          <cell r="AA53">
            <v>206595.74249211964</v>
          </cell>
          <cell r="AB53">
            <v>20400</v>
          </cell>
          <cell r="AD53">
            <v>109799.92557211964</v>
          </cell>
          <cell r="AE53">
            <v>516527.08451130765</v>
          </cell>
        </row>
        <row r="54">
          <cell r="C54" t="str">
            <v>Jun</v>
          </cell>
          <cell r="D54">
            <v>20500.318159999999</v>
          </cell>
          <cell r="E54">
            <v>83019.513149999999</v>
          </cell>
          <cell r="F54">
            <v>93810.030249999996</v>
          </cell>
          <cell r="G54">
            <v>80447.631810000006</v>
          </cell>
          <cell r="I54">
            <v>277777.49336999998</v>
          </cell>
          <cell r="J54">
            <v>1710181.25184</v>
          </cell>
          <cell r="O54" t="str">
            <v>Jun</v>
          </cell>
          <cell r="P54">
            <v>113051.40820999999</v>
          </cell>
          <cell r="Q54">
            <v>77918.42611</v>
          </cell>
          <cell r="R54">
            <v>8972.4019499999995</v>
          </cell>
          <cell r="S54">
            <v>6495.8332846068433</v>
          </cell>
          <cell r="T54">
            <v>206438.06955460683</v>
          </cell>
          <cell r="Y54" t="str">
            <v>Jun</v>
          </cell>
          <cell r="Z54">
            <v>-156844.81007000001</v>
          </cell>
          <cell r="AA54">
            <v>206438.06955460683</v>
          </cell>
          <cell r="AB54">
            <v>-14300</v>
          </cell>
          <cell r="AD54">
            <v>35293.259484606824</v>
          </cell>
          <cell r="AE54">
            <v>551820.34399591445</v>
          </cell>
        </row>
        <row r="55">
          <cell r="C55" t="str">
            <v>Jul</v>
          </cell>
          <cell r="D55">
            <v>20631.327929999999</v>
          </cell>
          <cell r="E55">
            <v>59973.907809999997</v>
          </cell>
          <cell r="F55">
            <v>107877.99182</v>
          </cell>
          <cell r="G55">
            <v>93638.569520000005</v>
          </cell>
          <cell r="I55">
            <v>282121.79707999999</v>
          </cell>
          <cell r="J55">
            <v>1992303.04892</v>
          </cell>
          <cell r="O55" t="str">
            <v>Jul</v>
          </cell>
          <cell r="P55">
            <v>44918.940820000003</v>
          </cell>
          <cell r="Q55">
            <v>111383.95411000001</v>
          </cell>
          <cell r="R55">
            <v>9987.0619900000002</v>
          </cell>
          <cell r="S55">
            <v>63531.18312419299</v>
          </cell>
          <cell r="T55">
            <v>229821.14004419299</v>
          </cell>
          <cell r="Y55" t="str">
            <v>Jul</v>
          </cell>
          <cell r="Z55">
            <v>-176625.1643</v>
          </cell>
          <cell r="AA55">
            <v>229821.14004419299</v>
          </cell>
          <cell r="AB55">
            <v>-64100</v>
          </cell>
          <cell r="AD55">
            <v>-10904.024255807017</v>
          </cell>
          <cell r="AE55">
            <v>540916.3197401074</v>
          </cell>
        </row>
        <row r="56">
          <cell r="C56" t="str">
            <v>Ago</v>
          </cell>
          <cell r="D56">
            <v>28506.81336</v>
          </cell>
          <cell r="E56">
            <v>63388.673880000002</v>
          </cell>
          <cell r="F56">
            <v>105925.40003</v>
          </cell>
          <cell r="G56">
            <v>73020.323390000005</v>
          </cell>
          <cell r="I56">
            <v>270841.21065999998</v>
          </cell>
          <cell r="J56">
            <v>2263144.2595799998</v>
          </cell>
          <cell r="O56" t="str">
            <v>Ago</v>
          </cell>
          <cell r="P56">
            <v>183535.44448000001</v>
          </cell>
          <cell r="Q56">
            <v>-66648.095719999998</v>
          </cell>
          <cell r="R56">
            <v>-14091.56842</v>
          </cell>
          <cell r="S56">
            <v>-12424.589011947748</v>
          </cell>
          <cell r="T56">
            <v>90371.191328052257</v>
          </cell>
          <cell r="Y56" t="str">
            <v>Ago</v>
          </cell>
          <cell r="Z56">
            <v>-209246.42288999999</v>
          </cell>
          <cell r="AA56">
            <v>90371.191328052257</v>
          </cell>
          <cell r="AB56">
            <v>-143400</v>
          </cell>
          <cell r="AD56">
            <v>-262275.23156194773</v>
          </cell>
          <cell r="AE56">
            <v>278641.08817815967</v>
          </cell>
        </row>
        <row r="57">
          <cell r="C57" t="str">
            <v>Sep</v>
          </cell>
          <cell r="D57">
            <v>83793.364019999994</v>
          </cell>
          <cell r="E57">
            <v>76892.941269999996</v>
          </cell>
          <cell r="F57">
            <v>91811.859670000005</v>
          </cell>
          <cell r="G57">
            <v>47981.389439999999</v>
          </cell>
          <cell r="I57">
            <v>300479.55440000002</v>
          </cell>
          <cell r="J57">
            <v>2563623.8139800001</v>
          </cell>
          <cell r="O57" t="str">
            <v>Sep</v>
          </cell>
          <cell r="P57">
            <v>-18296.775539999999</v>
          </cell>
          <cell r="Q57">
            <v>36850.066509999997</v>
          </cell>
          <cell r="R57">
            <v>48733.607649999998</v>
          </cell>
          <cell r="S57">
            <v>20417.189695171648</v>
          </cell>
          <cell r="T57">
            <v>87704.088315171655</v>
          </cell>
          <cell r="Y57" t="str">
            <v>Sep</v>
          </cell>
          <cell r="Z57">
            <v>-116777.29058</v>
          </cell>
          <cell r="AA57">
            <v>87704.088315171655</v>
          </cell>
          <cell r="AB57">
            <v>72700</v>
          </cell>
          <cell r="AD57">
            <v>43626.797735171654</v>
          </cell>
          <cell r="AE57">
            <v>322267.88591333129</v>
          </cell>
        </row>
        <row r="58">
          <cell r="C58" t="str">
            <v>Oct</v>
          </cell>
          <cell r="D58">
            <v>27231.271949999998</v>
          </cell>
          <cell r="E58">
            <v>53995.978450000002</v>
          </cell>
          <cell r="F58">
            <v>105527.89139999999</v>
          </cell>
          <cell r="G58">
            <v>85835.413010000004</v>
          </cell>
          <cell r="I58">
            <v>272590.55481</v>
          </cell>
          <cell r="J58">
            <v>2836214.3687900002</v>
          </cell>
          <cell r="O58" t="str">
            <v>Oct</v>
          </cell>
          <cell r="P58">
            <v>87438.95074</v>
          </cell>
          <cell r="Q58">
            <v>25395.76252</v>
          </cell>
          <cell r="R58">
            <v>120971.30626</v>
          </cell>
          <cell r="S58">
            <v>-12243.83171350412</v>
          </cell>
          <cell r="T58">
            <v>221562.18780649587</v>
          </cell>
          <cell r="Y58" t="str">
            <v>Oct</v>
          </cell>
          <cell r="Z58">
            <v>-190856.47665999999</v>
          </cell>
          <cell r="AA58">
            <v>221562.18780649587</v>
          </cell>
          <cell r="AB58">
            <v>-3082.10898</v>
          </cell>
          <cell r="AD58">
            <v>27623.602166495886</v>
          </cell>
          <cell r="AE58">
            <v>349891.48807982716</v>
          </cell>
        </row>
        <row r="59">
          <cell r="C59" t="str">
            <v>Nov</v>
          </cell>
          <cell r="D59">
            <v>24002.866699999999</v>
          </cell>
          <cell r="E59">
            <v>46460.505270000001</v>
          </cell>
          <cell r="F59">
            <v>130948.7715</v>
          </cell>
          <cell r="G59">
            <v>96390.929170000003</v>
          </cell>
          <cell r="I59">
            <v>297803.07264000003</v>
          </cell>
          <cell r="J59">
            <v>3134017.4414300001</v>
          </cell>
          <cell r="O59" t="str">
            <v>Nov</v>
          </cell>
          <cell r="P59">
            <v>7998.7105700000002</v>
          </cell>
          <cell r="Q59">
            <v>51429.882189999997</v>
          </cell>
          <cell r="R59">
            <v>62644.161910000003</v>
          </cell>
          <cell r="S59">
            <v>124166.64094829815</v>
          </cell>
          <cell r="T59">
            <v>246239.39561829815</v>
          </cell>
          <cell r="Y59" t="str">
            <v>Nov</v>
          </cell>
          <cell r="Z59">
            <v>-274965.58091000002</v>
          </cell>
          <cell r="AA59">
            <v>246239.39561829815</v>
          </cell>
          <cell r="AB59">
            <v>-44336.783459999999</v>
          </cell>
          <cell r="AD59">
            <v>-73062.968751701876</v>
          </cell>
          <cell r="AE59">
            <v>276828.51932812529</v>
          </cell>
        </row>
        <row r="60">
          <cell r="C60" t="str">
            <v>Dic</v>
          </cell>
          <cell r="D60">
            <v>22633.610830000001</v>
          </cell>
          <cell r="E60">
            <v>51622.96774</v>
          </cell>
          <cell r="F60">
            <v>103558.50347</v>
          </cell>
          <cell r="G60">
            <v>47926.6878</v>
          </cell>
          <cell r="I60">
            <v>225741.76983999999</v>
          </cell>
          <cell r="J60">
            <v>3359759.2112700003</v>
          </cell>
          <cell r="O60" t="str">
            <v>Dic</v>
          </cell>
          <cell r="P60">
            <v>29139.539570000001</v>
          </cell>
          <cell r="Q60">
            <v>56125.644740000003</v>
          </cell>
          <cell r="R60">
            <v>133415.13857000001</v>
          </cell>
          <cell r="S60">
            <v>39267.760271982799</v>
          </cell>
          <cell r="T60">
            <v>257948.08315198281</v>
          </cell>
          <cell r="Y60" t="str">
            <v>Dic</v>
          </cell>
          <cell r="Z60">
            <v>-31222.553620000002</v>
          </cell>
          <cell r="AA60">
            <v>257948.08315198281</v>
          </cell>
          <cell r="AB60">
            <v>-181532.75495999999</v>
          </cell>
          <cell r="AD60">
            <v>45192.774571982824</v>
          </cell>
          <cell r="AE60">
            <v>322021.29390010808</v>
          </cell>
        </row>
        <row r="61">
          <cell r="B61">
            <v>1996</v>
          </cell>
          <cell r="C61" t="str">
            <v>Ene</v>
          </cell>
          <cell r="D61">
            <v>22899.513849999999</v>
          </cell>
          <cell r="E61">
            <v>49575.174469999998</v>
          </cell>
          <cell r="F61">
            <v>112768.81318</v>
          </cell>
          <cell r="G61">
            <v>15695.37383</v>
          </cell>
          <cell r="I61">
            <v>200938.87533000001</v>
          </cell>
          <cell r="J61">
            <v>200938.87533000001</v>
          </cell>
          <cell r="N61">
            <v>1996</v>
          </cell>
          <cell r="O61" t="str">
            <v>Ene</v>
          </cell>
          <cell r="P61">
            <v>-40330.620990000003</v>
          </cell>
          <cell r="Q61">
            <v>50185.876210000002</v>
          </cell>
          <cell r="R61">
            <v>20364.71285</v>
          </cell>
          <cell r="S61">
            <v>71124.668130000005</v>
          </cell>
          <cell r="T61">
            <v>101344.63619999999</v>
          </cell>
          <cell r="X61">
            <v>1996</v>
          </cell>
          <cell r="Y61" t="str">
            <v>Ene</v>
          </cell>
          <cell r="Z61">
            <v>-238568.97372000001</v>
          </cell>
          <cell r="AA61">
            <v>101344.63619999999</v>
          </cell>
          <cell r="AB61">
            <v>-23876.388029999998</v>
          </cell>
          <cell r="AD61">
            <v>-161100.72555</v>
          </cell>
          <cell r="AE61">
            <v>-161100.72555</v>
          </cell>
        </row>
        <row r="62">
          <cell r="C62" t="str">
            <v>Feb</v>
          </cell>
          <cell r="D62">
            <v>27577.540980000002</v>
          </cell>
          <cell r="E62">
            <v>46465.095130000002</v>
          </cell>
          <cell r="F62">
            <v>106113.89786</v>
          </cell>
          <cell r="G62">
            <v>44046.990949999999</v>
          </cell>
          <cell r="I62">
            <v>224203.52492</v>
          </cell>
          <cell r="J62">
            <v>425142.40025000001</v>
          </cell>
          <cell r="O62" t="str">
            <v>Feb</v>
          </cell>
          <cell r="P62">
            <v>-66237.995299999995</v>
          </cell>
          <cell r="Q62">
            <v>86730.358689999994</v>
          </cell>
          <cell r="R62">
            <v>9528.5926799999997</v>
          </cell>
          <cell r="S62">
            <v>163838.44205000001</v>
          </cell>
          <cell r="T62">
            <v>193859.39812</v>
          </cell>
          <cell r="Y62" t="str">
            <v>Feb</v>
          </cell>
          <cell r="Z62">
            <v>-326371.81503</v>
          </cell>
          <cell r="AA62">
            <v>193859.39812</v>
          </cell>
          <cell r="AB62">
            <v>-19906.674760000002</v>
          </cell>
          <cell r="AD62">
            <v>-152419.09166999999</v>
          </cell>
          <cell r="AE62">
            <v>-313519.81721999997</v>
          </cell>
        </row>
        <row r="63">
          <cell r="C63" t="str">
            <v>Mar</v>
          </cell>
          <cell r="D63">
            <v>26353.06409</v>
          </cell>
          <cell r="E63">
            <v>47293.942840000003</v>
          </cell>
          <cell r="F63">
            <v>114764.5958</v>
          </cell>
          <cell r="G63">
            <v>17303.944909999998</v>
          </cell>
          <cell r="I63">
            <v>205715.54764</v>
          </cell>
          <cell r="J63">
            <v>630857.94788999995</v>
          </cell>
          <cell r="O63" t="str">
            <v>Mar</v>
          </cell>
          <cell r="P63">
            <v>-67683.923330000005</v>
          </cell>
          <cell r="Q63">
            <v>130152.84555</v>
          </cell>
          <cell r="R63">
            <v>97762.016950000005</v>
          </cell>
          <cell r="S63">
            <v>96131.26225</v>
          </cell>
          <cell r="T63">
            <v>256362.20142</v>
          </cell>
          <cell r="Y63" t="str">
            <v>Mar</v>
          </cell>
          <cell r="Z63">
            <v>-329557.06891999999</v>
          </cell>
          <cell r="AA63">
            <v>256362.20142</v>
          </cell>
          <cell r="AB63">
            <v>-11691.39759</v>
          </cell>
          <cell r="AD63">
            <v>-84886.265090000001</v>
          </cell>
          <cell r="AE63">
            <v>-398406.08230999997</v>
          </cell>
        </row>
        <row r="64">
          <cell r="C64" t="str">
            <v>Abr</v>
          </cell>
          <cell r="D64">
            <v>23274.633259999999</v>
          </cell>
          <cell r="E64">
            <v>47676.27046</v>
          </cell>
          <cell r="F64">
            <v>107494.97004</v>
          </cell>
          <cell r="G64">
            <v>73504.390750000006</v>
          </cell>
          <cell r="I64">
            <v>251950.26451000001</v>
          </cell>
          <cell r="J64">
            <v>882808.21239999996</v>
          </cell>
          <cell r="O64" t="str">
            <v>Abr</v>
          </cell>
          <cell r="P64">
            <v>80856.792860000001</v>
          </cell>
          <cell r="Q64">
            <v>33964.461759999998</v>
          </cell>
          <cell r="R64">
            <v>70055.915410000001</v>
          </cell>
          <cell r="S64">
            <v>80960.977010000002</v>
          </cell>
          <cell r="T64">
            <v>265838.14704000001</v>
          </cell>
          <cell r="Y64" t="str">
            <v>Abr</v>
          </cell>
          <cell r="Z64">
            <v>-234077.67530999999</v>
          </cell>
          <cell r="AA64">
            <v>265838.14704000001</v>
          </cell>
          <cell r="AB64">
            <v>-56638.006789999999</v>
          </cell>
          <cell r="AD64">
            <v>-24877.53505999998</v>
          </cell>
          <cell r="AE64">
            <v>-423283.61736999993</v>
          </cell>
        </row>
        <row r="65">
          <cell r="C65" t="str">
            <v>May</v>
          </cell>
          <cell r="D65">
            <v>29721.292010000001</v>
          </cell>
          <cell r="E65">
            <v>51156.910259999997</v>
          </cell>
          <cell r="F65">
            <v>181217.02299</v>
          </cell>
          <cell r="G65">
            <v>61871.30932</v>
          </cell>
          <cell r="I65">
            <v>323966.53457999998</v>
          </cell>
          <cell r="J65">
            <v>1206774.7469799998</v>
          </cell>
          <cell r="O65" t="str">
            <v>May</v>
          </cell>
          <cell r="P65">
            <v>25157.610820000002</v>
          </cell>
          <cell r="Q65">
            <v>147287.12737</v>
          </cell>
          <cell r="R65">
            <v>53110.505069999999</v>
          </cell>
          <cell r="S65">
            <v>-24079.155289999999</v>
          </cell>
          <cell r="T65">
            <v>201476.08796999999</v>
          </cell>
          <cell r="Y65" t="str">
            <v>May</v>
          </cell>
          <cell r="Z65">
            <v>-152563.13746999999</v>
          </cell>
          <cell r="AA65">
            <v>201476.08796999999</v>
          </cell>
          <cell r="AB65">
            <v>-26857.717489999999</v>
          </cell>
          <cell r="AD65">
            <v>22055.233010000007</v>
          </cell>
          <cell r="AE65">
            <v>-401228.38435999991</v>
          </cell>
        </row>
        <row r="66">
          <cell r="C66" t="str">
            <v>Jun</v>
          </cell>
          <cell r="D66">
            <v>20992.78369</v>
          </cell>
          <cell r="E66">
            <v>42844.480250000001</v>
          </cell>
          <cell r="F66">
            <v>151970.89472000001</v>
          </cell>
          <cell r="G66">
            <v>30649.272710000001</v>
          </cell>
          <cell r="I66">
            <v>246457.43137000001</v>
          </cell>
          <cell r="J66">
            <v>1453232.1783499997</v>
          </cell>
          <cell r="O66" t="str">
            <v>Jun</v>
          </cell>
          <cell r="P66">
            <v>128186.79743999999</v>
          </cell>
          <cell r="Q66">
            <v>40342.036740000003</v>
          </cell>
          <cell r="R66">
            <v>184275.29897</v>
          </cell>
          <cell r="S66">
            <v>39659.98734</v>
          </cell>
          <cell r="T66">
            <v>392464.12049</v>
          </cell>
          <cell r="Y66" t="str">
            <v>Jun</v>
          </cell>
          <cell r="Z66">
            <v>-389358.69994999998</v>
          </cell>
          <cell r="AA66">
            <v>392464.12049</v>
          </cell>
          <cell r="AB66">
            <v>34871.336790000001</v>
          </cell>
          <cell r="AD66">
            <v>37976.757330000022</v>
          </cell>
          <cell r="AE66">
            <v>-363251.62702999986</v>
          </cell>
        </row>
        <row r="67">
          <cell r="C67" t="str">
            <v>Jul</v>
          </cell>
          <cell r="D67">
            <v>20230.240419999998</v>
          </cell>
          <cell r="E67">
            <v>52596.778200000001</v>
          </cell>
          <cell r="F67">
            <v>182870.67297000001</v>
          </cell>
          <cell r="G67">
            <v>58729.736219999999</v>
          </cell>
          <cell r="I67">
            <v>314427.42781000002</v>
          </cell>
          <cell r="J67">
            <v>1767659.6061599997</v>
          </cell>
          <cell r="O67" t="str">
            <v>Jul</v>
          </cell>
          <cell r="P67">
            <v>129120.34388</v>
          </cell>
          <cell r="Q67">
            <v>59135.37139</v>
          </cell>
          <cell r="R67">
            <v>30047.612580000001</v>
          </cell>
          <cell r="S67">
            <v>168739.38618</v>
          </cell>
          <cell r="T67">
            <v>387042.71402999997</v>
          </cell>
          <cell r="Y67" t="str">
            <v>Jul</v>
          </cell>
          <cell r="Z67">
            <v>-399711.28879000002</v>
          </cell>
          <cell r="AA67">
            <v>387042.71402999997</v>
          </cell>
          <cell r="AB67">
            <v>84779.777170000001</v>
          </cell>
          <cell r="AD67">
            <v>72111.202409999954</v>
          </cell>
          <cell r="AE67">
            <v>-291140.42461999989</v>
          </cell>
        </row>
        <row r="68">
          <cell r="C68" t="str">
            <v>Ago</v>
          </cell>
          <cell r="D68">
            <v>17988.050329999998</v>
          </cell>
          <cell r="E68">
            <v>57976.512349999997</v>
          </cell>
          <cell r="F68">
            <v>164654.95149000001</v>
          </cell>
          <cell r="G68">
            <v>53953.119729999999</v>
          </cell>
          <cell r="I68">
            <v>294572.63390000002</v>
          </cell>
          <cell r="J68">
            <v>2062232.2400599997</v>
          </cell>
          <cell r="O68" t="str">
            <v>Ago</v>
          </cell>
          <cell r="P68">
            <v>61147.39028</v>
          </cell>
          <cell r="Q68">
            <v>477789.85781999998</v>
          </cell>
          <cell r="R68">
            <v>17407.873100000001</v>
          </cell>
          <cell r="S68">
            <v>-106158.224</v>
          </cell>
          <cell r="T68">
            <v>450186.89720000001</v>
          </cell>
          <cell r="Y68" t="str">
            <v>Ago</v>
          </cell>
          <cell r="Z68">
            <v>-411732.33283999999</v>
          </cell>
          <cell r="AA68">
            <v>450186.89720000001</v>
          </cell>
          <cell r="AB68">
            <v>-13588.42944</v>
          </cell>
          <cell r="AD68">
            <v>24866.134920000019</v>
          </cell>
          <cell r="AE68">
            <v>-266274.28969999985</v>
          </cell>
        </row>
        <row r="69">
          <cell r="C69" t="str">
            <v>Sep</v>
          </cell>
          <cell r="D69">
            <v>16514.125049999999</v>
          </cell>
          <cell r="E69">
            <v>47650.746200000001</v>
          </cell>
          <cell r="F69">
            <v>137401.427</v>
          </cell>
          <cell r="G69">
            <v>50573.503129999997</v>
          </cell>
          <cell r="I69">
            <v>252139.80137999999</v>
          </cell>
          <cell r="J69">
            <v>2314372.0414399998</v>
          </cell>
          <cell r="O69" t="str">
            <v>Sep</v>
          </cell>
          <cell r="P69">
            <v>179221.81007000001</v>
          </cell>
          <cell r="Q69">
            <v>43040.20822</v>
          </cell>
          <cell r="R69">
            <v>79654.787960000001</v>
          </cell>
          <cell r="S69">
            <v>176256.75755000001</v>
          </cell>
          <cell r="T69">
            <v>478173.5638</v>
          </cell>
          <cell r="Y69" t="str">
            <v>Sep</v>
          </cell>
          <cell r="Z69">
            <v>-431051.32952000003</v>
          </cell>
          <cell r="AA69">
            <v>478173.5638</v>
          </cell>
          <cell r="AB69">
            <v>-11065.67182</v>
          </cell>
          <cell r="AD69">
            <v>36056.562459999972</v>
          </cell>
          <cell r="AE69">
            <v>-230217.72723999986</v>
          </cell>
        </row>
        <row r="70">
          <cell r="C70" t="str">
            <v>Oct</v>
          </cell>
          <cell r="D70">
            <v>14103.00279</v>
          </cell>
          <cell r="E70">
            <v>53392.264600000002</v>
          </cell>
          <cell r="F70">
            <v>200706.43750999999</v>
          </cell>
          <cell r="G70">
            <v>76114.325219999999</v>
          </cell>
          <cell r="I70">
            <v>344316.03012000001</v>
          </cell>
          <cell r="J70">
            <v>2658688.0715600001</v>
          </cell>
          <cell r="O70" t="str">
            <v>Oct</v>
          </cell>
          <cell r="P70">
            <v>269626.18899</v>
          </cell>
          <cell r="Q70">
            <v>99079.514509999994</v>
          </cell>
          <cell r="R70">
            <v>79723.635150000002</v>
          </cell>
          <cell r="S70">
            <v>112212.53756</v>
          </cell>
          <cell r="T70">
            <v>560641.87621000002</v>
          </cell>
          <cell r="Y70" t="str">
            <v>Oct</v>
          </cell>
          <cell r="Z70">
            <v>-450867.19182000001</v>
          </cell>
          <cell r="AA70">
            <v>560641.87621000002</v>
          </cell>
          <cell r="AB70">
            <v>34731.23947</v>
          </cell>
          <cell r="AD70">
            <v>144505.92386000001</v>
          </cell>
          <cell r="AE70">
            <v>-85711.803379999852</v>
          </cell>
        </row>
        <row r="71">
          <cell r="C71" t="str">
            <v>Nov</v>
          </cell>
          <cell r="D71">
            <v>13891.11865</v>
          </cell>
          <cell r="E71">
            <v>81506.972299999994</v>
          </cell>
          <cell r="F71">
            <v>148665.11379</v>
          </cell>
          <cell r="G71">
            <v>51596.901810000003</v>
          </cell>
          <cell r="I71">
            <v>295660.10655000003</v>
          </cell>
          <cell r="J71">
            <v>2954348.1781100002</v>
          </cell>
          <cell r="O71" t="str">
            <v>Nov</v>
          </cell>
          <cell r="P71">
            <v>194745.59312000001</v>
          </cell>
          <cell r="Q71">
            <v>144232.24082000001</v>
          </cell>
          <cell r="R71">
            <v>737.92822999999999</v>
          </cell>
          <cell r="S71">
            <v>28498.125209999998</v>
          </cell>
          <cell r="T71">
            <v>368213.88737999997</v>
          </cell>
          <cell r="Y71" t="str">
            <v>Nov</v>
          </cell>
          <cell r="Z71">
            <v>-248423.10313999999</v>
          </cell>
          <cell r="AA71">
            <v>368213.88737999997</v>
          </cell>
          <cell r="AB71">
            <v>19423.95176</v>
          </cell>
          <cell r="AD71">
            <v>139214.73599999998</v>
          </cell>
          <cell r="AE71">
            <v>53502.932620000123</v>
          </cell>
        </row>
        <row r="72">
          <cell r="C72" t="str">
            <v>Dic</v>
          </cell>
          <cell r="D72">
            <v>20260.908220000001</v>
          </cell>
          <cell r="E72">
            <v>62434.69786</v>
          </cell>
          <cell r="F72">
            <v>131195.71226</v>
          </cell>
          <cell r="G72">
            <v>51202.323980000001</v>
          </cell>
          <cell r="I72">
            <v>265093.64231999998</v>
          </cell>
          <cell r="J72">
            <v>3219441.8204300003</v>
          </cell>
          <cell r="O72" t="str">
            <v>Dic</v>
          </cell>
          <cell r="P72">
            <v>1101611.38023</v>
          </cell>
          <cell r="Q72">
            <v>341220.60255000001</v>
          </cell>
          <cell r="R72">
            <v>261939.95509</v>
          </cell>
          <cell r="S72">
            <v>210847.80858000001</v>
          </cell>
          <cell r="T72">
            <v>1915619.74645</v>
          </cell>
          <cell r="Y72" t="str">
            <v>Dic</v>
          </cell>
          <cell r="Z72">
            <v>-377179.07351000002</v>
          </cell>
          <cell r="AA72">
            <v>1915619.74645</v>
          </cell>
          <cell r="AB72">
            <v>-19788.449489999999</v>
          </cell>
          <cell r="AD72">
            <v>1518652.2234499999</v>
          </cell>
          <cell r="AE72">
            <v>1572155.15607</v>
          </cell>
        </row>
        <row r="73">
          <cell r="B73" t="str">
            <v>1997 (p)</v>
          </cell>
          <cell r="C73" t="str">
            <v>Ene</v>
          </cell>
          <cell r="D73">
            <v>21458.873970000001</v>
          </cell>
          <cell r="E73">
            <v>53235.418460000001</v>
          </cell>
          <cell r="F73">
            <v>179265.639</v>
          </cell>
          <cell r="G73">
            <v>26111.2084</v>
          </cell>
          <cell r="I73">
            <v>280071.13983</v>
          </cell>
          <cell r="J73">
            <v>280071.13983</v>
          </cell>
          <cell r="N73" t="str">
            <v>1997 (p)</v>
          </cell>
          <cell r="O73" t="str">
            <v>Ene</v>
          </cell>
          <cell r="P73">
            <v>192010.09516</v>
          </cell>
          <cell r="Q73">
            <v>49727.278480000001</v>
          </cell>
          <cell r="R73">
            <v>-2176.2264599999999</v>
          </cell>
          <cell r="S73">
            <v>159832.60722999999</v>
          </cell>
          <cell r="T73">
            <v>399393.75440999999</v>
          </cell>
          <cell r="X73" t="str">
            <v>1997 (p)</v>
          </cell>
          <cell r="Y73" t="str">
            <v>Ene</v>
          </cell>
          <cell r="Z73">
            <v>-374670.18338</v>
          </cell>
          <cell r="AA73">
            <v>399393.75440999999</v>
          </cell>
          <cell r="AB73">
            <v>-86604.702720000001</v>
          </cell>
          <cell r="AD73">
            <v>-61881.131690000009</v>
          </cell>
          <cell r="AE73">
            <v>-61881.131690000009</v>
          </cell>
        </row>
        <row r="74">
          <cell r="C74" t="str">
            <v>Feb</v>
          </cell>
          <cell r="D74">
            <v>28531.56163</v>
          </cell>
          <cell r="E74">
            <v>53430.161339999999</v>
          </cell>
          <cell r="F74">
            <v>167711.70702999999</v>
          </cell>
          <cell r="G74">
            <v>57735.138980000003</v>
          </cell>
          <cell r="I74">
            <v>307408.56897999998</v>
          </cell>
          <cell r="J74">
            <v>587479.70880999998</v>
          </cell>
          <cell r="O74" t="str">
            <v>Feb</v>
          </cell>
          <cell r="P74">
            <v>72508.045559999999</v>
          </cell>
          <cell r="Q74">
            <v>149482.68074000001</v>
          </cell>
          <cell r="R74">
            <v>60671.078630000004</v>
          </cell>
          <cell r="S74">
            <v>214184.70962000001</v>
          </cell>
          <cell r="T74">
            <v>496846.51455000002</v>
          </cell>
          <cell r="Y74" t="str">
            <v>Feb</v>
          </cell>
          <cell r="Z74">
            <v>-495470.9032</v>
          </cell>
          <cell r="AA74">
            <v>496846.51455000002</v>
          </cell>
          <cell r="AB74">
            <v>-19787.58783</v>
          </cell>
          <cell r="AD74">
            <v>-18411.976479999979</v>
          </cell>
          <cell r="AE74">
            <v>-80293.108169999992</v>
          </cell>
        </row>
        <row r="75">
          <cell r="C75" t="str">
            <v>Mar</v>
          </cell>
          <cell r="D75">
            <v>26395.88781</v>
          </cell>
          <cell r="E75">
            <v>48933.485950000002</v>
          </cell>
          <cell r="F75">
            <v>169274.33472000001</v>
          </cell>
          <cell r="G75">
            <v>41656.971460000001</v>
          </cell>
          <cell r="I75">
            <v>286260.67994</v>
          </cell>
          <cell r="J75">
            <v>873740.38874999993</v>
          </cell>
          <cell r="O75" t="str">
            <v>Mar</v>
          </cell>
          <cell r="P75">
            <v>145518.20142999999</v>
          </cell>
          <cell r="Q75">
            <v>115282.03014</v>
          </cell>
          <cell r="R75">
            <v>42076.733619999999</v>
          </cell>
          <cell r="S75">
            <v>205573.82957999999</v>
          </cell>
          <cell r="T75">
            <v>508450.79476999998</v>
          </cell>
          <cell r="Y75" t="str">
            <v>Mar</v>
          </cell>
          <cell r="Z75">
            <v>-380883.24284999998</v>
          </cell>
          <cell r="AA75">
            <v>508450.79476999998</v>
          </cell>
          <cell r="AB75">
            <v>-4147.7064600000003</v>
          </cell>
          <cell r="AD75">
            <v>123419.84546</v>
          </cell>
          <cell r="AE75">
            <v>43126.737290000005</v>
          </cell>
        </row>
        <row r="76">
          <cell r="C76" t="str">
            <v>Abr</v>
          </cell>
          <cell r="D76">
            <v>23844.492450000002</v>
          </cell>
          <cell r="E76">
            <v>56425.952250000002</v>
          </cell>
          <cell r="F76">
            <v>211381.38768000001</v>
          </cell>
          <cell r="G76">
            <v>51215.742109999999</v>
          </cell>
          <cell r="I76">
            <v>342867.57449000003</v>
          </cell>
          <cell r="J76">
            <v>1216607.96324</v>
          </cell>
          <cell r="O76" t="str">
            <v>Abr</v>
          </cell>
          <cell r="P76">
            <v>215006.34015999999</v>
          </cell>
          <cell r="Q76">
            <v>130947.99625</v>
          </cell>
          <cell r="R76">
            <v>45714.39329</v>
          </cell>
          <cell r="S76">
            <v>99256.357879999996</v>
          </cell>
          <cell r="T76">
            <v>490925.08757999999</v>
          </cell>
          <cell r="Y76" t="str">
            <v>Abr</v>
          </cell>
          <cell r="Z76">
            <v>-422551.31335000001</v>
          </cell>
          <cell r="AA76">
            <v>490925.08757999999</v>
          </cell>
          <cell r="AB76">
            <v>-12613.658020000001</v>
          </cell>
          <cell r="AD76">
            <v>55760.116209999978</v>
          </cell>
          <cell r="AE76">
            <v>98886.853499999983</v>
          </cell>
        </row>
        <row r="77">
          <cell r="C77" t="str">
            <v>May</v>
          </cell>
          <cell r="D77">
            <v>23464.624019999999</v>
          </cell>
          <cell r="E77">
            <v>44465.201229999999</v>
          </cell>
          <cell r="F77">
            <v>164210.54204999999</v>
          </cell>
          <cell r="G77">
            <v>64158.514560000003</v>
          </cell>
          <cell r="I77">
            <v>296298.88186000002</v>
          </cell>
          <cell r="J77">
            <v>1512906.8451</v>
          </cell>
          <cell r="O77" t="str">
            <v>May</v>
          </cell>
          <cell r="P77">
            <v>239184.55519000001</v>
          </cell>
          <cell r="Q77">
            <v>117239.6121</v>
          </cell>
          <cell r="R77">
            <v>-4989.0539600000002</v>
          </cell>
          <cell r="S77">
            <v>-22556.11968</v>
          </cell>
          <cell r="T77">
            <v>328878.99365000002</v>
          </cell>
          <cell r="Y77" t="str">
            <v>May</v>
          </cell>
          <cell r="Z77">
            <v>-207528.13717</v>
          </cell>
          <cell r="AA77">
            <v>328878.99365000002</v>
          </cell>
          <cell r="AB77">
            <v>103234.88262</v>
          </cell>
          <cell r="AD77">
            <v>224585.73910000001</v>
          </cell>
          <cell r="AE77">
            <v>323472.59259999997</v>
          </cell>
        </row>
        <row r="78">
          <cell r="C78" t="str">
            <v>Jun</v>
          </cell>
          <cell r="D78">
            <v>18666.104780000001</v>
          </cell>
          <cell r="E78">
            <v>42922.177459999999</v>
          </cell>
          <cell r="F78">
            <v>133770.70005000001</v>
          </cell>
          <cell r="G78">
            <v>89551.005399999995</v>
          </cell>
          <cell r="I78">
            <v>284909.98768999998</v>
          </cell>
          <cell r="J78">
            <v>1797816.8327899999</v>
          </cell>
          <cell r="O78" t="str">
            <v>Jun</v>
          </cell>
          <cell r="P78">
            <v>127401.26209</v>
          </cell>
          <cell r="Q78">
            <v>37219.075729999997</v>
          </cell>
          <cell r="R78">
            <v>98502.926000000007</v>
          </cell>
          <cell r="S78">
            <v>72729.2889</v>
          </cell>
          <cell r="T78">
            <v>335852.55271999998</v>
          </cell>
          <cell r="Y78" t="str">
            <v>Jun</v>
          </cell>
          <cell r="Z78">
            <v>-268503.92920999997</v>
          </cell>
          <cell r="AA78">
            <v>335852.55271999998</v>
          </cell>
          <cell r="AB78">
            <v>-16290.00525</v>
          </cell>
          <cell r="AD78">
            <v>51058.618260000003</v>
          </cell>
          <cell r="AE78">
            <v>374531.21085999999</v>
          </cell>
        </row>
        <row r="79">
          <cell r="C79" t="str">
            <v>Jul</v>
          </cell>
          <cell r="D79">
            <v>16509.88292</v>
          </cell>
          <cell r="E79">
            <v>51599.196389999997</v>
          </cell>
          <cell r="F79">
            <v>149496.96163999999</v>
          </cell>
          <cell r="G79">
            <v>73204.575679999994</v>
          </cell>
          <cell r="I79">
            <v>290810.61663</v>
          </cell>
          <cell r="J79">
            <v>2088627.44942</v>
          </cell>
          <cell r="O79" t="str">
            <v>Jul</v>
          </cell>
          <cell r="P79">
            <v>110466.79066</v>
          </cell>
          <cell r="Q79">
            <v>253845.3498</v>
          </cell>
          <cell r="R79">
            <v>51225.493450000002</v>
          </cell>
          <cell r="S79">
            <v>-94256.468999999997</v>
          </cell>
          <cell r="T79">
            <v>321281.16490999999</v>
          </cell>
          <cell r="Y79" t="str">
            <v>Jul</v>
          </cell>
          <cell r="Z79">
            <v>-264067.52395</v>
          </cell>
          <cell r="AA79">
            <v>321281.16490999999</v>
          </cell>
          <cell r="AB79">
            <v>-48781.607880000003</v>
          </cell>
          <cell r="AD79">
            <v>8432.0330799999865</v>
          </cell>
          <cell r="AE79">
            <v>382963.24393999996</v>
          </cell>
        </row>
        <row r="80">
          <cell r="C80" t="str">
            <v>Ago</v>
          </cell>
          <cell r="D80">
            <v>12483.22834</v>
          </cell>
          <cell r="E80">
            <v>39491.414960000002</v>
          </cell>
          <cell r="F80">
            <v>143572.23147</v>
          </cell>
          <cell r="G80">
            <v>81572.851240000004</v>
          </cell>
          <cell r="I80">
            <v>277119.72600999998</v>
          </cell>
          <cell r="J80">
            <v>2365747.1754299998</v>
          </cell>
          <cell r="O80" t="str">
            <v>Ago</v>
          </cell>
          <cell r="P80">
            <v>37726.592109999998</v>
          </cell>
          <cell r="Q80">
            <v>72316.851479999998</v>
          </cell>
          <cell r="R80">
            <v>79015.404259999996</v>
          </cell>
          <cell r="S80">
            <v>152112.35292</v>
          </cell>
          <cell r="T80">
            <v>341171.20077</v>
          </cell>
          <cell r="Y80" t="str">
            <v>Ago</v>
          </cell>
          <cell r="Z80">
            <v>-360503.07724999997</v>
          </cell>
          <cell r="AA80">
            <v>341171.20077</v>
          </cell>
          <cell r="AB80">
            <v>20697.60111</v>
          </cell>
          <cell r="AD80">
            <v>1365.7246300000224</v>
          </cell>
          <cell r="AE80">
            <v>384328.96856999997</v>
          </cell>
        </row>
        <row r="81">
          <cell r="C81" t="str">
            <v>Sep</v>
          </cell>
          <cell r="D81">
            <v>16334.681200000001</v>
          </cell>
          <cell r="E81">
            <v>52744.689079999996</v>
          </cell>
          <cell r="F81">
            <v>157138.80377999999</v>
          </cell>
          <cell r="G81">
            <v>68840.195129999993</v>
          </cell>
          <cell r="I81">
            <v>295058.36919</v>
          </cell>
          <cell r="J81">
            <v>2660805.5446199998</v>
          </cell>
          <cell r="O81" t="str">
            <v>Sep</v>
          </cell>
          <cell r="P81">
            <v>-95000.641229999994</v>
          </cell>
          <cell r="Q81">
            <v>222371.19696</v>
          </cell>
          <cell r="R81">
            <v>43911.842420000001</v>
          </cell>
          <cell r="S81">
            <v>91968.901190000004</v>
          </cell>
          <cell r="T81">
            <v>263251.29934000003</v>
          </cell>
          <cell r="Y81" t="str">
            <v>Sep</v>
          </cell>
          <cell r="Z81">
            <v>-390693.57530999999</v>
          </cell>
          <cell r="AA81">
            <v>263251.29934000003</v>
          </cell>
          <cell r="AB81">
            <v>75243.923989999996</v>
          </cell>
          <cell r="AD81">
            <v>-52198.351979999963</v>
          </cell>
          <cell r="AE81">
            <v>332130.61658999999</v>
          </cell>
        </row>
        <row r="82">
          <cell r="C82" t="str">
            <v>Oct</v>
          </cell>
          <cell r="D82">
            <v>11612.36325</v>
          </cell>
          <cell r="E82">
            <v>51320.680919999999</v>
          </cell>
          <cell r="F82">
            <v>163909.54290999999</v>
          </cell>
          <cell r="G82">
            <v>135955.71891</v>
          </cell>
          <cell r="I82">
            <v>362798.30599000002</v>
          </cell>
          <cell r="J82">
            <v>3023603.8506100001</v>
          </cell>
          <cell r="O82" t="str">
            <v>Oct</v>
          </cell>
          <cell r="P82">
            <v>24700.78744</v>
          </cell>
          <cell r="Q82">
            <v>139115.98645999999</v>
          </cell>
          <cell r="R82">
            <v>29956.165359999999</v>
          </cell>
          <cell r="S82">
            <v>119041.85800000001</v>
          </cell>
          <cell r="T82">
            <v>312814.79726000002</v>
          </cell>
          <cell r="Y82" t="str">
            <v>Oct</v>
          </cell>
          <cell r="Z82">
            <v>-468380.16363000002</v>
          </cell>
          <cell r="AA82">
            <v>312814.79726000002</v>
          </cell>
          <cell r="AB82">
            <v>84511.02966</v>
          </cell>
          <cell r="AD82">
            <v>-71054.336710000003</v>
          </cell>
          <cell r="AE82">
            <v>261076.27987999999</v>
          </cell>
        </row>
        <row r="83">
          <cell r="C83" t="str">
            <v>Nov</v>
          </cell>
          <cell r="D83">
            <v>8897.1105499999994</v>
          </cell>
          <cell r="E83">
            <v>64508.007290000001</v>
          </cell>
          <cell r="F83">
            <v>128513.30305</v>
          </cell>
          <cell r="G83">
            <v>77227.288709999993</v>
          </cell>
          <cell r="I83">
            <v>279145.7096</v>
          </cell>
          <cell r="J83">
            <v>3302749.5602100003</v>
          </cell>
          <cell r="O83" t="str">
            <v>Nov</v>
          </cell>
          <cell r="P83">
            <v>254261.07813000001</v>
          </cell>
          <cell r="Q83">
            <v>80707.009720000002</v>
          </cell>
          <cell r="R83">
            <v>14870.71225</v>
          </cell>
          <cell r="S83">
            <v>-56106.877130000001</v>
          </cell>
          <cell r="T83">
            <v>293731.92297000001</v>
          </cell>
          <cell r="Y83" t="str">
            <v>Nov</v>
          </cell>
          <cell r="Z83">
            <v>-372885.19235000003</v>
          </cell>
          <cell r="AA83">
            <v>293731.92297000001</v>
          </cell>
          <cell r="AB83">
            <v>-92655.165349999996</v>
          </cell>
          <cell r="AD83">
            <v>-171808.43473000001</v>
          </cell>
          <cell r="AE83">
            <v>89267.845149999979</v>
          </cell>
        </row>
        <row r="84">
          <cell r="C84" t="str">
            <v>Dic*</v>
          </cell>
          <cell r="D84">
            <v>10132.466899999999</v>
          </cell>
          <cell r="E84">
            <v>46590.802000000003</v>
          </cell>
          <cell r="F84">
            <v>171270.48352000001</v>
          </cell>
          <cell r="G84">
            <v>81626.550369999997</v>
          </cell>
          <cell r="I84">
            <v>309620.30278999999</v>
          </cell>
          <cell r="J84">
            <v>3612369.8630000004</v>
          </cell>
          <cell r="O84" t="str">
            <v>Dic*</v>
          </cell>
          <cell r="P84">
            <v>325608.04703000002</v>
          </cell>
          <cell r="Q84">
            <v>104433.15297</v>
          </cell>
          <cell r="R84">
            <v>-145634.39257</v>
          </cell>
          <cell r="S84">
            <v>339664.25956999999</v>
          </cell>
          <cell r="T84">
            <v>624071.06700000004</v>
          </cell>
          <cell r="Y84" t="str">
            <v>Dic*</v>
          </cell>
          <cell r="Z84">
            <v>-704786.19742999994</v>
          </cell>
          <cell r="AA84">
            <v>624071.06700000004</v>
          </cell>
          <cell r="AB84">
            <v>-23843.962</v>
          </cell>
          <cell r="AD84">
            <v>-104559.0924299999</v>
          </cell>
          <cell r="AE84">
            <v>-15291.247279999923</v>
          </cell>
        </row>
        <row r="85">
          <cell r="B85" t="str">
            <v>1998 (p)</v>
          </cell>
          <cell r="C85" t="str">
            <v>Ene</v>
          </cell>
          <cell r="D85">
            <v>10350.36</v>
          </cell>
          <cell r="E85">
            <v>38654.15</v>
          </cell>
          <cell r="F85">
            <v>141359.57999999999</v>
          </cell>
          <cell r="G85">
            <v>64620.83</v>
          </cell>
          <cell r="I85">
            <v>254984.93</v>
          </cell>
          <cell r="J85">
            <v>254984.93</v>
          </cell>
          <cell r="N85" t="str">
            <v>1998 (p)</v>
          </cell>
          <cell r="O85" t="str">
            <v>Ene</v>
          </cell>
          <cell r="P85">
            <v>-31332.01</v>
          </cell>
          <cell r="Q85">
            <v>99502.02</v>
          </cell>
          <cell r="R85">
            <v>20191.490000000002</v>
          </cell>
          <cell r="S85">
            <v>74486.600000000006</v>
          </cell>
          <cell r="T85">
            <v>162848.10999999999</v>
          </cell>
          <cell r="X85" t="str">
            <v>1998 (p)</v>
          </cell>
          <cell r="Y85" t="str">
            <v>Ene</v>
          </cell>
          <cell r="Z85">
            <v>-348426.18</v>
          </cell>
          <cell r="AA85">
            <v>162848.10999999999</v>
          </cell>
          <cell r="AB85">
            <v>51421.14</v>
          </cell>
          <cell r="AD85">
            <v>-134156.93</v>
          </cell>
          <cell r="AE85">
            <v>-134156.93</v>
          </cell>
        </row>
        <row r="86">
          <cell r="C86" t="str">
            <v>Feb</v>
          </cell>
          <cell r="D86">
            <v>10893.68</v>
          </cell>
          <cell r="E86">
            <v>38069.46</v>
          </cell>
          <cell r="F86">
            <v>175743.2</v>
          </cell>
          <cell r="G86">
            <v>84835.18</v>
          </cell>
          <cell r="I86">
            <v>309541.51</v>
          </cell>
          <cell r="J86">
            <v>564526.43999999994</v>
          </cell>
          <cell r="O86" t="str">
            <v>Feb</v>
          </cell>
          <cell r="P86">
            <v>-156472.51</v>
          </cell>
          <cell r="Q86">
            <v>-23378.959999999999</v>
          </cell>
          <cell r="R86">
            <v>75058.59</v>
          </cell>
          <cell r="S86">
            <v>228413.5</v>
          </cell>
          <cell r="T86">
            <v>123620.62</v>
          </cell>
          <cell r="Y86" t="str">
            <v>Feb</v>
          </cell>
          <cell r="Z86">
            <v>-502325.52</v>
          </cell>
          <cell r="AA86">
            <v>123620.62</v>
          </cell>
          <cell r="AB86">
            <v>-4553.8900000000003</v>
          </cell>
          <cell r="AD86">
            <v>-383258.79000000004</v>
          </cell>
          <cell r="AE86">
            <v>-517415.72000000003</v>
          </cell>
        </row>
        <row r="87">
          <cell r="C87" t="str">
            <v>Mar</v>
          </cell>
          <cell r="D87">
            <v>13134.91</v>
          </cell>
          <cell r="E87">
            <v>40891.97</v>
          </cell>
          <cell r="F87">
            <v>198210.64</v>
          </cell>
          <cell r="G87">
            <v>53448.95</v>
          </cell>
          <cell r="I87">
            <v>305686.46999999997</v>
          </cell>
          <cell r="J87">
            <v>870212.90999999992</v>
          </cell>
          <cell r="O87" t="str">
            <v>Mar</v>
          </cell>
          <cell r="P87">
            <v>-53401.21</v>
          </cell>
          <cell r="Q87">
            <v>306741.19</v>
          </cell>
          <cell r="R87">
            <v>112396.05</v>
          </cell>
          <cell r="S87">
            <v>30810.97</v>
          </cell>
          <cell r="T87">
            <v>396546.99</v>
          </cell>
          <cell r="Y87" t="str">
            <v>Mar</v>
          </cell>
          <cell r="Z87">
            <v>-364162.52</v>
          </cell>
          <cell r="AA87">
            <v>396546.99</v>
          </cell>
          <cell r="AB87">
            <v>-47351.27</v>
          </cell>
          <cell r="AD87">
            <v>-14966.800000000025</v>
          </cell>
          <cell r="AE87">
            <v>-532382.52</v>
          </cell>
        </row>
        <row r="88">
          <cell r="C88" t="str">
            <v>Abr</v>
          </cell>
          <cell r="D88">
            <v>11312.82</v>
          </cell>
          <cell r="E88">
            <v>20504.63</v>
          </cell>
          <cell r="F88">
            <v>132084.14000000001</v>
          </cell>
          <cell r="G88">
            <v>58506.01</v>
          </cell>
          <cell r="I88">
            <v>222407.6</v>
          </cell>
          <cell r="J88">
            <v>1092620.51</v>
          </cell>
          <cell r="O88" t="str">
            <v>Abr</v>
          </cell>
          <cell r="P88">
            <v>139867.62</v>
          </cell>
          <cell r="Q88">
            <v>1862.3</v>
          </cell>
          <cell r="R88">
            <v>-82200.7</v>
          </cell>
          <cell r="S88">
            <v>360769.95</v>
          </cell>
          <cell r="T88">
            <v>420299.17</v>
          </cell>
          <cell r="Y88" t="str">
            <v>Abr</v>
          </cell>
          <cell r="Z88">
            <v>-437407.52</v>
          </cell>
          <cell r="AA88">
            <v>420299.17</v>
          </cell>
          <cell r="AB88">
            <v>46255.37</v>
          </cell>
          <cell r="AD88">
            <v>29147.019999999968</v>
          </cell>
          <cell r="AE88">
            <v>-503235.50000000006</v>
          </cell>
        </row>
        <row r="89">
          <cell r="C89" t="str">
            <v>May</v>
          </cell>
          <cell r="D89">
            <v>11299.3</v>
          </cell>
          <cell r="E89">
            <v>42845.34</v>
          </cell>
          <cell r="F89">
            <v>146338.59</v>
          </cell>
          <cell r="G89">
            <v>64830.01</v>
          </cell>
          <cell r="I89">
            <v>265313.24</v>
          </cell>
          <cell r="J89">
            <v>1357933.75</v>
          </cell>
          <cell r="O89" t="str">
            <v>May</v>
          </cell>
          <cell r="P89">
            <v>-79317.759999999995</v>
          </cell>
          <cell r="Q89">
            <v>116938.7</v>
          </cell>
          <cell r="R89">
            <v>1452.76</v>
          </cell>
          <cell r="S89">
            <v>56047.37</v>
          </cell>
          <cell r="T89">
            <v>95121.07</v>
          </cell>
          <cell r="Y89" t="str">
            <v>May</v>
          </cell>
          <cell r="Z89">
            <v>-306738.15999999997</v>
          </cell>
          <cell r="AA89">
            <v>95121.07</v>
          </cell>
          <cell r="AB89">
            <v>-9538.5</v>
          </cell>
          <cell r="AD89">
            <v>-221155.58999999997</v>
          </cell>
          <cell r="AE89">
            <v>-724391.09000000008</v>
          </cell>
        </row>
        <row r="90">
          <cell r="C90" t="str">
            <v>Jun</v>
          </cell>
          <cell r="D90">
            <v>8542.1299999999992</v>
          </cell>
          <cell r="E90">
            <v>39315.74</v>
          </cell>
          <cell r="F90">
            <v>216487.16</v>
          </cell>
          <cell r="G90">
            <v>73331.039999999994</v>
          </cell>
          <cell r="I90">
            <v>337676.07</v>
          </cell>
          <cell r="J90">
            <v>1695609.82</v>
          </cell>
          <cell r="O90" t="str">
            <v>Jun</v>
          </cell>
          <cell r="P90">
            <v>245343.97</v>
          </cell>
          <cell r="Q90">
            <v>45753.22</v>
          </cell>
          <cell r="R90">
            <v>99029.96</v>
          </cell>
          <cell r="S90">
            <v>-236034.1</v>
          </cell>
          <cell r="T90">
            <v>154093.04999999999</v>
          </cell>
          <cell r="Y90" t="str">
            <v>Jun</v>
          </cell>
          <cell r="Z90">
            <v>-264890.26</v>
          </cell>
          <cell r="AA90">
            <v>154093.04999999999</v>
          </cell>
          <cell r="AB90">
            <v>-11642.94</v>
          </cell>
          <cell r="AD90">
            <v>-122440.15000000002</v>
          </cell>
          <cell r="AE90">
            <v>-846831.24000000011</v>
          </cell>
        </row>
        <row r="91">
          <cell r="C91" t="str">
            <v>Jul</v>
          </cell>
          <cell r="D91">
            <v>13305.43</v>
          </cell>
          <cell r="E91">
            <v>44901.56</v>
          </cell>
          <cell r="F91">
            <v>173022.91</v>
          </cell>
          <cell r="G91">
            <v>73759.42</v>
          </cell>
          <cell r="I91">
            <v>304989.31</v>
          </cell>
          <cell r="J91">
            <v>2000599.1300000001</v>
          </cell>
          <cell r="O91" t="str">
            <v>Jul</v>
          </cell>
          <cell r="P91">
            <v>104147.92</v>
          </cell>
          <cell r="Q91">
            <v>67419.34</v>
          </cell>
          <cell r="R91">
            <v>22597.29</v>
          </cell>
          <cell r="S91">
            <v>205193.55</v>
          </cell>
          <cell r="T91">
            <v>399358.1</v>
          </cell>
          <cell r="Y91" t="str">
            <v>Jul</v>
          </cell>
          <cell r="Z91">
            <v>-358849.07</v>
          </cell>
          <cell r="AA91">
            <v>399358.1</v>
          </cell>
          <cell r="AB91">
            <v>-20763.150000000001</v>
          </cell>
          <cell r="AD91">
            <v>19745.879999999968</v>
          </cell>
          <cell r="AE91">
            <v>-827085.3600000001</v>
          </cell>
        </row>
        <row r="92">
          <cell r="C92" t="str">
            <v>Ago</v>
          </cell>
          <cell r="D92">
            <v>14915.26</v>
          </cell>
          <cell r="E92">
            <v>37989.919999999998</v>
          </cell>
          <cell r="F92">
            <v>165859.29</v>
          </cell>
          <cell r="G92">
            <v>61032.17</v>
          </cell>
          <cell r="I92">
            <v>279796.64</v>
          </cell>
          <cell r="J92">
            <v>2280395.77</v>
          </cell>
          <cell r="O92" t="str">
            <v>Ago</v>
          </cell>
          <cell r="P92">
            <v>22458.76</v>
          </cell>
          <cell r="Q92">
            <v>123808.86</v>
          </cell>
          <cell r="R92">
            <v>94869.87</v>
          </cell>
          <cell r="S92">
            <v>19392.7</v>
          </cell>
          <cell r="T92">
            <v>260530.19</v>
          </cell>
          <cell r="Y92" t="str">
            <v>Ago</v>
          </cell>
          <cell r="Z92">
            <v>-485730.44</v>
          </cell>
          <cell r="AA92">
            <v>260530.19</v>
          </cell>
          <cell r="AB92">
            <v>80609.039999999994</v>
          </cell>
          <cell r="AD92">
            <v>-144591.21000000002</v>
          </cell>
          <cell r="AE92">
            <v>-971676.57000000007</v>
          </cell>
        </row>
        <row r="93">
          <cell r="C93" t="str">
            <v>Sep</v>
          </cell>
          <cell r="D93">
            <v>16112.31</v>
          </cell>
          <cell r="E93">
            <v>41540.68</v>
          </cell>
          <cell r="F93">
            <v>158923.64000000001</v>
          </cell>
          <cell r="G93">
            <v>87479.14</v>
          </cell>
          <cell r="I93">
            <v>304055.77</v>
          </cell>
          <cell r="J93">
            <v>2584451.54</v>
          </cell>
          <cell r="O93" t="str">
            <v>Sep</v>
          </cell>
          <cell r="P93">
            <v>38638.35</v>
          </cell>
          <cell r="Q93">
            <v>-28011.25</v>
          </cell>
          <cell r="R93">
            <v>105483.87</v>
          </cell>
          <cell r="S93">
            <v>116893.55</v>
          </cell>
          <cell r="T93">
            <v>233004.53</v>
          </cell>
          <cell r="Y93" t="str">
            <v>Sep</v>
          </cell>
          <cell r="Z93">
            <v>-544634.78</v>
          </cell>
          <cell r="AA93">
            <v>233004.53</v>
          </cell>
          <cell r="AB93">
            <v>130316.84</v>
          </cell>
          <cell r="AD93">
            <v>-181313.41</v>
          </cell>
          <cell r="AE93">
            <v>-1152989.98</v>
          </cell>
        </row>
        <row r="94">
          <cell r="C94" t="str">
            <v>Oct</v>
          </cell>
          <cell r="D94">
            <v>18547.2</v>
          </cell>
          <cell r="E94">
            <v>47377.14</v>
          </cell>
          <cell r="F94">
            <v>219066.48</v>
          </cell>
          <cell r="G94">
            <v>154365.04999999999</v>
          </cell>
          <cell r="I94">
            <v>439355.88</v>
          </cell>
          <cell r="J94">
            <v>3023807.42</v>
          </cell>
          <cell r="O94" t="str">
            <v>Oct</v>
          </cell>
          <cell r="P94">
            <v>-79962.52</v>
          </cell>
          <cell r="Q94">
            <v>281071.24</v>
          </cell>
          <cell r="R94">
            <v>37354.61</v>
          </cell>
          <cell r="S94">
            <v>-27857.3</v>
          </cell>
          <cell r="T94">
            <v>210606.02</v>
          </cell>
          <cell r="Y94" t="str">
            <v>Oct</v>
          </cell>
          <cell r="Z94">
            <v>-264364.52</v>
          </cell>
          <cell r="AA94">
            <v>210606.02</v>
          </cell>
          <cell r="AB94">
            <v>27411.05</v>
          </cell>
          <cell r="AD94">
            <v>-26347.45000000003</v>
          </cell>
          <cell r="AE94">
            <v>-1179337.43</v>
          </cell>
        </row>
        <row r="95">
          <cell r="C95" t="str">
            <v>Nov</v>
          </cell>
          <cell r="D95">
            <v>24314.69</v>
          </cell>
          <cell r="E95">
            <v>44269.94</v>
          </cell>
          <cell r="F95">
            <v>184052.61</v>
          </cell>
          <cell r="G95">
            <v>97184.81</v>
          </cell>
          <cell r="I95">
            <v>349822.05</v>
          </cell>
          <cell r="J95">
            <v>3373629.4699999997</v>
          </cell>
          <cell r="O95" t="str">
            <v>Nov</v>
          </cell>
          <cell r="P95">
            <v>97681.36</v>
          </cell>
          <cell r="Q95">
            <v>68340.259999999995</v>
          </cell>
          <cell r="R95">
            <v>14484.96</v>
          </cell>
          <cell r="S95">
            <v>40799.53</v>
          </cell>
          <cell r="T95">
            <v>221306.12</v>
          </cell>
          <cell r="Y95" t="str">
            <v>Nov</v>
          </cell>
          <cell r="Z95">
            <v>-126822.47</v>
          </cell>
          <cell r="AA95">
            <v>221306.12</v>
          </cell>
          <cell r="AB95">
            <v>-121735.41</v>
          </cell>
          <cell r="AD95">
            <v>-27251.760000000009</v>
          </cell>
          <cell r="AE95">
            <v>-1206589.19</v>
          </cell>
        </row>
        <row r="96">
          <cell r="C96" t="str">
            <v>Dic*</v>
          </cell>
          <cell r="D96">
            <v>16940.04</v>
          </cell>
          <cell r="E96">
            <v>59954.76</v>
          </cell>
          <cell r="F96">
            <v>207862.27</v>
          </cell>
          <cell r="G96">
            <v>59423.1</v>
          </cell>
          <cell r="I96">
            <v>344180.17</v>
          </cell>
          <cell r="J96">
            <v>3717809.6399999997</v>
          </cell>
          <cell r="O96" t="str">
            <v>Dic*</v>
          </cell>
          <cell r="P96">
            <v>170131.23</v>
          </cell>
          <cell r="Q96">
            <v>274086.99</v>
          </cell>
          <cell r="R96">
            <v>34125.620000000003</v>
          </cell>
          <cell r="S96">
            <v>-224072.13</v>
          </cell>
          <cell r="T96">
            <v>254271.72</v>
          </cell>
          <cell r="Y96" t="str">
            <v>Dic*</v>
          </cell>
          <cell r="Z96">
            <v>-265991.27</v>
          </cell>
          <cell r="AA96">
            <v>254271.72</v>
          </cell>
          <cell r="AB96">
            <v>41058.42</v>
          </cell>
          <cell r="AD96">
            <v>29338.869999999981</v>
          </cell>
          <cell r="AE96">
            <v>-1177250.32</v>
          </cell>
        </row>
        <row r="110">
          <cell r="B110" t="str">
            <v>Cuadro II-3B</v>
          </cell>
          <cell r="N110" t="str">
            <v>Cuadro II-4B</v>
          </cell>
          <cell r="X110" t="str">
            <v>Cuadro II-5B</v>
          </cell>
        </row>
        <row r="112">
          <cell r="B112" t="str">
            <v>REINTEGROS POR SERVICIOS FINANCIEROS Y NO FINANCIEROS</v>
          </cell>
          <cell r="N112" t="str">
            <v>CUENTA DE CAPITAL</v>
          </cell>
          <cell r="X112" t="str">
            <v>BALANZA CAMBIARIA</v>
          </cell>
        </row>
        <row r="114">
          <cell r="B114" t="str">
            <v>(Valores acumulados)</v>
          </cell>
          <cell r="N114" t="str">
            <v>(Valores acumulados)</v>
          </cell>
          <cell r="X114" t="str">
            <v>(Valores acumulados)</v>
          </cell>
        </row>
        <row r="116">
          <cell r="G116" t="str">
            <v xml:space="preserve">               (Miles de dólares)</v>
          </cell>
          <cell r="S116" t="str">
            <v xml:space="preserve">                         (Miles de dólares)</v>
          </cell>
          <cell r="AB116" t="str">
            <v xml:space="preserve">                                (Miles de dólares)</v>
          </cell>
        </row>
        <row r="117">
          <cell r="B117" t="str">
            <v>Período</v>
          </cell>
          <cell r="D117" t="str">
            <v>Turismo</v>
          </cell>
          <cell r="E117" t="str">
            <v>Transferencias</v>
          </cell>
          <cell r="F117" t="str">
            <v>Otros servicios</v>
          </cell>
          <cell r="G117" t="str">
            <v>Servicios</v>
          </cell>
          <cell r="I117" t="str">
            <v xml:space="preserve">    Servicios</v>
          </cell>
          <cell r="N117" t="str">
            <v>Período</v>
          </cell>
          <cell r="P117" t="str">
            <v>Sector</v>
          </cell>
          <cell r="Q117" t="str">
            <v>Inversión</v>
          </cell>
          <cell r="R117" t="str">
            <v>Sector</v>
          </cell>
          <cell r="S117" t="str">
            <v>Operaciones</v>
          </cell>
          <cell r="T117" t="str">
            <v>Financiación</v>
          </cell>
          <cell r="Y117" t="str">
            <v>Período</v>
          </cell>
          <cell r="Z117" t="str">
            <v>Superávit o</v>
          </cell>
          <cell r="AA117" t="str">
            <v xml:space="preserve">  Financiación</v>
          </cell>
          <cell r="AB117" t="str">
            <v>Causaciones</v>
          </cell>
          <cell r="AD117" t="str">
            <v>Var. reservas</v>
          </cell>
        </row>
        <row r="118">
          <cell r="E118" t="str">
            <v>e ingresos</v>
          </cell>
          <cell r="F118" t="str">
            <v>no financieros</v>
          </cell>
          <cell r="G118" t="str">
            <v>financieros</v>
          </cell>
          <cell r="I118" t="str">
            <v>totales</v>
          </cell>
          <cell r="P118" t="str">
            <v>privado¹</v>
          </cell>
          <cell r="Q118" t="str">
            <v>extranjera</v>
          </cell>
          <cell r="R118" t="str">
            <v>oficial¹</v>
          </cell>
          <cell r="S118" t="str">
            <v>especiales²</v>
          </cell>
          <cell r="T118" t="str">
            <v>neta</v>
          </cell>
          <cell r="Z118" t="str">
            <v>déficit en</v>
          </cell>
          <cell r="AA118" t="str">
            <v>neta</v>
          </cell>
          <cell r="AB118" t="str">
            <v>valuac. y prov.</v>
          </cell>
          <cell r="AD118" t="str">
            <v>netas</v>
          </cell>
        </row>
        <row r="119">
          <cell r="E119" t="str">
            <v>personales</v>
          </cell>
          <cell r="Q119" t="str">
            <v>neta</v>
          </cell>
          <cell r="Z119" t="str">
            <v>Cta. Cte.</v>
          </cell>
        </row>
        <row r="120">
          <cell r="C120" t="str">
            <v>Ene/92</v>
          </cell>
          <cell r="D120">
            <v>114511</v>
          </cell>
          <cell r="E120">
            <v>153740</v>
          </cell>
          <cell r="F120">
            <v>29600</v>
          </cell>
          <cell r="G120">
            <v>33905</v>
          </cell>
          <cell r="I120">
            <v>331756</v>
          </cell>
          <cell r="O120" t="str">
            <v>Ene/92</v>
          </cell>
          <cell r="P120">
            <v>0</v>
          </cell>
          <cell r="Q120">
            <v>0</v>
          </cell>
          <cell r="R120">
            <v>0</v>
          </cell>
          <cell r="S120">
            <v>0</v>
          </cell>
          <cell r="T120">
            <v>0</v>
          </cell>
          <cell r="Y120" t="str">
            <v>Ene/92</v>
          </cell>
          <cell r="Z120">
            <v>0</v>
          </cell>
          <cell r="AA120">
            <v>0</v>
          </cell>
          <cell r="AB120">
            <v>0</v>
          </cell>
          <cell r="AD120">
            <v>0</v>
          </cell>
        </row>
        <row r="121">
          <cell r="C121" t="str">
            <v>Feb</v>
          </cell>
          <cell r="D121">
            <v>182466</v>
          </cell>
          <cell r="E121">
            <v>281676</v>
          </cell>
          <cell r="F121">
            <v>61700</v>
          </cell>
          <cell r="G121">
            <v>67953</v>
          </cell>
          <cell r="I121">
            <v>593795</v>
          </cell>
          <cell r="O121" t="str">
            <v>Feb</v>
          </cell>
          <cell r="P121">
            <v>0</v>
          </cell>
          <cell r="Q121">
            <v>0</v>
          </cell>
          <cell r="R121">
            <v>0</v>
          </cell>
          <cell r="S121">
            <v>0</v>
          </cell>
          <cell r="T121">
            <v>0</v>
          </cell>
          <cell r="Y121" t="str">
            <v>Feb</v>
          </cell>
          <cell r="Z121">
            <v>0</v>
          </cell>
          <cell r="AA121">
            <v>0</v>
          </cell>
          <cell r="AB121">
            <v>0</v>
          </cell>
          <cell r="AD121">
            <v>0</v>
          </cell>
        </row>
        <row r="122">
          <cell r="C122" t="str">
            <v>Mar</v>
          </cell>
          <cell r="D122">
            <v>269818</v>
          </cell>
          <cell r="E122">
            <v>443310</v>
          </cell>
          <cell r="F122">
            <v>93100</v>
          </cell>
          <cell r="G122">
            <v>97478</v>
          </cell>
          <cell r="I122">
            <v>903706</v>
          </cell>
          <cell r="O122" t="str">
            <v>Mar</v>
          </cell>
          <cell r="P122">
            <v>0</v>
          </cell>
          <cell r="Q122">
            <v>0</v>
          </cell>
          <cell r="R122">
            <v>0</v>
          </cell>
          <cell r="S122">
            <v>0</v>
          </cell>
          <cell r="T122">
            <v>0</v>
          </cell>
          <cell r="Y122" t="str">
            <v>Mar</v>
          </cell>
          <cell r="Z122">
            <v>0</v>
          </cell>
          <cell r="AA122">
            <v>0</v>
          </cell>
          <cell r="AB122">
            <v>0</v>
          </cell>
          <cell r="AD122">
            <v>0</v>
          </cell>
        </row>
        <row r="123">
          <cell r="C123" t="str">
            <v>Abr</v>
          </cell>
          <cell r="D123">
            <v>345483</v>
          </cell>
          <cell r="E123">
            <v>595562</v>
          </cell>
          <cell r="F123">
            <v>126300</v>
          </cell>
          <cell r="G123">
            <v>126982</v>
          </cell>
          <cell r="I123">
            <v>1194327</v>
          </cell>
          <cell r="O123" t="str">
            <v>Abr</v>
          </cell>
          <cell r="P123">
            <v>0</v>
          </cell>
          <cell r="Q123">
            <v>0</v>
          </cell>
          <cell r="R123">
            <v>0</v>
          </cell>
          <cell r="S123">
            <v>0</v>
          </cell>
          <cell r="T123">
            <v>0</v>
          </cell>
          <cell r="Y123" t="str">
            <v>Abr</v>
          </cell>
          <cell r="Z123">
            <v>0</v>
          </cell>
          <cell r="AA123">
            <v>0</v>
          </cell>
          <cell r="AB123">
            <v>0</v>
          </cell>
          <cell r="AD123">
            <v>0</v>
          </cell>
        </row>
        <row r="124">
          <cell r="C124" t="str">
            <v>May</v>
          </cell>
          <cell r="D124">
            <v>406393</v>
          </cell>
          <cell r="E124">
            <v>783442</v>
          </cell>
          <cell r="F124">
            <v>155700</v>
          </cell>
          <cell r="G124">
            <v>161143</v>
          </cell>
          <cell r="I124">
            <v>1506678</v>
          </cell>
          <cell r="O124" t="str">
            <v>May</v>
          </cell>
          <cell r="P124">
            <v>0</v>
          </cell>
          <cell r="Q124">
            <v>0</v>
          </cell>
          <cell r="R124">
            <v>0</v>
          </cell>
          <cell r="S124">
            <v>0</v>
          </cell>
          <cell r="T124">
            <v>0</v>
          </cell>
          <cell r="Y124" t="str">
            <v>May</v>
          </cell>
          <cell r="Z124">
            <v>0</v>
          </cell>
          <cell r="AA124">
            <v>0</v>
          </cell>
          <cell r="AB124">
            <v>0</v>
          </cell>
          <cell r="AD124">
            <v>0</v>
          </cell>
        </row>
        <row r="125">
          <cell r="C125" t="str">
            <v>Jun</v>
          </cell>
          <cell r="D125">
            <v>476180</v>
          </cell>
          <cell r="E125">
            <v>970946</v>
          </cell>
          <cell r="F125">
            <v>182000</v>
          </cell>
          <cell r="G125">
            <v>192968</v>
          </cell>
          <cell r="I125">
            <v>1822094</v>
          </cell>
          <cell r="O125" t="str">
            <v>Jun</v>
          </cell>
          <cell r="P125">
            <v>0</v>
          </cell>
          <cell r="Q125">
            <v>0</v>
          </cell>
          <cell r="R125">
            <v>0</v>
          </cell>
          <cell r="S125">
            <v>0</v>
          </cell>
          <cell r="T125">
            <v>0</v>
          </cell>
          <cell r="Y125" t="str">
            <v>Jun</v>
          </cell>
          <cell r="Z125">
            <v>0</v>
          </cell>
          <cell r="AA125">
            <v>0</v>
          </cell>
          <cell r="AB125">
            <v>0</v>
          </cell>
          <cell r="AD125">
            <v>0</v>
          </cell>
        </row>
        <row r="126">
          <cell r="C126" t="str">
            <v>Jul</v>
          </cell>
          <cell r="D126">
            <v>547507</v>
          </cell>
          <cell r="E126">
            <v>1121655</v>
          </cell>
          <cell r="F126">
            <v>209800</v>
          </cell>
          <cell r="G126">
            <v>224540</v>
          </cell>
          <cell r="I126">
            <v>2103502</v>
          </cell>
          <cell r="O126" t="str">
            <v>Jul</v>
          </cell>
          <cell r="P126">
            <v>0</v>
          </cell>
          <cell r="Q126">
            <v>0</v>
          </cell>
          <cell r="R126">
            <v>0</v>
          </cell>
          <cell r="S126">
            <v>0</v>
          </cell>
          <cell r="T126">
            <v>0</v>
          </cell>
          <cell r="Y126" t="str">
            <v>Jul</v>
          </cell>
          <cell r="Z126">
            <v>0</v>
          </cell>
          <cell r="AA126">
            <v>0</v>
          </cell>
          <cell r="AB126">
            <v>0</v>
          </cell>
          <cell r="AD126">
            <v>0</v>
          </cell>
        </row>
        <row r="127">
          <cell r="C127" t="str">
            <v>Ago</v>
          </cell>
          <cell r="D127">
            <v>609528</v>
          </cell>
          <cell r="E127">
            <v>1202870</v>
          </cell>
          <cell r="F127">
            <v>237900</v>
          </cell>
          <cell r="G127">
            <v>256561</v>
          </cell>
          <cell r="I127">
            <v>2306859</v>
          </cell>
          <cell r="O127" t="str">
            <v>Ago</v>
          </cell>
          <cell r="P127">
            <v>0</v>
          </cell>
          <cell r="Q127">
            <v>0</v>
          </cell>
          <cell r="R127">
            <v>0</v>
          </cell>
          <cell r="S127">
            <v>0</v>
          </cell>
          <cell r="T127">
            <v>0</v>
          </cell>
          <cell r="Y127" t="str">
            <v>Ago</v>
          </cell>
          <cell r="Z127">
            <v>0</v>
          </cell>
          <cell r="AA127">
            <v>0</v>
          </cell>
          <cell r="AB127">
            <v>0</v>
          </cell>
          <cell r="AD127">
            <v>0</v>
          </cell>
        </row>
        <row r="128">
          <cell r="C128" t="str">
            <v>Sep</v>
          </cell>
          <cell r="D128">
            <v>705309</v>
          </cell>
          <cell r="E128">
            <v>1306602</v>
          </cell>
          <cell r="F128">
            <v>277800</v>
          </cell>
          <cell r="G128">
            <v>287128</v>
          </cell>
          <cell r="I128">
            <v>2576839</v>
          </cell>
          <cell r="O128" t="str">
            <v>Sep</v>
          </cell>
          <cell r="P128">
            <v>0</v>
          </cell>
          <cell r="Q128">
            <v>0</v>
          </cell>
          <cell r="R128">
            <v>0</v>
          </cell>
          <cell r="S128">
            <v>0</v>
          </cell>
          <cell r="T128">
            <v>0</v>
          </cell>
          <cell r="Y128" t="str">
            <v>Sep</v>
          </cell>
          <cell r="Z128">
            <v>0</v>
          </cell>
          <cell r="AA128">
            <v>0</v>
          </cell>
          <cell r="AB128">
            <v>0</v>
          </cell>
          <cell r="AD128">
            <v>0</v>
          </cell>
        </row>
        <row r="129">
          <cell r="C129" t="str">
            <v>Oct</v>
          </cell>
          <cell r="D129">
            <v>731988</v>
          </cell>
          <cell r="E129">
            <v>1389480</v>
          </cell>
          <cell r="F129">
            <v>339800</v>
          </cell>
          <cell r="G129">
            <v>330481</v>
          </cell>
          <cell r="I129">
            <v>2791749</v>
          </cell>
          <cell r="O129" t="str">
            <v>Oct</v>
          </cell>
          <cell r="P129">
            <v>0</v>
          </cell>
          <cell r="Q129">
            <v>0</v>
          </cell>
          <cell r="R129">
            <v>0</v>
          </cell>
          <cell r="S129">
            <v>0</v>
          </cell>
          <cell r="T129">
            <v>0</v>
          </cell>
          <cell r="Y129" t="str">
            <v>Oct</v>
          </cell>
          <cell r="Z129">
            <v>0</v>
          </cell>
          <cell r="AA129">
            <v>0</v>
          </cell>
          <cell r="AB129">
            <v>0</v>
          </cell>
          <cell r="AD129">
            <v>0</v>
          </cell>
        </row>
        <row r="130">
          <cell r="C130" t="str">
            <v>Nov</v>
          </cell>
          <cell r="D130">
            <v>765108</v>
          </cell>
          <cell r="E130">
            <v>1470365</v>
          </cell>
          <cell r="F130">
            <v>382900</v>
          </cell>
          <cell r="G130">
            <v>364688</v>
          </cell>
          <cell r="I130">
            <v>2983061</v>
          </cell>
          <cell r="O130" t="str">
            <v>Nov</v>
          </cell>
          <cell r="P130">
            <v>0</v>
          </cell>
          <cell r="Q130">
            <v>0</v>
          </cell>
          <cell r="R130">
            <v>0</v>
          </cell>
          <cell r="S130">
            <v>0</v>
          </cell>
          <cell r="T130">
            <v>0</v>
          </cell>
          <cell r="Y130" t="str">
            <v>Nov</v>
          </cell>
          <cell r="Z130">
            <v>0</v>
          </cell>
          <cell r="AA130">
            <v>0</v>
          </cell>
          <cell r="AB130">
            <v>0</v>
          </cell>
          <cell r="AD130">
            <v>0</v>
          </cell>
        </row>
        <row r="131">
          <cell r="C131" t="str">
            <v>Dic</v>
          </cell>
          <cell r="D131">
            <v>797385</v>
          </cell>
          <cell r="E131">
            <v>1592865</v>
          </cell>
          <cell r="F131">
            <v>416900</v>
          </cell>
          <cell r="G131">
            <v>395851</v>
          </cell>
          <cell r="I131">
            <v>3203001</v>
          </cell>
          <cell r="O131" t="str">
            <v>Dic</v>
          </cell>
          <cell r="P131">
            <v>0</v>
          </cell>
          <cell r="Q131">
            <v>0</v>
          </cell>
          <cell r="R131">
            <v>0</v>
          </cell>
          <cell r="S131">
            <v>0</v>
          </cell>
          <cell r="T131">
            <v>0</v>
          </cell>
          <cell r="Y131" t="str">
            <v>Dic</v>
          </cell>
          <cell r="Z131">
            <v>0</v>
          </cell>
          <cell r="AA131">
            <v>0</v>
          </cell>
          <cell r="AB131">
            <v>0</v>
          </cell>
          <cell r="AD131">
            <v>0</v>
          </cell>
        </row>
        <row r="132">
          <cell r="C132" t="str">
            <v>Ene/93</v>
          </cell>
          <cell r="D132">
            <v>42301.246950000001</v>
          </cell>
          <cell r="E132">
            <v>50717.076639999999</v>
          </cell>
          <cell r="F132">
            <v>25797.451659999999</v>
          </cell>
          <cell r="G132">
            <v>3826.4597199999998</v>
          </cell>
          <cell r="I132">
            <v>122642.23497</v>
          </cell>
          <cell r="O132" t="str">
            <v>Ene/93</v>
          </cell>
          <cell r="P132">
            <v>0</v>
          </cell>
          <cell r="Q132">
            <v>0</v>
          </cell>
          <cell r="R132">
            <v>0</v>
          </cell>
          <cell r="S132">
            <v>0</v>
          </cell>
          <cell r="T132">
            <v>0</v>
          </cell>
          <cell r="Y132" t="str">
            <v>Ene/93</v>
          </cell>
          <cell r="Z132">
            <v>0</v>
          </cell>
          <cell r="AA132">
            <v>0</v>
          </cell>
          <cell r="AB132">
            <v>0</v>
          </cell>
          <cell r="AD132">
            <v>0</v>
          </cell>
        </row>
        <row r="133">
          <cell r="C133" t="str">
            <v>Feb</v>
          </cell>
          <cell r="D133">
            <v>82985.200370000006</v>
          </cell>
          <cell r="E133">
            <v>134894.22963000002</v>
          </cell>
          <cell r="F133">
            <v>59266.951820000002</v>
          </cell>
          <cell r="G133">
            <v>23773.994859999999</v>
          </cell>
          <cell r="I133">
            <v>300920.37667999999</v>
          </cell>
          <cell r="O133" t="str">
            <v>Feb</v>
          </cell>
          <cell r="P133">
            <v>0</v>
          </cell>
          <cell r="Q133">
            <v>0</v>
          </cell>
          <cell r="R133">
            <v>0</v>
          </cell>
          <cell r="S133">
            <v>0</v>
          </cell>
          <cell r="T133">
            <v>0</v>
          </cell>
          <cell r="Y133" t="str">
            <v>Feb</v>
          </cell>
          <cell r="Z133">
            <v>0</v>
          </cell>
          <cell r="AA133">
            <v>0</v>
          </cell>
          <cell r="AB133">
            <v>0</v>
          </cell>
          <cell r="AD133">
            <v>0</v>
          </cell>
        </row>
        <row r="134">
          <cell r="C134" t="str">
            <v>Mar</v>
          </cell>
          <cell r="D134">
            <v>148335.22315999999</v>
          </cell>
          <cell r="E134">
            <v>228444.92926</v>
          </cell>
          <cell r="F134">
            <v>107786.55296</v>
          </cell>
          <cell r="G134">
            <v>43349.381309999997</v>
          </cell>
          <cell r="I134">
            <v>527916.08669000003</v>
          </cell>
          <cell r="O134" t="str">
            <v>Mar</v>
          </cell>
          <cell r="P134">
            <v>0</v>
          </cell>
          <cell r="Q134">
            <v>0</v>
          </cell>
          <cell r="R134">
            <v>0</v>
          </cell>
          <cell r="S134">
            <v>0</v>
          </cell>
          <cell r="T134">
            <v>0</v>
          </cell>
          <cell r="Y134" t="str">
            <v>Mar</v>
          </cell>
          <cell r="Z134">
            <v>0</v>
          </cell>
          <cell r="AA134">
            <v>0</v>
          </cell>
          <cell r="AB134">
            <v>0</v>
          </cell>
          <cell r="AD134">
            <v>0</v>
          </cell>
        </row>
        <row r="135">
          <cell r="C135" t="str">
            <v>Abr</v>
          </cell>
          <cell r="D135">
            <v>206255.25987000001</v>
          </cell>
          <cell r="E135">
            <v>347069.45279000001</v>
          </cell>
          <cell r="F135">
            <v>152427.35529000001</v>
          </cell>
          <cell r="G135">
            <v>77698.492039999997</v>
          </cell>
          <cell r="I135">
            <v>783450.55998999998</v>
          </cell>
          <cell r="O135" t="str">
            <v>Abr</v>
          </cell>
          <cell r="P135">
            <v>0</v>
          </cell>
          <cell r="Q135">
            <v>0</v>
          </cell>
          <cell r="R135">
            <v>0</v>
          </cell>
          <cell r="S135">
            <v>0</v>
          </cell>
          <cell r="T135">
            <v>0</v>
          </cell>
          <cell r="Y135" t="str">
            <v>Abr</v>
          </cell>
          <cell r="Z135">
            <v>0</v>
          </cell>
          <cell r="AA135">
            <v>0</v>
          </cell>
          <cell r="AB135">
            <v>0</v>
          </cell>
          <cell r="AD135">
            <v>0</v>
          </cell>
        </row>
        <row r="136">
          <cell r="C136" t="str">
            <v>May</v>
          </cell>
          <cell r="D136">
            <v>287742.18982999999</v>
          </cell>
          <cell r="E136">
            <v>513952.67582</v>
          </cell>
          <cell r="F136">
            <v>204250.33649000002</v>
          </cell>
          <cell r="G136">
            <v>127043.83215999999</v>
          </cell>
          <cell r="I136">
            <v>1132989.0342999999</v>
          </cell>
          <cell r="O136" t="str">
            <v>May</v>
          </cell>
          <cell r="P136">
            <v>0</v>
          </cell>
          <cell r="Q136">
            <v>0</v>
          </cell>
          <cell r="R136">
            <v>0</v>
          </cell>
          <cell r="S136">
            <v>0</v>
          </cell>
          <cell r="T136">
            <v>0</v>
          </cell>
          <cell r="Y136" t="str">
            <v>May</v>
          </cell>
          <cell r="Z136">
            <v>0</v>
          </cell>
          <cell r="AA136">
            <v>0</v>
          </cell>
          <cell r="AB136">
            <v>0</v>
          </cell>
          <cell r="AD136">
            <v>0</v>
          </cell>
        </row>
        <row r="137">
          <cell r="C137" t="str">
            <v>Jun</v>
          </cell>
          <cell r="D137">
            <v>364940.5907</v>
          </cell>
          <cell r="E137">
            <v>710329.06254000007</v>
          </cell>
          <cell r="F137">
            <v>280513.16982000001</v>
          </cell>
          <cell r="G137">
            <v>199550.53151</v>
          </cell>
          <cell r="I137">
            <v>1555333.35457</v>
          </cell>
          <cell r="O137" t="str">
            <v>Jun</v>
          </cell>
          <cell r="P137">
            <v>0</v>
          </cell>
          <cell r="Q137">
            <v>0</v>
          </cell>
          <cell r="R137">
            <v>0</v>
          </cell>
          <cell r="S137">
            <v>0</v>
          </cell>
          <cell r="T137">
            <v>0</v>
          </cell>
          <cell r="Y137" t="str">
            <v>Jun</v>
          </cell>
          <cell r="Z137">
            <v>0</v>
          </cell>
          <cell r="AA137">
            <v>0</v>
          </cell>
          <cell r="AB137">
            <v>0</v>
          </cell>
          <cell r="AD137">
            <v>0</v>
          </cell>
        </row>
        <row r="138">
          <cell r="C138" t="str">
            <v>Jul</v>
          </cell>
          <cell r="D138">
            <v>436587.07669000002</v>
          </cell>
          <cell r="E138">
            <v>806829.32422000007</v>
          </cell>
          <cell r="F138">
            <v>334521.87355000002</v>
          </cell>
          <cell r="G138">
            <v>248723.38529000001</v>
          </cell>
          <cell r="I138">
            <v>1826661.6597500001</v>
          </cell>
          <cell r="O138" t="str">
            <v>Jul</v>
          </cell>
          <cell r="P138">
            <v>0</v>
          </cell>
          <cell r="Q138">
            <v>0</v>
          </cell>
          <cell r="R138">
            <v>0</v>
          </cell>
          <cell r="S138">
            <v>0</v>
          </cell>
          <cell r="T138">
            <v>0</v>
          </cell>
          <cell r="Y138" t="str">
            <v>Jul</v>
          </cell>
          <cell r="Z138">
            <v>0</v>
          </cell>
          <cell r="AA138">
            <v>0</v>
          </cell>
          <cell r="AB138">
            <v>0</v>
          </cell>
          <cell r="AD138">
            <v>0</v>
          </cell>
        </row>
        <row r="139">
          <cell r="C139" t="str">
            <v>Ago</v>
          </cell>
          <cell r="D139">
            <v>511233.05907000002</v>
          </cell>
          <cell r="E139">
            <v>887786.80666000012</v>
          </cell>
          <cell r="F139">
            <v>375592.93824000005</v>
          </cell>
          <cell r="G139">
            <v>320826.12849999999</v>
          </cell>
          <cell r="I139">
            <v>2095438.9324700001</v>
          </cell>
          <cell r="O139" t="str">
            <v>Ago</v>
          </cell>
          <cell r="P139">
            <v>0</v>
          </cell>
          <cell r="Q139">
            <v>0</v>
          </cell>
          <cell r="R139">
            <v>0</v>
          </cell>
          <cell r="S139">
            <v>0</v>
          </cell>
          <cell r="T139">
            <v>0</v>
          </cell>
          <cell r="Y139" t="str">
            <v>Ago</v>
          </cell>
          <cell r="Z139">
            <v>0</v>
          </cell>
          <cell r="AA139">
            <v>0</v>
          </cell>
          <cell r="AB139">
            <v>0</v>
          </cell>
          <cell r="AD139">
            <v>0</v>
          </cell>
        </row>
        <row r="140">
          <cell r="C140" t="str">
            <v>Sep</v>
          </cell>
          <cell r="D140">
            <v>572920.04431999999</v>
          </cell>
          <cell r="E140">
            <v>981997.49332000013</v>
          </cell>
          <cell r="F140">
            <v>424769.12043000007</v>
          </cell>
          <cell r="G140">
            <v>373292.85861</v>
          </cell>
          <cell r="I140">
            <v>2352979.5166800003</v>
          </cell>
          <cell r="O140" t="str">
            <v>Sep</v>
          </cell>
          <cell r="P140">
            <v>0</v>
          </cell>
          <cell r="Q140">
            <v>0</v>
          </cell>
          <cell r="R140">
            <v>0</v>
          </cell>
          <cell r="S140">
            <v>0</v>
          </cell>
          <cell r="T140">
            <v>0</v>
          </cell>
          <cell r="Y140" t="str">
            <v>Sep</v>
          </cell>
          <cell r="Z140">
            <v>0</v>
          </cell>
          <cell r="AA140">
            <v>0</v>
          </cell>
          <cell r="AB140">
            <v>0</v>
          </cell>
          <cell r="AD140">
            <v>0</v>
          </cell>
        </row>
        <row r="141">
          <cell r="C141" t="str">
            <v>Oct*</v>
          </cell>
          <cell r="D141">
            <v>622645.93871000002</v>
          </cell>
          <cell r="E141">
            <v>1032323.0432600002</v>
          </cell>
          <cell r="F141">
            <v>484610.70333000005</v>
          </cell>
          <cell r="G141">
            <v>436620.14929999999</v>
          </cell>
          <cell r="I141">
            <v>2576199.8346000002</v>
          </cell>
          <cell r="O141" t="str">
            <v>Oct*</v>
          </cell>
          <cell r="P141">
            <v>0</v>
          </cell>
          <cell r="Q141">
            <v>0</v>
          </cell>
          <cell r="R141">
            <v>0</v>
          </cell>
          <cell r="S141">
            <v>0</v>
          </cell>
          <cell r="T141">
            <v>0</v>
          </cell>
          <cell r="Y141" t="str">
            <v>Oct*</v>
          </cell>
          <cell r="Z141">
            <v>0</v>
          </cell>
          <cell r="AA141">
            <v>0</v>
          </cell>
          <cell r="AB141">
            <v>0</v>
          </cell>
          <cell r="AD141">
            <v>0</v>
          </cell>
        </row>
        <row r="142">
          <cell r="C142" t="str">
            <v>Nov*</v>
          </cell>
          <cell r="D142">
            <v>696104.40433000005</v>
          </cell>
          <cell r="E142">
            <v>1091125.5622800002</v>
          </cell>
          <cell r="F142">
            <v>532814.41276000009</v>
          </cell>
          <cell r="G142">
            <v>479708.41436</v>
          </cell>
          <cell r="I142">
            <v>2799752.79373</v>
          </cell>
          <cell r="O142" t="str">
            <v>Nov*</v>
          </cell>
          <cell r="P142">
            <v>0</v>
          </cell>
          <cell r="Q142">
            <v>0</v>
          </cell>
          <cell r="R142">
            <v>0</v>
          </cell>
          <cell r="S142">
            <v>0</v>
          </cell>
          <cell r="T142">
            <v>0</v>
          </cell>
          <cell r="Y142" t="str">
            <v>Nov*</v>
          </cell>
          <cell r="Z142">
            <v>0</v>
          </cell>
          <cell r="AA142">
            <v>0</v>
          </cell>
          <cell r="AB142">
            <v>0</v>
          </cell>
          <cell r="AD142">
            <v>0</v>
          </cell>
        </row>
        <row r="143">
          <cell r="C143" t="str">
            <v>Dic*</v>
          </cell>
          <cell r="D143">
            <v>734371.78551000007</v>
          </cell>
          <cell r="E143">
            <v>1153035.6183600002</v>
          </cell>
          <cell r="F143">
            <v>623565.82502000011</v>
          </cell>
          <cell r="G143">
            <v>529355.31866999995</v>
          </cell>
          <cell r="I143">
            <v>3040328.5475599999</v>
          </cell>
          <cell r="O143" t="str">
            <v>Dic*</v>
          </cell>
          <cell r="P143">
            <v>0</v>
          </cell>
          <cell r="Q143">
            <v>0</v>
          </cell>
          <cell r="R143">
            <v>0</v>
          </cell>
          <cell r="S143">
            <v>0</v>
          </cell>
          <cell r="T143">
            <v>0</v>
          </cell>
          <cell r="Y143" t="str">
            <v>Dic*</v>
          </cell>
          <cell r="Z143">
            <v>0</v>
          </cell>
          <cell r="AA143">
            <v>0</v>
          </cell>
          <cell r="AB143">
            <v>0</v>
          </cell>
          <cell r="AD143">
            <v>0</v>
          </cell>
        </row>
        <row r="144">
          <cell r="B144">
            <v>1994</v>
          </cell>
          <cell r="C144" t="str">
            <v>Ene</v>
          </cell>
          <cell r="D144">
            <v>52309.503879999997</v>
          </cell>
          <cell r="E144">
            <v>60242.882149999998</v>
          </cell>
          <cell r="F144">
            <v>89650.704140000002</v>
          </cell>
          <cell r="G144">
            <v>9462.7562500000004</v>
          </cell>
          <cell r="I144">
            <v>211665.84641999999</v>
          </cell>
          <cell r="N144">
            <v>1994</v>
          </cell>
          <cell r="O144" t="str">
            <v>Ene</v>
          </cell>
          <cell r="P144">
            <v>98856.574869999997</v>
          </cell>
          <cell r="Q144">
            <v>4289.4307799999997</v>
          </cell>
          <cell r="R144">
            <v>36038.230360000001</v>
          </cell>
          <cell r="S144">
            <v>-58487.178059999998</v>
          </cell>
          <cell r="T144">
            <v>80697.057950000002</v>
          </cell>
          <cell r="X144">
            <v>1994</v>
          </cell>
          <cell r="Y144" t="str">
            <v>Ene</v>
          </cell>
          <cell r="Z144">
            <v>-4908.22703</v>
          </cell>
          <cell r="AA144">
            <v>80697.057950000002</v>
          </cell>
          <cell r="AB144">
            <v>44490.059780000003</v>
          </cell>
          <cell r="AD144">
            <v>120278.89070000002</v>
          </cell>
        </row>
        <row r="145">
          <cell r="C145" t="str">
            <v>Feb</v>
          </cell>
          <cell r="D145">
            <v>116683.37153</v>
          </cell>
          <cell r="E145">
            <v>122180.88803999999</v>
          </cell>
          <cell r="F145">
            <v>161920.88153000001</v>
          </cell>
          <cell r="G145">
            <v>38392.205869999998</v>
          </cell>
          <cell r="I145">
            <v>439177.34696999996</v>
          </cell>
          <cell r="O145" t="str">
            <v>Feb</v>
          </cell>
          <cell r="P145">
            <v>163135.79848999999</v>
          </cell>
          <cell r="Q145">
            <v>58439.752120000005</v>
          </cell>
          <cell r="R145">
            <v>35209.339830000004</v>
          </cell>
          <cell r="S145">
            <v>-131003.14214000001</v>
          </cell>
          <cell r="T145">
            <v>125781.74830000001</v>
          </cell>
          <cell r="Y145" t="str">
            <v>Feb</v>
          </cell>
          <cell r="Z145">
            <v>7078.2721099999999</v>
          </cell>
          <cell r="AA145">
            <v>125781.74830000001</v>
          </cell>
          <cell r="AB145">
            <v>79208.181400000001</v>
          </cell>
          <cell r="AD145">
            <v>212068.20181</v>
          </cell>
        </row>
        <row r="146">
          <cell r="C146" t="str">
            <v>Mar</v>
          </cell>
          <cell r="D146">
            <v>190488.26367000001</v>
          </cell>
          <cell r="E146">
            <v>183206.96518999999</v>
          </cell>
          <cell r="F146">
            <v>311553.44321000006</v>
          </cell>
          <cell r="G146">
            <v>66297.33236</v>
          </cell>
          <cell r="I146">
            <v>751546.00442999997</v>
          </cell>
          <cell r="O146" t="str">
            <v>Mar</v>
          </cell>
          <cell r="P146">
            <v>292687.72840000002</v>
          </cell>
          <cell r="Q146">
            <v>68166.677920000002</v>
          </cell>
          <cell r="R146">
            <v>45667.720420000005</v>
          </cell>
          <cell r="S146">
            <v>-193357.68222000002</v>
          </cell>
          <cell r="T146">
            <v>213164.44452000002</v>
          </cell>
          <cell r="Y146" t="str">
            <v>Mar</v>
          </cell>
          <cell r="Z146">
            <v>-30466.890290000003</v>
          </cell>
          <cell r="AA146">
            <v>213164.44452000002</v>
          </cell>
          <cell r="AB146">
            <v>78908.181400000001</v>
          </cell>
          <cell r="AD146">
            <v>261605.73563000001</v>
          </cell>
        </row>
        <row r="147">
          <cell r="C147" t="str">
            <v>Abr</v>
          </cell>
          <cell r="D147">
            <v>263547.70893000002</v>
          </cell>
          <cell r="E147">
            <v>252303.37766999999</v>
          </cell>
          <cell r="F147">
            <v>392025.41069000005</v>
          </cell>
          <cell r="G147">
            <v>100045.92303000001</v>
          </cell>
          <cell r="I147">
            <v>1007922.42032</v>
          </cell>
          <cell r="O147" t="str">
            <v>Abr</v>
          </cell>
          <cell r="P147">
            <v>339781.55667000002</v>
          </cell>
          <cell r="Q147">
            <v>64521.838670000005</v>
          </cell>
          <cell r="R147">
            <v>-72021.319040000002</v>
          </cell>
          <cell r="S147">
            <v>-164152.77243000001</v>
          </cell>
          <cell r="T147">
            <v>168129.30387</v>
          </cell>
          <cell r="Y147" t="str">
            <v>Abr</v>
          </cell>
          <cell r="Z147">
            <v>-242389.72596000001</v>
          </cell>
          <cell r="AA147">
            <v>168129.30387</v>
          </cell>
          <cell r="AB147">
            <v>86008.181400000001</v>
          </cell>
          <cell r="AD147">
            <v>11747.759309999994</v>
          </cell>
        </row>
        <row r="148">
          <cell r="C148" t="str">
            <v>May</v>
          </cell>
          <cell r="D148">
            <v>352689.45480000001</v>
          </cell>
          <cell r="E148">
            <v>325508.50426999998</v>
          </cell>
          <cell r="F148">
            <v>469087.46983000007</v>
          </cell>
          <cell r="G148">
            <v>150248.90960000001</v>
          </cell>
          <cell r="I148">
            <v>1297534.3385000001</v>
          </cell>
          <cell r="O148" t="str">
            <v>May</v>
          </cell>
          <cell r="P148">
            <v>417322.30219000002</v>
          </cell>
          <cell r="Q148">
            <v>111343.97708000001</v>
          </cell>
          <cell r="R148">
            <v>-54229.810240000006</v>
          </cell>
          <cell r="S148">
            <v>-231627.12654000003</v>
          </cell>
          <cell r="T148">
            <v>242809.34249000001</v>
          </cell>
          <cell r="Y148" t="str">
            <v>May</v>
          </cell>
          <cell r="Z148">
            <v>-322884.73758000002</v>
          </cell>
          <cell r="AA148">
            <v>242809.34249000001</v>
          </cell>
          <cell r="AB148">
            <v>61608.181400000001</v>
          </cell>
          <cell r="AD148">
            <v>-18467.213690000004</v>
          </cell>
        </row>
        <row r="149">
          <cell r="C149" t="str">
            <v>Jun</v>
          </cell>
          <cell r="D149">
            <v>381672.81403000001</v>
          </cell>
          <cell r="E149">
            <v>398711.33597999997</v>
          </cell>
          <cell r="F149">
            <v>553549.26296000008</v>
          </cell>
          <cell r="G149">
            <v>186132.68792</v>
          </cell>
          <cell r="I149">
            <v>1520066.1008900001</v>
          </cell>
          <cell r="O149" t="str">
            <v>Jun</v>
          </cell>
          <cell r="P149">
            <v>498822.28574000002</v>
          </cell>
          <cell r="Q149">
            <v>159277.03232</v>
          </cell>
          <cell r="R149">
            <v>24672.09607</v>
          </cell>
          <cell r="S149">
            <v>-181523.99544000003</v>
          </cell>
          <cell r="T149">
            <v>501247.41869000002</v>
          </cell>
          <cell r="Y149" t="str">
            <v>Jun</v>
          </cell>
          <cell r="Z149">
            <v>-521173.18310000002</v>
          </cell>
          <cell r="AA149">
            <v>501247.41869000002</v>
          </cell>
          <cell r="AB149">
            <v>139608.1814</v>
          </cell>
          <cell r="AD149">
            <v>119682.41699</v>
          </cell>
        </row>
        <row r="150">
          <cell r="C150" t="str">
            <v>Jul</v>
          </cell>
          <cell r="D150">
            <v>408482.53704000002</v>
          </cell>
          <cell r="E150">
            <v>452581.80963999999</v>
          </cell>
          <cell r="F150">
            <v>652679.59634000005</v>
          </cell>
          <cell r="G150">
            <v>226383.65416999999</v>
          </cell>
          <cell r="I150">
            <v>1740127.5971900001</v>
          </cell>
          <cell r="O150" t="str">
            <v>Jul</v>
          </cell>
          <cell r="P150">
            <v>556420.24680000008</v>
          </cell>
          <cell r="Q150">
            <v>205269.52627</v>
          </cell>
          <cell r="R150">
            <v>31093.630539999998</v>
          </cell>
          <cell r="S150">
            <v>-161827.35167000003</v>
          </cell>
          <cell r="T150">
            <v>630956.05194000003</v>
          </cell>
          <cell r="Y150" t="str">
            <v>Jul</v>
          </cell>
          <cell r="Z150">
            <v>-678652.81634999998</v>
          </cell>
          <cell r="AA150">
            <v>630956.05194000003</v>
          </cell>
          <cell r="AB150">
            <v>145908.1814</v>
          </cell>
          <cell r="AD150">
            <v>98211.416990000056</v>
          </cell>
        </row>
        <row r="151">
          <cell r="C151" t="str">
            <v>Ago</v>
          </cell>
          <cell r="D151">
            <v>455288.84537</v>
          </cell>
          <cell r="E151">
            <v>539421.11817000003</v>
          </cell>
          <cell r="F151">
            <v>770958.90239000006</v>
          </cell>
          <cell r="G151">
            <v>283131.47580000001</v>
          </cell>
          <cell r="I151">
            <v>2048800.34173</v>
          </cell>
          <cell r="O151" t="str">
            <v>Ago</v>
          </cell>
          <cell r="P151">
            <v>734160.07938000001</v>
          </cell>
          <cell r="Q151">
            <v>265603.60236999998</v>
          </cell>
          <cell r="R151">
            <v>-7941.8781799999997</v>
          </cell>
          <cell r="S151">
            <v>-72245.719490000032</v>
          </cell>
          <cell r="T151">
            <v>919576.08408000006</v>
          </cell>
          <cell r="Y151" t="str">
            <v>Ago</v>
          </cell>
          <cell r="Z151">
            <v>-939879.19877000002</v>
          </cell>
          <cell r="AA151">
            <v>919576.08408000006</v>
          </cell>
          <cell r="AB151">
            <v>122508.1814</v>
          </cell>
          <cell r="AD151">
            <v>102205.06671000004</v>
          </cell>
        </row>
        <row r="152">
          <cell r="C152" t="str">
            <v>Sep</v>
          </cell>
          <cell r="D152">
            <v>506184.58366</v>
          </cell>
          <cell r="E152">
            <v>629330.84243000008</v>
          </cell>
          <cell r="F152">
            <v>925964.50351000007</v>
          </cell>
          <cell r="G152">
            <v>328807.51423999999</v>
          </cell>
          <cell r="I152">
            <v>2390287.4438399998</v>
          </cell>
          <cell r="O152" t="str">
            <v>Sep</v>
          </cell>
          <cell r="P152">
            <v>950493.48565000005</v>
          </cell>
          <cell r="Q152">
            <v>315689.36430999998</v>
          </cell>
          <cell r="R152">
            <v>-213901.94933999999</v>
          </cell>
          <cell r="S152">
            <v>-138841.40364000003</v>
          </cell>
          <cell r="T152">
            <v>913439.49698000005</v>
          </cell>
          <cell r="Y152" t="str">
            <v>Sep</v>
          </cell>
          <cell r="Z152">
            <v>-1134085.97655</v>
          </cell>
          <cell r="AA152">
            <v>913439.49698000005</v>
          </cell>
          <cell r="AB152">
            <v>126608.1814</v>
          </cell>
          <cell r="AD152">
            <v>-94038.298169999965</v>
          </cell>
        </row>
        <row r="153">
          <cell r="C153" t="str">
            <v>Oct</v>
          </cell>
          <cell r="D153">
            <v>554677.86543999997</v>
          </cell>
          <cell r="E153">
            <v>700315.17301000003</v>
          </cell>
          <cell r="F153">
            <v>1040133.67104</v>
          </cell>
          <cell r="G153">
            <v>392411.62725999998</v>
          </cell>
          <cell r="I153">
            <v>2687538.3367499998</v>
          </cell>
          <cell r="O153" t="str">
            <v>Oct</v>
          </cell>
          <cell r="P153">
            <v>1123462.57012</v>
          </cell>
          <cell r="Q153">
            <v>360928.68093999999</v>
          </cell>
          <cell r="R153">
            <v>197821.18726000004</v>
          </cell>
          <cell r="S153">
            <v>-532159.01361000002</v>
          </cell>
          <cell r="T153">
            <v>1150053.4247099999</v>
          </cell>
          <cell r="Y153" t="str">
            <v>Oct</v>
          </cell>
          <cell r="Z153">
            <v>-1408181.49367</v>
          </cell>
          <cell r="AA153">
            <v>1150053.4247099999</v>
          </cell>
          <cell r="AB153">
            <v>180808.1814</v>
          </cell>
          <cell r="AD153">
            <v>-77319.887560000061</v>
          </cell>
        </row>
        <row r="154">
          <cell r="C154" t="str">
            <v>Nov</v>
          </cell>
          <cell r="D154">
            <v>602474.94834999996</v>
          </cell>
          <cell r="E154">
            <v>768661.21135</v>
          </cell>
          <cell r="F154">
            <v>1168721.81149</v>
          </cell>
          <cell r="G154">
            <v>431011.87627000001</v>
          </cell>
          <cell r="I154">
            <v>2970869.8474599998</v>
          </cell>
          <cell r="O154" t="str">
            <v>Nov</v>
          </cell>
          <cell r="P154">
            <v>1351655.56911</v>
          </cell>
          <cell r="Q154">
            <v>435241.87265999999</v>
          </cell>
          <cell r="R154">
            <v>-294446.52615999995</v>
          </cell>
          <cell r="S154">
            <v>-135890.48195000004</v>
          </cell>
          <cell r="T154">
            <v>1356560.4336599999</v>
          </cell>
          <cell r="Y154" t="str">
            <v>Nov</v>
          </cell>
          <cell r="Z154">
            <v>-1582503.5521</v>
          </cell>
          <cell r="AA154">
            <v>1356560.4336599999</v>
          </cell>
          <cell r="AB154">
            <v>86108.181400000001</v>
          </cell>
          <cell r="AD154">
            <v>-139834.93704000011</v>
          </cell>
        </row>
        <row r="155">
          <cell r="C155" t="str">
            <v>Dic</v>
          </cell>
          <cell r="D155">
            <v>646338.69303999993</v>
          </cell>
          <cell r="E155">
            <v>835048.32538000005</v>
          </cell>
          <cell r="F155">
            <v>1322121.48273</v>
          </cell>
          <cell r="G155">
            <v>460216.28084000002</v>
          </cell>
          <cell r="I155">
            <v>3263724.78199</v>
          </cell>
          <cell r="O155" t="str">
            <v>Dic</v>
          </cell>
          <cell r="P155">
            <v>1818689.6009900002</v>
          </cell>
          <cell r="Q155">
            <v>610247.36189000006</v>
          </cell>
          <cell r="R155">
            <v>-197165.58024999994</v>
          </cell>
          <cell r="S155">
            <v>-188750.23584000004</v>
          </cell>
          <cell r="T155">
            <v>2043021.1467899999</v>
          </cell>
          <cell r="Y155" t="str">
            <v>Dic</v>
          </cell>
          <cell r="Z155">
            <v>-1914708.11154</v>
          </cell>
          <cell r="AA155">
            <v>2043021.1467899999</v>
          </cell>
          <cell r="AB155">
            <v>5000</v>
          </cell>
          <cell r="AD155">
            <v>133313.03524999996</v>
          </cell>
        </row>
        <row r="156">
          <cell r="B156">
            <v>1995</v>
          </cell>
          <cell r="C156" t="str">
            <v>Ene</v>
          </cell>
          <cell r="D156">
            <v>41711.25877</v>
          </cell>
          <cell r="E156">
            <v>63400.035909999999</v>
          </cell>
          <cell r="F156">
            <v>128962.54674999999</v>
          </cell>
          <cell r="G156">
            <v>24618.388719999999</v>
          </cell>
          <cell r="I156">
            <v>258692.23014999999</v>
          </cell>
          <cell r="N156">
            <v>1995</v>
          </cell>
          <cell r="O156" t="str">
            <v>Ene</v>
          </cell>
          <cell r="P156">
            <v>143569.62966999999</v>
          </cell>
          <cell r="Q156">
            <v>48357.10555</v>
          </cell>
          <cell r="R156">
            <v>24618.561959999999</v>
          </cell>
          <cell r="S156">
            <v>122751.70388930275</v>
          </cell>
          <cell r="T156">
            <v>339297.00106930273</v>
          </cell>
          <cell r="X156">
            <v>1995</v>
          </cell>
          <cell r="Y156" t="str">
            <v>Ene</v>
          </cell>
          <cell r="Z156">
            <v>-477955.06040999998</v>
          </cell>
          <cell r="AA156">
            <v>339297.00106930273</v>
          </cell>
          <cell r="AB156">
            <v>87100</v>
          </cell>
          <cell r="AD156">
            <v>-51558.059340697248</v>
          </cell>
        </row>
        <row r="157">
          <cell r="C157" t="str">
            <v>Feb</v>
          </cell>
          <cell r="D157">
            <v>80041.020450000011</v>
          </cell>
          <cell r="E157">
            <v>147406.82008999999</v>
          </cell>
          <cell r="F157">
            <v>241685.68948999999</v>
          </cell>
          <cell r="G157">
            <v>86559.603929999997</v>
          </cell>
          <cell r="I157">
            <v>555693.13396000001</v>
          </cell>
          <cell r="O157" t="str">
            <v>Feb</v>
          </cell>
          <cell r="P157">
            <v>310805.53576</v>
          </cell>
          <cell r="Q157">
            <v>15238.130019999997</v>
          </cell>
          <cell r="R157">
            <v>46298.714850000004</v>
          </cell>
          <cell r="S157">
            <v>222630.54257099447</v>
          </cell>
          <cell r="T157">
            <v>594972.9232009945</v>
          </cell>
          <cell r="Y157" t="str">
            <v>Feb</v>
          </cell>
          <cell r="Z157">
            <v>-683421.07852999994</v>
          </cell>
          <cell r="AA157">
            <v>594972.9232009945</v>
          </cell>
          <cell r="AB157">
            <v>169000</v>
          </cell>
          <cell r="AD157">
            <v>80551.844670994557</v>
          </cell>
        </row>
        <row r="158">
          <cell r="C158" t="str">
            <v>Mar</v>
          </cell>
          <cell r="D158">
            <v>119999.27098</v>
          </cell>
          <cell r="E158">
            <v>231854.31164999999</v>
          </cell>
          <cell r="F158">
            <v>358956.91550999996</v>
          </cell>
          <cell r="G158">
            <v>189307.63624999998</v>
          </cell>
          <cell r="I158">
            <v>900118.13439000002</v>
          </cell>
          <cell r="O158" t="str">
            <v>Mar</v>
          </cell>
          <cell r="P158">
            <v>372949.88582999998</v>
          </cell>
          <cell r="Q158">
            <v>45819.850720000002</v>
          </cell>
          <cell r="R158">
            <v>146039.23001</v>
          </cell>
          <cell r="S158">
            <v>261664.47047238497</v>
          </cell>
          <cell r="T158">
            <v>826473.43703238503</v>
          </cell>
          <cell r="Y158" t="str">
            <v>Mar</v>
          </cell>
          <cell r="Z158">
            <v>-860306.60493999999</v>
          </cell>
          <cell r="AA158">
            <v>826473.43703238503</v>
          </cell>
          <cell r="AB158">
            <v>345000</v>
          </cell>
          <cell r="AD158">
            <v>311166.83209238504</v>
          </cell>
        </row>
        <row r="159">
          <cell r="C159" t="str">
            <v>Abr</v>
          </cell>
          <cell r="D159">
            <v>190180.05254</v>
          </cell>
          <cell r="E159">
            <v>293505.43014999997</v>
          </cell>
          <cell r="F159">
            <v>439695.58842999995</v>
          </cell>
          <cell r="G159">
            <v>252370.10944999999</v>
          </cell>
          <cell r="I159">
            <v>1175751.1805700001</v>
          </cell>
          <cell r="O159" t="str">
            <v>Abr</v>
          </cell>
          <cell r="P159">
            <v>428534.05757999996</v>
          </cell>
          <cell r="Q159">
            <v>128805.26086000001</v>
          </cell>
          <cell r="R159">
            <v>276590.74465999997</v>
          </cell>
          <cell r="S159">
            <v>311709.38864918798</v>
          </cell>
          <cell r="T159">
            <v>1145639.4517491879</v>
          </cell>
          <cell r="Y159" t="str">
            <v>Abr</v>
          </cell>
          <cell r="Z159">
            <v>-1099512.29281</v>
          </cell>
          <cell r="AA159">
            <v>1145639.4517491879</v>
          </cell>
          <cell r="AB159">
            <v>360600</v>
          </cell>
          <cell r="AD159">
            <v>406727.15893918788</v>
          </cell>
        </row>
        <row r="160">
          <cell r="C160" t="str">
            <v>May</v>
          </cell>
          <cell r="D160">
            <v>215742.68934000001</v>
          </cell>
          <cell r="E160">
            <v>351781.26839999994</v>
          </cell>
          <cell r="F160">
            <v>524375.42071999994</v>
          </cell>
          <cell r="G160">
            <v>340504.38000999996</v>
          </cell>
          <cell r="I160">
            <v>1432403.75847</v>
          </cell>
          <cell r="O160" t="str">
            <v>May</v>
          </cell>
          <cell r="P160">
            <v>499725.75001999998</v>
          </cell>
          <cell r="Q160">
            <v>180077.33512</v>
          </cell>
          <cell r="R160">
            <v>278867.07143999997</v>
          </cell>
          <cell r="S160">
            <v>393565.03766130761</v>
          </cell>
          <cell r="T160">
            <v>1352235.1942413074</v>
          </cell>
          <cell r="Y160" t="str">
            <v>May</v>
          </cell>
          <cell r="Z160">
            <v>-1216708.1097299999</v>
          </cell>
          <cell r="AA160">
            <v>1352235.1942413074</v>
          </cell>
          <cell r="AB160">
            <v>381000</v>
          </cell>
          <cell r="AD160">
            <v>516527.08451130753</v>
          </cell>
        </row>
        <row r="161">
          <cell r="C161" t="str">
            <v>Jun</v>
          </cell>
          <cell r="D161">
            <v>236243.00750000001</v>
          </cell>
          <cell r="E161">
            <v>434800.78154999996</v>
          </cell>
          <cell r="F161">
            <v>618185.45096999989</v>
          </cell>
          <cell r="G161">
            <v>420952.01181999996</v>
          </cell>
          <cell r="I161">
            <v>1710181.25184</v>
          </cell>
          <cell r="O161" t="str">
            <v>Jun</v>
          </cell>
          <cell r="P161">
            <v>612777.15822999994</v>
          </cell>
          <cell r="Q161">
            <v>257995.76123</v>
          </cell>
          <cell r="R161">
            <v>287839.47338999994</v>
          </cell>
          <cell r="S161">
            <v>400060.87094591447</v>
          </cell>
          <cell r="T161">
            <v>1558673.2637959144</v>
          </cell>
          <cell r="Y161" t="str">
            <v>Jun</v>
          </cell>
          <cell r="Z161">
            <v>-1373552.9197999998</v>
          </cell>
          <cell r="AA161">
            <v>1558673.2637959144</v>
          </cell>
          <cell r="AB161">
            <v>366700</v>
          </cell>
          <cell r="AD161">
            <v>551820.34399591456</v>
          </cell>
        </row>
        <row r="162">
          <cell r="C162" t="str">
            <v>Jul</v>
          </cell>
          <cell r="D162">
            <v>256874.33543000001</v>
          </cell>
          <cell r="E162">
            <v>494774.68935999996</v>
          </cell>
          <cell r="F162">
            <v>726063.44278999988</v>
          </cell>
          <cell r="G162">
            <v>514590.58133999998</v>
          </cell>
          <cell r="I162">
            <v>1992303.04892</v>
          </cell>
          <cell r="O162" t="str">
            <v>Jul</v>
          </cell>
          <cell r="P162">
            <v>657696.09904999996</v>
          </cell>
          <cell r="Q162">
            <v>369379.71534</v>
          </cell>
          <cell r="R162">
            <v>297826.53537999996</v>
          </cell>
          <cell r="S162">
            <v>463592.05407010746</v>
          </cell>
          <cell r="T162">
            <v>1788494.4038401074</v>
          </cell>
          <cell r="Y162" t="str">
            <v>Jul</v>
          </cell>
          <cell r="Z162">
            <v>-1550178.0840999999</v>
          </cell>
          <cell r="AA162">
            <v>1788494.4038401074</v>
          </cell>
          <cell r="AB162">
            <v>302600</v>
          </cell>
          <cell r="AD162">
            <v>540916.31974010752</v>
          </cell>
        </row>
        <row r="163">
          <cell r="C163" t="str">
            <v>Ago</v>
          </cell>
          <cell r="D163">
            <v>285381.14879000001</v>
          </cell>
          <cell r="E163">
            <v>558163.36323999998</v>
          </cell>
          <cell r="F163">
            <v>831988.8428199999</v>
          </cell>
          <cell r="G163">
            <v>587610.90472999995</v>
          </cell>
          <cell r="I163">
            <v>2263144.2595799998</v>
          </cell>
          <cell r="O163" t="str">
            <v>Ago</v>
          </cell>
          <cell r="P163">
            <v>841231.54352999991</v>
          </cell>
          <cell r="Q163">
            <v>302731.61962000001</v>
          </cell>
          <cell r="R163">
            <v>283734.96695999993</v>
          </cell>
          <cell r="S163">
            <v>451167.46505815972</v>
          </cell>
          <cell r="T163">
            <v>1878865.5951681596</v>
          </cell>
          <cell r="Y163" t="str">
            <v>Ago</v>
          </cell>
          <cell r="Z163">
            <v>-1759424.5069899999</v>
          </cell>
          <cell r="AA163">
            <v>1878865.5951681596</v>
          </cell>
          <cell r="AB163">
            <v>159200</v>
          </cell>
          <cell r="AD163">
            <v>278641.08817815967</v>
          </cell>
        </row>
        <row r="164">
          <cell r="C164" t="str">
            <v>Sep</v>
          </cell>
          <cell r="D164">
            <v>369174.51280999999</v>
          </cell>
          <cell r="E164">
            <v>635056.30450999993</v>
          </cell>
          <cell r="F164">
            <v>923800.70248999994</v>
          </cell>
          <cell r="G164">
            <v>635592.29416999989</v>
          </cell>
          <cell r="I164">
            <v>2563623.8139800001</v>
          </cell>
          <cell r="O164" t="str">
            <v>Sep</v>
          </cell>
          <cell r="P164">
            <v>822934.76798999996</v>
          </cell>
          <cell r="Q164">
            <v>339581.68612999999</v>
          </cell>
          <cell r="R164">
            <v>332468.57460999995</v>
          </cell>
          <cell r="S164">
            <v>471584.65475333139</v>
          </cell>
          <cell r="T164">
            <v>1966569.6834833312</v>
          </cell>
          <cell r="Y164" t="str">
            <v>Sep</v>
          </cell>
          <cell r="Z164">
            <v>-1876201.7975699999</v>
          </cell>
          <cell r="AA164">
            <v>1966569.6834833312</v>
          </cell>
          <cell r="AB164">
            <v>231900</v>
          </cell>
          <cell r="AD164">
            <v>322267.88591333129</v>
          </cell>
        </row>
        <row r="165">
          <cell r="C165" t="str">
            <v>Oct</v>
          </cell>
          <cell r="D165">
            <v>396405.78476000001</v>
          </cell>
          <cell r="E165">
            <v>689052.28295999998</v>
          </cell>
          <cell r="F165">
            <v>1029328.5938899999</v>
          </cell>
          <cell r="G165">
            <v>721427.70717999991</v>
          </cell>
          <cell r="I165">
            <v>2836214.3687900002</v>
          </cell>
          <cell r="O165" t="str">
            <v>Oct</v>
          </cell>
          <cell r="P165">
            <v>910373.71872999996</v>
          </cell>
          <cell r="Q165">
            <v>364977.44864999998</v>
          </cell>
          <cell r="R165">
            <v>453439.88086999994</v>
          </cell>
          <cell r="S165">
            <v>459340.82303982729</v>
          </cell>
          <cell r="T165">
            <v>2188131.8712898269</v>
          </cell>
          <cell r="Y165" t="str">
            <v>Oct</v>
          </cell>
          <cell r="Z165">
            <v>-2067058.2742299999</v>
          </cell>
          <cell r="AA165">
            <v>2188131.8712898269</v>
          </cell>
          <cell r="AB165">
            <v>228817.89102000001</v>
          </cell>
          <cell r="AD165">
            <v>349891.48807982705</v>
          </cell>
        </row>
        <row r="166">
          <cell r="C166" t="str">
            <v>Nov</v>
          </cell>
          <cell r="D166">
            <v>420408.65146000002</v>
          </cell>
          <cell r="E166">
            <v>735512.78822999995</v>
          </cell>
          <cell r="F166">
            <v>1160277.3653899999</v>
          </cell>
          <cell r="G166">
            <v>817818.63634999993</v>
          </cell>
          <cell r="I166">
            <v>3134017.4414300001</v>
          </cell>
          <cell r="O166" t="str">
            <v>Nov</v>
          </cell>
          <cell r="P166">
            <v>918372.42929999996</v>
          </cell>
          <cell r="Q166">
            <v>416407.33083999995</v>
          </cell>
          <cell r="R166">
            <v>516084.04277999996</v>
          </cell>
          <cell r="S166">
            <v>583507.46398812544</v>
          </cell>
          <cell r="T166">
            <v>2434371.266908125</v>
          </cell>
          <cell r="Y166" t="str">
            <v>Nov</v>
          </cell>
          <cell r="Z166">
            <v>-2342023.8551399997</v>
          </cell>
          <cell r="AA166">
            <v>2434371.266908125</v>
          </cell>
          <cell r="AB166">
            <v>184481.10756</v>
          </cell>
          <cell r="AD166">
            <v>276828.5193281254</v>
          </cell>
        </row>
        <row r="167">
          <cell r="C167" t="str">
            <v>Dic</v>
          </cell>
          <cell r="D167">
            <v>443042.26229000004</v>
          </cell>
          <cell r="E167">
            <v>787135.75596999994</v>
          </cell>
          <cell r="F167">
            <v>1263835.8688599998</v>
          </cell>
          <cell r="G167">
            <v>865745.32414999988</v>
          </cell>
          <cell r="I167">
            <v>3359759.2112700003</v>
          </cell>
          <cell r="O167" t="str">
            <v>Dic</v>
          </cell>
          <cell r="P167">
            <v>947511.96886999998</v>
          </cell>
          <cell r="Q167">
            <v>472532.97557999997</v>
          </cell>
          <cell r="R167">
            <v>649499.18134999997</v>
          </cell>
          <cell r="S167">
            <v>622775.2242601082</v>
          </cell>
          <cell r="T167">
            <v>2692319.3500601077</v>
          </cell>
          <cell r="Y167" t="str">
            <v>Dic</v>
          </cell>
          <cell r="Z167">
            <v>-2373246.4087599996</v>
          </cell>
          <cell r="AA167">
            <v>2692319.3500601077</v>
          </cell>
          <cell r="AB167">
            <v>2948.3526000000129</v>
          </cell>
          <cell r="AD167">
            <v>322021.29390010808</v>
          </cell>
        </row>
        <row r="168">
          <cell r="B168">
            <v>1996</v>
          </cell>
          <cell r="C168" t="str">
            <v>Ene</v>
          </cell>
          <cell r="D168">
            <v>22899.513849999999</v>
          </cell>
          <cell r="E168">
            <v>49575.174469999998</v>
          </cell>
          <cell r="F168">
            <v>112768.81318</v>
          </cell>
          <cell r="G168">
            <v>15695.37383</v>
          </cell>
          <cell r="I168">
            <v>200938.87533000001</v>
          </cell>
          <cell r="N168">
            <v>1996</v>
          </cell>
          <cell r="O168" t="str">
            <v>Ene</v>
          </cell>
          <cell r="P168">
            <v>-40330.620990000003</v>
          </cell>
          <cell r="Q168">
            <v>50185.876210000002</v>
          </cell>
          <cell r="R168">
            <v>20364.71285</v>
          </cell>
          <cell r="S168">
            <v>71124.668130000005</v>
          </cell>
          <cell r="T168">
            <v>101344.63619999999</v>
          </cell>
          <cell r="X168">
            <v>1996</v>
          </cell>
          <cell r="Y168" t="str">
            <v>Ene</v>
          </cell>
          <cell r="Z168">
            <v>-238568.97372000001</v>
          </cell>
          <cell r="AA168">
            <v>101344.63619999999</v>
          </cell>
          <cell r="AB168">
            <v>-23876.388029999998</v>
          </cell>
          <cell r="AD168">
            <v>-161100.72555</v>
          </cell>
        </row>
        <row r="169">
          <cell r="C169" t="str">
            <v>Feb</v>
          </cell>
          <cell r="D169">
            <v>50477.054830000001</v>
          </cell>
          <cell r="E169">
            <v>96040.2696</v>
          </cell>
          <cell r="F169">
            <v>218882.71103999999</v>
          </cell>
          <cell r="G169">
            <v>59742.364780000004</v>
          </cell>
          <cell r="I169">
            <v>425142.40025000001</v>
          </cell>
          <cell r="O169" t="str">
            <v>Feb</v>
          </cell>
          <cell r="P169">
            <v>-106568.61629000001</v>
          </cell>
          <cell r="Q169">
            <v>136916.23489999998</v>
          </cell>
          <cell r="R169">
            <v>29893.305529999998</v>
          </cell>
          <cell r="S169">
            <v>234963.11018000002</v>
          </cell>
          <cell r="T169">
            <v>295204.03431999998</v>
          </cell>
          <cell r="Y169" t="str">
            <v>Feb</v>
          </cell>
          <cell r="Z169">
            <v>-564940.78875000007</v>
          </cell>
          <cell r="AA169">
            <v>295204.03431999998</v>
          </cell>
          <cell r="AB169">
            <v>-43783.062789999996</v>
          </cell>
          <cell r="AD169">
            <v>-313519.81722000008</v>
          </cell>
        </row>
        <row r="170">
          <cell r="C170" t="str">
            <v>Mar</v>
          </cell>
          <cell r="D170">
            <v>76830.118920000008</v>
          </cell>
          <cell r="E170">
            <v>143334.21244</v>
          </cell>
          <cell r="F170">
            <v>333647.30683999998</v>
          </cell>
          <cell r="G170">
            <v>77046.309689999995</v>
          </cell>
          <cell r="I170">
            <v>630857.94788999995</v>
          </cell>
          <cell r="O170" t="str">
            <v>Mar</v>
          </cell>
          <cell r="P170">
            <v>-174252.53962</v>
          </cell>
          <cell r="Q170">
            <v>267069.08045000001</v>
          </cell>
          <cell r="R170">
            <v>127655.32248</v>
          </cell>
          <cell r="S170">
            <v>331094.37242999999</v>
          </cell>
          <cell r="T170">
            <v>551566.23573999992</v>
          </cell>
          <cell r="Y170" t="str">
            <v>Mar</v>
          </cell>
          <cell r="Z170">
            <v>-894497.85767000006</v>
          </cell>
          <cell r="AA170">
            <v>551566.23573999992</v>
          </cell>
          <cell r="AB170">
            <v>-55474.460379999997</v>
          </cell>
          <cell r="AD170">
            <v>-398406.08231000014</v>
          </cell>
        </row>
        <row r="171">
          <cell r="C171" t="str">
            <v>Abr</v>
          </cell>
          <cell r="D171">
            <v>100104.75218000001</v>
          </cell>
          <cell r="E171">
            <v>191010.4829</v>
          </cell>
          <cell r="F171">
            <v>441142.27687999996</v>
          </cell>
          <cell r="G171">
            <v>150550.70043999999</v>
          </cell>
          <cell r="I171">
            <v>882808.21239999996</v>
          </cell>
          <cell r="O171" t="str">
            <v>Abr</v>
          </cell>
          <cell r="P171">
            <v>-93395.746759999995</v>
          </cell>
          <cell r="Q171">
            <v>301033.54220999999</v>
          </cell>
          <cell r="R171">
            <v>197711.23788999999</v>
          </cell>
          <cell r="S171">
            <v>412055.34944000002</v>
          </cell>
          <cell r="T171">
            <v>817404.38277999987</v>
          </cell>
          <cell r="Y171" t="str">
            <v>Abr</v>
          </cell>
          <cell r="Z171">
            <v>-1128575.5329800001</v>
          </cell>
          <cell r="AA171">
            <v>817404.38277999987</v>
          </cell>
          <cell r="AB171">
            <v>-112112.46716999999</v>
          </cell>
          <cell r="AD171">
            <v>-423283.61737000023</v>
          </cell>
        </row>
        <row r="172">
          <cell r="C172" t="str">
            <v>May</v>
          </cell>
          <cell r="D172">
            <v>129826.04419000002</v>
          </cell>
          <cell r="E172">
            <v>242167.39316000001</v>
          </cell>
          <cell r="F172">
            <v>622359.29986999999</v>
          </cell>
          <cell r="G172">
            <v>212422.00975999999</v>
          </cell>
          <cell r="I172">
            <v>1206774.7469799998</v>
          </cell>
          <cell r="O172" t="str">
            <v>May</v>
          </cell>
          <cell r="P172">
            <v>-68238.135939999993</v>
          </cell>
          <cell r="Q172">
            <v>448320.66957999999</v>
          </cell>
          <cell r="R172">
            <v>250821.74296</v>
          </cell>
          <cell r="S172">
            <v>387976.19415</v>
          </cell>
          <cell r="T172">
            <v>1018880.4707499999</v>
          </cell>
          <cell r="Y172" t="str">
            <v>May</v>
          </cell>
          <cell r="Z172">
            <v>-1281138.6704500001</v>
          </cell>
          <cell r="AA172">
            <v>1018880.4707499999</v>
          </cell>
          <cell r="AB172">
            <v>-138970.18466</v>
          </cell>
          <cell r="AD172">
            <v>-401228.38436000026</v>
          </cell>
        </row>
        <row r="173">
          <cell r="C173" t="str">
            <v>Jun</v>
          </cell>
          <cell r="D173">
            <v>150818.82788000003</v>
          </cell>
          <cell r="E173">
            <v>285011.87341</v>
          </cell>
          <cell r="F173">
            <v>774330.19458999997</v>
          </cell>
          <cell r="G173">
            <v>243071.28246999998</v>
          </cell>
          <cell r="I173">
            <v>1453232.1783499997</v>
          </cell>
          <cell r="O173" t="str">
            <v>Jun</v>
          </cell>
          <cell r="P173">
            <v>59948.661500000002</v>
          </cell>
          <cell r="Q173">
            <v>488662.70632</v>
          </cell>
          <cell r="R173">
            <v>435097.04193000001</v>
          </cell>
          <cell r="S173">
            <v>427636.18148999999</v>
          </cell>
          <cell r="T173">
            <v>1411344.59124</v>
          </cell>
          <cell r="Y173" t="str">
            <v>Jun</v>
          </cell>
          <cell r="Z173">
            <v>-1670497.3704000001</v>
          </cell>
          <cell r="AA173">
            <v>1411344.59124</v>
          </cell>
          <cell r="AB173">
            <v>-104098.84787</v>
          </cell>
          <cell r="AD173">
            <v>-363251.62703000015</v>
          </cell>
        </row>
        <row r="174">
          <cell r="C174" t="str">
            <v>Jul</v>
          </cell>
          <cell r="D174">
            <v>171049.06830000001</v>
          </cell>
          <cell r="E174">
            <v>337608.65161</v>
          </cell>
          <cell r="F174">
            <v>957200.86755999993</v>
          </cell>
          <cell r="G174">
            <v>301801.01869</v>
          </cell>
          <cell r="I174">
            <v>1767659.6061599997</v>
          </cell>
          <cell r="O174" t="str">
            <v>Jul</v>
          </cell>
          <cell r="P174">
            <v>189069.00537999999</v>
          </cell>
          <cell r="Q174">
            <v>547798.07770999998</v>
          </cell>
          <cell r="R174">
            <v>465144.65451000002</v>
          </cell>
          <cell r="S174">
            <v>596375.56767000002</v>
          </cell>
          <cell r="T174">
            <v>1798387.3052699999</v>
          </cell>
          <cell r="Y174" t="str">
            <v>Jul</v>
          </cell>
          <cell r="Z174">
            <v>-2070208.65919</v>
          </cell>
          <cell r="AA174">
            <v>1798387.3052699999</v>
          </cell>
          <cell r="AB174">
            <v>-19319.070699999997</v>
          </cell>
          <cell r="AD174">
            <v>-291140.42462000012</v>
          </cell>
        </row>
        <row r="175">
          <cell r="C175" t="str">
            <v>Ago</v>
          </cell>
          <cell r="D175">
            <v>189037.11863000001</v>
          </cell>
          <cell r="E175">
            <v>395585.16395999998</v>
          </cell>
          <cell r="F175">
            <v>1121855.81905</v>
          </cell>
          <cell r="G175">
            <v>355754.13841999997</v>
          </cell>
          <cell r="I175">
            <v>2062232.2400599997</v>
          </cell>
          <cell r="O175" t="str">
            <v>Ago</v>
          </cell>
          <cell r="P175">
            <v>250216.39565999998</v>
          </cell>
          <cell r="Q175">
            <v>1025587.9355299999</v>
          </cell>
          <cell r="R175">
            <v>482552.52761000005</v>
          </cell>
          <cell r="S175">
            <v>490217.34367000003</v>
          </cell>
          <cell r="T175">
            <v>2248574.2024699999</v>
          </cell>
          <cell r="Y175" t="str">
            <v>Ago</v>
          </cell>
          <cell r="Z175">
            <v>-2481940.9920299998</v>
          </cell>
          <cell r="AA175">
            <v>2248574.2024699999</v>
          </cell>
          <cell r="AB175">
            <v>-32907.500139999996</v>
          </cell>
          <cell r="AD175">
            <v>-266274.28969999996</v>
          </cell>
        </row>
        <row r="176">
          <cell r="C176" t="str">
            <v>Sep</v>
          </cell>
          <cell r="D176">
            <v>205551.24368000001</v>
          </cell>
          <cell r="E176">
            <v>443235.91015999997</v>
          </cell>
          <cell r="F176">
            <v>1259257.24605</v>
          </cell>
          <cell r="G176">
            <v>406327.64154999994</v>
          </cell>
          <cell r="I176">
            <v>2314372.0414399998</v>
          </cell>
          <cell r="O176" t="str">
            <v>Sep</v>
          </cell>
          <cell r="P176">
            <v>429438.20572999999</v>
          </cell>
          <cell r="Q176">
            <v>1068628.1437499998</v>
          </cell>
          <cell r="R176">
            <v>562207.31557000009</v>
          </cell>
          <cell r="S176">
            <v>666474.10122000007</v>
          </cell>
          <cell r="T176">
            <v>2726747.76627</v>
          </cell>
          <cell r="Y176" t="str">
            <v>Sep</v>
          </cell>
          <cell r="Z176">
            <v>-2912992.32155</v>
          </cell>
          <cell r="AA176">
            <v>2726747.76627</v>
          </cell>
          <cell r="AB176">
            <v>-43973.171959999992</v>
          </cell>
          <cell r="AD176">
            <v>-230217.72723999998</v>
          </cell>
        </row>
        <row r="177">
          <cell r="C177" t="str">
            <v>Oct</v>
          </cell>
          <cell r="D177">
            <v>219654.24647000001</v>
          </cell>
          <cell r="E177">
            <v>496628.17475999997</v>
          </cell>
          <cell r="F177">
            <v>1459963.68356</v>
          </cell>
          <cell r="G177">
            <v>482441.96676999994</v>
          </cell>
          <cell r="I177">
            <v>2658688.0715600001</v>
          </cell>
          <cell r="O177" t="str">
            <v>Oct</v>
          </cell>
          <cell r="P177">
            <v>699064.39471999998</v>
          </cell>
          <cell r="Q177">
            <v>1167707.6582599997</v>
          </cell>
          <cell r="R177">
            <v>641930.95072000008</v>
          </cell>
          <cell r="S177">
            <v>778686.63878000004</v>
          </cell>
          <cell r="T177">
            <v>3287389.6424799999</v>
          </cell>
          <cell r="Y177" t="str">
            <v>Oct</v>
          </cell>
          <cell r="Z177">
            <v>-3363859.5133699998</v>
          </cell>
          <cell r="AA177">
            <v>3287389.6424799999</v>
          </cell>
          <cell r="AB177">
            <v>-9241.932489999992</v>
          </cell>
          <cell r="AD177">
            <v>-85711.803379999896</v>
          </cell>
        </row>
        <row r="178">
          <cell r="C178" t="str">
            <v>Nov</v>
          </cell>
          <cell r="D178">
            <v>233545.36512</v>
          </cell>
          <cell r="E178">
            <v>578135.14705999999</v>
          </cell>
          <cell r="F178">
            <v>1608628.7973500001</v>
          </cell>
          <cell r="G178">
            <v>534038.86857999989</v>
          </cell>
          <cell r="I178">
            <v>2954348.1781100002</v>
          </cell>
          <cell r="O178" t="str">
            <v>Nov</v>
          </cell>
          <cell r="P178">
            <v>893809.98783999996</v>
          </cell>
          <cell r="Q178">
            <v>1311939.8990799997</v>
          </cell>
          <cell r="R178">
            <v>642668.87895000004</v>
          </cell>
          <cell r="S178">
            <v>807184.76399000001</v>
          </cell>
          <cell r="T178">
            <v>3655603.5298600001</v>
          </cell>
          <cell r="Y178" t="str">
            <v>Nov</v>
          </cell>
          <cell r="Z178">
            <v>-3612282.6165099996</v>
          </cell>
          <cell r="AA178">
            <v>3655603.5298600001</v>
          </cell>
          <cell r="AB178">
            <v>10182.019270000008</v>
          </cell>
          <cell r="AD178">
            <v>53502.932620000516</v>
          </cell>
        </row>
        <row r="179">
          <cell r="C179" t="str">
            <v>Dic</v>
          </cell>
          <cell r="D179">
            <v>253806.27334000001</v>
          </cell>
          <cell r="E179">
            <v>640569.84491999994</v>
          </cell>
          <cell r="F179">
            <v>1739824.5096100001</v>
          </cell>
          <cell r="G179">
            <v>585241.19255999988</v>
          </cell>
          <cell r="I179">
            <v>3219441.8204300003</v>
          </cell>
          <cell r="O179" t="str">
            <v>Dic</v>
          </cell>
          <cell r="P179">
            <v>1995421.3680699999</v>
          </cell>
          <cell r="Q179">
            <v>1653160.5016299996</v>
          </cell>
          <cell r="R179">
            <v>904608.8340400001</v>
          </cell>
          <cell r="S179">
            <v>1018032.5725700001</v>
          </cell>
          <cell r="T179">
            <v>5571223.2763100006</v>
          </cell>
          <cell r="Y179" t="str">
            <v>Dic</v>
          </cell>
          <cell r="Z179">
            <v>-3989461.6900199996</v>
          </cell>
          <cell r="AA179">
            <v>5571223.2763100006</v>
          </cell>
          <cell r="AB179">
            <v>-9606.4302199999911</v>
          </cell>
          <cell r="AD179">
            <v>1572155.156070001</v>
          </cell>
        </row>
        <row r="180">
          <cell r="B180" t="str">
            <v>1997 (p)</v>
          </cell>
          <cell r="C180" t="str">
            <v>Ene</v>
          </cell>
          <cell r="D180">
            <v>21458.873970000001</v>
          </cell>
          <cell r="E180">
            <v>53235.418460000001</v>
          </cell>
          <cell r="F180">
            <v>179265.639</v>
          </cell>
          <cell r="G180">
            <v>26111.2084</v>
          </cell>
          <cell r="I180">
            <v>280071.13983</v>
          </cell>
          <cell r="N180" t="str">
            <v>1997 (p)</v>
          </cell>
          <cell r="O180" t="str">
            <v>Ene</v>
          </cell>
          <cell r="P180">
            <v>192010.09516</v>
          </cell>
          <cell r="Q180">
            <v>49727.278480000001</v>
          </cell>
          <cell r="R180">
            <v>-2176.2264599999999</v>
          </cell>
          <cell r="S180">
            <v>159832.60722999999</v>
          </cell>
          <cell r="T180">
            <v>399393.75440999999</v>
          </cell>
          <cell r="X180" t="str">
            <v>1997 (p)</v>
          </cell>
          <cell r="Y180" t="str">
            <v>Ene</v>
          </cell>
          <cell r="Z180">
            <v>-374670.18338</v>
          </cell>
          <cell r="AA180">
            <v>399393.75440999999</v>
          </cell>
          <cell r="AB180">
            <v>-86604.702720000001</v>
          </cell>
          <cell r="AD180">
            <v>-61881.131690000009</v>
          </cell>
        </row>
        <row r="181">
          <cell r="C181" t="str">
            <v>Feb</v>
          </cell>
          <cell r="D181">
            <v>49990.435599999997</v>
          </cell>
          <cell r="E181">
            <v>106665.57980000001</v>
          </cell>
          <cell r="F181">
            <v>346977.34603000002</v>
          </cell>
          <cell r="G181">
            <v>83846.347380000007</v>
          </cell>
          <cell r="I181">
            <v>587479.70880999998</v>
          </cell>
          <cell r="O181" t="str">
            <v>Feb</v>
          </cell>
          <cell r="P181">
            <v>264518.14072000002</v>
          </cell>
          <cell r="Q181">
            <v>199209.95922000002</v>
          </cell>
          <cell r="R181">
            <v>58494.852170000006</v>
          </cell>
          <cell r="S181">
            <v>374017.31685</v>
          </cell>
          <cell r="T181">
            <v>896240.26896000002</v>
          </cell>
          <cell r="Y181" t="str">
            <v>Feb</v>
          </cell>
          <cell r="Z181">
            <v>-870141.08658</v>
          </cell>
          <cell r="AA181">
            <v>896240.26896000002</v>
          </cell>
          <cell r="AB181">
            <v>-106392.29055000001</v>
          </cell>
          <cell r="AD181">
            <v>-80293.108169999992</v>
          </cell>
        </row>
        <row r="182">
          <cell r="C182" t="str">
            <v>Mar</v>
          </cell>
          <cell r="D182">
            <v>76386.323409999997</v>
          </cell>
          <cell r="E182">
            <v>155599.06575000001</v>
          </cell>
          <cell r="F182">
            <v>516251.68075000006</v>
          </cell>
          <cell r="G182">
            <v>125503.31884000001</v>
          </cell>
          <cell r="I182">
            <v>873740.38874999993</v>
          </cell>
          <cell r="O182" t="str">
            <v>Mar</v>
          </cell>
          <cell r="P182">
            <v>410036.34215000004</v>
          </cell>
          <cell r="Q182">
            <v>314491.98936000001</v>
          </cell>
          <cell r="R182">
            <v>100571.58579000001</v>
          </cell>
          <cell r="S182">
            <v>579591.14642999996</v>
          </cell>
          <cell r="T182">
            <v>1404691.0637300001</v>
          </cell>
          <cell r="Y182" t="str">
            <v>Mar</v>
          </cell>
          <cell r="Z182">
            <v>-1251024.3294299999</v>
          </cell>
          <cell r="AA182">
            <v>1404691.0637300001</v>
          </cell>
          <cell r="AB182">
            <v>-110539.99701000001</v>
          </cell>
          <cell r="AD182">
            <v>43126.737290000121</v>
          </cell>
        </row>
        <row r="183">
          <cell r="C183" t="str">
            <v>Abr</v>
          </cell>
          <cell r="D183">
            <v>100230.81586</v>
          </cell>
          <cell r="E183">
            <v>212025.01800000001</v>
          </cell>
          <cell r="F183">
            <v>727633.0684300001</v>
          </cell>
          <cell r="G183">
            <v>176719.06095000001</v>
          </cell>
          <cell r="I183">
            <v>1216607.96324</v>
          </cell>
          <cell r="O183" t="str">
            <v>Abr</v>
          </cell>
          <cell r="P183">
            <v>625042.68231000006</v>
          </cell>
          <cell r="Q183">
            <v>445439.98560999997</v>
          </cell>
          <cell r="R183">
            <v>146285.97908000002</v>
          </cell>
          <cell r="S183">
            <v>678847.50430999999</v>
          </cell>
          <cell r="T183">
            <v>1895616.1513100001</v>
          </cell>
          <cell r="Y183" t="str">
            <v>Abr</v>
          </cell>
          <cell r="Z183">
            <v>-1673575.6427799999</v>
          </cell>
          <cell r="AA183">
            <v>1895616.1513100001</v>
          </cell>
          <cell r="AB183">
            <v>-123153.65503000001</v>
          </cell>
          <cell r="AD183">
            <v>98886.853500000216</v>
          </cell>
        </row>
        <row r="184">
          <cell r="C184" t="str">
            <v>May</v>
          </cell>
          <cell r="D184">
            <v>123695.43988000001</v>
          </cell>
          <cell r="E184">
            <v>256490.21923000002</v>
          </cell>
          <cell r="F184">
            <v>891843.61048000003</v>
          </cell>
          <cell r="G184">
            <v>240877.57551000002</v>
          </cell>
          <cell r="I184">
            <v>1512906.8451</v>
          </cell>
          <cell r="O184" t="str">
            <v>May</v>
          </cell>
          <cell r="P184">
            <v>864227.23750000005</v>
          </cell>
          <cell r="Q184">
            <v>562679.59771</v>
          </cell>
          <cell r="R184">
            <v>141296.92512000003</v>
          </cell>
          <cell r="S184">
            <v>656291.38462999999</v>
          </cell>
          <cell r="T184">
            <v>2224495.1449600002</v>
          </cell>
          <cell r="Y184" t="str">
            <v>May</v>
          </cell>
          <cell r="Z184">
            <v>-1881103.7799499999</v>
          </cell>
          <cell r="AA184">
            <v>2224495.1449600002</v>
          </cell>
          <cell r="AB184">
            <v>-19918.772410000005</v>
          </cell>
          <cell r="AD184">
            <v>323472.59260000032</v>
          </cell>
        </row>
        <row r="185">
          <cell r="C185" t="str">
            <v>Jun</v>
          </cell>
          <cell r="D185">
            <v>142361.54466000001</v>
          </cell>
          <cell r="E185">
            <v>299412.39669000002</v>
          </cell>
          <cell r="F185">
            <v>1025614.31053</v>
          </cell>
          <cell r="G185">
            <v>330428.58091000002</v>
          </cell>
          <cell r="I185">
            <v>1797816.8327899999</v>
          </cell>
          <cell r="O185" t="str">
            <v>Jun</v>
          </cell>
          <cell r="P185">
            <v>991628.49959000002</v>
          </cell>
          <cell r="Q185">
            <v>599898.67344000004</v>
          </cell>
          <cell r="R185">
            <v>239799.85112000004</v>
          </cell>
          <cell r="S185">
            <v>729020.67353000003</v>
          </cell>
          <cell r="T185">
            <v>2560347.6976800002</v>
          </cell>
          <cell r="Y185" t="str">
            <v>Jun</v>
          </cell>
          <cell r="Z185">
            <v>-2149607.7091600001</v>
          </cell>
          <cell r="AA185">
            <v>2560347.6976800002</v>
          </cell>
          <cell r="AB185">
            <v>-36208.777660000007</v>
          </cell>
          <cell r="AD185">
            <v>374531.21086000011</v>
          </cell>
        </row>
        <row r="186">
          <cell r="C186" t="str">
            <v>Jul</v>
          </cell>
          <cell r="D186">
            <v>158871.42758000002</v>
          </cell>
          <cell r="E186">
            <v>351011.59308000002</v>
          </cell>
          <cell r="F186">
            <v>1175111.27217</v>
          </cell>
          <cell r="G186">
            <v>403633.15659000003</v>
          </cell>
          <cell r="I186">
            <v>2088627.44942</v>
          </cell>
          <cell r="O186" t="str">
            <v>Jul</v>
          </cell>
          <cell r="P186">
            <v>1102095.2902500001</v>
          </cell>
          <cell r="Q186">
            <v>853744.02324000001</v>
          </cell>
          <cell r="R186">
            <v>291025.34457000002</v>
          </cell>
          <cell r="S186">
            <v>634764.20452999999</v>
          </cell>
          <cell r="T186">
            <v>2881628.86259</v>
          </cell>
          <cell r="Y186" t="str">
            <v>Jul</v>
          </cell>
          <cell r="Z186">
            <v>-2413675.2331099999</v>
          </cell>
          <cell r="AA186">
            <v>2881628.86259</v>
          </cell>
          <cell r="AB186">
            <v>-84990.385540000017</v>
          </cell>
          <cell r="AD186">
            <v>382963.24394000007</v>
          </cell>
        </row>
        <row r="187">
          <cell r="C187" t="str">
            <v>Ago</v>
          </cell>
          <cell r="D187">
            <v>171354.65592000002</v>
          </cell>
          <cell r="E187">
            <v>390503.00804000004</v>
          </cell>
          <cell r="F187">
            <v>1318683.50364</v>
          </cell>
          <cell r="G187">
            <v>485206.00783000002</v>
          </cell>
          <cell r="I187">
            <v>2365747.1754299998</v>
          </cell>
          <cell r="O187" t="str">
            <v>Ago</v>
          </cell>
          <cell r="P187">
            <v>1139821.8823600002</v>
          </cell>
          <cell r="Q187">
            <v>926060.87471999996</v>
          </cell>
          <cell r="R187">
            <v>370040.74883</v>
          </cell>
          <cell r="S187">
            <v>786876.55744999996</v>
          </cell>
          <cell r="T187">
            <v>3222800.06336</v>
          </cell>
          <cell r="Y187" t="str">
            <v>Ago</v>
          </cell>
          <cell r="Z187">
            <v>-2774178.31036</v>
          </cell>
          <cell r="AA187">
            <v>3222800.06336</v>
          </cell>
          <cell r="AB187">
            <v>-64292.784430000014</v>
          </cell>
          <cell r="AD187">
            <v>384328.96857000003</v>
          </cell>
        </row>
        <row r="188">
          <cell r="C188" t="str">
            <v>Sep</v>
          </cell>
          <cell r="D188">
            <v>187689.33712000001</v>
          </cell>
          <cell r="E188">
            <v>443247.69712000003</v>
          </cell>
          <cell r="F188">
            <v>1475822.30742</v>
          </cell>
          <cell r="G188">
            <v>554046.20296000002</v>
          </cell>
          <cell r="I188">
            <v>2660805.5446199998</v>
          </cell>
          <cell r="O188" t="str">
            <v>Sep</v>
          </cell>
          <cell r="P188">
            <v>1044821.2411300002</v>
          </cell>
          <cell r="Q188">
            <v>1148432.0716800001</v>
          </cell>
          <cell r="R188">
            <v>413952.59125</v>
          </cell>
          <cell r="S188">
            <v>878845.45863999997</v>
          </cell>
          <cell r="T188">
            <v>3486051.3626999999</v>
          </cell>
          <cell r="Y188" t="str">
            <v>Sep</v>
          </cell>
          <cell r="Z188">
            <v>-3164871.8856699998</v>
          </cell>
          <cell r="AA188">
            <v>3486051.3626999999</v>
          </cell>
          <cell r="AB188">
            <v>10951.139559999981</v>
          </cell>
          <cell r="AD188">
            <v>332130.61659000017</v>
          </cell>
        </row>
        <row r="189">
          <cell r="C189" t="str">
            <v>Oct</v>
          </cell>
          <cell r="D189">
            <v>199301.70037000001</v>
          </cell>
          <cell r="E189">
            <v>494568.37804000004</v>
          </cell>
          <cell r="F189">
            <v>1639731.85033</v>
          </cell>
          <cell r="G189">
            <v>690001.92186999996</v>
          </cell>
          <cell r="I189">
            <v>3023603.8506100001</v>
          </cell>
          <cell r="O189" t="str">
            <v>Oct</v>
          </cell>
          <cell r="P189">
            <v>1069522.0285700003</v>
          </cell>
          <cell r="Q189">
            <v>1287548.0581400001</v>
          </cell>
          <cell r="R189">
            <v>443908.75660999998</v>
          </cell>
          <cell r="S189">
            <v>997887.31663999998</v>
          </cell>
          <cell r="T189">
            <v>3798866.1599599998</v>
          </cell>
          <cell r="Y189" t="str">
            <v>Oct</v>
          </cell>
          <cell r="Z189">
            <v>-3633252.0492999996</v>
          </cell>
          <cell r="AA189">
            <v>3798866.1599599998</v>
          </cell>
          <cell r="AB189">
            <v>95462.169219999982</v>
          </cell>
          <cell r="AD189">
            <v>261076.27988000022</v>
          </cell>
        </row>
        <row r="190">
          <cell r="C190" t="str">
            <v>Nov</v>
          </cell>
          <cell r="D190">
            <v>208198.81092000002</v>
          </cell>
          <cell r="E190">
            <v>559076.38533000008</v>
          </cell>
          <cell r="F190">
            <v>1768245.15338</v>
          </cell>
          <cell r="G190">
            <v>767229.21057999996</v>
          </cell>
          <cell r="I190">
            <v>3302749.5602100003</v>
          </cell>
          <cell r="O190" t="str">
            <v>Nov</v>
          </cell>
          <cell r="P190">
            <v>1323783.1067000004</v>
          </cell>
          <cell r="Q190">
            <v>1368255.0678600001</v>
          </cell>
          <cell r="R190">
            <v>458779.46885999996</v>
          </cell>
          <cell r="S190">
            <v>941780.43950999994</v>
          </cell>
          <cell r="T190">
            <v>4092598.08293</v>
          </cell>
          <cell r="Y190" t="str">
            <v>Nov</v>
          </cell>
          <cell r="Z190">
            <v>-4006137.2416499997</v>
          </cell>
          <cell r="AA190">
            <v>4092598.08293</v>
          </cell>
          <cell r="AB190">
            <v>2807.0038699999859</v>
          </cell>
          <cell r="AD190">
            <v>89267.84515000027</v>
          </cell>
        </row>
        <row r="191">
          <cell r="C191" t="str">
            <v>Dic*</v>
          </cell>
          <cell r="D191">
            <v>218331.27782000002</v>
          </cell>
          <cell r="E191">
            <v>605667.1873300001</v>
          </cell>
          <cell r="F191">
            <v>1939515.6369</v>
          </cell>
          <cell r="G191">
            <v>848855.76094999991</v>
          </cell>
          <cell r="I191">
            <v>3612369.8630000004</v>
          </cell>
          <cell r="O191" t="str">
            <v>Dic*</v>
          </cell>
          <cell r="P191">
            <v>1649391.1537300004</v>
          </cell>
          <cell r="Q191">
            <v>1472688.22083</v>
          </cell>
          <cell r="R191">
            <v>313145.07629</v>
          </cell>
          <cell r="S191">
            <v>1281444.6990799999</v>
          </cell>
          <cell r="T191">
            <v>4716669.1499300003</v>
          </cell>
          <cell r="Y191" t="str">
            <v>Dic*</v>
          </cell>
          <cell r="Z191">
            <v>-4710923.4390799999</v>
          </cell>
          <cell r="AA191">
            <v>4716669.1499300003</v>
          </cell>
          <cell r="AB191">
            <v>-21036.958130000014</v>
          </cell>
          <cell r="AD191">
            <v>-15291.247279999632</v>
          </cell>
        </row>
        <row r="192">
          <cell r="B192" t="str">
            <v>1998 (p)</v>
          </cell>
          <cell r="C192" t="str">
            <v>Ene</v>
          </cell>
          <cell r="D192">
            <v>10350.36</v>
          </cell>
          <cell r="E192">
            <v>38654.15</v>
          </cell>
          <cell r="F192">
            <v>141359.57999999999</v>
          </cell>
          <cell r="G192">
            <v>64620.83</v>
          </cell>
          <cell r="I192">
            <v>254984.93</v>
          </cell>
          <cell r="N192" t="str">
            <v>1998 (p)</v>
          </cell>
          <cell r="O192" t="str">
            <v>Ene</v>
          </cell>
          <cell r="P192">
            <v>-31332.01</v>
          </cell>
          <cell r="Q192">
            <v>99502.02</v>
          </cell>
          <cell r="R192">
            <v>20191.490000000002</v>
          </cell>
          <cell r="S192">
            <v>74486.600000000006</v>
          </cell>
          <cell r="T192">
            <v>162848.10999999999</v>
          </cell>
          <cell r="X192" t="str">
            <v>1998 (p)</v>
          </cell>
          <cell r="Y192" t="str">
            <v>Ene</v>
          </cell>
          <cell r="Z192">
            <v>-348426.18</v>
          </cell>
          <cell r="AA192">
            <v>162848.10999999999</v>
          </cell>
          <cell r="AB192">
            <v>51421.14</v>
          </cell>
          <cell r="AD192">
            <v>-134156.93</v>
          </cell>
        </row>
        <row r="193">
          <cell r="C193" t="str">
            <v>Feb</v>
          </cell>
          <cell r="D193">
            <v>21244.04</v>
          </cell>
          <cell r="E193">
            <v>76723.61</v>
          </cell>
          <cell r="F193">
            <v>317102.78000000003</v>
          </cell>
          <cell r="G193">
            <v>149456.01</v>
          </cell>
          <cell r="I193">
            <v>564526.43999999994</v>
          </cell>
          <cell r="O193" t="str">
            <v>Feb</v>
          </cell>
          <cell r="P193">
            <v>-187804.52000000002</v>
          </cell>
          <cell r="Q193">
            <v>76123.06</v>
          </cell>
          <cell r="R193">
            <v>95250.08</v>
          </cell>
          <cell r="S193">
            <v>302900.09999999998</v>
          </cell>
          <cell r="T193">
            <v>286468.73</v>
          </cell>
          <cell r="Y193" t="str">
            <v>Feb</v>
          </cell>
          <cell r="Z193">
            <v>-850751.7</v>
          </cell>
          <cell r="AA193">
            <v>286468.73</v>
          </cell>
          <cell r="AB193">
            <v>46867.25</v>
          </cell>
          <cell r="AD193">
            <v>-517415.72</v>
          </cell>
        </row>
        <row r="194">
          <cell r="C194" t="str">
            <v>Mar</v>
          </cell>
          <cell r="D194">
            <v>34378.949999999997</v>
          </cell>
          <cell r="E194">
            <v>117615.58</v>
          </cell>
          <cell r="F194">
            <v>515313.42000000004</v>
          </cell>
          <cell r="G194">
            <v>202904.96000000002</v>
          </cell>
          <cell r="I194">
            <v>870212.90999999992</v>
          </cell>
          <cell r="O194" t="str">
            <v>Mar</v>
          </cell>
          <cell r="P194">
            <v>-241205.73</v>
          </cell>
          <cell r="Q194">
            <v>382864.25</v>
          </cell>
          <cell r="R194">
            <v>207646.13</v>
          </cell>
          <cell r="S194">
            <v>333711.06999999995</v>
          </cell>
          <cell r="T194">
            <v>683015.72</v>
          </cell>
          <cell r="Y194" t="str">
            <v>Mar</v>
          </cell>
          <cell r="Z194">
            <v>-1214914.22</v>
          </cell>
          <cell r="AA194">
            <v>683015.72</v>
          </cell>
          <cell r="AB194">
            <v>-484.0199999999968</v>
          </cell>
          <cell r="AD194">
            <v>-532382.52</v>
          </cell>
        </row>
        <row r="195">
          <cell r="C195" t="str">
            <v>Abr</v>
          </cell>
          <cell r="D195">
            <v>45691.77</v>
          </cell>
          <cell r="E195">
            <v>138120.21</v>
          </cell>
          <cell r="F195">
            <v>647397.56000000006</v>
          </cell>
          <cell r="G195">
            <v>261410.97000000003</v>
          </cell>
          <cell r="I195">
            <v>1092620.51</v>
          </cell>
          <cell r="O195" t="str">
            <v>Abr</v>
          </cell>
          <cell r="P195">
            <v>-101338.11000000002</v>
          </cell>
          <cell r="Q195">
            <v>384726.55</v>
          </cell>
          <cell r="R195">
            <v>125445.43000000001</v>
          </cell>
          <cell r="S195">
            <v>694481.02</v>
          </cell>
          <cell r="T195">
            <v>1103314.8899999999</v>
          </cell>
          <cell r="Y195" t="str">
            <v>Abr</v>
          </cell>
          <cell r="Z195">
            <v>-1652321.74</v>
          </cell>
          <cell r="AA195">
            <v>1103314.8899999999</v>
          </cell>
          <cell r="AB195">
            <v>45771.350000000006</v>
          </cell>
          <cell r="AD195">
            <v>-503235.50000000012</v>
          </cell>
        </row>
        <row r="196">
          <cell r="C196" t="str">
            <v>May</v>
          </cell>
          <cell r="D196">
            <v>56991.069999999992</v>
          </cell>
          <cell r="E196">
            <v>180965.55</v>
          </cell>
          <cell r="F196">
            <v>793736.15</v>
          </cell>
          <cell r="G196">
            <v>326240.98000000004</v>
          </cell>
          <cell r="I196">
            <v>1357933.75</v>
          </cell>
          <cell r="O196" t="str">
            <v>May</v>
          </cell>
          <cell r="P196">
            <v>-180655.87</v>
          </cell>
          <cell r="Q196">
            <v>501665.25</v>
          </cell>
          <cell r="R196">
            <v>126898.19</v>
          </cell>
          <cell r="S196">
            <v>750528.39</v>
          </cell>
          <cell r="T196">
            <v>1198435.96</v>
          </cell>
          <cell r="Y196" t="str">
            <v>May</v>
          </cell>
          <cell r="Z196">
            <v>-1959059.9</v>
          </cell>
          <cell r="AA196">
            <v>1198435.96</v>
          </cell>
          <cell r="AB196">
            <v>36232.850000000006</v>
          </cell>
          <cell r="AD196">
            <v>-724391.09</v>
          </cell>
        </row>
        <row r="197">
          <cell r="C197" t="str">
            <v>Jun</v>
          </cell>
          <cell r="D197">
            <v>65533.19999999999</v>
          </cell>
          <cell r="E197">
            <v>220281.28999999998</v>
          </cell>
          <cell r="F197">
            <v>1010223.31</v>
          </cell>
          <cell r="G197">
            <v>399572.02</v>
          </cell>
          <cell r="I197">
            <v>1695609.82</v>
          </cell>
          <cell r="O197" t="str">
            <v>Jun</v>
          </cell>
          <cell r="P197">
            <v>64688.100000000006</v>
          </cell>
          <cell r="Q197">
            <v>547418.47</v>
          </cell>
          <cell r="R197">
            <v>225928.15000000002</v>
          </cell>
          <cell r="S197">
            <v>514494.29000000004</v>
          </cell>
          <cell r="T197">
            <v>1352529.01</v>
          </cell>
          <cell r="Y197" t="str">
            <v>Jun</v>
          </cell>
          <cell r="Z197">
            <v>-2223950.16</v>
          </cell>
          <cell r="AA197">
            <v>1352529.01</v>
          </cell>
          <cell r="AB197">
            <v>24589.910000000003</v>
          </cell>
          <cell r="AD197">
            <v>-846831.24000000011</v>
          </cell>
        </row>
        <row r="198">
          <cell r="C198" t="str">
            <v>Jul</v>
          </cell>
          <cell r="D198">
            <v>78838.62999999999</v>
          </cell>
          <cell r="E198">
            <v>265182.84999999998</v>
          </cell>
          <cell r="F198">
            <v>1183246.22</v>
          </cell>
          <cell r="G198">
            <v>473331.44</v>
          </cell>
          <cell r="I198">
            <v>2000599.1300000001</v>
          </cell>
          <cell r="O198" t="str">
            <v>Jul</v>
          </cell>
          <cell r="P198">
            <v>168836.02000000002</v>
          </cell>
          <cell r="Q198">
            <v>614837.80999999994</v>
          </cell>
          <cell r="R198">
            <v>248525.44000000003</v>
          </cell>
          <cell r="S198">
            <v>719687.84000000008</v>
          </cell>
          <cell r="T198">
            <v>1751887.1099999999</v>
          </cell>
          <cell r="Y198" t="str">
            <v>Jul</v>
          </cell>
          <cell r="Z198">
            <v>-2582799.23</v>
          </cell>
          <cell r="AA198">
            <v>1751887.1099999999</v>
          </cell>
          <cell r="AB198">
            <v>3826.760000000002</v>
          </cell>
          <cell r="AD198">
            <v>-827085.3600000001</v>
          </cell>
        </row>
        <row r="199">
          <cell r="C199" t="str">
            <v>Ago</v>
          </cell>
          <cell r="D199">
            <v>93753.889999999985</v>
          </cell>
          <cell r="E199">
            <v>303172.76999999996</v>
          </cell>
          <cell r="F199">
            <v>1349105.51</v>
          </cell>
          <cell r="G199">
            <v>534363.61</v>
          </cell>
          <cell r="I199">
            <v>2280395.77</v>
          </cell>
          <cell r="O199" t="str">
            <v>Ago</v>
          </cell>
          <cell r="P199">
            <v>191294.78000000003</v>
          </cell>
          <cell r="Q199">
            <v>738646.66999999993</v>
          </cell>
          <cell r="R199">
            <v>343395.31000000006</v>
          </cell>
          <cell r="S199">
            <v>739080.54</v>
          </cell>
          <cell r="T199">
            <v>2012417.2999999998</v>
          </cell>
          <cell r="Y199" t="str">
            <v>Ago</v>
          </cell>
          <cell r="Z199">
            <v>-3068529.67</v>
          </cell>
          <cell r="AA199">
            <v>2012417.2999999998</v>
          </cell>
          <cell r="AB199">
            <v>84435.799999999988</v>
          </cell>
          <cell r="AD199">
            <v>-971676.57000000007</v>
          </cell>
        </row>
        <row r="200">
          <cell r="C200" t="str">
            <v>Sep</v>
          </cell>
          <cell r="D200">
            <v>109866.19999999998</v>
          </cell>
          <cell r="E200">
            <v>344713.44999999995</v>
          </cell>
          <cell r="F200">
            <v>1508029.15</v>
          </cell>
          <cell r="G200">
            <v>621842.75</v>
          </cell>
          <cell r="I200">
            <v>2584451.54</v>
          </cell>
          <cell r="O200" t="str">
            <v>Sep</v>
          </cell>
          <cell r="P200">
            <v>229933.13000000003</v>
          </cell>
          <cell r="Q200">
            <v>710635.41999999993</v>
          </cell>
          <cell r="R200">
            <v>448879.18000000005</v>
          </cell>
          <cell r="S200">
            <v>855974.09000000008</v>
          </cell>
          <cell r="T200">
            <v>2245421.8299999996</v>
          </cell>
          <cell r="Y200" t="str">
            <v>Sep</v>
          </cell>
          <cell r="Z200">
            <v>-3613164.45</v>
          </cell>
          <cell r="AA200">
            <v>2245421.8299999996</v>
          </cell>
          <cell r="AB200">
            <v>214752.63999999998</v>
          </cell>
          <cell r="AD200">
            <v>-1152989.9800000007</v>
          </cell>
        </row>
        <row r="201">
          <cell r="C201" t="str">
            <v>Oct</v>
          </cell>
          <cell r="D201">
            <v>128413.39999999998</v>
          </cell>
          <cell r="E201">
            <v>392090.58999999997</v>
          </cell>
          <cell r="F201">
            <v>1727095.63</v>
          </cell>
          <cell r="G201">
            <v>776207.8</v>
          </cell>
          <cell r="I201">
            <v>3023807.42</v>
          </cell>
          <cell r="O201" t="str">
            <v>Oct</v>
          </cell>
          <cell r="P201">
            <v>149970.61000000004</v>
          </cell>
          <cell r="Q201">
            <v>991706.65999999992</v>
          </cell>
          <cell r="R201">
            <v>486233.79000000004</v>
          </cell>
          <cell r="S201">
            <v>828116.79</v>
          </cell>
          <cell r="T201">
            <v>2456027.8499999996</v>
          </cell>
          <cell r="Y201" t="str">
            <v>Oct</v>
          </cell>
          <cell r="Z201">
            <v>-3877528.97</v>
          </cell>
          <cell r="AA201">
            <v>2456027.8499999996</v>
          </cell>
          <cell r="AB201">
            <v>242163.68999999997</v>
          </cell>
          <cell r="AD201">
            <v>-1179337.4300000006</v>
          </cell>
        </row>
        <row r="202">
          <cell r="C202" t="str">
            <v>Nov</v>
          </cell>
          <cell r="D202">
            <v>152728.08999999997</v>
          </cell>
          <cell r="E202">
            <v>436360.52999999997</v>
          </cell>
          <cell r="F202">
            <v>1911148.2399999998</v>
          </cell>
          <cell r="G202">
            <v>873392.6100000001</v>
          </cell>
          <cell r="I202">
            <v>3373629.4699999997</v>
          </cell>
          <cell r="O202" t="str">
            <v>Nov</v>
          </cell>
          <cell r="P202">
            <v>247651.97000000003</v>
          </cell>
          <cell r="Q202">
            <v>1060046.92</v>
          </cell>
          <cell r="R202">
            <v>500718.75000000006</v>
          </cell>
          <cell r="S202">
            <v>868916.32000000007</v>
          </cell>
          <cell r="T202">
            <v>2677333.9699999997</v>
          </cell>
          <cell r="Y202" t="str">
            <v>Nov</v>
          </cell>
          <cell r="Z202">
            <v>-4004351.4400000004</v>
          </cell>
          <cell r="AA202">
            <v>2677333.9699999997</v>
          </cell>
          <cell r="AB202">
            <v>120428.27999999997</v>
          </cell>
          <cell r="AD202">
            <v>-1206589.1900000006</v>
          </cell>
        </row>
        <row r="203">
          <cell r="C203" t="str">
            <v>Dic*</v>
          </cell>
          <cell r="D203">
            <v>169668.12999999998</v>
          </cell>
          <cell r="E203">
            <v>496315.29</v>
          </cell>
          <cell r="F203">
            <v>2119010.5099999998</v>
          </cell>
          <cell r="G203">
            <v>932815.71000000008</v>
          </cell>
          <cell r="I203">
            <v>3717809.6399999997</v>
          </cell>
          <cell r="O203" t="str">
            <v>Dic*</v>
          </cell>
          <cell r="P203">
            <v>417783.20000000007</v>
          </cell>
          <cell r="Q203">
            <v>1334133.9099999999</v>
          </cell>
          <cell r="R203">
            <v>534844.37000000011</v>
          </cell>
          <cell r="S203">
            <v>644844.19000000006</v>
          </cell>
          <cell r="T203">
            <v>2931605.69</v>
          </cell>
          <cell r="Y203" t="str">
            <v>Dic*</v>
          </cell>
          <cell r="Z203">
            <v>-4270342.7100000009</v>
          </cell>
          <cell r="AA203">
            <v>2931605.69</v>
          </cell>
          <cell r="AB203">
            <v>161486.69999999995</v>
          </cell>
          <cell r="AD203">
            <v>-1177250.320000001</v>
          </cell>
        </row>
        <row r="217">
          <cell r="B217" t="str">
            <v>Cuadro II-3C</v>
          </cell>
          <cell r="N217" t="str">
            <v>Cuadro II-4C</v>
          </cell>
          <cell r="X217" t="str">
            <v>Cuadro II-5C</v>
          </cell>
        </row>
        <row r="219">
          <cell r="B219" t="str">
            <v>REINTEGROS POR SERVICIOS FINANCIEROS Y NO FINANCIEROS</v>
          </cell>
          <cell r="N219" t="str">
            <v>CUENTA DE CAPITAL</v>
          </cell>
          <cell r="X219" t="str">
            <v>BALANZA CAMBIARIA</v>
          </cell>
        </row>
        <row r="221">
          <cell r="B221" t="str">
            <v>(Promedios móviles de orden 6)</v>
          </cell>
          <cell r="N221" t="str">
            <v>(Promedios móviles de órden 6)</v>
          </cell>
          <cell r="X221" t="str">
            <v>(Promedios móviles de orden 6)</v>
          </cell>
        </row>
        <row r="223">
          <cell r="G223" t="str">
            <v xml:space="preserve">             (Miles de dólares)</v>
          </cell>
          <cell r="S223" t="str">
            <v xml:space="preserve">                          (Miles de dólares)</v>
          </cell>
          <cell r="AB223" t="str">
            <v xml:space="preserve">                                 (Miles de dólares)</v>
          </cell>
        </row>
        <row r="224">
          <cell r="B224" t="str">
            <v>Período</v>
          </cell>
          <cell r="D224" t="str">
            <v>Turismo</v>
          </cell>
          <cell r="E224" t="str">
            <v>Transferencias</v>
          </cell>
          <cell r="F224" t="str">
            <v>Otros servicios</v>
          </cell>
          <cell r="G224" t="str">
            <v>Servicios</v>
          </cell>
          <cell r="I224" t="str">
            <v>Servicios</v>
          </cell>
          <cell r="N224" t="str">
            <v>Período</v>
          </cell>
          <cell r="P224" t="str">
            <v>Sector</v>
          </cell>
          <cell r="Q224" t="str">
            <v>Inversión</v>
          </cell>
          <cell r="R224" t="str">
            <v>Sector</v>
          </cell>
          <cell r="S224" t="str">
            <v>Operaciones</v>
          </cell>
          <cell r="T224" t="str">
            <v>Financiación</v>
          </cell>
          <cell r="Y224" t="str">
            <v>Período</v>
          </cell>
          <cell r="Z224" t="str">
            <v>Superávit o</v>
          </cell>
          <cell r="AA224" t="str">
            <v xml:space="preserve">  Financiación</v>
          </cell>
          <cell r="AB224" t="str">
            <v>Causaciones</v>
          </cell>
          <cell r="AD224" t="str">
            <v>Var. reservas</v>
          </cell>
        </row>
        <row r="225">
          <cell r="E225" t="str">
            <v>e ingresos</v>
          </cell>
          <cell r="F225" t="str">
            <v>no financieros</v>
          </cell>
          <cell r="G225" t="str">
            <v>financieros</v>
          </cell>
          <cell r="I225" t="str">
            <v>totales</v>
          </cell>
          <cell r="P225" t="str">
            <v>privado¹</v>
          </cell>
          <cell r="Q225" t="str">
            <v>extranjera</v>
          </cell>
          <cell r="R225" t="str">
            <v>oficial¹</v>
          </cell>
          <cell r="S225" t="str">
            <v>especiales²</v>
          </cell>
          <cell r="T225" t="str">
            <v>neta</v>
          </cell>
          <cell r="Z225" t="str">
            <v>déficit en</v>
          </cell>
          <cell r="AA225" t="str">
            <v>neta</v>
          </cell>
          <cell r="AB225" t="str">
            <v>valuac. y prov.</v>
          </cell>
          <cell r="AD225" t="str">
            <v>netas</v>
          </cell>
        </row>
        <row r="226">
          <cell r="E226" t="str">
            <v>personales</v>
          </cell>
          <cell r="Q226" t="str">
            <v>neta</v>
          </cell>
          <cell r="Z226" t="str">
            <v>Cta. Cte.</v>
          </cell>
        </row>
        <row r="227">
          <cell r="C227" t="str">
            <v>Ene/92</v>
          </cell>
          <cell r="D227">
            <v>53575.166666666664</v>
          </cell>
          <cell r="E227">
            <v>131550.16666666666</v>
          </cell>
          <cell r="F227">
            <v>30883.833333333332</v>
          </cell>
          <cell r="G227">
            <v>31412</v>
          </cell>
          <cell r="I227">
            <v>247421.16666666666</v>
          </cell>
          <cell r="O227" t="str">
            <v>Ene/92</v>
          </cell>
          <cell r="P227">
            <v>1068.8333333333528</v>
          </cell>
          <cell r="Q227" t="e">
            <v>#DIV/0!</v>
          </cell>
          <cell r="R227" t="e">
            <v>#DIV/0!</v>
          </cell>
          <cell r="S227" t="e">
            <v>#DIV/0!</v>
          </cell>
          <cell r="T227" t="e">
            <v>#DIV/0!</v>
          </cell>
          <cell r="Y227" t="str">
            <v>Ene/92</v>
          </cell>
          <cell r="Z227" t="e">
            <v>#DIV/0!</v>
          </cell>
          <cell r="AA227" t="e">
            <v>#DIV/0!</v>
          </cell>
          <cell r="AB227" t="e">
            <v>#DIV/0!</v>
          </cell>
          <cell r="AD227" t="e">
            <v>#DIV/0!</v>
          </cell>
        </row>
        <row r="228">
          <cell r="C228" t="str">
            <v>Feb</v>
          </cell>
          <cell r="D228">
            <v>63191.5</v>
          </cell>
          <cell r="E228">
            <v>135052.16666666666</v>
          </cell>
          <cell r="F228">
            <v>33550.5</v>
          </cell>
          <cell r="G228">
            <v>32293.166666666668</v>
          </cell>
          <cell r="I228">
            <v>264087.33333333331</v>
          </cell>
          <cell r="O228" t="str">
            <v>Feb</v>
          </cell>
          <cell r="P228">
            <v>1068.8333333333528</v>
          </cell>
          <cell r="Q228" t="e">
            <v>#DIV/0!</v>
          </cell>
          <cell r="R228" t="e">
            <v>#DIV/0!</v>
          </cell>
          <cell r="S228" t="e">
            <v>#DIV/0!</v>
          </cell>
          <cell r="T228" t="e">
            <v>#DIV/0!</v>
          </cell>
          <cell r="Y228" t="str">
            <v>Feb</v>
          </cell>
          <cell r="Z228" t="e">
            <v>#DIV/0!</v>
          </cell>
          <cell r="AA228" t="e">
            <v>#DIV/0!</v>
          </cell>
          <cell r="AB228" t="e">
            <v>#DIV/0!</v>
          </cell>
          <cell r="AD228" t="e">
            <v>#DIV/0!</v>
          </cell>
        </row>
        <row r="229">
          <cell r="C229" t="str">
            <v>Mar</v>
          </cell>
          <cell r="D229">
            <v>75384.5</v>
          </cell>
          <cell r="E229">
            <v>134736</v>
          </cell>
          <cell r="F229">
            <v>34344.666666666664</v>
          </cell>
          <cell r="G229">
            <v>32894.833333333336</v>
          </cell>
          <cell r="I229">
            <v>277360</v>
          </cell>
          <cell r="O229" t="str">
            <v>Mar</v>
          </cell>
          <cell r="P229">
            <v>1068.8333333333528</v>
          </cell>
          <cell r="Q229" t="e">
            <v>#DIV/0!</v>
          </cell>
          <cell r="R229" t="e">
            <v>#DIV/0!</v>
          </cell>
          <cell r="S229" t="e">
            <v>#DIV/0!</v>
          </cell>
          <cell r="T229" t="e">
            <v>#DIV/0!</v>
          </cell>
          <cell r="Y229" t="str">
            <v>Mar</v>
          </cell>
          <cell r="Z229" t="e">
            <v>#DIV/0!</v>
          </cell>
          <cell r="AA229" t="e">
            <v>#DIV/0!</v>
          </cell>
          <cell r="AB229" t="e">
            <v>#DIV/0!</v>
          </cell>
          <cell r="AD229" t="e">
            <v>#DIV/0!</v>
          </cell>
        </row>
        <row r="230">
          <cell r="C230" t="str">
            <v>Abr</v>
          </cell>
          <cell r="D230">
            <v>77646.166666666672</v>
          </cell>
          <cell r="E230">
            <v>133344.66666666666</v>
          </cell>
          <cell r="F230">
            <v>31694.166666666668</v>
          </cell>
          <cell r="G230">
            <v>30014.666666666668</v>
          </cell>
          <cell r="I230">
            <v>272699.66666666669</v>
          </cell>
          <cell r="O230" t="str">
            <v>Abr</v>
          </cell>
          <cell r="P230">
            <v>1949</v>
          </cell>
          <cell r="Q230" t="e">
            <v>#DIV/0!</v>
          </cell>
          <cell r="R230" t="e">
            <v>#DIV/0!</v>
          </cell>
          <cell r="S230" t="e">
            <v>#DIV/0!</v>
          </cell>
          <cell r="T230" t="e">
            <v>#DIV/0!</v>
          </cell>
          <cell r="Y230" t="str">
            <v>Abr</v>
          </cell>
          <cell r="Z230" t="e">
            <v>#DIV/0!</v>
          </cell>
          <cell r="AA230" t="e">
            <v>#DIV/0!</v>
          </cell>
          <cell r="AB230" t="e">
            <v>#DIV/0!</v>
          </cell>
          <cell r="AD230" t="e">
            <v>#DIV/0!</v>
          </cell>
        </row>
        <row r="231">
          <cell r="C231" t="str">
            <v>May</v>
          </cell>
          <cell r="D231">
            <v>77531.166666666672</v>
          </cell>
          <cell r="E231">
            <v>150378.66666666666</v>
          </cell>
          <cell r="F231">
            <v>32094.833333333332</v>
          </cell>
          <cell r="G231">
            <v>30723.833333333332</v>
          </cell>
          <cell r="I231">
            <v>290728.5</v>
          </cell>
          <cell r="O231" t="str">
            <v>May</v>
          </cell>
          <cell r="P231">
            <v>1366.5</v>
          </cell>
          <cell r="Q231" t="e">
            <v>#DIV/0!</v>
          </cell>
          <cell r="R231" t="e">
            <v>#DIV/0!</v>
          </cell>
          <cell r="S231" t="e">
            <v>#DIV/0!</v>
          </cell>
          <cell r="T231" t="e">
            <v>#DIV/0!</v>
          </cell>
          <cell r="Y231" t="str">
            <v>May</v>
          </cell>
          <cell r="Z231" t="e">
            <v>#DIV/0!</v>
          </cell>
          <cell r="AA231" t="e">
            <v>#DIV/0!</v>
          </cell>
          <cell r="AB231" t="e">
            <v>#DIV/0!</v>
          </cell>
          <cell r="AD231" t="e">
            <v>#DIV/0!</v>
          </cell>
        </row>
        <row r="232">
          <cell r="C232" t="str">
            <v>Jun</v>
          </cell>
          <cell r="D232">
            <v>79363.333333333328</v>
          </cell>
          <cell r="E232">
            <v>161824.33333333334</v>
          </cell>
          <cell r="F232">
            <v>30333.333333333332</v>
          </cell>
          <cell r="G232">
            <v>32161.333333333332</v>
          </cell>
          <cell r="I232">
            <v>303682.33333333331</v>
          </cell>
          <cell r="O232" t="str">
            <v>Jun</v>
          </cell>
          <cell r="P232">
            <v>0</v>
          </cell>
          <cell r="Q232" t="e">
            <v>#DIV/0!</v>
          </cell>
          <cell r="R232" t="e">
            <v>#DIV/0!</v>
          </cell>
          <cell r="S232" t="e">
            <v>#DIV/0!</v>
          </cell>
          <cell r="T232" t="e">
            <v>#DIV/0!</v>
          </cell>
          <cell r="Y232" t="str">
            <v>Jun</v>
          </cell>
          <cell r="Z232" t="e">
            <v>#DIV/0!</v>
          </cell>
          <cell r="AA232" t="e">
            <v>#DIV/0!</v>
          </cell>
          <cell r="AB232" t="e">
            <v>#DIV/0!</v>
          </cell>
          <cell r="AD232" t="e">
            <v>#DIV/0!</v>
          </cell>
        </row>
        <row r="233">
          <cell r="C233" t="str">
            <v>Jul</v>
          </cell>
          <cell r="D233">
            <v>72166</v>
          </cell>
          <cell r="E233">
            <v>161319.16666666666</v>
          </cell>
          <cell r="F233">
            <v>30033.333333333332</v>
          </cell>
          <cell r="G233">
            <v>31772.5</v>
          </cell>
          <cell r="I233">
            <v>295291</v>
          </cell>
          <cell r="O233" t="str">
            <v>Jul</v>
          </cell>
          <cell r="P233">
            <v>0</v>
          </cell>
          <cell r="Q233" t="e">
            <v>#DIV/0!</v>
          </cell>
          <cell r="R233" t="e">
            <v>#DIV/0!</v>
          </cell>
          <cell r="S233" t="e">
            <v>#DIV/0!</v>
          </cell>
          <cell r="T233" t="e">
            <v>#DIV/0!</v>
          </cell>
          <cell r="Y233" t="str">
            <v>Jul</v>
          </cell>
          <cell r="Z233" t="e">
            <v>#DIV/0!</v>
          </cell>
          <cell r="AA233" t="e">
            <v>#DIV/0!</v>
          </cell>
          <cell r="AB233" t="e">
            <v>#DIV/0!</v>
          </cell>
          <cell r="AD233" t="e">
            <v>#DIV/0!</v>
          </cell>
        </row>
        <row r="234">
          <cell r="C234" t="str">
            <v>Ago</v>
          </cell>
          <cell r="D234">
            <v>71177</v>
          </cell>
          <cell r="E234">
            <v>153532.33333333334</v>
          </cell>
          <cell r="F234">
            <v>29366.666666666668</v>
          </cell>
          <cell r="G234">
            <v>31434.666666666668</v>
          </cell>
          <cell r="I234">
            <v>285510.66666666669</v>
          </cell>
          <cell r="O234" t="str">
            <v>Ago</v>
          </cell>
          <cell r="P234">
            <v>0</v>
          </cell>
          <cell r="Q234" t="e">
            <v>#DIV/0!</v>
          </cell>
          <cell r="R234" t="e">
            <v>#DIV/0!</v>
          </cell>
          <cell r="S234" t="e">
            <v>#DIV/0!</v>
          </cell>
          <cell r="T234" t="e">
            <v>#DIV/0!</v>
          </cell>
          <cell r="Y234" t="str">
            <v>Ago</v>
          </cell>
          <cell r="Z234" t="e">
            <v>#DIV/0!</v>
          </cell>
          <cell r="AA234" t="e">
            <v>#DIV/0!</v>
          </cell>
          <cell r="AB234" t="e">
            <v>#DIV/0!</v>
          </cell>
          <cell r="AD234" t="e">
            <v>#DIV/0!</v>
          </cell>
        </row>
        <row r="235">
          <cell r="C235" t="str">
            <v>Sep</v>
          </cell>
          <cell r="D235">
            <v>72581.833333333328</v>
          </cell>
          <cell r="E235">
            <v>143882</v>
          </cell>
          <cell r="F235">
            <v>30783.333333333332</v>
          </cell>
          <cell r="G235">
            <v>31608.333333333332</v>
          </cell>
          <cell r="I235">
            <v>278855.5</v>
          </cell>
          <cell r="O235" t="str">
            <v>Sep</v>
          </cell>
          <cell r="P235">
            <v>0</v>
          </cell>
          <cell r="Q235" t="e">
            <v>#DIV/0!</v>
          </cell>
          <cell r="R235" t="e">
            <v>#DIV/0!</v>
          </cell>
          <cell r="S235" t="e">
            <v>#DIV/0!</v>
          </cell>
          <cell r="T235" t="e">
            <v>#DIV/0!</v>
          </cell>
          <cell r="Y235" t="str">
            <v>Sep</v>
          </cell>
          <cell r="Z235" t="e">
            <v>#DIV/0!</v>
          </cell>
          <cell r="AA235" t="e">
            <v>#DIV/0!</v>
          </cell>
          <cell r="AB235" t="e">
            <v>#DIV/0!</v>
          </cell>
          <cell r="AD235" t="e">
            <v>#DIV/0!</v>
          </cell>
        </row>
        <row r="236">
          <cell r="C236" t="str">
            <v>Oct</v>
          </cell>
          <cell r="D236">
            <v>64417.5</v>
          </cell>
          <cell r="E236">
            <v>132319.66666666666</v>
          </cell>
          <cell r="F236">
            <v>35583.333333333336</v>
          </cell>
          <cell r="G236">
            <v>33916.5</v>
          </cell>
          <cell r="I236">
            <v>266237</v>
          </cell>
          <cell r="O236" t="str">
            <v>Oct</v>
          </cell>
          <cell r="P236">
            <v>0</v>
          </cell>
          <cell r="Q236" t="e">
            <v>#DIV/0!</v>
          </cell>
          <cell r="R236" t="e">
            <v>#DIV/0!</v>
          </cell>
          <cell r="S236" t="e">
            <v>#DIV/0!</v>
          </cell>
          <cell r="T236" t="e">
            <v>#DIV/0!</v>
          </cell>
          <cell r="Y236" t="str">
            <v>Oct</v>
          </cell>
          <cell r="Z236" t="e">
            <v>#DIV/0!</v>
          </cell>
          <cell r="AA236" t="e">
            <v>#DIV/0!</v>
          </cell>
          <cell r="AB236" t="e">
            <v>#DIV/0!</v>
          </cell>
          <cell r="AD236" t="e">
            <v>#DIV/0!</v>
          </cell>
        </row>
        <row r="237">
          <cell r="C237" t="str">
            <v>Nov</v>
          </cell>
          <cell r="D237">
            <v>59785.833333333336</v>
          </cell>
          <cell r="E237">
            <v>114487.16666666667</v>
          </cell>
          <cell r="F237">
            <v>37866.666666666664</v>
          </cell>
          <cell r="G237">
            <v>33924.166666666664</v>
          </cell>
          <cell r="I237">
            <v>246063.83333333334</v>
          </cell>
          <cell r="O237" t="str">
            <v>Nov</v>
          </cell>
          <cell r="P237">
            <v>0</v>
          </cell>
          <cell r="Q237" t="e">
            <v>#DIV/0!</v>
          </cell>
          <cell r="R237" t="e">
            <v>#DIV/0!</v>
          </cell>
          <cell r="S237" t="e">
            <v>#DIV/0!</v>
          </cell>
          <cell r="T237" t="e">
            <v>#DIV/0!</v>
          </cell>
          <cell r="Y237" t="str">
            <v>Nov</v>
          </cell>
          <cell r="Z237" t="e">
            <v>#DIV/0!</v>
          </cell>
          <cell r="AA237" t="e">
            <v>#DIV/0!</v>
          </cell>
          <cell r="AB237" t="e">
            <v>#DIV/0!</v>
          </cell>
          <cell r="AD237" t="e">
            <v>#DIV/0!</v>
          </cell>
        </row>
        <row r="238">
          <cell r="C238" t="str">
            <v>Dic</v>
          </cell>
          <cell r="D238">
            <v>53534.166666666664</v>
          </cell>
          <cell r="E238">
            <v>103653.16666666667</v>
          </cell>
          <cell r="F238">
            <v>39150</v>
          </cell>
          <cell r="G238">
            <v>33813.833333333336</v>
          </cell>
          <cell r="I238">
            <v>230151.16666666666</v>
          </cell>
          <cell r="O238" t="str">
            <v>Dic</v>
          </cell>
          <cell r="P238">
            <v>0</v>
          </cell>
          <cell r="Q238" t="e">
            <v>#DIV/0!</v>
          </cell>
          <cell r="R238" t="e">
            <v>#DIV/0!</v>
          </cell>
          <cell r="S238" t="e">
            <v>#DIV/0!</v>
          </cell>
          <cell r="T238" t="e">
            <v>#DIV/0!</v>
          </cell>
          <cell r="Y238" t="str">
            <v>Dic</v>
          </cell>
          <cell r="Z238" t="e">
            <v>#DIV/0!</v>
          </cell>
          <cell r="AA238" t="e">
            <v>#DIV/0!</v>
          </cell>
          <cell r="AB238" t="e">
            <v>#DIV/0!</v>
          </cell>
          <cell r="AD238" t="e">
            <v>#DIV/0!</v>
          </cell>
        </row>
        <row r="239">
          <cell r="C239" t="str">
            <v>Ene/93</v>
          </cell>
          <cell r="D239">
            <v>48696.541158333333</v>
          </cell>
          <cell r="E239">
            <v>86987.846106666664</v>
          </cell>
          <cell r="F239">
            <v>38816.241943333334</v>
          </cell>
          <cell r="G239">
            <v>29189.576620000003</v>
          </cell>
          <cell r="I239">
            <v>203690.20582833336</v>
          </cell>
          <cell r="O239" t="str">
            <v>Ene/93</v>
          </cell>
          <cell r="P239">
            <v>0</v>
          </cell>
          <cell r="Q239" t="e">
            <v>#DIV/0!</v>
          </cell>
          <cell r="R239" t="e">
            <v>#DIV/0!</v>
          </cell>
          <cell r="S239" t="e">
            <v>#DIV/0!</v>
          </cell>
          <cell r="T239" t="e">
            <v>#DIV/0!</v>
          </cell>
          <cell r="Y239" t="str">
            <v>Ene/93</v>
          </cell>
          <cell r="Z239" t="e">
            <v>#DIV/0!</v>
          </cell>
          <cell r="AA239" t="e">
            <v>#DIV/0!</v>
          </cell>
          <cell r="AB239" t="e">
            <v>#DIV/0!</v>
          </cell>
          <cell r="AD239" t="e">
            <v>#DIV/0!</v>
          </cell>
        </row>
        <row r="240">
          <cell r="C240" t="str">
            <v>Feb</v>
          </cell>
          <cell r="D240">
            <v>45140.366728333327</v>
          </cell>
          <cell r="E240">
            <v>87481.538271666665</v>
          </cell>
          <cell r="F240">
            <v>39711.158636666667</v>
          </cell>
          <cell r="G240">
            <v>27177.332476666666</v>
          </cell>
          <cell r="I240">
            <v>199510.39611333332</v>
          </cell>
          <cell r="O240" t="str">
            <v>Feb</v>
          </cell>
          <cell r="P240">
            <v>0</v>
          </cell>
          <cell r="Q240" t="e">
            <v>#DIV/0!</v>
          </cell>
          <cell r="R240" t="e">
            <v>#DIV/0!</v>
          </cell>
          <cell r="S240" t="e">
            <v>#DIV/0!</v>
          </cell>
          <cell r="T240" t="e">
            <v>#DIV/0!</v>
          </cell>
          <cell r="Y240" t="str">
            <v>Feb</v>
          </cell>
          <cell r="Z240" t="e">
            <v>#DIV/0!</v>
          </cell>
          <cell r="AA240" t="e">
            <v>#DIV/0!</v>
          </cell>
          <cell r="AB240" t="e">
            <v>#DIV/0!</v>
          </cell>
          <cell r="AD240" t="e">
            <v>#DIV/0!</v>
          </cell>
        </row>
        <row r="241">
          <cell r="C241" t="str">
            <v>Mar</v>
          </cell>
          <cell r="D241">
            <v>40068.53719333333</v>
          </cell>
          <cell r="E241">
            <v>85784.654876666653</v>
          </cell>
          <cell r="F241">
            <v>41147.758826666664</v>
          </cell>
          <cell r="G241">
            <v>25345.396884999998</v>
          </cell>
          <cell r="I241">
            <v>192346.34778166667</v>
          </cell>
          <cell r="O241" t="str">
            <v>Mar</v>
          </cell>
          <cell r="P241">
            <v>0</v>
          </cell>
          <cell r="Q241" t="e">
            <v>#DIV/0!</v>
          </cell>
          <cell r="R241" t="e">
            <v>#DIV/0!</v>
          </cell>
          <cell r="S241" t="e">
            <v>#DIV/0!</v>
          </cell>
          <cell r="T241" t="e">
            <v>#DIV/0!</v>
          </cell>
          <cell r="Y241" t="str">
            <v>Mar</v>
          </cell>
          <cell r="Z241" t="e">
            <v>#DIV/0!</v>
          </cell>
          <cell r="AA241" t="e">
            <v>#DIV/0!</v>
          </cell>
          <cell r="AB241" t="e">
            <v>#DIV/0!</v>
          </cell>
          <cell r="AD241" t="e">
            <v>#DIV/0!</v>
          </cell>
        </row>
        <row r="242">
          <cell r="C242" t="str">
            <v>Abr</v>
          </cell>
          <cell r="D242">
            <v>45275.376645000004</v>
          </cell>
          <cell r="E242">
            <v>91742.40879833333</v>
          </cell>
          <cell r="F242">
            <v>38254.559215000001</v>
          </cell>
          <cell r="G242">
            <v>23844.748673333335</v>
          </cell>
          <cell r="I242">
            <v>199117.09333166666</v>
          </cell>
          <cell r="O242" t="str">
            <v>Abr</v>
          </cell>
          <cell r="P242">
            <v>0</v>
          </cell>
          <cell r="Q242" t="e">
            <v>#DIV/0!</v>
          </cell>
          <cell r="R242" t="e">
            <v>#DIV/0!</v>
          </cell>
          <cell r="S242" t="e">
            <v>#DIV/0!</v>
          </cell>
          <cell r="T242" t="e">
            <v>#DIV/0!</v>
          </cell>
          <cell r="Y242" t="str">
            <v>Abr</v>
          </cell>
          <cell r="Z242" t="e">
            <v>#DIV/0!</v>
          </cell>
          <cell r="AA242" t="e">
            <v>#DIV/0!</v>
          </cell>
          <cell r="AB242" t="e">
            <v>#DIV/0!</v>
          </cell>
          <cell r="AD242" t="e">
            <v>#DIV/0!</v>
          </cell>
        </row>
        <row r="243">
          <cell r="C243" t="str">
            <v>May</v>
          </cell>
          <cell r="D243">
            <v>53336.531638333334</v>
          </cell>
          <cell r="E243">
            <v>106075.44597</v>
          </cell>
          <cell r="F243">
            <v>39708.389415000005</v>
          </cell>
          <cell r="G243">
            <v>26367.805359999998</v>
          </cell>
          <cell r="I243">
            <v>225488.17238333332</v>
          </cell>
          <cell r="O243" t="str">
            <v>May</v>
          </cell>
          <cell r="P243">
            <v>0</v>
          </cell>
          <cell r="Q243" t="e">
            <v>#DIV/0!</v>
          </cell>
          <cell r="R243" t="e">
            <v>#DIV/0!</v>
          </cell>
          <cell r="S243" t="e">
            <v>#DIV/0!</v>
          </cell>
          <cell r="T243" t="e">
            <v>#DIV/0!</v>
          </cell>
          <cell r="Y243" t="str">
            <v>May</v>
          </cell>
          <cell r="Z243" t="e">
            <v>#DIV/0!</v>
          </cell>
          <cell r="AA243" t="e">
            <v>#DIV/0!</v>
          </cell>
          <cell r="AB243" t="e">
            <v>#DIV/0!</v>
          </cell>
          <cell r="AD243" t="e">
            <v>#DIV/0!</v>
          </cell>
        </row>
        <row r="244">
          <cell r="C244" t="str">
            <v>Jun</v>
          </cell>
          <cell r="D244">
            <v>60823.431783333333</v>
          </cell>
          <cell r="E244">
            <v>118388.17709000001</v>
          </cell>
          <cell r="F244">
            <v>46752.194970000004</v>
          </cell>
          <cell r="G244">
            <v>33258.421918333333</v>
          </cell>
          <cell r="I244">
            <v>259222.22576166666</v>
          </cell>
          <cell r="O244" t="str">
            <v>Jun</v>
          </cell>
          <cell r="P244">
            <v>0</v>
          </cell>
          <cell r="Q244" t="e">
            <v>#DIV/0!</v>
          </cell>
          <cell r="R244" t="e">
            <v>#DIV/0!</v>
          </cell>
          <cell r="S244" t="e">
            <v>#DIV/0!</v>
          </cell>
          <cell r="T244" t="e">
            <v>#DIV/0!</v>
          </cell>
          <cell r="Y244" t="str">
            <v>Jun</v>
          </cell>
          <cell r="Z244" t="e">
            <v>#DIV/0!</v>
          </cell>
          <cell r="AA244" t="e">
            <v>#DIV/0!</v>
          </cell>
          <cell r="AB244" t="e">
            <v>#DIV/0!</v>
          </cell>
          <cell r="AD244" t="e">
            <v>#DIV/0!</v>
          </cell>
        </row>
        <row r="245">
          <cell r="C245" t="str">
            <v>Jul</v>
          </cell>
          <cell r="D245">
            <v>65714.304956666674</v>
          </cell>
          <cell r="E245">
            <v>126018.70792999999</v>
          </cell>
          <cell r="F245">
            <v>51454.070314999997</v>
          </cell>
          <cell r="G245">
            <v>40816.15426166667</v>
          </cell>
          <cell r="I245">
            <v>284003.23746333335</v>
          </cell>
          <cell r="O245" t="str">
            <v>Jul</v>
          </cell>
          <cell r="P245">
            <v>0</v>
          </cell>
          <cell r="Q245" t="e">
            <v>#DIV/0!</v>
          </cell>
          <cell r="R245" t="e">
            <v>#DIV/0!</v>
          </cell>
          <cell r="S245" t="e">
            <v>#DIV/0!</v>
          </cell>
          <cell r="T245" t="e">
            <v>#DIV/0!</v>
          </cell>
          <cell r="Y245" t="str">
            <v>Jul</v>
          </cell>
          <cell r="Z245" t="e">
            <v>#DIV/0!</v>
          </cell>
          <cell r="AA245" t="e">
            <v>#DIV/0!</v>
          </cell>
          <cell r="AB245" t="e">
            <v>#DIV/0!</v>
          </cell>
          <cell r="AD245" t="e">
            <v>#DIV/0!</v>
          </cell>
        </row>
        <row r="246">
          <cell r="C246" t="str">
            <v>Ago</v>
          </cell>
          <cell r="D246">
            <v>71374.643116666673</v>
          </cell>
          <cell r="E246">
            <v>125482.09617166668</v>
          </cell>
          <cell r="F246">
            <v>52720.997736666664</v>
          </cell>
          <cell r="G246">
            <v>49508.68894</v>
          </cell>
          <cell r="I246">
            <v>299086.425965</v>
          </cell>
          <cell r="O246" t="str">
            <v>Ago</v>
          </cell>
          <cell r="P246">
            <v>0</v>
          </cell>
          <cell r="Q246" t="e">
            <v>#DIV/0!</v>
          </cell>
          <cell r="R246" t="e">
            <v>#DIV/0!</v>
          </cell>
          <cell r="S246" t="e">
            <v>#DIV/0!</v>
          </cell>
          <cell r="T246" t="e">
            <v>#DIV/0!</v>
          </cell>
          <cell r="Y246" t="str">
            <v>Ago</v>
          </cell>
          <cell r="Z246" t="e">
            <v>#DIV/0!</v>
          </cell>
          <cell r="AA246" t="e">
            <v>#DIV/0!</v>
          </cell>
          <cell r="AB246" t="e">
            <v>#DIV/0!</v>
          </cell>
          <cell r="AD246" t="e">
            <v>#DIV/0!</v>
          </cell>
        </row>
        <row r="247">
          <cell r="C247" t="str">
            <v>Sep</v>
          </cell>
          <cell r="D247">
            <v>70764.136860000013</v>
          </cell>
          <cell r="E247">
            <v>125592.09401</v>
          </cell>
          <cell r="F247">
            <v>52830.42791166668</v>
          </cell>
          <cell r="G247">
            <v>54990.579549999995</v>
          </cell>
          <cell r="I247">
            <v>304177.23833166668</v>
          </cell>
          <cell r="O247" t="str">
            <v>Sep</v>
          </cell>
          <cell r="P247">
            <v>0</v>
          </cell>
          <cell r="Q247" t="e">
            <v>#DIV/0!</v>
          </cell>
          <cell r="R247" t="e">
            <v>#DIV/0!</v>
          </cell>
          <cell r="S247" t="e">
            <v>#DIV/0!</v>
          </cell>
          <cell r="T247" t="e">
            <v>#DIV/0!</v>
          </cell>
          <cell r="Y247" t="str">
            <v>Sep</v>
          </cell>
          <cell r="Z247" t="e">
            <v>#DIV/0!</v>
          </cell>
          <cell r="AA247" t="e">
            <v>#DIV/0!</v>
          </cell>
          <cell r="AB247" t="e">
            <v>#DIV/0!</v>
          </cell>
          <cell r="AD247" t="e">
            <v>#DIV/0!</v>
          </cell>
        </row>
        <row r="248">
          <cell r="C248" t="str">
            <v>Oct*</v>
          </cell>
          <cell r="D248">
            <v>69398.446473333344</v>
          </cell>
          <cell r="E248">
            <v>114208.93174499999</v>
          </cell>
          <cell r="F248">
            <v>55363.891340000002</v>
          </cell>
          <cell r="G248">
            <v>59820.276210000004</v>
          </cell>
          <cell r="I248">
            <v>298791.54576833331</v>
          </cell>
          <cell r="O248" t="str">
            <v>Oct*</v>
          </cell>
          <cell r="P248">
            <v>0</v>
          </cell>
          <cell r="Q248" t="e">
            <v>#DIV/0!</v>
          </cell>
          <cell r="R248" t="e">
            <v>#DIV/0!</v>
          </cell>
          <cell r="S248" t="e">
            <v>#DIV/0!</v>
          </cell>
          <cell r="T248" t="e">
            <v>#DIV/0!</v>
          </cell>
          <cell r="Y248" t="str">
            <v>Oct*</v>
          </cell>
          <cell r="Z248" t="e">
            <v>#DIV/0!</v>
          </cell>
          <cell r="AA248" t="e">
            <v>#DIV/0!</v>
          </cell>
          <cell r="AB248" t="e">
            <v>#DIV/0!</v>
          </cell>
          <cell r="AD248" t="e">
            <v>#DIV/0!</v>
          </cell>
        </row>
        <row r="249">
          <cell r="C249" t="str">
            <v>Nov*</v>
          </cell>
          <cell r="D249">
            <v>68060.369083333338</v>
          </cell>
          <cell r="E249">
            <v>96195.481076666663</v>
          </cell>
          <cell r="F249">
            <v>54760.679378333327</v>
          </cell>
          <cell r="G249">
            <v>58777.430366666667</v>
          </cell>
          <cell r="I249">
            <v>277793.959905</v>
          </cell>
          <cell r="O249" t="str">
            <v>Nov*</v>
          </cell>
          <cell r="P249">
            <v>0</v>
          </cell>
          <cell r="Q249" t="e">
            <v>#DIV/0!</v>
          </cell>
          <cell r="R249" t="e">
            <v>#DIV/0!</v>
          </cell>
          <cell r="S249" t="e">
            <v>#DIV/0!</v>
          </cell>
          <cell r="T249" t="e">
            <v>#DIV/0!</v>
          </cell>
          <cell r="Y249" t="str">
            <v>Nov*</v>
          </cell>
          <cell r="Z249" t="e">
            <v>#DIV/0!</v>
          </cell>
          <cell r="AA249" t="e">
            <v>#DIV/0!</v>
          </cell>
          <cell r="AB249" t="e">
            <v>#DIV/0!</v>
          </cell>
          <cell r="AD249" t="e">
            <v>#DIV/0!</v>
          </cell>
        </row>
        <row r="250">
          <cell r="C250" t="str">
            <v>Dic*</v>
          </cell>
          <cell r="D250">
            <v>61571.865801666667</v>
          </cell>
          <cell r="E250">
            <v>73784.425969999997</v>
          </cell>
          <cell r="F250">
            <v>57175.442533333342</v>
          </cell>
          <cell r="G250">
            <v>54967.46452666667</v>
          </cell>
          <cell r="I250">
            <v>247499.1988316667</v>
          </cell>
          <cell r="O250" t="str">
            <v>Dic*</v>
          </cell>
          <cell r="P250">
            <v>0</v>
          </cell>
          <cell r="Q250" t="e">
            <v>#DIV/0!</v>
          </cell>
          <cell r="R250" t="e">
            <v>#DIV/0!</v>
          </cell>
          <cell r="S250" t="e">
            <v>#DIV/0!</v>
          </cell>
          <cell r="T250" t="e">
            <v>#DIV/0!</v>
          </cell>
          <cell r="Y250" t="str">
            <v>Dic*</v>
          </cell>
          <cell r="Z250" t="e">
            <v>#DIV/0!</v>
          </cell>
          <cell r="AA250" t="e">
            <v>#DIV/0!</v>
          </cell>
          <cell r="AB250" t="e">
            <v>#DIV/0!</v>
          </cell>
          <cell r="AD250" t="e">
            <v>#DIV/0!</v>
          </cell>
        </row>
        <row r="251">
          <cell r="B251">
            <v>1994</v>
          </cell>
          <cell r="C251" t="str">
            <v>Ene</v>
          </cell>
          <cell r="D251">
            <v>58349.035449999996</v>
          </cell>
          <cell r="E251">
            <v>67741.529381666667</v>
          </cell>
          <cell r="F251">
            <v>63115.775935000005</v>
          </cell>
          <cell r="G251">
            <v>48349.114938333332</v>
          </cell>
          <cell r="I251">
            <v>237555.455705</v>
          </cell>
          <cell r="N251">
            <v>1994</v>
          </cell>
          <cell r="O251" t="str">
            <v>Ene</v>
          </cell>
          <cell r="P251">
            <v>106516.19357166666</v>
          </cell>
          <cell r="Q251">
            <v>38967.064376666669</v>
          </cell>
          <cell r="R251">
            <v>-65959.74559333334</v>
          </cell>
          <cell r="S251">
            <v>18315.784741666666</v>
          </cell>
          <cell r="T251">
            <v>97839.297096666691</v>
          </cell>
          <cell r="X251">
            <v>1994</v>
          </cell>
          <cell r="Y251" t="str">
            <v>Ene</v>
          </cell>
          <cell r="Z251">
            <v>-121754.46694499999</v>
          </cell>
          <cell r="AA251">
            <v>97839.297096666691</v>
          </cell>
          <cell r="AB251">
            <v>-19295.807733333331</v>
          </cell>
          <cell r="AD251">
            <v>-43210.977581666659</v>
          </cell>
        </row>
        <row r="252">
          <cell r="C252" t="str">
            <v>Feb</v>
          </cell>
          <cell r="D252">
            <v>56637.016328333331</v>
          </cell>
          <cell r="E252">
            <v>64571.616623333342</v>
          </cell>
          <cell r="F252">
            <v>68315.628051666659</v>
          </cell>
          <cell r="G252">
            <v>41153.566006666668</v>
          </cell>
          <cell r="I252">
            <v>230677.82701000001</v>
          </cell>
          <cell r="O252" t="str">
            <v>Feb</v>
          </cell>
          <cell r="P252">
            <v>108872.30456833332</v>
          </cell>
          <cell r="Q252">
            <v>42487.985388333334</v>
          </cell>
          <cell r="R252">
            <v>-75215.16164333334</v>
          </cell>
          <cell r="S252">
            <v>-7943.4424633333338</v>
          </cell>
          <cell r="T252">
            <v>68201.685849999994</v>
          </cell>
          <cell r="Y252" t="str">
            <v>Feb</v>
          </cell>
          <cell r="Z252">
            <v>-89236.291058333314</v>
          </cell>
          <cell r="AA252">
            <v>68201.685849999994</v>
          </cell>
          <cell r="AB252">
            <v>-22316.922465</v>
          </cell>
          <cell r="AD252">
            <v>-43351.527673333323</v>
          </cell>
        </row>
        <row r="253">
          <cell r="C253" t="str">
            <v>Mar</v>
          </cell>
          <cell r="D253">
            <v>58656.667476666662</v>
          </cell>
          <cell r="E253">
            <v>59040.84837166666</v>
          </cell>
          <cell r="F253">
            <v>85058.357966666677</v>
          </cell>
          <cell r="G253">
            <v>37059.965403333335</v>
          </cell>
          <cell r="I253">
            <v>239815.83921833328</v>
          </cell>
          <cell r="O253" t="str">
            <v>Mar</v>
          </cell>
          <cell r="P253">
            <v>125762.47433833331</v>
          </cell>
          <cell r="Q253">
            <v>34338.802599999995</v>
          </cell>
          <cell r="R253">
            <v>-84411.477709999992</v>
          </cell>
          <cell r="S253">
            <v>-34194.880753333338</v>
          </cell>
          <cell r="T253">
            <v>41494.918475000006</v>
          </cell>
          <cell r="Y253" t="str">
            <v>Mar</v>
          </cell>
          <cell r="Z253">
            <v>-62593.095219999996</v>
          </cell>
          <cell r="AA253">
            <v>41494.918475000006</v>
          </cell>
          <cell r="AB253">
            <v>-25967.200200000003</v>
          </cell>
          <cell r="AD253">
            <v>-47065.376945000004</v>
          </cell>
        </row>
        <row r="254">
          <cell r="C254" t="str">
            <v>Abr</v>
          </cell>
          <cell r="D254">
            <v>62545.59262166667</v>
          </cell>
          <cell r="E254">
            <v>62169.325461666675</v>
          </cell>
          <cell r="F254">
            <v>88496.75539666666</v>
          </cell>
          <cell r="G254">
            <v>32130.182066666664</v>
          </cell>
          <cell r="I254">
            <v>245341.85554666666</v>
          </cell>
          <cell r="O254" t="str">
            <v>Abr</v>
          </cell>
          <cell r="P254">
            <v>117338.25133166664</v>
          </cell>
          <cell r="Q254">
            <v>25211.435103333333</v>
          </cell>
          <cell r="R254">
            <v>-47274.777338333341</v>
          </cell>
          <cell r="S254">
            <v>-12705.555399999999</v>
          </cell>
          <cell r="T254">
            <v>82569.353696666672</v>
          </cell>
          <cell r="Y254" t="str">
            <v>Abr</v>
          </cell>
          <cell r="Z254">
            <v>-81881.771136666663</v>
          </cell>
          <cell r="AA254">
            <v>82569.353696666672</v>
          </cell>
          <cell r="AB254">
            <v>-10027.524211666669</v>
          </cell>
          <cell r="AD254">
            <v>-9339.9416516666624</v>
          </cell>
        </row>
        <row r="255">
          <cell r="C255" t="str">
            <v>May</v>
          </cell>
          <cell r="D255">
            <v>65159.472663333327</v>
          </cell>
          <cell r="E255">
            <v>64569.760058333333</v>
          </cell>
          <cell r="F255">
            <v>93306.480348333323</v>
          </cell>
          <cell r="G255">
            <v>33315.968985</v>
          </cell>
          <cell r="I255">
            <v>256351.68205500001</v>
          </cell>
          <cell r="O255" t="str">
            <v>May</v>
          </cell>
          <cell r="P255">
            <v>108251.53574499999</v>
          </cell>
          <cell r="Q255">
            <v>23994.472409999998</v>
          </cell>
          <cell r="R255">
            <v>-30403.066131666663</v>
          </cell>
          <cell r="S255">
            <v>-22370.669833333333</v>
          </cell>
          <cell r="T255">
            <v>79472.272190000003</v>
          </cell>
          <cell r="Y255" t="str">
            <v>May</v>
          </cell>
          <cell r="Z255">
            <v>-78192.569258333344</v>
          </cell>
          <cell r="AA255">
            <v>79472.272190000003</v>
          </cell>
          <cell r="AB255">
            <v>-5223.3364166666679</v>
          </cell>
          <cell r="AD255">
            <v>-3943.6334849999985</v>
          </cell>
        </row>
        <row r="256">
          <cell r="C256" t="str">
            <v>Jun</v>
          </cell>
          <cell r="D256">
            <v>63612.135671666671</v>
          </cell>
          <cell r="E256">
            <v>66451.889329999991</v>
          </cell>
          <cell r="F256">
            <v>92258.210493333347</v>
          </cell>
          <cell r="G256">
            <v>31022.114653333334</v>
          </cell>
          <cell r="I256">
            <v>253344.35014833335</v>
          </cell>
          <cell r="O256" t="str">
            <v>Jun</v>
          </cell>
          <cell r="P256">
            <v>83137.047623333332</v>
          </cell>
          <cell r="Q256">
            <v>26546.172053333332</v>
          </cell>
          <cell r="R256">
            <v>4112.0160116666666</v>
          </cell>
          <cell r="S256">
            <v>-30253.999240000005</v>
          </cell>
          <cell r="T256">
            <v>83541.236448333337</v>
          </cell>
          <cell r="Y256" t="str">
            <v>Jun</v>
          </cell>
          <cell r="Z256">
            <v>-86862.197183333337</v>
          </cell>
          <cell r="AA256">
            <v>83541.236448333337</v>
          </cell>
          <cell r="AB256">
            <v>23268.030233333335</v>
          </cell>
          <cell r="AD256">
            <v>19947.069498333334</v>
          </cell>
        </row>
        <row r="257">
          <cell r="C257" t="str">
            <v>Jul</v>
          </cell>
          <cell r="D257">
            <v>59362.172193333332</v>
          </cell>
          <cell r="E257">
            <v>65389.821248333341</v>
          </cell>
          <cell r="F257">
            <v>93838.148700000005</v>
          </cell>
          <cell r="G257">
            <v>36153.48298666667</v>
          </cell>
          <cell r="I257">
            <v>254743.62512833334</v>
          </cell>
          <cell r="O257" t="str">
            <v>Jul</v>
          </cell>
          <cell r="P257">
            <v>76260.61198833333</v>
          </cell>
          <cell r="Q257">
            <v>33496.682581666668</v>
          </cell>
          <cell r="R257">
            <v>-824.09997000000033</v>
          </cell>
          <cell r="S257">
            <v>-17223.362268333338</v>
          </cell>
          <cell r="T257">
            <v>91709.832331666665</v>
          </cell>
          <cell r="Y257" t="str">
            <v>Jul</v>
          </cell>
          <cell r="Z257">
            <v>-112290.76488666667</v>
          </cell>
          <cell r="AA257">
            <v>91709.832331666665</v>
          </cell>
          <cell r="AB257">
            <v>16903.020269999997</v>
          </cell>
          <cell r="AD257">
            <v>-3677.9122850000058</v>
          </cell>
        </row>
        <row r="258">
          <cell r="C258" t="str">
            <v>Ago</v>
          </cell>
          <cell r="D258">
            <v>56434.245640000001</v>
          </cell>
          <cell r="E258">
            <v>69540.038354999997</v>
          </cell>
          <cell r="F258">
            <v>101506.33681000001</v>
          </cell>
          <cell r="G258">
            <v>40789.878321666663</v>
          </cell>
          <cell r="I258">
            <v>268270.49912666669</v>
          </cell>
          <cell r="O258" t="str">
            <v>Ago</v>
          </cell>
          <cell r="P258">
            <v>95170.71348166668</v>
          </cell>
          <cell r="Q258">
            <v>34527.308375000001</v>
          </cell>
          <cell r="R258">
            <v>-7191.8696683333328</v>
          </cell>
          <cell r="S258">
            <v>9792.9037749999989</v>
          </cell>
          <cell r="T258">
            <v>132299.05596333335</v>
          </cell>
          <cell r="Y258" t="str">
            <v>Ago</v>
          </cell>
          <cell r="Z258">
            <v>-157826.24514666668</v>
          </cell>
          <cell r="AA258">
            <v>132299.05596333335</v>
          </cell>
          <cell r="AB258">
            <v>7216.666666666667</v>
          </cell>
          <cell r="AD258">
            <v>-18310.522516666668</v>
          </cell>
        </row>
        <row r="259">
          <cell r="C259" t="str">
            <v>Sep</v>
          </cell>
          <cell r="D259">
            <v>52616.053331666662</v>
          </cell>
          <cell r="E259">
            <v>74353.97954</v>
          </cell>
          <cell r="F259">
            <v>102401.84338333334</v>
          </cell>
          <cell r="G259">
            <v>43751.696980000001</v>
          </cell>
          <cell r="I259">
            <v>273123.57323499996</v>
          </cell>
          <cell r="O259" t="str">
            <v>Sep</v>
          </cell>
          <cell r="P259">
            <v>109634.292875</v>
          </cell>
          <cell r="Q259">
            <v>41253.781065000003</v>
          </cell>
          <cell r="R259">
            <v>-43261.611626666665</v>
          </cell>
          <cell r="S259">
            <v>9086.0464300000003</v>
          </cell>
          <cell r="T259">
            <v>116712.50874333334</v>
          </cell>
          <cell r="Y259" t="str">
            <v>Sep</v>
          </cell>
          <cell r="Z259">
            <v>-183936.51437666666</v>
          </cell>
          <cell r="AA259">
            <v>116712.50874333334</v>
          </cell>
          <cell r="AB259">
            <v>7950</v>
          </cell>
          <cell r="AD259">
            <v>-59274.005633333327</v>
          </cell>
        </row>
        <row r="260">
          <cell r="C260" t="str">
            <v>Oct</v>
          </cell>
          <cell r="D260">
            <v>48521.692751666669</v>
          </cell>
          <cell r="E260">
            <v>74668.632556666664</v>
          </cell>
          <cell r="F260">
            <v>108018.04339166667</v>
          </cell>
          <cell r="G260">
            <v>48727.61737166666</v>
          </cell>
          <cell r="I260">
            <v>279935.98607166664</v>
          </cell>
          <cell r="O260" t="str">
            <v>Oct</v>
          </cell>
          <cell r="P260">
            <v>130613.50224166666</v>
          </cell>
          <cell r="Q260">
            <v>49401.140378333337</v>
          </cell>
          <cell r="R260">
            <v>44973.751049999999</v>
          </cell>
          <cell r="S260">
            <v>-61334.373530000004</v>
          </cell>
          <cell r="T260">
            <v>163654.02014000001</v>
          </cell>
          <cell r="Y260" t="str">
            <v>Oct</v>
          </cell>
          <cell r="Z260">
            <v>-194298.62795166668</v>
          </cell>
          <cell r="AA260">
            <v>163654.02014000001</v>
          </cell>
          <cell r="AB260">
            <v>15800</v>
          </cell>
          <cell r="AD260">
            <v>-14844.607811666663</v>
          </cell>
        </row>
        <row r="261">
          <cell r="C261" t="str">
            <v>Nov</v>
          </cell>
          <cell r="D261">
            <v>41630.915591666664</v>
          </cell>
          <cell r="E261">
            <v>73858.784513333332</v>
          </cell>
          <cell r="F261">
            <v>116605.72360999999</v>
          </cell>
          <cell r="G261">
            <v>46793.827778333332</v>
          </cell>
          <cell r="I261">
            <v>278889.25149333332</v>
          </cell>
          <cell r="O261" t="str">
            <v>Nov</v>
          </cell>
          <cell r="P261">
            <v>155722.21115333334</v>
          </cell>
          <cell r="Q261">
            <v>53982.982596666669</v>
          </cell>
          <cell r="R261">
            <v>-40036.119319999991</v>
          </cell>
          <cell r="S261">
            <v>15956.107431666664</v>
          </cell>
          <cell r="T261">
            <v>185625.18186166664</v>
          </cell>
          <cell r="Y261" t="str">
            <v>Nov</v>
          </cell>
          <cell r="Z261">
            <v>-209936.46908666668</v>
          </cell>
          <cell r="AA261">
            <v>185625.18186166664</v>
          </cell>
          <cell r="AB261">
            <v>4083.3333333333335</v>
          </cell>
          <cell r="AD261">
            <v>-20227.953891666668</v>
          </cell>
        </row>
        <row r="262">
          <cell r="C262" t="str">
            <v>Dic</v>
          </cell>
          <cell r="D262">
            <v>44110.979834999998</v>
          </cell>
          <cell r="E262">
            <v>72722.831566666675</v>
          </cell>
          <cell r="F262">
            <v>128095.36996166669</v>
          </cell>
          <cell r="G262">
            <v>45680.598819999992</v>
          </cell>
          <cell r="I262">
            <v>290609.78018333332</v>
          </cell>
          <cell r="O262" t="str">
            <v>Dic</v>
          </cell>
          <cell r="P262">
            <v>219977.88587500001</v>
          </cell>
          <cell r="Q262">
            <v>75161.721594999995</v>
          </cell>
          <cell r="R262">
            <v>-36972.946053333326</v>
          </cell>
          <cell r="S262">
            <v>-1204.3734000000029</v>
          </cell>
          <cell r="T262">
            <v>256962.28801666666</v>
          </cell>
          <cell r="Y262" t="str">
            <v>Dic</v>
          </cell>
          <cell r="Z262">
            <v>-232255.82140666666</v>
          </cell>
          <cell r="AA262">
            <v>256962.28801666666</v>
          </cell>
          <cell r="AB262">
            <v>-22434.696899999999</v>
          </cell>
          <cell r="AD262">
            <v>2271.7697100000078</v>
          </cell>
        </row>
        <row r="263">
          <cell r="B263">
            <v>1995</v>
          </cell>
          <cell r="C263" t="str">
            <v>Ene</v>
          </cell>
          <cell r="D263">
            <v>46594.569128333329</v>
          </cell>
          <cell r="E263">
            <v>74311.091941666658</v>
          </cell>
          <cell r="F263">
            <v>133067.40552333332</v>
          </cell>
          <cell r="G263">
            <v>43075.169231666659</v>
          </cell>
          <cell r="I263">
            <v>297048.23582499998</v>
          </cell>
          <cell r="N263">
            <v>1995</v>
          </cell>
          <cell r="O263" t="str">
            <v>Ene</v>
          </cell>
          <cell r="P263">
            <v>234306.49730999998</v>
          </cell>
          <cell r="Q263">
            <v>75555.823528333334</v>
          </cell>
          <cell r="R263">
            <v>-33940.108138333322</v>
          </cell>
          <cell r="S263">
            <v>15971.469953217116</v>
          </cell>
          <cell r="T263">
            <v>291893.68265321711</v>
          </cell>
          <cell r="X263">
            <v>1995</v>
          </cell>
          <cell r="Y263" t="str">
            <v>Ene</v>
          </cell>
          <cell r="Z263">
            <v>-285668.39259999996</v>
          </cell>
          <cell r="AA263">
            <v>291893.68265321711</v>
          </cell>
          <cell r="AB263">
            <v>-8968.0302333333329</v>
          </cell>
          <cell r="AD263">
            <v>-2742.7401801161955</v>
          </cell>
        </row>
        <row r="264">
          <cell r="C264" t="str">
            <v>Feb</v>
          </cell>
          <cell r="D264">
            <v>45181.811353333331</v>
          </cell>
          <cell r="E264">
            <v>73839.004549999998</v>
          </cell>
          <cell r="F264">
            <v>132141.37830499999</v>
          </cell>
          <cell r="G264">
            <v>43940.734828333334</v>
          </cell>
          <cell r="I264">
            <v>295102.9290366667</v>
          </cell>
          <cell r="O264" t="str">
            <v>Feb</v>
          </cell>
          <cell r="P264">
            <v>232555.84289500001</v>
          </cell>
          <cell r="Q264">
            <v>59980.314923333332</v>
          </cell>
          <cell r="R264">
            <v>-23820.831203333324</v>
          </cell>
          <cell r="S264">
            <v>17687.671036832413</v>
          </cell>
          <cell r="T264">
            <v>286402.99765183241</v>
          </cell>
          <cell r="Y264" t="str">
            <v>Feb</v>
          </cell>
          <cell r="Z264">
            <v>-276374.99854999996</v>
          </cell>
          <cell r="AA264">
            <v>286402.99765183241</v>
          </cell>
          <cell r="AB264">
            <v>8581.9697666666671</v>
          </cell>
          <cell r="AD264">
            <v>18609.968868499087</v>
          </cell>
        </row>
        <row r="265">
          <cell r="C265" t="str">
            <v>Mar</v>
          </cell>
          <cell r="D265">
            <v>43358.896726666666</v>
          </cell>
          <cell r="E265">
            <v>72928.632433333332</v>
          </cell>
          <cell r="F265">
            <v>125852.31578833335</v>
          </cell>
          <cell r="G265">
            <v>53452.733808333323</v>
          </cell>
          <cell r="I265">
            <v>295592.57875666668</v>
          </cell>
          <cell r="O265" t="str">
            <v>Mar</v>
          </cell>
          <cell r="P265">
            <v>206857.66686166663</v>
          </cell>
          <cell r="Q265">
            <v>56729.641383333335</v>
          </cell>
          <cell r="R265">
            <v>27129.266516666674</v>
          </cell>
          <cell r="S265">
            <v>35292.60637873083</v>
          </cell>
          <cell r="T265">
            <v>326009.1811403975</v>
          </cell>
          <cell r="Y265" t="str">
            <v>Mar</v>
          </cell>
          <cell r="Z265">
            <v>-273488.12332166662</v>
          </cell>
          <cell r="AA265">
            <v>326009.1811403975</v>
          </cell>
          <cell r="AB265">
            <v>37231.969766666669</v>
          </cell>
          <cell r="AD265">
            <v>89753.027585397518</v>
          </cell>
        </row>
        <row r="266">
          <cell r="C266" t="str">
            <v>Abr</v>
          </cell>
          <cell r="D266">
            <v>46973.48002333333</v>
          </cell>
          <cell r="E266">
            <v>71373.097086666661</v>
          </cell>
          <cell r="F266">
            <v>120280.56668666667</v>
          </cell>
          <cell r="G266">
            <v>53362.460504999995</v>
          </cell>
          <cell r="I266">
            <v>291989.60430166667</v>
          </cell>
          <cell r="O266" t="str">
            <v>Abr</v>
          </cell>
          <cell r="P266">
            <v>187293.51474166664</v>
          </cell>
          <cell r="Q266">
            <v>63020.656968333329</v>
          </cell>
          <cell r="R266">
            <v>-19732.670474999988</v>
          </cell>
          <cell r="S266">
            <v>109186.36106986465</v>
          </cell>
          <cell r="T266">
            <v>339767.86230486468</v>
          </cell>
          <cell r="Y266" t="str">
            <v>Abr</v>
          </cell>
          <cell r="Z266">
            <v>-267673.15177999996</v>
          </cell>
          <cell r="AA266">
            <v>339767.86230486468</v>
          </cell>
          <cell r="AB266">
            <v>30798.636433333333</v>
          </cell>
          <cell r="AD266">
            <v>102893.346958198</v>
          </cell>
        </row>
        <row r="267">
          <cell r="C267" t="str">
            <v>May</v>
          </cell>
          <cell r="D267">
            <v>43267.739005000003</v>
          </cell>
          <cell r="E267">
            <v>69694.730404999995</v>
          </cell>
          <cell r="F267">
            <v>112962.51532666666</v>
          </cell>
          <cell r="G267">
            <v>61618.130763333327</v>
          </cell>
          <cell r="I267">
            <v>287543.11550000001</v>
          </cell>
          <cell r="O267" t="str">
            <v>May</v>
          </cell>
          <cell r="P267">
            <v>161126.63031666668</v>
          </cell>
          <cell r="Q267">
            <v>59180.470725000014</v>
          </cell>
          <cell r="R267">
            <v>62691.336224999999</v>
          </cell>
          <cell r="S267">
            <v>56784.213961884605</v>
          </cell>
          <cell r="T267">
            <v>339782.65122855123</v>
          </cell>
          <cell r="Y267" t="str">
            <v>May</v>
          </cell>
          <cell r="Z267">
            <v>-258152.11152833331</v>
          </cell>
          <cell r="AA267">
            <v>339782.65122855123</v>
          </cell>
          <cell r="AB267">
            <v>49981.969766666669</v>
          </cell>
          <cell r="AD267">
            <v>131612.5094668846</v>
          </cell>
        </row>
        <row r="268">
          <cell r="C268" t="str">
            <v>Jun</v>
          </cell>
          <cell r="D268">
            <v>39373.834583333337</v>
          </cell>
          <cell r="E268">
            <v>72466.796924999988</v>
          </cell>
          <cell r="F268">
            <v>103030.90849499998</v>
          </cell>
          <cell r="G268">
            <v>70158.668636666654</v>
          </cell>
          <cell r="I268">
            <v>285030.20864000003</v>
          </cell>
          <cell r="O268" t="str">
            <v>Jun</v>
          </cell>
          <cell r="P268">
            <v>102129.52637166665</v>
          </cell>
          <cell r="Q268">
            <v>42999.293538333332</v>
          </cell>
          <cell r="R268">
            <v>47973.24556499999</v>
          </cell>
          <cell r="S268">
            <v>66676.811824319084</v>
          </cell>
          <cell r="T268">
            <v>259778.87729931905</v>
          </cell>
          <cell r="Y268" t="str">
            <v>Jun</v>
          </cell>
          <cell r="Z268">
            <v>-228925.48663333329</v>
          </cell>
          <cell r="AA268">
            <v>259778.87729931905</v>
          </cell>
          <cell r="AB268">
            <v>61116.666666666664</v>
          </cell>
          <cell r="AD268">
            <v>91970.057332652403</v>
          </cell>
        </row>
        <row r="269">
          <cell r="C269" t="str">
            <v>Jul</v>
          </cell>
          <cell r="D269">
            <v>35860.512776666663</v>
          </cell>
          <cell r="E269">
            <v>71895.775574999992</v>
          </cell>
          <cell r="F269">
            <v>99516.816006666675</v>
          </cell>
          <cell r="G269">
            <v>81662.032103333346</v>
          </cell>
          <cell r="I269">
            <v>288935.13646166667</v>
          </cell>
          <cell r="O269" t="str">
            <v>Jul</v>
          </cell>
          <cell r="P269">
            <v>85687.744896666671</v>
          </cell>
          <cell r="Q269">
            <v>53503.768298333336</v>
          </cell>
          <cell r="R269">
            <v>45534.662236666663</v>
          </cell>
          <cell r="S269">
            <v>56806.725030134112</v>
          </cell>
          <cell r="T269">
            <v>241532.90046180077</v>
          </cell>
          <cell r="Y269" t="str">
            <v>Jul</v>
          </cell>
          <cell r="Z269">
            <v>-178703.83728166667</v>
          </cell>
          <cell r="AA269">
            <v>241532.90046180077</v>
          </cell>
          <cell r="AB269">
            <v>35916.666666666664</v>
          </cell>
          <cell r="AD269">
            <v>98745.729846800779</v>
          </cell>
        </row>
        <row r="270">
          <cell r="C270" t="str">
            <v>Ago</v>
          </cell>
          <cell r="D270">
            <v>34223.35472333333</v>
          </cell>
          <cell r="E270">
            <v>68459.423858333335</v>
          </cell>
          <cell r="F270">
            <v>98383.858888333329</v>
          </cell>
          <cell r="G270">
            <v>83508.550133333352</v>
          </cell>
          <cell r="I270">
            <v>284575.18760333332</v>
          </cell>
          <cell r="O270" t="str">
            <v>Ago</v>
          </cell>
          <cell r="P270">
            <v>88404.334628333338</v>
          </cell>
          <cell r="Q270">
            <v>47915.581600000005</v>
          </cell>
          <cell r="R270">
            <v>39572.708684999998</v>
          </cell>
          <cell r="S270">
            <v>38089.487081194202</v>
          </cell>
          <cell r="T270">
            <v>213982.11199452751</v>
          </cell>
          <cell r="Y270" t="str">
            <v>Ago</v>
          </cell>
          <cell r="Z270">
            <v>-179333.90474333335</v>
          </cell>
          <cell r="AA270">
            <v>213982.11199452751</v>
          </cell>
          <cell r="AB270">
            <v>-1633.3333333333333</v>
          </cell>
          <cell r="AD270">
            <v>33014.873917860874</v>
          </cell>
        </row>
        <row r="271">
          <cell r="C271" t="str">
            <v>Sep</v>
          </cell>
          <cell r="D271">
            <v>41529.206971666667</v>
          </cell>
          <cell r="E271">
            <v>67200.332143333333</v>
          </cell>
          <cell r="F271">
            <v>94140.631163333324</v>
          </cell>
          <cell r="G271">
            <v>74380.776320000019</v>
          </cell>
          <cell r="I271">
            <v>277250.94659833336</v>
          </cell>
          <cell r="O271" t="str">
            <v>Sep</v>
          </cell>
          <cell r="P271">
            <v>74997.480360000001</v>
          </cell>
          <cell r="Q271">
            <v>48960.305901666667</v>
          </cell>
          <cell r="R271">
            <v>31071.557433333332</v>
          </cell>
          <cell r="S271">
            <v>34986.697380157733</v>
          </cell>
          <cell r="T271">
            <v>190016.04107515773</v>
          </cell>
          <cell r="Y271" t="str">
            <v>Sep</v>
          </cell>
          <cell r="Z271">
            <v>-169315.86543833333</v>
          </cell>
          <cell r="AA271">
            <v>190016.04107515773</v>
          </cell>
          <cell r="AB271">
            <v>-18850</v>
          </cell>
          <cell r="AD271">
            <v>1850.1756368243903</v>
          </cell>
        </row>
        <row r="272">
          <cell r="C272" t="str">
            <v>Oct</v>
          </cell>
          <cell r="D272">
            <v>34370.955369999996</v>
          </cell>
          <cell r="E272">
            <v>65924.47546833333</v>
          </cell>
          <cell r="F272">
            <v>98272.167576666674</v>
          </cell>
          <cell r="G272">
            <v>78176.266288333354</v>
          </cell>
          <cell r="I272">
            <v>276743.8647033333</v>
          </cell>
          <cell r="O272" t="str">
            <v>Oct</v>
          </cell>
          <cell r="P272">
            <v>80306.610191666667</v>
          </cell>
          <cell r="Q272">
            <v>39362.031298333335</v>
          </cell>
          <cell r="R272">
            <v>29474.856035000001</v>
          </cell>
          <cell r="S272">
            <v>24605.239065106536</v>
          </cell>
          <cell r="T272">
            <v>173748.73659010654</v>
          </cell>
          <cell r="Y272" t="str">
            <v>Oct</v>
          </cell>
          <cell r="Z272">
            <v>-161257.66357</v>
          </cell>
          <cell r="AA272">
            <v>173748.73659010654</v>
          </cell>
          <cell r="AB272">
            <v>-21963.684829999998</v>
          </cell>
          <cell r="AD272">
            <v>-9472.6118098934603</v>
          </cell>
        </row>
        <row r="273">
          <cell r="C273" t="str">
            <v>Nov</v>
          </cell>
          <cell r="D273">
            <v>34110.993686666661</v>
          </cell>
          <cell r="E273">
            <v>63955.253304999998</v>
          </cell>
          <cell r="F273">
            <v>105983.657445</v>
          </cell>
          <cell r="G273">
            <v>79552.376056666675</v>
          </cell>
          <cell r="I273">
            <v>283602.2804933333</v>
          </cell>
          <cell r="O273" t="str">
            <v>Nov</v>
          </cell>
          <cell r="P273">
            <v>69774.446546666659</v>
          </cell>
          <cell r="Q273">
            <v>39388.332619999994</v>
          </cell>
          <cell r="R273">
            <v>39536.161889999996</v>
          </cell>
          <cell r="S273">
            <v>31657.07105446963</v>
          </cell>
          <cell r="T273">
            <v>180356.01211113631</v>
          </cell>
          <cell r="Y273" t="str">
            <v>Nov</v>
          </cell>
          <cell r="Z273">
            <v>-187552.624235</v>
          </cell>
          <cell r="AA273">
            <v>180356.01211113631</v>
          </cell>
          <cell r="AB273">
            <v>-32753.148740000001</v>
          </cell>
          <cell r="AD273">
            <v>-39949.76086386371</v>
          </cell>
        </row>
        <row r="274">
          <cell r="C274" t="str">
            <v>Dic</v>
          </cell>
          <cell r="D274">
            <v>34466.542464999991</v>
          </cell>
          <cell r="E274">
            <v>58722.495736666664</v>
          </cell>
          <cell r="F274">
            <v>107608.40298166667</v>
          </cell>
          <cell r="G274">
            <v>74132.218721666679</v>
          </cell>
          <cell r="I274">
            <v>274929.65990500001</v>
          </cell>
          <cell r="O274" t="str">
            <v>Dic</v>
          </cell>
          <cell r="P274">
            <v>55789.135106666676</v>
          </cell>
          <cell r="Q274">
            <v>35756.202391666673</v>
          </cell>
          <cell r="R274">
            <v>60276.617993333341</v>
          </cell>
          <cell r="S274">
            <v>37119.058885698956</v>
          </cell>
          <cell r="T274">
            <v>188941.01437736562</v>
          </cell>
          <cell r="Y274" t="str">
            <v>Dic</v>
          </cell>
          <cell r="Z274">
            <v>-166615.58149333336</v>
          </cell>
          <cell r="AA274">
            <v>188941.01437736562</v>
          </cell>
          <cell r="AB274">
            <v>-60625.274566666667</v>
          </cell>
          <cell r="AD274">
            <v>-38299.841682634382</v>
          </cell>
        </row>
        <row r="275">
          <cell r="B275">
            <v>1996</v>
          </cell>
          <cell r="C275" t="str">
            <v>Ene</v>
          </cell>
          <cell r="D275">
            <v>34844.573451666663</v>
          </cell>
          <cell r="E275">
            <v>56989.373513333325</v>
          </cell>
          <cell r="F275">
            <v>108423.53987500002</v>
          </cell>
          <cell r="G275">
            <v>61141.686106666668</v>
          </cell>
          <cell r="I275">
            <v>261399.17294666669</v>
          </cell>
          <cell r="N275">
            <v>1996</v>
          </cell>
          <cell r="O275" t="str">
            <v>Ene</v>
          </cell>
          <cell r="P275">
            <v>41580.874805000007</v>
          </cell>
          <cell r="Q275">
            <v>25556.522741666664</v>
          </cell>
          <cell r="R275">
            <v>62006.226469999994</v>
          </cell>
          <cell r="S275">
            <v>38384.639720000123</v>
          </cell>
          <cell r="T275">
            <v>167528.26373666679</v>
          </cell>
          <cell r="X275">
            <v>1996</v>
          </cell>
          <cell r="Y275" t="str">
            <v>Ene</v>
          </cell>
          <cell r="Z275">
            <v>-176939.54973</v>
          </cell>
          <cell r="AA275">
            <v>167528.26373666679</v>
          </cell>
          <cell r="AB275">
            <v>-53921.339238333334</v>
          </cell>
          <cell r="AD275">
            <v>-63332.625231666541</v>
          </cell>
        </row>
        <row r="276">
          <cell r="C276" t="str">
            <v>Feb</v>
          </cell>
          <cell r="D276">
            <v>34689.694721666659</v>
          </cell>
          <cell r="E276">
            <v>54168.777054999991</v>
          </cell>
          <cell r="F276">
            <v>108454.95617999999</v>
          </cell>
          <cell r="G276">
            <v>56312.797366666673</v>
          </cell>
          <cell r="I276">
            <v>253626.22532333332</v>
          </cell>
          <cell r="O276" t="str">
            <v>Feb</v>
          </cell>
          <cell r="P276">
            <v>-48.03182500000063</v>
          </cell>
          <cell r="Q276">
            <v>51119.598476666666</v>
          </cell>
          <cell r="R276">
            <v>65942.91998666666</v>
          </cell>
          <cell r="S276">
            <v>67761.811563658077</v>
          </cell>
          <cell r="T276">
            <v>184776.29820199139</v>
          </cell>
          <cell r="Y276" t="str">
            <v>Feb</v>
          </cell>
          <cell r="Z276">
            <v>-196460.44842</v>
          </cell>
          <cell r="AA276">
            <v>184776.29820199139</v>
          </cell>
          <cell r="AB276">
            <v>-33339.118364999995</v>
          </cell>
          <cell r="AD276">
            <v>-45023.268583008583</v>
          </cell>
        </row>
        <row r="277">
          <cell r="C277" t="str">
            <v>Mar</v>
          </cell>
          <cell r="D277">
            <v>25116.311400000002</v>
          </cell>
          <cell r="E277">
            <v>49235.61065000001</v>
          </cell>
          <cell r="F277">
            <v>112280.41220166667</v>
          </cell>
          <cell r="G277">
            <v>51199.889945000003</v>
          </cell>
          <cell r="I277">
            <v>237832.22419666665</v>
          </cell>
          <cell r="O277" t="str">
            <v>Mar</v>
          </cell>
          <cell r="P277">
            <v>-8279.223123333335</v>
          </cell>
          <cell r="Q277">
            <v>66670.061649999989</v>
          </cell>
          <cell r="R277">
            <v>74114.32153666667</v>
          </cell>
          <cell r="S277">
            <v>80380.823656129476</v>
          </cell>
          <cell r="T277">
            <v>212885.98371946279</v>
          </cell>
          <cell r="Y277" t="str">
            <v>Mar</v>
          </cell>
          <cell r="Z277">
            <v>-231923.74480999997</v>
          </cell>
          <cell r="AA277">
            <v>212885.98371946279</v>
          </cell>
          <cell r="AB277">
            <v>-47404.351296666668</v>
          </cell>
          <cell r="AD277">
            <v>-66442.112387203859</v>
          </cell>
        </row>
        <row r="278">
          <cell r="C278" t="str">
            <v>Abr</v>
          </cell>
          <cell r="D278">
            <v>24456.871618333334</v>
          </cell>
          <cell r="E278">
            <v>48182.325985000003</v>
          </cell>
          <cell r="F278">
            <v>112608.25864166667</v>
          </cell>
          <cell r="G278">
            <v>49144.719568333334</v>
          </cell>
          <cell r="I278">
            <v>234392.17581333336</v>
          </cell>
          <cell r="O278" t="str">
            <v>Abr</v>
          </cell>
          <cell r="P278">
            <v>-9376.2494366666633</v>
          </cell>
          <cell r="Q278">
            <v>68098.178189999991</v>
          </cell>
          <cell r="R278">
            <v>65628.423061666675</v>
          </cell>
          <cell r="S278">
            <v>95914.958443380179</v>
          </cell>
          <cell r="T278">
            <v>220265.31025838014</v>
          </cell>
          <cell r="Y278" t="str">
            <v>Abr</v>
          </cell>
          <cell r="Z278">
            <v>-239127.27791833333</v>
          </cell>
          <cell r="AA278">
            <v>220265.31025838014</v>
          </cell>
          <cell r="AB278">
            <v>-56330.334265000005</v>
          </cell>
          <cell r="AD278">
            <v>-75192.301924953179</v>
          </cell>
        </row>
        <row r="279">
          <cell r="C279" t="str">
            <v>May</v>
          </cell>
          <cell r="D279">
            <v>25409.942503333335</v>
          </cell>
          <cell r="E279">
            <v>48965.060149999998</v>
          </cell>
          <cell r="F279">
            <v>120986.30055666667</v>
          </cell>
          <cell r="G279">
            <v>43391.449593333331</v>
          </cell>
          <cell r="I279">
            <v>238752.75280333334</v>
          </cell>
          <cell r="O279" t="str">
            <v>May</v>
          </cell>
          <cell r="P279">
            <v>-6516.4327283333332</v>
          </cell>
          <cell r="Q279">
            <v>84074.385720000006</v>
          </cell>
          <cell r="R279">
            <v>64039.480255000009</v>
          </cell>
          <cell r="S279">
            <v>71207.32573699714</v>
          </cell>
          <cell r="T279">
            <v>212804.75898366378</v>
          </cell>
          <cell r="Y279" t="str">
            <v>May</v>
          </cell>
          <cell r="Z279">
            <v>-218726.87067833333</v>
          </cell>
          <cell r="AA279">
            <v>212804.75898366378</v>
          </cell>
          <cell r="AB279">
            <v>-53417.156603333337</v>
          </cell>
          <cell r="AD279">
            <v>-59339.268298002862</v>
          </cell>
        </row>
        <row r="280">
          <cell r="C280" t="str">
            <v>Jun</v>
          </cell>
          <cell r="D280">
            <v>25136.471313333339</v>
          </cell>
          <cell r="E280">
            <v>47501.978901666669</v>
          </cell>
          <cell r="F280">
            <v>129055.03243166667</v>
          </cell>
          <cell r="G280">
            <v>40511.880411666665</v>
          </cell>
          <cell r="I280">
            <v>242205.36305833329</v>
          </cell>
          <cell r="O280" t="str">
            <v>Jun</v>
          </cell>
          <cell r="P280">
            <v>9991.4435833333337</v>
          </cell>
          <cell r="Q280">
            <v>81443.784386666666</v>
          </cell>
          <cell r="R280">
            <v>72516.173655000006</v>
          </cell>
          <cell r="S280">
            <v>71272.696914999993</v>
          </cell>
          <cell r="T280">
            <v>235224.09854000001</v>
          </cell>
          <cell r="Y280" t="str">
            <v>Jun</v>
          </cell>
          <cell r="Z280">
            <v>-278416.22840000002</v>
          </cell>
          <cell r="AA280">
            <v>235224.09854000001</v>
          </cell>
          <cell r="AB280">
            <v>-17349.807978333334</v>
          </cell>
          <cell r="AD280">
            <v>-60541.937838333331</v>
          </cell>
        </row>
        <row r="281">
          <cell r="C281" t="str">
            <v>Jul</v>
          </cell>
          <cell r="D281">
            <v>24691.592408333334</v>
          </cell>
          <cell r="E281">
            <v>48005.579523333327</v>
          </cell>
          <cell r="F281">
            <v>140738.67572999999</v>
          </cell>
          <cell r="G281">
            <v>47684.274143333336</v>
          </cell>
          <cell r="I281">
            <v>261120.121805</v>
          </cell>
          <cell r="O281" t="str">
            <v>Jul</v>
          </cell>
          <cell r="P281">
            <v>38233.271061666666</v>
          </cell>
          <cell r="Q281">
            <v>82935.366916666666</v>
          </cell>
          <cell r="R281">
            <v>74129.990276666664</v>
          </cell>
          <cell r="S281">
            <v>87541.816590000002</v>
          </cell>
          <cell r="T281">
            <v>282840.44484499999</v>
          </cell>
          <cell r="Y281" t="str">
            <v>Jul</v>
          </cell>
          <cell r="Z281">
            <v>-305273.28091166663</v>
          </cell>
          <cell r="AA281">
            <v>282840.44484499999</v>
          </cell>
          <cell r="AB281">
            <v>759.55288833333418</v>
          </cell>
          <cell r="AD281">
            <v>-21673.283178333339</v>
          </cell>
        </row>
        <row r="282">
          <cell r="C282" t="str">
            <v>Ago</v>
          </cell>
          <cell r="D282">
            <v>23093.343966666667</v>
          </cell>
          <cell r="E282">
            <v>49924.149059999996</v>
          </cell>
          <cell r="F282">
            <v>150495.51800166667</v>
          </cell>
          <cell r="G282">
            <v>49335.295606666659</v>
          </cell>
          <cell r="I282">
            <v>272848.30663499999</v>
          </cell>
          <cell r="O282" t="str">
            <v>Ago</v>
          </cell>
          <cell r="P282">
            <v>59464.168658333336</v>
          </cell>
          <cell r="Q282">
            <v>148111.950105</v>
          </cell>
          <cell r="R282">
            <v>75443.203680000006</v>
          </cell>
          <cell r="S282">
            <v>42542.372248333333</v>
          </cell>
          <cell r="T282">
            <v>325561.69469166663</v>
          </cell>
          <cell r="Y282" t="str">
            <v>Ago</v>
          </cell>
          <cell r="Z282">
            <v>-319500.03387999994</v>
          </cell>
          <cell r="AA282">
            <v>325561.69469166663</v>
          </cell>
          <cell r="AB282">
            <v>1812.5937750000023</v>
          </cell>
          <cell r="AD282">
            <v>7874.2545866666669</v>
          </cell>
        </row>
        <row r="283">
          <cell r="C283" t="str">
            <v>Sep</v>
          </cell>
          <cell r="D283">
            <v>21453.520793333333</v>
          </cell>
          <cell r="E283">
            <v>49983.616286666664</v>
          </cell>
          <cell r="F283">
            <v>154268.32320166667</v>
          </cell>
          <cell r="G283">
            <v>54880.221976666675</v>
          </cell>
          <cell r="I283">
            <v>280585.68225833337</v>
          </cell>
          <cell r="O283" t="str">
            <v>Sep</v>
          </cell>
          <cell r="P283">
            <v>100615.12422499999</v>
          </cell>
          <cell r="Q283">
            <v>133593.17721666666</v>
          </cell>
          <cell r="R283">
            <v>72425.332181666672</v>
          </cell>
          <cell r="S283">
            <v>55896.621465000011</v>
          </cell>
          <cell r="T283">
            <v>362530.25508833333</v>
          </cell>
          <cell r="Y283" t="str">
            <v>Sep</v>
          </cell>
          <cell r="Z283">
            <v>-336415.74398000003</v>
          </cell>
          <cell r="AA283">
            <v>362530.25508833333</v>
          </cell>
          <cell r="AB283">
            <v>1916.8814033333347</v>
          </cell>
          <cell r="AD283">
            <v>28031.392511666665</v>
          </cell>
        </row>
        <row r="284">
          <cell r="C284" t="str">
            <v>Oct</v>
          </cell>
          <cell r="D284">
            <v>19924.915714999999</v>
          </cell>
          <cell r="E284">
            <v>50936.281976666673</v>
          </cell>
          <cell r="F284">
            <v>169803.56778000001</v>
          </cell>
          <cell r="G284">
            <v>55315.211055</v>
          </cell>
          <cell r="I284">
            <v>295979.97652666672</v>
          </cell>
          <cell r="O284" t="str">
            <v>Oct</v>
          </cell>
          <cell r="P284">
            <v>132076.69024666667</v>
          </cell>
          <cell r="Q284">
            <v>144445.68600833334</v>
          </cell>
          <cell r="R284">
            <v>74036.618805000006</v>
          </cell>
          <cell r="S284">
            <v>61105.214890000003</v>
          </cell>
          <cell r="T284">
            <v>411664.20994999999</v>
          </cell>
          <cell r="Y284" t="str">
            <v>Oct</v>
          </cell>
          <cell r="Z284">
            <v>-372547.33006499993</v>
          </cell>
          <cell r="AA284">
            <v>411664.20994999999</v>
          </cell>
          <cell r="AB284">
            <v>17145.089113333332</v>
          </cell>
          <cell r="AD284">
            <v>56261.968998333345</v>
          </cell>
        </row>
        <row r="285">
          <cell r="C285" t="str">
            <v>Nov</v>
          </cell>
          <cell r="D285">
            <v>17286.553488333335</v>
          </cell>
          <cell r="E285">
            <v>55994.625650000002</v>
          </cell>
          <cell r="F285">
            <v>164378.24958</v>
          </cell>
          <cell r="G285">
            <v>53602.809803333337</v>
          </cell>
          <cell r="I285">
            <v>291262.23852166667</v>
          </cell>
          <cell r="O285" t="str">
            <v>Nov</v>
          </cell>
          <cell r="P285">
            <v>160341.35396333333</v>
          </cell>
          <cell r="Q285">
            <v>143936.53824999998</v>
          </cell>
          <cell r="R285">
            <v>65307.85599833334</v>
          </cell>
          <cell r="S285">
            <v>69868.09497333334</v>
          </cell>
          <cell r="T285">
            <v>439453.84318499995</v>
          </cell>
          <cell r="Y285" t="str">
            <v>Nov</v>
          </cell>
          <cell r="Z285">
            <v>-388523.99101</v>
          </cell>
          <cell r="AA285">
            <v>439453.84318499995</v>
          </cell>
          <cell r="AB285">
            <v>24858.700655000004</v>
          </cell>
          <cell r="AD285">
            <v>75788.552830000001</v>
          </cell>
        </row>
        <row r="286">
          <cell r="C286" t="str">
            <v>Dic</v>
          </cell>
          <cell r="D286">
            <v>17164.574243333333</v>
          </cell>
          <cell r="E286">
            <v>59259.661918333331</v>
          </cell>
          <cell r="F286">
            <v>160915.71916999997</v>
          </cell>
          <cell r="G286">
            <v>57028.318348333327</v>
          </cell>
          <cell r="I286">
            <v>294368.27368000004</v>
          </cell>
          <cell r="O286" t="str">
            <v>Dic</v>
          </cell>
          <cell r="P286">
            <v>322578.78442833334</v>
          </cell>
          <cell r="Q286">
            <v>194082.96588499998</v>
          </cell>
          <cell r="R286">
            <v>78251.965351666673</v>
          </cell>
          <cell r="S286">
            <v>98399.398513333334</v>
          </cell>
          <cell r="T286">
            <v>693313.11417833332</v>
          </cell>
          <cell r="Y286" t="str">
            <v>Dic</v>
          </cell>
          <cell r="Z286">
            <v>-386494.05327000003</v>
          </cell>
          <cell r="AA286">
            <v>693313.11417833332</v>
          </cell>
          <cell r="AB286">
            <v>15748.736275000001</v>
          </cell>
          <cell r="AD286">
            <v>322567.79718333337</v>
          </cell>
        </row>
        <row r="287">
          <cell r="B287" t="str">
            <v>1997 (p)</v>
          </cell>
          <cell r="C287" t="str">
            <v>Ene</v>
          </cell>
          <cell r="D287">
            <v>17369.346501666667</v>
          </cell>
          <cell r="E287">
            <v>59366.101961666667</v>
          </cell>
          <cell r="F287">
            <v>160314.88017499997</v>
          </cell>
          <cell r="G287">
            <v>51591.897044999998</v>
          </cell>
          <cell r="I287">
            <v>288642.22568333329</v>
          </cell>
          <cell r="N287" t="str">
            <v>1997 (p)</v>
          </cell>
          <cell r="O287" t="str">
            <v>Ene</v>
          </cell>
          <cell r="P287">
            <v>333060.40964166663</v>
          </cell>
          <cell r="Q287">
            <v>192514.9504</v>
          </cell>
          <cell r="R287">
            <v>72881.32551166667</v>
          </cell>
          <cell r="S287">
            <v>96914.935355000009</v>
          </cell>
          <cell r="T287">
            <v>695371.62090833334</v>
          </cell>
          <cell r="X287" t="str">
            <v>1997 (p)</v>
          </cell>
          <cell r="Y287" t="str">
            <v>Ene</v>
          </cell>
          <cell r="Z287">
            <v>-382320.53570166667</v>
          </cell>
          <cell r="AA287">
            <v>695371.62090833334</v>
          </cell>
          <cell r="AB287">
            <v>-12815.343706666667</v>
          </cell>
          <cell r="AD287">
            <v>300235.7415</v>
          </cell>
        </row>
        <row r="288">
          <cell r="C288" t="str">
            <v>Feb</v>
          </cell>
          <cell r="D288">
            <v>19126.598385000001</v>
          </cell>
          <cell r="E288">
            <v>58608.376793333337</v>
          </cell>
          <cell r="F288">
            <v>160824.33943166665</v>
          </cell>
          <cell r="G288">
            <v>52222.233586666669</v>
          </cell>
          <cell r="I288">
            <v>290781.5481966667</v>
          </cell>
          <cell r="O288" t="str">
            <v>Feb</v>
          </cell>
          <cell r="P288">
            <v>334953.85218833335</v>
          </cell>
          <cell r="Q288">
            <v>137797.08755333332</v>
          </cell>
          <cell r="R288">
            <v>80091.859766666676</v>
          </cell>
          <cell r="S288">
            <v>150305.42429166666</v>
          </cell>
          <cell r="T288">
            <v>703148.22379999992</v>
          </cell>
          <cell r="Y288" t="str">
            <v>Feb</v>
          </cell>
          <cell r="Z288">
            <v>-396276.964095</v>
          </cell>
          <cell r="AA288">
            <v>703148.22379999992</v>
          </cell>
          <cell r="AB288">
            <v>-13848.536771666666</v>
          </cell>
          <cell r="AD288">
            <v>293022.72293333337</v>
          </cell>
        </row>
        <row r="289">
          <cell r="C289" t="str">
            <v>Mar</v>
          </cell>
          <cell r="D289">
            <v>20773.558845</v>
          </cell>
          <cell r="E289">
            <v>58822.166751666664</v>
          </cell>
          <cell r="F289">
            <v>166136.49071833334</v>
          </cell>
          <cell r="G289">
            <v>50736.144975000003</v>
          </cell>
          <cell r="I289">
            <v>296468.36128999997</v>
          </cell>
          <cell r="O289" t="str">
            <v>Mar</v>
          </cell>
          <cell r="P289">
            <v>329336.58408166666</v>
          </cell>
          <cell r="Q289">
            <v>149837.39120666668</v>
          </cell>
          <cell r="R289">
            <v>73828.850710000013</v>
          </cell>
          <cell r="S289">
            <v>155191.60296333334</v>
          </cell>
          <cell r="T289">
            <v>708194.42896166665</v>
          </cell>
          <cell r="Y289" t="str">
            <v>Mar</v>
          </cell>
          <cell r="Z289">
            <v>-387915.61631666665</v>
          </cell>
          <cell r="AA289">
            <v>708194.42896166665</v>
          </cell>
          <cell r="AB289">
            <v>-12695.542545000002</v>
          </cell>
          <cell r="AD289">
            <v>307583.27010000002</v>
          </cell>
        </row>
        <row r="290">
          <cell r="C290" t="str">
            <v>Abr</v>
          </cell>
          <cell r="D290">
            <v>22397.140455000001</v>
          </cell>
          <cell r="E290">
            <v>59327.781360000001</v>
          </cell>
          <cell r="F290">
            <v>167915.64908</v>
          </cell>
          <cell r="G290">
            <v>46586.381123333333</v>
          </cell>
          <cell r="I290">
            <v>296226.95201833331</v>
          </cell>
          <cell r="O290" t="str">
            <v>Abr</v>
          </cell>
          <cell r="P290">
            <v>320233.27594333334</v>
          </cell>
          <cell r="Q290">
            <v>155148.80483000001</v>
          </cell>
          <cell r="R290">
            <v>68160.643733333331</v>
          </cell>
          <cell r="S290">
            <v>153032.23968333335</v>
          </cell>
          <cell r="T290">
            <v>696574.96418999997</v>
          </cell>
          <cell r="Y290" t="str">
            <v>Abr</v>
          </cell>
          <cell r="Z290">
            <v>-383196.30323833338</v>
          </cell>
          <cell r="AA290">
            <v>696574.96418999997</v>
          </cell>
          <cell r="AB290">
            <v>-20586.358793333337</v>
          </cell>
          <cell r="AD290">
            <v>292792.3021583333</v>
          </cell>
        </row>
        <row r="291">
          <cell r="C291" t="str">
            <v>May</v>
          </cell>
          <cell r="D291">
            <v>23992.724683333334</v>
          </cell>
          <cell r="E291">
            <v>53154.152848333331</v>
          </cell>
          <cell r="F291">
            <v>170506.55379000001</v>
          </cell>
          <cell r="G291">
            <v>48679.98324833333</v>
          </cell>
          <cell r="I291">
            <v>296333.41457000002</v>
          </cell>
          <cell r="O291" t="str">
            <v>May</v>
          </cell>
          <cell r="P291">
            <v>327639.76962166664</v>
          </cell>
          <cell r="Q291">
            <v>150650.03337666669</v>
          </cell>
          <cell r="R291">
            <v>67206.146701666672</v>
          </cell>
          <cell r="S291">
            <v>144523.19886833333</v>
          </cell>
          <cell r="T291">
            <v>690019.14856833336</v>
          </cell>
          <cell r="Y291" t="str">
            <v>May</v>
          </cell>
          <cell r="Z291">
            <v>-376380.47557666665</v>
          </cell>
          <cell r="AA291">
            <v>690019.14856833336</v>
          </cell>
          <cell r="AB291">
            <v>-6617.8703166666646</v>
          </cell>
          <cell r="AD291">
            <v>307020.80267499998</v>
          </cell>
        </row>
        <row r="292">
          <cell r="C292" t="str">
            <v>Jun</v>
          </cell>
          <cell r="D292">
            <v>23726.924110000004</v>
          </cell>
          <cell r="E292">
            <v>49902.066115000001</v>
          </cell>
          <cell r="F292">
            <v>170935.71842166668</v>
          </cell>
          <cell r="G292">
            <v>55071.430151666667</v>
          </cell>
          <cell r="I292">
            <v>299636.1387983333</v>
          </cell>
          <cell r="O292" t="str">
            <v>Jun</v>
          </cell>
          <cell r="P292">
            <v>165271.41659833334</v>
          </cell>
          <cell r="Q292">
            <v>99983.112240000002</v>
          </cell>
          <cell r="R292">
            <v>39966.641853333342</v>
          </cell>
          <cell r="S292">
            <v>121503.44558833334</v>
          </cell>
          <cell r="T292">
            <v>426724.61628000002</v>
          </cell>
          <cell r="Y292" t="str">
            <v>Jun</v>
          </cell>
          <cell r="Z292">
            <v>-358267.9515266667</v>
          </cell>
          <cell r="AA292">
            <v>426724.61628000002</v>
          </cell>
          <cell r="AB292">
            <v>-6034.7962766666678</v>
          </cell>
          <cell r="AD292">
            <v>62421.868476666663</v>
          </cell>
        </row>
        <row r="293">
          <cell r="C293" t="str">
            <v>Jul</v>
          </cell>
          <cell r="D293">
            <v>22902.092268333334</v>
          </cell>
          <cell r="E293">
            <v>49629.36243666667</v>
          </cell>
          <cell r="F293">
            <v>165974.272195</v>
          </cell>
          <cell r="G293">
            <v>62920.324698333337</v>
          </cell>
          <cell r="I293">
            <v>301426.05159833335</v>
          </cell>
          <cell r="O293" t="str">
            <v>Jul</v>
          </cell>
          <cell r="P293">
            <v>151680.86584833334</v>
          </cell>
          <cell r="Q293">
            <v>134002.79079333335</v>
          </cell>
          <cell r="R293">
            <v>48866.928504999996</v>
          </cell>
          <cell r="S293">
            <v>79155.266216666685</v>
          </cell>
          <cell r="T293">
            <v>413705.85136333335</v>
          </cell>
          <cell r="Y293" t="str">
            <v>Jul</v>
          </cell>
          <cell r="Z293">
            <v>-339834.17495499999</v>
          </cell>
          <cell r="AA293">
            <v>413705.85136333335</v>
          </cell>
          <cell r="AB293">
            <v>269.0528633333318</v>
          </cell>
          <cell r="AD293">
            <v>74140.729271666656</v>
          </cell>
        </row>
        <row r="294">
          <cell r="C294" t="str">
            <v>Ago</v>
          </cell>
          <cell r="D294">
            <v>20227.370053333336</v>
          </cell>
          <cell r="E294">
            <v>47306.238040000004</v>
          </cell>
          <cell r="F294">
            <v>161951.02626833334</v>
          </cell>
          <cell r="G294">
            <v>66893.276741666661</v>
          </cell>
          <cell r="I294">
            <v>296377.91110333335</v>
          </cell>
          <cell r="O294" t="str">
            <v>Ago</v>
          </cell>
          <cell r="P294">
            <v>145883.95694</v>
          </cell>
          <cell r="Q294">
            <v>121141.81925</v>
          </cell>
          <cell r="R294">
            <v>51924.316109999992</v>
          </cell>
          <cell r="S294">
            <v>68809.873433333341</v>
          </cell>
          <cell r="T294">
            <v>387759.96573333332</v>
          </cell>
          <cell r="Y294" t="str">
            <v>Ago</v>
          </cell>
          <cell r="Z294">
            <v>-317339.53729666671</v>
          </cell>
          <cell r="AA294">
            <v>387759.96573333332</v>
          </cell>
          <cell r="AB294">
            <v>7016.5843533333318</v>
          </cell>
          <cell r="AD294">
            <v>77437.012789999993</v>
          </cell>
        </row>
        <row r="295">
          <cell r="C295" t="str">
            <v>Sep</v>
          </cell>
          <cell r="D295">
            <v>18550.502285000002</v>
          </cell>
          <cell r="E295">
            <v>47941.43856166667</v>
          </cell>
          <cell r="F295">
            <v>159928.43777833332</v>
          </cell>
          <cell r="G295">
            <v>71423.814020000005</v>
          </cell>
          <cell r="I295">
            <v>297844.192645</v>
          </cell>
          <cell r="O295" t="str">
            <v>Sep</v>
          </cell>
          <cell r="P295">
            <v>105797.48316333332</v>
          </cell>
          <cell r="Q295">
            <v>138990.01371999999</v>
          </cell>
          <cell r="R295">
            <v>52230.167576666667</v>
          </cell>
          <cell r="S295">
            <v>49875.718701666665</v>
          </cell>
          <cell r="T295">
            <v>346893.38316166663</v>
          </cell>
          <cell r="Y295" t="str">
            <v>Sep</v>
          </cell>
          <cell r="Z295">
            <v>-318974.59270666668</v>
          </cell>
          <cell r="AA295">
            <v>346893.38316166663</v>
          </cell>
          <cell r="AB295">
            <v>20248.522761666663</v>
          </cell>
          <cell r="AD295">
            <v>48167.313216666669</v>
          </cell>
        </row>
        <row r="296">
          <cell r="C296" t="str">
            <v>Oct</v>
          </cell>
          <cell r="D296">
            <v>16511.814085000002</v>
          </cell>
          <cell r="E296">
            <v>47090.560006666667</v>
          </cell>
          <cell r="F296">
            <v>152016.46364999999</v>
          </cell>
          <cell r="G296">
            <v>85547.143486666668</v>
          </cell>
          <cell r="I296">
            <v>301165.98122833332</v>
          </cell>
          <cell r="O296" t="str">
            <v>Oct</v>
          </cell>
          <cell r="P296">
            <v>74079.891043333322</v>
          </cell>
          <cell r="Q296">
            <v>140351.34542166666</v>
          </cell>
          <cell r="R296">
            <v>49603.796254999994</v>
          </cell>
          <cell r="S296">
            <v>53173.302055</v>
          </cell>
          <cell r="T296">
            <v>317208.33477499994</v>
          </cell>
          <cell r="Y296" t="str">
            <v>Oct</v>
          </cell>
          <cell r="Z296">
            <v>-326612.73442000005</v>
          </cell>
          <cell r="AA296">
            <v>317208.33477499994</v>
          </cell>
          <cell r="AB296">
            <v>36435.970708333334</v>
          </cell>
          <cell r="AD296">
            <v>27031.571063333336</v>
          </cell>
        </row>
        <row r="297">
          <cell r="C297" t="str">
            <v>Nov</v>
          </cell>
          <cell r="D297">
            <v>14083.895173333332</v>
          </cell>
          <cell r="E297">
            <v>50431.027683333326</v>
          </cell>
          <cell r="F297">
            <v>146066.92381666665</v>
          </cell>
          <cell r="G297">
            <v>87725.272511666655</v>
          </cell>
          <cell r="I297">
            <v>298307.11918499996</v>
          </cell>
          <cell r="O297" t="str">
            <v>Nov</v>
          </cell>
          <cell r="P297">
            <v>76592.644866666655</v>
          </cell>
          <cell r="Q297">
            <v>134262.57835833333</v>
          </cell>
          <cell r="R297">
            <v>52913.757290000001</v>
          </cell>
          <cell r="S297">
            <v>47581.509146666671</v>
          </cell>
          <cell r="T297">
            <v>311350.48966166668</v>
          </cell>
          <cell r="Y297" t="str">
            <v>Nov</v>
          </cell>
          <cell r="Z297">
            <v>-354172.24361666664</v>
          </cell>
          <cell r="AA297">
            <v>311350.48966166668</v>
          </cell>
          <cell r="AB297">
            <v>3787.6293799999985</v>
          </cell>
          <cell r="AD297">
            <v>-39034.124574999994</v>
          </cell>
        </row>
        <row r="298">
          <cell r="C298" t="str">
            <v>Dic*</v>
          </cell>
          <cell r="D298">
            <v>12661.622193333335</v>
          </cell>
          <cell r="E298">
            <v>51042.46510666667</v>
          </cell>
          <cell r="F298">
            <v>152316.88772833333</v>
          </cell>
          <cell r="G298">
            <v>86404.530006666668</v>
          </cell>
          <cell r="I298">
            <v>302425.50503499998</v>
          </cell>
          <cell r="O298" t="str">
            <v>Dic*</v>
          </cell>
          <cell r="P298">
            <v>109627.10902333334</v>
          </cell>
          <cell r="Q298">
            <v>145464.92456499999</v>
          </cell>
          <cell r="R298">
            <v>12224.204194999998</v>
          </cell>
          <cell r="S298">
            <v>92070.670924999999</v>
          </cell>
          <cell r="T298">
            <v>359386.90870833333</v>
          </cell>
          <cell r="Y298" t="str">
            <v>Dic*</v>
          </cell>
          <cell r="Z298">
            <v>-426885.95498666662</v>
          </cell>
          <cell r="AA298">
            <v>359386.90870833333</v>
          </cell>
          <cell r="AB298">
            <v>2528.6365883333347</v>
          </cell>
          <cell r="AD298">
            <v>-64970.409689999979</v>
          </cell>
        </row>
        <row r="299">
          <cell r="B299" t="str">
            <v>1998 (p)</v>
          </cell>
          <cell r="C299" t="str">
            <v>Ene</v>
          </cell>
          <cell r="D299">
            <v>11635.035040000001</v>
          </cell>
          <cell r="E299">
            <v>48884.957375000005</v>
          </cell>
          <cell r="F299">
            <v>150960.65745499998</v>
          </cell>
          <cell r="G299">
            <v>84973.905726666664</v>
          </cell>
          <cell r="I299">
            <v>296454.55726333329</v>
          </cell>
          <cell r="N299" t="str">
            <v>1998 (p)</v>
          </cell>
          <cell r="O299" t="str">
            <v>Ene</v>
          </cell>
          <cell r="P299">
            <v>85993.975580000013</v>
          </cell>
          <cell r="Q299">
            <v>119741.036265</v>
          </cell>
          <cell r="R299">
            <v>7051.870286666669</v>
          </cell>
          <cell r="S299">
            <v>120194.51575833332</v>
          </cell>
          <cell r="T299">
            <v>332981.39955666667</v>
          </cell>
          <cell r="X299" t="str">
            <v>1998 (p)</v>
          </cell>
          <cell r="Y299" t="str">
            <v>Ene</v>
          </cell>
          <cell r="Z299">
            <v>-440945.73099499993</v>
          </cell>
          <cell r="AA299">
            <v>332981.39955666667</v>
          </cell>
          <cell r="AB299">
            <v>19229.094568333334</v>
          </cell>
          <cell r="AD299">
            <v>-88735.238536666657</v>
          </cell>
        </row>
        <row r="300">
          <cell r="C300" t="str">
            <v>Feb</v>
          </cell>
          <cell r="D300">
            <v>11370.110316666667</v>
          </cell>
          <cell r="E300">
            <v>48647.964881666667</v>
          </cell>
          <cell r="F300">
            <v>156322.48554333334</v>
          </cell>
          <cell r="G300">
            <v>85517.627186666665</v>
          </cell>
          <cell r="I300">
            <v>301858.18792833335</v>
          </cell>
          <cell r="O300" t="str">
            <v>Feb</v>
          </cell>
          <cell r="P300">
            <v>53627.458561666666</v>
          </cell>
          <cell r="Q300">
            <v>103791.73435166669</v>
          </cell>
          <cell r="R300">
            <v>6392.4012433333337</v>
          </cell>
          <cell r="S300">
            <v>132911.373605</v>
          </cell>
          <cell r="T300">
            <v>296722.9694283334</v>
          </cell>
          <cell r="Y300" t="str">
            <v>Feb</v>
          </cell>
          <cell r="Z300">
            <v>-464582.8047866667</v>
          </cell>
          <cell r="AA300">
            <v>296722.9694283334</v>
          </cell>
          <cell r="AB300">
            <v>15020.512716666664</v>
          </cell>
          <cell r="AD300">
            <v>-152839.32430833331</v>
          </cell>
        </row>
        <row r="301">
          <cell r="C301" t="str">
            <v>Mar</v>
          </cell>
          <cell r="D301">
            <v>10836.815116666667</v>
          </cell>
          <cell r="E301">
            <v>46672.511701666663</v>
          </cell>
          <cell r="F301">
            <v>163167.79158000002</v>
          </cell>
          <cell r="G301">
            <v>82952.419665000009</v>
          </cell>
          <cell r="I301">
            <v>303629.53806333331</v>
          </cell>
          <cell r="O301" t="str">
            <v>Mar</v>
          </cell>
          <cell r="P301">
            <v>60560.697099999998</v>
          </cell>
          <cell r="Q301">
            <v>117853.39985833333</v>
          </cell>
          <cell r="R301">
            <v>17806.435840000002</v>
          </cell>
          <cell r="S301">
            <v>122718.38507333334</v>
          </cell>
          <cell r="T301">
            <v>318938.91787166672</v>
          </cell>
          <cell r="Y301" t="str">
            <v>Mar</v>
          </cell>
          <cell r="Z301">
            <v>-460160.96223499998</v>
          </cell>
          <cell r="AA301">
            <v>318938.91787166672</v>
          </cell>
          <cell r="AB301">
            <v>-5412.0196149999983</v>
          </cell>
          <cell r="AD301">
            <v>-146634.06397833332</v>
          </cell>
        </row>
        <row r="302">
          <cell r="C302" t="str">
            <v>Abr</v>
          </cell>
          <cell r="D302">
            <v>10786.891241666666</v>
          </cell>
          <cell r="E302">
            <v>41536.503214999997</v>
          </cell>
          <cell r="F302">
            <v>157863.55776166669</v>
          </cell>
          <cell r="G302">
            <v>70044.134846666668</v>
          </cell>
          <cell r="I302">
            <v>280231.08706500003</v>
          </cell>
          <cell r="O302" t="str">
            <v>Abr</v>
          </cell>
          <cell r="P302">
            <v>79755.169193333335</v>
          </cell>
          <cell r="Q302">
            <v>94977.78544833335</v>
          </cell>
          <cell r="R302">
            <v>-886.37505333333195</v>
          </cell>
          <cell r="S302">
            <v>163006.40040666668</v>
          </cell>
          <cell r="T302">
            <v>336852.979995</v>
          </cell>
          <cell r="Y302" t="str">
            <v>Abr</v>
          </cell>
          <cell r="Z302">
            <v>-454998.85496333329</v>
          </cell>
          <cell r="AA302">
            <v>336852.979995</v>
          </cell>
          <cell r="AB302">
            <v>-11787.962891666664</v>
          </cell>
          <cell r="AD302">
            <v>-129933.83785999999</v>
          </cell>
        </row>
        <row r="303">
          <cell r="C303" t="str">
            <v>May</v>
          </cell>
          <cell r="D303">
            <v>11187.256149999999</v>
          </cell>
          <cell r="E303">
            <v>37926.058666666671</v>
          </cell>
          <cell r="F303">
            <v>160834.43891999999</v>
          </cell>
          <cell r="G303">
            <v>67977.921728333327</v>
          </cell>
          <cell r="I303">
            <v>277925.67546500004</v>
          </cell>
          <cell r="O303" t="str">
            <v>May</v>
          </cell>
          <cell r="P303">
            <v>24158.69617166667</v>
          </cell>
          <cell r="Q303">
            <v>101016.40049500001</v>
          </cell>
          <cell r="R303">
            <v>-3122.7004283333317</v>
          </cell>
          <cell r="S303">
            <v>181698.77492833335</v>
          </cell>
          <cell r="T303">
            <v>303751.17116666667</v>
          </cell>
          <cell r="Y303" t="str">
            <v>May</v>
          </cell>
          <cell r="Z303">
            <v>-443974.34957166668</v>
          </cell>
          <cell r="AA303">
            <v>303751.17116666667</v>
          </cell>
          <cell r="AB303">
            <v>2064.8146666666676</v>
          </cell>
          <cell r="AD303">
            <v>-138158.36540499999</v>
          </cell>
        </row>
        <row r="304">
          <cell r="C304" t="str">
            <v>Jun</v>
          </cell>
          <cell r="D304">
            <v>10922.199999999999</v>
          </cell>
          <cell r="E304">
            <v>36713.548333333332</v>
          </cell>
          <cell r="F304">
            <v>168370.55166666667</v>
          </cell>
          <cell r="G304">
            <v>66595.33666666667</v>
          </cell>
          <cell r="I304">
            <v>282601.63666666666</v>
          </cell>
          <cell r="O304" t="str">
            <v>Jun</v>
          </cell>
          <cell r="P304">
            <v>10781.35</v>
          </cell>
          <cell r="Q304">
            <v>91236.411666666667</v>
          </cell>
          <cell r="R304">
            <v>37654.691666666673</v>
          </cell>
          <cell r="S304">
            <v>85749.04833333334</v>
          </cell>
          <cell r="T304">
            <v>225421.50166666668</v>
          </cell>
          <cell r="Y304" t="str">
            <v>Jun</v>
          </cell>
          <cell r="Z304">
            <v>-370658.36000000004</v>
          </cell>
          <cell r="AA304">
            <v>225421.50166666668</v>
          </cell>
          <cell r="AB304">
            <v>4098.3183333333336</v>
          </cell>
          <cell r="AD304">
            <v>-141138.54166666666</v>
          </cell>
        </row>
        <row r="305">
          <cell r="C305" t="str">
            <v>Jul</v>
          </cell>
          <cell r="D305">
            <v>11414.711666666668</v>
          </cell>
          <cell r="E305">
            <v>37754.783333333333</v>
          </cell>
          <cell r="F305">
            <v>173647.77333333335</v>
          </cell>
          <cell r="G305">
            <v>68118.434999999998</v>
          </cell>
          <cell r="I305">
            <v>290935.7</v>
          </cell>
          <cell r="O305" t="str">
            <v>Jul</v>
          </cell>
          <cell r="P305">
            <v>33361.33833333334</v>
          </cell>
          <cell r="Q305">
            <v>85889.298333333325</v>
          </cell>
          <cell r="R305">
            <v>38055.65833333334</v>
          </cell>
          <cell r="S305">
            <v>107533.54</v>
          </cell>
          <cell r="T305">
            <v>264839.83333333331</v>
          </cell>
          <cell r="Y305" t="str">
            <v>Jul</v>
          </cell>
          <cell r="Z305">
            <v>-372395.5083333333</v>
          </cell>
          <cell r="AA305">
            <v>264839.83333333331</v>
          </cell>
          <cell r="AB305">
            <v>-7932.3966666666665</v>
          </cell>
          <cell r="AD305">
            <v>-115488.07333333332</v>
          </cell>
        </row>
        <row r="306">
          <cell r="C306" t="str">
            <v>Ago</v>
          </cell>
          <cell r="D306">
            <v>12084.974999999999</v>
          </cell>
          <cell r="E306">
            <v>37741.526666666665</v>
          </cell>
          <cell r="F306">
            <v>172000.45500000002</v>
          </cell>
          <cell r="G306">
            <v>64151.266666666663</v>
          </cell>
          <cell r="I306">
            <v>285978.22166666668</v>
          </cell>
          <cell r="O306" t="str">
            <v>Ago</v>
          </cell>
          <cell r="P306">
            <v>63183.216666666667</v>
          </cell>
          <cell r="Q306">
            <v>110420.60166666667</v>
          </cell>
          <cell r="R306">
            <v>41357.538333333338</v>
          </cell>
          <cell r="S306">
            <v>72696.740000000005</v>
          </cell>
          <cell r="T306">
            <v>287658.09499999997</v>
          </cell>
          <cell r="Y306" t="str">
            <v>Ago</v>
          </cell>
          <cell r="Z306">
            <v>-369629.66166666668</v>
          </cell>
          <cell r="AA306">
            <v>287658.09499999997</v>
          </cell>
          <cell r="AB306">
            <v>6261.4249999999993</v>
          </cell>
          <cell r="AD306">
            <v>-75710.143333333326</v>
          </cell>
        </row>
        <row r="307">
          <cell r="C307" t="str">
            <v>Sep</v>
          </cell>
          <cell r="D307">
            <v>12581.208333333334</v>
          </cell>
          <cell r="E307">
            <v>37849.644999999997</v>
          </cell>
          <cell r="F307">
            <v>165452.62166666667</v>
          </cell>
          <cell r="G307">
            <v>69822.964999999997</v>
          </cell>
          <cell r="I307">
            <v>285706.4383333333</v>
          </cell>
          <cell r="O307" t="str">
            <v>Sep</v>
          </cell>
          <cell r="P307">
            <v>78523.143333333326</v>
          </cell>
          <cell r="Q307">
            <v>54628.528333333328</v>
          </cell>
          <cell r="R307">
            <v>40205.508333333331</v>
          </cell>
          <cell r="S307">
            <v>87043.83666666667</v>
          </cell>
          <cell r="T307">
            <v>260401.01833333334</v>
          </cell>
          <cell r="Y307" t="str">
            <v>Sep</v>
          </cell>
          <cell r="Z307">
            <v>-399708.37166666664</v>
          </cell>
          <cell r="AA307">
            <v>260401.01833333334</v>
          </cell>
          <cell r="AB307">
            <v>35872.776666666665</v>
          </cell>
          <cell r="AD307">
            <v>-103434.58</v>
          </cell>
        </row>
        <row r="308">
          <cell r="C308" t="str">
            <v>Oct</v>
          </cell>
          <cell r="D308">
            <v>13786.938333333334</v>
          </cell>
          <cell r="E308">
            <v>42328.396666666667</v>
          </cell>
          <cell r="F308">
            <v>179949.67833333334</v>
          </cell>
          <cell r="G308">
            <v>85799.471666666665</v>
          </cell>
          <cell r="I308">
            <v>321864.48500000004</v>
          </cell>
          <cell r="O308" t="str">
            <v>Oct</v>
          </cell>
          <cell r="P308">
            <v>41884.78666666666</v>
          </cell>
          <cell r="Q308">
            <v>101163.35166666667</v>
          </cell>
          <cell r="R308">
            <v>60131.393333333333</v>
          </cell>
          <cell r="S308">
            <v>22272.62833333333</v>
          </cell>
          <cell r="T308">
            <v>225452.16</v>
          </cell>
          <cell r="Y308" t="str">
            <v>Oct</v>
          </cell>
          <cell r="Z308">
            <v>-370867.87166666664</v>
          </cell>
          <cell r="AA308">
            <v>225452.16</v>
          </cell>
          <cell r="AB308">
            <v>32732.05666666666</v>
          </cell>
          <cell r="AD308">
            <v>-112683.65833333333</v>
          </cell>
        </row>
        <row r="309">
          <cell r="C309" t="str">
            <v>Nov</v>
          </cell>
          <cell r="D309">
            <v>15956.17</v>
          </cell>
          <cell r="E309">
            <v>42565.829999999994</v>
          </cell>
          <cell r="F309">
            <v>186235.3483333333</v>
          </cell>
          <cell r="G309">
            <v>91191.938333333339</v>
          </cell>
          <cell r="I309">
            <v>335949.28666666668</v>
          </cell>
          <cell r="O309" t="str">
            <v>Nov</v>
          </cell>
          <cell r="P309">
            <v>71384.639999999999</v>
          </cell>
          <cell r="Q309">
            <v>93063.611666666649</v>
          </cell>
          <cell r="R309">
            <v>62303.426666666666</v>
          </cell>
          <cell r="S309">
            <v>19731.321666666663</v>
          </cell>
          <cell r="T309">
            <v>246483.00166666662</v>
          </cell>
          <cell r="Y309" t="str">
            <v>Nov</v>
          </cell>
          <cell r="Z309">
            <v>-340881.92333333334</v>
          </cell>
          <cell r="AA309">
            <v>246483.00166666662</v>
          </cell>
          <cell r="AB309">
            <v>14032.571666666661</v>
          </cell>
          <cell r="AD309">
            <v>-80366.353333333347</v>
          </cell>
        </row>
        <row r="310">
          <cell r="C310" t="str">
            <v>Dic*</v>
          </cell>
          <cell r="D310">
            <v>17355.821666666667</v>
          </cell>
          <cell r="E310">
            <v>46005.666666666664</v>
          </cell>
          <cell r="F310">
            <v>184797.86666666667</v>
          </cell>
          <cell r="G310">
            <v>88873.948333333319</v>
          </cell>
          <cell r="I310">
            <v>337033.30333333334</v>
          </cell>
          <cell r="O310" t="str">
            <v>Dic*</v>
          </cell>
          <cell r="P310">
            <v>58849.183333333327</v>
          </cell>
          <cell r="Q310">
            <v>131119.24</v>
          </cell>
          <cell r="R310">
            <v>51486.036666666674</v>
          </cell>
          <cell r="S310">
            <v>21724.983333333337</v>
          </cell>
          <cell r="T310">
            <v>263179.44666666666</v>
          </cell>
          <cell r="Y310" t="str">
            <v>Dic*</v>
          </cell>
          <cell r="Z310">
            <v>-341065.42499999999</v>
          </cell>
          <cell r="AA310">
            <v>263179.44666666666</v>
          </cell>
          <cell r="AB310">
            <v>22816.131666666664</v>
          </cell>
          <cell r="AD310">
            <v>-55069.850000000006</v>
          </cell>
        </row>
      </sheetData>
      <sheetData sheetId="1" refreshError="1"/>
      <sheetData sheetId="2"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343P</v>
          </cell>
          <cell r="B103" t="str">
            <v> 3.6.3.7.17 </v>
          </cell>
        </row>
        <row r="104">
          <cell r="A104" t="str">
            <v>410.1</v>
          </cell>
          <cell r="B104" t="str">
            <v>3.6.4.1.1</v>
          </cell>
        </row>
        <row r="105">
          <cell r="A105" t="str">
            <v>410.1P2</v>
          </cell>
          <cell r="B105" t="str">
            <v>3.6.4.1</v>
          </cell>
        </row>
        <row r="106">
          <cell r="A106" t="str">
            <v>410.2</v>
          </cell>
          <cell r="B106" t="str">
            <v>3.6.4.1.2</v>
          </cell>
        </row>
        <row r="107">
          <cell r="A107" t="str">
            <v>411.1</v>
          </cell>
          <cell r="B107" t="str">
            <v>3.6.4.2.1</v>
          </cell>
        </row>
        <row r="108">
          <cell r="A108" t="str">
            <v>411.2</v>
          </cell>
          <cell r="B108" t="str">
            <v>3.6.4.2.2</v>
          </cell>
        </row>
        <row r="109">
          <cell r="A109" t="str">
            <v>411.3</v>
          </cell>
          <cell r="B109" t="str">
            <v>3.6.4.2.3</v>
          </cell>
        </row>
        <row r="110">
          <cell r="A110" t="str">
            <v>413.1</v>
          </cell>
          <cell r="B110" t="str">
            <v>3.6.2.1</v>
          </cell>
        </row>
        <row r="111">
          <cell r="A111" t="str">
            <v>414.1</v>
          </cell>
          <cell r="B111" t="str">
            <v>3.6.4.1.3</v>
          </cell>
        </row>
        <row r="112">
          <cell r="A112" t="str">
            <v>414.2</v>
          </cell>
          <cell r="B112" t="str">
            <v>3.6.4.1.4</v>
          </cell>
        </row>
        <row r="113">
          <cell r="A113" t="str">
            <v>414.3</v>
          </cell>
          <cell r="B113" t="str">
            <v>3.6.4.1.5</v>
          </cell>
        </row>
        <row r="114">
          <cell r="A114" t="str">
            <v>414.4</v>
          </cell>
          <cell r="B114" t="str">
            <v>3.6.4.1.6</v>
          </cell>
        </row>
        <row r="115">
          <cell r="A115" t="str">
            <v>414.5</v>
          </cell>
          <cell r="B115" t="str">
            <v>3.6.4.1</v>
          </cell>
        </row>
        <row r="116">
          <cell r="A116" t="str">
            <v>415.1</v>
          </cell>
          <cell r="B116" t="str">
            <v>3.6.4.2.5</v>
          </cell>
        </row>
        <row r="117">
          <cell r="A117" t="str">
            <v>416.2</v>
          </cell>
          <cell r="B117" t="str">
            <v>3.6.4</v>
          </cell>
        </row>
        <row r="118">
          <cell r="A118" t="str">
            <v>420.1</v>
          </cell>
          <cell r="B118" t="str">
            <v xml:space="preserve">3.6.4.3.1 </v>
          </cell>
        </row>
        <row r="119">
          <cell r="A119" t="str">
            <v>420.2</v>
          </cell>
          <cell r="B119" t="str">
            <v>3.6.4.3.2</v>
          </cell>
        </row>
        <row r="120">
          <cell r="A120" t="str">
            <v>421.1</v>
          </cell>
          <cell r="B120" t="str">
            <v>3.6.4.4.2</v>
          </cell>
        </row>
        <row r="121">
          <cell r="A121" t="str">
            <v>421.2</v>
          </cell>
          <cell r="B121" t="str">
            <v>3.6.4.4.3</v>
          </cell>
        </row>
        <row r="122">
          <cell r="A122" t="str">
            <v>421.3</v>
          </cell>
          <cell r="B122" t="str">
            <v>3.6.4.4.4</v>
          </cell>
        </row>
        <row r="123">
          <cell r="A123" t="str">
            <v>421.4</v>
          </cell>
          <cell r="B123" t="str">
            <v>3.6.4.4.5</v>
          </cell>
        </row>
        <row r="124">
          <cell r="A124" t="str">
            <v>430.1</v>
          </cell>
          <cell r="B124" t="str">
            <v>3.6.4.5.1</v>
          </cell>
        </row>
        <row r="125">
          <cell r="A125" t="str">
            <v>430.2</v>
          </cell>
          <cell r="B125" t="str">
            <v>3.6.4.5.2</v>
          </cell>
        </row>
        <row r="126">
          <cell r="A126" t="str">
            <v>431.1</v>
          </cell>
          <cell r="B126" t="str">
            <v>3.6.4.6.1</v>
          </cell>
        </row>
        <row r="127">
          <cell r="A127" t="str">
            <v>431.2</v>
          </cell>
          <cell r="B127" t="str">
            <v>3.6.4.6.2</v>
          </cell>
        </row>
        <row r="128">
          <cell r="A128" t="str">
            <v>432.1</v>
          </cell>
          <cell r="B128" t="str">
            <v>3.6.4.7.1</v>
          </cell>
        </row>
        <row r="129">
          <cell r="A129" t="str">
            <v>432.2</v>
          </cell>
          <cell r="B129" t="str">
            <v>3.6.4.7.1</v>
          </cell>
        </row>
        <row r="130">
          <cell r="A130" t="str">
            <v>433.1</v>
          </cell>
          <cell r="B130" t="str">
            <v>3.6.4.8.1</v>
          </cell>
        </row>
        <row r="131">
          <cell r="A131" t="str">
            <v>433.2</v>
          </cell>
          <cell r="B131" t="str">
            <v>3.6.4.8.2</v>
          </cell>
        </row>
        <row r="132">
          <cell r="A132" t="str">
            <v>433.3</v>
          </cell>
          <cell r="B132" t="str">
            <v>3.6.4.8.3</v>
          </cell>
        </row>
        <row r="133">
          <cell r="A133" t="str">
            <v>433.4</v>
          </cell>
          <cell r="B133" t="str">
            <v>3.6.4.8.4</v>
          </cell>
        </row>
        <row r="134">
          <cell r="A134" t="str">
            <v>433.5</v>
          </cell>
          <cell r="B134" t="str">
            <v>3.6.4.8.5</v>
          </cell>
        </row>
        <row r="135">
          <cell r="A135" t="str">
            <v>433.6</v>
          </cell>
          <cell r="B135" t="str">
            <v>3.6.4.8.6</v>
          </cell>
        </row>
        <row r="136">
          <cell r="A136" t="str">
            <v>433.7</v>
          </cell>
          <cell r="B136" t="str">
            <v>3.6.4.8.7</v>
          </cell>
        </row>
        <row r="137">
          <cell r="A137" t="str">
            <v>433.8</v>
          </cell>
          <cell r="B137" t="str">
            <v>3.6.4.8.8</v>
          </cell>
        </row>
        <row r="138">
          <cell r="A138" t="str">
            <v>440.1</v>
          </cell>
          <cell r="B138" t="str">
            <v>3.6.4.9.1</v>
          </cell>
        </row>
        <row r="139">
          <cell r="A139" t="str">
            <v>440.1P</v>
          </cell>
          <cell r="B139" t="str">
            <v>3.6.4.9</v>
          </cell>
        </row>
        <row r="140">
          <cell r="A140" t="str">
            <v>440.2</v>
          </cell>
          <cell r="B140" t="str">
            <v>3.6.4.9.2</v>
          </cell>
        </row>
        <row r="141">
          <cell r="A141" t="str">
            <v>440.2P</v>
          </cell>
          <cell r="B141" t="str">
            <v>3.6.4.9</v>
          </cell>
        </row>
        <row r="142">
          <cell r="A142" t="str">
            <v>440.3</v>
          </cell>
          <cell r="B142" t="str">
            <v>3.6.4.9.3</v>
          </cell>
        </row>
        <row r="143">
          <cell r="A143" t="str">
            <v>440.3P</v>
          </cell>
          <cell r="B143" t="str">
            <v>3.6.4.9</v>
          </cell>
        </row>
        <row r="144">
          <cell r="A144" t="str">
            <v>440.4</v>
          </cell>
          <cell r="B144" t="str">
            <v>3.6.4.9.4</v>
          </cell>
        </row>
        <row r="145">
          <cell r="A145" t="str">
            <v>441.1</v>
          </cell>
          <cell r="B145" t="str">
            <v>3.6.4.10.1</v>
          </cell>
        </row>
        <row r="146">
          <cell r="A146" t="str">
            <v>441.1P</v>
          </cell>
          <cell r="B146" t="str">
            <v>3.6.4.10</v>
          </cell>
        </row>
        <row r="147">
          <cell r="A147" t="str">
            <v>441.2</v>
          </cell>
          <cell r="B147" t="str">
            <v>3.6.4.10.2</v>
          </cell>
        </row>
        <row r="148">
          <cell r="A148" t="str">
            <v>441.2P</v>
          </cell>
          <cell r="B148" t="str">
            <v>3.6.4.10</v>
          </cell>
        </row>
        <row r="149">
          <cell r="A149" t="str">
            <v>441.3</v>
          </cell>
          <cell r="B149" t="str">
            <v>3.6.4.10.3</v>
          </cell>
        </row>
        <row r="150">
          <cell r="A150" t="str">
            <v>441.3P</v>
          </cell>
          <cell r="B150" t="str">
            <v>3.6.4.10</v>
          </cell>
        </row>
        <row r="151">
          <cell r="A151" t="str">
            <v>441.4</v>
          </cell>
          <cell r="B151" t="str">
            <v>3.6.4.10.4</v>
          </cell>
        </row>
        <row r="152">
          <cell r="A152" t="str">
            <v>450.1</v>
          </cell>
          <cell r="B152" t="str">
            <v>3.6.4.11.2</v>
          </cell>
        </row>
        <row r="153">
          <cell r="A153" t="str">
            <v>450.1.1</v>
          </cell>
          <cell r="B153" t="str">
            <v>3.6.4.11</v>
          </cell>
        </row>
        <row r="154">
          <cell r="A154" t="str">
            <v>450.1.1P</v>
          </cell>
          <cell r="B154" t="str">
            <v>3.6.4</v>
          </cell>
        </row>
        <row r="155">
          <cell r="A155" t="str">
            <v>450.1.2</v>
          </cell>
          <cell r="B155" t="str">
            <v>3.6.4.11</v>
          </cell>
        </row>
        <row r="156">
          <cell r="A156" t="str">
            <v>450.1.2P</v>
          </cell>
          <cell r="B156" t="str">
            <v>3.6.4</v>
          </cell>
        </row>
        <row r="157">
          <cell r="A157" t="str">
            <v>450.1P</v>
          </cell>
          <cell r="B157" t="str">
            <v>3.6.4.11</v>
          </cell>
        </row>
        <row r="158">
          <cell r="A158" t="str">
            <v>450.2</v>
          </cell>
          <cell r="B158" t="str">
            <v>3.6.4.11.3</v>
          </cell>
        </row>
        <row r="159">
          <cell r="A159" t="str">
            <v>450.2P</v>
          </cell>
          <cell r="B159" t="str">
            <v>3.6.4.11</v>
          </cell>
        </row>
        <row r="160">
          <cell r="A160" t="str">
            <v>450.3</v>
          </cell>
          <cell r="B160" t="str">
            <v>3.6.4.11.4</v>
          </cell>
        </row>
        <row r="161">
          <cell r="A161" t="str">
            <v>450.3P</v>
          </cell>
          <cell r="B161" t="str">
            <v>3.6.4.11</v>
          </cell>
        </row>
        <row r="162">
          <cell r="A162" t="str">
            <v>450.4</v>
          </cell>
          <cell r="B162" t="str">
            <v>3.6.4</v>
          </cell>
        </row>
        <row r="163">
          <cell r="A163" t="str">
            <v>450.4P</v>
          </cell>
          <cell r="B163" t="str">
            <v>3.6.4</v>
          </cell>
        </row>
        <row r="164">
          <cell r="A164" t="str">
            <v>450.5</v>
          </cell>
          <cell r="B164" t="str">
            <v>3.6.4</v>
          </cell>
        </row>
        <row r="165">
          <cell r="A165" t="str">
            <v>450.6</v>
          </cell>
          <cell r="B165" t="str">
            <v>3.6.4</v>
          </cell>
        </row>
        <row r="166">
          <cell r="A166" t="str">
            <v>450.7</v>
          </cell>
          <cell r="B166" t="str">
            <v>3.6.4</v>
          </cell>
        </row>
        <row r="167">
          <cell r="A167" t="str">
            <v>450.8</v>
          </cell>
          <cell r="B167" t="str">
            <v>3.6.4</v>
          </cell>
        </row>
        <row r="168">
          <cell r="A168" t="str">
            <v>450.9</v>
          </cell>
          <cell r="B168" t="str">
            <v>3.6.4.11.5</v>
          </cell>
        </row>
        <row r="169">
          <cell r="A169" t="str">
            <v>450.9P</v>
          </cell>
          <cell r="B169" t="str">
            <v>3.6.4.11.5</v>
          </cell>
        </row>
        <row r="170">
          <cell r="A170" t="str">
            <v>451.1</v>
          </cell>
          <cell r="B170" t="str">
            <v>3.6.4.12.1</v>
          </cell>
        </row>
        <row r="171">
          <cell r="A171" t="str">
            <v>451.1P</v>
          </cell>
          <cell r="B171" t="str">
            <v>3.6.4.12</v>
          </cell>
        </row>
        <row r="172">
          <cell r="A172" t="str">
            <v>451.2</v>
          </cell>
          <cell r="B172" t="str">
            <v>3.6.4.12.2</v>
          </cell>
        </row>
        <row r="173">
          <cell r="A173" t="str">
            <v>451.2P</v>
          </cell>
          <cell r="B173" t="str">
            <v>3.6.4.12</v>
          </cell>
        </row>
        <row r="174">
          <cell r="A174" t="str">
            <v>451.3</v>
          </cell>
          <cell r="B174" t="str">
            <v>3.6.4.12.3</v>
          </cell>
        </row>
        <row r="175">
          <cell r="A175" t="str">
            <v>451.3P</v>
          </cell>
          <cell r="B175" t="str">
            <v>3.6.4.12</v>
          </cell>
        </row>
        <row r="176">
          <cell r="A176" t="str">
            <v>451.4</v>
          </cell>
          <cell r="B176" t="str">
            <v>3.6.4.12</v>
          </cell>
        </row>
        <row r="177">
          <cell r="A177" t="str">
            <v>452.1</v>
          </cell>
          <cell r="B177" t="str">
            <v>3.6.4.13.1</v>
          </cell>
        </row>
        <row r="178">
          <cell r="A178" t="str">
            <v>452.1P</v>
          </cell>
          <cell r="B178" t="str">
            <v>3.6.4.13.1 </v>
          </cell>
        </row>
        <row r="179">
          <cell r="A179" t="str">
            <v>452.2</v>
          </cell>
          <cell r="B179" t="str">
            <v>3.6.4.13.2</v>
          </cell>
        </row>
        <row r="180">
          <cell r="A180" t="str">
            <v>452.2P</v>
          </cell>
          <cell r="B180" t="str">
            <v>3.6.4.13.2</v>
          </cell>
        </row>
        <row r="181">
          <cell r="A181" t="str">
            <v>452.3</v>
          </cell>
          <cell r="B181" t="str">
            <v>3.6.4.13.7</v>
          </cell>
        </row>
        <row r="182">
          <cell r="A182" t="str">
            <v>452.3P</v>
          </cell>
          <cell r="B182" t="str">
            <v>3.6.4.13.7</v>
          </cell>
        </row>
        <row r="183">
          <cell r="A183" t="str">
            <v>452.4</v>
          </cell>
          <cell r="B183" t="str">
            <v>3.6.4.13.8</v>
          </cell>
        </row>
        <row r="184">
          <cell r="A184" t="str">
            <v>452.4P</v>
          </cell>
          <cell r="B184" t="str">
            <v>3.6.4.13.8 </v>
          </cell>
        </row>
        <row r="185">
          <cell r="A185" t="str">
            <v>453.1</v>
          </cell>
          <cell r="B185" t="str">
            <v>3.6.4.13.7</v>
          </cell>
        </row>
        <row r="186">
          <cell r="A186" t="str">
            <v>460.1</v>
          </cell>
          <cell r="B186" t="str">
            <v>3.6.4.15.2</v>
          </cell>
        </row>
        <row r="187">
          <cell r="A187" t="str">
            <v>460.2</v>
          </cell>
          <cell r="B187" t="str">
            <v>3.6.4.15.2</v>
          </cell>
        </row>
        <row r="188">
          <cell r="A188" t="str">
            <v>460P</v>
          </cell>
          <cell r="B188" t="str">
            <v>3.6.4.15</v>
          </cell>
        </row>
        <row r="189">
          <cell r="A189" t="str">
            <v>461.1</v>
          </cell>
          <cell r="B189" t="str">
            <v>3.6.4.16.1</v>
          </cell>
        </row>
        <row r="190">
          <cell r="A190" t="str">
            <v>461.2</v>
          </cell>
          <cell r="B190" t="str">
            <v>3.6.4.16.2</v>
          </cell>
        </row>
        <row r="191">
          <cell r="A191" t="str">
            <v>462.1</v>
          </cell>
          <cell r="B191" t="str">
            <v>3.6.4.17.1 </v>
          </cell>
        </row>
        <row r="192">
          <cell r="A192" t="str">
            <v>462.1.1</v>
          </cell>
          <cell r="B192" t="str">
            <v>3.6.4.17.3</v>
          </cell>
        </row>
        <row r="193">
          <cell r="A193" t="str">
            <v>462.1.2</v>
          </cell>
          <cell r="B193" t="str">
            <v>3.6.4.17.4</v>
          </cell>
        </row>
        <row r="194">
          <cell r="A194" t="str">
            <v>462.1.3</v>
          </cell>
          <cell r="B194" t="str">
            <v>3.6.4.17</v>
          </cell>
        </row>
        <row r="195">
          <cell r="A195" t="str">
            <v>462.1.4</v>
          </cell>
          <cell r="B195" t="str">
            <v> 3.6.4.17.4 </v>
          </cell>
        </row>
        <row r="196">
          <cell r="A196" t="str">
            <v>462.1P</v>
          </cell>
          <cell r="B196" t="str">
            <v>3.6.4.17</v>
          </cell>
        </row>
        <row r="197">
          <cell r="A197" t="str">
            <v>462.2</v>
          </cell>
          <cell r="B197" t="str">
            <v>3.6.4.17</v>
          </cell>
        </row>
        <row r="198">
          <cell r="A198" t="str">
            <v>462.2P</v>
          </cell>
          <cell r="B198" t="str">
            <v>3.6.4.17</v>
          </cell>
        </row>
        <row r="199">
          <cell r="A199" t="str">
            <v>462.3</v>
          </cell>
          <cell r="B199" t="str">
            <v> 3.6.4.17.3 </v>
          </cell>
        </row>
        <row r="200">
          <cell r="A200" t="str">
            <v>462.3P</v>
          </cell>
          <cell r="B200" t="str">
            <v>3.6.4.17</v>
          </cell>
        </row>
        <row r="201">
          <cell r="A201" t="str">
            <v>462.4</v>
          </cell>
          <cell r="B201" t="str">
            <v> 3.6.4.17.4 </v>
          </cell>
        </row>
        <row r="202">
          <cell r="A202" t="str">
            <v>462.4P</v>
          </cell>
          <cell r="B202" t="str">
            <v>3.6.4.17</v>
          </cell>
        </row>
        <row r="203">
          <cell r="A203" t="str">
            <v>462.5</v>
          </cell>
          <cell r="B203" t="str">
            <v>3.6.4.17</v>
          </cell>
        </row>
        <row r="204">
          <cell r="A204" t="str">
            <v>464.1</v>
          </cell>
          <cell r="B204" t="str">
            <v>3.6.8</v>
          </cell>
        </row>
        <row r="205">
          <cell r="A205" t="str">
            <v>464.1</v>
          </cell>
          <cell r="B205" t="str">
            <v> 3.6.8.2.4 </v>
          </cell>
        </row>
        <row r="206">
          <cell r="A206" t="str">
            <v>464.1P</v>
          </cell>
          <cell r="B206" t="str">
            <v> 3.6.8.4.6 </v>
          </cell>
        </row>
        <row r="207">
          <cell r="A207" t="str">
            <v>464.2</v>
          </cell>
          <cell r="B207" t="str">
            <v>3.6.4.8 </v>
          </cell>
        </row>
        <row r="208">
          <cell r="A208" t="str">
            <v>464.2</v>
          </cell>
          <cell r="B208" t="str">
            <v> 3.6.8.4</v>
          </cell>
        </row>
        <row r="209">
          <cell r="A209" t="str">
            <v>464.3</v>
          </cell>
          <cell r="B209" t="str">
            <v>3.6.4.2</v>
          </cell>
        </row>
        <row r="210">
          <cell r="A210" t="str">
            <v>464.4</v>
          </cell>
          <cell r="B210" t="str">
            <v> 3.6.4.2.5 </v>
          </cell>
        </row>
        <row r="211">
          <cell r="A211" t="str">
            <v>465.1</v>
          </cell>
          <cell r="B211" t="str">
            <v>3.6.2.1</v>
          </cell>
        </row>
        <row r="212">
          <cell r="A212" t="str">
            <v>466.1</v>
          </cell>
          <cell r="B212" t="str">
            <v>3.6.4.7</v>
          </cell>
        </row>
        <row r="213">
          <cell r="A213" t="str">
            <v>466.2</v>
          </cell>
          <cell r="B213" t="str">
            <v>3.6.4.7</v>
          </cell>
        </row>
        <row r="214">
          <cell r="A214" t="str">
            <v>470.2 P</v>
          </cell>
          <cell r="B214" t="str">
            <v>3.6.4</v>
          </cell>
        </row>
        <row r="215">
          <cell r="A215" t="str">
            <v>500.1</v>
          </cell>
          <cell r="B215" t="str">
            <v>3.6.5.1</v>
          </cell>
        </row>
        <row r="216">
          <cell r="A216" t="str">
            <v>500.1P</v>
          </cell>
          <cell r="B216" t="str">
            <v>3.6.5.1</v>
          </cell>
        </row>
        <row r="217">
          <cell r="A217" t="str">
            <v>501.1</v>
          </cell>
          <cell r="B217" t="str">
            <v>1.35.1.1.3</v>
          </cell>
        </row>
        <row r="218">
          <cell r="A218" t="str">
            <v>510.1</v>
          </cell>
          <cell r="B218" t="str">
            <v>3.6.5.2.10</v>
          </cell>
        </row>
        <row r="219">
          <cell r="A219" t="str">
            <v>510.1P1</v>
          </cell>
          <cell r="B219" t="str">
            <v>3.6.5.2</v>
          </cell>
        </row>
        <row r="220">
          <cell r="A220" t="str">
            <v>510.1P2</v>
          </cell>
          <cell r="B220" t="str">
            <v>3.6.5.2.2</v>
          </cell>
        </row>
        <row r="221">
          <cell r="A221" t="str">
            <v>510.1P3</v>
          </cell>
          <cell r="B221" t="str">
            <v>3.6.5.2</v>
          </cell>
        </row>
        <row r="222">
          <cell r="A222" t="str">
            <v>510.2</v>
          </cell>
          <cell r="B222" t="str">
            <v>3.6.5.2</v>
          </cell>
        </row>
        <row r="223">
          <cell r="A223" t="str">
            <v>510.3</v>
          </cell>
          <cell r="B223" t="str">
            <v>3.6.5.2</v>
          </cell>
        </row>
        <row r="224">
          <cell r="A224" t="str">
            <v>510.4</v>
          </cell>
          <cell r="B224" t="str">
            <v>3.6.5.2</v>
          </cell>
        </row>
        <row r="225">
          <cell r="A225" t="str">
            <v>510P1</v>
          </cell>
          <cell r="B225" t="str">
            <v>3.6.5.2</v>
          </cell>
        </row>
        <row r="226">
          <cell r="A226" t="str">
            <v>510P2</v>
          </cell>
          <cell r="B226" t="str">
            <v>3.6.5.2.2</v>
          </cell>
        </row>
        <row r="227">
          <cell r="A227" t="str">
            <v>510P3</v>
          </cell>
          <cell r="B227" t="str">
            <v>3.6.5.2</v>
          </cell>
        </row>
        <row r="228">
          <cell r="A228" t="str">
            <v>600.1</v>
          </cell>
          <cell r="B228" t="str">
            <v>3.6.6.1.9</v>
          </cell>
        </row>
        <row r="229">
          <cell r="A229" t="str">
            <v>600.2</v>
          </cell>
          <cell r="B229" t="str">
            <v>3.6.6.1.9</v>
          </cell>
        </row>
        <row r="230">
          <cell r="A230" t="str">
            <v>600.2P</v>
          </cell>
          <cell r="B230" t="str">
            <v>3.6.6.1</v>
          </cell>
        </row>
        <row r="231">
          <cell r="A231" t="str">
            <v>600.3</v>
          </cell>
          <cell r="B231" t="str">
            <v>3.6.6.1.9</v>
          </cell>
        </row>
        <row r="232">
          <cell r="A232" t="str">
            <v>600.4</v>
          </cell>
          <cell r="B232" t="str">
            <v xml:space="preserve">3.6.6.1.10  </v>
          </cell>
        </row>
        <row r="233">
          <cell r="A233" t="str">
            <v>600.4P</v>
          </cell>
          <cell r="B233" t="str">
            <v>3.6.6.1</v>
          </cell>
        </row>
        <row r="234">
          <cell r="A234" t="str">
            <v>600.5</v>
          </cell>
          <cell r="B234" t="str">
            <v>3.6.6.1.11</v>
          </cell>
        </row>
        <row r="235">
          <cell r="A235" t="str">
            <v>600.5P</v>
          </cell>
          <cell r="B235" t="str">
            <v>3.6.6.1</v>
          </cell>
        </row>
        <row r="236">
          <cell r="A236" t="str">
            <v>610.1</v>
          </cell>
          <cell r="B236" t="str">
            <v xml:space="preserve">3.6.6.2.1   </v>
          </cell>
        </row>
        <row r="237">
          <cell r="A237" t="str">
            <v>610.1P</v>
          </cell>
          <cell r="B237" t="str">
            <v>3.6.2.4.2</v>
          </cell>
        </row>
        <row r="238">
          <cell r="A238" t="str">
            <v>610.2</v>
          </cell>
          <cell r="B238" t="str">
            <v>3.6.6.2.4</v>
          </cell>
        </row>
        <row r="239">
          <cell r="A239" t="str">
            <v>620.1</v>
          </cell>
          <cell r="B239" t="str">
            <v>3.6.6.3.1</v>
          </cell>
        </row>
        <row r="240">
          <cell r="A240" t="str">
            <v>620.1P</v>
          </cell>
          <cell r="B240" t="str">
            <v>3.6.6.4</v>
          </cell>
        </row>
        <row r="241">
          <cell r="A241" t="str">
            <v>620.2</v>
          </cell>
          <cell r="B241" t="str">
            <v>3.6.6.3.2</v>
          </cell>
        </row>
        <row r="242">
          <cell r="A242" t="str">
            <v>620.3</v>
          </cell>
          <cell r="B242" t="str">
            <v>3.6.6.4.6</v>
          </cell>
        </row>
        <row r="243">
          <cell r="A243" t="str">
            <v>620.4</v>
          </cell>
          <cell r="B243" t="str">
            <v>3.6.6.4</v>
          </cell>
        </row>
        <row r="244">
          <cell r="A244" t="str">
            <v>620P</v>
          </cell>
          <cell r="B244" t="str">
            <v>3.6.6.4</v>
          </cell>
        </row>
        <row r="245">
          <cell r="A245" t="str">
            <v>621.1</v>
          </cell>
          <cell r="B245" t="str">
            <v>3.6.6.4.1</v>
          </cell>
        </row>
        <row r="246">
          <cell r="A246" t="str">
            <v>621.1 P</v>
          </cell>
          <cell r="B246" t="str">
            <v>3.6.6.4</v>
          </cell>
        </row>
        <row r="247">
          <cell r="A247" t="str">
            <v>621.1.2</v>
          </cell>
          <cell r="B247" t="str">
            <v>3.6.6.4.1</v>
          </cell>
        </row>
        <row r="248">
          <cell r="A248" t="str">
            <v>621.1P</v>
          </cell>
          <cell r="B248" t="str">
            <v>3.6.6.4</v>
          </cell>
        </row>
        <row r="249">
          <cell r="A249" t="str">
            <v>621.1P2</v>
          </cell>
          <cell r="B249" t="str">
            <v>3.6.6.4</v>
          </cell>
        </row>
        <row r="250">
          <cell r="A250" t="str">
            <v>621.1P3</v>
          </cell>
          <cell r="B250" t="str">
            <v>3.6.6.4</v>
          </cell>
        </row>
        <row r="251">
          <cell r="A251" t="str">
            <v>621.1P4</v>
          </cell>
          <cell r="B251" t="str">
            <v>3.6.6.4</v>
          </cell>
        </row>
        <row r="252">
          <cell r="A252" t="str">
            <v>621.1P5</v>
          </cell>
          <cell r="B252" t="str">
            <v>3.6.6.4</v>
          </cell>
        </row>
        <row r="253">
          <cell r="A253" t="str">
            <v>621.1P6</v>
          </cell>
          <cell r="B253" t="str">
            <v>3.6.6.4</v>
          </cell>
        </row>
        <row r="254">
          <cell r="A254" t="str">
            <v>621.1P7</v>
          </cell>
          <cell r="B254" t="str">
            <v>3.6.6.4</v>
          </cell>
        </row>
        <row r="255">
          <cell r="A255" t="str">
            <v>621.2</v>
          </cell>
          <cell r="B255" t="str">
            <v>3.6.6.4.2</v>
          </cell>
        </row>
        <row r="256">
          <cell r="A256" t="str">
            <v>621.3</v>
          </cell>
          <cell r="B256" t="str">
            <v>3.6.6.4.3</v>
          </cell>
        </row>
        <row r="257">
          <cell r="A257" t="str">
            <v>621.4</v>
          </cell>
          <cell r="B257" t="str">
            <v xml:space="preserve"> 3.6.6.4.4</v>
          </cell>
        </row>
        <row r="258">
          <cell r="A258" t="str">
            <v>621.5</v>
          </cell>
          <cell r="B258" t="str">
            <v>3.6.6.5.5</v>
          </cell>
        </row>
        <row r="259">
          <cell r="A259" t="str">
            <v>621.5P</v>
          </cell>
          <cell r="B259" t="str">
            <v>3.6.6.4.5</v>
          </cell>
        </row>
        <row r="260">
          <cell r="A260" t="str">
            <v>621.6</v>
          </cell>
          <cell r="B260" t="str">
            <v xml:space="preserve"> 3.6.6.4.6 </v>
          </cell>
        </row>
        <row r="261">
          <cell r="A261" t="str">
            <v>621.7</v>
          </cell>
          <cell r="B261" t="str">
            <v>3.6.6.4</v>
          </cell>
        </row>
        <row r="262">
          <cell r="A262" t="str">
            <v>622.1</v>
          </cell>
          <cell r="B262" t="str">
            <v>3.6.6.5.1</v>
          </cell>
        </row>
        <row r="263">
          <cell r="A263" t="str">
            <v>622.2</v>
          </cell>
          <cell r="B263" t="str">
            <v>3.6.6.5.3</v>
          </cell>
        </row>
        <row r="264">
          <cell r="A264" t="str">
            <v>622.3</v>
          </cell>
          <cell r="B264" t="str">
            <v>3.6.6.5.2</v>
          </cell>
        </row>
        <row r="265">
          <cell r="A265" t="str">
            <v>622.4</v>
          </cell>
          <cell r="B265" t="str">
            <v>3.6.6.5.4 </v>
          </cell>
        </row>
        <row r="266">
          <cell r="A266" t="str">
            <v>622.5</v>
          </cell>
          <cell r="B266" t="str">
            <v>3.6.6.5.5</v>
          </cell>
        </row>
        <row r="267">
          <cell r="A267" t="str">
            <v>623.1</v>
          </cell>
          <cell r="B267" t="str">
            <v>3.6.6.8</v>
          </cell>
        </row>
        <row r="268">
          <cell r="A268" t="str">
            <v>623.2</v>
          </cell>
          <cell r="B268" t="str">
            <v>3.6.6.8</v>
          </cell>
        </row>
        <row r="269">
          <cell r="A269" t="str">
            <v>623P</v>
          </cell>
          <cell r="B269" t="str">
            <v>3.6.6.8</v>
          </cell>
        </row>
        <row r="270">
          <cell r="A270" t="str">
            <v>623P1</v>
          </cell>
          <cell r="B270" t="str">
            <v>3.6.6.8</v>
          </cell>
        </row>
        <row r="271">
          <cell r="A271" t="str">
            <v>630.1</v>
          </cell>
          <cell r="B271" t="str">
            <v>3.6.6.6.8</v>
          </cell>
        </row>
        <row r="272">
          <cell r="A272" t="str">
            <v>630.1.5P</v>
          </cell>
          <cell r="B272" t="str">
            <v>3.3.6.10</v>
          </cell>
        </row>
        <row r="273">
          <cell r="A273" t="str">
            <v>630.2</v>
          </cell>
          <cell r="B273" t="str">
            <v>3.6.6.6.17</v>
          </cell>
        </row>
        <row r="274">
          <cell r="A274" t="str">
            <v>630.2P</v>
          </cell>
          <cell r="B274" t="str">
            <v> 3.3.6.10.2 </v>
          </cell>
        </row>
        <row r="275">
          <cell r="A275" t="str">
            <v>630.3</v>
          </cell>
          <cell r="B275" t="str">
            <v xml:space="preserve"> 3.6.6.6.26</v>
          </cell>
        </row>
        <row r="276">
          <cell r="A276" t="str">
            <v>630.4</v>
          </cell>
          <cell r="B276" t="str">
            <v xml:space="preserve">3.6.6.6.35 </v>
          </cell>
        </row>
        <row r="277">
          <cell r="A277" t="str">
            <v>630.4 P</v>
          </cell>
          <cell r="B277" t="str">
            <v>3.3.5.3.6</v>
          </cell>
        </row>
        <row r="278">
          <cell r="A278" t="str">
            <v>630.4 P</v>
          </cell>
          <cell r="B278" t="str">
            <v>3.6.6.6</v>
          </cell>
        </row>
        <row r="279">
          <cell r="A279" t="str">
            <v>630.4.1 P</v>
          </cell>
          <cell r="B279" t="str">
            <v>3.3.5.3.6</v>
          </cell>
        </row>
        <row r="280">
          <cell r="A280" t="str">
            <v>630.4.2 P</v>
          </cell>
          <cell r="B280" t="str">
            <v>3.6.6.21.2</v>
          </cell>
        </row>
        <row r="281">
          <cell r="A281" t="str">
            <v>630.5</v>
          </cell>
          <cell r="B281" t="str">
            <v>3.6.6.6.44</v>
          </cell>
        </row>
        <row r="282">
          <cell r="A282" t="str">
            <v>630.6</v>
          </cell>
          <cell r="B282" t="str">
            <v>3.6.6.6.46</v>
          </cell>
        </row>
        <row r="283">
          <cell r="A283" t="str">
            <v>630.7</v>
          </cell>
          <cell r="B283" t="str">
            <v>3.6.6.6.47</v>
          </cell>
        </row>
        <row r="284">
          <cell r="A284" t="str">
            <v>630.7 P</v>
          </cell>
          <cell r="B284" t="str">
            <v>3.6.6.6</v>
          </cell>
        </row>
        <row r="285">
          <cell r="A285" t="str">
            <v>6302P</v>
          </cell>
          <cell r="B285" t="str">
            <v>3.3.5.2</v>
          </cell>
        </row>
        <row r="286">
          <cell r="A286" t="str">
            <v>630P</v>
          </cell>
          <cell r="B286" t="str">
            <v>3.3.5.3.6</v>
          </cell>
        </row>
        <row r="287">
          <cell r="A287" t="str">
            <v>631.1</v>
          </cell>
          <cell r="B287" t="str">
            <v>3.6.6.21.2</v>
          </cell>
        </row>
        <row r="288">
          <cell r="A288" t="str">
            <v>631P</v>
          </cell>
          <cell r="B288" t="str">
            <v>3.6.6.21.2</v>
          </cell>
        </row>
        <row r="289">
          <cell r="A289" t="str">
            <v>631P</v>
          </cell>
          <cell r="B289" t="str">
            <v>3.6.6.21.2</v>
          </cell>
        </row>
        <row r="290">
          <cell r="A290" t="str">
            <v>632.1</v>
          </cell>
          <cell r="B290" t="str">
            <v>3.6.6.7.1</v>
          </cell>
        </row>
        <row r="291">
          <cell r="A291" t="str">
            <v>632.2</v>
          </cell>
          <cell r="B291" t="str">
            <v>3.6.6.7.2</v>
          </cell>
        </row>
        <row r="292">
          <cell r="A292" t="str">
            <v>632.2</v>
          </cell>
          <cell r="B292" t="str">
            <v>3.6.6.7</v>
          </cell>
        </row>
        <row r="293">
          <cell r="A293" t="str">
            <v>632.3</v>
          </cell>
          <cell r="B293" t="str">
            <v>3.6.6.7</v>
          </cell>
        </row>
        <row r="294">
          <cell r="A294" t="str">
            <v>632.4</v>
          </cell>
          <cell r="B294" t="str">
            <v>3.6.6.7</v>
          </cell>
        </row>
        <row r="295">
          <cell r="A295" t="str">
            <v>632P</v>
          </cell>
          <cell r="B295" t="str">
            <v>3.6.6.11</v>
          </cell>
        </row>
        <row r="296">
          <cell r="A296" t="str">
            <v>633.1</v>
          </cell>
          <cell r="B296" t="str">
            <v>3.6.6.7.2</v>
          </cell>
        </row>
        <row r="297">
          <cell r="A297" t="str">
            <v>633.3P</v>
          </cell>
          <cell r="B297" t="str">
            <v> 3.3.6.10.3 </v>
          </cell>
        </row>
        <row r="298">
          <cell r="A298" t="str">
            <v>640.1</v>
          </cell>
          <cell r="B298" t="str">
            <v>3.6.6.8.1 </v>
          </cell>
        </row>
        <row r="299">
          <cell r="A299" t="str">
            <v>640.1.1</v>
          </cell>
          <cell r="B299" t="str">
            <v>3.6.6.8.1 </v>
          </cell>
        </row>
        <row r="300">
          <cell r="A300" t="str">
            <v>640.1.2</v>
          </cell>
          <cell r="B300" t="str">
            <v>3.6.6.8.2</v>
          </cell>
        </row>
        <row r="301">
          <cell r="A301" t="str">
            <v>640.1.3</v>
          </cell>
          <cell r="B301" t="str">
            <v>3.6.6.8.3</v>
          </cell>
        </row>
        <row r="302">
          <cell r="A302" t="str">
            <v>640.1P</v>
          </cell>
          <cell r="B302" t="str">
            <v> 3.6.6.11</v>
          </cell>
        </row>
        <row r="303">
          <cell r="A303" t="str">
            <v>640.1P1</v>
          </cell>
          <cell r="B303" t="str">
            <v> 3.6.6.11.5</v>
          </cell>
        </row>
        <row r="304">
          <cell r="A304" t="str">
            <v>640.1P2</v>
          </cell>
          <cell r="B304" t="str">
            <v>3.6.6.11.3</v>
          </cell>
        </row>
        <row r="305">
          <cell r="A305" t="str">
            <v>640.2</v>
          </cell>
          <cell r="B305" t="str">
            <v> 3.6.6.8.2 </v>
          </cell>
        </row>
        <row r="306">
          <cell r="A306" t="str">
            <v>640.2</v>
          </cell>
          <cell r="B306" t="str">
            <v>3.6.6.11</v>
          </cell>
        </row>
        <row r="307">
          <cell r="A307" t="str">
            <v>640.2P</v>
          </cell>
          <cell r="B307" t="str">
            <v>3.6.6.8</v>
          </cell>
        </row>
        <row r="308">
          <cell r="A308" t="str">
            <v>640.3</v>
          </cell>
          <cell r="B308" t="str">
            <v> 3.6.6.8.3 </v>
          </cell>
        </row>
        <row r="309">
          <cell r="A309" t="str">
            <v>641.1</v>
          </cell>
          <cell r="B309" t="str">
            <v>3.6.6.9.1</v>
          </cell>
        </row>
        <row r="310">
          <cell r="A310" t="str">
            <v>641.1P</v>
          </cell>
          <cell r="B310" t="str">
            <v>3.6.6.9</v>
          </cell>
        </row>
        <row r="311">
          <cell r="A311" t="str">
            <v>641.2</v>
          </cell>
          <cell r="B311" t="str">
            <v>3.6.6.9</v>
          </cell>
        </row>
        <row r="312">
          <cell r="A312" t="str">
            <v>641P</v>
          </cell>
          <cell r="B312" t="str">
            <v>3.6.6.9</v>
          </cell>
        </row>
        <row r="313">
          <cell r="A313" t="str">
            <v>642.1</v>
          </cell>
          <cell r="B313" t="str">
            <v>3.6.6.10.1</v>
          </cell>
        </row>
        <row r="314">
          <cell r="A314" t="str">
            <v>642.2</v>
          </cell>
          <cell r="B314" t="str">
            <v>3.6.6.10.2</v>
          </cell>
        </row>
        <row r="315">
          <cell r="A315" t="str">
            <v>642P1</v>
          </cell>
          <cell r="B315" t="str">
            <v>3.6.6.10</v>
          </cell>
        </row>
        <row r="316">
          <cell r="A316" t="str">
            <v>642P2</v>
          </cell>
          <cell r="B316" t="str">
            <v>3.6.6.10</v>
          </cell>
        </row>
        <row r="317">
          <cell r="A317" t="str">
            <v>642P3</v>
          </cell>
          <cell r="B317" t="str">
            <v>3.6.6.10</v>
          </cell>
        </row>
        <row r="318">
          <cell r="A318" t="str">
            <v>650.1</v>
          </cell>
          <cell r="B318" t="str">
            <v>3.6.6.11.1</v>
          </cell>
        </row>
        <row r="319">
          <cell r="A319" t="str">
            <v>650.2</v>
          </cell>
          <cell r="B319" t="str">
            <v>3.6.6.11.2</v>
          </cell>
        </row>
        <row r="320">
          <cell r="A320" t="str">
            <v>650.3</v>
          </cell>
          <cell r="B320" t="str">
            <v>3.6.6.11.7</v>
          </cell>
        </row>
        <row r="321">
          <cell r="A321" t="str">
            <v>650.3 OTRO</v>
          </cell>
          <cell r="B321" t="str">
            <v>3.6.6.11.7</v>
          </cell>
        </row>
        <row r="322">
          <cell r="A322" t="str">
            <v>650.3P</v>
          </cell>
          <cell r="B322" t="str">
            <v>3.6.6.11</v>
          </cell>
        </row>
        <row r="323">
          <cell r="A323" t="str">
            <v>650.4</v>
          </cell>
          <cell r="B323" t="str">
            <v>3.6.6.11.6</v>
          </cell>
        </row>
        <row r="324">
          <cell r="A324" t="str">
            <v>650.5P</v>
          </cell>
          <cell r="B324" t="str">
            <v>3.6.9 </v>
          </cell>
        </row>
        <row r="325">
          <cell r="A325" t="str">
            <v>651.1P</v>
          </cell>
          <cell r="B325" t="str">
            <v>3.6.7.5</v>
          </cell>
        </row>
        <row r="326">
          <cell r="A326" t="str">
            <v>651.2P</v>
          </cell>
          <cell r="B326" t="str">
            <v>3.6.7.5.1</v>
          </cell>
        </row>
        <row r="327">
          <cell r="A327" t="str">
            <v>660.1</v>
          </cell>
          <cell r="B327" t="str">
            <v>3.6.6.12.9 </v>
          </cell>
        </row>
        <row r="328">
          <cell r="A328" t="str">
            <v>660.1</v>
          </cell>
          <cell r="B328" t="str">
            <v>3.6.6.12.7</v>
          </cell>
        </row>
        <row r="329">
          <cell r="A329" t="str">
            <v>660.2</v>
          </cell>
          <cell r="B329" t="str">
            <v>3.6.6.12.8</v>
          </cell>
        </row>
        <row r="330">
          <cell r="A330" t="str">
            <v>660.3</v>
          </cell>
          <cell r="B330" t="str">
            <v>3.6.6.12.9</v>
          </cell>
        </row>
        <row r="331">
          <cell r="A331" t="str">
            <v>661 OTRO</v>
          </cell>
          <cell r="B331" t="str">
            <v>3.6.6.13</v>
          </cell>
        </row>
        <row r="332">
          <cell r="A332" t="str">
            <v>661.1</v>
          </cell>
          <cell r="B332" t="str">
            <v>3.6.6.13.4</v>
          </cell>
        </row>
        <row r="333">
          <cell r="A333" t="str">
            <v>661.1.1</v>
          </cell>
          <cell r="B333" t="str">
            <v>3.6.6.13</v>
          </cell>
        </row>
        <row r="334">
          <cell r="A334" t="str">
            <v>661.1.2</v>
          </cell>
          <cell r="B334" t="str">
            <v>3.6.6.13</v>
          </cell>
        </row>
        <row r="335">
          <cell r="A335" t="str">
            <v>661.1P</v>
          </cell>
          <cell r="B335" t="str">
            <v>3.6.6.13</v>
          </cell>
        </row>
        <row r="336">
          <cell r="A336" t="str">
            <v>661.2</v>
          </cell>
          <cell r="B336" t="str">
            <v>3.6.6.13.20</v>
          </cell>
        </row>
        <row r="337">
          <cell r="A337" t="str">
            <v>661.3</v>
          </cell>
          <cell r="B337" t="str">
            <v> 3.6.6.13.4 </v>
          </cell>
        </row>
        <row r="338">
          <cell r="A338" t="str">
            <v>662.1</v>
          </cell>
          <cell r="B338" t="str">
            <v>3.3.14.19.1</v>
          </cell>
        </row>
        <row r="339">
          <cell r="A339" t="str">
            <v>662.2</v>
          </cell>
          <cell r="B339" t="str">
            <v>3.6.6.14</v>
          </cell>
        </row>
        <row r="340">
          <cell r="A340" t="str">
            <v>670.1</v>
          </cell>
          <cell r="B340" t="str">
            <v>3.6.6.15.2</v>
          </cell>
        </row>
        <row r="341">
          <cell r="A341" t="str">
            <v>670.1P</v>
          </cell>
          <cell r="B341" t="str">
            <v>3.6.6.15.2</v>
          </cell>
        </row>
        <row r="342">
          <cell r="A342" t="str">
            <v>670.2</v>
          </cell>
          <cell r="B342" t="str">
            <v>3.6.6.15.2</v>
          </cell>
        </row>
        <row r="343">
          <cell r="A343" t="str">
            <v>671.1</v>
          </cell>
          <cell r="B343" t="str">
            <v>3.6.6.16.1</v>
          </cell>
        </row>
        <row r="344">
          <cell r="A344" t="str">
            <v>671.1P</v>
          </cell>
          <cell r="B344" t="str">
            <v>3.6.6.16</v>
          </cell>
        </row>
        <row r="345">
          <cell r="A345" t="str">
            <v>671.2</v>
          </cell>
          <cell r="B345" t="str">
            <v> 3.6.6.16.8</v>
          </cell>
        </row>
        <row r="346">
          <cell r="A346" t="str">
            <v>672.1</v>
          </cell>
          <cell r="B346" t="str">
            <v>3.6.6.19.2</v>
          </cell>
        </row>
        <row r="347">
          <cell r="A347" t="str">
            <v>672.2</v>
          </cell>
          <cell r="B347" t="str">
            <v>3.6.6.19</v>
          </cell>
        </row>
        <row r="348">
          <cell r="A348" t="str">
            <v>673.1</v>
          </cell>
          <cell r="B348" t="str">
            <v>3.6.6.19.2</v>
          </cell>
        </row>
        <row r="349">
          <cell r="A349" t="str">
            <v>673.2</v>
          </cell>
          <cell r="B349" t="str">
            <v> 3.6.8.2.4 </v>
          </cell>
        </row>
        <row r="350">
          <cell r="A350" t="str">
            <v>673.2.1</v>
          </cell>
          <cell r="B350" t="str">
            <v> 3.6.8.2.3 </v>
          </cell>
        </row>
        <row r="351">
          <cell r="A351" t="str">
            <v>673.2.2</v>
          </cell>
          <cell r="B351" t="str">
            <v> 3.6.8.2.4 </v>
          </cell>
        </row>
        <row r="352">
          <cell r="A352" t="str">
            <v>673.2.3</v>
          </cell>
          <cell r="B352" t="str">
            <v> 3.6.8.2.5 </v>
          </cell>
        </row>
        <row r="353">
          <cell r="A353" t="str">
            <v>673.2P</v>
          </cell>
          <cell r="B353" t="str">
            <v>3.6.8.1</v>
          </cell>
        </row>
        <row r="354">
          <cell r="A354" t="str">
            <v>673.3</v>
          </cell>
          <cell r="B354" t="str">
            <v>3.6.8.1.2</v>
          </cell>
        </row>
        <row r="355">
          <cell r="A355" t="str">
            <v>673.4P</v>
          </cell>
          <cell r="B355" t="str">
            <v>3.6.8.3.6</v>
          </cell>
        </row>
        <row r="356">
          <cell r="A356" t="str">
            <v>674.1</v>
          </cell>
          <cell r="B356" t="str">
            <v>3.6.6.20.1</v>
          </cell>
        </row>
        <row r="357">
          <cell r="A357" t="str">
            <v>674.1P</v>
          </cell>
          <cell r="B357" t="str">
            <v>3.6.6.20.1</v>
          </cell>
        </row>
        <row r="358">
          <cell r="A358" t="str">
            <v>674.2</v>
          </cell>
          <cell r="B358" t="str">
            <v>3.6.6.20.2</v>
          </cell>
        </row>
        <row r="359">
          <cell r="A359" t="str">
            <v>674P</v>
          </cell>
          <cell r="B359" t="str">
            <v> 3.6.6.14</v>
          </cell>
        </row>
        <row r="360">
          <cell r="A360" t="str">
            <v>675.1</v>
          </cell>
          <cell r="B360" t="str">
            <v> 3.6.8.2.6 </v>
          </cell>
        </row>
        <row r="361">
          <cell r="A361" t="str">
            <v>675.2</v>
          </cell>
          <cell r="B361" t="str">
            <v>3.6.4.2</v>
          </cell>
        </row>
        <row r="362">
          <cell r="A362" t="str">
            <v>675.3</v>
          </cell>
          <cell r="B362" t="str">
            <v>3.6.4.1.2</v>
          </cell>
        </row>
        <row r="363">
          <cell r="A363" t="str">
            <v>676.1</v>
          </cell>
          <cell r="B363" t="str">
            <v> 3.6.8.2.2 </v>
          </cell>
        </row>
        <row r="364">
          <cell r="A364" t="str">
            <v>680.1</v>
          </cell>
          <cell r="B364" t="str">
            <v>3.6.6.20.1</v>
          </cell>
        </row>
        <row r="365">
          <cell r="A365" t="str">
            <v>680.1P</v>
          </cell>
          <cell r="B365" t="str">
            <v>3.6.6.20.1 </v>
          </cell>
        </row>
        <row r="366">
          <cell r="A366" t="str">
            <v>680.2</v>
          </cell>
          <cell r="B366" t="str">
            <v>3.6.6.20.2</v>
          </cell>
        </row>
        <row r="367">
          <cell r="A367" t="str">
            <v>680.3</v>
          </cell>
          <cell r="B367" t="str">
            <v>3.6.6.20.3</v>
          </cell>
        </row>
        <row r="368">
          <cell r="A368" t="str">
            <v>680P</v>
          </cell>
          <cell r="B368" t="str">
            <v>3.3.11.3</v>
          </cell>
        </row>
        <row r="369">
          <cell r="A369" t="str">
            <v>681.1</v>
          </cell>
          <cell r="B369" t="str">
            <v xml:space="preserve">3.6.6.21.1  </v>
          </cell>
        </row>
        <row r="370">
          <cell r="A370" t="str">
            <v>681.1P</v>
          </cell>
          <cell r="B370" t="str">
            <v>3.6.6.21</v>
          </cell>
        </row>
        <row r="371">
          <cell r="A371" t="str">
            <v>681.2</v>
          </cell>
          <cell r="B371" t="str">
            <v>3.6.6.20.2</v>
          </cell>
        </row>
        <row r="372">
          <cell r="A372" t="str">
            <v>681.2P</v>
          </cell>
          <cell r="B372" t="str">
            <v>3.6.6.21</v>
          </cell>
        </row>
        <row r="373">
          <cell r="A373" t="str">
            <v>682.1</v>
          </cell>
          <cell r="B373" t="str">
            <v>3.2.7.5.3</v>
          </cell>
        </row>
        <row r="374">
          <cell r="A374" t="str">
            <v>682.1</v>
          </cell>
          <cell r="B374" t="str">
            <v>3.2.7.5.3</v>
          </cell>
        </row>
        <row r="375">
          <cell r="A375" t="str">
            <v>682P</v>
          </cell>
          <cell r="B375" t="str">
            <v>3.2.7.5</v>
          </cell>
        </row>
        <row r="376">
          <cell r="A376" t="str">
            <v>682P</v>
          </cell>
          <cell r="B376" t="str">
            <v>3,6,6,22,1</v>
          </cell>
        </row>
        <row r="377">
          <cell r="A377" t="str">
            <v>683P</v>
          </cell>
          <cell r="B377" t="str">
            <v> 3.6.6.14</v>
          </cell>
        </row>
        <row r="378">
          <cell r="A378" t="str">
            <v>690.1</v>
          </cell>
          <cell r="B378" t="str">
            <v>3.6.7.1.1</v>
          </cell>
        </row>
        <row r="379">
          <cell r="A379" t="str">
            <v>700.1</v>
          </cell>
          <cell r="B379" t="str">
            <v>3.6.7.1.1</v>
          </cell>
        </row>
        <row r="380">
          <cell r="A380" t="str">
            <v>700.2</v>
          </cell>
          <cell r="B380" t="str">
            <v>3.6.7.1.6</v>
          </cell>
        </row>
        <row r="381">
          <cell r="A381" t="str">
            <v>700.3</v>
          </cell>
          <cell r="B381" t="str">
            <v> 3.6.7.1.2</v>
          </cell>
        </row>
        <row r="382">
          <cell r="A382" t="str">
            <v>700.4</v>
          </cell>
          <cell r="B382" t="str">
            <v>3.6.7.1.6</v>
          </cell>
        </row>
        <row r="383">
          <cell r="A383" t="str">
            <v>700.5P</v>
          </cell>
          <cell r="B383" t="str">
            <v>3.6.7.1.6</v>
          </cell>
        </row>
        <row r="384">
          <cell r="A384" t="str">
            <v>700.6P</v>
          </cell>
          <cell r="B384" t="str">
            <v>3.6.7.1</v>
          </cell>
        </row>
        <row r="385">
          <cell r="A385" t="str">
            <v>700P</v>
          </cell>
          <cell r="B385" t="str">
            <v>3.6.7</v>
          </cell>
        </row>
        <row r="386">
          <cell r="A386" t="str">
            <v>701.1</v>
          </cell>
          <cell r="B386" t="str">
            <v>3.6.7.2.1</v>
          </cell>
        </row>
        <row r="387">
          <cell r="A387" t="str">
            <v>701.2P</v>
          </cell>
          <cell r="B387" t="str">
            <v>3.6.7.6</v>
          </cell>
        </row>
        <row r="388">
          <cell r="A388" t="str">
            <v>701P</v>
          </cell>
          <cell r="B388" t="str">
            <v>3.6.7.2</v>
          </cell>
        </row>
        <row r="389">
          <cell r="A389" t="str">
            <v>710.1</v>
          </cell>
          <cell r="B389" t="str">
            <v>3.6.7.3.13</v>
          </cell>
        </row>
        <row r="390">
          <cell r="A390" t="str">
            <v>710.1.1</v>
          </cell>
          <cell r="B390" t="str">
            <v>3.6.7.3.39</v>
          </cell>
        </row>
        <row r="391">
          <cell r="A391" t="str">
            <v>710.1.2</v>
          </cell>
          <cell r="B391" t="str">
            <v>3.6.7.3</v>
          </cell>
        </row>
        <row r="392">
          <cell r="A392" t="str">
            <v>710.1.3</v>
          </cell>
          <cell r="B392" t="str">
            <v>3.6.7.3</v>
          </cell>
        </row>
        <row r="393">
          <cell r="A393" t="str">
            <v>710.1.4</v>
          </cell>
          <cell r="B393" t="str">
            <v>3.6.7.3</v>
          </cell>
        </row>
        <row r="394">
          <cell r="A394" t="str">
            <v>710.1.5</v>
          </cell>
          <cell r="B394" t="str">
            <v>3.6.7.3</v>
          </cell>
        </row>
        <row r="395">
          <cell r="A395" t="str">
            <v>710.2</v>
          </cell>
          <cell r="B395" t="str">
            <v>3.6.7.3</v>
          </cell>
        </row>
        <row r="396">
          <cell r="A396" t="str">
            <v>710.2.1</v>
          </cell>
          <cell r="B396" t="str">
            <v>3.6.7.3</v>
          </cell>
        </row>
        <row r="397">
          <cell r="A397" t="str">
            <v>710.3</v>
          </cell>
          <cell r="B397" t="str">
            <v>3.6.7.3</v>
          </cell>
        </row>
        <row r="398">
          <cell r="A398" t="str">
            <v>710.4</v>
          </cell>
          <cell r="B398" t="str">
            <v>3.6.7.3</v>
          </cell>
        </row>
        <row r="399">
          <cell r="A399" t="str">
            <v>710.5</v>
          </cell>
          <cell r="B399" t="str">
            <v>3.6.7.3</v>
          </cell>
        </row>
        <row r="400">
          <cell r="A400" t="str">
            <v>720.1</v>
          </cell>
          <cell r="B400" t="str">
            <v>3.6.7.4.1</v>
          </cell>
        </row>
        <row r="401">
          <cell r="A401" t="str">
            <v>730.1</v>
          </cell>
          <cell r="B401" t="str">
            <v>3.6.7.5.1</v>
          </cell>
        </row>
        <row r="402">
          <cell r="A402" t="str">
            <v>730.2</v>
          </cell>
          <cell r="B402" t="str">
            <v>3.6.7.5.2</v>
          </cell>
        </row>
        <row r="403">
          <cell r="A403" t="str">
            <v>730.2</v>
          </cell>
          <cell r="B403" t="str">
            <v>3.6.7.5.2</v>
          </cell>
        </row>
        <row r="404">
          <cell r="A404" t="str">
            <v>730.3</v>
          </cell>
          <cell r="B404" t="str">
            <v>3.6.7.5.3</v>
          </cell>
        </row>
        <row r="405">
          <cell r="A405" t="str">
            <v>731.1</v>
          </cell>
          <cell r="B405" t="str">
            <v>3.6.6.21</v>
          </cell>
        </row>
        <row r="406">
          <cell r="A406" t="str">
            <v>740.1</v>
          </cell>
          <cell r="B406" t="str">
            <v>3.6.7.6.1</v>
          </cell>
        </row>
        <row r="407">
          <cell r="A407" t="str">
            <v>741.1</v>
          </cell>
          <cell r="B407" t="str">
            <v>3.6.7</v>
          </cell>
        </row>
        <row r="408">
          <cell r="A408" t="str">
            <v>741.1P1</v>
          </cell>
          <cell r="B408" t="str">
            <v>3.6.7</v>
          </cell>
        </row>
        <row r="409">
          <cell r="A409" t="str">
            <v>741.1P2</v>
          </cell>
          <cell r="B409" t="str">
            <v>3.6.7</v>
          </cell>
        </row>
        <row r="410">
          <cell r="A410" t="str">
            <v>741.1P3</v>
          </cell>
          <cell r="B410" t="str">
            <v>3.6.7</v>
          </cell>
        </row>
        <row r="411">
          <cell r="A411" t="str">
            <v>800.1</v>
          </cell>
          <cell r="B411" t="str">
            <v>3.6.9.1.4</v>
          </cell>
        </row>
        <row r="412">
          <cell r="A412" t="str">
            <v>800.2</v>
          </cell>
          <cell r="B412" t="str">
            <v>3.6.9.1.10</v>
          </cell>
        </row>
        <row r="413">
          <cell r="A413" t="str">
            <v>800.3</v>
          </cell>
          <cell r="B413" t="str">
            <v>3.6.9.1.6</v>
          </cell>
        </row>
        <row r="414">
          <cell r="A414" t="str">
            <v>800.3P</v>
          </cell>
          <cell r="B414" t="str">
            <v> 3.6.9.1.8 </v>
          </cell>
        </row>
        <row r="415">
          <cell r="A415" t="str">
            <v>800.4</v>
          </cell>
          <cell r="B415" t="str">
            <v>3.6.9.1.13</v>
          </cell>
        </row>
        <row r="416">
          <cell r="A416" t="str">
            <v>800.4P</v>
          </cell>
          <cell r="B416" t="str">
            <v> 3.6.9.1.11 </v>
          </cell>
        </row>
        <row r="417">
          <cell r="A417" t="str">
            <v>800P</v>
          </cell>
          <cell r="B417" t="str">
            <v>3.6.9.1.30</v>
          </cell>
        </row>
        <row r="418">
          <cell r="A418" t="str">
            <v>801.1</v>
          </cell>
          <cell r="B418" t="str">
            <v>3.6.1.2</v>
          </cell>
        </row>
        <row r="419">
          <cell r="A419" t="str">
            <v>801.2</v>
          </cell>
          <cell r="B419" t="str">
            <v>3.6.9.4.12</v>
          </cell>
        </row>
        <row r="420">
          <cell r="A420" t="str">
            <v>801.3</v>
          </cell>
          <cell r="B420" t="str">
            <v>3.6.9.4.12</v>
          </cell>
        </row>
        <row r="421">
          <cell r="A421" t="str">
            <v>801.4</v>
          </cell>
          <cell r="B421" t="str">
            <v>3.6.9.4.12</v>
          </cell>
        </row>
        <row r="422">
          <cell r="A422" t="str">
            <v>801.5</v>
          </cell>
          <cell r="B422" t="str">
            <v>3.6.9.4.8</v>
          </cell>
        </row>
        <row r="423">
          <cell r="A423" t="str">
            <v>801.6</v>
          </cell>
          <cell r="B423" t="str">
            <v>3.6.9.4.10</v>
          </cell>
        </row>
        <row r="424">
          <cell r="A424" t="str">
            <v>801.7</v>
          </cell>
          <cell r="B424" t="str">
            <v>3.6.9.4</v>
          </cell>
        </row>
        <row r="425">
          <cell r="A425" t="str">
            <v>810.1</v>
          </cell>
          <cell r="B425" t="str">
            <v>3.6.9.2.1</v>
          </cell>
        </row>
        <row r="426">
          <cell r="A426" t="str">
            <v>810.1P</v>
          </cell>
          <cell r="B426" t="str">
            <v> 3.6.9.2</v>
          </cell>
        </row>
        <row r="427">
          <cell r="A427" t="str">
            <v>810.2</v>
          </cell>
          <cell r="B427" t="str">
            <v>3.6.9.2.2</v>
          </cell>
        </row>
        <row r="428">
          <cell r="A428" t="str">
            <v>810.3</v>
          </cell>
          <cell r="B428" t="str">
            <v>3.2.9.1.1</v>
          </cell>
        </row>
        <row r="429">
          <cell r="A429" t="str">
            <v>811.1</v>
          </cell>
          <cell r="B429" t="str">
            <v>3.2.10.1</v>
          </cell>
        </row>
        <row r="430">
          <cell r="A430" t="str">
            <v>811.1P1</v>
          </cell>
          <cell r="B430" t="str">
            <v>3.2.10.1</v>
          </cell>
        </row>
        <row r="431">
          <cell r="A431" t="str">
            <v>811.1P10</v>
          </cell>
          <cell r="B431" t="str">
            <v>3.2.10.1</v>
          </cell>
        </row>
        <row r="432">
          <cell r="A432" t="str">
            <v>811.1P11</v>
          </cell>
          <cell r="B432" t="str">
            <v>3.2.10.1</v>
          </cell>
        </row>
        <row r="433">
          <cell r="A433" t="str">
            <v>811.1P12</v>
          </cell>
          <cell r="B433" t="str">
            <v>3.2.10.1</v>
          </cell>
        </row>
        <row r="434">
          <cell r="A434" t="str">
            <v>811.1P13</v>
          </cell>
          <cell r="B434" t="str">
            <v>3.2.10.1</v>
          </cell>
        </row>
        <row r="435">
          <cell r="A435" t="str">
            <v>811.1P14</v>
          </cell>
          <cell r="B435" t="str">
            <v>3.2.10.1</v>
          </cell>
        </row>
        <row r="436">
          <cell r="A436" t="str">
            <v>811.1P2</v>
          </cell>
          <cell r="B436" t="str">
            <v>3.2.10.1</v>
          </cell>
        </row>
        <row r="437">
          <cell r="A437" t="str">
            <v>811.1P3</v>
          </cell>
          <cell r="B437" t="str">
            <v>3.2.10.1</v>
          </cell>
        </row>
        <row r="438">
          <cell r="A438" t="str">
            <v>811.1P4</v>
          </cell>
          <cell r="B438" t="str">
            <v>3.2.10.1</v>
          </cell>
        </row>
        <row r="439">
          <cell r="A439" t="str">
            <v>811.1P5</v>
          </cell>
          <cell r="B439" t="str">
            <v>3.2.10.1</v>
          </cell>
        </row>
        <row r="440">
          <cell r="A440" t="str">
            <v>811.1P6</v>
          </cell>
          <cell r="B440" t="str">
            <v>3.2.10.1</v>
          </cell>
        </row>
        <row r="441">
          <cell r="A441" t="str">
            <v>811.1P7</v>
          </cell>
          <cell r="B441" t="str">
            <v>3.2.10.1</v>
          </cell>
        </row>
        <row r="442">
          <cell r="A442" t="str">
            <v>811.1P8</v>
          </cell>
          <cell r="B442" t="str">
            <v>3.2.10.1</v>
          </cell>
        </row>
        <row r="443">
          <cell r="A443" t="str">
            <v>811.1P9</v>
          </cell>
          <cell r="B443" t="str">
            <v>3.2.10.1</v>
          </cell>
        </row>
        <row r="444">
          <cell r="A444" t="str">
            <v>812.1</v>
          </cell>
          <cell r="B444" t="str">
            <v> 3.3.6.10.3 </v>
          </cell>
        </row>
        <row r="445">
          <cell r="A445" t="str">
            <v>815P</v>
          </cell>
          <cell r="B445" t="str">
            <v>3.2.10.3</v>
          </cell>
        </row>
        <row r="446">
          <cell r="A446" t="str">
            <v>820P1</v>
          </cell>
          <cell r="B446" t="str">
            <v>3,6,8,2,2</v>
          </cell>
        </row>
        <row r="447">
          <cell r="A447" t="str">
            <v>900.1</v>
          </cell>
          <cell r="B447" t="str">
            <v xml:space="preserve">3.6.9.3.1   </v>
          </cell>
        </row>
        <row r="448">
          <cell r="A448" t="str">
            <v>900.2</v>
          </cell>
          <cell r="B448" t="str">
            <v xml:space="preserve">3.6.9.3.1   </v>
          </cell>
        </row>
        <row r="449">
          <cell r="A449" t="str">
            <v>900.3</v>
          </cell>
          <cell r="B449" t="str">
            <v xml:space="preserve">3.6.9.3.1   </v>
          </cell>
        </row>
        <row r="450">
          <cell r="A450" t="str">
            <v>900.3P</v>
          </cell>
          <cell r="B450" t="str">
            <v xml:space="preserve">3.6.9.3.1   </v>
          </cell>
        </row>
        <row r="451">
          <cell r="A451" t="str">
            <v>900.4P</v>
          </cell>
          <cell r="B451" t="str">
            <v xml:space="preserve">3.6.9.3.1   </v>
          </cell>
        </row>
        <row r="452">
          <cell r="A452" t="str">
            <v>trinchos de madera</v>
          </cell>
          <cell r="B452" t="str">
            <v>3.2.7.5.1</v>
          </cell>
        </row>
      </sheetData>
      <sheetData sheetId="266"/>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prestito"/>
      <sheetName val="Personalizza"/>
      <sheetName val="Piano di ammortamento"/>
      <sheetName val="Grafico"/>
      <sheetName val="Macros"/>
      <sheetName val="Protezione"/>
      <sheetName val="Modifiche"/>
      <sheetName val="Res"/>
    </sheetNames>
    <sheetDataSet>
      <sheetData sheetId="0" refreshError="1">
        <row r="13">
          <cell r="F13" t="str">
            <v>CARIPLO</v>
          </cell>
        </row>
        <row r="16">
          <cell r="F16">
            <v>30000000</v>
          </cell>
        </row>
        <row r="17">
          <cell r="F17">
            <v>36526</v>
          </cell>
        </row>
        <row r="18">
          <cell r="I18">
            <v>12</v>
          </cell>
        </row>
      </sheetData>
      <sheetData sheetId="1" refreshError="1">
        <row r="13">
          <cell r="F13" t="str">
            <v>CARIPLO</v>
          </cell>
        </row>
        <row r="21">
          <cell r="G21">
            <v>120</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x"/>
      <sheetName val="NTBAss"/>
      <sheetName val="SDatatable"/>
      <sheetName val="SSummary"/>
      <sheetName val="SRes"/>
      <sheetName val="SRev"/>
      <sheetName val="SAssets"/>
      <sheetName val="SExp"/>
      <sheetName val="SWC&amp;VAT"/>
      <sheetName val="SFin_Rev_Costs"/>
      <sheetName val="SCF BS P&amp;L"/>
      <sheetName val="ACF BS P&amp;L"/>
      <sheetName val="TBAss Conv"/>
      <sheetName val="NTB Ass Conv"/>
      <sheetName val="ATBAss"/>
      <sheetName val="CASH"/>
      <sheetName val="CASS"/>
      <sheetName val="O_C_Input"/>
      <sheetName val="calc_par"/>
      <sheetName val="INPUT"/>
      <sheetName val="PARAMETRI TARIFFARI"/>
      <sheetName val="OUTPUT_Piano Finanziario"/>
      <sheetName val="Calcolo parametri"/>
      <sheetName val="Foglio1"/>
      <sheetName val="Profilo costi"/>
      <sheetName val="Riporto input"/>
      <sheetName val="Grafico_Profilo cost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Hoja1"/>
      <sheetName val="RESUMEN"/>
      <sheetName val="temporal"/>
      <sheetName val="PRECIOS"/>
      <sheetName val="SUBPRODUCTOS"/>
    </sheetNames>
    <sheetDataSet>
      <sheetData sheetId="0" refreshError="1"/>
      <sheetData sheetId="1" refreshError="1"/>
      <sheetData sheetId="2"/>
      <sheetData sheetId="3" refreshError="1"/>
      <sheetData sheetId="4" refreshError="1"/>
      <sheetData sheetId="5">
        <row r="21">
          <cell r="A21">
            <v>1</v>
          </cell>
        </row>
      </sheetData>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esorios_Calibración"/>
      <sheetName val="Accesorios_Flujo C-1"/>
      <sheetName val="Accesorios_Flujo C-2"/>
      <sheetName val="Accesorios_Flujo C2 y C3 por V5"/>
      <sheetName val="Accesorios_Fluj C2 y C3 por CH3"/>
      <sheetName val="Accesorios_Fluj C2 y C3 por (c)"/>
      <sheetName val="Accesorios_Flujo por C3"/>
      <sheetName val="Coficiente de Pérdidas"/>
      <sheetName val="Sheet3"/>
      <sheetName val="Base de Diseño"/>
    </sheetNames>
    <sheetDataSet>
      <sheetData sheetId="0"/>
      <sheetData sheetId="1"/>
      <sheetData sheetId="2"/>
      <sheetData sheetId="3"/>
      <sheetData sheetId="4"/>
      <sheetData sheetId="5"/>
      <sheetData sheetId="6"/>
      <sheetData sheetId="7">
        <row r="2">
          <cell r="A2">
            <v>0</v>
          </cell>
          <cell r="B2">
            <v>0</v>
          </cell>
        </row>
        <row r="3">
          <cell r="A3">
            <v>5</v>
          </cell>
          <cell r="B3">
            <v>2.4E-2</v>
          </cell>
        </row>
        <row r="4">
          <cell r="A4">
            <v>10</v>
          </cell>
          <cell r="B4">
            <v>4.3999999999999997E-2</v>
          </cell>
        </row>
        <row r="5">
          <cell r="A5">
            <v>15</v>
          </cell>
          <cell r="B5">
            <v>6.2E-2</v>
          </cell>
        </row>
        <row r="6">
          <cell r="A6">
            <v>22.5</v>
          </cell>
          <cell r="B6">
            <v>0.154</v>
          </cell>
        </row>
        <row r="7">
          <cell r="A7">
            <v>30</v>
          </cell>
          <cell r="B7">
            <v>0.16500000000000001</v>
          </cell>
        </row>
        <row r="8">
          <cell r="A8">
            <v>45</v>
          </cell>
          <cell r="B8">
            <v>0.28399999999999997</v>
          </cell>
        </row>
        <row r="9">
          <cell r="A9">
            <v>60</v>
          </cell>
          <cell r="B9">
            <v>0.26800000000000002</v>
          </cell>
        </row>
        <row r="10">
          <cell r="A10">
            <v>90</v>
          </cell>
          <cell r="B10">
            <v>0.27200000000000002</v>
          </cell>
        </row>
      </sheetData>
      <sheetData sheetId="8"/>
      <sheetData sheetId="9"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alarios"/>
      <sheetName val="Cuadrillas"/>
      <sheetName val="Trans"/>
      <sheetName val="Equ"/>
      <sheetName val="Mat"/>
      <sheetName val="Mort 1-4"/>
      <sheetName val="Mort 1-4 Imper"/>
      <sheetName val="Mort 1-7"/>
      <sheetName val="Concr 2,000"/>
      <sheetName val="Concr 2,500"/>
      <sheetName val="Concr 3000"/>
      <sheetName val=" Acero 60000 Refuerzo "/>
      <sheetName val="Hoja Base"/>
      <sheetName val="1,1,1 Campamt"/>
      <sheetName val="1,1  Campameto"/>
      <sheetName val="1,2 Limpieza"/>
      <sheetName val="1,1,4 Localiz Equipo"/>
      <sheetName val="1,3 Cerramiento Lona"/>
      <sheetName val="1,4 Locali Manual"/>
      <sheetName val="1,3,1 Dm const"/>
      <sheetName val="1,3,2 Dm Cubiert"/>
      <sheetName val="1,3,3 Dm Muro"/>
      <sheetName val="1,3,4 Dm cimiento"/>
      <sheetName val="1,3,5 Dm Vig-colum"/>
      <sheetName val="1,3,6 Dm Placa Maciza"/>
      <sheetName val="1,4,2 Traslado postes"/>
      <sheetName val="1,4,4 Arb 10"/>
      <sheetName val="1,4,5 Arb 15"/>
      <sheetName val="1,4,6 Arb 20"/>
      <sheetName val="1,4,7 Arb +20"/>
      <sheetName val="1,4,8 Traslado Arb"/>
      <sheetName val="2,1,1 Exc Mec"/>
      <sheetName val="1,3,7 Dm Manual"/>
      <sheetName val="1,3,8 DEMOLICION PL CON CORT"/>
      <sheetName val="1,3,9 desmonte estructuras"/>
      <sheetName val="1,3,10 DESMONTE CUBIERTAS"/>
      <sheetName val="2,1,1 EXC.MEC."/>
      <sheetName val="2,1,3 Exc M Sub base"/>
      <sheetName val="2,1,5 Relleno M Común"/>
      <sheetName val="2,1,6  Rellenos M Selec"/>
      <sheetName val="2,1,2 Exc. mat. com R"/>
      <sheetName val="2,1,3 Relleno Recebo"/>
      <sheetName val="2,2,1 Concr pobre"/>
      <sheetName val="2,2,2 ZAPATA CONCRETO 3000 PSI"/>
      <sheetName val="2,2,3 PEDESTAL "/>
      <sheetName val="2,2,4 Concr Zapatas"/>
      <sheetName val="2,2,4 Vigas de cimentación"/>
      <sheetName val="2,2,5 Placas cont= 0,1"/>
      <sheetName val="2,2,11 Placas cont= 0,15"/>
      <sheetName val="2,3,1 Acero 60000 Refuerzo"/>
      <sheetName val="3,4,1 Caja inspección 0,60 "/>
      <sheetName val="3,4,9 Caja inspección 0,80"/>
      <sheetName val="3,4,10 Caja inspección 1,00"/>
      <sheetName val="3,4,11 Caja inspección 0,70"/>
      <sheetName val="3,5,1 Exc Man "/>
      <sheetName val="3,5,4 Relleno M Común "/>
      <sheetName val="4,1,1 Columnas"/>
      <sheetName val="MAN HALL"/>
      <sheetName val="TUBERIA 12"/>
      <sheetName val="COLUMNAS EN CONCRETO 3000 PSI"/>
      <sheetName val="MUROS EN CONCRETO 3000 PSI"/>
      <sheetName val="LOSA ALIGERADA"/>
      <sheetName val="LOSA MACIZA "/>
      <sheetName val="ESCALERAS EN CONCRETO"/>
      <sheetName val="ACERO TENSIONAMIENTO"/>
      <sheetName val="ICOPOR (ALIGERANTE PARA PLACA)"/>
      <sheetName val="5,1,7 Bloq Conc Estruc 019"/>
      <sheetName val="MURO 015"/>
      <sheetName val="muro 009"/>
      <sheetName val="MURO EN DRYWALL"/>
      <sheetName val="6,2,2 Mesones lavamanos"/>
      <sheetName val="acometida 2 1-2 &quot;"/>
      <sheetName val="7,1,6,10 Acometida 1 1-2&quot;"/>
      <sheetName val="TUB. Y ACC. BAJANTE 3-4&quot; baj."/>
      <sheetName val="7,1,6,11 Registro 1 12 "/>
      <sheetName val="REGISTRO PD R-W-O -K 3-4"/>
      <sheetName val="TANQUE 2000 LTS"/>
      <sheetName val="MOTOBOMBA 2HP"/>
      <sheetName val="PUNTO 1-2 &quot; POTABLE"/>
      <sheetName val="P. SANIT 2&quot;"/>
      <sheetName val="P.SANIT. 4&quot;"/>
      <sheetName val="TUBERIA PVCS 4&quot;"/>
      <sheetName val="TUBERIA PVCS 2&quot;"/>
      <sheetName val="TUBERIA PVCS 6&quot; "/>
      <sheetName val="TUBERIA PVCS4&quot; LLUVIAS"/>
      <sheetName val="TUBERIA DE GAS 3-4"/>
      <sheetName val="ACOMETIDA DE GAS "/>
      <sheetName val="PUNTO DE GAS "/>
      <sheetName val="9,1,1 Pañete impermeabilizado"/>
      <sheetName val="9,1,2 Pañete interiores"/>
      <sheetName val="PAÑETES EXTERIORES"/>
      <sheetName val="9,2,1 Pañete bajo placa"/>
      <sheetName val="PLANTILLA 2500"/>
      <sheetName val="PORCELANATO"/>
      <sheetName val="ZOCALO"/>
      <sheetName val="CERAMICA DE GRES"/>
      <sheetName val="GRADAS GRAV. LAV"/>
      <sheetName val="IMP. MANTO EDIL"/>
      <sheetName val="VENTANA METALICA"/>
      <sheetName val="PERSIANA METALICA"/>
      <sheetName val="PUERTAS  ACC. VIDRIO TEMP. ALUM"/>
      <sheetName val="12,2,1,2 Puerta Sencilla"/>
      <sheetName val="12,2,1,5 Puertas Emtamborada"/>
      <sheetName val="PUERTA MET. SERV."/>
      <sheetName val="12.2.2.5 Pasamanos 3"/>
      <sheetName val="12,2,3,1 Rejas en varilla cuadr"/>
      <sheetName val="PTAS REJAS VENT, VARILLA CUAD."/>
      <sheetName val="12,2,3,4 Reja Ventilación"/>
      <sheetName val="14,1,1 Ceramica 20 x 20"/>
      <sheetName val="16,1,3 Sanitarios tanque"/>
      <sheetName val="16,1,4 Orinal "/>
      <sheetName val="LAVAMANOS"/>
      <sheetName val="LAVAPLATO"/>
      <sheetName val="PAPELERA!!!!"/>
      <sheetName val="16,2,7 Barras disc"/>
      <sheetName val="CIELO RASO EN DRYWALL"/>
      <sheetName val="17,2,4 Divisiones baños "/>
      <sheetName val="PINTURA PLASTICA EXTERIORES"/>
      <sheetName val="ESMALTE EPOXICO "/>
      <sheetName val="VINILO MUROS + ESTUCO"/>
      <sheetName val="18,1,5 Vinilo Cielos "/>
      <sheetName val="ESPEJO BISL. 4MM"/>
      <sheetName val="21,1,3 Aseo"/>
      <sheetName val="INTERRUPTOR SENCILLO"/>
      <sheetName val="INTERRUTOR DOBLE"/>
      <sheetName val="interruptor triple"/>
      <sheetName val="8,1,5 toma Corr"/>
      <sheetName val="TOMACORRINTE DOBLE GFCI"/>
      <sheetName val="8,4,2 Tablero 12 Circuitos"/>
      <sheetName val="8,4,3 Tablero 18 circuitos"/>
      <sheetName val="8,4,14 Tablero 24 circuitos"/>
      <sheetName val="PROPUESTA"/>
      <sheetName val="4,3,12 Losa Aliger. 0.5 mts"/>
      <sheetName val="4,2,4 Vigas aéreas EN ARCO"/>
      <sheetName val="4,3,2 Caseton"/>
      <sheetName val="4,3,6 Placa maciza 0,20"/>
      <sheetName val="4,3,3 Metal deck 0,10 m"/>
      <sheetName val="4,3,7 Placa maciza 0,10"/>
      <sheetName val="4,3,8 Placa maciza 0,15"/>
      <sheetName val="4,4,1 Escalera"/>
      <sheetName val="4,3,10 losa alig 0.35"/>
      <sheetName val="4,3,11 losa alig 0.45"/>
      <sheetName val="4,3,13 Losa Aliger. 0,25mtrs"/>
      <sheetName val="4,4,5 Escel metaldeck"/>
      <sheetName val="4,6,2,4 Perfil Anterior PHR"/>
      <sheetName val="5,1,6 Bloq Conc Estruc 014"/>
      <sheetName val="5,1,8 BLOQUE CONCRETO 0,09"/>
      <sheetName val="4,6,2,11Perfil 120x60"/>
      <sheetName val="5,2,7 Bloq arcilla No5"/>
      <sheetName val="5,2,8 Bloq arcilla No4"/>
      <sheetName val="6,1,1 Alfajias"/>
      <sheetName val="6,1,2 Dinteles"/>
      <sheetName val="6,1,3 CAPITEL Y BASE"/>
      <sheetName val="6,1,4 CORNISA"/>
      <sheetName val="6,1,5 Alfajias LADRILLO"/>
      <sheetName val="6,1,18 Cañuela Per"/>
      <sheetName val="7,1,1,1 Acometida PVC-P"/>
      <sheetName val="7,1,2,3 Flotador 1"/>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2 Acometida 2"/>
      <sheetName val="7,1,6,13 Acometida 3-4"/>
      <sheetName val="7,1,6,15 Registro 3_4 "/>
      <sheetName val="7,1,6,14 Acometida 2½PL "/>
      <sheetName val="7,1,8,7 P Agua Fria Pocetas"/>
      <sheetName val="7,1,9,7 P Sanitario Pocetas"/>
      <sheetName val="7.1.9.11 tapon sanitario"/>
      <sheetName val="7,1,10,3 Sanit 2"/>
      <sheetName val="7,1,10,4 Sanit 6"/>
      <sheetName val="7,1,10,5 Sanit 3"/>
      <sheetName val="7,1,11,1 Acomet lluvia"/>
      <sheetName val="8,1,2 Roseta"/>
      <sheetName val="8,1,8 toma GFCI"/>
      <sheetName val="8,3,6 Canal PVC 1&quot; fachada"/>
      <sheetName val="8,3,7 TG 1&quot;"/>
      <sheetName val="8,3,8 Encauchetado 3x12"/>
      <sheetName val="8,3,9 Acometida 3x6"/>
      <sheetName val="8,3,10 Canalización 2X114"/>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6 Soporte cable Antifraude"/>
      <sheetName val="8,3,27 Canal PVC 3 4&quot;"/>
      <sheetName val="8,4,1 Tablero 18 Circuitos"/>
      <sheetName val="8,4,4 Interrruptor Tripo"/>
      <sheetName val="8,4,5 CAJ MEDIDOR"/>
      <sheetName val="8,4,7 Interr 2 15 30"/>
      <sheetName val="8,4,10 CAJ  2 CIRCUITOS"/>
      <sheetName val="8,4,11 CAJ  4 CIRCUITOS"/>
      <sheetName val="8,4,12 Interr 2 70 "/>
      <sheetName val="8,4,13 Tablero 8 Circuitos"/>
      <sheetName val="8,4,15 Medidor Monofásico"/>
      <sheetName val="8,11,3 Camara CS276"/>
      <sheetName val="9,1,3 Pañete Exteriores"/>
      <sheetName val="10,4,2 Escalera en Granito"/>
      <sheetName val="11,2,4,2 Cubierta placa"/>
      <sheetName val="11,3,6 Canal LAMINA GALV"/>
      <sheetName val="12,2,1,1 Marcos puerta"/>
      <sheetName val="12,2,1,3 Puerta S niños"/>
      <sheetName val="12,2,2,3 Baranda Malla"/>
      <sheetName val=" 12,2,2,4 Baranda tubo"/>
      <sheetName val="12,2,4,1 CORTASOL"/>
      <sheetName val="12,2,4,4 Ventana Malla"/>
      <sheetName val="16,1,7 Lavamanos"/>
      <sheetName val="16,2,1 Puerta PVC aulas "/>
      <sheetName val="16,2,2 Puerta PVC Baterias"/>
      <sheetName val="16,2,6 Rejilla"/>
      <sheetName val="17,2,3 Divisiones 0,06"/>
      <sheetName val="18,1,3 Vinilo con estuco"/>
      <sheetName val="20,2,2 Sardinel"/>
      <sheetName val="Pasamanos "/>
      <sheetName val="Hoja1"/>
      <sheetName val="ITEMS"/>
    </sheetNames>
    <sheetDataSet>
      <sheetData sheetId="0" refreshError="1"/>
      <sheetData sheetId="1" refreshError="1"/>
      <sheetData sheetId="2" refreshError="1"/>
      <sheetData sheetId="3" refreshError="1"/>
      <sheetData sheetId="4" refreshError="1"/>
      <sheetData sheetId="5">
        <row r="12">
          <cell r="A12" t="str">
            <v>Agua</v>
          </cell>
        </row>
        <row r="13">
          <cell r="A13" t="str">
            <v>Abrazadera metálica</v>
          </cell>
        </row>
        <row r="14">
          <cell r="A14" t="str">
            <v>Abrazadera metálica 1"</v>
          </cell>
        </row>
        <row r="15">
          <cell r="A15" t="str">
            <v>Abrazadera metálica 1 1/4"</v>
          </cell>
        </row>
        <row r="16">
          <cell r="A16" t="str">
            <v>Abrazadera metálica 1 1/2"</v>
          </cell>
        </row>
        <row r="17">
          <cell r="A17" t="str">
            <v>Abrazadera metálica 2"</v>
          </cell>
        </row>
        <row r="18">
          <cell r="A18" t="str">
            <v>Abrazadera galvanizada de 8"-10" de dos salidas</v>
          </cell>
        </row>
        <row r="19">
          <cell r="A19" t="str">
            <v>Ad.Terminal cond.1"</v>
          </cell>
        </row>
        <row r="20">
          <cell r="A20" t="str">
            <v>Ad.Terminal cond.3/4"</v>
          </cell>
        </row>
        <row r="21">
          <cell r="A21" t="str">
            <v>Ad.Terminal cond.1/2"</v>
          </cell>
        </row>
        <row r="22">
          <cell r="A22" t="str">
            <v>Adoquín peatonal Santa Fe</v>
          </cell>
        </row>
        <row r="23">
          <cell r="A23" t="str">
            <v>Accesorios PVC-P 2"</v>
          </cell>
        </row>
        <row r="24">
          <cell r="A24" t="str">
            <v>Accesorios PVC-P 1 1/2"</v>
          </cell>
        </row>
        <row r="25">
          <cell r="A25" t="str">
            <v>Accesorios PVC-P 1 1/4"</v>
          </cell>
        </row>
        <row r="26">
          <cell r="A26" t="str">
            <v>Accesorios PVC-P 1"</v>
          </cell>
        </row>
        <row r="27">
          <cell r="A27" t="str">
            <v>Accesorios PVC-P 3/4"</v>
          </cell>
        </row>
        <row r="28">
          <cell r="A28" t="str">
            <v>Accesorios PVC-P 1/2"</v>
          </cell>
        </row>
        <row r="29">
          <cell r="A29" t="str">
            <v>Accesorios - Codo de 90° 4"</v>
          </cell>
        </row>
        <row r="30">
          <cell r="A30" t="str">
            <v>Accesorios - Codo de 90° 3"</v>
          </cell>
        </row>
        <row r="31">
          <cell r="A31" t="str">
            <v>Accesorios - Codo de 90° 2"</v>
          </cell>
        </row>
        <row r="32">
          <cell r="A32" t="str">
            <v>Accesorios - Y de 4"</v>
          </cell>
        </row>
        <row r="33">
          <cell r="A33" t="str">
            <v>Accesorios - Y de 3"</v>
          </cell>
        </row>
        <row r="34">
          <cell r="A34" t="str">
            <v>ACEITE QUEMADO</v>
          </cell>
        </row>
        <row r="35">
          <cell r="A35" t="str">
            <v xml:space="preserve">Acero 60,000 p.s.i. </v>
          </cell>
        </row>
        <row r="36">
          <cell r="A36" t="str">
            <v>Acero 37,000 p.s.i. 1/4"</v>
          </cell>
        </row>
        <row r="37">
          <cell r="A37" t="str">
            <v>Acero de refuerzo 60000 PSI</v>
          </cell>
        </row>
        <row r="38">
          <cell r="A38" t="str">
            <v>Acero figurado 60,000 p.s.i. 1/2"</v>
          </cell>
        </row>
        <row r="39">
          <cell r="A39" t="str">
            <v>Acero figurado 37,000 p.s.i. 1/4"</v>
          </cell>
        </row>
        <row r="40">
          <cell r="A40" t="str">
            <v>ACERO TENSIONAMIENTO 270000 PSI BAJA RELAJACION PARA PLACA</v>
          </cell>
        </row>
        <row r="41">
          <cell r="A41" t="str">
            <v>A.C.P.M.</v>
          </cell>
        </row>
        <row r="42">
          <cell r="A42" t="str">
            <v>Adaptador conduit de 1/2"</v>
          </cell>
        </row>
        <row r="43">
          <cell r="A43" t="str">
            <v>Adaptador macho PVC de 1/2"</v>
          </cell>
        </row>
        <row r="44">
          <cell r="A44" t="str">
            <v>Adaptador macho PVC de 1"</v>
          </cell>
        </row>
        <row r="45">
          <cell r="A45" t="str">
            <v>Adaptador macho PVC de 2 plg</v>
          </cell>
        </row>
        <row r="46">
          <cell r="A46" t="str">
            <v>Agarraderas metálicas l=0.10</v>
          </cell>
        </row>
        <row r="47">
          <cell r="A47" t="str">
            <v>Aislador de carrete en porcelana</v>
          </cell>
        </row>
        <row r="48">
          <cell r="A48" t="str">
            <v>Alambre</v>
          </cell>
        </row>
        <row r="49">
          <cell r="A49" t="str">
            <v>Alambre cobre THW 10 AWG</v>
          </cell>
        </row>
        <row r="50">
          <cell r="A50" t="str">
            <v>Alambre cobre THW 12 AWG</v>
          </cell>
        </row>
        <row r="51">
          <cell r="A51" t="str">
            <v>Alambre cobre THW 14 AWG</v>
          </cell>
        </row>
        <row r="52">
          <cell r="A52" t="str">
            <v>Alambre de cobre 12 THHN</v>
          </cell>
        </row>
        <row r="53">
          <cell r="A53" t="str">
            <v>Alambre Cu desnudo AWG 10</v>
          </cell>
        </row>
        <row r="54">
          <cell r="A54" t="str">
            <v>Alambre de cobre 12 AWG desnudo</v>
          </cell>
        </row>
        <row r="55">
          <cell r="A55" t="str">
            <v>Alambre Cu desnudo AWG 14 x kg</v>
          </cell>
        </row>
        <row r="56">
          <cell r="A56" t="str">
            <v>Alambre Cu desnudo AWG 14 x ML</v>
          </cell>
        </row>
        <row r="57">
          <cell r="A57" t="str">
            <v>Alambre negro Cal. 18</v>
          </cell>
        </row>
        <row r="58">
          <cell r="A58" t="str">
            <v>Alambre Teléfono 2x22 estañado</v>
          </cell>
        </row>
        <row r="59">
          <cell r="A59" t="str">
            <v>Alambre Teléfono 2x22 trenzado</v>
          </cell>
        </row>
        <row r="60">
          <cell r="A60" t="str">
            <v>Alquiler Campamento 20 a 60 M2</v>
          </cell>
        </row>
        <row r="61">
          <cell r="A61" t="str">
            <v>ALUMINIO</v>
          </cell>
        </row>
        <row r="62">
          <cell r="A62" t="str">
            <v>Alumol Sika</v>
          </cell>
        </row>
        <row r="63">
          <cell r="A63" t="str">
            <v>amarres</v>
          </cell>
        </row>
        <row r="64">
          <cell r="A64" t="str">
            <v>Anclajes con resina epoxica</v>
          </cell>
        </row>
        <row r="65">
          <cell r="A65" t="str">
            <v>Angulo 3/4 x 1/8</v>
          </cell>
        </row>
        <row r="66">
          <cell r="A66" t="str">
            <v>Angulo 1" x 1" x 3/16"</v>
          </cell>
        </row>
        <row r="67">
          <cell r="A67" t="str">
            <v>Anticorrosivo rojo claro PHLC</v>
          </cell>
        </row>
        <row r="68">
          <cell r="A68" t="str">
            <v>Antisol Rojo 16.0Kg</v>
          </cell>
        </row>
        <row r="69">
          <cell r="A69" t="str">
            <v>Arbol especie local de 1,80 a 2,00 mts</v>
          </cell>
        </row>
        <row r="70">
          <cell r="A70" t="str">
            <v>Arena Blanca</v>
          </cell>
        </row>
        <row r="71">
          <cell r="A71" t="str">
            <v xml:space="preserve">Arena Fina </v>
          </cell>
        </row>
        <row r="72">
          <cell r="A72" t="str">
            <v>Arena  Gruesa</v>
          </cell>
        </row>
        <row r="73">
          <cell r="A73" t="str">
            <v>Baldosin cerámico blanco 30 x 30</v>
          </cell>
        </row>
        <row r="74">
          <cell r="A74" t="str">
            <v>Baldosin cerámico cristanac corona 32,4 x 32,4</v>
          </cell>
        </row>
        <row r="75">
          <cell r="A75" t="str">
            <v>Baldosin cerámico pared corona Olimpia de 20,5 x 20,5 blanco primera</v>
          </cell>
        </row>
        <row r="76">
          <cell r="A76" t="str">
            <v>Baldosin cerámico pared Valencia 20,5 x 30,5</v>
          </cell>
        </row>
        <row r="77">
          <cell r="A77" t="str">
            <v>Baldosin cerámico Italia (30,5 x 30,5)</v>
          </cell>
        </row>
        <row r="78">
          <cell r="A78" t="str">
            <v>Baldosin de granito (30 x 30)</v>
          </cell>
        </row>
        <row r="79">
          <cell r="A79" t="str">
            <v>Balinera de acero 1/2"</v>
          </cell>
        </row>
        <row r="80">
          <cell r="A80" t="str">
            <v>Bajante PVC Trapezoidal tipo Amazonas</v>
          </cell>
        </row>
        <row r="81">
          <cell r="A81" t="str">
            <v>Barniz vitriflex</v>
          </cell>
        </row>
        <row r="82">
          <cell r="A82" t="str">
            <v>Barra  discapacitados Inox (juego)</v>
          </cell>
        </row>
        <row r="83">
          <cell r="A83" t="str">
            <v>Barra discapacitados 18" (46 cm) cromo grival</v>
          </cell>
        </row>
        <row r="84">
          <cell r="A84" t="str">
            <v>Barra discapacitados 30" (76 cm) cromo grival</v>
          </cell>
        </row>
        <row r="85">
          <cell r="A85" t="str">
            <v>Bisagra alum.Ext 2"</v>
          </cell>
        </row>
        <row r="86">
          <cell r="A86" t="str">
            <v>Bisagra alum.Ext 3"</v>
          </cell>
        </row>
        <row r="87">
          <cell r="A87" t="str">
            <v>Bisagra Metalisteria triple</v>
          </cell>
        </row>
        <row r="88">
          <cell r="A88" t="str">
            <v>Bloque muro LN-14N</v>
          </cell>
        </row>
        <row r="89">
          <cell r="A89" t="str">
            <v>Bloque en concreto para muros estructurales de 14x19x39</v>
          </cell>
        </row>
        <row r="90">
          <cell r="A90" t="str">
            <v>Bloque en concreto para muros estructurales de  19x19x39</v>
          </cell>
        </row>
        <row r="91">
          <cell r="A91" t="str">
            <v>Bloque en concreto para muros estructurales tipo piedra de e = 0,16 m</v>
          </cell>
        </row>
        <row r="92">
          <cell r="A92" t="str">
            <v>Bloque en concreto par muros estructurales de 0,09 x 19 x 39</v>
          </cell>
        </row>
        <row r="93">
          <cell r="A93" t="str">
            <v>Bloque 0,15</v>
          </cell>
        </row>
        <row r="94">
          <cell r="A94" t="str">
            <v>Bloque 0,09</v>
          </cell>
        </row>
        <row r="95">
          <cell r="A95" t="str">
            <v>Bloque calado sencillo 20 x 20</v>
          </cell>
        </row>
        <row r="96">
          <cell r="A96" t="str">
            <v>Bomba de 1/2 HP, 2" de salida, H=4.50</v>
          </cell>
        </row>
        <row r="97">
          <cell r="A97" t="str">
            <v>Botón timbre</v>
          </cell>
        </row>
        <row r="98">
          <cell r="A98" t="str">
            <v>Breaker enchufable unip.1 x 20 A</v>
          </cell>
        </row>
        <row r="99">
          <cell r="A99" t="str">
            <v>Breaker enchufable unip.2 x 20 A</v>
          </cell>
        </row>
        <row r="100">
          <cell r="A100" t="str">
            <v>Breaker enchufable unip.3 x 50 A</v>
          </cell>
        </row>
        <row r="101">
          <cell r="A101" t="str">
            <v>Breaker tipo individual de 3 x 50 A</v>
          </cell>
        </row>
        <row r="102">
          <cell r="A102" t="str">
            <v>Breaker 3 x 100</v>
          </cell>
        </row>
        <row r="103">
          <cell r="A103" t="str">
            <v>Breaker de riel bipolar  2 x 100A</v>
          </cell>
        </row>
        <row r="104">
          <cell r="A104" t="str">
            <v>Buje roscado  3/4" x 1/2" PVC - Presión</v>
          </cell>
        </row>
        <row r="105">
          <cell r="A105" t="str">
            <v>Buje roscado  1" x 3/4"  PVC - Presión</v>
          </cell>
        </row>
        <row r="106">
          <cell r="A106" t="str">
            <v>Buje roscado  1" x 1 1/4"  PVC - Presión</v>
          </cell>
        </row>
        <row r="107">
          <cell r="A107" t="str">
            <v>Cable Coaxial Para TV RG 59</v>
          </cell>
        </row>
        <row r="108">
          <cell r="A108" t="str">
            <v>Cable de cobre desnudo Nº 6 AWG</v>
          </cell>
        </row>
        <row r="109">
          <cell r="A109" t="str">
            <v>Cable cobre desn.AWG No.8</v>
          </cell>
        </row>
        <row r="110">
          <cell r="A110" t="str">
            <v>Cable de cobre THHN Nº 1/0</v>
          </cell>
        </row>
        <row r="111">
          <cell r="A111" t="str">
            <v>Cable de cobre THHN Nº 2</v>
          </cell>
        </row>
        <row r="112">
          <cell r="A112" t="str">
            <v>Cable de cobre THHN Nº 4</v>
          </cell>
        </row>
        <row r="113">
          <cell r="A113" t="str">
            <v>Cable de cobre THHN Nº 6</v>
          </cell>
        </row>
        <row r="114">
          <cell r="A114" t="str">
            <v>Cable de cobre THHN Nº 8</v>
          </cell>
        </row>
        <row r="115">
          <cell r="A115" t="str">
            <v>Cable de cobre THHN Nº 10</v>
          </cell>
        </row>
        <row r="116">
          <cell r="A116" t="str">
            <v>Cable de cobre THHN Nº 2/0</v>
          </cell>
        </row>
        <row r="117">
          <cell r="A117" t="str">
            <v>Cable de cobre 350 MCM</v>
          </cell>
        </row>
        <row r="118">
          <cell r="A118" t="str">
            <v>Cable de cobre THHN Nº 4/0</v>
          </cell>
        </row>
        <row r="119">
          <cell r="A119" t="str">
            <v>Cable de cobre Nº 4 Desnudo</v>
          </cell>
        </row>
        <row r="120">
          <cell r="A120" t="str">
            <v>Cable de cobre 2/0 Desnudo</v>
          </cell>
        </row>
        <row r="121">
          <cell r="A121" t="str">
            <v>Cable de cobre THW  2 x 8 + 1 x 8 Antifraude</v>
          </cell>
        </row>
        <row r="122">
          <cell r="A122" t="str">
            <v>Cable de cobre THW 8 AWG</v>
          </cell>
        </row>
        <row r="123">
          <cell r="A123" t="str">
            <v>Cable de cobre THW 10 AWG</v>
          </cell>
        </row>
        <row r="124">
          <cell r="A124" t="str">
            <v>Cable de cobre THW 12 AWG</v>
          </cell>
        </row>
        <row r="125">
          <cell r="A125" t="str">
            <v>CABLE DE COBRE THW No. 14 AWG</v>
          </cell>
        </row>
        <row r="126">
          <cell r="A126" t="str">
            <v xml:space="preserve">Cable de cobre THHN 14 </v>
          </cell>
        </row>
        <row r="127">
          <cell r="A127" t="str">
            <v>Cable de cobre desnudo Nº 4 AWG</v>
          </cell>
        </row>
        <row r="128">
          <cell r="A128" t="str">
            <v>Cable de cobre encauchetado 3 x 10</v>
          </cell>
        </row>
        <row r="129">
          <cell r="A129" t="str">
            <v>Cable de cobre encauchetado 3 x 12</v>
          </cell>
        </row>
        <row r="130">
          <cell r="A130" t="str">
            <v>Cable teléfonos 50 pares</v>
          </cell>
        </row>
        <row r="131">
          <cell r="A131" t="str">
            <v>Cable teléfonos 40 pares</v>
          </cell>
        </row>
        <row r="132">
          <cell r="A132" t="str">
            <v>Cable teléfonos 20 pares</v>
          </cell>
        </row>
        <row r="133">
          <cell r="A133" t="str">
            <v>Cable teléfonos 10 pares</v>
          </cell>
        </row>
        <row r="134">
          <cell r="A134" t="str">
            <v>Cable teléfonos 4 pares</v>
          </cell>
        </row>
        <row r="135">
          <cell r="A135" t="str">
            <v>Cable teléfonos 2 pares</v>
          </cell>
        </row>
        <row r="136">
          <cell r="A136" t="str">
            <v>Cadena Galvanizada 3/8"</v>
          </cell>
        </row>
        <row r="137">
          <cell r="A137" t="str">
            <v>Caja tapa registro europa de 15 x 15 blanca</v>
          </cell>
        </row>
        <row r="138">
          <cell r="A138" t="str">
            <v>Caja 4 x 4 met.Deko AK 2V</v>
          </cell>
        </row>
        <row r="139">
          <cell r="A139" t="str">
            <v>Caja de 40 x 40 mamposteria</v>
          </cell>
        </row>
        <row r="140">
          <cell r="A140" t="str">
            <v>Caja de 60 x 60 mamposteria</v>
          </cell>
        </row>
        <row r="141">
          <cell r="A141" t="str">
            <v>Caja de 60 x 60 x 12 cm</v>
          </cell>
        </row>
        <row r="142">
          <cell r="A142" t="str">
            <v>Caja metálica de 15 x 15</v>
          </cell>
        </row>
        <row r="143">
          <cell r="A143" t="str">
            <v>Caja monofás.3 circ.con barraje adic.para tierra</v>
          </cell>
        </row>
        <row r="144">
          <cell r="A144" t="str">
            <v>Caja monofásica 4 circuitos</v>
          </cell>
        </row>
        <row r="145">
          <cell r="A145" t="str">
            <v>Caja monofásica 2 circuitos</v>
          </cell>
        </row>
        <row r="146">
          <cell r="A146" t="str">
            <v>Caja doble Conduit</v>
          </cell>
        </row>
        <row r="147">
          <cell r="A147" t="str">
            <v>Caja Octogonal</v>
          </cell>
        </row>
        <row r="148">
          <cell r="A148" t="str">
            <v>Caja 5800</v>
          </cell>
        </row>
        <row r="149">
          <cell r="A149" t="str">
            <v>Caja sencilla Conduit</v>
          </cell>
        </row>
        <row r="150">
          <cell r="A150" t="str">
            <v>Caja trifásica 6 circuitos</v>
          </cell>
        </row>
        <row r="151">
          <cell r="A151" t="str">
            <v>Caja trifásica 18 circuitos</v>
          </cell>
        </row>
        <row r="152">
          <cell r="A152" t="str">
            <v>Caja para medidor con espacio interruptor</v>
          </cell>
        </row>
        <row r="153">
          <cell r="A153" t="str">
            <v>Caja Monofásica 4 circuitos</v>
          </cell>
        </row>
        <row r="154">
          <cell r="A154" t="str">
            <v>Caja monofásica 2 circuitos</v>
          </cell>
        </row>
        <row r="155">
          <cell r="A155" t="str">
            <v>Canal PVC  Tipo Amazonas</v>
          </cell>
        </row>
        <row r="156">
          <cell r="A156" t="str">
            <v>Canaleta .8  L=2.40</v>
          </cell>
        </row>
        <row r="157">
          <cell r="A157" t="str">
            <v>Canaleta Metal C/Divis.10 x 4</v>
          </cell>
        </row>
        <row r="158">
          <cell r="A158" t="str">
            <v>Capacete de 1"</v>
          </cell>
        </row>
        <row r="159">
          <cell r="A159" t="str">
            <v>Caseton en lona sintética</v>
          </cell>
        </row>
        <row r="160">
          <cell r="A160" t="str">
            <v>CAUCHOS</v>
          </cell>
        </row>
        <row r="161">
          <cell r="A161" t="str">
            <v xml:space="preserve">Cemento gris </v>
          </cell>
        </row>
        <row r="162">
          <cell r="A162" t="str">
            <v xml:space="preserve">Cemento blanco </v>
          </cell>
        </row>
        <row r="163">
          <cell r="A163" t="str">
            <v>CERAMICA DE GRES</v>
          </cell>
        </row>
        <row r="164">
          <cell r="A164" t="str">
            <v>Cerradura Inafer C-998 Madera</v>
          </cell>
        </row>
        <row r="165">
          <cell r="A165" t="str">
            <v>Cerradura Shalage Ref A30D - terraza, Georgia</v>
          </cell>
        </row>
        <row r="166">
          <cell r="A166" t="str">
            <v>Cerradura Shalage Ref B362 Doble cilindro</v>
          </cell>
        </row>
        <row r="167">
          <cell r="A167" t="str">
            <v>Cerradura Schlage T.A. Econ./Gold</v>
          </cell>
        </row>
        <row r="168">
          <cell r="A168" t="str">
            <v>Cerradura Gato doble cerrojo/210400</v>
          </cell>
        </row>
        <row r="169">
          <cell r="A169" t="str">
            <v>Cerradura YALE 170 1/4</v>
          </cell>
        </row>
        <row r="170">
          <cell r="A170" t="str">
            <v>Cerradura YALE doble pasador 987-1 1/4</v>
          </cell>
        </row>
        <row r="171">
          <cell r="A171" t="str">
            <v>Cerradura de alcoba en poma metálica</v>
          </cell>
        </row>
        <row r="172">
          <cell r="A172" t="str">
            <v>Cerradura puerta discapacitados 63 AA - F30 B A &amp; A</v>
          </cell>
        </row>
        <row r="173">
          <cell r="A173" t="str">
            <v>Chazo p/tornillo 1/8" x 1 1/4</v>
          </cell>
        </row>
        <row r="174">
          <cell r="A174" t="str">
            <v>Cheque red white roscado de   1/2"; incluye accesorios</v>
          </cell>
        </row>
        <row r="175">
          <cell r="A175" t="str">
            <v>Cheque red white roscado  3/4"; incluye accesorios</v>
          </cell>
        </row>
        <row r="176">
          <cell r="A176" t="str">
            <v>Cheque red white roscado de 1"; incluye accesorios</v>
          </cell>
        </row>
        <row r="177">
          <cell r="A177" t="str">
            <v>Conector De Compresion</v>
          </cell>
        </row>
        <row r="178">
          <cell r="A178" t="str">
            <v>Cruceta de madera de 2.5ml</v>
          </cell>
        </row>
        <row r="179">
          <cell r="A179" t="str">
            <v>Valvula - Cheque cortina HICC Helbert  1 1/4" ; incluye accesorios</v>
          </cell>
        </row>
        <row r="180">
          <cell r="A180" t="str">
            <v>Valvula - Cheque cortina HICC Helbert  1 1/2" ; incluye accesorios</v>
          </cell>
        </row>
        <row r="181">
          <cell r="A181" t="str">
            <v>Valvula - Cheque cortina HICC Helbert  2" ; incluye accesorios</v>
          </cell>
        </row>
        <row r="182">
          <cell r="A182" t="str">
            <v>Valvula - Cheque cortina HICC Helbert   3" ; incluye accesorios</v>
          </cell>
        </row>
        <row r="183">
          <cell r="A183" t="str">
            <v>Cinta Aislante</v>
          </cell>
        </row>
        <row r="184">
          <cell r="A184" t="str">
            <v>Codo de Bajante 45º Amazonas</v>
          </cell>
        </row>
        <row r="185">
          <cell r="A185" t="str">
            <v>Codo 90º 1/4 CxC 3"</v>
          </cell>
        </row>
        <row r="186">
          <cell r="A186" t="str">
            <v>Codo 90º 1/4 CxC 4"</v>
          </cell>
        </row>
        <row r="187">
          <cell r="A187" t="str">
            <v>Codo 90º Pres.PVC 2"</v>
          </cell>
        </row>
        <row r="188">
          <cell r="A188" t="str">
            <v>Codo 90º Pres.PVC 1"</v>
          </cell>
        </row>
        <row r="189">
          <cell r="A189" t="str">
            <v>Codo 90º Pres.PVC 1/2"</v>
          </cell>
        </row>
        <row r="190">
          <cell r="A190" t="str">
            <v>Codo 90º Pres.PVC 3/4"</v>
          </cell>
        </row>
        <row r="191">
          <cell r="A191" t="str">
            <v>Codo 90º Pres.PVC 1 1/2"</v>
          </cell>
        </row>
        <row r="192">
          <cell r="A192" t="str">
            <v>Codo H.G: 1/2"</v>
          </cell>
        </row>
        <row r="193">
          <cell r="A193" t="str">
            <v>Codo PVC-P 3/4"</v>
          </cell>
        </row>
        <row r="194">
          <cell r="A194" t="str">
            <v>Codo PVC-P 1/2"</v>
          </cell>
        </row>
        <row r="195">
          <cell r="A195" t="str">
            <v>Codo PVC-S  22,5º</v>
          </cell>
        </row>
        <row r="196">
          <cell r="A196" t="str">
            <v>Codo 90º  CxC Sanitario 2"</v>
          </cell>
        </row>
        <row r="197">
          <cell r="A197" t="str">
            <v>Codo 90º  CxC Sanitario 3"</v>
          </cell>
        </row>
        <row r="198">
          <cell r="A198" t="str">
            <v>Codo 90º  CxC Sanitario 4"</v>
          </cell>
        </row>
        <row r="199">
          <cell r="A199" t="str">
            <v>CODO DE 45*2"</v>
          </cell>
        </row>
        <row r="200">
          <cell r="A200" t="str">
            <v>CODO DE 45*4</v>
          </cell>
        </row>
        <row r="201">
          <cell r="A201" t="str">
            <v>Concreto de 2,000 p.s.i.</v>
          </cell>
        </row>
        <row r="202">
          <cell r="A202" t="str">
            <v>Concreto de 2,500 p.s.i.</v>
          </cell>
        </row>
        <row r="203">
          <cell r="A203" t="str">
            <v>Concreto de 3,000 p.s.i.</v>
          </cell>
        </row>
        <row r="204">
          <cell r="A204" t="str">
            <v>Conector resorte rojo</v>
          </cell>
        </row>
        <row r="205">
          <cell r="A205" t="str">
            <v>Conector para varilla cooper weld</v>
          </cell>
        </row>
        <row r="206">
          <cell r="A206" t="str">
            <v>Correa Z HR 305 x 80 Cal. 14 Long.6 m.</v>
          </cell>
        </row>
        <row r="207">
          <cell r="A207" t="str">
            <v>Cortacircuito 100 Amp -15 KV</v>
          </cell>
        </row>
        <row r="208">
          <cell r="A208" t="str">
            <v>Cortina enrrollableBlackout</v>
          </cell>
        </row>
        <row r="209">
          <cell r="A209" t="str">
            <v>Cerco ordinario 3M</v>
          </cell>
        </row>
        <row r="210">
          <cell r="A210" t="str">
            <v>Curva galvanizada de 1"</v>
          </cell>
        </row>
        <row r="211">
          <cell r="A211" t="str">
            <v>CURVAS PVC CONDUIT DE 1/2"</v>
          </cell>
        </row>
        <row r="212">
          <cell r="A212" t="str">
            <v>Diagonal De Varilla De  77cm</v>
          </cell>
        </row>
        <row r="213">
          <cell r="A213" t="str">
            <v>Desperdicio acero 5%</v>
          </cell>
        </row>
        <row r="214">
          <cell r="A214" t="str">
            <v>Detergentes, ácidos</v>
          </cell>
        </row>
        <row r="215">
          <cell r="A215" t="str">
            <v>Enchape de mesón en madera Cedro</v>
          </cell>
        </row>
        <row r="216">
          <cell r="A216" t="str">
            <v>Escuadra metálica para anclaje</v>
          </cell>
        </row>
        <row r="217">
          <cell r="A217" t="str">
            <v>Esfumado 20,5 x 20,5</v>
          </cell>
        </row>
        <row r="218">
          <cell r="A218" t="str">
            <v>Esmalte sobre reja</v>
          </cell>
        </row>
        <row r="219">
          <cell r="A219" t="str">
            <v>Esmalte mate supersintético</v>
          </cell>
        </row>
        <row r="220">
          <cell r="A220" t="str">
            <v>Esmalte sintético para señalización</v>
          </cell>
        </row>
        <row r="221">
          <cell r="A221" t="str">
            <v>Esmalte sintético Pintulux</v>
          </cell>
        </row>
        <row r="222">
          <cell r="A222" t="str">
            <v>Esmalte epoxico Epoxibler 2 componentes</v>
          </cell>
        </row>
        <row r="223">
          <cell r="A223" t="str">
            <v xml:space="preserve">Estuco </v>
          </cell>
        </row>
        <row r="224">
          <cell r="A224" t="str">
            <v>Estructura o silleta para montaje de transformador</v>
          </cell>
        </row>
        <row r="225">
          <cell r="A225" t="str">
            <v>Espejo biselado de 4 mm</v>
          </cell>
        </row>
        <row r="226">
          <cell r="A226" t="str">
            <v>Disolvente Thinner</v>
          </cell>
        </row>
        <row r="227">
          <cell r="A227" t="str">
            <v>Ducha Galaxia sencilla</v>
          </cell>
        </row>
        <row r="228">
          <cell r="A228" t="str">
            <v>Durmiente abarco 4M</v>
          </cell>
        </row>
        <row r="229">
          <cell r="A229" t="str">
            <v>Durmiente ordinario 3 m</v>
          </cell>
        </row>
        <row r="230">
          <cell r="A230" t="str">
            <v>Gancho teja eternit</v>
          </cell>
        </row>
        <row r="231">
          <cell r="A231" t="str">
            <v>Gancho Tensor GalvanizadoTipo comercial 5/16 x 5"</v>
          </cell>
        </row>
        <row r="232">
          <cell r="A232" t="str">
            <v xml:space="preserve">Gancho galvanizado con platina </v>
          </cell>
        </row>
        <row r="233">
          <cell r="A233" t="str">
            <v>Grapa De Operar En Caliente</v>
          </cell>
        </row>
        <row r="234">
          <cell r="A234" t="str">
            <v>GRAPA GALVANIZADA DE 1/2"</v>
          </cell>
        </row>
        <row r="235">
          <cell r="A235" t="str">
            <v>Gravilla de rio (viaje 1 m3)</v>
          </cell>
        </row>
        <row r="236">
          <cell r="A236" t="str">
            <v>Granito Pulido para mesones</v>
          </cell>
        </row>
        <row r="237">
          <cell r="A237" t="str">
            <v>Granito No.2</v>
          </cell>
        </row>
        <row r="238">
          <cell r="A238" t="str">
            <v>Gravilla mona Nº 2</v>
          </cell>
        </row>
        <row r="239">
          <cell r="A239" t="str">
            <v>Grupo De Medida En Baja Tension. Incluye: medidor electronico, 3 transformadores de corriente, 1 bornera de pruebas, 1 bandeja para instalacion.</v>
          </cell>
        </row>
        <row r="240">
          <cell r="A240" t="str">
            <v>Guaya 1/8"</v>
          </cell>
        </row>
        <row r="241">
          <cell r="A241" t="str">
            <v>Formaleta cedro macho</v>
          </cell>
        </row>
        <row r="242">
          <cell r="A242" t="str">
            <v>Flotador 3/4 plg - bronce, incluye accesorios</v>
          </cell>
        </row>
        <row r="243">
          <cell r="A243" t="str">
            <v>Flotador mecánico 1" Incluye accesorios</v>
          </cell>
        </row>
        <row r="244">
          <cell r="A244" t="str">
            <v>Falleva con portacandado</v>
          </cell>
        </row>
        <row r="245">
          <cell r="A245" t="str">
            <v xml:space="preserve">Falleva  </v>
          </cell>
        </row>
        <row r="246">
          <cell r="A246" t="str">
            <v>Guardaescoba granito  7 X 33</v>
          </cell>
        </row>
        <row r="247">
          <cell r="A247" t="str">
            <v>Guardaescoba granito pulido media caña; tipo alfa</v>
          </cell>
        </row>
        <row r="248">
          <cell r="A248" t="str">
            <v>Hidrosello Canal Amazonas</v>
          </cell>
        </row>
        <row r="249">
          <cell r="A249" t="str">
            <v>Interruptor doble</v>
          </cell>
        </row>
        <row r="250">
          <cell r="A250" t="str">
            <v xml:space="preserve">Interruptor sencillo </v>
          </cell>
        </row>
        <row r="251">
          <cell r="A251" t="str">
            <v>Interruptor Tipo industrial de 3 x 16/63 amp</v>
          </cell>
        </row>
        <row r="252">
          <cell r="A252" t="str">
            <v>Interruptor Tipo industrial de 3 x 75 amp ABB</v>
          </cell>
        </row>
        <row r="253">
          <cell r="A253" t="str">
            <v>Interruptor Tipo industrial de 3 x 100 amp ABB</v>
          </cell>
        </row>
        <row r="254">
          <cell r="A254" t="str">
            <v>Interruptor Tipo industrial de 3 x 300 amp ABB</v>
          </cell>
        </row>
        <row r="255">
          <cell r="A255" t="str">
            <v>Interruptor enchufable de 3 x 15 amp</v>
          </cell>
        </row>
        <row r="256">
          <cell r="A256" t="str">
            <v>Interruptor enchufable de 1 x 15 / 60 amp</v>
          </cell>
        </row>
        <row r="257">
          <cell r="A257" t="str">
            <v>Interruptor enchufable de 2 x 15 / 30 amp</v>
          </cell>
        </row>
        <row r="258">
          <cell r="A258" t="str">
            <v>Interruptor enchufable de 2 x 40 / 60 amp</v>
          </cell>
        </row>
        <row r="259">
          <cell r="A259" t="str">
            <v>Interruptor enchufable de 2 x 70 amp</v>
          </cell>
        </row>
        <row r="260">
          <cell r="A260" t="str">
            <v>Hebilla  Band it de 1/2"</v>
          </cell>
        </row>
        <row r="261">
          <cell r="A261" t="str">
            <v>Hierro cuadrado 9 mm</v>
          </cell>
        </row>
        <row r="262">
          <cell r="A262" t="str">
            <v>Hoja puerta triplex 0,81</v>
          </cell>
        </row>
        <row r="263">
          <cell r="A263" t="str">
            <v>Hoja puerta triplex 4mm.(2x1). Entamborada. Estructura ancho=0.10 m., espesor 4cm.</v>
          </cell>
        </row>
        <row r="264">
          <cell r="A264" t="str">
            <v>Interruptor Doble Lum.101C</v>
          </cell>
        </row>
        <row r="265">
          <cell r="A265" t="str">
            <v>Instalación Acometidad Sanitaria - Baños inc Mat.</v>
          </cell>
        </row>
        <row r="266">
          <cell r="A266" t="str">
            <v>Juego conx. Tanque</v>
          </cell>
        </row>
        <row r="267">
          <cell r="A267" t="str">
            <v>Ladrillo prensado Santa Fe</v>
          </cell>
        </row>
        <row r="268">
          <cell r="A268" t="str">
            <v>Ladrillo tolete recocido</v>
          </cell>
        </row>
        <row r="269">
          <cell r="A269" t="str">
            <v>Ladrillo tolete común</v>
          </cell>
        </row>
        <row r="270">
          <cell r="A270" t="str">
            <v>Ladrillo estructural</v>
          </cell>
        </row>
        <row r="271">
          <cell r="A271" t="str">
            <v>Ladrillo rejilla</v>
          </cell>
        </row>
        <row r="272">
          <cell r="A272" t="str">
            <v>Lamina Cold-Rolled Cal.16</v>
          </cell>
        </row>
        <row r="273">
          <cell r="A273" t="str">
            <v>Lamina Cold-Rolled Cal.18  1 x 2 m</v>
          </cell>
        </row>
        <row r="274">
          <cell r="A274" t="str">
            <v>Lamina Cold-Rolled Cal. 18 -M2</v>
          </cell>
        </row>
        <row r="275">
          <cell r="A275" t="str">
            <v>Lamina galvanizada cal.22</v>
          </cell>
        </row>
        <row r="276">
          <cell r="A276" t="str">
            <v>LAMINA YESO CARTON</v>
          </cell>
        </row>
        <row r="277">
          <cell r="A277" t="str">
            <v>Lamina de Zinc No 10</v>
          </cell>
        </row>
        <row r="278">
          <cell r="A278" t="str">
            <v>Lamina de Zinc No 8</v>
          </cell>
        </row>
        <row r="279">
          <cell r="A279" t="str">
            <v>Lámpara fluorescente 2 x 32 - T 8</v>
          </cell>
        </row>
        <row r="280">
          <cell r="A280" t="str">
            <v xml:space="preserve">Lámpara Fluorescente 2 x 48" </v>
          </cell>
        </row>
        <row r="281">
          <cell r="A281" t="str">
            <v>Lavadero de cemento 60 x 80</v>
          </cell>
        </row>
        <row r="282">
          <cell r="A282" t="str">
            <v>Lavamanos Acuacer</v>
          </cell>
        </row>
        <row r="283">
          <cell r="A283" t="str">
            <v>Lavamanos Acuacer, suministro e instalación</v>
          </cell>
        </row>
        <row r="284">
          <cell r="A284" t="str">
            <v>Lavaplatos galaxia</v>
          </cell>
        </row>
        <row r="285">
          <cell r="A285" t="str">
            <v>LAVAPLATO ; incluye griferia grival y  accesorios</v>
          </cell>
        </row>
        <row r="286">
          <cell r="A286" t="str">
            <v>Llave terminal 1/2" - cromada , incluye adaptadores</v>
          </cell>
        </row>
        <row r="287">
          <cell r="A287" t="str">
            <v>Limpiador PVC 1/4" GAL.</v>
          </cell>
        </row>
        <row r="288">
          <cell r="A288" t="str">
            <v>Limpiador rem.PVC 760 gr</v>
          </cell>
        </row>
        <row r="289">
          <cell r="A289" t="str">
            <v>LISTON MADERA 2"*4"</v>
          </cell>
        </row>
        <row r="290">
          <cell r="A290" t="str">
            <v>LISTON 2X5X2 ROBLE</v>
          </cell>
        </row>
        <row r="291">
          <cell r="A291" t="str">
            <v>Lona Verde</v>
          </cell>
        </row>
        <row r="292">
          <cell r="A292" t="str">
            <v>Lubricante de silicona Canal y Bajante Amazonas</v>
          </cell>
        </row>
        <row r="293">
          <cell r="A293" t="str">
            <v>Mallas electrosoldadas M - 131</v>
          </cell>
        </row>
        <row r="294">
          <cell r="A294" t="str">
            <v>Malla Eslabonada galvanizada Cal 12 huecos de 2 x  2 plg</v>
          </cell>
        </row>
        <row r="295">
          <cell r="A295" t="str">
            <v>Malla electrosoldada D 5 x 5 mm y Separación 15 x 15 cm</v>
          </cell>
        </row>
        <row r="296">
          <cell r="A296" t="str">
            <v>Malla con vena</v>
          </cell>
        </row>
        <row r="297">
          <cell r="A297" t="str">
            <v>Manija para ventana</v>
          </cell>
        </row>
        <row r="298">
          <cell r="A298" t="str">
            <v>Manto Asfaltico con foil de aluminio</v>
          </cell>
        </row>
        <row r="299">
          <cell r="A299" t="str">
            <v>Marco puerta de seguridad Cal.18</v>
          </cell>
        </row>
        <row r="300">
          <cell r="A300" t="str">
            <v>Marco puerta lámina Cold rolled Cal 18</v>
          </cell>
        </row>
        <row r="301">
          <cell r="A301" t="str">
            <v>Marco ventana lámina Cold rolled Cal 18</v>
          </cell>
        </row>
        <row r="302">
          <cell r="A302" t="str">
            <v>Marco puerta lámina 1.00. Lám.Cal.18</v>
          </cell>
        </row>
        <row r="303">
          <cell r="A303" t="str">
            <v>Marco y tapa para caja de inspección de  0,30 x 0,30 mts</v>
          </cell>
        </row>
        <row r="304">
          <cell r="A304" t="str">
            <v>Marco y tapa para cámara de inspección CS275</v>
          </cell>
        </row>
        <row r="305">
          <cell r="A305" t="str">
            <v>Marco y tapa para cámara de inspección CS274</v>
          </cell>
        </row>
        <row r="306">
          <cell r="A306" t="str">
            <v>Marmolina</v>
          </cell>
        </row>
        <row r="307">
          <cell r="A307" t="str">
            <v>Medidor monofásico 20 - 100 amp, 120/240 v</v>
          </cell>
        </row>
        <row r="308">
          <cell r="A308" t="str">
            <v>Micropersianas Flexalum (a=1.74 x h=1.68)</v>
          </cell>
        </row>
        <row r="309">
          <cell r="A309" t="str">
            <v>Minirack de pared 37 x 52 x 51 cerrado, switch 8 puertos 10/100.</v>
          </cell>
        </row>
        <row r="310">
          <cell r="A310" t="str">
            <v>Mortero 1:3</v>
          </cell>
        </row>
        <row r="311">
          <cell r="A311" t="str">
            <v>Mortero 1:3 impermeabilizado</v>
          </cell>
        </row>
        <row r="312">
          <cell r="A312" t="str">
            <v>Mortero 1:4</v>
          </cell>
        </row>
        <row r="313">
          <cell r="A313" t="str">
            <v>Mortero 1:4 impermeabilizado</v>
          </cell>
        </row>
        <row r="314">
          <cell r="A314" t="str">
            <v>Mortero de pega 1:4 e=1,5 cm</v>
          </cell>
        </row>
        <row r="315">
          <cell r="A315" t="str">
            <v xml:space="preserve">Mortero de relleno 1:4 </v>
          </cell>
        </row>
        <row r="316">
          <cell r="A316" t="str">
            <v>Mortero 1:5</v>
          </cell>
        </row>
        <row r="317">
          <cell r="A317" t="str">
            <v>Mortero 1:7</v>
          </cell>
        </row>
        <row r="318">
          <cell r="A318" t="str">
            <v>Motobomba</v>
          </cell>
        </row>
        <row r="319">
          <cell r="A319" t="str">
            <v>MUEBLES ESPECIALES EN MADERA</v>
          </cell>
        </row>
        <row r="320">
          <cell r="A320" t="str">
            <v>Muebles individuales para cubículos. Estructura en flor morado, tabla triplex 4mm., cantos en cedro. Pintulaca caoba. Sistema de apoyo de los entrepaños en madera. Sistema de cierre cerradura tipo cajonera dorada, manijas plásticas. (A=0.60; L=0.85; h=1.0</v>
          </cell>
        </row>
        <row r="321">
          <cell r="A321" t="str">
            <v>Muebles individuales para cubículos. Estructura en flor morado, tabla triplex 4mm., cantos en cedro. Pintulaca caoba. Sistema de apoyo de los entrepaños en madera. Sistema de cierre cerradura tipo cajonera dorada, manijas plásticas. (A=0.76; L=1.02; h=1.0</v>
          </cell>
        </row>
        <row r="322">
          <cell r="A322" t="str">
            <v>Niple H.G. 1/2 " x 0,10 m</v>
          </cell>
        </row>
        <row r="324">
          <cell r="A324" t="str">
            <v>Niple H.G. 1/2 " x 0,20 m</v>
          </cell>
        </row>
        <row r="325">
          <cell r="A325" t="str">
            <v>DOTACIÓN MUEBLES AULAS</v>
          </cell>
        </row>
        <row r="326">
          <cell r="A326" t="str">
            <v>Una (1) mesa trapezoidal, con tres sillas según norma NTC 4731, clasifición clase 1.</v>
          </cell>
        </row>
        <row r="327">
          <cell r="A327" t="str">
            <v>Un (1) pupìtre con una (1)  silla, según norma NTC 4641, clasificación clase 3</v>
          </cell>
        </row>
        <row r="328">
          <cell r="A328" t="str">
            <v>Silla Universitaria Norma NTC 4734</v>
          </cell>
        </row>
        <row r="329">
          <cell r="A329" t="str">
            <v>Tablero blanco para escribir, con marcador de tinta seca borrable, de 2,40 x 1,20 m, Norma NTC 4726</v>
          </cell>
        </row>
        <row r="330">
          <cell r="A330" t="str">
            <v>Un (1) pupìtre con una (1)  silla, para instructores según norma NTC 4640</v>
          </cell>
        </row>
        <row r="331">
          <cell r="A331" t="str">
            <v>Un (1) pupìtre para instructores, según norma 4640</v>
          </cell>
        </row>
        <row r="332">
          <cell r="A332" t="str">
            <v>Una (1)  silla para instructores, según norma 4640</v>
          </cell>
        </row>
        <row r="333">
          <cell r="A333" t="str">
            <v>MUEBLES ESPECIALES METALICOS</v>
          </cell>
        </row>
        <row r="334">
          <cell r="A334" t="str">
            <v>Mesón acero inoxidable Cal.16. Dim.(0.60 x 0.85).</v>
          </cell>
        </row>
        <row r="335">
          <cell r="A335" t="str">
            <v>Mesón acero inoxidable Cal.16. Dim.(0.76 x 1.02).</v>
          </cell>
        </row>
        <row r="336">
          <cell r="A336" t="str">
            <v>Mesón acero inoxidable Cal.16. Dim.(1.30 x 4.15).</v>
          </cell>
        </row>
        <row r="337">
          <cell r="A337" t="str">
            <v>Mesón acero inoxidable Cal.16. Dim.(0.90 x 2.95).</v>
          </cell>
        </row>
        <row r="338">
          <cell r="A338" t="str">
            <v>Orinal Mediano institucional blanco  incluye griferia tradicional cromo Ref: 70320 o similar y accesorios</v>
          </cell>
        </row>
        <row r="339">
          <cell r="A339" t="str">
            <v>Paral de Madera 3m</v>
          </cell>
        </row>
        <row r="340">
          <cell r="A340" t="str">
            <v>Pararrayo polimerico 12 KV-10 KA</v>
          </cell>
        </row>
        <row r="341">
          <cell r="A341" t="str">
            <v>Poceta Acero inoxidable Dim.(1.20 x 1.20)</v>
          </cell>
        </row>
        <row r="342">
          <cell r="A342" t="str">
            <v>Poceta Acero inoxidable Dim.(0.60 x 0.90)</v>
          </cell>
        </row>
        <row r="343">
          <cell r="A343" t="str">
            <v>Pabmeril pliego</v>
          </cell>
        </row>
        <row r="344">
          <cell r="A344" t="str">
            <v>PEGANTE</v>
          </cell>
        </row>
        <row r="345">
          <cell r="A345" t="str">
            <v>Pegacor blanco</v>
          </cell>
        </row>
        <row r="346">
          <cell r="A346" t="str">
            <v>Percha galvanizada de 3 puestos</v>
          </cell>
        </row>
        <row r="347">
          <cell r="A347" t="str">
            <v>Percha galvanizada de 1 puesto</v>
          </cell>
        </row>
        <row r="348">
          <cell r="A348" t="str">
            <v>PERFIL GALVANIZADO</v>
          </cell>
        </row>
        <row r="349">
          <cell r="A349" t="str">
            <v>Perfil PAG C - 220 x 80 x 2,0 mm</v>
          </cell>
        </row>
        <row r="350">
          <cell r="A350" t="str">
            <v>Perfil PHR C - 220 x 80  2,5 mm</v>
          </cell>
        </row>
        <row r="351">
          <cell r="A351" t="str">
            <v>Perfil en aluminio 1/2" x 1/2"</v>
          </cell>
        </row>
        <row r="352">
          <cell r="A352" t="str">
            <v>Perfil para cubierta PHR C</v>
          </cell>
        </row>
        <row r="353">
          <cell r="A353" t="str">
            <v>Perfil PHR - PAG 160 X 60 - 1,5 MM</v>
          </cell>
        </row>
        <row r="354">
          <cell r="A354" t="str">
            <v>Perfil  PAG 120 X 60 - 1,2 MM</v>
          </cell>
        </row>
        <row r="355">
          <cell r="A355" t="str">
            <v>Perno 1/2" Alt.Vel..1 3/4"</v>
          </cell>
        </row>
        <row r="356">
          <cell r="A356" t="str">
            <v>Perno de expansión 3" x 3/8"</v>
          </cell>
        </row>
        <row r="357">
          <cell r="A357" t="str">
            <v>Perros de 1/8"</v>
          </cell>
        </row>
        <row r="358">
          <cell r="A358" t="str">
            <v>PERSIANA HUNTER DOUGLAS</v>
          </cell>
        </row>
        <row r="359">
          <cell r="A359" t="str">
            <v>Piedra media zonga</v>
          </cell>
        </row>
        <row r="360">
          <cell r="A360" t="str">
            <v>Piedra Ciclopea, 4" a 15"</v>
          </cell>
        </row>
        <row r="361">
          <cell r="A361" t="str">
            <v>Pintura Koraza plastica</v>
          </cell>
        </row>
        <row r="362">
          <cell r="A362" t="str">
            <v xml:space="preserve">Pintura Wash Primer </v>
          </cell>
        </row>
        <row r="363">
          <cell r="A363" t="str">
            <v>Pirlan en bronce</v>
          </cell>
        </row>
        <row r="364">
          <cell r="A364" t="str">
            <v>Placa de identificación 2 x 1 cm</v>
          </cell>
        </row>
        <row r="365">
          <cell r="A365" t="str">
            <v>Planchón - cedro macho (.15 x .04 x 3)</v>
          </cell>
        </row>
        <row r="366">
          <cell r="A366" t="str">
            <v>Planchón ordinario 4 metros</v>
          </cell>
        </row>
        <row r="367">
          <cell r="A367" t="str">
            <v>Platina 3 x 3 x 1/4</v>
          </cell>
        </row>
        <row r="368">
          <cell r="A368" t="str">
            <v xml:space="preserve">Platina 1 x 1 x 1/4 </v>
          </cell>
        </row>
        <row r="369">
          <cell r="A369" t="str">
            <v>Platina 1/8 x 1"</v>
          </cell>
        </row>
        <row r="370">
          <cell r="A370" t="str">
            <v>Platina  1/2" X 3/16"</v>
          </cell>
        </row>
        <row r="371">
          <cell r="A371" t="str">
            <v>Platina 3/8" de 0,19 mts x 0,19 mts</v>
          </cell>
        </row>
        <row r="372">
          <cell r="A372" t="str">
            <v>Platina 3/16" de 0,17 mts x 0,13 mts</v>
          </cell>
        </row>
        <row r="373">
          <cell r="A373" t="str">
            <v>Platina 3/16" de 0,06 x 0,13 mts</v>
          </cell>
        </row>
        <row r="374">
          <cell r="A374" t="str">
            <v>Plastocrete DM-IMP INTG</v>
          </cell>
        </row>
        <row r="375">
          <cell r="A375" t="str">
            <v>Polietileno Cal 6</v>
          </cell>
        </row>
        <row r="376">
          <cell r="A376" t="str">
            <v>PORCELANA 40 X40</v>
          </cell>
        </row>
        <row r="377">
          <cell r="A377" t="str">
            <v>Portacandado y Candado Negro Nº 4</v>
          </cell>
        </row>
        <row r="378">
          <cell r="A378" t="str">
            <v>Puerta Baño Minusvalidos</v>
          </cell>
        </row>
        <row r="379">
          <cell r="A379" t="str">
            <v>Puerta Baños</v>
          </cell>
        </row>
        <row r="380">
          <cell r="A380" t="str">
            <v>Puerta económica Pizano 1.00. Triplex e=4mm.</v>
          </cell>
        </row>
        <row r="381">
          <cell r="A381" t="str">
            <v>Puerta especial esclusa para Lab.Fotográfico como trampa de luz (2.00 x 1.00)</v>
          </cell>
        </row>
        <row r="382">
          <cell r="A382" t="str">
            <v xml:space="preserve">Puerta sistema constructivo PVC de 0,95 x 2,05 m  </v>
          </cell>
        </row>
        <row r="383">
          <cell r="A383" t="str">
            <v>Puerta sistema constructivo PVC de 0,62 x 1,60 m</v>
          </cell>
        </row>
        <row r="384">
          <cell r="A384" t="str">
            <v>Puntilla con cabeza 2"</v>
          </cell>
        </row>
        <row r="385">
          <cell r="A385" t="str">
            <v>Punto Agua fría PVC</v>
          </cell>
        </row>
        <row r="386">
          <cell r="A386" t="str">
            <v>Punto desagüe PVC 3" y  4"</v>
          </cell>
        </row>
        <row r="387">
          <cell r="A387" t="str">
            <v>Punto Eléctrico</v>
          </cell>
        </row>
        <row r="388">
          <cell r="A388" t="str">
            <v xml:space="preserve">Recebo  </v>
          </cell>
        </row>
        <row r="389">
          <cell r="A389" t="str">
            <v>Recebo Seleccionado</v>
          </cell>
        </row>
        <row r="390">
          <cell r="A390" t="str">
            <v>Rejilla plastica con sosco</v>
          </cell>
        </row>
        <row r="391">
          <cell r="A391" t="str">
            <v>Remate Contramuro Lateral Superior para cubierta Cindu</v>
          </cell>
        </row>
        <row r="392">
          <cell r="A392" t="str">
            <v>Regadera corriente</v>
          </cell>
        </row>
        <row r="393">
          <cell r="A393" t="str">
            <v>Registro de cortina 1/2 R &amp; W italiano ; incluye accesorios</v>
          </cell>
        </row>
        <row r="394">
          <cell r="A394" t="str">
            <v>Registro R&amp;W  de cortina de  3/4" italiano; inlcuye accesorios</v>
          </cell>
        </row>
        <row r="395">
          <cell r="A395" t="str">
            <v>Registro de cortina R&amp;W italiano de   1"; incluye accesorios</v>
          </cell>
        </row>
        <row r="396">
          <cell r="A396" t="str">
            <v>Registro  de cortina R &amp; W 1 1/2" italiano; inlcuye accesorios</v>
          </cell>
        </row>
        <row r="397">
          <cell r="A397" t="str">
            <v>Registro de cortina R &amp; w 1 1/4" italiano; incluye accesorios</v>
          </cell>
        </row>
        <row r="398">
          <cell r="A398" t="str">
            <v>Registro de cortina Roscado liviano  Ref. 272 A Red &amp; White 2"; incluye accesorios</v>
          </cell>
        </row>
        <row r="399">
          <cell r="A399" t="str">
            <v>Remate contra culata A.C.</v>
          </cell>
        </row>
        <row r="400">
          <cell r="A400" t="str">
            <v>Repisa ordinaria 3 metros</v>
          </cell>
        </row>
        <row r="401">
          <cell r="A401" t="str">
            <v>Riel metálico. Lam.Cal.14. Ancho:0.10</v>
          </cell>
        </row>
        <row r="402">
          <cell r="A402" t="str">
            <v>Roseta (Plafon)</v>
          </cell>
        </row>
        <row r="403">
          <cell r="A403" t="str">
            <v>Sanitario infantil blanco primera incluye griferia, suministro e instalación</v>
          </cell>
        </row>
        <row r="404">
          <cell r="A404" t="str">
            <v>Sanitario institucional Ref: aquajet comfort incluye griferia grival Atlantis 80620 o similar y accesorios</v>
          </cell>
        </row>
        <row r="405">
          <cell r="A405" t="str">
            <v>Sanitario Acuacer blanco; incluye griferia grival atlantis refn 80620 y  accesorios</v>
          </cell>
        </row>
        <row r="406">
          <cell r="A406" t="str">
            <v>Sanitario Acuacer, suministro e instalación</v>
          </cell>
        </row>
        <row r="407">
          <cell r="A407" t="str">
            <v>Sellador altos solidos/7238</v>
          </cell>
        </row>
        <row r="408">
          <cell r="A408" t="str">
            <v>Sika-1 Imp.Integral</v>
          </cell>
        </row>
        <row r="409">
          <cell r="A409" t="str">
            <v>Silicona liquida 300 ML</v>
          </cell>
        </row>
        <row r="410">
          <cell r="A410" t="str">
            <v>Silla madera tipo cajero (h=0.7 D=0.3)</v>
          </cell>
        </row>
        <row r="411">
          <cell r="A411" t="str">
            <v xml:space="preserve">Silla estudiantil individual con brazo </v>
          </cell>
        </row>
        <row r="412">
          <cell r="A412" t="str">
            <v>Sistema corredizo metálico</v>
          </cell>
        </row>
        <row r="413">
          <cell r="A413" t="str">
            <v>Soldadura elect.004-3/23"</v>
          </cell>
        </row>
        <row r="414">
          <cell r="A414" t="str">
            <v>Soldadura de estaño P/Cobre</v>
          </cell>
        </row>
        <row r="415">
          <cell r="A415" t="str">
            <v>Soldadura PVC liquida 1/4</v>
          </cell>
        </row>
        <row r="416">
          <cell r="A416" t="str">
            <v>Soporte Canal Amazonas</v>
          </cell>
        </row>
        <row r="417">
          <cell r="A417" t="str">
            <v>Soporte de bajante Amazonas</v>
          </cell>
        </row>
        <row r="418">
          <cell r="A418" t="str">
            <v>Subcontrato eléctrico</v>
          </cell>
        </row>
        <row r="419">
          <cell r="A419" t="str">
            <v>Tabla burra ordinario 0,30 - 3 mts</v>
          </cell>
        </row>
        <row r="420">
          <cell r="A420" t="str">
            <v>Tabla burra C Macho 0,28 - 3 mts</v>
          </cell>
        </row>
        <row r="421">
          <cell r="A421" t="str">
            <v>Tabla chapa-ordinario 0,10 - 3 mts</v>
          </cell>
        </row>
        <row r="422">
          <cell r="A422" t="str">
            <v>Tabla chapa-ordinario 0,30 - 3 mts</v>
          </cell>
        </row>
        <row r="423">
          <cell r="A423" t="str">
            <v>Tablero acrílico (a=3.00 x h=1.20)</v>
          </cell>
        </row>
        <row r="424">
          <cell r="A424" t="str">
            <v>Tablero TBP - 8B con puerta y chapa plástica; para 8 cirucitos</v>
          </cell>
        </row>
        <row r="425">
          <cell r="A425" t="str">
            <v>Tablero TBP 12B  con puerta y chapas plastica de 12 Circuitos</v>
          </cell>
        </row>
        <row r="426">
          <cell r="A426" t="str">
            <v>Tablero TBP 16B con puerta y chapas plástico de 16 circuitos</v>
          </cell>
        </row>
        <row r="427">
          <cell r="A427" t="str">
            <v>Tablero 18 Circuitos con espacio para totalizador</v>
          </cell>
        </row>
        <row r="428">
          <cell r="A428" t="str">
            <v xml:space="preserve">Tablero bifasico TBC 24 circuitos </v>
          </cell>
        </row>
        <row r="429">
          <cell r="A429" t="str">
            <v>Tablero de distribucion. Incluye barraja para 400 Amp</v>
          </cell>
        </row>
        <row r="430">
          <cell r="A430" t="str">
            <v>Tablero para instalacion de grupo de medida con espacio para totalizador, norma AE-319</v>
          </cell>
        </row>
        <row r="431">
          <cell r="A431" t="str">
            <v>Tablero en madera entamborada</v>
          </cell>
        </row>
        <row r="432">
          <cell r="A432" t="str">
            <v>Taco terminal UNIP,HQP 30A</v>
          </cell>
        </row>
        <row r="433">
          <cell r="A433" t="str">
            <v>Tanque plástico 500 lts</v>
          </cell>
        </row>
        <row r="434">
          <cell r="A434" t="str">
            <v>Tanque plástico 1000 lts</v>
          </cell>
        </row>
        <row r="435">
          <cell r="A435" t="str">
            <v>Tanque plástico 2000 lts</v>
          </cell>
        </row>
        <row r="436">
          <cell r="A436" t="str">
            <v>Tapon PVC-P 1/2"</v>
          </cell>
        </row>
        <row r="437">
          <cell r="A437" t="str">
            <v>Tapon PVC 4" - Prueba</v>
          </cell>
        </row>
        <row r="438">
          <cell r="A438" t="str">
            <v>Tapon PVC 3" - Prueba</v>
          </cell>
        </row>
        <row r="439">
          <cell r="A439" t="str">
            <v>Tapon PVC 2" - Prueba</v>
          </cell>
        </row>
        <row r="440">
          <cell r="A440" t="str">
            <v>Tapa Int Izquierda Canal Amazonas</v>
          </cell>
        </row>
        <row r="441">
          <cell r="A441" t="str">
            <v>Tapa Int Derecha Canal Amazonas</v>
          </cell>
        </row>
        <row r="442">
          <cell r="A442" t="str">
            <v>Tapa troquel.Metal.2 Orif.</v>
          </cell>
        </row>
        <row r="443">
          <cell r="A443" t="str">
            <v>Tapaporos Nogal</v>
          </cell>
        </row>
        <row r="444">
          <cell r="A444" t="str">
            <v xml:space="preserve">Tensor para cable antifraude </v>
          </cell>
        </row>
        <row r="445">
          <cell r="A445" t="str">
            <v xml:space="preserve">Teflon </v>
          </cell>
        </row>
        <row r="446">
          <cell r="A446" t="str">
            <v>Tee 1/2" PVC - Presión</v>
          </cell>
        </row>
        <row r="447">
          <cell r="A447" t="str">
            <v>Tee 3/4"    PVC - Presión</v>
          </cell>
        </row>
        <row r="448">
          <cell r="A448" t="str">
            <v>Tee PVC-P 3/4" x 1/2"</v>
          </cell>
        </row>
        <row r="449">
          <cell r="A449" t="str">
            <v>Tee Galvanizada de 1/2"</v>
          </cell>
        </row>
        <row r="450">
          <cell r="A450" t="str">
            <v>Tee Galvanizada de 3/4"</v>
          </cell>
        </row>
        <row r="451">
          <cell r="A451" t="str">
            <v>Tee 1" PVC - Presión</v>
          </cell>
        </row>
        <row r="452">
          <cell r="A452" t="str">
            <v>Tee 1 1/4 PVC - Presión</v>
          </cell>
        </row>
        <row r="453">
          <cell r="A453" t="str">
            <v>Tee Sencilla 2" Sanitaria</v>
          </cell>
        </row>
        <row r="454">
          <cell r="A454" t="str">
            <v>Tee Sencilla 4" Sanitaria</v>
          </cell>
        </row>
        <row r="455">
          <cell r="A455" t="str">
            <v>Teja de asbesto cemento No.4</v>
          </cell>
        </row>
        <row r="456">
          <cell r="A456" t="str">
            <v>Teja de asbesto cemento No.6</v>
          </cell>
        </row>
        <row r="457">
          <cell r="A457" t="str">
            <v>Teja de asbesto cemento No.8</v>
          </cell>
        </row>
        <row r="458">
          <cell r="A458" t="str">
            <v>Teja cindu  Ref: Cindurib</v>
          </cell>
        </row>
        <row r="459">
          <cell r="A459" t="str">
            <v>Tierra negra fertilizada</v>
          </cell>
        </row>
        <row r="460">
          <cell r="A460" t="str">
            <v>Tintilla</v>
          </cell>
        </row>
        <row r="461">
          <cell r="A461" t="str">
            <v>Toma de T.V. para cable coaxial</v>
          </cell>
        </row>
        <row r="462">
          <cell r="A462" t="str">
            <v>Toma doble tipo hospitalaria P.T.</v>
          </cell>
        </row>
        <row r="463">
          <cell r="A463" t="str">
            <v xml:space="preserve">Toma eléctrica doble P.T. </v>
          </cell>
        </row>
        <row r="464">
          <cell r="A464" t="str">
            <v>Toma Doble GFCI</v>
          </cell>
        </row>
        <row r="465">
          <cell r="A465" t="str">
            <v>Toma eléctrica doble 20A pata trabada</v>
          </cell>
        </row>
        <row r="466">
          <cell r="A466" t="str">
            <v>Toma telefónica</v>
          </cell>
        </row>
        <row r="467">
          <cell r="A467" t="str">
            <v>TORNILLERIA</v>
          </cell>
        </row>
        <row r="468">
          <cell r="A468" t="str">
            <v>Tornillo autoperforante fijador de correa</v>
          </cell>
        </row>
        <row r="469">
          <cell r="A469" t="str">
            <v>Tornillo goloso 1/8 x 1 1/4</v>
          </cell>
        </row>
        <row r="470">
          <cell r="A470" t="str">
            <v>Tornillo lámina D=3/8"</v>
          </cell>
        </row>
        <row r="471">
          <cell r="A471" t="str">
            <v xml:space="preserve">Tornillo teja Cindu </v>
          </cell>
        </row>
        <row r="472">
          <cell r="A472" t="str">
            <v>Tornillo Inoxidable Canal y Bajante Amazonas</v>
          </cell>
        </row>
        <row r="473">
          <cell r="A473" t="str">
            <v>Tornillo expansivo AH - 1614 5/16 x 3 "</v>
          </cell>
        </row>
        <row r="474">
          <cell r="A474" t="str">
            <v>Tornillo expansivo HLC 10x80/48</v>
          </cell>
        </row>
        <row r="475">
          <cell r="A475" t="str">
            <v>Tornillo Esparrago De 5/8" x 24" Con Tuercas y Arandelas</v>
          </cell>
        </row>
        <row r="476">
          <cell r="A476" t="str">
            <v>Tornillo Tipo Perno 5/8" x 6"</v>
          </cell>
        </row>
        <row r="477">
          <cell r="A477" t="str">
            <v>Transformador trifasico de 112,5 KVA, 13800-220/127 Voltios</v>
          </cell>
        </row>
        <row r="478">
          <cell r="A478" t="str">
            <v>Triturado de máquina</v>
          </cell>
        </row>
        <row r="479">
          <cell r="A479" t="str">
            <v>Tubo Galvanizado de 1/2"</v>
          </cell>
        </row>
        <row r="480">
          <cell r="A480" t="str">
            <v>Tubo Galvanizado de 1"</v>
          </cell>
        </row>
        <row r="481">
          <cell r="A481" t="str">
            <v>Tubo Galvanizado de 1 1/4"</v>
          </cell>
        </row>
        <row r="482">
          <cell r="A482" t="str">
            <v>Tubo Galvanizado de 1 1/2"</v>
          </cell>
        </row>
        <row r="483">
          <cell r="A483" t="str">
            <v>Curva galvanizada de 1 1/4"</v>
          </cell>
        </row>
        <row r="484">
          <cell r="A484" t="str">
            <v>Curva galvanizada de 1 1/2"</v>
          </cell>
        </row>
        <row r="485">
          <cell r="A485" t="str">
            <v>Capacete de 1 1/4"</v>
          </cell>
        </row>
        <row r="486">
          <cell r="A486" t="str">
            <v>Capacete de 1 1/2"</v>
          </cell>
        </row>
        <row r="487">
          <cell r="A487" t="str">
            <v>Juego de boquilla y contratuerca de 1 1/4"</v>
          </cell>
        </row>
        <row r="488">
          <cell r="A488" t="str">
            <v>Tubo Conduit 3/4"</v>
          </cell>
        </row>
        <row r="489">
          <cell r="A489" t="str">
            <v>Tubo Conduit  1/2"</v>
          </cell>
        </row>
        <row r="490">
          <cell r="A490" t="str">
            <v>Tubo Conduit PVC de 1/2"</v>
          </cell>
        </row>
        <row r="491">
          <cell r="A491" t="str">
            <v>Tubo Conduit PVC de 1"</v>
          </cell>
        </row>
        <row r="492">
          <cell r="A492" t="str">
            <v>Tubo Conduit PVC de 1 1/2"</v>
          </cell>
        </row>
        <row r="493">
          <cell r="A493" t="str">
            <v>Tubo Conduit PVC de 1 1/4</v>
          </cell>
        </row>
        <row r="494">
          <cell r="A494" t="str">
            <v>Tubo Conduit PVC de 3/4"</v>
          </cell>
        </row>
        <row r="495">
          <cell r="A495" t="str">
            <v>Tubo Galvanizado  EMT de 1/2"</v>
          </cell>
        </row>
        <row r="496">
          <cell r="A496" t="str">
            <v>Tubo Galvanizado  de 3/4"</v>
          </cell>
        </row>
        <row r="497">
          <cell r="A497" t="str">
            <v>Tubo Galvanizado  de 4"</v>
          </cell>
        </row>
        <row r="498">
          <cell r="A498" t="str">
            <v>Tubo de concreto 8"</v>
          </cell>
        </row>
        <row r="499">
          <cell r="A499" t="str">
            <v>Tubo novafort 10"</v>
          </cell>
        </row>
        <row r="500">
          <cell r="A500" t="str">
            <v>Tubo novafort 10" 5.5mt</v>
          </cell>
        </row>
        <row r="501">
          <cell r="A501" t="str">
            <v>Tubo novafort 12"</v>
          </cell>
        </row>
        <row r="502">
          <cell r="A502" t="str">
            <v>Tubo novafort 16"</v>
          </cell>
        </row>
        <row r="503">
          <cell r="A503" t="str">
            <v>Tubo novafort 4"</v>
          </cell>
        </row>
        <row r="504">
          <cell r="A504" t="str">
            <v>Tubo novafort 6"</v>
          </cell>
        </row>
        <row r="505">
          <cell r="A505" t="str">
            <v>Tubo novafort 8"</v>
          </cell>
        </row>
        <row r="506">
          <cell r="A506" t="str">
            <v>Tubo pres/21 PVC 2½"</v>
          </cell>
        </row>
        <row r="507">
          <cell r="A507" t="str">
            <v>Tubo pres/21 PVC 2"</v>
          </cell>
        </row>
        <row r="508">
          <cell r="A508" t="str">
            <v>Tubo pres/21 PVC 1 1/2"</v>
          </cell>
        </row>
        <row r="509">
          <cell r="A509" t="str">
            <v>Tubo pres/21 PVC 1 1/4</v>
          </cell>
        </row>
        <row r="510">
          <cell r="A510" t="str">
            <v>Tubo pres/11 PVC 3/4"</v>
          </cell>
        </row>
        <row r="511">
          <cell r="A511" t="str">
            <v>Tubo pres/13,5 PVC 1"</v>
          </cell>
        </row>
        <row r="512">
          <cell r="A512" t="str">
            <v>Tubo pres/9 PVC 1/2"</v>
          </cell>
        </row>
        <row r="513">
          <cell r="A513" t="str">
            <v>Tubo PVC de 2" Lluvias</v>
          </cell>
        </row>
        <row r="514">
          <cell r="A514" t="str">
            <v>Tubo PVC de 3" Lluvias</v>
          </cell>
        </row>
        <row r="515">
          <cell r="A515" t="str">
            <v>Tubo PVC de 4" lluvias</v>
          </cell>
        </row>
        <row r="516">
          <cell r="A516" t="str">
            <v>Tubo PVC de 6" Sanitaria</v>
          </cell>
        </row>
        <row r="517">
          <cell r="A517" t="str">
            <v>Tubo PVC de 4" Sanitaria</v>
          </cell>
        </row>
        <row r="518">
          <cell r="A518" t="str">
            <v>Tubo PVC de 3" Sanitaria</v>
          </cell>
        </row>
        <row r="519">
          <cell r="A519" t="str">
            <v>Tubo PVC de 2" Sanitaria</v>
          </cell>
        </row>
        <row r="520">
          <cell r="A520" t="str">
            <v>Tuberia A.N. 3 plg 2,3 mm</v>
          </cell>
        </row>
        <row r="521">
          <cell r="A521" t="str">
            <v>Tuberia A.N. 2 plg 2mm</v>
          </cell>
        </row>
        <row r="522">
          <cell r="A522" t="str">
            <v>Tubo A.N. 1 1/2 plg, 2 mm</v>
          </cell>
        </row>
        <row r="523">
          <cell r="A523" t="str">
            <v>Tubo A.N. 1 plg, 2 mm</v>
          </cell>
        </row>
        <row r="524">
          <cell r="A524" t="str">
            <v>Tuberia A.N. Ø1 1/2"</v>
          </cell>
        </row>
        <row r="525">
          <cell r="A525" t="str">
            <v>Tuberia Galvanizada 1 1/2" 2,5 mm Cal 12</v>
          </cell>
        </row>
        <row r="526">
          <cell r="A526" t="str">
            <v>Tuberia estructural rectangular 180X65X4,0mm</v>
          </cell>
        </row>
        <row r="527">
          <cell r="A527" t="str">
            <v>Tuberia estructural rectangular 140X60X3,0mm</v>
          </cell>
        </row>
        <row r="528">
          <cell r="A528" t="str">
            <v>Tuberia estructural rectangular 120X60X2,5 mm</v>
          </cell>
        </row>
        <row r="529">
          <cell r="A529" t="str">
            <v>Tuberia estructural cuadrada 100X3,0 mm</v>
          </cell>
        </row>
        <row r="530">
          <cell r="A530" t="str">
            <v>Unión PVC-S 4 plg</v>
          </cell>
        </row>
        <row r="531">
          <cell r="A531" t="str">
            <v>Unión PVC-S 3 plg</v>
          </cell>
        </row>
        <row r="532">
          <cell r="A532" t="str">
            <v>Unión PVC-S 2 plg</v>
          </cell>
        </row>
        <row r="533">
          <cell r="A533" t="str">
            <v>Unión PVC-P 1/2 plg</v>
          </cell>
        </row>
        <row r="534">
          <cell r="A534" t="str">
            <v>Unión PVC-P 1 plg</v>
          </cell>
        </row>
        <row r="535">
          <cell r="A535" t="str">
            <v>Unión PVC-P 1 1/4"</v>
          </cell>
        </row>
        <row r="536">
          <cell r="A536" t="str">
            <v>Unión PVC-P 1 1/2"</v>
          </cell>
        </row>
        <row r="537">
          <cell r="A537" t="str">
            <v>Unión PVC-P 2 plg</v>
          </cell>
        </row>
        <row r="538">
          <cell r="A538" t="str">
            <v>Unión Conduit PVC 1/2"</v>
          </cell>
        </row>
        <row r="539">
          <cell r="A539" t="str">
            <v>Unión Canal amazonas</v>
          </cell>
        </row>
        <row r="540">
          <cell r="A540" t="str">
            <v>Unión canal a bajante Amazonas</v>
          </cell>
        </row>
        <row r="541">
          <cell r="A541" t="str">
            <v>Unión de Bajante Amazonas</v>
          </cell>
        </row>
        <row r="542">
          <cell r="A542" t="str">
            <v>Unión Galvanizada de 3/4"</v>
          </cell>
        </row>
        <row r="543">
          <cell r="A543" t="str">
            <v>Vara de clavo</v>
          </cell>
        </row>
        <row r="544">
          <cell r="A544" t="str">
            <v>Varilla Coper Well 5/8" x 8'</v>
          </cell>
        </row>
        <row r="545">
          <cell r="A545" t="str">
            <v>Varilla de 5/8"</v>
          </cell>
        </row>
        <row r="546">
          <cell r="A546" t="str">
            <v>Varilla de 10.5 cm.- 60.000</v>
          </cell>
        </row>
        <row r="547">
          <cell r="A547" t="str">
            <v>Varilla lisa de 1/2"</v>
          </cell>
        </row>
        <row r="548">
          <cell r="A548" t="str">
            <v>Varilla cuadrada de 1/2"</v>
          </cell>
        </row>
        <row r="549">
          <cell r="A549" t="str">
            <v>Ventana corrediza proyec.alum.Cal.18. Negra</v>
          </cell>
        </row>
        <row r="550">
          <cell r="A550" t="str">
            <v>Vidrio incoloro de 4mm pulido</v>
          </cell>
        </row>
        <row r="551">
          <cell r="A551" t="str">
            <v>VIDRIO TEMPLADO 008 M</v>
          </cell>
        </row>
        <row r="552">
          <cell r="A552" t="str">
            <v>Vinilo Color Tipo I</v>
          </cell>
        </row>
        <row r="553">
          <cell r="A553" t="str">
            <v>Wing Aluminio</v>
          </cell>
        </row>
        <row r="554">
          <cell r="A554" t="str">
            <v>Xipex concentrado -Gris</v>
          </cell>
        </row>
        <row r="555">
          <cell r="A555" t="str">
            <v>Xipex Admix C-2000</v>
          </cell>
        </row>
        <row r="556">
          <cell r="A556" t="str">
            <v>Yee sencilla 4"</v>
          </cell>
        </row>
        <row r="557">
          <cell r="A557" t="str">
            <v>Yee sencilla 3"</v>
          </cell>
        </row>
        <row r="558">
          <cell r="A558" t="str">
            <v>YE DE 4*2</v>
          </cell>
        </row>
        <row r="559">
          <cell r="A559" t="str">
            <v>YE DE 4*4</v>
          </cell>
        </row>
        <row r="560">
          <cell r="A560" t="str">
            <v>Zuncho de cinta band it de 1/2"</v>
          </cell>
        </row>
        <row r="561">
          <cell r="A561" t="str">
            <v>ICOPOR (ALIGERANTE PARA PLACA)</v>
          </cell>
        </row>
        <row r="562">
          <cell r="A562" t="str">
            <v>VIDRIO TEMPLADO 008 M</v>
          </cell>
        </row>
        <row r="563">
          <cell r="A563" t="str">
            <v>MEDIDOR DE GAS</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1"/>
      <sheetName val="ESTADO RED"/>
    </sheetNames>
    <sheetDataSet>
      <sheetData sheetId="0"/>
      <sheetData sheetId="1">
        <row r="1">
          <cell r="A1" t="str">
            <v>NIC</v>
          </cell>
          <cell r="B1" t="str">
            <v>DEUDA</v>
          </cell>
          <cell r="C1" t="str">
            <v>MESES</v>
          </cell>
        </row>
        <row r="2">
          <cell r="A2">
            <v>5012005</v>
          </cell>
          <cell r="B2">
            <v>122957</v>
          </cell>
          <cell r="C2">
            <v>40</v>
          </cell>
        </row>
        <row r="3">
          <cell r="A3">
            <v>5049861</v>
          </cell>
          <cell r="B3">
            <v>339090</v>
          </cell>
          <cell r="C3">
            <v>5</v>
          </cell>
        </row>
        <row r="4">
          <cell r="A4">
            <v>5051089</v>
          </cell>
          <cell r="B4">
            <v>54550</v>
          </cell>
          <cell r="C4">
            <v>1</v>
          </cell>
        </row>
        <row r="5">
          <cell r="A5">
            <v>5054224</v>
          </cell>
          <cell r="B5">
            <v>19640</v>
          </cell>
          <cell r="C5">
            <v>1</v>
          </cell>
        </row>
        <row r="6">
          <cell r="A6">
            <v>5059043</v>
          </cell>
          <cell r="B6">
            <v>1497930</v>
          </cell>
          <cell r="C6">
            <v>40</v>
          </cell>
        </row>
        <row r="7">
          <cell r="A7">
            <v>5059827</v>
          </cell>
          <cell r="B7">
            <v>2159589</v>
          </cell>
          <cell r="C7">
            <v>38</v>
          </cell>
        </row>
        <row r="8">
          <cell r="A8">
            <v>5059829</v>
          </cell>
          <cell r="B8">
            <v>6142595</v>
          </cell>
          <cell r="C8">
            <v>38</v>
          </cell>
        </row>
        <row r="9">
          <cell r="A9">
            <v>5059839</v>
          </cell>
          <cell r="B9">
            <v>2618083</v>
          </cell>
          <cell r="C9">
            <v>38</v>
          </cell>
        </row>
        <row r="10">
          <cell r="A10">
            <v>5060085</v>
          </cell>
          <cell r="B10">
            <v>149750</v>
          </cell>
          <cell r="C10">
            <v>1</v>
          </cell>
        </row>
        <row r="11">
          <cell r="A11">
            <v>5060385</v>
          </cell>
          <cell r="B11">
            <v>383302</v>
          </cell>
          <cell r="C11">
            <v>28</v>
          </cell>
        </row>
        <row r="12">
          <cell r="A12">
            <v>5062083</v>
          </cell>
          <cell r="B12">
            <v>15320</v>
          </cell>
          <cell r="C12">
            <v>1</v>
          </cell>
        </row>
        <row r="13">
          <cell r="A13">
            <v>5071575</v>
          </cell>
          <cell r="B13">
            <v>221383</v>
          </cell>
          <cell r="C13">
            <v>14</v>
          </cell>
        </row>
        <row r="14">
          <cell r="A14">
            <v>5071820</v>
          </cell>
          <cell r="B14">
            <v>16000</v>
          </cell>
          <cell r="C14">
            <v>1</v>
          </cell>
        </row>
        <row r="15">
          <cell r="A15">
            <v>5071824</v>
          </cell>
          <cell r="B15">
            <v>343098</v>
          </cell>
          <cell r="C15">
            <v>44</v>
          </cell>
        </row>
        <row r="16">
          <cell r="A16">
            <v>5071840</v>
          </cell>
          <cell r="B16">
            <v>486540</v>
          </cell>
          <cell r="C16">
            <v>4</v>
          </cell>
        </row>
        <row r="17">
          <cell r="A17">
            <v>5071841</v>
          </cell>
          <cell r="B17">
            <v>49480</v>
          </cell>
          <cell r="C17">
            <v>1</v>
          </cell>
        </row>
        <row r="18">
          <cell r="A18">
            <v>5071844</v>
          </cell>
          <cell r="B18">
            <v>516870</v>
          </cell>
          <cell r="C18">
            <v>8</v>
          </cell>
        </row>
        <row r="19">
          <cell r="A19">
            <v>5071866</v>
          </cell>
          <cell r="B19">
            <v>33750</v>
          </cell>
          <cell r="C19">
            <v>1</v>
          </cell>
        </row>
        <row r="20">
          <cell r="A20">
            <v>5071873</v>
          </cell>
          <cell r="B20">
            <v>11000</v>
          </cell>
          <cell r="C20">
            <v>2</v>
          </cell>
        </row>
        <row r="21">
          <cell r="A21">
            <v>5071875</v>
          </cell>
          <cell r="B21">
            <v>50950</v>
          </cell>
          <cell r="C21">
            <v>1</v>
          </cell>
        </row>
        <row r="22">
          <cell r="A22">
            <v>5071891</v>
          </cell>
          <cell r="B22">
            <v>115685</v>
          </cell>
          <cell r="C22">
            <v>53</v>
          </cell>
        </row>
        <row r="23">
          <cell r="A23">
            <v>5071904</v>
          </cell>
          <cell r="B23">
            <v>102720</v>
          </cell>
          <cell r="C23">
            <v>5</v>
          </cell>
        </row>
        <row r="24">
          <cell r="A24">
            <v>5106181</v>
          </cell>
          <cell r="B24">
            <v>26280</v>
          </cell>
          <cell r="C24">
            <v>3</v>
          </cell>
        </row>
        <row r="25">
          <cell r="A25">
            <v>5106187</v>
          </cell>
          <cell r="B25">
            <v>25360</v>
          </cell>
          <cell r="C25">
            <v>2</v>
          </cell>
        </row>
        <row r="26">
          <cell r="A26">
            <v>5106265</v>
          </cell>
          <cell r="B26">
            <v>43220</v>
          </cell>
          <cell r="C26">
            <v>1</v>
          </cell>
        </row>
        <row r="27">
          <cell r="A27">
            <v>5106270</v>
          </cell>
          <cell r="B27">
            <v>30740</v>
          </cell>
          <cell r="C27">
            <v>1</v>
          </cell>
        </row>
        <row r="28">
          <cell r="A28">
            <v>5106273</v>
          </cell>
          <cell r="B28">
            <v>186270</v>
          </cell>
          <cell r="C28">
            <v>2</v>
          </cell>
        </row>
        <row r="29">
          <cell r="A29">
            <v>5106295</v>
          </cell>
          <cell r="B29">
            <v>695740</v>
          </cell>
          <cell r="C29">
            <v>1</v>
          </cell>
        </row>
        <row r="30">
          <cell r="A30">
            <v>5106296</v>
          </cell>
          <cell r="B30">
            <v>2599895</v>
          </cell>
          <cell r="C30">
            <v>52</v>
          </cell>
        </row>
        <row r="31">
          <cell r="A31">
            <v>5106308</v>
          </cell>
          <cell r="B31">
            <v>587690</v>
          </cell>
          <cell r="C31">
            <v>8</v>
          </cell>
        </row>
        <row r="32">
          <cell r="A32">
            <v>5106310</v>
          </cell>
          <cell r="B32">
            <v>393980</v>
          </cell>
          <cell r="C32">
            <v>7</v>
          </cell>
        </row>
        <row r="33">
          <cell r="A33">
            <v>5106340</v>
          </cell>
          <cell r="B33">
            <v>219080</v>
          </cell>
          <cell r="C33">
            <v>4</v>
          </cell>
        </row>
        <row r="34">
          <cell r="A34">
            <v>5106342</v>
          </cell>
          <cell r="B34">
            <v>16720</v>
          </cell>
          <cell r="C34">
            <v>1</v>
          </cell>
        </row>
        <row r="35">
          <cell r="A35">
            <v>5106344</v>
          </cell>
          <cell r="B35">
            <v>25990</v>
          </cell>
          <cell r="C35">
            <v>1</v>
          </cell>
        </row>
        <row r="36">
          <cell r="A36">
            <v>5106346</v>
          </cell>
          <cell r="B36">
            <v>548423</v>
          </cell>
          <cell r="C36">
            <v>16</v>
          </cell>
        </row>
        <row r="37">
          <cell r="A37">
            <v>5106349</v>
          </cell>
          <cell r="B37">
            <v>1488902</v>
          </cell>
          <cell r="C37">
            <v>28</v>
          </cell>
        </row>
        <row r="38">
          <cell r="A38">
            <v>5106351</v>
          </cell>
          <cell r="B38">
            <v>43360</v>
          </cell>
          <cell r="C38">
            <v>1</v>
          </cell>
        </row>
        <row r="39">
          <cell r="A39">
            <v>5106352</v>
          </cell>
          <cell r="B39">
            <v>20240</v>
          </cell>
          <cell r="C39">
            <v>1</v>
          </cell>
        </row>
        <row r="40">
          <cell r="A40">
            <v>5106357</v>
          </cell>
          <cell r="B40">
            <v>10400</v>
          </cell>
          <cell r="C40">
            <v>1</v>
          </cell>
        </row>
        <row r="41">
          <cell r="A41">
            <v>5106505</v>
          </cell>
          <cell r="B41">
            <v>119570</v>
          </cell>
          <cell r="C41">
            <v>2</v>
          </cell>
        </row>
        <row r="42">
          <cell r="A42">
            <v>5106506</v>
          </cell>
          <cell r="B42">
            <v>31960</v>
          </cell>
          <cell r="C42">
            <v>2</v>
          </cell>
        </row>
        <row r="43">
          <cell r="A43">
            <v>5109997</v>
          </cell>
          <cell r="B43">
            <v>30000</v>
          </cell>
          <cell r="C43">
            <v>1</v>
          </cell>
        </row>
        <row r="44">
          <cell r="A44">
            <v>5110020</v>
          </cell>
          <cell r="B44">
            <v>377790</v>
          </cell>
          <cell r="C44">
            <v>7</v>
          </cell>
        </row>
        <row r="45">
          <cell r="A45">
            <v>5110329</v>
          </cell>
          <cell r="B45">
            <v>1438880</v>
          </cell>
          <cell r="C45">
            <v>48</v>
          </cell>
        </row>
        <row r="46">
          <cell r="A46">
            <v>5110351</v>
          </cell>
          <cell r="B46">
            <v>1043136</v>
          </cell>
          <cell r="C46">
            <v>40</v>
          </cell>
        </row>
        <row r="47">
          <cell r="A47">
            <v>5110393</v>
          </cell>
          <cell r="B47">
            <v>16140</v>
          </cell>
          <cell r="C47">
            <v>1</v>
          </cell>
        </row>
        <row r="48">
          <cell r="A48">
            <v>5110403</v>
          </cell>
          <cell r="B48">
            <v>820870</v>
          </cell>
          <cell r="C48">
            <v>0</v>
          </cell>
        </row>
        <row r="49">
          <cell r="A49">
            <v>5110491</v>
          </cell>
          <cell r="B49">
            <v>376130</v>
          </cell>
          <cell r="C49">
            <v>1</v>
          </cell>
        </row>
        <row r="50">
          <cell r="A50">
            <v>5110574</v>
          </cell>
          <cell r="B50">
            <v>100000</v>
          </cell>
          <cell r="C50">
            <v>4</v>
          </cell>
        </row>
        <row r="51">
          <cell r="A51">
            <v>5110620</v>
          </cell>
          <cell r="B51">
            <v>103150</v>
          </cell>
          <cell r="C51">
            <v>1</v>
          </cell>
        </row>
        <row r="52">
          <cell r="A52">
            <v>5110651</v>
          </cell>
          <cell r="B52">
            <v>91830</v>
          </cell>
          <cell r="C52">
            <v>0</v>
          </cell>
        </row>
        <row r="53">
          <cell r="A53">
            <v>5110669</v>
          </cell>
          <cell r="B53">
            <v>53220</v>
          </cell>
          <cell r="C53">
            <v>9</v>
          </cell>
        </row>
        <row r="54">
          <cell r="A54">
            <v>5110786</v>
          </cell>
          <cell r="B54">
            <v>16380</v>
          </cell>
          <cell r="C54">
            <v>1</v>
          </cell>
        </row>
        <row r="55">
          <cell r="A55">
            <v>5110823</v>
          </cell>
          <cell r="B55">
            <v>6580</v>
          </cell>
          <cell r="C55">
            <v>6</v>
          </cell>
        </row>
        <row r="56">
          <cell r="A56">
            <v>5110981</v>
          </cell>
          <cell r="B56">
            <v>417880</v>
          </cell>
          <cell r="C56">
            <v>7</v>
          </cell>
        </row>
        <row r="57">
          <cell r="A57">
            <v>5111021</v>
          </cell>
          <cell r="B57">
            <v>40000</v>
          </cell>
          <cell r="C57">
            <v>1</v>
          </cell>
        </row>
        <row r="58">
          <cell r="A58">
            <v>5111085</v>
          </cell>
          <cell r="B58">
            <v>113360</v>
          </cell>
          <cell r="C58">
            <v>1</v>
          </cell>
        </row>
        <row r="59">
          <cell r="A59">
            <v>5111148</v>
          </cell>
          <cell r="B59">
            <v>15020</v>
          </cell>
          <cell r="C59">
            <v>1</v>
          </cell>
        </row>
        <row r="60">
          <cell r="A60">
            <v>5111158</v>
          </cell>
          <cell r="B60">
            <v>18090</v>
          </cell>
          <cell r="C60">
            <v>1</v>
          </cell>
        </row>
        <row r="61">
          <cell r="A61">
            <v>5111187</v>
          </cell>
          <cell r="B61">
            <v>493850</v>
          </cell>
          <cell r="C61">
            <v>16</v>
          </cell>
        </row>
        <row r="62">
          <cell r="A62">
            <v>5111261</v>
          </cell>
          <cell r="B62">
            <v>51770</v>
          </cell>
          <cell r="C62">
            <v>1</v>
          </cell>
        </row>
        <row r="63">
          <cell r="A63">
            <v>5111271</v>
          </cell>
          <cell r="B63">
            <v>2256416</v>
          </cell>
          <cell r="C63">
            <v>53</v>
          </cell>
        </row>
        <row r="64">
          <cell r="A64">
            <v>5111343</v>
          </cell>
          <cell r="B64">
            <v>35355</v>
          </cell>
          <cell r="C64">
            <v>14</v>
          </cell>
        </row>
        <row r="65">
          <cell r="A65">
            <v>5111372</v>
          </cell>
          <cell r="B65">
            <v>19700</v>
          </cell>
          <cell r="C65">
            <v>4</v>
          </cell>
        </row>
        <row r="66">
          <cell r="A66">
            <v>5111378</v>
          </cell>
          <cell r="B66">
            <v>100000</v>
          </cell>
          <cell r="C66">
            <v>1</v>
          </cell>
        </row>
        <row r="67">
          <cell r="A67">
            <v>5111389</v>
          </cell>
          <cell r="B67">
            <v>59090</v>
          </cell>
          <cell r="C67">
            <v>1</v>
          </cell>
        </row>
        <row r="68">
          <cell r="A68">
            <v>5111400</v>
          </cell>
          <cell r="B68">
            <v>23210</v>
          </cell>
          <cell r="C68">
            <v>1</v>
          </cell>
        </row>
        <row r="69">
          <cell r="A69">
            <v>5111409</v>
          </cell>
          <cell r="B69">
            <v>22160</v>
          </cell>
          <cell r="C69">
            <v>1</v>
          </cell>
        </row>
        <row r="70">
          <cell r="A70">
            <v>5111450</v>
          </cell>
          <cell r="B70">
            <v>53660</v>
          </cell>
          <cell r="C70">
            <v>0</v>
          </cell>
        </row>
        <row r="71">
          <cell r="A71">
            <v>5111458</v>
          </cell>
          <cell r="B71">
            <v>95590</v>
          </cell>
          <cell r="C71">
            <v>1</v>
          </cell>
        </row>
        <row r="72">
          <cell r="A72">
            <v>5111500</v>
          </cell>
          <cell r="B72">
            <v>516060</v>
          </cell>
          <cell r="C72">
            <v>0</v>
          </cell>
        </row>
        <row r="73">
          <cell r="A73">
            <v>5111579</v>
          </cell>
          <cell r="B73">
            <v>582100</v>
          </cell>
          <cell r="C73">
            <v>10</v>
          </cell>
        </row>
        <row r="74">
          <cell r="A74">
            <v>5111592</v>
          </cell>
          <cell r="B74">
            <v>153127</v>
          </cell>
          <cell r="C74">
            <v>53</v>
          </cell>
        </row>
        <row r="75">
          <cell r="A75">
            <v>5111861</v>
          </cell>
          <cell r="B75">
            <v>616610</v>
          </cell>
          <cell r="C75">
            <v>0</v>
          </cell>
        </row>
        <row r="76">
          <cell r="A76">
            <v>5111869</v>
          </cell>
          <cell r="B76">
            <v>316810</v>
          </cell>
          <cell r="C76">
            <v>-1</v>
          </cell>
        </row>
        <row r="77">
          <cell r="A77">
            <v>5111927</v>
          </cell>
          <cell r="B77">
            <v>58310</v>
          </cell>
          <cell r="C77">
            <v>1</v>
          </cell>
        </row>
        <row r="78">
          <cell r="A78">
            <v>5111943</v>
          </cell>
          <cell r="B78">
            <v>370830</v>
          </cell>
          <cell r="C78">
            <v>3</v>
          </cell>
        </row>
        <row r="79">
          <cell r="A79">
            <v>5111954</v>
          </cell>
          <cell r="B79">
            <v>1574426</v>
          </cell>
          <cell r="C79">
            <v>38</v>
          </cell>
        </row>
        <row r="80">
          <cell r="A80">
            <v>5111986</v>
          </cell>
          <cell r="B80">
            <v>770180</v>
          </cell>
          <cell r="C80">
            <v>0</v>
          </cell>
        </row>
        <row r="81">
          <cell r="A81">
            <v>5111997</v>
          </cell>
          <cell r="B81">
            <v>497700</v>
          </cell>
          <cell r="C81">
            <v>-1</v>
          </cell>
        </row>
        <row r="82">
          <cell r="A82">
            <v>5112197</v>
          </cell>
          <cell r="B82">
            <v>118560</v>
          </cell>
          <cell r="C82">
            <v>5</v>
          </cell>
        </row>
        <row r="83">
          <cell r="A83">
            <v>5112208</v>
          </cell>
          <cell r="B83">
            <v>217770</v>
          </cell>
          <cell r="C83">
            <v>5</v>
          </cell>
        </row>
        <row r="84">
          <cell r="A84">
            <v>5112239</v>
          </cell>
          <cell r="B84">
            <v>37190</v>
          </cell>
          <cell r="C84">
            <v>1</v>
          </cell>
        </row>
        <row r="85">
          <cell r="A85">
            <v>5112292</v>
          </cell>
          <cell r="B85">
            <v>22750</v>
          </cell>
          <cell r="C85">
            <v>1</v>
          </cell>
        </row>
        <row r="86">
          <cell r="A86">
            <v>5112356</v>
          </cell>
          <cell r="B86">
            <v>614420</v>
          </cell>
          <cell r="C86">
            <v>8</v>
          </cell>
        </row>
        <row r="87">
          <cell r="A87">
            <v>5112416</v>
          </cell>
          <cell r="B87">
            <v>2448827</v>
          </cell>
          <cell r="C87">
            <v>16</v>
          </cell>
        </row>
        <row r="88">
          <cell r="A88">
            <v>5112427</v>
          </cell>
          <cell r="B88">
            <v>9210</v>
          </cell>
          <cell r="C88">
            <v>1</v>
          </cell>
        </row>
        <row r="89">
          <cell r="A89">
            <v>5112485</v>
          </cell>
          <cell r="B89">
            <v>152710</v>
          </cell>
          <cell r="C89">
            <v>4</v>
          </cell>
        </row>
        <row r="90">
          <cell r="A90">
            <v>5112519</v>
          </cell>
          <cell r="B90">
            <v>17210</v>
          </cell>
          <cell r="C90">
            <v>1</v>
          </cell>
        </row>
        <row r="91">
          <cell r="A91">
            <v>5112530</v>
          </cell>
          <cell r="B91">
            <v>332030</v>
          </cell>
          <cell r="C91">
            <v>6</v>
          </cell>
        </row>
        <row r="92">
          <cell r="A92">
            <v>5112574</v>
          </cell>
          <cell r="B92">
            <v>3252</v>
          </cell>
          <cell r="C92">
            <v>1</v>
          </cell>
        </row>
        <row r="93">
          <cell r="A93">
            <v>5112593</v>
          </cell>
          <cell r="B93">
            <v>90</v>
          </cell>
          <cell r="C93">
            <v>1</v>
          </cell>
        </row>
        <row r="94">
          <cell r="A94">
            <v>5112652</v>
          </cell>
          <cell r="B94">
            <v>1671450</v>
          </cell>
          <cell r="C94">
            <v>9</v>
          </cell>
        </row>
        <row r="95">
          <cell r="A95">
            <v>5112674</v>
          </cell>
          <cell r="B95">
            <v>344620</v>
          </cell>
          <cell r="C95">
            <v>4</v>
          </cell>
        </row>
        <row r="96">
          <cell r="A96">
            <v>5112748</v>
          </cell>
          <cell r="B96">
            <v>483880</v>
          </cell>
          <cell r="C96">
            <v>8</v>
          </cell>
        </row>
        <row r="97">
          <cell r="A97">
            <v>5112757</v>
          </cell>
          <cell r="B97">
            <v>415960</v>
          </cell>
          <cell r="C97">
            <v>8</v>
          </cell>
        </row>
        <row r="98">
          <cell r="A98">
            <v>5112776</v>
          </cell>
          <cell r="B98">
            <v>12730</v>
          </cell>
          <cell r="C98">
            <v>1</v>
          </cell>
        </row>
        <row r="99">
          <cell r="A99">
            <v>5112797</v>
          </cell>
          <cell r="B99">
            <v>209680</v>
          </cell>
          <cell r="C99">
            <v>6</v>
          </cell>
        </row>
        <row r="100">
          <cell r="A100">
            <v>5112815</v>
          </cell>
          <cell r="B100">
            <v>500257</v>
          </cell>
          <cell r="C100">
            <v>23</v>
          </cell>
        </row>
        <row r="101">
          <cell r="A101">
            <v>5112833</v>
          </cell>
          <cell r="B101">
            <v>194820</v>
          </cell>
          <cell r="C101">
            <v>4</v>
          </cell>
        </row>
        <row r="102">
          <cell r="A102">
            <v>5112850</v>
          </cell>
          <cell r="B102">
            <v>1522445</v>
          </cell>
          <cell r="C102">
            <v>53</v>
          </cell>
        </row>
        <row r="103">
          <cell r="A103">
            <v>5112861</v>
          </cell>
          <cell r="B103">
            <v>1360504</v>
          </cell>
          <cell r="C103">
            <v>51</v>
          </cell>
        </row>
        <row r="104">
          <cell r="A104">
            <v>5112872</v>
          </cell>
          <cell r="B104">
            <v>1054530</v>
          </cell>
          <cell r="C104">
            <v>28</v>
          </cell>
        </row>
        <row r="105">
          <cell r="A105">
            <v>5113006</v>
          </cell>
          <cell r="B105">
            <v>1064618</v>
          </cell>
          <cell r="C105">
            <v>18</v>
          </cell>
        </row>
        <row r="106">
          <cell r="A106">
            <v>5113017</v>
          </cell>
          <cell r="B106">
            <v>32840</v>
          </cell>
          <cell r="C106">
            <v>1</v>
          </cell>
        </row>
        <row r="107">
          <cell r="A107">
            <v>5113057</v>
          </cell>
          <cell r="B107">
            <v>231760</v>
          </cell>
          <cell r="C107">
            <v>-1</v>
          </cell>
        </row>
        <row r="108">
          <cell r="A108">
            <v>5113086</v>
          </cell>
          <cell r="B108">
            <v>11050</v>
          </cell>
          <cell r="C108">
            <v>1</v>
          </cell>
        </row>
        <row r="109">
          <cell r="A109">
            <v>5113097</v>
          </cell>
          <cell r="B109">
            <v>390431</v>
          </cell>
          <cell r="C109">
            <v>13</v>
          </cell>
        </row>
        <row r="110">
          <cell r="A110">
            <v>5113113</v>
          </cell>
          <cell r="B110">
            <v>1376390</v>
          </cell>
          <cell r="C110">
            <v>8</v>
          </cell>
        </row>
        <row r="111">
          <cell r="A111">
            <v>5113256</v>
          </cell>
          <cell r="B111">
            <v>273779</v>
          </cell>
          <cell r="C111">
            <v>34</v>
          </cell>
        </row>
        <row r="112">
          <cell r="A112">
            <v>5113299</v>
          </cell>
          <cell r="B112">
            <v>324570</v>
          </cell>
          <cell r="C112">
            <v>-1</v>
          </cell>
        </row>
        <row r="113">
          <cell r="A113">
            <v>5113329</v>
          </cell>
          <cell r="B113">
            <v>27150</v>
          </cell>
          <cell r="C113">
            <v>2</v>
          </cell>
        </row>
        <row r="114">
          <cell r="A114">
            <v>5113447</v>
          </cell>
          <cell r="B114">
            <v>1082290</v>
          </cell>
          <cell r="C114">
            <v>-1</v>
          </cell>
        </row>
        <row r="115">
          <cell r="A115">
            <v>5113660</v>
          </cell>
          <cell r="B115">
            <v>24880</v>
          </cell>
          <cell r="C115">
            <v>1</v>
          </cell>
        </row>
        <row r="116">
          <cell r="A116">
            <v>5113704</v>
          </cell>
          <cell r="B116">
            <v>179580</v>
          </cell>
          <cell r="C116">
            <v>7</v>
          </cell>
        </row>
        <row r="117">
          <cell r="A117">
            <v>5113714</v>
          </cell>
          <cell r="B117">
            <v>31850</v>
          </cell>
          <cell r="C117">
            <v>1</v>
          </cell>
        </row>
        <row r="118">
          <cell r="A118">
            <v>5113722</v>
          </cell>
          <cell r="B118">
            <v>36890</v>
          </cell>
          <cell r="C118">
            <v>1</v>
          </cell>
        </row>
        <row r="119">
          <cell r="A119">
            <v>5113786</v>
          </cell>
          <cell r="B119">
            <v>40820</v>
          </cell>
          <cell r="C119">
            <v>1</v>
          </cell>
        </row>
        <row r="120">
          <cell r="A120">
            <v>5113790</v>
          </cell>
          <cell r="B120">
            <v>2205820</v>
          </cell>
          <cell r="C120">
            <v>53</v>
          </cell>
        </row>
        <row r="121">
          <cell r="A121">
            <v>5113870</v>
          </cell>
          <cell r="B121">
            <v>83770</v>
          </cell>
          <cell r="C121">
            <v>-1</v>
          </cell>
        </row>
        <row r="122">
          <cell r="A122">
            <v>5113941</v>
          </cell>
          <cell r="B122">
            <v>386250</v>
          </cell>
          <cell r="C122">
            <v>-1</v>
          </cell>
        </row>
        <row r="123">
          <cell r="A123">
            <v>5113951</v>
          </cell>
          <cell r="B123">
            <v>504640</v>
          </cell>
          <cell r="C123">
            <v>0</v>
          </cell>
        </row>
        <row r="124">
          <cell r="A124">
            <v>5113981</v>
          </cell>
          <cell r="B124">
            <v>41630</v>
          </cell>
          <cell r="C124">
            <v>1</v>
          </cell>
        </row>
        <row r="125">
          <cell r="A125">
            <v>5114063</v>
          </cell>
          <cell r="B125">
            <v>24810</v>
          </cell>
          <cell r="C125">
            <v>1</v>
          </cell>
        </row>
        <row r="126">
          <cell r="A126">
            <v>5114229</v>
          </cell>
          <cell r="B126">
            <v>86700</v>
          </cell>
          <cell r="C126">
            <v>2</v>
          </cell>
        </row>
        <row r="127">
          <cell r="A127">
            <v>5114257</v>
          </cell>
          <cell r="B127">
            <v>1555861</v>
          </cell>
          <cell r="C127">
            <v>29</v>
          </cell>
        </row>
        <row r="128">
          <cell r="A128">
            <v>5114299</v>
          </cell>
          <cell r="B128">
            <v>2320129</v>
          </cell>
          <cell r="C128">
            <v>52</v>
          </cell>
        </row>
        <row r="129">
          <cell r="A129">
            <v>5114532</v>
          </cell>
          <cell r="B129">
            <v>53130</v>
          </cell>
          <cell r="C129">
            <v>1</v>
          </cell>
        </row>
        <row r="130">
          <cell r="A130">
            <v>5114570</v>
          </cell>
          <cell r="B130">
            <v>26050</v>
          </cell>
          <cell r="C130">
            <v>1</v>
          </cell>
        </row>
        <row r="131">
          <cell r="A131">
            <v>5114624</v>
          </cell>
          <cell r="B131">
            <v>32740</v>
          </cell>
          <cell r="C131">
            <v>1</v>
          </cell>
        </row>
        <row r="132">
          <cell r="A132">
            <v>5114640</v>
          </cell>
          <cell r="B132">
            <v>675730</v>
          </cell>
          <cell r="C132">
            <v>0</v>
          </cell>
        </row>
        <row r="133">
          <cell r="A133">
            <v>5114645</v>
          </cell>
          <cell r="B133">
            <v>143830</v>
          </cell>
          <cell r="C133">
            <v>5</v>
          </cell>
        </row>
        <row r="134">
          <cell r="A134">
            <v>5114650</v>
          </cell>
          <cell r="B134">
            <v>223900</v>
          </cell>
          <cell r="C134">
            <v>4</v>
          </cell>
        </row>
        <row r="135">
          <cell r="A135">
            <v>5114657</v>
          </cell>
          <cell r="B135">
            <v>18270</v>
          </cell>
          <cell r="C135">
            <v>4</v>
          </cell>
        </row>
        <row r="136">
          <cell r="A136">
            <v>5114665</v>
          </cell>
          <cell r="B136">
            <v>14540</v>
          </cell>
          <cell r="C136">
            <v>1</v>
          </cell>
        </row>
        <row r="137">
          <cell r="A137">
            <v>5114667</v>
          </cell>
          <cell r="B137">
            <v>1027350</v>
          </cell>
          <cell r="C137">
            <v>1</v>
          </cell>
        </row>
        <row r="138">
          <cell r="A138">
            <v>5114669</v>
          </cell>
          <cell r="B138">
            <v>104380</v>
          </cell>
          <cell r="C138">
            <v>-1</v>
          </cell>
        </row>
        <row r="139">
          <cell r="A139">
            <v>5114672</v>
          </cell>
          <cell r="B139">
            <v>515990</v>
          </cell>
          <cell r="C139">
            <v>1</v>
          </cell>
        </row>
        <row r="140">
          <cell r="A140">
            <v>5114674</v>
          </cell>
          <cell r="B140">
            <v>1839827</v>
          </cell>
          <cell r="C140">
            <v>52</v>
          </cell>
        </row>
        <row r="141">
          <cell r="A141">
            <v>5114677</v>
          </cell>
          <cell r="B141">
            <v>367412</v>
          </cell>
          <cell r="C141">
            <v>16</v>
          </cell>
        </row>
        <row r="142">
          <cell r="A142">
            <v>5114678</v>
          </cell>
          <cell r="B142">
            <v>148560</v>
          </cell>
          <cell r="C142">
            <v>4</v>
          </cell>
        </row>
        <row r="143">
          <cell r="A143">
            <v>5114680</v>
          </cell>
          <cell r="B143">
            <v>273570</v>
          </cell>
          <cell r="C143">
            <v>4</v>
          </cell>
        </row>
        <row r="144">
          <cell r="A144">
            <v>5114681</v>
          </cell>
          <cell r="B144">
            <v>474273</v>
          </cell>
          <cell r="C144">
            <v>31</v>
          </cell>
        </row>
        <row r="145">
          <cell r="A145">
            <v>5114694</v>
          </cell>
          <cell r="B145">
            <v>19820</v>
          </cell>
          <cell r="C145">
            <v>2</v>
          </cell>
        </row>
        <row r="146">
          <cell r="A146">
            <v>5114696</v>
          </cell>
          <cell r="B146">
            <v>2560</v>
          </cell>
          <cell r="C146">
            <v>1</v>
          </cell>
        </row>
        <row r="147">
          <cell r="A147">
            <v>5114698</v>
          </cell>
          <cell r="B147">
            <v>137340</v>
          </cell>
          <cell r="C147">
            <v>0</v>
          </cell>
        </row>
        <row r="148">
          <cell r="A148">
            <v>5114703</v>
          </cell>
          <cell r="B148">
            <v>562690</v>
          </cell>
          <cell r="C148">
            <v>7</v>
          </cell>
        </row>
        <row r="149">
          <cell r="A149">
            <v>5114713</v>
          </cell>
          <cell r="B149">
            <v>61200</v>
          </cell>
          <cell r="C149">
            <v>1</v>
          </cell>
        </row>
        <row r="150">
          <cell r="A150">
            <v>5114714</v>
          </cell>
          <cell r="B150">
            <v>49500</v>
          </cell>
          <cell r="C150">
            <v>1</v>
          </cell>
        </row>
        <row r="151">
          <cell r="A151">
            <v>5114715</v>
          </cell>
          <cell r="B151">
            <v>1526088</v>
          </cell>
          <cell r="C151">
            <v>51</v>
          </cell>
        </row>
        <row r="152">
          <cell r="A152">
            <v>5114721</v>
          </cell>
          <cell r="B152">
            <v>95912</v>
          </cell>
          <cell r="C152">
            <v>27</v>
          </cell>
        </row>
        <row r="153">
          <cell r="A153">
            <v>5114723</v>
          </cell>
          <cell r="B153">
            <v>399520</v>
          </cell>
          <cell r="C153">
            <v>0</v>
          </cell>
        </row>
        <row r="154">
          <cell r="A154">
            <v>5114728</v>
          </cell>
          <cell r="B154">
            <v>218100</v>
          </cell>
          <cell r="C154">
            <v>0</v>
          </cell>
        </row>
        <row r="155">
          <cell r="A155">
            <v>5114731</v>
          </cell>
          <cell r="B155">
            <v>0</v>
          </cell>
          <cell r="C155">
            <v>1</v>
          </cell>
        </row>
        <row r="156">
          <cell r="A156">
            <v>5114734</v>
          </cell>
          <cell r="B156">
            <v>177383</v>
          </cell>
          <cell r="C156">
            <v>16</v>
          </cell>
        </row>
        <row r="157">
          <cell r="A157">
            <v>5114737</v>
          </cell>
          <cell r="B157">
            <v>530210</v>
          </cell>
          <cell r="C157">
            <v>0</v>
          </cell>
        </row>
        <row r="158">
          <cell r="A158">
            <v>5114740</v>
          </cell>
          <cell r="B158">
            <v>398220</v>
          </cell>
          <cell r="C158">
            <v>2</v>
          </cell>
        </row>
        <row r="159">
          <cell r="A159">
            <v>5114743</v>
          </cell>
          <cell r="B159">
            <v>1048849</v>
          </cell>
          <cell r="C159">
            <v>38</v>
          </cell>
        </row>
        <row r="160">
          <cell r="A160">
            <v>5114750</v>
          </cell>
          <cell r="B160">
            <v>857090</v>
          </cell>
          <cell r="C160">
            <v>8</v>
          </cell>
        </row>
        <row r="161">
          <cell r="A161">
            <v>5114761</v>
          </cell>
          <cell r="B161">
            <v>643240</v>
          </cell>
          <cell r="C161">
            <v>2</v>
          </cell>
        </row>
        <row r="162">
          <cell r="A162">
            <v>5114772</v>
          </cell>
          <cell r="B162">
            <v>833210</v>
          </cell>
          <cell r="C162">
            <v>0</v>
          </cell>
        </row>
        <row r="163">
          <cell r="A163">
            <v>5114799</v>
          </cell>
          <cell r="B163">
            <v>56930</v>
          </cell>
          <cell r="C163">
            <v>1</v>
          </cell>
        </row>
        <row r="164">
          <cell r="A164">
            <v>5114950</v>
          </cell>
          <cell r="B164">
            <v>157210</v>
          </cell>
          <cell r="C164">
            <v>-1</v>
          </cell>
        </row>
        <row r="165">
          <cell r="A165">
            <v>5115024</v>
          </cell>
          <cell r="B165">
            <v>620577</v>
          </cell>
          <cell r="C165">
            <v>27</v>
          </cell>
        </row>
        <row r="166">
          <cell r="A166">
            <v>5115184</v>
          </cell>
          <cell r="B166">
            <v>470360</v>
          </cell>
          <cell r="C166">
            <v>9</v>
          </cell>
        </row>
        <row r="167">
          <cell r="A167">
            <v>5115242</v>
          </cell>
          <cell r="B167">
            <v>56060</v>
          </cell>
          <cell r="C167">
            <v>1</v>
          </cell>
        </row>
        <row r="168">
          <cell r="A168">
            <v>5115252</v>
          </cell>
          <cell r="B168">
            <v>30990</v>
          </cell>
          <cell r="C168">
            <v>1</v>
          </cell>
        </row>
        <row r="169">
          <cell r="A169">
            <v>5115273</v>
          </cell>
          <cell r="B169">
            <v>114250</v>
          </cell>
          <cell r="C169">
            <v>7</v>
          </cell>
        </row>
        <row r="170">
          <cell r="A170">
            <v>5115298</v>
          </cell>
          <cell r="B170">
            <v>28110</v>
          </cell>
          <cell r="C170">
            <v>1</v>
          </cell>
        </row>
        <row r="171">
          <cell r="A171">
            <v>5115348</v>
          </cell>
          <cell r="B171">
            <v>139010</v>
          </cell>
          <cell r="C171">
            <v>3</v>
          </cell>
        </row>
        <row r="172">
          <cell r="A172">
            <v>5115380</v>
          </cell>
          <cell r="B172">
            <v>2060424</v>
          </cell>
          <cell r="C172">
            <v>53</v>
          </cell>
        </row>
        <row r="173">
          <cell r="A173">
            <v>5115401</v>
          </cell>
          <cell r="B173">
            <v>77640</v>
          </cell>
          <cell r="C173">
            <v>4</v>
          </cell>
        </row>
        <row r="174">
          <cell r="A174">
            <v>5115551</v>
          </cell>
          <cell r="B174">
            <v>19130</v>
          </cell>
          <cell r="C174">
            <v>1</v>
          </cell>
        </row>
        <row r="175">
          <cell r="A175">
            <v>5115561</v>
          </cell>
          <cell r="B175">
            <v>31940</v>
          </cell>
          <cell r="C175">
            <v>2</v>
          </cell>
        </row>
        <row r="176">
          <cell r="A176">
            <v>5115583</v>
          </cell>
          <cell r="B176">
            <v>38420</v>
          </cell>
          <cell r="C176">
            <v>1</v>
          </cell>
        </row>
        <row r="177">
          <cell r="A177">
            <v>5115624</v>
          </cell>
          <cell r="B177">
            <v>867190</v>
          </cell>
          <cell r="C177">
            <v>3</v>
          </cell>
        </row>
        <row r="178">
          <cell r="A178">
            <v>5115644</v>
          </cell>
          <cell r="B178">
            <v>83630</v>
          </cell>
          <cell r="C178">
            <v>2</v>
          </cell>
        </row>
        <row r="179">
          <cell r="A179">
            <v>5115661</v>
          </cell>
          <cell r="B179">
            <v>9750</v>
          </cell>
          <cell r="C179">
            <v>1</v>
          </cell>
        </row>
        <row r="180">
          <cell r="A180">
            <v>5115671</v>
          </cell>
          <cell r="B180">
            <v>547590</v>
          </cell>
          <cell r="C180">
            <v>7</v>
          </cell>
        </row>
        <row r="181">
          <cell r="A181">
            <v>5115681</v>
          </cell>
          <cell r="B181">
            <v>43240</v>
          </cell>
          <cell r="C181">
            <v>1</v>
          </cell>
        </row>
        <row r="182">
          <cell r="A182">
            <v>5115728</v>
          </cell>
          <cell r="B182">
            <v>24970</v>
          </cell>
          <cell r="C182">
            <v>1</v>
          </cell>
        </row>
        <row r="183">
          <cell r="A183">
            <v>5115738</v>
          </cell>
          <cell r="B183">
            <v>23970</v>
          </cell>
          <cell r="C183">
            <v>2</v>
          </cell>
        </row>
        <row r="184">
          <cell r="A184">
            <v>5115848</v>
          </cell>
          <cell r="B184">
            <v>49620</v>
          </cell>
          <cell r="C184">
            <v>1</v>
          </cell>
        </row>
        <row r="185">
          <cell r="A185">
            <v>5115869</v>
          </cell>
          <cell r="B185">
            <v>25580</v>
          </cell>
          <cell r="C185">
            <v>1</v>
          </cell>
        </row>
        <row r="186">
          <cell r="A186">
            <v>5115913</v>
          </cell>
          <cell r="B186">
            <v>1494143</v>
          </cell>
          <cell r="C186">
            <v>52</v>
          </cell>
        </row>
        <row r="187">
          <cell r="A187">
            <v>5115934</v>
          </cell>
          <cell r="B187">
            <v>215650</v>
          </cell>
          <cell r="C187">
            <v>3</v>
          </cell>
        </row>
        <row r="188">
          <cell r="A188">
            <v>5115955</v>
          </cell>
          <cell r="B188">
            <v>8100</v>
          </cell>
          <cell r="C188">
            <v>1</v>
          </cell>
        </row>
        <row r="189">
          <cell r="A189">
            <v>5115965</v>
          </cell>
          <cell r="B189">
            <v>41380</v>
          </cell>
          <cell r="C189">
            <v>1</v>
          </cell>
        </row>
        <row r="190">
          <cell r="A190">
            <v>5115984</v>
          </cell>
          <cell r="B190">
            <v>2136000</v>
          </cell>
          <cell r="C190">
            <v>3</v>
          </cell>
        </row>
        <row r="191">
          <cell r="A191">
            <v>5116007</v>
          </cell>
          <cell r="B191">
            <v>45840</v>
          </cell>
          <cell r="C191">
            <v>3</v>
          </cell>
        </row>
        <row r="192">
          <cell r="A192">
            <v>5116048</v>
          </cell>
          <cell r="B192">
            <v>283650</v>
          </cell>
          <cell r="C192">
            <v>-1</v>
          </cell>
        </row>
        <row r="193">
          <cell r="A193">
            <v>5116059</v>
          </cell>
          <cell r="B193">
            <v>133330</v>
          </cell>
          <cell r="C193">
            <v>2</v>
          </cell>
        </row>
        <row r="194">
          <cell r="A194">
            <v>5116181</v>
          </cell>
          <cell r="B194">
            <v>152010</v>
          </cell>
          <cell r="C194">
            <v>1</v>
          </cell>
        </row>
        <row r="195">
          <cell r="A195">
            <v>5116191</v>
          </cell>
          <cell r="B195">
            <v>36710</v>
          </cell>
          <cell r="C195">
            <v>1</v>
          </cell>
        </row>
        <row r="196">
          <cell r="A196">
            <v>5116212</v>
          </cell>
          <cell r="B196">
            <v>192870</v>
          </cell>
          <cell r="C196">
            <v>5</v>
          </cell>
        </row>
        <row r="197">
          <cell r="A197">
            <v>5116284</v>
          </cell>
          <cell r="B197">
            <v>12400</v>
          </cell>
          <cell r="C197">
            <v>2</v>
          </cell>
        </row>
        <row r="198">
          <cell r="A198">
            <v>5116316</v>
          </cell>
          <cell r="B198">
            <v>108870</v>
          </cell>
          <cell r="C198">
            <v>1</v>
          </cell>
        </row>
        <row r="199">
          <cell r="A199">
            <v>5116347</v>
          </cell>
          <cell r="B199">
            <v>143740</v>
          </cell>
          <cell r="C199">
            <v>3</v>
          </cell>
        </row>
        <row r="200">
          <cell r="A200">
            <v>5116358</v>
          </cell>
          <cell r="B200">
            <v>730125</v>
          </cell>
          <cell r="C200">
            <v>19</v>
          </cell>
        </row>
        <row r="201">
          <cell r="A201">
            <v>5116455</v>
          </cell>
          <cell r="B201">
            <v>4910</v>
          </cell>
          <cell r="C201">
            <v>1</v>
          </cell>
        </row>
        <row r="202">
          <cell r="A202">
            <v>5116459</v>
          </cell>
          <cell r="B202">
            <v>29480</v>
          </cell>
          <cell r="C202">
            <v>1</v>
          </cell>
        </row>
        <row r="203">
          <cell r="A203">
            <v>5116462</v>
          </cell>
          <cell r="B203">
            <v>31840</v>
          </cell>
          <cell r="C203">
            <v>1</v>
          </cell>
        </row>
        <row r="204">
          <cell r="A204">
            <v>5116469</v>
          </cell>
          <cell r="B204">
            <v>10280</v>
          </cell>
          <cell r="C204">
            <v>1</v>
          </cell>
        </row>
        <row r="205">
          <cell r="A205">
            <v>5116477</v>
          </cell>
          <cell r="B205">
            <v>45140</v>
          </cell>
          <cell r="C205">
            <v>1</v>
          </cell>
        </row>
        <row r="206">
          <cell r="A206">
            <v>5116478</v>
          </cell>
          <cell r="B206">
            <v>19370</v>
          </cell>
          <cell r="C206">
            <v>1</v>
          </cell>
        </row>
        <row r="207">
          <cell r="A207">
            <v>5116489</v>
          </cell>
          <cell r="B207">
            <v>67550</v>
          </cell>
          <cell r="C207">
            <v>1</v>
          </cell>
        </row>
        <row r="208">
          <cell r="A208">
            <v>5116498</v>
          </cell>
          <cell r="B208">
            <v>84140</v>
          </cell>
          <cell r="C208">
            <v>1</v>
          </cell>
        </row>
        <row r="209">
          <cell r="A209">
            <v>5116508</v>
          </cell>
          <cell r="B209">
            <v>135340</v>
          </cell>
          <cell r="C209">
            <v>3</v>
          </cell>
        </row>
        <row r="210">
          <cell r="A210">
            <v>5116522</v>
          </cell>
          <cell r="B210">
            <v>40050</v>
          </cell>
          <cell r="C210">
            <v>1</v>
          </cell>
        </row>
        <row r="211">
          <cell r="A211">
            <v>5116524</v>
          </cell>
          <cell r="B211">
            <v>109320</v>
          </cell>
          <cell r="C211">
            <v>7</v>
          </cell>
        </row>
        <row r="212">
          <cell r="A212">
            <v>5116525</v>
          </cell>
          <cell r="B212">
            <v>78360</v>
          </cell>
          <cell r="C212">
            <v>2</v>
          </cell>
        </row>
        <row r="213">
          <cell r="A213">
            <v>5116556</v>
          </cell>
          <cell r="B213">
            <v>2135023</v>
          </cell>
          <cell r="C213">
            <v>50</v>
          </cell>
        </row>
        <row r="214">
          <cell r="A214">
            <v>5116566</v>
          </cell>
          <cell r="B214">
            <v>23280</v>
          </cell>
          <cell r="C214">
            <v>1</v>
          </cell>
        </row>
        <row r="215">
          <cell r="A215">
            <v>5116595</v>
          </cell>
          <cell r="B215">
            <v>227568</v>
          </cell>
          <cell r="C215">
            <v>53</v>
          </cell>
        </row>
        <row r="216">
          <cell r="A216">
            <v>5116606</v>
          </cell>
          <cell r="B216">
            <v>36050</v>
          </cell>
          <cell r="C216">
            <v>1</v>
          </cell>
        </row>
        <row r="217">
          <cell r="A217">
            <v>5116626</v>
          </cell>
          <cell r="B217">
            <v>26820</v>
          </cell>
          <cell r="C217">
            <v>1</v>
          </cell>
        </row>
        <row r="218">
          <cell r="A218">
            <v>5116635</v>
          </cell>
          <cell r="B218">
            <v>20830</v>
          </cell>
          <cell r="C218">
            <v>1</v>
          </cell>
        </row>
        <row r="219">
          <cell r="A219">
            <v>5116646</v>
          </cell>
          <cell r="B219">
            <v>27570</v>
          </cell>
          <cell r="C219">
            <v>1</v>
          </cell>
        </row>
        <row r="220">
          <cell r="A220">
            <v>5116724</v>
          </cell>
          <cell r="B220">
            <v>2003930</v>
          </cell>
          <cell r="C220">
            <v>45</v>
          </cell>
        </row>
        <row r="221">
          <cell r="A221">
            <v>5116735</v>
          </cell>
          <cell r="B221">
            <v>9510</v>
          </cell>
          <cell r="C221">
            <v>1</v>
          </cell>
        </row>
        <row r="222">
          <cell r="A222">
            <v>5116757</v>
          </cell>
          <cell r="B222">
            <v>126960</v>
          </cell>
          <cell r="C222">
            <v>4</v>
          </cell>
        </row>
        <row r="223">
          <cell r="A223">
            <v>5116769</v>
          </cell>
          <cell r="B223">
            <v>19510</v>
          </cell>
          <cell r="C223">
            <v>1</v>
          </cell>
        </row>
        <row r="224">
          <cell r="A224">
            <v>5116780</v>
          </cell>
          <cell r="B224">
            <v>18030</v>
          </cell>
          <cell r="C224">
            <v>1</v>
          </cell>
        </row>
        <row r="225">
          <cell r="A225">
            <v>5116900</v>
          </cell>
          <cell r="B225">
            <v>24520</v>
          </cell>
          <cell r="C225">
            <v>2</v>
          </cell>
        </row>
        <row r="226">
          <cell r="A226">
            <v>5116920</v>
          </cell>
          <cell r="B226">
            <v>76840</v>
          </cell>
          <cell r="C226">
            <v>3</v>
          </cell>
        </row>
        <row r="227">
          <cell r="A227">
            <v>5116938</v>
          </cell>
          <cell r="B227">
            <v>1212182</v>
          </cell>
          <cell r="C227">
            <v>48</v>
          </cell>
        </row>
        <row r="228">
          <cell r="A228">
            <v>5116947</v>
          </cell>
          <cell r="B228">
            <v>63420</v>
          </cell>
          <cell r="C228">
            <v>0</v>
          </cell>
        </row>
        <row r="229">
          <cell r="A229">
            <v>5117079</v>
          </cell>
          <cell r="B229">
            <v>2267168</v>
          </cell>
          <cell r="C229">
            <v>53</v>
          </cell>
        </row>
        <row r="230">
          <cell r="A230">
            <v>5117089</v>
          </cell>
          <cell r="B230">
            <v>29180</v>
          </cell>
          <cell r="C230">
            <v>1</v>
          </cell>
        </row>
        <row r="231">
          <cell r="A231">
            <v>5117094</v>
          </cell>
          <cell r="B231">
            <v>37990</v>
          </cell>
          <cell r="C231">
            <v>1</v>
          </cell>
        </row>
        <row r="232">
          <cell r="A232">
            <v>5119155</v>
          </cell>
          <cell r="B232">
            <v>336900</v>
          </cell>
          <cell r="C232">
            <v>0</v>
          </cell>
        </row>
        <row r="233">
          <cell r="A233">
            <v>5366452</v>
          </cell>
          <cell r="B233">
            <v>2352810</v>
          </cell>
          <cell r="C233">
            <v>10</v>
          </cell>
        </row>
        <row r="234">
          <cell r="A234">
            <v>5880600</v>
          </cell>
          <cell r="B234">
            <v>29370</v>
          </cell>
          <cell r="C234">
            <v>5</v>
          </cell>
        </row>
        <row r="235">
          <cell r="A235">
            <v>5899703</v>
          </cell>
          <cell r="B235">
            <v>43200</v>
          </cell>
          <cell r="C235">
            <v>2</v>
          </cell>
        </row>
        <row r="236">
          <cell r="A236">
            <v>5901484</v>
          </cell>
          <cell r="B236">
            <v>374070</v>
          </cell>
          <cell r="C236">
            <v>2</v>
          </cell>
        </row>
        <row r="237">
          <cell r="A237">
            <v>5908054</v>
          </cell>
          <cell r="B237">
            <v>12790</v>
          </cell>
          <cell r="C237">
            <v>1</v>
          </cell>
        </row>
      </sheetData>
      <sheetData sheetId="2">
        <row r="1">
          <cell r="A1" t="str">
            <v>NIS_RAD</v>
          </cell>
        </row>
      </sheetData>
      <sheetData sheetId="3"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s"/>
    </sheetNames>
    <sheetDataSet>
      <sheetData sheetId="0" refreshError="1"/>
      <sheetData sheetId="1">
        <row r="1">
          <cell r="A1" t="str">
            <v>NIC</v>
          </cell>
          <cell r="B1" t="str">
            <v>DEUDA</v>
          </cell>
          <cell r="C1" t="str">
            <v>MESES</v>
          </cell>
        </row>
        <row r="2">
          <cell r="A2">
            <v>5001834</v>
          </cell>
          <cell r="B2">
            <v>540944</v>
          </cell>
          <cell r="C2">
            <v>52</v>
          </cell>
        </row>
        <row r="3">
          <cell r="A3">
            <v>5050279</v>
          </cell>
          <cell r="B3">
            <v>536171</v>
          </cell>
          <cell r="C3">
            <v>15</v>
          </cell>
        </row>
        <row r="4">
          <cell r="A4">
            <v>5051105</v>
          </cell>
          <cell r="B4">
            <v>4036031</v>
          </cell>
          <cell r="C4">
            <v>53</v>
          </cell>
        </row>
        <row r="5">
          <cell r="A5">
            <v>5055529</v>
          </cell>
          <cell r="B5">
            <v>505880</v>
          </cell>
          <cell r="C5">
            <v>2</v>
          </cell>
        </row>
        <row r="6">
          <cell r="A6">
            <v>5058930</v>
          </cell>
          <cell r="B6">
            <v>33150</v>
          </cell>
          <cell r="C6">
            <v>1</v>
          </cell>
        </row>
        <row r="7">
          <cell r="A7">
            <v>5058932</v>
          </cell>
          <cell r="B7">
            <v>23240</v>
          </cell>
          <cell r="C7">
            <v>1</v>
          </cell>
        </row>
        <row r="8">
          <cell r="A8">
            <v>5061094</v>
          </cell>
          <cell r="B8">
            <v>75160</v>
          </cell>
          <cell r="C8">
            <v>9</v>
          </cell>
        </row>
        <row r="9">
          <cell r="A9">
            <v>5062081</v>
          </cell>
          <cell r="B9">
            <v>24060</v>
          </cell>
          <cell r="C9">
            <v>1</v>
          </cell>
        </row>
        <row r="10">
          <cell r="A10">
            <v>5064546</v>
          </cell>
          <cell r="B10">
            <v>497830</v>
          </cell>
          <cell r="C10">
            <v>14</v>
          </cell>
        </row>
        <row r="11">
          <cell r="A11">
            <v>5069735</v>
          </cell>
          <cell r="B11">
            <v>2052115</v>
          </cell>
          <cell r="C11">
            <v>53</v>
          </cell>
        </row>
        <row r="12">
          <cell r="A12">
            <v>5070709</v>
          </cell>
          <cell r="B12">
            <v>175890</v>
          </cell>
          <cell r="C12">
            <v>6</v>
          </cell>
        </row>
        <row r="13">
          <cell r="A13">
            <v>5070720</v>
          </cell>
          <cell r="B13">
            <v>64320</v>
          </cell>
          <cell r="C13">
            <v>1</v>
          </cell>
        </row>
        <row r="14">
          <cell r="A14">
            <v>5070897</v>
          </cell>
          <cell r="B14">
            <v>309816</v>
          </cell>
          <cell r="C14">
            <v>17</v>
          </cell>
        </row>
        <row r="15">
          <cell r="A15">
            <v>5070927</v>
          </cell>
          <cell r="B15">
            <v>1815451</v>
          </cell>
          <cell r="C15">
            <v>41</v>
          </cell>
        </row>
        <row r="16">
          <cell r="A16">
            <v>5070970</v>
          </cell>
          <cell r="B16">
            <v>851507</v>
          </cell>
          <cell r="C16">
            <v>53</v>
          </cell>
        </row>
        <row r="17">
          <cell r="A17">
            <v>5071003</v>
          </cell>
          <cell r="B17">
            <v>84020</v>
          </cell>
          <cell r="C17">
            <v>2</v>
          </cell>
        </row>
        <row r="18">
          <cell r="A18">
            <v>5071025</v>
          </cell>
          <cell r="B18">
            <v>1979216</v>
          </cell>
          <cell r="C18">
            <v>15</v>
          </cell>
        </row>
        <row r="19">
          <cell r="A19">
            <v>5071074</v>
          </cell>
          <cell r="B19">
            <v>22100</v>
          </cell>
          <cell r="C19">
            <v>1</v>
          </cell>
        </row>
        <row r="20">
          <cell r="A20">
            <v>5071075</v>
          </cell>
          <cell r="B20">
            <v>25390</v>
          </cell>
          <cell r="C20">
            <v>1</v>
          </cell>
        </row>
        <row r="21">
          <cell r="A21">
            <v>5071121</v>
          </cell>
          <cell r="B21">
            <v>3200</v>
          </cell>
          <cell r="C21">
            <v>1</v>
          </cell>
        </row>
        <row r="22">
          <cell r="A22">
            <v>5071131</v>
          </cell>
          <cell r="B22">
            <v>54360</v>
          </cell>
          <cell r="C22">
            <v>8</v>
          </cell>
        </row>
        <row r="23">
          <cell r="A23">
            <v>5071140</v>
          </cell>
          <cell r="B23">
            <v>682940</v>
          </cell>
          <cell r="C23">
            <v>0</v>
          </cell>
        </row>
        <row r="24">
          <cell r="A24">
            <v>5071159</v>
          </cell>
          <cell r="B24">
            <v>909367</v>
          </cell>
          <cell r="C24">
            <v>33</v>
          </cell>
        </row>
        <row r="25">
          <cell r="A25">
            <v>5071170</v>
          </cell>
          <cell r="B25">
            <v>491380</v>
          </cell>
          <cell r="C25">
            <v>0</v>
          </cell>
        </row>
        <row r="26">
          <cell r="A26">
            <v>5071191</v>
          </cell>
          <cell r="B26">
            <v>8630</v>
          </cell>
          <cell r="C26">
            <v>1</v>
          </cell>
        </row>
        <row r="27">
          <cell r="A27">
            <v>5071208</v>
          </cell>
          <cell r="B27">
            <v>11450</v>
          </cell>
          <cell r="C27">
            <v>1</v>
          </cell>
        </row>
        <row r="28">
          <cell r="A28">
            <v>5071227</v>
          </cell>
          <cell r="B28">
            <v>37250</v>
          </cell>
          <cell r="C28">
            <v>2</v>
          </cell>
        </row>
        <row r="29">
          <cell r="A29">
            <v>5071260</v>
          </cell>
          <cell r="B29">
            <v>381440</v>
          </cell>
          <cell r="C29">
            <v>-1</v>
          </cell>
        </row>
        <row r="30">
          <cell r="A30">
            <v>5071302</v>
          </cell>
          <cell r="B30">
            <v>22020</v>
          </cell>
          <cell r="C30">
            <v>1</v>
          </cell>
        </row>
        <row r="31">
          <cell r="A31">
            <v>5071326</v>
          </cell>
          <cell r="B31">
            <v>6050</v>
          </cell>
          <cell r="C31">
            <v>1</v>
          </cell>
        </row>
        <row r="32">
          <cell r="A32">
            <v>5071333</v>
          </cell>
          <cell r="B32">
            <v>287340</v>
          </cell>
          <cell r="C32">
            <v>7</v>
          </cell>
        </row>
        <row r="33">
          <cell r="A33">
            <v>5071335</v>
          </cell>
          <cell r="B33">
            <v>24340</v>
          </cell>
          <cell r="C33">
            <v>1</v>
          </cell>
        </row>
        <row r="34">
          <cell r="A34">
            <v>5071341</v>
          </cell>
          <cell r="B34">
            <v>36670</v>
          </cell>
          <cell r="C34">
            <v>1</v>
          </cell>
        </row>
        <row r="35">
          <cell r="A35">
            <v>5071342</v>
          </cell>
          <cell r="B35">
            <v>838686</v>
          </cell>
          <cell r="C35">
            <v>52</v>
          </cell>
        </row>
        <row r="36">
          <cell r="A36">
            <v>5071349</v>
          </cell>
          <cell r="B36">
            <v>977974</v>
          </cell>
          <cell r="C36">
            <v>53</v>
          </cell>
        </row>
        <row r="37">
          <cell r="A37">
            <v>5071354</v>
          </cell>
          <cell r="B37">
            <v>44580</v>
          </cell>
          <cell r="C37">
            <v>1</v>
          </cell>
        </row>
        <row r="38">
          <cell r="A38">
            <v>5071361</v>
          </cell>
          <cell r="B38">
            <v>81000</v>
          </cell>
          <cell r="C38">
            <v>3</v>
          </cell>
        </row>
        <row r="39">
          <cell r="A39">
            <v>5071371</v>
          </cell>
          <cell r="B39">
            <v>1140351</v>
          </cell>
          <cell r="C39">
            <v>52</v>
          </cell>
        </row>
        <row r="40">
          <cell r="A40">
            <v>5071374</v>
          </cell>
          <cell r="B40">
            <v>11110</v>
          </cell>
          <cell r="C40">
            <v>1</v>
          </cell>
        </row>
        <row r="41">
          <cell r="A41">
            <v>5071379</v>
          </cell>
          <cell r="B41">
            <v>16660</v>
          </cell>
          <cell r="C41">
            <v>3</v>
          </cell>
        </row>
        <row r="42">
          <cell r="A42">
            <v>5071380</v>
          </cell>
          <cell r="B42">
            <v>32870</v>
          </cell>
          <cell r="C42">
            <v>2</v>
          </cell>
        </row>
        <row r="43">
          <cell r="A43">
            <v>5071382</v>
          </cell>
          <cell r="B43">
            <v>34620</v>
          </cell>
          <cell r="C43">
            <v>1</v>
          </cell>
        </row>
        <row r="44">
          <cell r="A44">
            <v>5071385</v>
          </cell>
          <cell r="B44">
            <v>146440</v>
          </cell>
          <cell r="C44">
            <v>3</v>
          </cell>
        </row>
        <row r="45">
          <cell r="A45">
            <v>5071386</v>
          </cell>
          <cell r="B45">
            <v>9640</v>
          </cell>
          <cell r="C45">
            <v>11</v>
          </cell>
        </row>
        <row r="46">
          <cell r="A46">
            <v>5071387</v>
          </cell>
          <cell r="B46">
            <v>67517</v>
          </cell>
          <cell r="C46">
            <v>15</v>
          </cell>
        </row>
        <row r="47">
          <cell r="A47">
            <v>5071388</v>
          </cell>
          <cell r="B47">
            <v>72610</v>
          </cell>
          <cell r="C47">
            <v>1</v>
          </cell>
        </row>
        <row r="48">
          <cell r="A48">
            <v>5071389</v>
          </cell>
          <cell r="B48">
            <v>1517691</v>
          </cell>
          <cell r="C48">
            <v>46</v>
          </cell>
        </row>
        <row r="49">
          <cell r="A49">
            <v>5071393</v>
          </cell>
          <cell r="B49">
            <v>288520</v>
          </cell>
          <cell r="C49">
            <v>11</v>
          </cell>
        </row>
        <row r="50">
          <cell r="A50">
            <v>5071396</v>
          </cell>
          <cell r="B50">
            <v>179870</v>
          </cell>
          <cell r="C50">
            <v>-1</v>
          </cell>
        </row>
        <row r="51">
          <cell r="A51">
            <v>5071401</v>
          </cell>
          <cell r="B51">
            <v>30404</v>
          </cell>
          <cell r="C51">
            <v>9</v>
          </cell>
        </row>
        <row r="52">
          <cell r="A52">
            <v>5071403</v>
          </cell>
          <cell r="B52">
            <v>1056686</v>
          </cell>
          <cell r="C52">
            <v>53</v>
          </cell>
        </row>
        <row r="53">
          <cell r="A53">
            <v>5071404</v>
          </cell>
          <cell r="B53">
            <v>613750</v>
          </cell>
          <cell r="C53">
            <v>6</v>
          </cell>
        </row>
        <row r="54">
          <cell r="A54">
            <v>5071406</v>
          </cell>
          <cell r="B54">
            <v>20600</v>
          </cell>
          <cell r="C54">
            <v>2</v>
          </cell>
        </row>
        <row r="55">
          <cell r="A55">
            <v>5071407</v>
          </cell>
          <cell r="B55">
            <v>14330</v>
          </cell>
          <cell r="C55">
            <v>1</v>
          </cell>
        </row>
        <row r="56">
          <cell r="A56">
            <v>5071413</v>
          </cell>
          <cell r="B56">
            <v>36670</v>
          </cell>
          <cell r="C56">
            <v>1</v>
          </cell>
        </row>
        <row r="57">
          <cell r="A57">
            <v>5071417</v>
          </cell>
          <cell r="B57">
            <v>18860</v>
          </cell>
          <cell r="C57">
            <v>1</v>
          </cell>
        </row>
        <row r="58">
          <cell r="A58">
            <v>5071427</v>
          </cell>
          <cell r="B58">
            <v>31560</v>
          </cell>
          <cell r="C58">
            <v>3</v>
          </cell>
        </row>
        <row r="59">
          <cell r="A59">
            <v>5071431</v>
          </cell>
          <cell r="B59">
            <v>34810</v>
          </cell>
          <cell r="C59">
            <v>2</v>
          </cell>
        </row>
        <row r="60">
          <cell r="A60">
            <v>5071737</v>
          </cell>
          <cell r="B60">
            <v>64130</v>
          </cell>
          <cell r="C60">
            <v>1</v>
          </cell>
        </row>
        <row r="61">
          <cell r="A61">
            <v>5071738</v>
          </cell>
          <cell r="B61">
            <v>102650</v>
          </cell>
          <cell r="C61">
            <v>3</v>
          </cell>
        </row>
        <row r="62">
          <cell r="A62">
            <v>5071739</v>
          </cell>
          <cell r="B62">
            <v>3822464</v>
          </cell>
          <cell r="C62">
            <v>38</v>
          </cell>
        </row>
        <row r="63">
          <cell r="A63">
            <v>5071740</v>
          </cell>
          <cell r="B63">
            <v>29010</v>
          </cell>
          <cell r="C63">
            <v>1</v>
          </cell>
        </row>
      </sheetData>
      <sheetData sheetId="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 val="Cover"/>
      <sheetName val="EQALT"/>
      <sheetName val="A. P. U."/>
      <sheetName val="ESTADO VÍA-CRIT.TECNICO"/>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 sheetId="34" refreshError="1"/>
      <sheetData sheetId="35" refreshError="1"/>
      <sheetData sheetId="36" refreshError="1"/>
      <sheetData sheetId="37" refreshError="1"/>
      <sheetData sheetId="3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µ"/>
      <sheetName val="Abscisas"/>
      <sheetName val="Datos Generales"/>
      <sheetName val="Eventos"/>
      <sheetName val="Gráficas Honda - Puerto Salgar"/>
      <sheetName val="Gráficas Ibagué - Mariquita"/>
    </sheetNames>
    <sheetDataSet>
      <sheetData sheetId="0">
        <row r="2">
          <cell r="C2">
            <v>20</v>
          </cell>
          <cell r="D2">
            <v>0.61360000000000003</v>
          </cell>
        </row>
        <row r="3">
          <cell r="C3">
            <v>40</v>
          </cell>
          <cell r="D3">
            <v>0.61219999999999997</v>
          </cell>
        </row>
        <row r="4">
          <cell r="C4">
            <v>60</v>
          </cell>
          <cell r="D4">
            <v>0.60680000000000001</v>
          </cell>
        </row>
        <row r="5">
          <cell r="C5">
            <v>80</v>
          </cell>
          <cell r="D5">
            <v>0.57020000000000004</v>
          </cell>
        </row>
        <row r="6">
          <cell r="C6">
            <v>100</v>
          </cell>
          <cell r="D6">
            <v>0.59889999999999999</v>
          </cell>
        </row>
        <row r="7">
          <cell r="C7">
            <v>120</v>
          </cell>
          <cell r="D7">
            <v>0.6008</v>
          </cell>
        </row>
        <row r="8">
          <cell r="C8">
            <v>140</v>
          </cell>
          <cell r="D8">
            <v>0.65639999999999998</v>
          </cell>
        </row>
        <row r="9">
          <cell r="C9">
            <v>160</v>
          </cell>
          <cell r="D9">
            <v>0.62780000000000002</v>
          </cell>
        </row>
        <row r="10">
          <cell r="C10">
            <v>180</v>
          </cell>
          <cell r="D10">
            <v>0.63070000000000004</v>
          </cell>
        </row>
        <row r="11">
          <cell r="C11">
            <v>200</v>
          </cell>
          <cell r="D11">
            <v>0.59260000000000002</v>
          </cell>
        </row>
        <row r="12">
          <cell r="C12">
            <v>220</v>
          </cell>
          <cell r="D12">
            <v>0.6351</v>
          </cell>
        </row>
        <row r="13">
          <cell r="C13">
            <v>240</v>
          </cell>
          <cell r="D13">
            <v>0.62139999999999995</v>
          </cell>
        </row>
        <row r="14">
          <cell r="C14">
            <v>260</v>
          </cell>
          <cell r="D14">
            <v>0.57930000000000004</v>
          </cell>
        </row>
        <row r="15">
          <cell r="C15">
            <v>280</v>
          </cell>
          <cell r="D15">
            <v>0.54259999999999997</v>
          </cell>
        </row>
        <row r="16">
          <cell r="C16">
            <v>300</v>
          </cell>
          <cell r="D16">
            <v>0.54679999999999995</v>
          </cell>
        </row>
        <row r="17">
          <cell r="C17">
            <v>320</v>
          </cell>
          <cell r="D17">
            <v>0.55100000000000005</v>
          </cell>
        </row>
        <row r="18">
          <cell r="C18">
            <v>340</v>
          </cell>
          <cell r="D18">
            <v>0.55649999999999999</v>
          </cell>
        </row>
        <row r="19">
          <cell r="C19">
            <v>360</v>
          </cell>
          <cell r="D19">
            <v>0.51459999999999995</v>
          </cell>
        </row>
        <row r="20">
          <cell r="C20">
            <v>380</v>
          </cell>
          <cell r="D20">
            <v>0.55549999999999999</v>
          </cell>
        </row>
        <row r="21">
          <cell r="C21">
            <v>400</v>
          </cell>
          <cell r="D21">
            <v>0.57740000000000002</v>
          </cell>
        </row>
        <row r="22">
          <cell r="C22">
            <v>420</v>
          </cell>
          <cell r="D22">
            <v>0.62690000000000001</v>
          </cell>
        </row>
        <row r="23">
          <cell r="C23">
            <v>440</v>
          </cell>
          <cell r="D23">
            <v>0.59470000000000001</v>
          </cell>
        </row>
        <row r="24">
          <cell r="C24">
            <v>460</v>
          </cell>
          <cell r="D24">
            <v>0.6129</v>
          </cell>
        </row>
        <row r="25">
          <cell r="C25">
            <v>480</v>
          </cell>
          <cell r="D25">
            <v>0.63929999999999998</v>
          </cell>
        </row>
        <row r="26">
          <cell r="C26">
            <v>500</v>
          </cell>
          <cell r="D26">
            <v>0.63480000000000003</v>
          </cell>
        </row>
        <row r="27">
          <cell r="C27">
            <v>520</v>
          </cell>
          <cell r="D27">
            <v>0.60950000000000004</v>
          </cell>
        </row>
        <row r="28">
          <cell r="C28">
            <v>540</v>
          </cell>
          <cell r="D28">
            <v>0.61619999999999997</v>
          </cell>
        </row>
        <row r="29">
          <cell r="C29">
            <v>560</v>
          </cell>
          <cell r="D29">
            <v>0.5917</v>
          </cell>
        </row>
        <row r="30">
          <cell r="C30">
            <v>580</v>
          </cell>
          <cell r="D30">
            <v>0.6371</v>
          </cell>
        </row>
        <row r="31">
          <cell r="C31">
            <v>600</v>
          </cell>
          <cell r="D31">
            <v>0.63190000000000002</v>
          </cell>
        </row>
        <row r="32">
          <cell r="C32">
            <v>620</v>
          </cell>
          <cell r="D32">
            <v>0.67589999999999995</v>
          </cell>
        </row>
        <row r="33">
          <cell r="C33">
            <v>640</v>
          </cell>
          <cell r="D33">
            <v>0.67449999999999999</v>
          </cell>
        </row>
        <row r="34">
          <cell r="C34">
            <v>660</v>
          </cell>
          <cell r="D34">
            <v>0.65439999999999998</v>
          </cell>
        </row>
        <row r="35">
          <cell r="C35">
            <v>680</v>
          </cell>
          <cell r="D35">
            <v>0.61570000000000003</v>
          </cell>
        </row>
        <row r="36">
          <cell r="C36">
            <v>700</v>
          </cell>
          <cell r="D36">
            <v>0.62139999999999995</v>
          </cell>
        </row>
        <row r="37">
          <cell r="C37">
            <v>720</v>
          </cell>
          <cell r="D37">
            <v>0.6028</v>
          </cell>
        </row>
        <row r="38">
          <cell r="C38">
            <v>740</v>
          </cell>
          <cell r="D38">
            <v>0.625</v>
          </cell>
        </row>
        <row r="39">
          <cell r="C39">
            <v>760</v>
          </cell>
          <cell r="D39">
            <v>0.65149999999999997</v>
          </cell>
        </row>
        <row r="40">
          <cell r="C40">
            <v>780</v>
          </cell>
          <cell r="D40">
            <v>0.64319999999999999</v>
          </cell>
        </row>
        <row r="41">
          <cell r="C41">
            <v>800</v>
          </cell>
          <cell r="D41">
            <v>0.66739999999999999</v>
          </cell>
        </row>
        <row r="42">
          <cell r="C42">
            <v>820</v>
          </cell>
          <cell r="D42">
            <v>0.67079999999999995</v>
          </cell>
        </row>
        <row r="43">
          <cell r="C43">
            <v>840</v>
          </cell>
          <cell r="D43">
            <v>0.67059999999999997</v>
          </cell>
        </row>
        <row r="44">
          <cell r="C44">
            <v>860</v>
          </cell>
          <cell r="D44">
            <v>0.67110000000000003</v>
          </cell>
        </row>
        <row r="45">
          <cell r="C45">
            <v>880</v>
          </cell>
          <cell r="D45">
            <v>0.66269999999999996</v>
          </cell>
        </row>
        <row r="46">
          <cell r="C46">
            <v>900</v>
          </cell>
          <cell r="D46">
            <v>0.64129999999999998</v>
          </cell>
        </row>
        <row r="47">
          <cell r="C47">
            <v>920</v>
          </cell>
          <cell r="D47">
            <v>0.62870000000000004</v>
          </cell>
        </row>
        <row r="48">
          <cell r="C48">
            <v>940</v>
          </cell>
          <cell r="D48">
            <v>0.69389999999999996</v>
          </cell>
        </row>
        <row r="49">
          <cell r="C49">
            <v>960</v>
          </cell>
          <cell r="D49">
            <v>0.68630000000000002</v>
          </cell>
        </row>
        <row r="50">
          <cell r="C50">
            <v>980</v>
          </cell>
          <cell r="D50">
            <v>0.70809999999999995</v>
          </cell>
        </row>
        <row r="51">
          <cell r="C51">
            <v>1000</v>
          </cell>
          <cell r="D51">
            <v>0.67359999999999998</v>
          </cell>
        </row>
        <row r="52">
          <cell r="C52">
            <v>1020</v>
          </cell>
          <cell r="D52">
            <v>0.65939999999999999</v>
          </cell>
        </row>
        <row r="53">
          <cell r="C53">
            <v>1040</v>
          </cell>
          <cell r="D53">
            <v>0.68679999999999997</v>
          </cell>
        </row>
        <row r="54">
          <cell r="C54">
            <v>1060</v>
          </cell>
          <cell r="D54">
            <v>0.66979999999999995</v>
          </cell>
        </row>
        <row r="55">
          <cell r="C55">
            <v>1080</v>
          </cell>
          <cell r="D55">
            <v>0.68200000000000005</v>
          </cell>
        </row>
        <row r="56">
          <cell r="C56">
            <v>1100</v>
          </cell>
          <cell r="D56">
            <v>0.67479999999999996</v>
          </cell>
        </row>
        <row r="57">
          <cell r="C57">
            <v>1120</v>
          </cell>
          <cell r="D57">
            <v>0.60170000000000001</v>
          </cell>
        </row>
        <row r="58">
          <cell r="C58">
            <v>1140</v>
          </cell>
          <cell r="D58">
            <v>0.53010000000000002</v>
          </cell>
        </row>
        <row r="59">
          <cell r="C59">
            <v>1160</v>
          </cell>
          <cell r="D59">
            <v>0.53820000000000001</v>
          </cell>
        </row>
        <row r="60">
          <cell r="C60">
            <v>1180</v>
          </cell>
          <cell r="D60">
            <v>0.55759999999999998</v>
          </cell>
        </row>
        <row r="61">
          <cell r="C61">
            <v>1200</v>
          </cell>
          <cell r="D61">
            <v>0.6502</v>
          </cell>
        </row>
        <row r="62">
          <cell r="C62">
            <v>1220</v>
          </cell>
          <cell r="D62">
            <v>0.68589999999999995</v>
          </cell>
        </row>
        <row r="63">
          <cell r="C63">
            <v>1240</v>
          </cell>
          <cell r="D63">
            <v>0.746</v>
          </cell>
        </row>
        <row r="64">
          <cell r="C64">
            <v>1260</v>
          </cell>
          <cell r="D64">
            <v>0.73270000000000002</v>
          </cell>
        </row>
        <row r="65">
          <cell r="C65">
            <v>1280</v>
          </cell>
          <cell r="D65">
            <v>0.75680000000000003</v>
          </cell>
        </row>
        <row r="66">
          <cell r="C66">
            <v>1300</v>
          </cell>
          <cell r="D66">
            <v>0.66959999999999997</v>
          </cell>
        </row>
        <row r="67">
          <cell r="C67">
            <v>1320</v>
          </cell>
          <cell r="D67">
            <v>0.7712</v>
          </cell>
        </row>
        <row r="68">
          <cell r="C68">
            <v>1340</v>
          </cell>
          <cell r="D68">
            <v>0.76060000000000005</v>
          </cell>
        </row>
        <row r="69">
          <cell r="C69">
            <v>1360</v>
          </cell>
          <cell r="D69">
            <v>0.75719999999999998</v>
          </cell>
        </row>
        <row r="70">
          <cell r="C70">
            <v>1380</v>
          </cell>
          <cell r="D70">
            <v>0.77210000000000001</v>
          </cell>
        </row>
        <row r="71">
          <cell r="C71">
            <v>1400</v>
          </cell>
          <cell r="D71">
            <v>0.76170000000000004</v>
          </cell>
        </row>
        <row r="72">
          <cell r="C72">
            <v>1420</v>
          </cell>
          <cell r="D72">
            <v>0.75319999999999998</v>
          </cell>
        </row>
        <row r="73">
          <cell r="C73">
            <v>1440</v>
          </cell>
          <cell r="D73">
            <v>0.75170000000000003</v>
          </cell>
        </row>
        <row r="74">
          <cell r="C74">
            <v>1460</v>
          </cell>
          <cell r="D74">
            <v>0.83550000000000002</v>
          </cell>
        </row>
        <row r="75">
          <cell r="C75">
            <v>1480</v>
          </cell>
          <cell r="D75">
            <v>0.80510000000000004</v>
          </cell>
        </row>
        <row r="76">
          <cell r="C76">
            <v>1500</v>
          </cell>
          <cell r="D76">
            <v>0.77359999999999995</v>
          </cell>
        </row>
        <row r="77">
          <cell r="C77">
            <v>1520</v>
          </cell>
          <cell r="D77">
            <v>0.80069999999999997</v>
          </cell>
        </row>
        <row r="78">
          <cell r="C78">
            <v>1540</v>
          </cell>
          <cell r="D78">
            <v>0.70599999999999996</v>
          </cell>
        </row>
        <row r="79">
          <cell r="C79">
            <v>1560</v>
          </cell>
          <cell r="D79">
            <v>0.69740000000000002</v>
          </cell>
        </row>
        <row r="80">
          <cell r="C80">
            <v>1580</v>
          </cell>
          <cell r="D80">
            <v>0.64870000000000005</v>
          </cell>
        </row>
        <row r="81">
          <cell r="C81">
            <v>1600</v>
          </cell>
          <cell r="D81">
            <v>0.67779999999999996</v>
          </cell>
        </row>
        <row r="82">
          <cell r="C82">
            <v>1620</v>
          </cell>
          <cell r="D82">
            <v>0.68189999999999995</v>
          </cell>
        </row>
        <row r="83">
          <cell r="C83">
            <v>1640</v>
          </cell>
          <cell r="D83">
            <v>0.69299999999999995</v>
          </cell>
        </row>
        <row r="84">
          <cell r="C84">
            <v>1660</v>
          </cell>
          <cell r="D84">
            <v>0.69869999999999999</v>
          </cell>
        </row>
        <row r="85">
          <cell r="C85">
            <v>1680</v>
          </cell>
          <cell r="D85">
            <v>0.70330000000000004</v>
          </cell>
        </row>
        <row r="86">
          <cell r="C86">
            <v>1700</v>
          </cell>
          <cell r="D86">
            <v>0.69169999999999998</v>
          </cell>
        </row>
        <row r="87">
          <cell r="C87">
            <v>1720</v>
          </cell>
          <cell r="D87">
            <v>0.72050000000000003</v>
          </cell>
        </row>
        <row r="88">
          <cell r="C88">
            <v>1740</v>
          </cell>
          <cell r="D88">
            <v>0.69710000000000005</v>
          </cell>
        </row>
        <row r="89">
          <cell r="C89">
            <v>1760</v>
          </cell>
          <cell r="D89">
            <v>0.71750000000000003</v>
          </cell>
        </row>
        <row r="90">
          <cell r="C90">
            <v>1780</v>
          </cell>
          <cell r="D90">
            <v>0.74760000000000004</v>
          </cell>
        </row>
        <row r="91">
          <cell r="C91">
            <v>1800</v>
          </cell>
          <cell r="D91">
            <v>0.73170000000000002</v>
          </cell>
        </row>
        <row r="92">
          <cell r="C92">
            <v>1820</v>
          </cell>
          <cell r="D92">
            <v>0.70030000000000003</v>
          </cell>
        </row>
        <row r="93">
          <cell r="C93">
            <v>1840</v>
          </cell>
          <cell r="D93">
            <v>0.67849999999999999</v>
          </cell>
        </row>
        <row r="94">
          <cell r="C94">
            <v>1860</v>
          </cell>
          <cell r="D94">
            <v>0.70069999999999999</v>
          </cell>
        </row>
        <row r="95">
          <cell r="C95">
            <v>1880</v>
          </cell>
          <cell r="D95">
            <v>0.66990000000000005</v>
          </cell>
        </row>
        <row r="96">
          <cell r="C96">
            <v>1900</v>
          </cell>
          <cell r="D96">
            <v>0.64580000000000004</v>
          </cell>
        </row>
        <row r="97">
          <cell r="C97">
            <v>1920</v>
          </cell>
          <cell r="D97">
            <v>0.6552</v>
          </cell>
        </row>
        <row r="98">
          <cell r="C98">
            <v>1940</v>
          </cell>
          <cell r="D98">
            <v>0.68989999999999996</v>
          </cell>
        </row>
        <row r="99">
          <cell r="C99">
            <v>1960</v>
          </cell>
          <cell r="D99">
            <v>0.6865</v>
          </cell>
        </row>
        <row r="100">
          <cell r="C100">
            <v>1980</v>
          </cell>
          <cell r="D100">
            <v>0.68200000000000005</v>
          </cell>
        </row>
        <row r="101">
          <cell r="C101">
            <v>2000</v>
          </cell>
          <cell r="D101">
            <v>0.73860000000000003</v>
          </cell>
        </row>
        <row r="102">
          <cell r="C102">
            <v>2020</v>
          </cell>
          <cell r="D102">
            <v>0.69020000000000004</v>
          </cell>
        </row>
        <row r="103">
          <cell r="C103">
            <v>2040</v>
          </cell>
          <cell r="D103">
            <v>0.68989999999999996</v>
          </cell>
        </row>
        <row r="104">
          <cell r="C104">
            <v>2060</v>
          </cell>
          <cell r="D104">
            <v>0.69640000000000002</v>
          </cell>
        </row>
        <row r="105">
          <cell r="C105">
            <v>2080</v>
          </cell>
          <cell r="D105">
            <v>0.71409999999999996</v>
          </cell>
        </row>
        <row r="106">
          <cell r="C106">
            <v>2100</v>
          </cell>
          <cell r="D106">
            <v>0.67900000000000005</v>
          </cell>
        </row>
        <row r="107">
          <cell r="C107">
            <v>2120</v>
          </cell>
          <cell r="D107">
            <v>0.68379999999999996</v>
          </cell>
        </row>
        <row r="108">
          <cell r="C108">
            <v>2140</v>
          </cell>
          <cell r="D108">
            <v>0.68620000000000003</v>
          </cell>
        </row>
        <row r="109">
          <cell r="C109">
            <v>2160</v>
          </cell>
          <cell r="D109">
            <v>0.69730000000000003</v>
          </cell>
        </row>
        <row r="110">
          <cell r="C110">
            <v>2180</v>
          </cell>
          <cell r="D110">
            <v>0.71709999999999996</v>
          </cell>
        </row>
        <row r="111">
          <cell r="C111">
            <v>2200</v>
          </cell>
          <cell r="D111">
            <v>0.72960000000000003</v>
          </cell>
        </row>
        <row r="112">
          <cell r="C112">
            <v>2220</v>
          </cell>
          <cell r="D112">
            <v>0.74180000000000001</v>
          </cell>
        </row>
        <row r="113">
          <cell r="C113">
            <v>2240</v>
          </cell>
          <cell r="D113">
            <v>0.74560000000000004</v>
          </cell>
        </row>
        <row r="114">
          <cell r="C114">
            <v>2260</v>
          </cell>
          <cell r="D114">
            <v>0.71399999999999997</v>
          </cell>
        </row>
        <row r="115">
          <cell r="C115">
            <v>2280</v>
          </cell>
          <cell r="D115">
            <v>0.73540000000000005</v>
          </cell>
        </row>
        <row r="116">
          <cell r="C116">
            <v>2300</v>
          </cell>
          <cell r="D116">
            <v>0.70220000000000005</v>
          </cell>
        </row>
        <row r="117">
          <cell r="C117">
            <v>2320</v>
          </cell>
          <cell r="D117">
            <v>0.70479999999999998</v>
          </cell>
        </row>
        <row r="118">
          <cell r="C118">
            <v>2340</v>
          </cell>
          <cell r="D118">
            <v>0.68630000000000002</v>
          </cell>
        </row>
        <row r="119">
          <cell r="C119">
            <v>2360</v>
          </cell>
          <cell r="D119">
            <v>0.72240000000000004</v>
          </cell>
        </row>
        <row r="120">
          <cell r="C120">
            <v>2380</v>
          </cell>
          <cell r="D120">
            <v>0.67949999999999999</v>
          </cell>
        </row>
        <row r="121">
          <cell r="C121">
            <v>2400</v>
          </cell>
          <cell r="D121">
            <v>0.66890000000000005</v>
          </cell>
        </row>
        <row r="122">
          <cell r="C122">
            <v>2420</v>
          </cell>
          <cell r="D122">
            <v>0.73040000000000005</v>
          </cell>
        </row>
        <row r="123">
          <cell r="C123">
            <v>2440</v>
          </cell>
          <cell r="D123">
            <v>0.73350000000000004</v>
          </cell>
        </row>
        <row r="124">
          <cell r="C124">
            <v>2460</v>
          </cell>
          <cell r="D124">
            <v>0.66969999999999996</v>
          </cell>
        </row>
        <row r="125">
          <cell r="C125">
            <v>2480</v>
          </cell>
          <cell r="D125">
            <v>0.70699999999999996</v>
          </cell>
        </row>
        <row r="126">
          <cell r="C126">
            <v>2500</v>
          </cell>
          <cell r="D126">
            <v>0.7036</v>
          </cell>
        </row>
        <row r="127">
          <cell r="C127">
            <v>2520</v>
          </cell>
          <cell r="D127">
            <v>0.72950000000000004</v>
          </cell>
        </row>
        <row r="128">
          <cell r="C128">
            <v>2540</v>
          </cell>
          <cell r="D128">
            <v>0.72550000000000003</v>
          </cell>
        </row>
        <row r="129">
          <cell r="C129">
            <v>2560</v>
          </cell>
          <cell r="D129">
            <v>0.70230000000000004</v>
          </cell>
        </row>
        <row r="130">
          <cell r="C130">
            <v>2580</v>
          </cell>
          <cell r="D130">
            <v>0.7359</v>
          </cell>
        </row>
        <row r="131">
          <cell r="C131">
            <v>2600</v>
          </cell>
          <cell r="D131">
            <v>0.76070000000000004</v>
          </cell>
        </row>
        <row r="132">
          <cell r="C132">
            <v>2620</v>
          </cell>
          <cell r="D132">
            <v>0.76</v>
          </cell>
        </row>
        <row r="133">
          <cell r="C133">
            <v>2640</v>
          </cell>
          <cell r="D133">
            <v>0.72189999999999999</v>
          </cell>
        </row>
        <row r="134">
          <cell r="C134">
            <v>2660</v>
          </cell>
          <cell r="D134">
            <v>0.7319</v>
          </cell>
        </row>
        <row r="135">
          <cell r="C135">
            <v>2680</v>
          </cell>
          <cell r="D135">
            <v>0.72450000000000003</v>
          </cell>
        </row>
        <row r="136">
          <cell r="C136">
            <v>2700</v>
          </cell>
          <cell r="D136">
            <v>0.76590000000000003</v>
          </cell>
        </row>
        <row r="137">
          <cell r="C137">
            <v>2720</v>
          </cell>
          <cell r="D137">
            <v>0.77559999999999996</v>
          </cell>
        </row>
        <row r="138">
          <cell r="C138">
            <v>2740</v>
          </cell>
          <cell r="D138">
            <v>0.75570000000000004</v>
          </cell>
        </row>
        <row r="139">
          <cell r="C139">
            <v>2760</v>
          </cell>
          <cell r="D139">
            <v>0.71699999999999997</v>
          </cell>
        </row>
        <row r="140">
          <cell r="C140">
            <v>2780</v>
          </cell>
          <cell r="D140">
            <v>0.71409999999999996</v>
          </cell>
        </row>
        <row r="141">
          <cell r="C141">
            <v>2800</v>
          </cell>
          <cell r="D141">
            <v>0.70240000000000002</v>
          </cell>
        </row>
        <row r="142">
          <cell r="C142">
            <v>2820</v>
          </cell>
          <cell r="D142">
            <v>0.70250000000000001</v>
          </cell>
        </row>
        <row r="143">
          <cell r="C143">
            <v>2840</v>
          </cell>
          <cell r="D143">
            <v>0.69399999999999995</v>
          </cell>
        </row>
        <row r="144">
          <cell r="C144">
            <v>2860</v>
          </cell>
          <cell r="D144">
            <v>0.69289999999999996</v>
          </cell>
        </row>
        <row r="145">
          <cell r="C145">
            <v>2880</v>
          </cell>
          <cell r="D145">
            <v>0.69720000000000004</v>
          </cell>
        </row>
        <row r="146">
          <cell r="C146">
            <v>2900</v>
          </cell>
          <cell r="D146">
            <v>0.67449999999999999</v>
          </cell>
        </row>
        <row r="147">
          <cell r="C147">
            <v>2920</v>
          </cell>
          <cell r="D147">
            <v>0.73109999999999997</v>
          </cell>
        </row>
        <row r="148">
          <cell r="C148">
            <v>2940</v>
          </cell>
          <cell r="D148">
            <v>0.69720000000000004</v>
          </cell>
        </row>
        <row r="149">
          <cell r="C149">
            <v>2960</v>
          </cell>
          <cell r="D149">
            <v>0.68759999999999999</v>
          </cell>
        </row>
        <row r="150">
          <cell r="C150">
            <v>2980</v>
          </cell>
          <cell r="D150">
            <v>0.69410000000000005</v>
          </cell>
        </row>
        <row r="151">
          <cell r="C151">
            <v>3000</v>
          </cell>
          <cell r="D151">
            <v>0.71379999999999999</v>
          </cell>
        </row>
        <row r="152">
          <cell r="C152">
            <v>3020</v>
          </cell>
          <cell r="D152">
            <v>0.67079999999999995</v>
          </cell>
        </row>
        <row r="153">
          <cell r="C153">
            <v>3040</v>
          </cell>
          <cell r="D153">
            <v>0.71389999999999998</v>
          </cell>
        </row>
        <row r="154">
          <cell r="C154">
            <v>3060</v>
          </cell>
          <cell r="D154">
            <v>0.73340000000000005</v>
          </cell>
        </row>
        <row r="155">
          <cell r="C155">
            <v>3080</v>
          </cell>
          <cell r="D155">
            <v>0.72919999999999996</v>
          </cell>
        </row>
        <row r="156">
          <cell r="C156">
            <v>3100</v>
          </cell>
          <cell r="D156">
            <v>0.71840000000000004</v>
          </cell>
        </row>
        <row r="157">
          <cell r="C157">
            <v>3120</v>
          </cell>
          <cell r="D157">
            <v>0.7056</v>
          </cell>
        </row>
        <row r="158">
          <cell r="C158">
            <v>3140</v>
          </cell>
          <cell r="D158">
            <v>0.70799999999999996</v>
          </cell>
        </row>
        <row r="159">
          <cell r="C159">
            <v>3160</v>
          </cell>
          <cell r="D159">
            <v>0.74650000000000005</v>
          </cell>
        </row>
        <row r="160">
          <cell r="C160">
            <v>3180</v>
          </cell>
          <cell r="D160">
            <v>0.76729999999999998</v>
          </cell>
        </row>
        <row r="161">
          <cell r="C161">
            <v>3200</v>
          </cell>
          <cell r="D161">
            <v>0.77190000000000003</v>
          </cell>
        </row>
        <row r="162">
          <cell r="C162">
            <v>3220</v>
          </cell>
          <cell r="D162">
            <v>0.76390000000000002</v>
          </cell>
        </row>
        <row r="163">
          <cell r="C163">
            <v>3240</v>
          </cell>
          <cell r="D163">
            <v>0.7409</v>
          </cell>
        </row>
        <row r="164">
          <cell r="C164">
            <v>3260</v>
          </cell>
          <cell r="D164">
            <v>0.66339999999999999</v>
          </cell>
        </row>
        <row r="165">
          <cell r="C165">
            <v>3280</v>
          </cell>
          <cell r="D165">
            <v>0.69359999999999999</v>
          </cell>
        </row>
        <row r="166">
          <cell r="C166">
            <v>3300</v>
          </cell>
          <cell r="D166">
            <v>0.71360000000000001</v>
          </cell>
        </row>
        <row r="167">
          <cell r="C167">
            <v>3320</v>
          </cell>
          <cell r="D167">
            <v>0.70730000000000004</v>
          </cell>
        </row>
        <row r="168">
          <cell r="C168">
            <v>3340</v>
          </cell>
          <cell r="D168">
            <v>0.76759999999999995</v>
          </cell>
        </row>
        <row r="169">
          <cell r="C169">
            <v>3360</v>
          </cell>
          <cell r="D169">
            <v>0.72270000000000001</v>
          </cell>
        </row>
        <row r="170">
          <cell r="C170">
            <v>3380</v>
          </cell>
          <cell r="D170">
            <v>0.71030000000000004</v>
          </cell>
        </row>
        <row r="171">
          <cell r="C171">
            <v>3400</v>
          </cell>
          <cell r="D171">
            <v>0.61709999999999998</v>
          </cell>
        </row>
        <row r="172">
          <cell r="C172">
            <v>3420</v>
          </cell>
          <cell r="D172">
            <v>0.65659999999999996</v>
          </cell>
        </row>
        <row r="173">
          <cell r="C173">
            <v>3440</v>
          </cell>
          <cell r="D173">
            <v>0.71970000000000001</v>
          </cell>
        </row>
        <row r="174">
          <cell r="C174">
            <v>3460</v>
          </cell>
          <cell r="D174">
            <v>0.72289999999999999</v>
          </cell>
        </row>
        <row r="175">
          <cell r="C175">
            <v>3480</v>
          </cell>
          <cell r="D175">
            <v>0.75490000000000002</v>
          </cell>
        </row>
        <row r="176">
          <cell r="C176">
            <v>3500</v>
          </cell>
          <cell r="D176">
            <v>0.7268</v>
          </cell>
        </row>
        <row r="177">
          <cell r="C177">
            <v>3520</v>
          </cell>
          <cell r="D177">
            <v>0.71889999999999998</v>
          </cell>
        </row>
        <row r="178">
          <cell r="C178">
            <v>3540</v>
          </cell>
          <cell r="D178">
            <v>0.71540000000000004</v>
          </cell>
        </row>
        <row r="179">
          <cell r="C179">
            <v>3560</v>
          </cell>
          <cell r="D179">
            <v>0.7157</v>
          </cell>
        </row>
        <row r="180">
          <cell r="C180">
            <v>3580</v>
          </cell>
          <cell r="D180">
            <v>0.68289999999999995</v>
          </cell>
        </row>
        <row r="181">
          <cell r="C181">
            <v>3600</v>
          </cell>
          <cell r="D181">
            <v>0.68159999999999998</v>
          </cell>
        </row>
        <row r="182">
          <cell r="C182">
            <v>3620</v>
          </cell>
          <cell r="D182">
            <v>0.71079999999999999</v>
          </cell>
        </row>
        <row r="183">
          <cell r="C183">
            <v>3640</v>
          </cell>
          <cell r="D183">
            <v>0.73070000000000002</v>
          </cell>
        </row>
        <row r="184">
          <cell r="C184">
            <v>3660</v>
          </cell>
          <cell r="D184">
            <v>0.68569999999999998</v>
          </cell>
        </row>
        <row r="185">
          <cell r="C185">
            <v>3680</v>
          </cell>
          <cell r="D185">
            <v>0.71709999999999996</v>
          </cell>
        </row>
        <row r="186">
          <cell r="C186">
            <v>3700</v>
          </cell>
          <cell r="D186">
            <v>0.72009999999999996</v>
          </cell>
        </row>
        <row r="187">
          <cell r="C187">
            <v>3720</v>
          </cell>
          <cell r="D187">
            <v>0.6986</v>
          </cell>
        </row>
        <row r="188">
          <cell r="C188">
            <v>3740</v>
          </cell>
          <cell r="D188">
            <v>0.66679999999999995</v>
          </cell>
        </row>
        <row r="189">
          <cell r="C189">
            <v>3760</v>
          </cell>
          <cell r="D189">
            <v>0.67900000000000005</v>
          </cell>
        </row>
        <row r="190">
          <cell r="C190">
            <v>3780</v>
          </cell>
          <cell r="D190">
            <v>0.6895</v>
          </cell>
        </row>
        <row r="191">
          <cell r="C191">
            <v>3800</v>
          </cell>
          <cell r="D191">
            <v>0.71030000000000004</v>
          </cell>
        </row>
        <row r="192">
          <cell r="C192">
            <v>3820</v>
          </cell>
          <cell r="D192">
            <v>0.71750000000000003</v>
          </cell>
        </row>
        <row r="193">
          <cell r="C193">
            <v>3840</v>
          </cell>
          <cell r="D193">
            <v>0.7127</v>
          </cell>
        </row>
        <row r="194">
          <cell r="C194">
            <v>3860</v>
          </cell>
          <cell r="D194">
            <v>0.73350000000000004</v>
          </cell>
        </row>
        <row r="195">
          <cell r="C195">
            <v>3880</v>
          </cell>
          <cell r="D195">
            <v>0.7127</v>
          </cell>
        </row>
        <row r="196">
          <cell r="C196">
            <v>3900</v>
          </cell>
          <cell r="D196">
            <v>0.7369</v>
          </cell>
        </row>
        <row r="197">
          <cell r="C197">
            <v>3920</v>
          </cell>
          <cell r="D197">
            <v>0.71919999999999995</v>
          </cell>
        </row>
        <row r="198">
          <cell r="C198">
            <v>3940</v>
          </cell>
          <cell r="D198">
            <v>0.76029999999999998</v>
          </cell>
        </row>
        <row r="199">
          <cell r="C199">
            <v>3960</v>
          </cell>
          <cell r="D199">
            <v>0.74309999999999998</v>
          </cell>
        </row>
        <row r="200">
          <cell r="C200">
            <v>3980</v>
          </cell>
          <cell r="D200">
            <v>0.71809999999999996</v>
          </cell>
        </row>
        <row r="201">
          <cell r="C201">
            <v>4000</v>
          </cell>
          <cell r="D201">
            <v>0.7359</v>
          </cell>
        </row>
        <row r="202">
          <cell r="C202">
            <v>4020</v>
          </cell>
          <cell r="D202">
            <v>0.58989999999999998</v>
          </cell>
        </row>
        <row r="203">
          <cell r="C203">
            <v>4040</v>
          </cell>
          <cell r="D203">
            <v>0.71879999999999999</v>
          </cell>
        </row>
        <row r="204">
          <cell r="C204">
            <v>4060</v>
          </cell>
          <cell r="D204">
            <v>0.70899999999999996</v>
          </cell>
        </row>
        <row r="205">
          <cell r="C205">
            <v>4080</v>
          </cell>
          <cell r="D205">
            <v>0.69040000000000001</v>
          </cell>
        </row>
        <row r="206">
          <cell r="C206">
            <v>4100</v>
          </cell>
          <cell r="D206">
            <v>0.69420000000000004</v>
          </cell>
        </row>
        <row r="207">
          <cell r="C207">
            <v>4120</v>
          </cell>
          <cell r="D207">
            <v>0.72970000000000002</v>
          </cell>
        </row>
        <row r="208">
          <cell r="C208">
            <v>4140</v>
          </cell>
          <cell r="D208">
            <v>0.71719999999999995</v>
          </cell>
        </row>
        <row r="209">
          <cell r="C209">
            <v>4160</v>
          </cell>
          <cell r="D209">
            <v>0.71630000000000005</v>
          </cell>
        </row>
        <row r="210">
          <cell r="C210">
            <v>4180</v>
          </cell>
          <cell r="D210">
            <v>0.72709999999999997</v>
          </cell>
        </row>
        <row r="211">
          <cell r="C211">
            <v>4200</v>
          </cell>
          <cell r="D211">
            <v>0.72019999999999995</v>
          </cell>
        </row>
        <row r="212">
          <cell r="C212">
            <v>4220</v>
          </cell>
          <cell r="D212">
            <v>0.71140000000000003</v>
          </cell>
        </row>
        <row r="213">
          <cell r="C213">
            <v>4240</v>
          </cell>
          <cell r="D213">
            <v>0.6915</v>
          </cell>
        </row>
        <row r="214">
          <cell r="C214">
            <v>4260</v>
          </cell>
          <cell r="D214">
            <v>0.70960000000000001</v>
          </cell>
        </row>
        <row r="215">
          <cell r="C215">
            <v>4280</v>
          </cell>
          <cell r="D215">
            <v>0.71479999999999999</v>
          </cell>
        </row>
        <row r="216">
          <cell r="C216">
            <v>4300</v>
          </cell>
          <cell r="D216">
            <v>0.71589999999999998</v>
          </cell>
        </row>
        <row r="217">
          <cell r="C217">
            <v>4320</v>
          </cell>
          <cell r="D217">
            <v>0.72030000000000005</v>
          </cell>
        </row>
        <row r="218">
          <cell r="C218">
            <v>4340</v>
          </cell>
          <cell r="D218">
            <v>0.748</v>
          </cell>
        </row>
        <row r="219">
          <cell r="C219">
            <v>4360</v>
          </cell>
          <cell r="D219">
            <v>0.72829999999999995</v>
          </cell>
        </row>
        <row r="220">
          <cell r="C220">
            <v>4380</v>
          </cell>
          <cell r="D220">
            <v>0.70879999999999999</v>
          </cell>
        </row>
        <row r="221">
          <cell r="C221">
            <v>4400</v>
          </cell>
          <cell r="D221">
            <v>0.71740000000000004</v>
          </cell>
        </row>
        <row r="222">
          <cell r="C222">
            <v>4420</v>
          </cell>
          <cell r="D222">
            <v>0.72419999999999995</v>
          </cell>
        </row>
        <row r="223">
          <cell r="C223">
            <v>4440</v>
          </cell>
          <cell r="D223">
            <v>0.72040000000000004</v>
          </cell>
        </row>
        <row r="224">
          <cell r="C224">
            <v>4460</v>
          </cell>
          <cell r="D224">
            <v>0.70440000000000003</v>
          </cell>
        </row>
        <row r="225">
          <cell r="C225">
            <v>4480</v>
          </cell>
          <cell r="D225">
            <v>0.69120000000000004</v>
          </cell>
        </row>
        <row r="226">
          <cell r="C226">
            <v>4500</v>
          </cell>
          <cell r="D226">
            <v>0.68620000000000003</v>
          </cell>
        </row>
        <row r="227">
          <cell r="C227">
            <v>4520</v>
          </cell>
          <cell r="D227">
            <v>0.73899999999999999</v>
          </cell>
        </row>
        <row r="228">
          <cell r="C228">
            <v>4540</v>
          </cell>
          <cell r="D228">
            <v>0.71260000000000001</v>
          </cell>
        </row>
        <row r="229">
          <cell r="C229">
            <v>4560</v>
          </cell>
          <cell r="D229">
            <v>0.75160000000000005</v>
          </cell>
        </row>
        <row r="230">
          <cell r="C230">
            <v>4580</v>
          </cell>
          <cell r="D230">
            <v>0.74860000000000004</v>
          </cell>
        </row>
        <row r="231">
          <cell r="C231">
            <v>4600</v>
          </cell>
          <cell r="D231">
            <v>0.71130000000000004</v>
          </cell>
        </row>
        <row r="232">
          <cell r="C232">
            <v>4620</v>
          </cell>
          <cell r="D232">
            <v>0.72089999999999999</v>
          </cell>
        </row>
        <row r="233">
          <cell r="C233">
            <v>4640</v>
          </cell>
          <cell r="D233">
            <v>0.71840000000000004</v>
          </cell>
        </row>
        <row r="234">
          <cell r="C234">
            <v>4660</v>
          </cell>
          <cell r="D234">
            <v>0.73180000000000001</v>
          </cell>
        </row>
        <row r="235">
          <cell r="C235">
            <v>4680</v>
          </cell>
          <cell r="D235">
            <v>0.75490000000000002</v>
          </cell>
        </row>
        <row r="236">
          <cell r="C236">
            <v>4700</v>
          </cell>
          <cell r="D236">
            <v>0.73519999999999996</v>
          </cell>
        </row>
        <row r="237">
          <cell r="C237">
            <v>4720</v>
          </cell>
          <cell r="D237">
            <v>0.72819999999999996</v>
          </cell>
        </row>
        <row r="238">
          <cell r="C238">
            <v>4740</v>
          </cell>
          <cell r="D238">
            <v>0.73870000000000002</v>
          </cell>
        </row>
        <row r="239">
          <cell r="C239">
            <v>4760</v>
          </cell>
          <cell r="D239">
            <v>0.72409999999999997</v>
          </cell>
        </row>
        <row r="240">
          <cell r="C240">
            <v>4780</v>
          </cell>
          <cell r="D240">
            <v>0.72230000000000005</v>
          </cell>
        </row>
        <row r="241">
          <cell r="C241">
            <v>4800</v>
          </cell>
          <cell r="D241">
            <v>0.70469999999999999</v>
          </cell>
        </row>
        <row r="242">
          <cell r="C242">
            <v>4820</v>
          </cell>
          <cell r="D242">
            <v>0.70889999999999997</v>
          </cell>
        </row>
        <row r="243">
          <cell r="C243">
            <v>4840</v>
          </cell>
          <cell r="D243">
            <v>0.72829999999999995</v>
          </cell>
        </row>
        <row r="244">
          <cell r="C244">
            <v>4860</v>
          </cell>
          <cell r="D244">
            <v>0.755</v>
          </cell>
        </row>
        <row r="245">
          <cell r="C245">
            <v>4880</v>
          </cell>
          <cell r="D245">
            <v>0.77500000000000002</v>
          </cell>
        </row>
        <row r="246">
          <cell r="C246">
            <v>4900</v>
          </cell>
          <cell r="D246">
            <v>0.77180000000000004</v>
          </cell>
        </row>
        <row r="247">
          <cell r="C247">
            <v>4920</v>
          </cell>
          <cell r="D247">
            <v>0.7571</v>
          </cell>
        </row>
        <row r="248">
          <cell r="C248">
            <v>4940</v>
          </cell>
          <cell r="D248">
            <v>0.72560000000000002</v>
          </cell>
        </row>
        <row r="249">
          <cell r="C249">
            <v>4960</v>
          </cell>
          <cell r="D249">
            <v>0.71109999999999995</v>
          </cell>
        </row>
        <row r="250">
          <cell r="C250">
            <v>4980</v>
          </cell>
          <cell r="D250">
            <v>0.66690000000000005</v>
          </cell>
        </row>
        <row r="251">
          <cell r="C251">
            <v>5000</v>
          </cell>
          <cell r="D251">
            <v>0.69789999999999996</v>
          </cell>
        </row>
        <row r="252">
          <cell r="C252">
            <v>5020</v>
          </cell>
          <cell r="D252">
            <v>0.68149999999999999</v>
          </cell>
        </row>
        <row r="253">
          <cell r="C253">
            <v>5040</v>
          </cell>
          <cell r="D253">
            <v>0.70840000000000003</v>
          </cell>
        </row>
        <row r="254">
          <cell r="C254">
            <v>5060</v>
          </cell>
          <cell r="D254">
            <v>0.70309999999999995</v>
          </cell>
        </row>
        <row r="255">
          <cell r="C255">
            <v>5080</v>
          </cell>
          <cell r="D255">
            <v>0.68520000000000003</v>
          </cell>
        </row>
        <row r="256">
          <cell r="C256">
            <v>5100</v>
          </cell>
          <cell r="D256">
            <v>0.68769999999999998</v>
          </cell>
        </row>
        <row r="257">
          <cell r="C257">
            <v>5120</v>
          </cell>
          <cell r="D257">
            <v>0.73540000000000005</v>
          </cell>
        </row>
        <row r="258">
          <cell r="C258">
            <v>5140</v>
          </cell>
          <cell r="D258">
            <v>0.73199999999999998</v>
          </cell>
        </row>
        <row r="259">
          <cell r="C259">
            <v>5160</v>
          </cell>
          <cell r="D259">
            <v>0.70279999999999998</v>
          </cell>
        </row>
        <row r="260">
          <cell r="C260">
            <v>5180</v>
          </cell>
          <cell r="D260">
            <v>0.70650000000000002</v>
          </cell>
        </row>
        <row r="261">
          <cell r="C261">
            <v>5200</v>
          </cell>
          <cell r="D261">
            <v>0.72519999999999996</v>
          </cell>
        </row>
        <row r="262">
          <cell r="C262">
            <v>5220</v>
          </cell>
          <cell r="D262">
            <v>0.70609999999999995</v>
          </cell>
        </row>
        <row r="263">
          <cell r="C263">
            <v>5240</v>
          </cell>
          <cell r="D263">
            <v>0.69699999999999995</v>
          </cell>
        </row>
        <row r="264">
          <cell r="C264">
            <v>5260</v>
          </cell>
          <cell r="D264">
            <v>0.68469999999999998</v>
          </cell>
        </row>
        <row r="265">
          <cell r="C265">
            <v>5280</v>
          </cell>
          <cell r="D265">
            <v>0.68720000000000003</v>
          </cell>
        </row>
        <row r="266">
          <cell r="C266">
            <v>5300</v>
          </cell>
          <cell r="D266">
            <v>0.7147</v>
          </cell>
        </row>
        <row r="267">
          <cell r="C267">
            <v>5320</v>
          </cell>
          <cell r="D267">
            <v>0.73429999999999995</v>
          </cell>
        </row>
        <row r="268">
          <cell r="C268">
            <v>5340</v>
          </cell>
          <cell r="D268">
            <v>0.68969999999999998</v>
          </cell>
        </row>
        <row r="269">
          <cell r="C269">
            <v>5360</v>
          </cell>
          <cell r="D269">
            <v>0.67</v>
          </cell>
        </row>
        <row r="270">
          <cell r="C270">
            <v>5380</v>
          </cell>
          <cell r="D270">
            <v>0.6845</v>
          </cell>
        </row>
        <row r="271">
          <cell r="C271">
            <v>5400</v>
          </cell>
          <cell r="D271">
            <v>0.68640000000000001</v>
          </cell>
        </row>
        <row r="272">
          <cell r="C272">
            <v>5420</v>
          </cell>
          <cell r="D272">
            <v>0.71089999999999998</v>
          </cell>
        </row>
        <row r="273">
          <cell r="C273">
            <v>5440</v>
          </cell>
          <cell r="D273">
            <v>0.73009999999999997</v>
          </cell>
        </row>
        <row r="274">
          <cell r="C274">
            <v>5460</v>
          </cell>
          <cell r="D274">
            <v>0.7137</v>
          </cell>
        </row>
        <row r="275">
          <cell r="C275">
            <v>5480</v>
          </cell>
          <cell r="D275">
            <v>0.70899999999999996</v>
          </cell>
        </row>
        <row r="276">
          <cell r="C276">
            <v>5500</v>
          </cell>
          <cell r="D276">
            <v>0.70860000000000001</v>
          </cell>
        </row>
        <row r="277">
          <cell r="C277">
            <v>5520</v>
          </cell>
          <cell r="D277">
            <v>0.72419999999999995</v>
          </cell>
        </row>
        <row r="278">
          <cell r="C278">
            <v>5540</v>
          </cell>
          <cell r="D278">
            <v>0.72570000000000001</v>
          </cell>
        </row>
        <row r="279">
          <cell r="C279">
            <v>5560</v>
          </cell>
          <cell r="D279">
            <v>0.73050000000000004</v>
          </cell>
        </row>
        <row r="280">
          <cell r="C280">
            <v>5580</v>
          </cell>
          <cell r="D280">
            <v>0.70089999999999997</v>
          </cell>
        </row>
        <row r="281">
          <cell r="C281">
            <v>5600</v>
          </cell>
          <cell r="D281">
            <v>0.70140000000000002</v>
          </cell>
        </row>
        <row r="282">
          <cell r="C282">
            <v>5620</v>
          </cell>
          <cell r="D282">
            <v>0.71499999999999997</v>
          </cell>
        </row>
        <row r="283">
          <cell r="C283">
            <v>5640</v>
          </cell>
          <cell r="D283">
            <v>0.72640000000000005</v>
          </cell>
        </row>
        <row r="284">
          <cell r="C284">
            <v>5660</v>
          </cell>
          <cell r="D284">
            <v>0.73909999999999998</v>
          </cell>
        </row>
        <row r="285">
          <cell r="C285">
            <v>5680</v>
          </cell>
          <cell r="D285">
            <v>0.68189999999999995</v>
          </cell>
        </row>
        <row r="286">
          <cell r="C286">
            <v>5700</v>
          </cell>
          <cell r="D286">
            <v>0.7107</v>
          </cell>
        </row>
        <row r="287">
          <cell r="C287">
            <v>5720</v>
          </cell>
          <cell r="D287">
            <v>0.70230000000000004</v>
          </cell>
        </row>
        <row r="288">
          <cell r="C288">
            <v>5740</v>
          </cell>
          <cell r="D288">
            <v>0.73040000000000005</v>
          </cell>
        </row>
        <row r="289">
          <cell r="C289">
            <v>5760</v>
          </cell>
          <cell r="D289">
            <v>0.72199999999999998</v>
          </cell>
        </row>
        <row r="290">
          <cell r="C290">
            <v>5780</v>
          </cell>
          <cell r="D290">
            <v>0.7157</v>
          </cell>
        </row>
        <row r="291">
          <cell r="C291">
            <v>5800</v>
          </cell>
          <cell r="D291">
            <v>0.72460000000000002</v>
          </cell>
        </row>
        <row r="292">
          <cell r="C292">
            <v>5820</v>
          </cell>
          <cell r="D292">
            <v>0.74880000000000002</v>
          </cell>
        </row>
        <row r="293">
          <cell r="C293">
            <v>5840</v>
          </cell>
          <cell r="D293">
            <v>0.75170000000000003</v>
          </cell>
        </row>
        <row r="294">
          <cell r="C294">
            <v>5860</v>
          </cell>
          <cell r="D294">
            <v>0.72230000000000005</v>
          </cell>
        </row>
        <row r="295">
          <cell r="C295">
            <v>5880</v>
          </cell>
          <cell r="D295">
            <v>0.71289999999999998</v>
          </cell>
        </row>
        <row r="296">
          <cell r="C296">
            <v>5900</v>
          </cell>
          <cell r="D296">
            <v>0.70760000000000001</v>
          </cell>
        </row>
        <row r="297">
          <cell r="C297">
            <v>5920</v>
          </cell>
          <cell r="D297">
            <v>0.74180000000000001</v>
          </cell>
        </row>
        <row r="298">
          <cell r="C298">
            <v>5940</v>
          </cell>
          <cell r="D298">
            <v>0.74099999999999999</v>
          </cell>
        </row>
        <row r="299">
          <cell r="C299">
            <v>5960</v>
          </cell>
          <cell r="D299">
            <v>0.75060000000000004</v>
          </cell>
        </row>
        <row r="300">
          <cell r="C300">
            <v>5980</v>
          </cell>
          <cell r="D300">
            <v>0.74980000000000002</v>
          </cell>
        </row>
        <row r="301">
          <cell r="C301">
            <v>6000</v>
          </cell>
          <cell r="D301">
            <v>0.76659999999999995</v>
          </cell>
        </row>
        <row r="302">
          <cell r="C302">
            <v>6020</v>
          </cell>
          <cell r="D302">
            <v>0.72689999999999999</v>
          </cell>
        </row>
        <row r="303">
          <cell r="C303">
            <v>6040</v>
          </cell>
          <cell r="D303">
            <v>0.74780000000000002</v>
          </cell>
        </row>
        <row r="304">
          <cell r="C304">
            <v>6060</v>
          </cell>
          <cell r="D304">
            <v>0.77700000000000002</v>
          </cell>
        </row>
        <row r="305">
          <cell r="C305">
            <v>6080</v>
          </cell>
          <cell r="D305">
            <v>0.75370000000000004</v>
          </cell>
        </row>
        <row r="306">
          <cell r="C306">
            <v>6100</v>
          </cell>
          <cell r="D306">
            <v>0.68889999999999996</v>
          </cell>
        </row>
        <row r="307">
          <cell r="C307">
            <v>6120</v>
          </cell>
          <cell r="D307">
            <v>0.73809999999999998</v>
          </cell>
        </row>
        <row r="308">
          <cell r="C308">
            <v>6140</v>
          </cell>
          <cell r="D308">
            <v>0.71909999999999996</v>
          </cell>
        </row>
        <row r="309">
          <cell r="C309">
            <v>6160</v>
          </cell>
          <cell r="D309">
            <v>0.74819999999999998</v>
          </cell>
        </row>
        <row r="310">
          <cell r="C310">
            <v>6180</v>
          </cell>
          <cell r="D310">
            <v>0.75639999999999996</v>
          </cell>
        </row>
        <row r="311">
          <cell r="C311">
            <v>6200</v>
          </cell>
          <cell r="D311">
            <v>0.73809999999999998</v>
          </cell>
        </row>
        <row r="312">
          <cell r="C312">
            <v>6220</v>
          </cell>
          <cell r="D312">
            <v>0.70709999999999995</v>
          </cell>
        </row>
        <row r="313">
          <cell r="C313">
            <v>6240</v>
          </cell>
          <cell r="D313">
            <v>0.73209999999999997</v>
          </cell>
        </row>
        <row r="314">
          <cell r="C314">
            <v>6260</v>
          </cell>
          <cell r="D314">
            <v>0.72609999999999997</v>
          </cell>
        </row>
        <row r="315">
          <cell r="C315">
            <v>6280</v>
          </cell>
          <cell r="D315">
            <v>0.6724</v>
          </cell>
        </row>
        <row r="316">
          <cell r="C316">
            <v>6300</v>
          </cell>
          <cell r="D316">
            <v>0.69340000000000002</v>
          </cell>
        </row>
        <row r="317">
          <cell r="C317">
            <v>6320</v>
          </cell>
          <cell r="D317">
            <v>0.69210000000000005</v>
          </cell>
        </row>
        <row r="318">
          <cell r="C318">
            <v>6340</v>
          </cell>
          <cell r="D318">
            <v>0.7026</v>
          </cell>
        </row>
        <row r="319">
          <cell r="C319">
            <v>6360</v>
          </cell>
          <cell r="D319">
            <v>0.66930000000000001</v>
          </cell>
        </row>
        <row r="320">
          <cell r="C320">
            <v>6380</v>
          </cell>
          <cell r="D320">
            <v>0.67600000000000005</v>
          </cell>
        </row>
        <row r="321">
          <cell r="C321">
            <v>6400</v>
          </cell>
          <cell r="D321">
            <v>0.76790000000000003</v>
          </cell>
        </row>
        <row r="322">
          <cell r="C322">
            <v>6420</v>
          </cell>
          <cell r="D322">
            <v>0.6754</v>
          </cell>
        </row>
        <row r="323">
          <cell r="C323">
            <v>6440</v>
          </cell>
          <cell r="D323">
            <v>0.62480000000000002</v>
          </cell>
        </row>
        <row r="324">
          <cell r="C324">
            <v>6460</v>
          </cell>
          <cell r="D324">
            <v>0.68320000000000003</v>
          </cell>
        </row>
        <row r="325">
          <cell r="C325">
            <v>6480</v>
          </cell>
          <cell r="D325">
            <v>0.71209999999999996</v>
          </cell>
        </row>
        <row r="326">
          <cell r="C326">
            <v>6500</v>
          </cell>
          <cell r="D326">
            <v>0.68259999999999998</v>
          </cell>
        </row>
        <row r="327">
          <cell r="C327">
            <v>6520</v>
          </cell>
          <cell r="D327">
            <v>0.68779999999999997</v>
          </cell>
        </row>
        <row r="328">
          <cell r="C328">
            <v>6540</v>
          </cell>
          <cell r="D328">
            <v>0.70130000000000003</v>
          </cell>
        </row>
        <row r="329">
          <cell r="C329">
            <v>6560</v>
          </cell>
          <cell r="D329">
            <v>0.71660000000000001</v>
          </cell>
        </row>
        <row r="330">
          <cell r="C330">
            <v>6580</v>
          </cell>
          <cell r="D330">
            <v>0.71930000000000005</v>
          </cell>
        </row>
        <row r="331">
          <cell r="C331">
            <v>6600</v>
          </cell>
          <cell r="D331">
            <v>0.69750000000000001</v>
          </cell>
        </row>
        <row r="332">
          <cell r="C332">
            <v>6620</v>
          </cell>
          <cell r="D332">
            <v>0.7248</v>
          </cell>
        </row>
        <row r="333">
          <cell r="C333">
            <v>6640</v>
          </cell>
          <cell r="D333">
            <v>0.74199999999999999</v>
          </cell>
        </row>
        <row r="334">
          <cell r="C334">
            <v>6660</v>
          </cell>
          <cell r="D334">
            <v>0.72629999999999995</v>
          </cell>
        </row>
        <row r="335">
          <cell r="C335">
            <v>6680</v>
          </cell>
          <cell r="D335">
            <v>0.71660000000000001</v>
          </cell>
        </row>
        <row r="336">
          <cell r="C336">
            <v>6700</v>
          </cell>
          <cell r="D336">
            <v>0.75160000000000005</v>
          </cell>
        </row>
        <row r="337">
          <cell r="C337">
            <v>6720</v>
          </cell>
          <cell r="D337">
            <v>0.72240000000000004</v>
          </cell>
        </row>
        <row r="338">
          <cell r="C338">
            <v>6740</v>
          </cell>
          <cell r="D338">
            <v>0.75080000000000002</v>
          </cell>
        </row>
        <row r="339">
          <cell r="C339">
            <v>6760</v>
          </cell>
          <cell r="D339">
            <v>0.75049999999999994</v>
          </cell>
        </row>
        <row r="340">
          <cell r="C340">
            <v>6780</v>
          </cell>
          <cell r="D340">
            <v>0.73970000000000002</v>
          </cell>
        </row>
        <row r="341">
          <cell r="C341">
            <v>6800</v>
          </cell>
          <cell r="D341">
            <v>0.74780000000000002</v>
          </cell>
        </row>
        <row r="342">
          <cell r="C342">
            <v>6820</v>
          </cell>
          <cell r="D342">
            <v>0.74609999999999999</v>
          </cell>
        </row>
        <row r="343">
          <cell r="C343">
            <v>6840</v>
          </cell>
          <cell r="D343">
            <v>0.74650000000000005</v>
          </cell>
        </row>
        <row r="344">
          <cell r="C344">
            <v>6860</v>
          </cell>
          <cell r="D344">
            <v>0.76219999999999999</v>
          </cell>
        </row>
        <row r="345">
          <cell r="C345">
            <v>6880</v>
          </cell>
          <cell r="D345">
            <v>0.77400000000000002</v>
          </cell>
        </row>
        <row r="346">
          <cell r="C346">
            <v>6900</v>
          </cell>
          <cell r="D346">
            <v>0.74890000000000001</v>
          </cell>
        </row>
        <row r="347">
          <cell r="C347">
            <v>6920</v>
          </cell>
          <cell r="D347">
            <v>0.66600000000000004</v>
          </cell>
        </row>
        <row r="348">
          <cell r="C348">
            <v>6940</v>
          </cell>
          <cell r="D348">
            <v>0.65110000000000001</v>
          </cell>
        </row>
        <row r="349">
          <cell r="C349">
            <v>6960</v>
          </cell>
          <cell r="D349">
            <v>0.66679999999999995</v>
          </cell>
        </row>
        <row r="350">
          <cell r="C350">
            <v>6980</v>
          </cell>
          <cell r="D350">
            <v>0.73060000000000003</v>
          </cell>
        </row>
        <row r="351">
          <cell r="C351">
            <v>7000</v>
          </cell>
          <cell r="D351">
            <v>0.78700000000000003</v>
          </cell>
        </row>
        <row r="352">
          <cell r="C352">
            <v>7020</v>
          </cell>
          <cell r="D352">
            <v>0.77710000000000001</v>
          </cell>
        </row>
        <row r="353">
          <cell r="C353">
            <v>7040</v>
          </cell>
          <cell r="D353">
            <v>0.76719999999999999</v>
          </cell>
        </row>
        <row r="354">
          <cell r="C354">
            <v>7060</v>
          </cell>
          <cell r="D354">
            <v>0.74790000000000001</v>
          </cell>
        </row>
        <row r="355">
          <cell r="C355">
            <v>7080</v>
          </cell>
          <cell r="D355">
            <v>0.72599999999999998</v>
          </cell>
        </row>
        <row r="356">
          <cell r="C356">
            <v>7100</v>
          </cell>
          <cell r="D356">
            <v>0.71389999999999998</v>
          </cell>
        </row>
        <row r="357">
          <cell r="C357">
            <v>7120</v>
          </cell>
          <cell r="D357">
            <v>0.7369</v>
          </cell>
        </row>
        <row r="358">
          <cell r="C358">
            <v>7140</v>
          </cell>
          <cell r="D358">
            <v>0.75729999999999997</v>
          </cell>
        </row>
        <row r="359">
          <cell r="C359">
            <v>7160</v>
          </cell>
          <cell r="D359">
            <v>0.70440000000000003</v>
          </cell>
        </row>
        <row r="360">
          <cell r="C360">
            <v>7180</v>
          </cell>
          <cell r="D360">
            <v>0.73080000000000001</v>
          </cell>
        </row>
        <row r="361">
          <cell r="C361">
            <v>7200</v>
          </cell>
          <cell r="D361">
            <v>0.73250000000000004</v>
          </cell>
        </row>
        <row r="362">
          <cell r="C362">
            <v>7220</v>
          </cell>
          <cell r="D362">
            <v>0.72440000000000004</v>
          </cell>
        </row>
        <row r="363">
          <cell r="C363">
            <v>7240</v>
          </cell>
          <cell r="D363">
            <v>0.73029999999999995</v>
          </cell>
        </row>
        <row r="364">
          <cell r="C364">
            <v>7260</v>
          </cell>
          <cell r="D364">
            <v>0.73609999999999998</v>
          </cell>
        </row>
        <row r="365">
          <cell r="C365">
            <v>7280</v>
          </cell>
          <cell r="D365">
            <v>0.73429999999999995</v>
          </cell>
        </row>
        <row r="366">
          <cell r="C366">
            <v>7300</v>
          </cell>
          <cell r="D366">
            <v>0.73780000000000001</v>
          </cell>
        </row>
        <row r="367">
          <cell r="C367">
            <v>7320</v>
          </cell>
          <cell r="D367">
            <v>0.74209999999999998</v>
          </cell>
        </row>
        <row r="368">
          <cell r="C368">
            <v>7340</v>
          </cell>
          <cell r="D368">
            <v>0.72350000000000003</v>
          </cell>
        </row>
        <row r="369">
          <cell r="C369">
            <v>7360</v>
          </cell>
          <cell r="D369">
            <v>0.75560000000000005</v>
          </cell>
        </row>
        <row r="370">
          <cell r="C370">
            <v>7380</v>
          </cell>
          <cell r="D370">
            <v>0.73270000000000002</v>
          </cell>
        </row>
        <row r="371">
          <cell r="C371">
            <v>7400</v>
          </cell>
          <cell r="D371">
            <v>0.75770000000000004</v>
          </cell>
        </row>
        <row r="372">
          <cell r="C372">
            <v>7420</v>
          </cell>
          <cell r="D372">
            <v>0.7611</v>
          </cell>
        </row>
        <row r="373">
          <cell r="C373">
            <v>7440</v>
          </cell>
          <cell r="D373">
            <v>0.74339999999999995</v>
          </cell>
        </row>
        <row r="374">
          <cell r="C374">
            <v>7460</v>
          </cell>
          <cell r="D374">
            <v>0.72799999999999998</v>
          </cell>
        </row>
        <row r="375">
          <cell r="C375">
            <v>7480</v>
          </cell>
          <cell r="D375">
            <v>0.7278</v>
          </cell>
        </row>
        <row r="376">
          <cell r="C376">
            <v>7500</v>
          </cell>
          <cell r="D376">
            <v>0.72509999999999997</v>
          </cell>
        </row>
        <row r="377">
          <cell r="C377">
            <v>7520</v>
          </cell>
          <cell r="D377">
            <v>0.80600000000000005</v>
          </cell>
        </row>
        <row r="378">
          <cell r="C378">
            <v>7540</v>
          </cell>
          <cell r="D378">
            <v>0.76759999999999995</v>
          </cell>
        </row>
        <row r="379">
          <cell r="C379">
            <v>7560</v>
          </cell>
          <cell r="D379">
            <v>0.78080000000000005</v>
          </cell>
        </row>
        <row r="380">
          <cell r="C380">
            <v>7580</v>
          </cell>
          <cell r="D380">
            <v>0.7712</v>
          </cell>
        </row>
        <row r="381">
          <cell r="C381">
            <v>7600</v>
          </cell>
          <cell r="D381">
            <v>0.69279999999999997</v>
          </cell>
        </row>
        <row r="382">
          <cell r="C382">
            <v>7620</v>
          </cell>
          <cell r="D382">
            <v>0.71970000000000001</v>
          </cell>
        </row>
        <row r="383">
          <cell r="C383">
            <v>7640</v>
          </cell>
          <cell r="D383">
            <v>0.73980000000000001</v>
          </cell>
        </row>
        <row r="384">
          <cell r="C384">
            <v>7660</v>
          </cell>
          <cell r="D384">
            <v>0.74019999999999997</v>
          </cell>
        </row>
        <row r="385">
          <cell r="C385">
            <v>7680</v>
          </cell>
          <cell r="D385">
            <v>0.73929999999999996</v>
          </cell>
        </row>
        <row r="386">
          <cell r="C386">
            <v>7700</v>
          </cell>
          <cell r="D386">
            <v>0.75670000000000004</v>
          </cell>
        </row>
        <row r="387">
          <cell r="C387">
            <v>7720</v>
          </cell>
          <cell r="D387">
            <v>0.74390000000000001</v>
          </cell>
        </row>
        <row r="388">
          <cell r="C388">
            <v>7740</v>
          </cell>
          <cell r="D388">
            <v>0.73099999999999998</v>
          </cell>
        </row>
        <row r="389">
          <cell r="C389">
            <v>7760</v>
          </cell>
          <cell r="D389">
            <v>0.76619999999999999</v>
          </cell>
        </row>
        <row r="390">
          <cell r="C390">
            <v>7780</v>
          </cell>
          <cell r="D390">
            <v>0.70750000000000002</v>
          </cell>
        </row>
        <row r="391">
          <cell r="C391">
            <v>7800</v>
          </cell>
          <cell r="D391">
            <v>0.70989999999999998</v>
          </cell>
        </row>
        <row r="392">
          <cell r="C392">
            <v>7820</v>
          </cell>
          <cell r="D392">
            <v>0.70930000000000004</v>
          </cell>
        </row>
        <row r="393">
          <cell r="C393">
            <v>7840</v>
          </cell>
          <cell r="D393">
            <v>0.74019999999999997</v>
          </cell>
        </row>
        <row r="394">
          <cell r="C394">
            <v>7860</v>
          </cell>
          <cell r="D394">
            <v>0.71240000000000003</v>
          </cell>
        </row>
        <row r="395">
          <cell r="C395">
            <v>7880</v>
          </cell>
          <cell r="D395">
            <v>0.72760000000000002</v>
          </cell>
        </row>
        <row r="396">
          <cell r="C396">
            <v>7900</v>
          </cell>
          <cell r="D396">
            <v>0.71079999999999999</v>
          </cell>
        </row>
        <row r="397">
          <cell r="C397">
            <v>7920</v>
          </cell>
          <cell r="D397">
            <v>0.70620000000000005</v>
          </cell>
        </row>
        <row r="398">
          <cell r="C398">
            <v>7940</v>
          </cell>
          <cell r="D398">
            <v>0.7369</v>
          </cell>
        </row>
        <row r="399">
          <cell r="C399">
            <v>7960</v>
          </cell>
          <cell r="D399">
            <v>0.71560000000000001</v>
          </cell>
        </row>
        <row r="400">
          <cell r="C400">
            <v>7980</v>
          </cell>
          <cell r="D400">
            <v>0.73180000000000001</v>
          </cell>
        </row>
        <row r="401">
          <cell r="C401">
            <v>8000</v>
          </cell>
          <cell r="D401">
            <v>0.71550000000000002</v>
          </cell>
        </row>
        <row r="402">
          <cell r="C402">
            <v>8020</v>
          </cell>
          <cell r="D402">
            <v>0.72440000000000004</v>
          </cell>
        </row>
        <row r="403">
          <cell r="C403">
            <v>8040</v>
          </cell>
          <cell r="D403">
            <v>0.72060000000000002</v>
          </cell>
        </row>
        <row r="404">
          <cell r="C404">
            <v>8060</v>
          </cell>
          <cell r="D404">
            <v>0.75339999999999996</v>
          </cell>
        </row>
        <row r="405">
          <cell r="C405">
            <v>8080</v>
          </cell>
          <cell r="D405">
            <v>0.77380000000000004</v>
          </cell>
        </row>
        <row r="406">
          <cell r="C406">
            <v>8100</v>
          </cell>
          <cell r="D406">
            <v>0.79039999999999999</v>
          </cell>
        </row>
        <row r="407">
          <cell r="C407">
            <v>8120</v>
          </cell>
          <cell r="D407">
            <v>0.76819999999999999</v>
          </cell>
        </row>
        <row r="408">
          <cell r="C408">
            <v>8140</v>
          </cell>
          <cell r="D408">
            <v>0.74770000000000003</v>
          </cell>
        </row>
        <row r="409">
          <cell r="C409">
            <v>8160</v>
          </cell>
          <cell r="D409">
            <v>0.72160000000000002</v>
          </cell>
        </row>
        <row r="410">
          <cell r="C410">
            <v>8180</v>
          </cell>
          <cell r="D410">
            <v>0.70069999999999999</v>
          </cell>
        </row>
        <row r="411">
          <cell r="C411">
            <v>8200</v>
          </cell>
          <cell r="D411">
            <v>0.71930000000000005</v>
          </cell>
        </row>
        <row r="412">
          <cell r="C412">
            <v>8220</v>
          </cell>
          <cell r="D412">
            <v>0.73050000000000004</v>
          </cell>
        </row>
        <row r="413">
          <cell r="C413">
            <v>8240</v>
          </cell>
          <cell r="D413">
            <v>0.76170000000000004</v>
          </cell>
        </row>
        <row r="414">
          <cell r="C414">
            <v>8260</v>
          </cell>
          <cell r="D414">
            <v>0.72450000000000003</v>
          </cell>
        </row>
        <row r="415">
          <cell r="C415">
            <v>8280</v>
          </cell>
          <cell r="D415">
            <v>0.74299999999999999</v>
          </cell>
        </row>
        <row r="416">
          <cell r="C416">
            <v>8300</v>
          </cell>
          <cell r="D416">
            <v>0.75539999999999996</v>
          </cell>
        </row>
        <row r="417">
          <cell r="C417">
            <v>8320</v>
          </cell>
          <cell r="D417">
            <v>0.75749999999999995</v>
          </cell>
        </row>
        <row r="418">
          <cell r="C418">
            <v>8340</v>
          </cell>
          <cell r="D418">
            <v>0.75580000000000003</v>
          </cell>
        </row>
        <row r="419">
          <cell r="C419">
            <v>8360</v>
          </cell>
          <cell r="D419">
            <v>0.77270000000000005</v>
          </cell>
        </row>
        <row r="420">
          <cell r="C420">
            <v>8380</v>
          </cell>
          <cell r="D420">
            <v>0.76229999999999998</v>
          </cell>
        </row>
        <row r="421">
          <cell r="C421">
            <v>8400</v>
          </cell>
          <cell r="D421">
            <v>0.76580000000000004</v>
          </cell>
        </row>
        <row r="422">
          <cell r="C422">
            <v>8420</v>
          </cell>
          <cell r="D422">
            <v>0.71499999999999997</v>
          </cell>
        </row>
        <row r="423">
          <cell r="C423">
            <v>8440</v>
          </cell>
          <cell r="D423">
            <v>0.74629999999999996</v>
          </cell>
        </row>
        <row r="424">
          <cell r="C424">
            <v>8460</v>
          </cell>
          <cell r="D424">
            <v>0.76880000000000004</v>
          </cell>
        </row>
        <row r="425">
          <cell r="C425">
            <v>8480</v>
          </cell>
          <cell r="D425">
            <v>0.7359</v>
          </cell>
        </row>
        <row r="426">
          <cell r="C426">
            <v>8500</v>
          </cell>
          <cell r="D426">
            <v>0.72909999999999997</v>
          </cell>
        </row>
        <row r="427">
          <cell r="C427">
            <v>8520</v>
          </cell>
          <cell r="D427">
            <v>0.74080000000000001</v>
          </cell>
        </row>
        <row r="428">
          <cell r="C428">
            <v>8540</v>
          </cell>
          <cell r="D428">
            <v>0.68620000000000003</v>
          </cell>
        </row>
        <row r="429">
          <cell r="C429">
            <v>8560</v>
          </cell>
          <cell r="D429">
            <v>0.66679999999999995</v>
          </cell>
        </row>
        <row r="430">
          <cell r="C430">
            <v>8580</v>
          </cell>
          <cell r="D430">
            <v>0.70320000000000005</v>
          </cell>
        </row>
        <row r="431">
          <cell r="C431">
            <v>8600</v>
          </cell>
          <cell r="D431">
            <v>0.71550000000000002</v>
          </cell>
        </row>
        <row r="432">
          <cell r="C432">
            <v>8620</v>
          </cell>
          <cell r="D432">
            <v>0.74080000000000001</v>
          </cell>
        </row>
        <row r="433">
          <cell r="C433">
            <v>8640</v>
          </cell>
          <cell r="D433">
            <v>0.69969999999999999</v>
          </cell>
        </row>
        <row r="434">
          <cell r="C434">
            <v>8660</v>
          </cell>
          <cell r="D434">
            <v>0.72540000000000004</v>
          </cell>
        </row>
        <row r="435">
          <cell r="C435">
            <v>8680</v>
          </cell>
          <cell r="D435">
            <v>0.71399999999999997</v>
          </cell>
        </row>
        <row r="436">
          <cell r="C436">
            <v>8700</v>
          </cell>
          <cell r="D436">
            <v>0.76019999999999999</v>
          </cell>
        </row>
        <row r="437">
          <cell r="C437">
            <v>8720</v>
          </cell>
          <cell r="D437">
            <v>0.74509999999999998</v>
          </cell>
        </row>
        <row r="438">
          <cell r="C438">
            <v>8740</v>
          </cell>
          <cell r="D438">
            <v>0.75209999999999999</v>
          </cell>
        </row>
        <row r="439">
          <cell r="C439">
            <v>8760</v>
          </cell>
          <cell r="D439">
            <v>0.75109999999999999</v>
          </cell>
        </row>
        <row r="440">
          <cell r="C440">
            <v>8780</v>
          </cell>
          <cell r="D440">
            <v>0.73829999999999996</v>
          </cell>
        </row>
        <row r="441">
          <cell r="C441">
            <v>8800</v>
          </cell>
          <cell r="D441">
            <v>0.72140000000000004</v>
          </cell>
        </row>
        <row r="442">
          <cell r="C442">
            <v>8820</v>
          </cell>
          <cell r="D442">
            <v>0.72460000000000002</v>
          </cell>
        </row>
        <row r="443">
          <cell r="C443">
            <v>8840</v>
          </cell>
          <cell r="D443">
            <v>0.71730000000000005</v>
          </cell>
        </row>
        <row r="444">
          <cell r="C444">
            <v>8860</v>
          </cell>
          <cell r="D444">
            <v>0.72799999999999998</v>
          </cell>
        </row>
        <row r="445">
          <cell r="C445">
            <v>8880</v>
          </cell>
          <cell r="D445">
            <v>0.7167</v>
          </cell>
        </row>
        <row r="446">
          <cell r="C446">
            <v>8900</v>
          </cell>
          <cell r="D446">
            <v>0.71360000000000001</v>
          </cell>
        </row>
        <row r="447">
          <cell r="C447">
            <v>8920</v>
          </cell>
          <cell r="D447">
            <v>0.71940000000000004</v>
          </cell>
        </row>
        <row r="448">
          <cell r="C448">
            <v>8940</v>
          </cell>
          <cell r="D448">
            <v>0.72</v>
          </cell>
        </row>
        <row r="449">
          <cell r="C449">
            <v>8960</v>
          </cell>
          <cell r="D449">
            <v>0.70499999999999996</v>
          </cell>
        </row>
        <row r="450">
          <cell r="C450">
            <v>8980</v>
          </cell>
          <cell r="D450">
            <v>0.74480000000000002</v>
          </cell>
        </row>
        <row r="451">
          <cell r="C451">
            <v>9000</v>
          </cell>
          <cell r="D451">
            <v>0.74950000000000006</v>
          </cell>
        </row>
        <row r="452">
          <cell r="C452">
            <v>9020</v>
          </cell>
          <cell r="D452">
            <v>0.75739999999999996</v>
          </cell>
        </row>
        <row r="453">
          <cell r="C453">
            <v>9040</v>
          </cell>
          <cell r="D453">
            <v>0.75680000000000003</v>
          </cell>
        </row>
        <row r="454">
          <cell r="C454">
            <v>9060</v>
          </cell>
          <cell r="D454">
            <v>0.73050000000000004</v>
          </cell>
        </row>
        <row r="455">
          <cell r="C455">
            <v>9080</v>
          </cell>
          <cell r="D455">
            <v>0.74219999999999997</v>
          </cell>
        </row>
        <row r="456">
          <cell r="C456">
            <v>9100</v>
          </cell>
          <cell r="D456">
            <v>0.73629999999999995</v>
          </cell>
        </row>
        <row r="457">
          <cell r="C457">
            <v>9120</v>
          </cell>
          <cell r="D457">
            <v>0.73040000000000005</v>
          </cell>
        </row>
        <row r="458">
          <cell r="C458">
            <v>9140</v>
          </cell>
          <cell r="D458">
            <v>0.73450000000000004</v>
          </cell>
        </row>
        <row r="459">
          <cell r="C459">
            <v>9160</v>
          </cell>
          <cell r="D459">
            <v>0.72640000000000005</v>
          </cell>
        </row>
        <row r="460">
          <cell r="C460">
            <v>9180</v>
          </cell>
          <cell r="D460">
            <v>0.73260000000000003</v>
          </cell>
        </row>
        <row r="461">
          <cell r="C461">
            <v>9200</v>
          </cell>
          <cell r="D461">
            <v>0.72819999999999996</v>
          </cell>
        </row>
        <row r="462">
          <cell r="C462">
            <v>9220</v>
          </cell>
          <cell r="D462">
            <v>0.75739999999999996</v>
          </cell>
        </row>
        <row r="463">
          <cell r="C463">
            <v>9240</v>
          </cell>
          <cell r="D463">
            <v>0.75890000000000002</v>
          </cell>
        </row>
        <row r="464">
          <cell r="C464">
            <v>9260</v>
          </cell>
          <cell r="D464">
            <v>0.75309999999999999</v>
          </cell>
        </row>
        <row r="465">
          <cell r="C465">
            <v>9280</v>
          </cell>
          <cell r="D465">
            <v>0.74790000000000001</v>
          </cell>
        </row>
        <row r="466">
          <cell r="C466">
            <v>9300</v>
          </cell>
          <cell r="D466">
            <v>0.76239999999999997</v>
          </cell>
        </row>
        <row r="467">
          <cell r="C467">
            <v>9320</v>
          </cell>
          <cell r="D467">
            <v>0.73470000000000002</v>
          </cell>
        </row>
        <row r="468">
          <cell r="C468">
            <v>9340</v>
          </cell>
          <cell r="D468">
            <v>0.76190000000000002</v>
          </cell>
        </row>
        <row r="469">
          <cell r="C469">
            <v>9360</v>
          </cell>
          <cell r="D469">
            <v>0.75319999999999998</v>
          </cell>
        </row>
        <row r="470">
          <cell r="C470">
            <v>9380</v>
          </cell>
          <cell r="D470">
            <v>0.67410000000000003</v>
          </cell>
        </row>
        <row r="471">
          <cell r="C471">
            <v>9400</v>
          </cell>
          <cell r="D471">
            <v>0.74339999999999995</v>
          </cell>
        </row>
        <row r="472">
          <cell r="C472">
            <v>9420</v>
          </cell>
          <cell r="D472">
            <v>0.76380000000000003</v>
          </cell>
        </row>
        <row r="473">
          <cell r="C473">
            <v>9440</v>
          </cell>
          <cell r="D473">
            <v>0.76</v>
          </cell>
        </row>
        <row r="474">
          <cell r="C474">
            <v>9460</v>
          </cell>
          <cell r="D474">
            <v>0.75960000000000005</v>
          </cell>
        </row>
        <row r="475">
          <cell r="C475">
            <v>9480</v>
          </cell>
          <cell r="D475">
            <v>0.74890000000000001</v>
          </cell>
        </row>
        <row r="476">
          <cell r="C476">
            <v>9500</v>
          </cell>
          <cell r="D476">
            <v>0.80489999999999995</v>
          </cell>
        </row>
        <row r="477">
          <cell r="C477">
            <v>9520</v>
          </cell>
          <cell r="D477">
            <v>0.78110000000000002</v>
          </cell>
        </row>
        <row r="478">
          <cell r="C478">
            <v>9540</v>
          </cell>
          <cell r="D478">
            <v>0.77759999999999996</v>
          </cell>
        </row>
        <row r="479">
          <cell r="C479">
            <v>9560</v>
          </cell>
          <cell r="D479">
            <v>0.77129999999999999</v>
          </cell>
        </row>
        <row r="480">
          <cell r="C480">
            <v>9580</v>
          </cell>
          <cell r="D480">
            <v>0.66810000000000003</v>
          </cell>
        </row>
        <row r="481">
          <cell r="C481">
            <v>9600</v>
          </cell>
          <cell r="D481">
            <v>0.74039999999999995</v>
          </cell>
        </row>
        <row r="482">
          <cell r="C482">
            <v>9620</v>
          </cell>
          <cell r="D482">
            <v>0.74550000000000005</v>
          </cell>
        </row>
        <row r="483">
          <cell r="C483">
            <v>9640</v>
          </cell>
          <cell r="D483">
            <v>0.73939999999999995</v>
          </cell>
        </row>
        <row r="484">
          <cell r="C484">
            <v>9660</v>
          </cell>
          <cell r="D484">
            <v>0.75109999999999999</v>
          </cell>
        </row>
        <row r="485">
          <cell r="C485">
            <v>9680</v>
          </cell>
          <cell r="D485">
            <v>0.74250000000000005</v>
          </cell>
        </row>
        <row r="486">
          <cell r="C486">
            <v>9700</v>
          </cell>
          <cell r="D486">
            <v>0.74409999999999998</v>
          </cell>
        </row>
        <row r="487">
          <cell r="C487">
            <v>9720</v>
          </cell>
          <cell r="D487">
            <v>0.70960000000000001</v>
          </cell>
        </row>
        <row r="488">
          <cell r="C488">
            <v>9740</v>
          </cell>
          <cell r="D488">
            <v>0.72529999999999994</v>
          </cell>
        </row>
        <row r="489">
          <cell r="C489">
            <v>9760</v>
          </cell>
          <cell r="D489">
            <v>0.75660000000000005</v>
          </cell>
        </row>
        <row r="490">
          <cell r="C490">
            <v>9780</v>
          </cell>
          <cell r="D490">
            <v>0.73050000000000004</v>
          </cell>
        </row>
        <row r="491">
          <cell r="C491">
            <v>9800</v>
          </cell>
          <cell r="D491">
            <v>0.76849999999999996</v>
          </cell>
        </row>
        <row r="492">
          <cell r="C492">
            <v>9820</v>
          </cell>
          <cell r="D492">
            <v>0.78359999999999996</v>
          </cell>
        </row>
        <row r="493">
          <cell r="C493">
            <v>9840</v>
          </cell>
          <cell r="D493">
            <v>0.74650000000000005</v>
          </cell>
        </row>
        <row r="494">
          <cell r="C494">
            <v>9860</v>
          </cell>
          <cell r="D494">
            <v>0.73929999999999996</v>
          </cell>
        </row>
        <row r="495">
          <cell r="C495">
            <v>9880</v>
          </cell>
          <cell r="D495">
            <v>0.76690000000000003</v>
          </cell>
        </row>
        <row r="496">
          <cell r="C496">
            <v>9900</v>
          </cell>
          <cell r="D496">
            <v>0.74150000000000005</v>
          </cell>
        </row>
        <row r="497">
          <cell r="C497">
            <v>9920</v>
          </cell>
          <cell r="D497">
            <v>0.71889999999999998</v>
          </cell>
        </row>
        <row r="498">
          <cell r="C498">
            <v>9940</v>
          </cell>
          <cell r="D498">
            <v>0.74729999999999996</v>
          </cell>
        </row>
        <row r="499">
          <cell r="C499">
            <v>9960</v>
          </cell>
          <cell r="D499">
            <v>0.70030000000000003</v>
          </cell>
        </row>
        <row r="500">
          <cell r="C500">
            <v>9980</v>
          </cell>
          <cell r="D500">
            <v>0.72030000000000005</v>
          </cell>
        </row>
        <row r="501">
          <cell r="C501">
            <v>10000</v>
          </cell>
          <cell r="D501">
            <v>0.63600000000000001</v>
          </cell>
        </row>
        <row r="502">
          <cell r="C502">
            <v>10020</v>
          </cell>
          <cell r="D502">
            <v>0.74370000000000003</v>
          </cell>
        </row>
        <row r="503">
          <cell r="C503">
            <v>10040</v>
          </cell>
          <cell r="D503">
            <v>0.72960000000000003</v>
          </cell>
        </row>
        <row r="504">
          <cell r="C504">
            <v>10060</v>
          </cell>
          <cell r="D504">
            <v>0.74980000000000002</v>
          </cell>
        </row>
        <row r="505">
          <cell r="C505">
            <v>10080</v>
          </cell>
          <cell r="D505">
            <v>0.74119999999999997</v>
          </cell>
        </row>
        <row r="506">
          <cell r="C506">
            <v>10100</v>
          </cell>
          <cell r="D506">
            <v>0.75980000000000003</v>
          </cell>
        </row>
        <row r="507">
          <cell r="C507">
            <v>10120</v>
          </cell>
          <cell r="D507">
            <v>0.75429999999999997</v>
          </cell>
        </row>
        <row r="508">
          <cell r="C508">
            <v>10140</v>
          </cell>
          <cell r="D508">
            <v>0.72760000000000002</v>
          </cell>
        </row>
        <row r="509">
          <cell r="C509">
            <v>10160</v>
          </cell>
          <cell r="D509">
            <v>0.66839999999999999</v>
          </cell>
        </row>
        <row r="510">
          <cell r="C510">
            <v>10180</v>
          </cell>
          <cell r="D510">
            <v>0.73909999999999998</v>
          </cell>
        </row>
        <row r="511">
          <cell r="C511">
            <v>10200</v>
          </cell>
          <cell r="D511">
            <v>0.73219999999999996</v>
          </cell>
        </row>
        <row r="512">
          <cell r="C512">
            <v>10220</v>
          </cell>
          <cell r="D512">
            <v>0.72460000000000002</v>
          </cell>
        </row>
        <row r="513">
          <cell r="C513">
            <v>10240</v>
          </cell>
          <cell r="D513">
            <v>0.73250000000000004</v>
          </cell>
        </row>
        <row r="514">
          <cell r="C514">
            <v>10260</v>
          </cell>
          <cell r="D514">
            <v>0.76829999999999998</v>
          </cell>
        </row>
        <row r="515">
          <cell r="C515">
            <v>10280</v>
          </cell>
          <cell r="D515">
            <v>0.76870000000000005</v>
          </cell>
        </row>
        <row r="516">
          <cell r="C516">
            <v>10300</v>
          </cell>
          <cell r="D516">
            <v>0.75970000000000004</v>
          </cell>
        </row>
        <row r="517">
          <cell r="C517">
            <v>10320</v>
          </cell>
          <cell r="D517">
            <v>0.78849999999999998</v>
          </cell>
        </row>
        <row r="518">
          <cell r="C518">
            <v>10340</v>
          </cell>
          <cell r="D518">
            <v>0.7712</v>
          </cell>
        </row>
        <row r="519">
          <cell r="C519">
            <v>10360</v>
          </cell>
          <cell r="D519">
            <v>0.72350000000000003</v>
          </cell>
        </row>
        <row r="520">
          <cell r="C520">
            <v>10380</v>
          </cell>
          <cell r="D520">
            <v>0.73699999999999999</v>
          </cell>
        </row>
        <row r="521">
          <cell r="C521">
            <v>10400</v>
          </cell>
          <cell r="D521">
            <v>0.7772</v>
          </cell>
        </row>
        <row r="522">
          <cell r="C522">
            <v>10420</v>
          </cell>
          <cell r="D522">
            <v>0.77739999999999998</v>
          </cell>
        </row>
        <row r="523">
          <cell r="C523">
            <v>10440</v>
          </cell>
          <cell r="D523">
            <v>0.78139999999999998</v>
          </cell>
        </row>
        <row r="524">
          <cell r="C524">
            <v>10460</v>
          </cell>
          <cell r="D524">
            <v>0.7883</v>
          </cell>
        </row>
        <row r="525">
          <cell r="C525">
            <v>10480</v>
          </cell>
          <cell r="D525">
            <v>0.73180000000000001</v>
          </cell>
        </row>
        <row r="526">
          <cell r="C526">
            <v>10500</v>
          </cell>
          <cell r="D526">
            <v>0.71479999999999999</v>
          </cell>
        </row>
        <row r="527">
          <cell r="C527">
            <v>10520</v>
          </cell>
          <cell r="D527">
            <v>0.72499999999999998</v>
          </cell>
        </row>
        <row r="528">
          <cell r="C528">
            <v>10540</v>
          </cell>
          <cell r="D528">
            <v>0.72740000000000005</v>
          </cell>
        </row>
        <row r="529">
          <cell r="C529">
            <v>10560</v>
          </cell>
          <cell r="D529">
            <v>0.73970000000000002</v>
          </cell>
        </row>
        <row r="530">
          <cell r="C530">
            <v>10580</v>
          </cell>
          <cell r="D530">
            <v>0.74909999999999999</v>
          </cell>
        </row>
        <row r="531">
          <cell r="C531">
            <v>10600</v>
          </cell>
          <cell r="D531">
            <v>0.77139999999999997</v>
          </cell>
        </row>
        <row r="532">
          <cell r="C532">
            <v>10620</v>
          </cell>
          <cell r="D532">
            <v>0.76559999999999995</v>
          </cell>
        </row>
        <row r="533">
          <cell r="C533">
            <v>10640</v>
          </cell>
          <cell r="D533">
            <v>0.72460000000000002</v>
          </cell>
        </row>
        <row r="534">
          <cell r="C534">
            <v>10660</v>
          </cell>
          <cell r="D534">
            <v>0.74180000000000001</v>
          </cell>
        </row>
        <row r="535">
          <cell r="C535">
            <v>10680</v>
          </cell>
          <cell r="D535">
            <v>0.75819999999999999</v>
          </cell>
        </row>
        <row r="536">
          <cell r="C536">
            <v>10700</v>
          </cell>
          <cell r="D536">
            <v>0.7288</v>
          </cell>
        </row>
        <row r="537">
          <cell r="C537">
            <v>10720</v>
          </cell>
          <cell r="D537">
            <v>0.74729999999999996</v>
          </cell>
        </row>
        <row r="538">
          <cell r="C538">
            <v>10740</v>
          </cell>
          <cell r="D538">
            <v>0.72799999999999998</v>
          </cell>
        </row>
        <row r="539">
          <cell r="C539">
            <v>10760</v>
          </cell>
          <cell r="D539">
            <v>0.74219999999999997</v>
          </cell>
        </row>
        <row r="540">
          <cell r="C540">
            <v>10780</v>
          </cell>
          <cell r="D540">
            <v>0.72689999999999999</v>
          </cell>
        </row>
        <row r="541">
          <cell r="C541">
            <v>10800</v>
          </cell>
          <cell r="D541">
            <v>0.74939999999999996</v>
          </cell>
        </row>
        <row r="542">
          <cell r="C542">
            <v>10820</v>
          </cell>
          <cell r="D542">
            <v>0.74719999999999998</v>
          </cell>
        </row>
        <row r="543">
          <cell r="C543">
            <v>10840</v>
          </cell>
          <cell r="D543">
            <v>0.75600000000000001</v>
          </cell>
        </row>
        <row r="544">
          <cell r="C544">
            <v>10860</v>
          </cell>
          <cell r="D544">
            <v>0.77</v>
          </cell>
        </row>
        <row r="545">
          <cell r="C545">
            <v>10880</v>
          </cell>
          <cell r="D545">
            <v>0.75890000000000002</v>
          </cell>
        </row>
        <row r="546">
          <cell r="C546">
            <v>10900</v>
          </cell>
          <cell r="D546">
            <v>0.75460000000000005</v>
          </cell>
        </row>
        <row r="547">
          <cell r="C547">
            <v>10920</v>
          </cell>
          <cell r="D547">
            <v>0.76780000000000004</v>
          </cell>
        </row>
        <row r="548">
          <cell r="C548">
            <v>10940</v>
          </cell>
          <cell r="D548">
            <v>0.78790000000000004</v>
          </cell>
        </row>
        <row r="549">
          <cell r="C549">
            <v>10960</v>
          </cell>
          <cell r="D549">
            <v>0.80520000000000003</v>
          </cell>
        </row>
        <row r="550">
          <cell r="C550">
            <v>10980</v>
          </cell>
          <cell r="D550">
            <v>0.79110000000000003</v>
          </cell>
        </row>
        <row r="551">
          <cell r="C551">
            <v>11000</v>
          </cell>
          <cell r="D551">
            <v>0.74939999999999996</v>
          </cell>
        </row>
        <row r="552">
          <cell r="C552">
            <v>11020</v>
          </cell>
          <cell r="D552">
            <v>0.77410000000000001</v>
          </cell>
        </row>
        <row r="553">
          <cell r="C553">
            <v>11040</v>
          </cell>
          <cell r="D553">
            <v>0.77390000000000003</v>
          </cell>
        </row>
        <row r="554">
          <cell r="C554">
            <v>11060</v>
          </cell>
          <cell r="D554">
            <v>0.78990000000000005</v>
          </cell>
        </row>
        <row r="555">
          <cell r="C555">
            <v>11080</v>
          </cell>
          <cell r="D555">
            <v>0.77549999999999997</v>
          </cell>
        </row>
        <row r="556">
          <cell r="C556">
            <v>11100</v>
          </cell>
          <cell r="D556">
            <v>0.79</v>
          </cell>
        </row>
        <row r="557">
          <cell r="C557">
            <v>11120</v>
          </cell>
          <cell r="D557">
            <v>0.81410000000000005</v>
          </cell>
        </row>
        <row r="558">
          <cell r="C558">
            <v>11140</v>
          </cell>
          <cell r="D558">
            <v>0.77600000000000002</v>
          </cell>
        </row>
        <row r="559">
          <cell r="C559">
            <v>11160</v>
          </cell>
          <cell r="D559">
            <v>0.77639999999999998</v>
          </cell>
        </row>
        <row r="560">
          <cell r="C560">
            <v>11180</v>
          </cell>
          <cell r="D560">
            <v>0.77380000000000004</v>
          </cell>
        </row>
        <row r="561">
          <cell r="C561">
            <v>11200</v>
          </cell>
          <cell r="D561">
            <v>0.76439999999999997</v>
          </cell>
        </row>
        <row r="562">
          <cell r="C562">
            <v>11220</v>
          </cell>
          <cell r="D562">
            <v>0.75160000000000005</v>
          </cell>
        </row>
        <row r="563">
          <cell r="C563">
            <v>11240</v>
          </cell>
          <cell r="D563">
            <v>0.74980000000000002</v>
          </cell>
        </row>
        <row r="564">
          <cell r="C564">
            <v>11260</v>
          </cell>
          <cell r="D564">
            <v>0.72450000000000003</v>
          </cell>
        </row>
        <row r="565">
          <cell r="C565">
            <v>11280</v>
          </cell>
          <cell r="D565">
            <v>0.75260000000000005</v>
          </cell>
        </row>
        <row r="566">
          <cell r="C566">
            <v>11300</v>
          </cell>
          <cell r="D566">
            <v>0.70289999999999997</v>
          </cell>
        </row>
        <row r="567">
          <cell r="C567">
            <v>11320</v>
          </cell>
          <cell r="D567">
            <v>0.71430000000000005</v>
          </cell>
        </row>
        <row r="568">
          <cell r="C568">
            <v>11340</v>
          </cell>
          <cell r="D568">
            <v>0.71530000000000005</v>
          </cell>
        </row>
        <row r="569">
          <cell r="C569">
            <v>11360</v>
          </cell>
          <cell r="D569">
            <v>0.72499999999999998</v>
          </cell>
        </row>
        <row r="570">
          <cell r="C570">
            <v>11380</v>
          </cell>
          <cell r="D570">
            <v>0.72640000000000005</v>
          </cell>
        </row>
        <row r="571">
          <cell r="C571">
            <v>11400</v>
          </cell>
          <cell r="D571">
            <v>0.75539999999999996</v>
          </cell>
        </row>
        <row r="572">
          <cell r="C572">
            <v>11420</v>
          </cell>
          <cell r="D572">
            <v>0.74070000000000003</v>
          </cell>
        </row>
        <row r="573">
          <cell r="C573">
            <v>11440</v>
          </cell>
          <cell r="D573">
            <v>0.72419999999999995</v>
          </cell>
        </row>
        <row r="574">
          <cell r="C574">
            <v>11460</v>
          </cell>
          <cell r="D574">
            <v>0.72609999999999997</v>
          </cell>
        </row>
        <row r="575">
          <cell r="C575">
            <v>11480</v>
          </cell>
          <cell r="D575">
            <v>0.75529999999999997</v>
          </cell>
        </row>
        <row r="576">
          <cell r="C576">
            <v>11500</v>
          </cell>
          <cell r="D576">
            <v>0.70750000000000002</v>
          </cell>
        </row>
        <row r="577">
          <cell r="C577">
            <v>11520</v>
          </cell>
          <cell r="D577">
            <v>0.73260000000000003</v>
          </cell>
        </row>
        <row r="578">
          <cell r="C578">
            <v>11540</v>
          </cell>
          <cell r="D578">
            <v>0.74329999999999996</v>
          </cell>
        </row>
        <row r="579">
          <cell r="C579">
            <v>11560</v>
          </cell>
          <cell r="D579">
            <v>0.72060000000000002</v>
          </cell>
        </row>
        <row r="580">
          <cell r="C580">
            <v>11580</v>
          </cell>
          <cell r="D580">
            <v>0.70469999999999999</v>
          </cell>
        </row>
        <row r="581">
          <cell r="C581">
            <v>11600</v>
          </cell>
          <cell r="D581">
            <v>0.69020000000000004</v>
          </cell>
        </row>
        <row r="582">
          <cell r="C582">
            <v>11620</v>
          </cell>
          <cell r="D582">
            <v>0.70960000000000001</v>
          </cell>
        </row>
        <row r="583">
          <cell r="C583">
            <v>11640</v>
          </cell>
          <cell r="D583">
            <v>0.70750000000000002</v>
          </cell>
        </row>
        <row r="584">
          <cell r="C584">
            <v>11660</v>
          </cell>
          <cell r="D584">
            <v>0.70520000000000005</v>
          </cell>
        </row>
        <row r="585">
          <cell r="C585">
            <v>11680</v>
          </cell>
          <cell r="D585">
            <v>0.68899999999999995</v>
          </cell>
        </row>
        <row r="586">
          <cell r="C586">
            <v>11700</v>
          </cell>
          <cell r="D586">
            <v>0.69350000000000001</v>
          </cell>
        </row>
        <row r="587">
          <cell r="C587">
            <v>11720</v>
          </cell>
          <cell r="D587">
            <v>0.71220000000000006</v>
          </cell>
        </row>
        <row r="588">
          <cell r="C588">
            <v>11740</v>
          </cell>
          <cell r="D588">
            <v>0.69440000000000002</v>
          </cell>
        </row>
        <row r="589">
          <cell r="C589">
            <v>11760</v>
          </cell>
          <cell r="D589">
            <v>0.71309999999999996</v>
          </cell>
        </row>
        <row r="590">
          <cell r="C590">
            <v>11780</v>
          </cell>
          <cell r="D590">
            <v>0.70230000000000004</v>
          </cell>
        </row>
        <row r="591">
          <cell r="C591">
            <v>11800</v>
          </cell>
          <cell r="D591">
            <v>0.67720000000000002</v>
          </cell>
        </row>
        <row r="592">
          <cell r="C592">
            <v>11820</v>
          </cell>
          <cell r="D592">
            <v>0.64349999999999996</v>
          </cell>
        </row>
        <row r="593">
          <cell r="C593">
            <v>11840</v>
          </cell>
          <cell r="D593">
            <v>0.70950000000000002</v>
          </cell>
        </row>
        <row r="594">
          <cell r="C594">
            <v>11860</v>
          </cell>
          <cell r="D594">
            <v>0.71850000000000003</v>
          </cell>
        </row>
        <row r="595">
          <cell r="C595">
            <v>11880</v>
          </cell>
          <cell r="D595">
            <v>0.71579999999999999</v>
          </cell>
        </row>
        <row r="596">
          <cell r="C596">
            <v>11900</v>
          </cell>
          <cell r="D596">
            <v>0.73419999999999996</v>
          </cell>
        </row>
        <row r="597">
          <cell r="C597">
            <v>11920</v>
          </cell>
          <cell r="D597">
            <v>0.75260000000000005</v>
          </cell>
        </row>
        <row r="598">
          <cell r="C598">
            <v>11940</v>
          </cell>
          <cell r="D598">
            <v>0.77549999999999997</v>
          </cell>
        </row>
        <row r="599">
          <cell r="C599">
            <v>11960</v>
          </cell>
          <cell r="D599">
            <v>0.77880000000000005</v>
          </cell>
        </row>
        <row r="600">
          <cell r="C600">
            <v>11980</v>
          </cell>
          <cell r="D600">
            <v>0.78090000000000004</v>
          </cell>
        </row>
        <row r="601">
          <cell r="C601">
            <v>12000</v>
          </cell>
          <cell r="D601">
            <v>0.73219999999999996</v>
          </cell>
        </row>
        <row r="602">
          <cell r="C602">
            <v>12020</v>
          </cell>
          <cell r="D602">
            <v>0.73380000000000001</v>
          </cell>
        </row>
        <row r="603">
          <cell r="C603">
            <v>12040</v>
          </cell>
          <cell r="D603">
            <v>0.73609999999999998</v>
          </cell>
        </row>
        <row r="604">
          <cell r="C604">
            <v>12060</v>
          </cell>
          <cell r="D604">
            <v>0.75570000000000004</v>
          </cell>
        </row>
        <row r="605">
          <cell r="C605">
            <v>12080</v>
          </cell>
          <cell r="D605">
            <v>0.74429999999999996</v>
          </cell>
        </row>
        <row r="606">
          <cell r="C606">
            <v>12100</v>
          </cell>
          <cell r="D606">
            <v>0.73550000000000004</v>
          </cell>
        </row>
        <row r="607">
          <cell r="C607">
            <v>12120</v>
          </cell>
          <cell r="D607">
            <v>0.75939999999999996</v>
          </cell>
        </row>
        <row r="608">
          <cell r="C608">
            <v>12140</v>
          </cell>
          <cell r="D608">
            <v>0.73709999999999998</v>
          </cell>
        </row>
        <row r="609">
          <cell r="C609">
            <v>12160</v>
          </cell>
          <cell r="D609">
            <v>0.73939999999999995</v>
          </cell>
        </row>
        <row r="610">
          <cell r="C610">
            <v>12180</v>
          </cell>
          <cell r="D610">
            <v>0.77</v>
          </cell>
        </row>
        <row r="611">
          <cell r="C611">
            <v>12200</v>
          </cell>
          <cell r="D611">
            <v>0.77569999999999995</v>
          </cell>
        </row>
        <row r="612">
          <cell r="C612">
            <v>12220</v>
          </cell>
          <cell r="D612">
            <v>0.74019999999999997</v>
          </cell>
        </row>
        <row r="613">
          <cell r="C613">
            <v>12240</v>
          </cell>
          <cell r="D613">
            <v>0.78700000000000003</v>
          </cell>
        </row>
        <row r="614">
          <cell r="C614">
            <v>12260</v>
          </cell>
          <cell r="D614">
            <v>0.78749999999999998</v>
          </cell>
        </row>
        <row r="615">
          <cell r="C615">
            <v>12280</v>
          </cell>
          <cell r="D615">
            <v>0.77790000000000004</v>
          </cell>
        </row>
        <row r="616">
          <cell r="C616">
            <v>12300</v>
          </cell>
          <cell r="D616">
            <v>0.78879999999999995</v>
          </cell>
        </row>
        <row r="617">
          <cell r="C617">
            <v>12320</v>
          </cell>
          <cell r="D617">
            <v>0.7984</v>
          </cell>
        </row>
        <row r="618">
          <cell r="C618">
            <v>12340</v>
          </cell>
          <cell r="D618">
            <v>0.80320000000000003</v>
          </cell>
        </row>
        <row r="619">
          <cell r="C619">
            <v>12360</v>
          </cell>
          <cell r="D619">
            <v>0.79649999999999999</v>
          </cell>
        </row>
        <row r="620">
          <cell r="C620">
            <v>12380</v>
          </cell>
          <cell r="D620">
            <v>0.76949999999999996</v>
          </cell>
        </row>
        <row r="621">
          <cell r="C621">
            <v>12400</v>
          </cell>
          <cell r="D621">
            <v>0.72840000000000005</v>
          </cell>
        </row>
        <row r="622">
          <cell r="C622">
            <v>12420</v>
          </cell>
          <cell r="D622">
            <v>0.74419999999999997</v>
          </cell>
        </row>
        <row r="623">
          <cell r="C623">
            <v>12440</v>
          </cell>
          <cell r="D623">
            <v>0.74980000000000002</v>
          </cell>
        </row>
        <row r="624">
          <cell r="C624">
            <v>12460</v>
          </cell>
          <cell r="D624">
            <v>0.76539999999999997</v>
          </cell>
        </row>
        <row r="625">
          <cell r="C625">
            <v>12480</v>
          </cell>
          <cell r="D625">
            <v>0.75270000000000004</v>
          </cell>
        </row>
        <row r="626">
          <cell r="C626">
            <v>12500</v>
          </cell>
          <cell r="D626">
            <v>0.74909999999999999</v>
          </cell>
        </row>
        <row r="627">
          <cell r="C627">
            <v>12520</v>
          </cell>
          <cell r="D627">
            <v>0.70930000000000004</v>
          </cell>
        </row>
        <row r="628">
          <cell r="C628">
            <v>12540</v>
          </cell>
          <cell r="D628">
            <v>0.76690000000000003</v>
          </cell>
        </row>
        <row r="629">
          <cell r="C629">
            <v>12560</v>
          </cell>
          <cell r="D629">
            <v>0.73540000000000005</v>
          </cell>
        </row>
        <row r="630">
          <cell r="C630">
            <v>12580</v>
          </cell>
          <cell r="D630">
            <v>0.7621</v>
          </cell>
        </row>
        <row r="631">
          <cell r="C631">
            <v>12600</v>
          </cell>
          <cell r="D631">
            <v>0.75870000000000004</v>
          </cell>
        </row>
        <row r="632">
          <cell r="C632">
            <v>12620</v>
          </cell>
          <cell r="D632">
            <v>0.76090000000000002</v>
          </cell>
        </row>
        <row r="633">
          <cell r="C633">
            <v>12640</v>
          </cell>
          <cell r="D633">
            <v>0.76619999999999999</v>
          </cell>
        </row>
        <row r="634">
          <cell r="C634">
            <v>12660</v>
          </cell>
          <cell r="D634">
            <v>0.77070000000000005</v>
          </cell>
        </row>
        <row r="635">
          <cell r="C635">
            <v>12680</v>
          </cell>
          <cell r="D635">
            <v>0.79139999999999999</v>
          </cell>
        </row>
        <row r="636">
          <cell r="C636">
            <v>12700</v>
          </cell>
          <cell r="D636">
            <v>0.7762</v>
          </cell>
        </row>
        <row r="637">
          <cell r="C637">
            <v>12720</v>
          </cell>
          <cell r="D637">
            <v>0.75639999999999996</v>
          </cell>
        </row>
        <row r="638">
          <cell r="C638">
            <v>12740</v>
          </cell>
          <cell r="D638">
            <v>0.75390000000000001</v>
          </cell>
        </row>
        <row r="639">
          <cell r="C639">
            <v>12760</v>
          </cell>
          <cell r="D639">
            <v>0.74660000000000004</v>
          </cell>
        </row>
        <row r="640">
          <cell r="C640">
            <v>12780</v>
          </cell>
          <cell r="D640">
            <v>0.7702</v>
          </cell>
        </row>
        <row r="641">
          <cell r="C641">
            <v>12800</v>
          </cell>
          <cell r="D641">
            <v>0.78569999999999995</v>
          </cell>
        </row>
        <row r="642">
          <cell r="C642">
            <v>12820</v>
          </cell>
          <cell r="D642">
            <v>0.75860000000000005</v>
          </cell>
        </row>
        <row r="643">
          <cell r="C643">
            <v>12840</v>
          </cell>
          <cell r="D643">
            <v>0.74039999999999995</v>
          </cell>
        </row>
        <row r="644">
          <cell r="C644">
            <v>12860</v>
          </cell>
          <cell r="D644">
            <v>0.71879999999999999</v>
          </cell>
        </row>
        <row r="645">
          <cell r="C645">
            <v>12880</v>
          </cell>
          <cell r="D645">
            <v>0.75049999999999994</v>
          </cell>
        </row>
        <row r="646">
          <cell r="C646">
            <v>12900</v>
          </cell>
          <cell r="D646">
            <v>0.79269999999999996</v>
          </cell>
        </row>
        <row r="647">
          <cell r="C647">
            <v>12920</v>
          </cell>
          <cell r="D647">
            <v>0.80579999999999996</v>
          </cell>
        </row>
        <row r="648">
          <cell r="C648">
            <v>12940</v>
          </cell>
          <cell r="D648">
            <v>0.80600000000000005</v>
          </cell>
        </row>
        <row r="649">
          <cell r="C649">
            <v>12960</v>
          </cell>
          <cell r="D649">
            <v>0.78600000000000003</v>
          </cell>
        </row>
        <row r="650">
          <cell r="C650">
            <v>12980</v>
          </cell>
          <cell r="D650">
            <v>0.78890000000000005</v>
          </cell>
        </row>
        <row r="651">
          <cell r="C651">
            <v>13000</v>
          </cell>
          <cell r="D651">
            <v>0.79459999999999997</v>
          </cell>
        </row>
        <row r="652">
          <cell r="C652">
            <v>13020</v>
          </cell>
          <cell r="D652">
            <v>0.77780000000000005</v>
          </cell>
        </row>
        <row r="653">
          <cell r="C653">
            <v>13040</v>
          </cell>
          <cell r="D653">
            <v>0.75090000000000001</v>
          </cell>
        </row>
        <row r="654">
          <cell r="C654">
            <v>13060</v>
          </cell>
          <cell r="D654">
            <v>0.72929999999999995</v>
          </cell>
        </row>
        <row r="655">
          <cell r="C655">
            <v>13080</v>
          </cell>
          <cell r="D655">
            <v>0.74209999999999998</v>
          </cell>
        </row>
        <row r="656">
          <cell r="C656">
            <v>13100</v>
          </cell>
          <cell r="D656">
            <v>0.72499999999999998</v>
          </cell>
        </row>
        <row r="657">
          <cell r="C657">
            <v>13120</v>
          </cell>
          <cell r="D657">
            <v>0.72929999999999995</v>
          </cell>
        </row>
        <row r="658">
          <cell r="C658">
            <v>13140</v>
          </cell>
          <cell r="D658">
            <v>0.71240000000000003</v>
          </cell>
        </row>
        <row r="659">
          <cell r="C659">
            <v>13160</v>
          </cell>
          <cell r="D659">
            <v>0.74890000000000001</v>
          </cell>
        </row>
        <row r="660">
          <cell r="C660">
            <v>13180</v>
          </cell>
          <cell r="D660">
            <v>0.73880000000000001</v>
          </cell>
        </row>
        <row r="661">
          <cell r="C661">
            <v>13200</v>
          </cell>
          <cell r="D661">
            <v>0.72970000000000002</v>
          </cell>
        </row>
        <row r="662">
          <cell r="C662">
            <v>13220</v>
          </cell>
          <cell r="D662">
            <v>0.72060000000000002</v>
          </cell>
        </row>
        <row r="663">
          <cell r="C663">
            <v>13240</v>
          </cell>
          <cell r="D663">
            <v>0.73699999999999999</v>
          </cell>
        </row>
        <row r="664">
          <cell r="C664">
            <v>13260</v>
          </cell>
          <cell r="D664">
            <v>0.74490000000000001</v>
          </cell>
        </row>
        <row r="665">
          <cell r="C665">
            <v>13280</v>
          </cell>
          <cell r="D665">
            <v>0.75600000000000001</v>
          </cell>
        </row>
        <row r="666">
          <cell r="C666">
            <v>13300</v>
          </cell>
          <cell r="D666">
            <v>0.75719999999999998</v>
          </cell>
        </row>
        <row r="667">
          <cell r="C667">
            <v>13320</v>
          </cell>
          <cell r="D667">
            <v>0.76859999999999995</v>
          </cell>
        </row>
        <row r="668">
          <cell r="C668">
            <v>13340</v>
          </cell>
          <cell r="D668">
            <v>0.75219999999999998</v>
          </cell>
        </row>
        <row r="669">
          <cell r="C669">
            <v>13360</v>
          </cell>
          <cell r="D669">
            <v>0.751</v>
          </cell>
        </row>
        <row r="670">
          <cell r="C670">
            <v>13380</v>
          </cell>
          <cell r="D670">
            <v>0.75790000000000002</v>
          </cell>
        </row>
        <row r="671">
          <cell r="C671">
            <v>13400</v>
          </cell>
          <cell r="D671">
            <v>0.75939999999999996</v>
          </cell>
        </row>
        <row r="672">
          <cell r="C672">
            <v>13420</v>
          </cell>
          <cell r="D672">
            <v>0.76590000000000003</v>
          </cell>
        </row>
        <row r="673">
          <cell r="C673">
            <v>13440</v>
          </cell>
          <cell r="D673">
            <v>0.76270000000000004</v>
          </cell>
        </row>
        <row r="674">
          <cell r="C674">
            <v>13460</v>
          </cell>
          <cell r="D674">
            <v>0.70020000000000004</v>
          </cell>
        </row>
        <row r="675">
          <cell r="C675">
            <v>13480</v>
          </cell>
          <cell r="D675">
            <v>0.74009999999999998</v>
          </cell>
        </row>
        <row r="676">
          <cell r="C676">
            <v>13500</v>
          </cell>
          <cell r="D676">
            <v>0.72299999999999998</v>
          </cell>
        </row>
        <row r="677">
          <cell r="C677">
            <v>13520</v>
          </cell>
          <cell r="D677">
            <v>0.73450000000000004</v>
          </cell>
        </row>
        <row r="678">
          <cell r="C678">
            <v>13540</v>
          </cell>
          <cell r="D678">
            <v>0.75370000000000004</v>
          </cell>
        </row>
        <row r="679">
          <cell r="C679">
            <v>13560</v>
          </cell>
          <cell r="D679">
            <v>0.7319</v>
          </cell>
        </row>
        <row r="680">
          <cell r="C680">
            <v>13580</v>
          </cell>
          <cell r="D680">
            <v>0.74850000000000005</v>
          </cell>
        </row>
        <row r="681">
          <cell r="C681">
            <v>13600</v>
          </cell>
          <cell r="D681">
            <v>0.73209999999999997</v>
          </cell>
        </row>
        <row r="682">
          <cell r="C682">
            <v>13620</v>
          </cell>
          <cell r="D682">
            <v>0.74739999999999995</v>
          </cell>
        </row>
        <row r="683">
          <cell r="C683">
            <v>13640</v>
          </cell>
          <cell r="D683">
            <v>0.75770000000000004</v>
          </cell>
        </row>
        <row r="684">
          <cell r="C684">
            <v>13660</v>
          </cell>
          <cell r="D684">
            <v>0.76500000000000001</v>
          </cell>
        </row>
        <row r="685">
          <cell r="C685">
            <v>13680</v>
          </cell>
          <cell r="D685">
            <v>0.78120000000000001</v>
          </cell>
        </row>
        <row r="686">
          <cell r="C686">
            <v>13700</v>
          </cell>
          <cell r="D686">
            <v>0.81040000000000001</v>
          </cell>
        </row>
        <row r="687">
          <cell r="C687">
            <v>13720</v>
          </cell>
          <cell r="D687">
            <v>0.81489999999999996</v>
          </cell>
        </row>
        <row r="688">
          <cell r="C688">
            <v>13740</v>
          </cell>
          <cell r="D688">
            <v>0.81359999999999999</v>
          </cell>
        </row>
        <row r="689">
          <cell r="C689">
            <v>13760</v>
          </cell>
          <cell r="D689">
            <v>0.77349999999999997</v>
          </cell>
        </row>
        <row r="690">
          <cell r="C690">
            <v>13780</v>
          </cell>
          <cell r="D690">
            <v>0.78879999999999995</v>
          </cell>
        </row>
        <row r="691">
          <cell r="C691">
            <v>13800</v>
          </cell>
          <cell r="D691">
            <v>0.76419999999999999</v>
          </cell>
        </row>
        <row r="692">
          <cell r="C692">
            <v>13820</v>
          </cell>
          <cell r="D692">
            <v>0.75870000000000004</v>
          </cell>
        </row>
        <row r="693">
          <cell r="C693">
            <v>13840</v>
          </cell>
          <cell r="D693">
            <v>0.7661</v>
          </cell>
        </row>
        <row r="694">
          <cell r="C694">
            <v>13860</v>
          </cell>
          <cell r="D694">
            <v>0.74380000000000002</v>
          </cell>
        </row>
        <row r="695">
          <cell r="C695">
            <v>13880</v>
          </cell>
          <cell r="D695">
            <v>0.74109999999999998</v>
          </cell>
        </row>
        <row r="696">
          <cell r="C696">
            <v>13900</v>
          </cell>
          <cell r="D696">
            <v>0.75070000000000003</v>
          </cell>
        </row>
        <row r="697">
          <cell r="C697">
            <v>13920</v>
          </cell>
          <cell r="D697">
            <v>0.75339999999999996</v>
          </cell>
        </row>
        <row r="698">
          <cell r="C698">
            <v>13940</v>
          </cell>
          <cell r="D698">
            <v>0.76519999999999999</v>
          </cell>
        </row>
        <row r="699">
          <cell r="C699">
            <v>13960</v>
          </cell>
          <cell r="D699">
            <v>0.74590000000000001</v>
          </cell>
        </row>
        <row r="700">
          <cell r="C700">
            <v>13980</v>
          </cell>
          <cell r="D700">
            <v>0.75939999999999996</v>
          </cell>
        </row>
        <row r="701">
          <cell r="C701">
            <v>14000</v>
          </cell>
          <cell r="D701">
            <v>0.7379</v>
          </cell>
        </row>
        <row r="702">
          <cell r="C702">
            <v>14020</v>
          </cell>
          <cell r="D702">
            <v>0.7409</v>
          </cell>
        </row>
        <row r="703">
          <cell r="C703">
            <v>14040</v>
          </cell>
          <cell r="D703">
            <v>0.75619999999999998</v>
          </cell>
        </row>
        <row r="704">
          <cell r="C704">
            <v>14060</v>
          </cell>
          <cell r="D704">
            <v>0.7419</v>
          </cell>
        </row>
        <row r="705">
          <cell r="C705">
            <v>14080</v>
          </cell>
          <cell r="D705">
            <v>0.72219999999999995</v>
          </cell>
        </row>
        <row r="706">
          <cell r="C706">
            <v>14100</v>
          </cell>
          <cell r="D706">
            <v>0.74639999999999995</v>
          </cell>
        </row>
        <row r="707">
          <cell r="C707">
            <v>14120</v>
          </cell>
          <cell r="D707">
            <v>0.75470000000000004</v>
          </cell>
        </row>
        <row r="708">
          <cell r="C708">
            <v>14140</v>
          </cell>
          <cell r="D708">
            <v>0.71589999999999998</v>
          </cell>
        </row>
        <row r="709">
          <cell r="C709">
            <v>14160</v>
          </cell>
          <cell r="D709">
            <v>0.73550000000000004</v>
          </cell>
        </row>
        <row r="710">
          <cell r="C710">
            <v>14180</v>
          </cell>
          <cell r="D710">
            <v>0.75680000000000003</v>
          </cell>
        </row>
        <row r="711">
          <cell r="C711">
            <v>14200</v>
          </cell>
          <cell r="D711">
            <v>0.75890000000000002</v>
          </cell>
        </row>
        <row r="712">
          <cell r="C712">
            <v>14220</v>
          </cell>
          <cell r="D712">
            <v>0.74299999999999999</v>
          </cell>
        </row>
        <row r="713">
          <cell r="C713">
            <v>14240</v>
          </cell>
          <cell r="D713">
            <v>0.77070000000000005</v>
          </cell>
        </row>
        <row r="714">
          <cell r="C714">
            <v>14260</v>
          </cell>
          <cell r="D714">
            <v>0.76570000000000005</v>
          </cell>
        </row>
        <row r="715">
          <cell r="C715">
            <v>14280</v>
          </cell>
          <cell r="D715">
            <v>0.77170000000000005</v>
          </cell>
        </row>
        <row r="716">
          <cell r="C716">
            <v>14300</v>
          </cell>
          <cell r="D716">
            <v>0.75180000000000002</v>
          </cell>
        </row>
        <row r="717">
          <cell r="C717">
            <v>14320</v>
          </cell>
          <cell r="D717">
            <v>0.74790000000000001</v>
          </cell>
        </row>
        <row r="718">
          <cell r="C718">
            <v>14340</v>
          </cell>
          <cell r="D718">
            <v>0.75749999999999995</v>
          </cell>
        </row>
        <row r="719">
          <cell r="C719">
            <v>14360</v>
          </cell>
          <cell r="D719">
            <v>0.75680000000000003</v>
          </cell>
        </row>
        <row r="720">
          <cell r="C720">
            <v>14380</v>
          </cell>
          <cell r="D720">
            <v>0.7611</v>
          </cell>
        </row>
        <row r="721">
          <cell r="C721">
            <v>14400</v>
          </cell>
          <cell r="D721">
            <v>0.74209999999999998</v>
          </cell>
        </row>
        <row r="722">
          <cell r="C722">
            <v>14420</v>
          </cell>
          <cell r="D722">
            <v>0.74660000000000004</v>
          </cell>
        </row>
        <row r="723">
          <cell r="C723">
            <v>14440</v>
          </cell>
          <cell r="D723">
            <v>0.74399999999999999</v>
          </cell>
        </row>
        <row r="724">
          <cell r="C724">
            <v>14460</v>
          </cell>
          <cell r="D724">
            <v>0.75419999999999998</v>
          </cell>
        </row>
        <row r="725">
          <cell r="C725">
            <v>14480</v>
          </cell>
          <cell r="D725">
            <v>0.75229999999999997</v>
          </cell>
        </row>
        <row r="726">
          <cell r="C726">
            <v>14500</v>
          </cell>
          <cell r="D726">
            <v>0.76519999999999999</v>
          </cell>
        </row>
        <row r="727">
          <cell r="C727">
            <v>14520</v>
          </cell>
          <cell r="D727">
            <v>0.77110000000000001</v>
          </cell>
        </row>
        <row r="728">
          <cell r="C728">
            <v>14540</v>
          </cell>
          <cell r="D728">
            <v>0.77549999999999997</v>
          </cell>
        </row>
        <row r="729">
          <cell r="C729">
            <v>14560</v>
          </cell>
          <cell r="D729">
            <v>0.78159999999999996</v>
          </cell>
        </row>
        <row r="730">
          <cell r="C730">
            <v>14580</v>
          </cell>
          <cell r="D730">
            <v>0.75829999999999997</v>
          </cell>
        </row>
        <row r="731">
          <cell r="C731">
            <v>14600</v>
          </cell>
          <cell r="D731">
            <v>0.74050000000000005</v>
          </cell>
        </row>
        <row r="732">
          <cell r="C732">
            <v>14620</v>
          </cell>
          <cell r="D732">
            <v>0.7742</v>
          </cell>
        </row>
        <row r="733">
          <cell r="C733">
            <v>14640</v>
          </cell>
          <cell r="D733">
            <v>0.80940000000000001</v>
          </cell>
        </row>
        <row r="734">
          <cell r="C734">
            <v>14660</v>
          </cell>
          <cell r="D734">
            <v>0.81220000000000003</v>
          </cell>
        </row>
        <row r="735">
          <cell r="C735">
            <v>14680</v>
          </cell>
          <cell r="D735">
            <v>0.74739999999999995</v>
          </cell>
        </row>
        <row r="736">
          <cell r="C736">
            <v>14700</v>
          </cell>
          <cell r="D736">
            <v>0.65</v>
          </cell>
        </row>
        <row r="737">
          <cell r="C737">
            <v>14720</v>
          </cell>
          <cell r="D737">
            <v>0.67730000000000001</v>
          </cell>
        </row>
        <row r="738">
          <cell r="C738">
            <v>14740</v>
          </cell>
          <cell r="D738">
            <v>0.68410000000000004</v>
          </cell>
        </row>
        <row r="739">
          <cell r="C739">
            <v>14760</v>
          </cell>
          <cell r="D739">
            <v>0.6885</v>
          </cell>
        </row>
        <row r="740">
          <cell r="C740">
            <v>14780</v>
          </cell>
          <cell r="D740">
            <v>0.71540000000000004</v>
          </cell>
        </row>
        <row r="741">
          <cell r="C741">
            <v>14800</v>
          </cell>
          <cell r="D741">
            <v>0.73409999999999997</v>
          </cell>
        </row>
        <row r="742">
          <cell r="C742">
            <v>14820</v>
          </cell>
          <cell r="D742">
            <v>0.78710000000000002</v>
          </cell>
        </row>
        <row r="743">
          <cell r="C743">
            <v>14840</v>
          </cell>
          <cell r="D743">
            <v>0.75319999999999998</v>
          </cell>
        </row>
        <row r="744">
          <cell r="C744">
            <v>14860</v>
          </cell>
          <cell r="D744">
            <v>0.75490000000000002</v>
          </cell>
        </row>
        <row r="745">
          <cell r="C745">
            <v>14880</v>
          </cell>
          <cell r="D745">
            <v>0.75339999999999996</v>
          </cell>
        </row>
        <row r="746">
          <cell r="C746">
            <v>14900</v>
          </cell>
          <cell r="D746">
            <v>0.76990000000000003</v>
          </cell>
        </row>
        <row r="747">
          <cell r="C747">
            <v>14920</v>
          </cell>
          <cell r="D747">
            <v>0.7873</v>
          </cell>
        </row>
        <row r="748">
          <cell r="C748">
            <v>14940</v>
          </cell>
          <cell r="D748">
            <v>0.79700000000000004</v>
          </cell>
        </row>
        <row r="749">
          <cell r="C749">
            <v>14960</v>
          </cell>
          <cell r="D749">
            <v>0.82269999999999999</v>
          </cell>
        </row>
        <row r="750">
          <cell r="C750">
            <v>14980</v>
          </cell>
          <cell r="D750">
            <v>0.66</v>
          </cell>
        </row>
        <row r="751">
          <cell r="C751">
            <v>15000</v>
          </cell>
          <cell r="D751">
            <v>0.79730000000000001</v>
          </cell>
        </row>
        <row r="752">
          <cell r="C752">
            <v>15020</v>
          </cell>
          <cell r="D752">
            <v>0.78859999999999997</v>
          </cell>
        </row>
        <row r="753">
          <cell r="C753">
            <v>15040</v>
          </cell>
          <cell r="D753">
            <v>0.77559999999999996</v>
          </cell>
        </row>
        <row r="754">
          <cell r="C754">
            <v>15060</v>
          </cell>
          <cell r="D754">
            <v>0.79879999999999995</v>
          </cell>
        </row>
        <row r="755">
          <cell r="C755">
            <v>15080</v>
          </cell>
          <cell r="D755">
            <v>0.75939999999999996</v>
          </cell>
        </row>
        <row r="756">
          <cell r="C756">
            <v>15100</v>
          </cell>
          <cell r="D756">
            <v>0.79759999999999998</v>
          </cell>
        </row>
        <row r="757">
          <cell r="C757">
            <v>15120</v>
          </cell>
          <cell r="D757">
            <v>0.76519999999999999</v>
          </cell>
        </row>
        <row r="758">
          <cell r="C758">
            <v>15140</v>
          </cell>
          <cell r="D758">
            <v>0.71040000000000003</v>
          </cell>
        </row>
        <row r="759">
          <cell r="C759">
            <v>15160</v>
          </cell>
          <cell r="D759">
            <v>0.73280000000000001</v>
          </cell>
        </row>
        <row r="760">
          <cell r="C760">
            <v>15180</v>
          </cell>
          <cell r="D760">
            <v>0.75139999999999996</v>
          </cell>
        </row>
        <row r="761">
          <cell r="C761">
            <v>15200</v>
          </cell>
          <cell r="D761">
            <v>0.75639999999999996</v>
          </cell>
        </row>
        <row r="762">
          <cell r="C762">
            <v>15220</v>
          </cell>
          <cell r="D762">
            <v>0.74080000000000001</v>
          </cell>
        </row>
        <row r="763">
          <cell r="C763">
            <v>15240</v>
          </cell>
          <cell r="D763">
            <v>0.70220000000000005</v>
          </cell>
        </row>
        <row r="764">
          <cell r="C764">
            <v>15260</v>
          </cell>
          <cell r="D764">
            <v>0.71430000000000005</v>
          </cell>
        </row>
        <row r="765">
          <cell r="C765">
            <v>15280</v>
          </cell>
          <cell r="D765">
            <v>0.71630000000000005</v>
          </cell>
        </row>
        <row r="766">
          <cell r="C766">
            <v>15300</v>
          </cell>
          <cell r="D766">
            <v>0.67510000000000003</v>
          </cell>
        </row>
        <row r="767">
          <cell r="C767">
            <v>15320</v>
          </cell>
          <cell r="D767">
            <v>0.69420000000000004</v>
          </cell>
        </row>
        <row r="768">
          <cell r="C768">
            <v>15340</v>
          </cell>
          <cell r="D768">
            <v>0.70140000000000002</v>
          </cell>
        </row>
        <row r="769">
          <cell r="C769">
            <v>15360</v>
          </cell>
          <cell r="D769">
            <v>0.72319999999999995</v>
          </cell>
        </row>
        <row r="770">
          <cell r="C770">
            <v>15380</v>
          </cell>
          <cell r="D770">
            <v>0.71260000000000001</v>
          </cell>
        </row>
        <row r="771">
          <cell r="C771">
            <v>15400</v>
          </cell>
          <cell r="D771">
            <v>0.74219999999999997</v>
          </cell>
        </row>
        <row r="772">
          <cell r="C772">
            <v>15420</v>
          </cell>
          <cell r="D772">
            <v>0.71099999999999997</v>
          </cell>
        </row>
        <row r="773">
          <cell r="C773">
            <v>15440</v>
          </cell>
          <cell r="D773">
            <v>0.70779999999999998</v>
          </cell>
        </row>
        <row r="774">
          <cell r="C774">
            <v>15460</v>
          </cell>
          <cell r="D774">
            <v>0.69750000000000001</v>
          </cell>
        </row>
        <row r="775">
          <cell r="C775">
            <v>15480</v>
          </cell>
          <cell r="D775">
            <v>0.66490000000000005</v>
          </cell>
        </row>
        <row r="776">
          <cell r="C776">
            <v>15500</v>
          </cell>
          <cell r="D776">
            <v>0.64859999999999995</v>
          </cell>
        </row>
        <row r="777">
          <cell r="C777">
            <v>15520</v>
          </cell>
          <cell r="D777">
            <v>0.68169999999999997</v>
          </cell>
        </row>
        <row r="778">
          <cell r="C778">
            <v>15540</v>
          </cell>
          <cell r="D778">
            <v>0.6986</v>
          </cell>
        </row>
        <row r="779">
          <cell r="C779">
            <v>15560</v>
          </cell>
          <cell r="D779">
            <v>0.6986</v>
          </cell>
        </row>
        <row r="780">
          <cell r="C780">
            <v>15580</v>
          </cell>
          <cell r="D780">
            <v>0.71930000000000005</v>
          </cell>
        </row>
        <row r="781">
          <cell r="C781">
            <v>15600</v>
          </cell>
          <cell r="D781">
            <v>0.73829999999999996</v>
          </cell>
        </row>
        <row r="782">
          <cell r="C782">
            <v>15620</v>
          </cell>
          <cell r="D782">
            <v>0.74070000000000003</v>
          </cell>
        </row>
        <row r="783">
          <cell r="C783">
            <v>15640</v>
          </cell>
          <cell r="D783">
            <v>0.67490000000000006</v>
          </cell>
        </row>
        <row r="784">
          <cell r="C784">
            <v>15660</v>
          </cell>
          <cell r="D784">
            <v>0.69499999999999995</v>
          </cell>
        </row>
        <row r="785">
          <cell r="C785">
            <v>15680</v>
          </cell>
          <cell r="D785">
            <v>0.69920000000000004</v>
          </cell>
        </row>
        <row r="786">
          <cell r="C786">
            <v>15700</v>
          </cell>
          <cell r="D786">
            <v>0.70479999999999998</v>
          </cell>
        </row>
        <row r="787">
          <cell r="C787">
            <v>15720</v>
          </cell>
          <cell r="D787">
            <v>0.70079999999999998</v>
          </cell>
        </row>
        <row r="788">
          <cell r="C788">
            <v>15740</v>
          </cell>
          <cell r="D788">
            <v>0.67190000000000005</v>
          </cell>
        </row>
        <row r="789">
          <cell r="C789">
            <v>15760</v>
          </cell>
          <cell r="D789">
            <v>0.69169999999999998</v>
          </cell>
        </row>
        <row r="790">
          <cell r="C790">
            <v>15780</v>
          </cell>
          <cell r="D790">
            <v>0.7097</v>
          </cell>
        </row>
        <row r="791">
          <cell r="C791">
            <v>15800</v>
          </cell>
          <cell r="D791">
            <v>0.69379999999999997</v>
          </cell>
        </row>
        <row r="792">
          <cell r="C792">
            <v>15820</v>
          </cell>
          <cell r="D792">
            <v>0.73340000000000005</v>
          </cell>
        </row>
        <row r="793">
          <cell r="C793">
            <v>15840</v>
          </cell>
          <cell r="D793">
            <v>0.68169999999999997</v>
          </cell>
        </row>
        <row r="794">
          <cell r="C794">
            <v>15860</v>
          </cell>
          <cell r="D794">
            <v>0.67889999999999995</v>
          </cell>
        </row>
        <row r="795">
          <cell r="C795">
            <v>15880</v>
          </cell>
          <cell r="D795">
            <v>0.70409999999999995</v>
          </cell>
        </row>
        <row r="796">
          <cell r="C796">
            <v>15900</v>
          </cell>
          <cell r="D796">
            <v>0.73850000000000005</v>
          </cell>
        </row>
        <row r="797">
          <cell r="C797">
            <v>15920</v>
          </cell>
          <cell r="D797">
            <v>0.71160000000000001</v>
          </cell>
        </row>
        <row r="798">
          <cell r="C798">
            <v>15940</v>
          </cell>
          <cell r="D798">
            <v>0.7409</v>
          </cell>
        </row>
        <row r="799">
          <cell r="C799">
            <v>15960</v>
          </cell>
          <cell r="D799">
            <v>0.71799999999999997</v>
          </cell>
        </row>
        <row r="800">
          <cell r="C800">
            <v>15980</v>
          </cell>
          <cell r="D800">
            <v>0.70469999999999999</v>
          </cell>
        </row>
        <row r="801">
          <cell r="C801">
            <v>16000</v>
          </cell>
          <cell r="D801">
            <v>0.71960000000000002</v>
          </cell>
        </row>
        <row r="802">
          <cell r="C802">
            <v>16020</v>
          </cell>
          <cell r="D802">
            <v>0.73599999999999999</v>
          </cell>
        </row>
        <row r="803">
          <cell r="C803">
            <v>16040</v>
          </cell>
          <cell r="D803">
            <v>0.75919999999999999</v>
          </cell>
        </row>
        <row r="804">
          <cell r="C804">
            <v>16060</v>
          </cell>
          <cell r="D804">
            <v>0.76190000000000002</v>
          </cell>
        </row>
        <row r="805">
          <cell r="C805">
            <v>16080</v>
          </cell>
          <cell r="D805">
            <v>0.71450000000000002</v>
          </cell>
        </row>
        <row r="806">
          <cell r="C806">
            <v>16100</v>
          </cell>
          <cell r="D806">
            <v>0.73550000000000004</v>
          </cell>
        </row>
        <row r="807">
          <cell r="C807">
            <v>16120</v>
          </cell>
          <cell r="D807">
            <v>0.69850000000000001</v>
          </cell>
        </row>
        <row r="808">
          <cell r="C808">
            <v>16140</v>
          </cell>
          <cell r="D808">
            <v>0.68679999999999997</v>
          </cell>
        </row>
        <row r="809">
          <cell r="C809">
            <v>16160</v>
          </cell>
          <cell r="D809">
            <v>0.62050000000000005</v>
          </cell>
        </row>
        <row r="810">
          <cell r="C810">
            <v>16180</v>
          </cell>
          <cell r="D810">
            <v>0.63800000000000001</v>
          </cell>
        </row>
        <row r="811">
          <cell r="C811">
            <v>16200</v>
          </cell>
          <cell r="D811">
            <v>0.64649999999999996</v>
          </cell>
        </row>
        <row r="812">
          <cell r="C812">
            <v>16220</v>
          </cell>
          <cell r="D812">
            <v>0.55720000000000003</v>
          </cell>
        </row>
        <row r="813">
          <cell r="C813">
            <v>16240</v>
          </cell>
          <cell r="D813">
            <v>0.64080000000000004</v>
          </cell>
        </row>
        <row r="814">
          <cell r="C814">
            <v>16260</v>
          </cell>
          <cell r="D814">
            <v>0.63970000000000005</v>
          </cell>
        </row>
        <row r="815">
          <cell r="C815">
            <v>16280</v>
          </cell>
          <cell r="D815">
            <v>0.66559999999999997</v>
          </cell>
        </row>
        <row r="816">
          <cell r="C816">
            <v>16300</v>
          </cell>
          <cell r="D816">
            <v>0.66369999999999996</v>
          </cell>
        </row>
        <row r="817">
          <cell r="C817">
            <v>16320</v>
          </cell>
          <cell r="D817">
            <v>0.64080000000000004</v>
          </cell>
        </row>
        <row r="818">
          <cell r="C818">
            <v>16340</v>
          </cell>
          <cell r="D818">
            <v>0.68710000000000004</v>
          </cell>
        </row>
        <row r="819">
          <cell r="C819">
            <v>16360</v>
          </cell>
          <cell r="D819">
            <v>0.62180000000000002</v>
          </cell>
        </row>
        <row r="820">
          <cell r="C820">
            <v>16380</v>
          </cell>
          <cell r="D820">
            <v>0.65249999999999997</v>
          </cell>
        </row>
        <row r="821">
          <cell r="C821">
            <v>16400</v>
          </cell>
          <cell r="D821">
            <v>0.70250000000000001</v>
          </cell>
        </row>
        <row r="822">
          <cell r="C822">
            <v>16420</v>
          </cell>
          <cell r="D822">
            <v>0.67789999999999995</v>
          </cell>
        </row>
        <row r="823">
          <cell r="C823">
            <v>16440</v>
          </cell>
          <cell r="D823">
            <v>0.65090000000000003</v>
          </cell>
        </row>
        <row r="824">
          <cell r="C824">
            <v>16460</v>
          </cell>
          <cell r="D824">
            <v>0.65149999999999997</v>
          </cell>
        </row>
        <row r="825">
          <cell r="C825">
            <v>16480</v>
          </cell>
          <cell r="D825">
            <v>0.67559999999999998</v>
          </cell>
        </row>
        <row r="826">
          <cell r="C826">
            <v>16500</v>
          </cell>
          <cell r="D826">
            <v>0.69440000000000002</v>
          </cell>
        </row>
        <row r="827">
          <cell r="C827">
            <v>16520</v>
          </cell>
          <cell r="D827">
            <v>0.6744</v>
          </cell>
        </row>
        <row r="828">
          <cell r="C828">
            <v>16540</v>
          </cell>
          <cell r="D828">
            <v>0.69479999999999997</v>
          </cell>
        </row>
        <row r="829">
          <cell r="C829">
            <v>16560</v>
          </cell>
          <cell r="D829">
            <v>0.68500000000000005</v>
          </cell>
        </row>
        <row r="830">
          <cell r="C830">
            <v>16580</v>
          </cell>
          <cell r="D830">
            <v>0.69910000000000005</v>
          </cell>
        </row>
        <row r="831">
          <cell r="C831">
            <v>16600</v>
          </cell>
          <cell r="D831">
            <v>0.73380000000000001</v>
          </cell>
        </row>
        <row r="832">
          <cell r="C832">
            <v>16620</v>
          </cell>
          <cell r="D832">
            <v>0.71950000000000003</v>
          </cell>
        </row>
        <row r="833">
          <cell r="C833">
            <v>16640</v>
          </cell>
          <cell r="D833">
            <v>0.73540000000000005</v>
          </cell>
        </row>
        <row r="834">
          <cell r="C834">
            <v>16660</v>
          </cell>
          <cell r="D834">
            <v>0.73360000000000003</v>
          </cell>
        </row>
        <row r="835">
          <cell r="C835">
            <v>16680</v>
          </cell>
          <cell r="D835">
            <v>0.74160000000000004</v>
          </cell>
        </row>
        <row r="836">
          <cell r="C836">
            <v>16700</v>
          </cell>
          <cell r="D836">
            <v>0.7349</v>
          </cell>
        </row>
        <row r="837">
          <cell r="C837">
            <v>16720</v>
          </cell>
          <cell r="D837">
            <v>0.73509999999999998</v>
          </cell>
        </row>
        <row r="838">
          <cell r="C838">
            <v>16740</v>
          </cell>
          <cell r="D838">
            <v>0.72819999999999996</v>
          </cell>
        </row>
        <row r="839">
          <cell r="C839">
            <v>16760</v>
          </cell>
          <cell r="D839">
            <v>0.70930000000000004</v>
          </cell>
        </row>
        <row r="840">
          <cell r="C840">
            <v>16780</v>
          </cell>
          <cell r="D840">
            <v>0.7127</v>
          </cell>
        </row>
        <row r="841">
          <cell r="C841">
            <v>16800</v>
          </cell>
          <cell r="D841">
            <v>0.73519999999999996</v>
          </cell>
        </row>
        <row r="842">
          <cell r="C842">
            <v>16820</v>
          </cell>
          <cell r="D842">
            <v>0.70789999999999997</v>
          </cell>
        </row>
        <row r="843">
          <cell r="C843">
            <v>16840</v>
          </cell>
          <cell r="D843">
            <v>0.6875</v>
          </cell>
        </row>
        <row r="844">
          <cell r="C844">
            <v>16860</v>
          </cell>
          <cell r="D844">
            <v>0.66910000000000003</v>
          </cell>
        </row>
        <row r="845">
          <cell r="C845">
            <v>16880</v>
          </cell>
          <cell r="D845">
            <v>0.69789999999999996</v>
          </cell>
        </row>
        <row r="846">
          <cell r="C846">
            <v>16900</v>
          </cell>
          <cell r="D846">
            <v>0.65969999999999995</v>
          </cell>
        </row>
        <row r="847">
          <cell r="C847">
            <v>16920</v>
          </cell>
          <cell r="D847">
            <v>0.67530000000000001</v>
          </cell>
        </row>
        <row r="848">
          <cell r="C848">
            <v>16940</v>
          </cell>
          <cell r="D848">
            <v>0.68869999999999998</v>
          </cell>
        </row>
        <row r="849">
          <cell r="C849">
            <v>16960</v>
          </cell>
          <cell r="D849">
            <v>0.66769999999999996</v>
          </cell>
        </row>
        <row r="850">
          <cell r="C850">
            <v>16980</v>
          </cell>
          <cell r="D850">
            <v>0.69540000000000002</v>
          </cell>
        </row>
        <row r="851">
          <cell r="C851">
            <v>17000</v>
          </cell>
          <cell r="D851">
            <v>0.63770000000000004</v>
          </cell>
        </row>
        <row r="852">
          <cell r="C852">
            <v>17020</v>
          </cell>
          <cell r="D852">
            <v>0.66500000000000004</v>
          </cell>
        </row>
        <row r="853">
          <cell r="C853">
            <v>17040</v>
          </cell>
          <cell r="D853">
            <v>0.66549999999999998</v>
          </cell>
        </row>
        <row r="854">
          <cell r="C854">
            <v>17060</v>
          </cell>
          <cell r="D854">
            <v>0.64529999999999998</v>
          </cell>
        </row>
        <row r="855">
          <cell r="C855">
            <v>17080</v>
          </cell>
          <cell r="D855">
            <v>0.69320000000000004</v>
          </cell>
        </row>
        <row r="856">
          <cell r="C856">
            <v>17100</v>
          </cell>
          <cell r="D856">
            <v>0.66749999999999998</v>
          </cell>
        </row>
        <row r="857">
          <cell r="C857">
            <v>17120</v>
          </cell>
          <cell r="D857">
            <v>0.63770000000000004</v>
          </cell>
        </row>
        <row r="858">
          <cell r="C858">
            <v>17140</v>
          </cell>
          <cell r="D858">
            <v>0.66549999999999998</v>
          </cell>
        </row>
        <row r="859">
          <cell r="C859">
            <v>17160</v>
          </cell>
          <cell r="D859">
            <v>0.65110000000000001</v>
          </cell>
        </row>
        <row r="860">
          <cell r="C860">
            <v>17180</v>
          </cell>
          <cell r="D860">
            <v>0.65700000000000003</v>
          </cell>
        </row>
        <row r="861">
          <cell r="C861">
            <v>17200</v>
          </cell>
          <cell r="D861">
            <v>0.67279999999999995</v>
          </cell>
        </row>
        <row r="862">
          <cell r="C862">
            <v>17220</v>
          </cell>
          <cell r="D862">
            <v>0.62129999999999996</v>
          </cell>
        </row>
        <row r="863">
          <cell r="C863">
            <v>17240</v>
          </cell>
          <cell r="D863">
            <v>0.63119999999999998</v>
          </cell>
        </row>
        <row r="864">
          <cell r="C864">
            <v>17260</v>
          </cell>
          <cell r="D864">
            <v>0.65910000000000002</v>
          </cell>
        </row>
        <row r="865">
          <cell r="C865">
            <v>17280</v>
          </cell>
          <cell r="D865">
            <v>0.63339999999999996</v>
          </cell>
        </row>
        <row r="866">
          <cell r="C866">
            <v>17300</v>
          </cell>
          <cell r="D866">
            <v>0.66590000000000005</v>
          </cell>
        </row>
        <row r="867">
          <cell r="C867">
            <v>17320</v>
          </cell>
          <cell r="D867">
            <v>0.65590000000000004</v>
          </cell>
        </row>
        <row r="868">
          <cell r="C868">
            <v>17340</v>
          </cell>
          <cell r="D868">
            <v>0.65739999999999998</v>
          </cell>
        </row>
        <row r="869">
          <cell r="C869">
            <v>17360</v>
          </cell>
          <cell r="D869">
            <v>0.71970000000000001</v>
          </cell>
        </row>
        <row r="870">
          <cell r="C870">
            <v>17380</v>
          </cell>
          <cell r="D870">
            <v>0.70840000000000003</v>
          </cell>
        </row>
        <row r="871">
          <cell r="C871">
            <v>17400</v>
          </cell>
          <cell r="D871">
            <v>0.67859999999999998</v>
          </cell>
        </row>
        <row r="872">
          <cell r="C872">
            <v>17420</v>
          </cell>
          <cell r="D872">
            <v>0.72819999999999996</v>
          </cell>
        </row>
        <row r="873">
          <cell r="C873">
            <v>17440</v>
          </cell>
          <cell r="D873">
            <v>0.7177</v>
          </cell>
        </row>
        <row r="874">
          <cell r="C874">
            <v>17460</v>
          </cell>
          <cell r="D874">
            <v>0.67989999999999995</v>
          </cell>
        </row>
        <row r="875">
          <cell r="C875">
            <v>17480</v>
          </cell>
          <cell r="D875">
            <v>0.68940000000000001</v>
          </cell>
        </row>
        <row r="876">
          <cell r="C876">
            <v>17500</v>
          </cell>
          <cell r="D876">
            <v>0.6986</v>
          </cell>
        </row>
        <row r="877">
          <cell r="C877">
            <v>17520</v>
          </cell>
          <cell r="D877">
            <v>0.67259999999999998</v>
          </cell>
        </row>
        <row r="878">
          <cell r="C878">
            <v>17540</v>
          </cell>
          <cell r="D878">
            <v>0.65249999999999997</v>
          </cell>
        </row>
        <row r="879">
          <cell r="C879">
            <v>17560</v>
          </cell>
          <cell r="D879">
            <v>0.67589999999999995</v>
          </cell>
        </row>
        <row r="880">
          <cell r="C880">
            <v>17580</v>
          </cell>
          <cell r="D880">
            <v>0.68679999999999997</v>
          </cell>
        </row>
        <row r="881">
          <cell r="C881">
            <v>17600</v>
          </cell>
          <cell r="D881">
            <v>0.67749999999999999</v>
          </cell>
        </row>
        <row r="882">
          <cell r="C882">
            <v>17620</v>
          </cell>
          <cell r="D882">
            <v>0.67889999999999995</v>
          </cell>
        </row>
        <row r="883">
          <cell r="C883">
            <v>17640</v>
          </cell>
          <cell r="D883">
            <v>0.70099999999999996</v>
          </cell>
        </row>
        <row r="884">
          <cell r="C884">
            <v>17660</v>
          </cell>
          <cell r="D884">
            <v>0.68979999999999997</v>
          </cell>
        </row>
        <row r="885">
          <cell r="C885">
            <v>17680</v>
          </cell>
          <cell r="D885">
            <v>0.6986</v>
          </cell>
        </row>
        <row r="886">
          <cell r="C886">
            <v>17700</v>
          </cell>
          <cell r="D886">
            <v>0.69</v>
          </cell>
        </row>
        <row r="887">
          <cell r="C887">
            <v>17720</v>
          </cell>
          <cell r="D887">
            <v>0.69979999999999998</v>
          </cell>
        </row>
        <row r="888">
          <cell r="C888">
            <v>17740</v>
          </cell>
          <cell r="D888">
            <v>0.73089999999999999</v>
          </cell>
        </row>
        <row r="889">
          <cell r="C889">
            <v>17760</v>
          </cell>
          <cell r="D889">
            <v>0.73329999999999995</v>
          </cell>
        </row>
        <row r="890">
          <cell r="C890">
            <v>17780</v>
          </cell>
          <cell r="D890">
            <v>0.74560000000000004</v>
          </cell>
        </row>
        <row r="891">
          <cell r="C891">
            <v>17800</v>
          </cell>
          <cell r="D891">
            <v>0.73629999999999995</v>
          </cell>
        </row>
        <row r="892">
          <cell r="C892">
            <v>17820</v>
          </cell>
          <cell r="D892">
            <v>0.74560000000000004</v>
          </cell>
        </row>
        <row r="893">
          <cell r="C893">
            <v>17840</v>
          </cell>
          <cell r="D893">
            <v>0.71789999999999998</v>
          </cell>
        </row>
        <row r="894">
          <cell r="C894">
            <v>17860</v>
          </cell>
          <cell r="D894">
            <v>0.69099999999999995</v>
          </cell>
        </row>
        <row r="895">
          <cell r="C895">
            <v>17880</v>
          </cell>
          <cell r="D895">
            <v>0.69410000000000005</v>
          </cell>
        </row>
        <row r="896">
          <cell r="C896">
            <v>17900</v>
          </cell>
          <cell r="D896">
            <v>0.70440000000000003</v>
          </cell>
        </row>
        <row r="897">
          <cell r="C897">
            <v>17920</v>
          </cell>
          <cell r="D897">
            <v>0.67330000000000001</v>
          </cell>
        </row>
        <row r="898">
          <cell r="C898">
            <v>17940</v>
          </cell>
          <cell r="D898">
            <v>0.70620000000000005</v>
          </cell>
        </row>
        <row r="899">
          <cell r="C899">
            <v>17960</v>
          </cell>
          <cell r="D899">
            <v>0.59750000000000003</v>
          </cell>
        </row>
        <row r="900">
          <cell r="C900">
            <v>17980</v>
          </cell>
          <cell r="D900">
            <v>0.68030000000000002</v>
          </cell>
        </row>
        <row r="901">
          <cell r="C901">
            <v>18000</v>
          </cell>
          <cell r="D901">
            <v>0.69099999999999995</v>
          </cell>
        </row>
        <row r="902">
          <cell r="C902">
            <v>18020</v>
          </cell>
          <cell r="D902">
            <v>0.67679999999999996</v>
          </cell>
        </row>
        <row r="903">
          <cell r="C903">
            <v>18040</v>
          </cell>
          <cell r="D903">
            <v>0.62890000000000001</v>
          </cell>
        </row>
        <row r="904">
          <cell r="C904">
            <v>18060</v>
          </cell>
          <cell r="D904">
            <v>0.68340000000000001</v>
          </cell>
        </row>
        <row r="905">
          <cell r="C905">
            <v>18080</v>
          </cell>
          <cell r="D905">
            <v>0.67200000000000004</v>
          </cell>
        </row>
        <row r="906">
          <cell r="C906">
            <v>18100</v>
          </cell>
          <cell r="D906">
            <v>0.67669999999999997</v>
          </cell>
        </row>
        <row r="907">
          <cell r="C907">
            <v>18120</v>
          </cell>
          <cell r="D907">
            <v>0.73160000000000003</v>
          </cell>
        </row>
        <row r="908">
          <cell r="C908">
            <v>18140</v>
          </cell>
          <cell r="D908">
            <v>0.72819999999999996</v>
          </cell>
        </row>
        <row r="909">
          <cell r="C909">
            <v>18160</v>
          </cell>
          <cell r="D909">
            <v>0.8014</v>
          </cell>
        </row>
        <row r="910">
          <cell r="C910">
            <v>18180</v>
          </cell>
          <cell r="D910">
            <v>0.8014</v>
          </cell>
        </row>
        <row r="911">
          <cell r="C911">
            <v>18200</v>
          </cell>
          <cell r="D911">
            <v>0.67169999999999996</v>
          </cell>
        </row>
        <row r="912">
          <cell r="C912">
            <v>18220</v>
          </cell>
          <cell r="D912">
            <v>0.70860000000000001</v>
          </cell>
        </row>
        <row r="913">
          <cell r="C913">
            <v>18240</v>
          </cell>
          <cell r="D913">
            <v>0.65510000000000002</v>
          </cell>
        </row>
        <row r="914">
          <cell r="C914">
            <v>18260</v>
          </cell>
          <cell r="D914">
            <v>0.67379999999999995</v>
          </cell>
        </row>
        <row r="915">
          <cell r="C915">
            <v>18280</v>
          </cell>
          <cell r="D915">
            <v>0.65639999999999998</v>
          </cell>
        </row>
        <row r="916">
          <cell r="C916">
            <v>18300</v>
          </cell>
          <cell r="D916">
            <v>0.67759999999999998</v>
          </cell>
        </row>
        <row r="917">
          <cell r="C917">
            <v>18320</v>
          </cell>
          <cell r="D917">
            <v>0.67169999999999996</v>
          </cell>
        </row>
        <row r="918">
          <cell r="C918">
            <v>18340</v>
          </cell>
          <cell r="D918">
            <v>0.68030000000000002</v>
          </cell>
        </row>
        <row r="919">
          <cell r="C919">
            <v>18360</v>
          </cell>
          <cell r="D919">
            <v>0.68730000000000002</v>
          </cell>
        </row>
        <row r="920">
          <cell r="C920">
            <v>18380</v>
          </cell>
          <cell r="D920">
            <v>0.72640000000000005</v>
          </cell>
        </row>
        <row r="921">
          <cell r="C921">
            <v>18400</v>
          </cell>
          <cell r="D921">
            <v>0.68769999999999998</v>
          </cell>
        </row>
        <row r="922">
          <cell r="C922">
            <v>18420</v>
          </cell>
          <cell r="D922">
            <v>0.68730000000000002</v>
          </cell>
        </row>
        <row r="923">
          <cell r="C923">
            <v>18440</v>
          </cell>
          <cell r="D923">
            <v>0.69530000000000003</v>
          </cell>
        </row>
        <row r="924">
          <cell r="C924">
            <v>18460</v>
          </cell>
          <cell r="D924">
            <v>0.73760000000000003</v>
          </cell>
        </row>
        <row r="925">
          <cell r="C925">
            <v>18480</v>
          </cell>
          <cell r="D925">
            <v>0.73819999999999997</v>
          </cell>
        </row>
        <row r="926">
          <cell r="C926">
            <v>18500</v>
          </cell>
          <cell r="D926">
            <v>0.76500000000000001</v>
          </cell>
        </row>
        <row r="927">
          <cell r="C927">
            <v>18520</v>
          </cell>
          <cell r="D927">
            <v>0.7399</v>
          </cell>
        </row>
        <row r="928">
          <cell r="C928">
            <v>18540</v>
          </cell>
          <cell r="D928">
            <v>0.7621</v>
          </cell>
        </row>
        <row r="929">
          <cell r="C929">
            <v>18560</v>
          </cell>
          <cell r="D929">
            <v>0.77380000000000004</v>
          </cell>
        </row>
        <row r="930">
          <cell r="C930">
            <v>18580</v>
          </cell>
          <cell r="D930">
            <v>0.7298</v>
          </cell>
        </row>
        <row r="931">
          <cell r="C931">
            <v>18600</v>
          </cell>
          <cell r="D931">
            <v>0.72030000000000005</v>
          </cell>
        </row>
        <row r="932">
          <cell r="C932">
            <v>18620</v>
          </cell>
          <cell r="D932">
            <v>0.68640000000000001</v>
          </cell>
        </row>
        <row r="933">
          <cell r="C933">
            <v>18640</v>
          </cell>
          <cell r="D933">
            <v>0.66930000000000001</v>
          </cell>
        </row>
        <row r="934">
          <cell r="C934">
            <v>18660</v>
          </cell>
          <cell r="D934">
            <v>0.67259999999999998</v>
          </cell>
        </row>
        <row r="935">
          <cell r="C935">
            <v>18680</v>
          </cell>
          <cell r="D935">
            <v>0.66800000000000004</v>
          </cell>
        </row>
        <row r="936">
          <cell r="C936">
            <v>18700</v>
          </cell>
          <cell r="D936">
            <v>0.67320000000000002</v>
          </cell>
        </row>
        <row r="937">
          <cell r="C937">
            <v>18720</v>
          </cell>
          <cell r="D937">
            <v>0.64990000000000003</v>
          </cell>
        </row>
        <row r="938">
          <cell r="C938">
            <v>18740</v>
          </cell>
          <cell r="D938">
            <v>0.69030000000000002</v>
          </cell>
        </row>
        <row r="939">
          <cell r="C939">
            <v>18760</v>
          </cell>
          <cell r="D939">
            <v>0.69940000000000002</v>
          </cell>
        </row>
        <row r="940">
          <cell r="C940">
            <v>18780</v>
          </cell>
          <cell r="D940">
            <v>0.64829999999999999</v>
          </cell>
        </row>
        <row r="941">
          <cell r="C941">
            <v>18800</v>
          </cell>
          <cell r="D941">
            <v>0.70440000000000003</v>
          </cell>
        </row>
        <row r="942">
          <cell r="C942">
            <v>18820</v>
          </cell>
          <cell r="D942">
            <v>0.65859999999999996</v>
          </cell>
        </row>
        <row r="943">
          <cell r="C943">
            <v>18840</v>
          </cell>
          <cell r="D943">
            <v>0.69079999999999997</v>
          </cell>
        </row>
        <row r="944">
          <cell r="C944">
            <v>18860</v>
          </cell>
          <cell r="D944">
            <v>0.70189999999999997</v>
          </cell>
        </row>
        <row r="945">
          <cell r="C945">
            <v>18880</v>
          </cell>
          <cell r="D945">
            <v>0.60740000000000005</v>
          </cell>
        </row>
        <row r="946">
          <cell r="C946">
            <v>18900</v>
          </cell>
          <cell r="D946">
            <v>0.53610000000000002</v>
          </cell>
        </row>
        <row r="947">
          <cell r="C947">
            <v>18920</v>
          </cell>
          <cell r="D947">
            <v>0.59970000000000001</v>
          </cell>
        </row>
        <row r="948">
          <cell r="C948">
            <v>18940</v>
          </cell>
          <cell r="D948">
            <v>0.63900000000000001</v>
          </cell>
        </row>
        <row r="949">
          <cell r="C949">
            <v>18960</v>
          </cell>
          <cell r="D949">
            <v>0.67700000000000005</v>
          </cell>
        </row>
        <row r="950">
          <cell r="C950">
            <v>18980</v>
          </cell>
          <cell r="D950">
            <v>0.68859999999999999</v>
          </cell>
        </row>
        <row r="951">
          <cell r="C951">
            <v>19000</v>
          </cell>
          <cell r="D951">
            <v>0.70230000000000004</v>
          </cell>
        </row>
        <row r="952">
          <cell r="C952">
            <v>19020</v>
          </cell>
          <cell r="D952">
            <v>0.67710000000000004</v>
          </cell>
        </row>
        <row r="953">
          <cell r="C953">
            <v>19040</v>
          </cell>
          <cell r="D953">
            <v>0.56430000000000002</v>
          </cell>
        </row>
        <row r="954">
          <cell r="C954">
            <v>19060</v>
          </cell>
          <cell r="D954">
            <v>0.5514</v>
          </cell>
        </row>
        <row r="955">
          <cell r="C955">
            <v>19080</v>
          </cell>
          <cell r="D955">
            <v>0.53449999999999998</v>
          </cell>
        </row>
        <row r="956">
          <cell r="C956">
            <v>19100</v>
          </cell>
          <cell r="D956">
            <v>0.62990000000000002</v>
          </cell>
        </row>
        <row r="957">
          <cell r="C957">
            <v>19120</v>
          </cell>
          <cell r="D957">
            <v>0.72230000000000005</v>
          </cell>
        </row>
        <row r="958">
          <cell r="C958">
            <v>19140</v>
          </cell>
          <cell r="D958">
            <v>0.76629999999999998</v>
          </cell>
        </row>
        <row r="959">
          <cell r="C959">
            <v>19160</v>
          </cell>
          <cell r="D959">
            <v>0.71940000000000004</v>
          </cell>
        </row>
        <row r="960">
          <cell r="C960">
            <v>19180</v>
          </cell>
          <cell r="D960">
            <v>0.67689999999999995</v>
          </cell>
        </row>
        <row r="961">
          <cell r="C961">
            <v>19200</v>
          </cell>
          <cell r="D961">
            <v>0.67579999999999996</v>
          </cell>
        </row>
        <row r="962">
          <cell r="C962">
            <v>19220</v>
          </cell>
          <cell r="D962">
            <v>0.67290000000000005</v>
          </cell>
        </row>
        <row r="963">
          <cell r="C963">
            <v>19240</v>
          </cell>
          <cell r="D963">
            <v>0.71409999999999996</v>
          </cell>
        </row>
        <row r="964">
          <cell r="C964">
            <v>19260</v>
          </cell>
          <cell r="D964">
            <v>0.67459999999999998</v>
          </cell>
        </row>
        <row r="965">
          <cell r="C965">
            <v>19280</v>
          </cell>
          <cell r="D965">
            <v>0.69840000000000002</v>
          </cell>
        </row>
        <row r="966">
          <cell r="C966">
            <v>19300</v>
          </cell>
          <cell r="D966">
            <v>0.69189999999999996</v>
          </cell>
        </row>
        <row r="967">
          <cell r="C967">
            <v>19320</v>
          </cell>
          <cell r="D967">
            <v>0.66139999999999999</v>
          </cell>
        </row>
        <row r="968">
          <cell r="C968">
            <v>19340</v>
          </cell>
          <cell r="D968">
            <v>0.67169999999999996</v>
          </cell>
        </row>
        <row r="969">
          <cell r="C969">
            <v>19360</v>
          </cell>
          <cell r="D969">
            <v>0.70130000000000003</v>
          </cell>
        </row>
        <row r="970">
          <cell r="C970">
            <v>19380</v>
          </cell>
          <cell r="D970">
            <v>0.68179999999999996</v>
          </cell>
        </row>
        <row r="971">
          <cell r="C971">
            <v>19400</v>
          </cell>
          <cell r="D971">
            <v>0.69179999999999997</v>
          </cell>
        </row>
        <row r="972">
          <cell r="C972">
            <v>19420</v>
          </cell>
          <cell r="D972">
            <v>0.70430000000000004</v>
          </cell>
        </row>
        <row r="973">
          <cell r="C973">
            <v>19440</v>
          </cell>
          <cell r="D973">
            <v>0.69710000000000005</v>
          </cell>
        </row>
        <row r="974">
          <cell r="C974">
            <v>19460</v>
          </cell>
          <cell r="D974">
            <v>0.67549999999999999</v>
          </cell>
        </row>
        <row r="975">
          <cell r="C975">
            <v>19480</v>
          </cell>
          <cell r="D975">
            <v>0.70399999999999996</v>
          </cell>
        </row>
        <row r="976">
          <cell r="C976">
            <v>19500</v>
          </cell>
          <cell r="D976">
            <v>0.69220000000000004</v>
          </cell>
        </row>
        <row r="977">
          <cell r="C977">
            <v>19520</v>
          </cell>
          <cell r="D977">
            <v>0.7167</v>
          </cell>
        </row>
        <row r="978">
          <cell r="C978">
            <v>19540</v>
          </cell>
          <cell r="D978">
            <v>0.70699999999999996</v>
          </cell>
        </row>
        <row r="979">
          <cell r="C979">
            <v>19560</v>
          </cell>
          <cell r="D979">
            <v>0.69650000000000001</v>
          </cell>
        </row>
        <row r="980">
          <cell r="C980">
            <v>19580</v>
          </cell>
          <cell r="D980">
            <v>0.69740000000000002</v>
          </cell>
        </row>
        <row r="981">
          <cell r="C981">
            <v>19600</v>
          </cell>
          <cell r="D981">
            <v>0.68410000000000004</v>
          </cell>
        </row>
        <row r="982">
          <cell r="C982">
            <v>19620</v>
          </cell>
          <cell r="D982">
            <v>0.68130000000000002</v>
          </cell>
        </row>
        <row r="983">
          <cell r="C983">
            <v>19640</v>
          </cell>
          <cell r="D983">
            <v>0.65939999999999999</v>
          </cell>
        </row>
        <row r="984">
          <cell r="C984">
            <v>19660</v>
          </cell>
          <cell r="D984">
            <v>0.70650000000000002</v>
          </cell>
        </row>
        <row r="985">
          <cell r="C985">
            <v>19680</v>
          </cell>
          <cell r="D985">
            <v>0.73740000000000006</v>
          </cell>
        </row>
        <row r="986">
          <cell r="C986">
            <v>19700</v>
          </cell>
          <cell r="D986">
            <v>0.68740000000000001</v>
          </cell>
        </row>
        <row r="987">
          <cell r="C987">
            <v>19720</v>
          </cell>
          <cell r="D987">
            <v>0.75409999999999999</v>
          </cell>
        </row>
        <row r="988">
          <cell r="C988">
            <v>19740</v>
          </cell>
          <cell r="D988">
            <v>0.70820000000000005</v>
          </cell>
        </row>
        <row r="989">
          <cell r="C989">
            <v>19760</v>
          </cell>
          <cell r="D989">
            <v>0.69399999999999995</v>
          </cell>
        </row>
        <row r="990">
          <cell r="C990">
            <v>19780</v>
          </cell>
          <cell r="D990">
            <v>0.66759999999999997</v>
          </cell>
        </row>
        <row r="991">
          <cell r="C991">
            <v>19800</v>
          </cell>
          <cell r="D991">
            <v>0.66459999999999997</v>
          </cell>
        </row>
        <row r="992">
          <cell r="C992">
            <v>19820</v>
          </cell>
          <cell r="D992">
            <v>0.63380000000000003</v>
          </cell>
        </row>
        <row r="993">
          <cell r="C993">
            <v>19840</v>
          </cell>
          <cell r="D993">
            <v>0.64290000000000003</v>
          </cell>
        </row>
        <row r="994">
          <cell r="C994">
            <v>19860</v>
          </cell>
          <cell r="D994">
            <v>0.62680000000000002</v>
          </cell>
        </row>
        <row r="995">
          <cell r="C995">
            <v>19880</v>
          </cell>
          <cell r="D995">
            <v>0.63800000000000001</v>
          </cell>
        </row>
        <row r="996">
          <cell r="C996">
            <v>19900</v>
          </cell>
          <cell r="D996">
            <v>0.6552</v>
          </cell>
        </row>
        <row r="997">
          <cell r="C997">
            <v>19920</v>
          </cell>
          <cell r="D997">
            <v>0.62609999999999999</v>
          </cell>
        </row>
        <row r="998">
          <cell r="C998">
            <v>19940</v>
          </cell>
          <cell r="D998">
            <v>0.62539999999999996</v>
          </cell>
        </row>
        <row r="999">
          <cell r="C999">
            <v>19960</v>
          </cell>
          <cell r="D999">
            <v>0.67379999999999995</v>
          </cell>
        </row>
        <row r="1000">
          <cell r="C1000">
            <v>19980</v>
          </cell>
          <cell r="D1000">
            <v>0.67130000000000001</v>
          </cell>
        </row>
        <row r="1001">
          <cell r="C1001">
            <v>20000</v>
          </cell>
          <cell r="D1001">
            <v>0.63070000000000004</v>
          </cell>
        </row>
        <row r="1002">
          <cell r="C1002">
            <v>20020</v>
          </cell>
          <cell r="D1002">
            <v>0.64359999999999995</v>
          </cell>
        </row>
        <row r="1003">
          <cell r="C1003">
            <v>20040</v>
          </cell>
          <cell r="D1003">
            <v>0.65869999999999995</v>
          </cell>
        </row>
        <row r="1004">
          <cell r="C1004">
            <v>20060</v>
          </cell>
          <cell r="D1004">
            <v>0.64370000000000005</v>
          </cell>
        </row>
        <row r="1005">
          <cell r="C1005">
            <v>20080</v>
          </cell>
          <cell r="D1005">
            <v>0.71009999999999995</v>
          </cell>
        </row>
        <row r="1006">
          <cell r="C1006">
            <v>20100</v>
          </cell>
          <cell r="D1006">
            <v>0.73670000000000002</v>
          </cell>
        </row>
        <row r="1007">
          <cell r="C1007">
            <v>20120</v>
          </cell>
          <cell r="D1007">
            <v>0.74019999999999997</v>
          </cell>
        </row>
        <row r="1008">
          <cell r="C1008">
            <v>20140</v>
          </cell>
          <cell r="D1008">
            <v>0.69810000000000005</v>
          </cell>
        </row>
        <row r="1009">
          <cell r="C1009">
            <v>20160</v>
          </cell>
          <cell r="D1009">
            <v>0.69940000000000002</v>
          </cell>
        </row>
        <row r="1010">
          <cell r="C1010">
            <v>20180</v>
          </cell>
          <cell r="D1010">
            <v>0.71389999999999998</v>
          </cell>
        </row>
        <row r="1011">
          <cell r="C1011">
            <v>20200</v>
          </cell>
          <cell r="D1011">
            <v>0.72870000000000001</v>
          </cell>
        </row>
        <row r="1012">
          <cell r="C1012">
            <v>20220</v>
          </cell>
          <cell r="D1012">
            <v>0.72319999999999995</v>
          </cell>
        </row>
        <row r="1013">
          <cell r="C1013">
            <v>20240</v>
          </cell>
          <cell r="D1013">
            <v>0.70830000000000004</v>
          </cell>
        </row>
        <row r="1014">
          <cell r="C1014">
            <v>20260</v>
          </cell>
          <cell r="D1014">
            <v>0.70179999999999998</v>
          </cell>
        </row>
        <row r="1015">
          <cell r="C1015">
            <v>20280</v>
          </cell>
          <cell r="D1015">
            <v>0.71660000000000001</v>
          </cell>
        </row>
        <row r="1016">
          <cell r="C1016">
            <v>20300</v>
          </cell>
          <cell r="D1016">
            <v>0.70840000000000003</v>
          </cell>
        </row>
        <row r="1017">
          <cell r="C1017">
            <v>20320</v>
          </cell>
          <cell r="D1017">
            <v>0.73450000000000004</v>
          </cell>
        </row>
        <row r="1018">
          <cell r="C1018">
            <v>20340</v>
          </cell>
          <cell r="D1018">
            <v>0.71889999999999998</v>
          </cell>
        </row>
        <row r="1019">
          <cell r="C1019">
            <v>20360</v>
          </cell>
          <cell r="D1019">
            <v>0.71579999999999999</v>
          </cell>
        </row>
        <row r="1020">
          <cell r="C1020">
            <v>20380</v>
          </cell>
          <cell r="D1020">
            <v>0.71699999999999997</v>
          </cell>
        </row>
        <row r="1021">
          <cell r="C1021">
            <v>20400</v>
          </cell>
          <cell r="D1021">
            <v>0.72599999999999998</v>
          </cell>
        </row>
        <row r="1022">
          <cell r="C1022">
            <v>20420</v>
          </cell>
          <cell r="D1022">
            <v>0.70279999999999998</v>
          </cell>
        </row>
        <row r="1023">
          <cell r="C1023">
            <v>20440</v>
          </cell>
          <cell r="D1023">
            <v>0.69830000000000003</v>
          </cell>
        </row>
        <row r="1024">
          <cell r="C1024">
            <v>20460</v>
          </cell>
          <cell r="D1024">
            <v>0.71089999999999998</v>
          </cell>
        </row>
        <row r="1025">
          <cell r="C1025">
            <v>20480</v>
          </cell>
          <cell r="D1025">
            <v>0.68469999999999998</v>
          </cell>
        </row>
        <row r="1026">
          <cell r="C1026">
            <v>20500</v>
          </cell>
          <cell r="D1026">
            <v>0.66839999999999999</v>
          </cell>
        </row>
        <row r="1027">
          <cell r="C1027">
            <v>20520</v>
          </cell>
          <cell r="D1027">
            <v>0.68820000000000003</v>
          </cell>
        </row>
        <row r="1028">
          <cell r="C1028">
            <v>20540</v>
          </cell>
          <cell r="D1028">
            <v>0.67059999999999997</v>
          </cell>
        </row>
        <row r="1029">
          <cell r="C1029">
            <v>20560</v>
          </cell>
          <cell r="D1029">
            <v>0.6593</v>
          </cell>
        </row>
        <row r="1030">
          <cell r="C1030">
            <v>20580</v>
          </cell>
          <cell r="D1030">
            <v>0.65149999999999997</v>
          </cell>
        </row>
        <row r="1031">
          <cell r="C1031">
            <v>20600</v>
          </cell>
          <cell r="D1031">
            <v>0.65669999999999995</v>
          </cell>
        </row>
        <row r="1032">
          <cell r="C1032">
            <v>20620</v>
          </cell>
          <cell r="D1032">
            <v>0.65469999999999995</v>
          </cell>
        </row>
        <row r="1033">
          <cell r="C1033">
            <v>20640</v>
          </cell>
          <cell r="D1033">
            <v>0.6754</v>
          </cell>
        </row>
        <row r="1034">
          <cell r="C1034">
            <v>20660</v>
          </cell>
          <cell r="D1034">
            <v>0.67030000000000001</v>
          </cell>
        </row>
        <row r="1035">
          <cell r="C1035">
            <v>20680</v>
          </cell>
          <cell r="D1035">
            <v>0.66669999999999996</v>
          </cell>
        </row>
        <row r="1036">
          <cell r="C1036">
            <v>20700</v>
          </cell>
          <cell r="D1036">
            <v>0.69589999999999996</v>
          </cell>
        </row>
        <row r="1037">
          <cell r="C1037">
            <v>20720</v>
          </cell>
          <cell r="D1037">
            <v>0.67700000000000005</v>
          </cell>
        </row>
        <row r="1038">
          <cell r="C1038">
            <v>20740</v>
          </cell>
          <cell r="D1038">
            <v>0.68469999999999998</v>
          </cell>
        </row>
        <row r="1039">
          <cell r="C1039">
            <v>20760</v>
          </cell>
          <cell r="D1039">
            <v>0.68240000000000001</v>
          </cell>
        </row>
        <row r="1040">
          <cell r="C1040">
            <v>20780</v>
          </cell>
          <cell r="D1040">
            <v>0.66679999999999995</v>
          </cell>
        </row>
        <row r="1041">
          <cell r="C1041">
            <v>20800</v>
          </cell>
          <cell r="D1041">
            <v>0.68789999999999996</v>
          </cell>
        </row>
        <row r="1042">
          <cell r="C1042">
            <v>20820</v>
          </cell>
          <cell r="D1042">
            <v>0.68879999999999997</v>
          </cell>
        </row>
        <row r="1043">
          <cell r="C1043">
            <v>20840</v>
          </cell>
          <cell r="D1043">
            <v>0.69499999999999995</v>
          </cell>
        </row>
        <row r="1044">
          <cell r="C1044">
            <v>20860</v>
          </cell>
          <cell r="D1044">
            <v>0.70250000000000001</v>
          </cell>
        </row>
        <row r="1045">
          <cell r="C1045">
            <v>20880</v>
          </cell>
          <cell r="D1045">
            <v>0.71860000000000002</v>
          </cell>
        </row>
        <row r="1046">
          <cell r="C1046">
            <v>20900</v>
          </cell>
          <cell r="D1046">
            <v>0.72799999999999998</v>
          </cell>
        </row>
        <row r="1047">
          <cell r="C1047">
            <v>20920</v>
          </cell>
          <cell r="D1047">
            <v>0.745</v>
          </cell>
        </row>
        <row r="1048">
          <cell r="C1048">
            <v>20940</v>
          </cell>
          <cell r="D1048">
            <v>0.71540000000000004</v>
          </cell>
        </row>
        <row r="1049">
          <cell r="C1049">
            <v>20960</v>
          </cell>
          <cell r="D1049">
            <v>0.73939999999999995</v>
          </cell>
        </row>
        <row r="1050">
          <cell r="C1050">
            <v>20980</v>
          </cell>
          <cell r="D1050">
            <v>0.76029999999999998</v>
          </cell>
        </row>
        <row r="1051">
          <cell r="C1051">
            <v>21000</v>
          </cell>
          <cell r="D1051">
            <v>0.77070000000000005</v>
          </cell>
        </row>
        <row r="1052">
          <cell r="C1052">
            <v>21020</v>
          </cell>
          <cell r="D1052">
            <v>0.72760000000000002</v>
          </cell>
        </row>
        <row r="1053">
          <cell r="C1053">
            <v>21040</v>
          </cell>
          <cell r="D1053">
            <v>0.74050000000000005</v>
          </cell>
        </row>
        <row r="1054">
          <cell r="C1054">
            <v>21060</v>
          </cell>
          <cell r="D1054">
            <v>0.77149999999999996</v>
          </cell>
        </row>
        <row r="1055">
          <cell r="C1055">
            <v>21080</v>
          </cell>
          <cell r="D1055">
            <v>0.78610000000000002</v>
          </cell>
        </row>
        <row r="1056">
          <cell r="C1056">
            <v>21100</v>
          </cell>
          <cell r="D1056">
            <v>0.78190000000000004</v>
          </cell>
        </row>
        <row r="1057">
          <cell r="C1057">
            <v>21120</v>
          </cell>
          <cell r="D1057">
            <v>0.75990000000000002</v>
          </cell>
        </row>
        <row r="1058">
          <cell r="C1058">
            <v>21140</v>
          </cell>
          <cell r="D1058">
            <v>0.68010000000000004</v>
          </cell>
        </row>
        <row r="1059">
          <cell r="C1059">
            <v>21160</v>
          </cell>
          <cell r="D1059">
            <v>0.71930000000000005</v>
          </cell>
        </row>
        <row r="1060">
          <cell r="C1060">
            <v>21180</v>
          </cell>
          <cell r="D1060">
            <v>0.70850000000000002</v>
          </cell>
        </row>
        <row r="1061">
          <cell r="C1061">
            <v>21200</v>
          </cell>
          <cell r="D1061">
            <v>0.72230000000000005</v>
          </cell>
        </row>
        <row r="1062">
          <cell r="C1062">
            <v>21220</v>
          </cell>
          <cell r="D1062">
            <v>0.74660000000000004</v>
          </cell>
        </row>
        <row r="1063">
          <cell r="C1063">
            <v>21240</v>
          </cell>
          <cell r="D1063">
            <v>0.73899999999999999</v>
          </cell>
        </row>
        <row r="1064">
          <cell r="C1064">
            <v>21260</v>
          </cell>
          <cell r="D1064">
            <v>0.74570000000000003</v>
          </cell>
        </row>
        <row r="1065">
          <cell r="C1065">
            <v>21280</v>
          </cell>
          <cell r="D1065">
            <v>0.75219999999999998</v>
          </cell>
        </row>
        <row r="1066">
          <cell r="C1066">
            <v>21300</v>
          </cell>
          <cell r="D1066">
            <v>0.71209999999999996</v>
          </cell>
        </row>
        <row r="1067">
          <cell r="C1067">
            <v>21320</v>
          </cell>
          <cell r="D1067">
            <v>0.73050000000000004</v>
          </cell>
        </row>
        <row r="1068">
          <cell r="C1068">
            <v>21340</v>
          </cell>
          <cell r="D1068">
            <v>0.75209999999999999</v>
          </cell>
        </row>
        <row r="1069">
          <cell r="C1069">
            <v>21360</v>
          </cell>
          <cell r="D1069">
            <v>0.75580000000000003</v>
          </cell>
        </row>
        <row r="1070">
          <cell r="C1070">
            <v>21380</v>
          </cell>
          <cell r="D1070">
            <v>0.76119999999999999</v>
          </cell>
        </row>
        <row r="1071">
          <cell r="C1071">
            <v>21400</v>
          </cell>
          <cell r="D1071">
            <v>0.74370000000000003</v>
          </cell>
        </row>
        <row r="1072">
          <cell r="C1072">
            <v>21420</v>
          </cell>
          <cell r="D1072">
            <v>0.75080000000000002</v>
          </cell>
        </row>
        <row r="1073">
          <cell r="C1073">
            <v>21440</v>
          </cell>
          <cell r="D1073">
            <v>0.7722</v>
          </cell>
        </row>
        <row r="1074">
          <cell r="C1074">
            <v>21460</v>
          </cell>
          <cell r="D1074">
            <v>0.75819999999999999</v>
          </cell>
        </row>
        <row r="1075">
          <cell r="C1075">
            <v>21480</v>
          </cell>
          <cell r="D1075">
            <v>0.72909999999999997</v>
          </cell>
        </row>
        <row r="1076">
          <cell r="C1076">
            <v>21500</v>
          </cell>
          <cell r="D1076">
            <v>0.72309999999999997</v>
          </cell>
        </row>
        <row r="1077">
          <cell r="C1077">
            <v>21520</v>
          </cell>
          <cell r="D1077">
            <v>0.73850000000000005</v>
          </cell>
        </row>
        <row r="1078">
          <cell r="C1078">
            <v>21540</v>
          </cell>
          <cell r="D1078">
            <v>0.76100000000000001</v>
          </cell>
        </row>
        <row r="1079">
          <cell r="C1079">
            <v>21560</v>
          </cell>
          <cell r="D1079">
            <v>0.77639999999999998</v>
          </cell>
        </row>
        <row r="1080">
          <cell r="C1080">
            <v>21580</v>
          </cell>
          <cell r="D1080">
            <v>0.75870000000000004</v>
          </cell>
        </row>
        <row r="1081">
          <cell r="C1081">
            <v>21600</v>
          </cell>
          <cell r="D1081">
            <v>0.72160000000000002</v>
          </cell>
        </row>
        <row r="1082">
          <cell r="C1082">
            <v>21620</v>
          </cell>
          <cell r="D1082">
            <v>0.76400000000000001</v>
          </cell>
        </row>
        <row r="1083">
          <cell r="C1083">
            <v>21640</v>
          </cell>
          <cell r="D1083">
            <v>0.748</v>
          </cell>
        </row>
        <row r="1084">
          <cell r="C1084">
            <v>21660</v>
          </cell>
          <cell r="D1084">
            <v>0.74129999999999996</v>
          </cell>
        </row>
        <row r="1085">
          <cell r="C1085">
            <v>21680</v>
          </cell>
          <cell r="D1085">
            <v>0.73270000000000002</v>
          </cell>
        </row>
        <row r="1086">
          <cell r="C1086">
            <v>21700</v>
          </cell>
          <cell r="D1086">
            <v>0.70199999999999996</v>
          </cell>
        </row>
        <row r="1087">
          <cell r="C1087">
            <v>21720</v>
          </cell>
          <cell r="D1087">
            <v>0.74650000000000005</v>
          </cell>
        </row>
        <row r="1088">
          <cell r="C1088">
            <v>21740</v>
          </cell>
          <cell r="D1088">
            <v>0.77180000000000004</v>
          </cell>
        </row>
        <row r="1089">
          <cell r="C1089">
            <v>21760</v>
          </cell>
          <cell r="D1089">
            <v>0.75490000000000002</v>
          </cell>
        </row>
        <row r="1090">
          <cell r="C1090">
            <v>21780</v>
          </cell>
          <cell r="D1090">
            <v>0.70779999999999998</v>
          </cell>
        </row>
        <row r="1091">
          <cell r="C1091">
            <v>21800</v>
          </cell>
          <cell r="D1091">
            <v>0.69950000000000001</v>
          </cell>
        </row>
        <row r="1092">
          <cell r="C1092">
            <v>21820</v>
          </cell>
          <cell r="D1092">
            <v>0.69110000000000005</v>
          </cell>
        </row>
        <row r="1093">
          <cell r="C1093">
            <v>21840</v>
          </cell>
          <cell r="D1093">
            <v>0.7137</v>
          </cell>
        </row>
        <row r="1094">
          <cell r="C1094">
            <v>21860</v>
          </cell>
          <cell r="D1094">
            <v>0.72419999999999995</v>
          </cell>
        </row>
        <row r="1095">
          <cell r="C1095">
            <v>21880</v>
          </cell>
          <cell r="D1095">
            <v>0.72219999999999995</v>
          </cell>
        </row>
        <row r="1096">
          <cell r="C1096">
            <v>21900</v>
          </cell>
          <cell r="D1096">
            <v>0.7127</v>
          </cell>
        </row>
        <row r="1097">
          <cell r="C1097">
            <v>21920</v>
          </cell>
          <cell r="D1097">
            <v>0.69940000000000002</v>
          </cell>
        </row>
        <row r="1098">
          <cell r="C1098">
            <v>21940</v>
          </cell>
          <cell r="D1098">
            <v>0.70199999999999996</v>
          </cell>
        </row>
        <row r="1099">
          <cell r="C1099">
            <v>21960</v>
          </cell>
          <cell r="D1099">
            <v>0.71650000000000003</v>
          </cell>
        </row>
        <row r="1100">
          <cell r="C1100">
            <v>21980</v>
          </cell>
          <cell r="D1100">
            <v>0.71340000000000003</v>
          </cell>
        </row>
        <row r="1101">
          <cell r="C1101">
            <v>22000</v>
          </cell>
          <cell r="D1101">
            <v>0.70230000000000004</v>
          </cell>
        </row>
        <row r="1102">
          <cell r="C1102">
            <v>22020</v>
          </cell>
          <cell r="D1102">
            <v>0.70520000000000005</v>
          </cell>
        </row>
        <row r="1103">
          <cell r="C1103">
            <v>22040</v>
          </cell>
          <cell r="D1103">
            <v>0.71160000000000001</v>
          </cell>
        </row>
        <row r="1104">
          <cell r="C1104">
            <v>22060</v>
          </cell>
          <cell r="D1104">
            <v>0.73460000000000003</v>
          </cell>
        </row>
        <row r="1105">
          <cell r="C1105">
            <v>22080</v>
          </cell>
          <cell r="D1105">
            <v>0.72889999999999999</v>
          </cell>
        </row>
        <row r="1106">
          <cell r="C1106">
            <v>22100</v>
          </cell>
          <cell r="D1106">
            <v>0.73609999999999998</v>
          </cell>
        </row>
        <row r="1107">
          <cell r="C1107">
            <v>22120</v>
          </cell>
          <cell r="D1107">
            <v>0.74229999999999996</v>
          </cell>
        </row>
        <row r="1108">
          <cell r="C1108">
            <v>22140</v>
          </cell>
          <cell r="D1108">
            <v>0.75349999999999995</v>
          </cell>
        </row>
        <row r="1109">
          <cell r="C1109">
            <v>22160</v>
          </cell>
          <cell r="D1109">
            <v>0.70860000000000001</v>
          </cell>
        </row>
        <row r="1110">
          <cell r="C1110">
            <v>22180</v>
          </cell>
          <cell r="D1110">
            <v>0.71609999999999996</v>
          </cell>
        </row>
        <row r="1111">
          <cell r="C1111">
            <v>22200</v>
          </cell>
          <cell r="D1111">
            <v>0.74139999999999995</v>
          </cell>
        </row>
        <row r="1112">
          <cell r="C1112">
            <v>22220</v>
          </cell>
          <cell r="D1112">
            <v>0.74350000000000005</v>
          </cell>
        </row>
        <row r="1113">
          <cell r="C1113">
            <v>22240</v>
          </cell>
          <cell r="D1113">
            <v>0.73599999999999999</v>
          </cell>
        </row>
        <row r="1114">
          <cell r="C1114">
            <v>22260</v>
          </cell>
          <cell r="D1114">
            <v>0.76039999999999996</v>
          </cell>
        </row>
        <row r="1115">
          <cell r="C1115">
            <v>22280</v>
          </cell>
          <cell r="D1115">
            <v>0.7591</v>
          </cell>
        </row>
        <row r="1116">
          <cell r="C1116">
            <v>22300</v>
          </cell>
          <cell r="D1116">
            <v>0.76819999999999999</v>
          </cell>
        </row>
        <row r="1117">
          <cell r="C1117">
            <v>22320</v>
          </cell>
          <cell r="D1117">
            <v>0.77900000000000003</v>
          </cell>
        </row>
        <row r="1118">
          <cell r="C1118">
            <v>22340</v>
          </cell>
          <cell r="D1118">
            <v>0.78069999999999995</v>
          </cell>
        </row>
        <row r="1119">
          <cell r="C1119">
            <v>22360</v>
          </cell>
          <cell r="D1119">
            <v>0.746</v>
          </cell>
        </row>
        <row r="1120">
          <cell r="C1120">
            <v>22380</v>
          </cell>
          <cell r="D1120">
            <v>0.75049999999999994</v>
          </cell>
        </row>
        <row r="1121">
          <cell r="C1121">
            <v>22400</v>
          </cell>
          <cell r="D1121">
            <v>0.74890000000000001</v>
          </cell>
        </row>
        <row r="1122">
          <cell r="C1122">
            <v>22420</v>
          </cell>
          <cell r="D1122">
            <v>0.76100000000000001</v>
          </cell>
        </row>
        <row r="1123">
          <cell r="C1123">
            <v>22440</v>
          </cell>
          <cell r="D1123">
            <v>0.76129999999999998</v>
          </cell>
        </row>
        <row r="1124">
          <cell r="C1124">
            <v>22460</v>
          </cell>
          <cell r="D1124">
            <v>0.74850000000000005</v>
          </cell>
        </row>
        <row r="1125">
          <cell r="C1125">
            <v>22480</v>
          </cell>
          <cell r="D1125">
            <v>0.77080000000000004</v>
          </cell>
        </row>
        <row r="1126">
          <cell r="C1126">
            <v>22500</v>
          </cell>
          <cell r="D1126">
            <v>0.77139999999999997</v>
          </cell>
        </row>
        <row r="1127">
          <cell r="C1127">
            <v>22520</v>
          </cell>
          <cell r="D1127">
            <v>0.7591</v>
          </cell>
        </row>
        <row r="1128">
          <cell r="C1128">
            <v>22540</v>
          </cell>
          <cell r="D1128">
            <v>0.76780000000000004</v>
          </cell>
        </row>
        <row r="1129">
          <cell r="C1129">
            <v>22560</v>
          </cell>
          <cell r="D1129">
            <v>0.77539999999999998</v>
          </cell>
        </row>
        <row r="1130">
          <cell r="C1130">
            <v>22580</v>
          </cell>
          <cell r="D1130">
            <v>0.76480000000000004</v>
          </cell>
        </row>
        <row r="1131">
          <cell r="C1131">
            <v>22600</v>
          </cell>
          <cell r="D1131">
            <v>0.7248</v>
          </cell>
        </row>
        <row r="1132">
          <cell r="C1132">
            <v>22620</v>
          </cell>
          <cell r="D1132">
            <v>0.73680000000000001</v>
          </cell>
        </row>
        <row r="1133">
          <cell r="C1133">
            <v>22640</v>
          </cell>
          <cell r="D1133">
            <v>0.74790000000000001</v>
          </cell>
        </row>
        <row r="1134">
          <cell r="C1134">
            <v>22660</v>
          </cell>
          <cell r="D1134">
            <v>0.75319999999999998</v>
          </cell>
        </row>
        <row r="1135">
          <cell r="C1135">
            <v>22680</v>
          </cell>
          <cell r="D1135">
            <v>0.74399999999999999</v>
          </cell>
        </row>
        <row r="1136">
          <cell r="C1136">
            <v>22700</v>
          </cell>
          <cell r="D1136">
            <v>0.73180000000000001</v>
          </cell>
        </row>
        <row r="1137">
          <cell r="C1137">
            <v>22720</v>
          </cell>
          <cell r="D1137">
            <v>0.73460000000000003</v>
          </cell>
        </row>
        <row r="1138">
          <cell r="C1138">
            <v>22740</v>
          </cell>
          <cell r="D1138">
            <v>0.75080000000000002</v>
          </cell>
        </row>
        <row r="1139">
          <cell r="C1139">
            <v>22760</v>
          </cell>
          <cell r="D1139">
            <v>0.73480000000000001</v>
          </cell>
        </row>
        <row r="1140">
          <cell r="C1140">
            <v>22780</v>
          </cell>
          <cell r="D1140">
            <v>0.74009999999999998</v>
          </cell>
        </row>
        <row r="1141">
          <cell r="C1141">
            <v>22800</v>
          </cell>
          <cell r="D1141">
            <v>0.75180000000000002</v>
          </cell>
        </row>
        <row r="1142">
          <cell r="C1142">
            <v>22820</v>
          </cell>
          <cell r="D1142">
            <v>0.75139999999999996</v>
          </cell>
        </row>
        <row r="1143">
          <cell r="C1143">
            <v>22840</v>
          </cell>
          <cell r="D1143">
            <v>0.74350000000000005</v>
          </cell>
        </row>
        <row r="1144">
          <cell r="C1144">
            <v>22860</v>
          </cell>
          <cell r="D1144">
            <v>0.75170000000000003</v>
          </cell>
        </row>
        <row r="1145">
          <cell r="C1145">
            <v>22880</v>
          </cell>
          <cell r="D1145">
            <v>0.75680000000000003</v>
          </cell>
        </row>
        <row r="1146">
          <cell r="C1146">
            <v>22900</v>
          </cell>
          <cell r="D1146">
            <v>0.76080000000000003</v>
          </cell>
        </row>
        <row r="1147">
          <cell r="C1147">
            <v>22920</v>
          </cell>
          <cell r="D1147">
            <v>0.76249999999999996</v>
          </cell>
        </row>
        <row r="1148">
          <cell r="C1148">
            <v>22940</v>
          </cell>
          <cell r="D1148">
            <v>0.65469999999999995</v>
          </cell>
        </row>
        <row r="1149">
          <cell r="C1149">
            <v>22960</v>
          </cell>
          <cell r="D1149">
            <v>0.76700000000000002</v>
          </cell>
        </row>
        <row r="1150">
          <cell r="C1150">
            <v>22980</v>
          </cell>
          <cell r="D1150">
            <v>0.77339999999999998</v>
          </cell>
        </row>
        <row r="1151">
          <cell r="C1151">
            <v>23000</v>
          </cell>
          <cell r="D1151">
            <v>0.7792</v>
          </cell>
        </row>
        <row r="1152">
          <cell r="C1152">
            <v>23020</v>
          </cell>
          <cell r="D1152">
            <v>0.78410000000000002</v>
          </cell>
        </row>
        <row r="1153">
          <cell r="C1153">
            <v>23040</v>
          </cell>
          <cell r="D1153">
            <v>0.76100000000000001</v>
          </cell>
        </row>
        <row r="1154">
          <cell r="C1154">
            <v>23060</v>
          </cell>
          <cell r="D1154">
            <v>0.75780000000000003</v>
          </cell>
        </row>
        <row r="1155">
          <cell r="C1155">
            <v>23080</v>
          </cell>
          <cell r="D1155">
            <v>0.77270000000000005</v>
          </cell>
        </row>
        <row r="1156">
          <cell r="C1156">
            <v>23100</v>
          </cell>
          <cell r="D1156">
            <v>0.74519999999999997</v>
          </cell>
        </row>
        <row r="1157">
          <cell r="C1157">
            <v>23120</v>
          </cell>
          <cell r="D1157">
            <v>0.77329999999999999</v>
          </cell>
        </row>
        <row r="1158">
          <cell r="C1158">
            <v>23140</v>
          </cell>
          <cell r="D1158">
            <v>0.78859999999999997</v>
          </cell>
        </row>
        <row r="1159">
          <cell r="C1159">
            <v>23160</v>
          </cell>
          <cell r="D1159">
            <v>0.77359999999999995</v>
          </cell>
        </row>
        <row r="1160">
          <cell r="C1160">
            <v>23180</v>
          </cell>
          <cell r="D1160">
            <v>0.71819999999999995</v>
          </cell>
        </row>
        <row r="1161">
          <cell r="C1161">
            <v>23200</v>
          </cell>
          <cell r="D1161">
            <v>0.75660000000000005</v>
          </cell>
        </row>
        <row r="1162">
          <cell r="C1162">
            <v>23220</v>
          </cell>
          <cell r="D1162">
            <v>0.77080000000000004</v>
          </cell>
        </row>
        <row r="1163">
          <cell r="C1163">
            <v>23240</v>
          </cell>
          <cell r="D1163">
            <v>0.76659999999999995</v>
          </cell>
        </row>
        <row r="1164">
          <cell r="C1164">
            <v>23260</v>
          </cell>
          <cell r="D1164">
            <v>0.73809999999999998</v>
          </cell>
        </row>
        <row r="1165">
          <cell r="C1165">
            <v>23280</v>
          </cell>
          <cell r="D1165">
            <v>0.75070000000000003</v>
          </cell>
        </row>
        <row r="1166">
          <cell r="C1166">
            <v>23300</v>
          </cell>
          <cell r="D1166">
            <v>0.74450000000000005</v>
          </cell>
        </row>
        <row r="1167">
          <cell r="C1167">
            <v>23320</v>
          </cell>
          <cell r="D1167">
            <v>0.75970000000000004</v>
          </cell>
        </row>
        <row r="1168">
          <cell r="C1168">
            <v>23340</v>
          </cell>
          <cell r="D1168">
            <v>0.74450000000000005</v>
          </cell>
        </row>
        <row r="1169">
          <cell r="C1169">
            <v>23360</v>
          </cell>
          <cell r="D1169">
            <v>0.76949999999999996</v>
          </cell>
        </row>
        <row r="1170">
          <cell r="C1170">
            <v>23380</v>
          </cell>
          <cell r="D1170">
            <v>0.75729999999999997</v>
          </cell>
        </row>
        <row r="1171">
          <cell r="C1171">
            <v>23400</v>
          </cell>
          <cell r="D1171">
            <v>0.78029999999999999</v>
          </cell>
        </row>
        <row r="1172">
          <cell r="C1172">
            <v>23420</v>
          </cell>
          <cell r="D1172">
            <v>0.76939999999999997</v>
          </cell>
        </row>
        <row r="1173">
          <cell r="C1173">
            <v>23440</v>
          </cell>
          <cell r="D1173">
            <v>0.755</v>
          </cell>
        </row>
        <row r="1174">
          <cell r="C1174">
            <v>23460</v>
          </cell>
          <cell r="D1174">
            <v>0.74850000000000005</v>
          </cell>
        </row>
        <row r="1175">
          <cell r="C1175">
            <v>23480</v>
          </cell>
          <cell r="D1175">
            <v>0.76729999999999998</v>
          </cell>
        </row>
        <row r="1176">
          <cell r="C1176">
            <v>23500</v>
          </cell>
          <cell r="D1176">
            <v>0.74770000000000003</v>
          </cell>
        </row>
        <row r="1177">
          <cell r="C1177">
            <v>23520</v>
          </cell>
          <cell r="D1177">
            <v>0.75690000000000002</v>
          </cell>
        </row>
        <row r="1178">
          <cell r="C1178">
            <v>23540</v>
          </cell>
          <cell r="D1178">
            <v>0.76659999999999995</v>
          </cell>
        </row>
        <row r="1179">
          <cell r="C1179">
            <v>23560</v>
          </cell>
          <cell r="D1179">
            <v>0.7681</v>
          </cell>
        </row>
        <row r="1180">
          <cell r="C1180">
            <v>23580</v>
          </cell>
          <cell r="D1180">
            <v>0.76390000000000002</v>
          </cell>
        </row>
        <row r="1181">
          <cell r="C1181">
            <v>23600</v>
          </cell>
          <cell r="D1181">
            <v>0.74809999999999999</v>
          </cell>
        </row>
        <row r="1182">
          <cell r="C1182">
            <v>23620</v>
          </cell>
          <cell r="D1182">
            <v>0.72230000000000005</v>
          </cell>
        </row>
        <row r="1183">
          <cell r="C1183">
            <v>23640</v>
          </cell>
          <cell r="D1183">
            <v>0.76129999999999998</v>
          </cell>
        </row>
        <row r="1184">
          <cell r="C1184">
            <v>23660</v>
          </cell>
          <cell r="D1184">
            <v>0.74719999999999998</v>
          </cell>
        </row>
        <row r="1185">
          <cell r="C1185">
            <v>23680</v>
          </cell>
          <cell r="D1185">
            <v>0.73550000000000004</v>
          </cell>
        </row>
        <row r="1186">
          <cell r="C1186">
            <v>23700</v>
          </cell>
          <cell r="D1186">
            <v>0.76149999999999995</v>
          </cell>
        </row>
        <row r="1187">
          <cell r="C1187">
            <v>23720</v>
          </cell>
          <cell r="D1187">
            <v>0.72030000000000005</v>
          </cell>
        </row>
        <row r="1188">
          <cell r="C1188">
            <v>23740</v>
          </cell>
          <cell r="D1188">
            <v>0.73560000000000003</v>
          </cell>
        </row>
        <row r="1189">
          <cell r="C1189">
            <v>23760</v>
          </cell>
          <cell r="D1189">
            <v>0.73529999999999995</v>
          </cell>
        </row>
        <row r="1190">
          <cell r="C1190">
            <v>23780</v>
          </cell>
          <cell r="D1190">
            <v>0.73809999999999998</v>
          </cell>
        </row>
        <row r="1191">
          <cell r="C1191">
            <v>23800</v>
          </cell>
          <cell r="D1191">
            <v>0.73029999999999995</v>
          </cell>
        </row>
        <row r="1192">
          <cell r="C1192">
            <v>23820</v>
          </cell>
          <cell r="D1192">
            <v>0.7238</v>
          </cell>
        </row>
        <row r="1193">
          <cell r="C1193">
            <v>23840</v>
          </cell>
          <cell r="D1193">
            <v>0.74660000000000004</v>
          </cell>
        </row>
        <row r="1194">
          <cell r="C1194">
            <v>23860</v>
          </cell>
          <cell r="D1194">
            <v>0.77049999999999996</v>
          </cell>
        </row>
        <row r="1195">
          <cell r="C1195">
            <v>23880</v>
          </cell>
          <cell r="D1195">
            <v>0.75519999999999998</v>
          </cell>
        </row>
        <row r="1196">
          <cell r="C1196">
            <v>23900</v>
          </cell>
          <cell r="D1196">
            <v>0.75249999999999995</v>
          </cell>
        </row>
        <row r="1197">
          <cell r="C1197">
            <v>23920</v>
          </cell>
          <cell r="D1197">
            <v>0.74009999999999998</v>
          </cell>
        </row>
        <row r="1198">
          <cell r="C1198">
            <v>23940</v>
          </cell>
          <cell r="D1198">
            <v>0.74709999999999999</v>
          </cell>
        </row>
        <row r="1199">
          <cell r="C1199">
            <v>23960</v>
          </cell>
          <cell r="D1199">
            <v>0.73570000000000002</v>
          </cell>
        </row>
        <row r="1200">
          <cell r="C1200">
            <v>23980</v>
          </cell>
          <cell r="D1200">
            <v>0.7349</v>
          </cell>
        </row>
        <row r="1201">
          <cell r="C1201">
            <v>24000</v>
          </cell>
          <cell r="D1201">
            <v>0.74029999999999996</v>
          </cell>
        </row>
        <row r="1202">
          <cell r="C1202">
            <v>24020</v>
          </cell>
          <cell r="D1202">
            <v>0.74939999999999996</v>
          </cell>
        </row>
        <row r="1203">
          <cell r="C1203">
            <v>24040</v>
          </cell>
          <cell r="D1203">
            <v>0.77439999999999998</v>
          </cell>
        </row>
        <row r="1204">
          <cell r="C1204">
            <v>24060</v>
          </cell>
          <cell r="D1204">
            <v>0.7611</v>
          </cell>
        </row>
        <row r="1205">
          <cell r="C1205">
            <v>24080</v>
          </cell>
          <cell r="D1205">
            <v>0.73829999999999996</v>
          </cell>
        </row>
        <row r="1206">
          <cell r="C1206">
            <v>24100</v>
          </cell>
          <cell r="D1206">
            <v>0.76039999999999996</v>
          </cell>
        </row>
        <row r="1207">
          <cell r="C1207">
            <v>24120</v>
          </cell>
          <cell r="D1207">
            <v>0.7389</v>
          </cell>
        </row>
        <row r="1208">
          <cell r="C1208">
            <v>24140</v>
          </cell>
          <cell r="D1208">
            <v>0.73199999999999998</v>
          </cell>
        </row>
        <row r="1209">
          <cell r="C1209">
            <v>24160</v>
          </cell>
          <cell r="D1209">
            <v>0.74399999999999999</v>
          </cell>
        </row>
        <row r="1210">
          <cell r="C1210">
            <v>24180</v>
          </cell>
          <cell r="D1210">
            <v>0.73899999999999999</v>
          </cell>
        </row>
        <row r="1211">
          <cell r="C1211">
            <v>24200</v>
          </cell>
          <cell r="D1211">
            <v>0.72870000000000001</v>
          </cell>
        </row>
        <row r="1212">
          <cell r="C1212">
            <v>24220</v>
          </cell>
          <cell r="D1212">
            <v>0.73740000000000006</v>
          </cell>
        </row>
        <row r="1213">
          <cell r="C1213">
            <v>24240</v>
          </cell>
          <cell r="D1213">
            <v>0.76819999999999999</v>
          </cell>
        </row>
        <row r="1214">
          <cell r="C1214">
            <v>24260</v>
          </cell>
          <cell r="D1214">
            <v>0.74450000000000005</v>
          </cell>
        </row>
        <row r="1215">
          <cell r="C1215">
            <v>24280</v>
          </cell>
          <cell r="D1215">
            <v>0.73919999999999997</v>
          </cell>
        </row>
        <row r="1216">
          <cell r="C1216">
            <v>24300</v>
          </cell>
          <cell r="D1216">
            <v>0.72870000000000001</v>
          </cell>
        </row>
        <row r="1217">
          <cell r="C1217">
            <v>24320</v>
          </cell>
          <cell r="D1217">
            <v>0.71389999999999998</v>
          </cell>
        </row>
        <row r="1218">
          <cell r="C1218">
            <v>24340</v>
          </cell>
          <cell r="D1218">
            <v>0.72309999999999997</v>
          </cell>
        </row>
        <row r="1219">
          <cell r="C1219">
            <v>24360</v>
          </cell>
          <cell r="D1219">
            <v>0.71850000000000003</v>
          </cell>
        </row>
        <row r="1220">
          <cell r="C1220">
            <v>24380</v>
          </cell>
          <cell r="D1220">
            <v>0.74629999999999996</v>
          </cell>
        </row>
        <row r="1221">
          <cell r="C1221">
            <v>24400</v>
          </cell>
          <cell r="D1221">
            <v>0.76190000000000002</v>
          </cell>
        </row>
        <row r="1222">
          <cell r="C1222">
            <v>24420</v>
          </cell>
          <cell r="D1222">
            <v>0.73860000000000003</v>
          </cell>
        </row>
        <row r="1223">
          <cell r="C1223">
            <v>24440</v>
          </cell>
          <cell r="D1223">
            <v>0.74299999999999999</v>
          </cell>
        </row>
        <row r="1224">
          <cell r="C1224">
            <v>24460</v>
          </cell>
          <cell r="D1224">
            <v>0.72660000000000002</v>
          </cell>
        </row>
        <row r="1225">
          <cell r="C1225">
            <v>24480</v>
          </cell>
          <cell r="D1225">
            <v>0.72440000000000004</v>
          </cell>
        </row>
        <row r="1226">
          <cell r="C1226">
            <v>24500</v>
          </cell>
          <cell r="D1226">
            <v>0.75570000000000004</v>
          </cell>
        </row>
        <row r="1227">
          <cell r="C1227">
            <v>24520</v>
          </cell>
          <cell r="D1227">
            <v>0.75849999999999995</v>
          </cell>
        </row>
        <row r="1228">
          <cell r="C1228">
            <v>24540</v>
          </cell>
          <cell r="D1228">
            <v>0.76949999999999996</v>
          </cell>
        </row>
        <row r="1229">
          <cell r="C1229">
            <v>24560</v>
          </cell>
          <cell r="D1229">
            <v>0.77259999999999995</v>
          </cell>
        </row>
        <row r="1230">
          <cell r="C1230">
            <v>24580</v>
          </cell>
          <cell r="D1230">
            <v>0.75819999999999999</v>
          </cell>
        </row>
        <row r="1231">
          <cell r="C1231">
            <v>24600</v>
          </cell>
          <cell r="D1231">
            <v>0.75649999999999995</v>
          </cell>
        </row>
        <row r="1232">
          <cell r="C1232">
            <v>24620</v>
          </cell>
          <cell r="D1232">
            <v>0.78549999999999998</v>
          </cell>
        </row>
        <row r="1233">
          <cell r="C1233">
            <v>24640</v>
          </cell>
          <cell r="D1233">
            <v>0.80879999999999996</v>
          </cell>
        </row>
        <row r="1234">
          <cell r="C1234">
            <v>24660</v>
          </cell>
          <cell r="D1234">
            <v>0.78239999999999998</v>
          </cell>
        </row>
        <row r="1235">
          <cell r="C1235">
            <v>24680</v>
          </cell>
          <cell r="D1235">
            <v>0.77849999999999997</v>
          </cell>
        </row>
        <row r="1236">
          <cell r="C1236">
            <v>24700</v>
          </cell>
          <cell r="D1236">
            <v>0.80410000000000004</v>
          </cell>
        </row>
        <row r="1237">
          <cell r="C1237">
            <v>24720</v>
          </cell>
          <cell r="D1237">
            <v>0.79559999999999997</v>
          </cell>
        </row>
        <row r="1238">
          <cell r="C1238">
            <v>24740</v>
          </cell>
          <cell r="D1238">
            <v>0.80649999999999999</v>
          </cell>
        </row>
        <row r="1239">
          <cell r="C1239">
            <v>24760</v>
          </cell>
          <cell r="D1239">
            <v>0.78969999999999996</v>
          </cell>
        </row>
        <row r="1240">
          <cell r="C1240">
            <v>24780</v>
          </cell>
          <cell r="D1240">
            <v>0.78649999999999998</v>
          </cell>
        </row>
        <row r="1241">
          <cell r="C1241">
            <v>24800</v>
          </cell>
          <cell r="D1241">
            <v>0.78300000000000003</v>
          </cell>
        </row>
        <row r="1242">
          <cell r="C1242">
            <v>24820</v>
          </cell>
          <cell r="D1242">
            <v>0.80389999999999995</v>
          </cell>
        </row>
        <row r="1243">
          <cell r="C1243">
            <v>24840</v>
          </cell>
          <cell r="D1243">
            <v>0.79759999999999998</v>
          </cell>
        </row>
        <row r="1244">
          <cell r="C1244">
            <v>24860</v>
          </cell>
          <cell r="D1244">
            <v>0.77900000000000003</v>
          </cell>
        </row>
        <row r="1245">
          <cell r="C1245">
            <v>24880</v>
          </cell>
          <cell r="D1245">
            <v>0.77470000000000006</v>
          </cell>
        </row>
        <row r="1246">
          <cell r="C1246">
            <v>24900</v>
          </cell>
          <cell r="D1246">
            <v>0.76529999999999998</v>
          </cell>
        </row>
        <row r="1247">
          <cell r="C1247">
            <v>24920</v>
          </cell>
          <cell r="D1247">
            <v>0.77639999999999998</v>
          </cell>
        </row>
        <row r="1248">
          <cell r="C1248">
            <v>24940</v>
          </cell>
          <cell r="D1248">
            <v>0.73670000000000002</v>
          </cell>
        </row>
        <row r="1249">
          <cell r="C1249">
            <v>24960</v>
          </cell>
          <cell r="D1249">
            <v>0.64329999999999998</v>
          </cell>
        </row>
        <row r="1250">
          <cell r="C1250">
            <v>24980</v>
          </cell>
          <cell r="D1250">
            <v>0.76990000000000003</v>
          </cell>
        </row>
        <row r="1251">
          <cell r="C1251">
            <v>25000</v>
          </cell>
          <cell r="D1251">
            <v>0.82689999999999997</v>
          </cell>
        </row>
        <row r="1252">
          <cell r="C1252">
            <v>25020</v>
          </cell>
          <cell r="D1252">
            <v>0.78590000000000004</v>
          </cell>
        </row>
        <row r="1253">
          <cell r="C1253">
            <v>25040</v>
          </cell>
          <cell r="D1253">
            <v>0.75880000000000003</v>
          </cell>
        </row>
        <row r="1254">
          <cell r="C1254">
            <v>25060</v>
          </cell>
          <cell r="D1254">
            <v>0.73780000000000001</v>
          </cell>
        </row>
        <row r="1255">
          <cell r="C1255">
            <v>25080</v>
          </cell>
          <cell r="D1255">
            <v>0.76670000000000005</v>
          </cell>
        </row>
        <row r="1256">
          <cell r="C1256">
            <v>25100</v>
          </cell>
          <cell r="D1256">
            <v>0.74</v>
          </cell>
        </row>
        <row r="1257">
          <cell r="C1257">
            <v>25120</v>
          </cell>
          <cell r="D1257">
            <v>0.74660000000000004</v>
          </cell>
        </row>
        <row r="1258">
          <cell r="C1258">
            <v>25140</v>
          </cell>
          <cell r="D1258">
            <v>0.79049999999999998</v>
          </cell>
        </row>
        <row r="1259">
          <cell r="C1259">
            <v>25160</v>
          </cell>
          <cell r="D1259">
            <v>0.78220000000000001</v>
          </cell>
        </row>
        <row r="1260">
          <cell r="C1260">
            <v>25180</v>
          </cell>
          <cell r="D1260">
            <v>0.76459999999999995</v>
          </cell>
        </row>
        <row r="1261">
          <cell r="C1261">
            <v>25200</v>
          </cell>
          <cell r="D1261">
            <v>0.74099999999999999</v>
          </cell>
        </row>
        <row r="1262">
          <cell r="C1262">
            <v>25220</v>
          </cell>
          <cell r="D1262">
            <v>0.67230000000000001</v>
          </cell>
        </row>
        <row r="1263">
          <cell r="C1263">
            <v>25240</v>
          </cell>
          <cell r="D1263">
            <v>0.75060000000000004</v>
          </cell>
        </row>
        <row r="1264">
          <cell r="C1264">
            <v>25260</v>
          </cell>
          <cell r="D1264">
            <v>0.76060000000000005</v>
          </cell>
        </row>
        <row r="1265">
          <cell r="C1265">
            <v>25280</v>
          </cell>
          <cell r="D1265">
            <v>0.77510000000000001</v>
          </cell>
        </row>
        <row r="1266">
          <cell r="C1266">
            <v>25300</v>
          </cell>
          <cell r="D1266">
            <v>0.77480000000000004</v>
          </cell>
        </row>
        <row r="1267">
          <cell r="C1267">
            <v>25320</v>
          </cell>
          <cell r="D1267">
            <v>0.75639999999999996</v>
          </cell>
        </row>
        <row r="1268">
          <cell r="C1268">
            <v>25340</v>
          </cell>
          <cell r="D1268">
            <v>0.749</v>
          </cell>
        </row>
        <row r="1269">
          <cell r="C1269">
            <v>25360</v>
          </cell>
          <cell r="D1269">
            <v>0.74019999999999997</v>
          </cell>
        </row>
        <row r="1270">
          <cell r="C1270">
            <v>25380</v>
          </cell>
          <cell r="D1270">
            <v>0.75529999999999997</v>
          </cell>
        </row>
        <row r="1271">
          <cell r="C1271">
            <v>25400</v>
          </cell>
          <cell r="D1271">
            <v>0.7611</v>
          </cell>
        </row>
        <row r="1272">
          <cell r="C1272">
            <v>25420</v>
          </cell>
          <cell r="D1272">
            <v>0.76190000000000002</v>
          </cell>
        </row>
        <row r="1273">
          <cell r="C1273">
            <v>25440</v>
          </cell>
          <cell r="D1273">
            <v>0.75870000000000004</v>
          </cell>
        </row>
        <row r="1274">
          <cell r="C1274">
            <v>25460</v>
          </cell>
          <cell r="D1274">
            <v>0.75949999999999995</v>
          </cell>
        </row>
        <row r="1275">
          <cell r="C1275">
            <v>25480</v>
          </cell>
          <cell r="D1275">
            <v>0.74739999999999995</v>
          </cell>
        </row>
        <row r="1276">
          <cell r="C1276">
            <v>25500</v>
          </cell>
          <cell r="D1276">
            <v>0.76229999999999998</v>
          </cell>
        </row>
        <row r="1277">
          <cell r="C1277">
            <v>25520</v>
          </cell>
          <cell r="D1277">
            <v>0.76470000000000005</v>
          </cell>
        </row>
        <row r="1278">
          <cell r="C1278">
            <v>25540</v>
          </cell>
          <cell r="D1278">
            <v>0.75729999999999997</v>
          </cell>
        </row>
        <row r="1279">
          <cell r="C1279">
            <v>25560</v>
          </cell>
          <cell r="D1279">
            <v>0.75960000000000005</v>
          </cell>
        </row>
        <row r="1280">
          <cell r="C1280">
            <v>25580</v>
          </cell>
          <cell r="D1280">
            <v>0.77359999999999995</v>
          </cell>
        </row>
        <row r="1281">
          <cell r="C1281">
            <v>25600</v>
          </cell>
          <cell r="D1281">
            <v>0.75829999999999997</v>
          </cell>
        </row>
        <row r="1282">
          <cell r="C1282">
            <v>25620</v>
          </cell>
          <cell r="D1282">
            <v>0.71879999999999999</v>
          </cell>
        </row>
        <row r="1283">
          <cell r="C1283">
            <v>25640</v>
          </cell>
          <cell r="D1283">
            <v>0.755</v>
          </cell>
        </row>
        <row r="1284">
          <cell r="C1284">
            <v>25660</v>
          </cell>
          <cell r="D1284">
            <v>0.72819999999999996</v>
          </cell>
        </row>
        <row r="1285">
          <cell r="C1285">
            <v>25680</v>
          </cell>
          <cell r="D1285">
            <v>0.7389</v>
          </cell>
        </row>
        <row r="1286">
          <cell r="C1286">
            <v>25700</v>
          </cell>
          <cell r="D1286">
            <v>0.75149999999999995</v>
          </cell>
        </row>
        <row r="1287">
          <cell r="C1287">
            <v>25720</v>
          </cell>
          <cell r="D1287">
            <v>0.75600000000000001</v>
          </cell>
        </row>
        <row r="1288">
          <cell r="C1288">
            <v>25740</v>
          </cell>
          <cell r="D1288">
            <v>0.7167</v>
          </cell>
        </row>
        <row r="1289">
          <cell r="C1289">
            <v>25760</v>
          </cell>
          <cell r="D1289">
            <v>0.6865</v>
          </cell>
        </row>
        <row r="1290">
          <cell r="C1290">
            <v>25780</v>
          </cell>
          <cell r="D1290">
            <v>0.78910000000000002</v>
          </cell>
        </row>
        <row r="1291">
          <cell r="C1291">
            <v>25800</v>
          </cell>
          <cell r="D1291">
            <v>0.75739999999999996</v>
          </cell>
        </row>
        <row r="1292">
          <cell r="C1292">
            <v>25820</v>
          </cell>
          <cell r="D1292">
            <v>0.80789999999999995</v>
          </cell>
        </row>
        <row r="1293">
          <cell r="C1293">
            <v>25840</v>
          </cell>
          <cell r="D1293">
            <v>0.74470000000000003</v>
          </cell>
        </row>
        <row r="1294">
          <cell r="C1294">
            <v>25860</v>
          </cell>
          <cell r="D1294">
            <v>0.74780000000000002</v>
          </cell>
        </row>
        <row r="1295">
          <cell r="C1295">
            <v>25880</v>
          </cell>
          <cell r="D1295">
            <v>0.79430000000000001</v>
          </cell>
        </row>
        <row r="1296">
          <cell r="C1296">
            <v>25900</v>
          </cell>
          <cell r="D1296">
            <v>0.78659999999999997</v>
          </cell>
        </row>
        <row r="1297">
          <cell r="C1297">
            <v>25920</v>
          </cell>
          <cell r="D1297">
            <v>0.65720000000000001</v>
          </cell>
        </row>
        <row r="1298">
          <cell r="C1298">
            <v>25940</v>
          </cell>
          <cell r="D1298">
            <v>0.66279999999999994</v>
          </cell>
        </row>
        <row r="1299">
          <cell r="C1299">
            <v>25960</v>
          </cell>
          <cell r="D1299">
            <v>0.73950000000000005</v>
          </cell>
        </row>
        <row r="1300">
          <cell r="C1300">
            <v>25980</v>
          </cell>
          <cell r="D1300">
            <v>0.75039999999999996</v>
          </cell>
        </row>
        <row r="1301">
          <cell r="C1301">
            <v>26000</v>
          </cell>
          <cell r="D1301">
            <v>0.74939999999999996</v>
          </cell>
        </row>
        <row r="1302">
          <cell r="C1302">
            <v>26020</v>
          </cell>
          <cell r="D1302">
            <v>0.71530000000000005</v>
          </cell>
        </row>
        <row r="1303">
          <cell r="C1303">
            <v>26040</v>
          </cell>
          <cell r="D1303">
            <v>0.7218</v>
          </cell>
        </row>
        <row r="1304">
          <cell r="C1304">
            <v>26060</v>
          </cell>
          <cell r="D1304">
            <v>0.74070000000000003</v>
          </cell>
        </row>
        <row r="1305">
          <cell r="C1305">
            <v>26080</v>
          </cell>
          <cell r="D1305">
            <v>0.72519999999999996</v>
          </cell>
        </row>
        <row r="1306">
          <cell r="C1306">
            <v>26100</v>
          </cell>
          <cell r="D1306">
            <v>0.68269999999999997</v>
          </cell>
        </row>
        <row r="1307">
          <cell r="C1307">
            <v>26120</v>
          </cell>
          <cell r="D1307">
            <v>0.66090000000000004</v>
          </cell>
        </row>
        <row r="1308">
          <cell r="C1308">
            <v>26140</v>
          </cell>
          <cell r="D1308">
            <v>0.72399999999999998</v>
          </cell>
        </row>
        <row r="1309">
          <cell r="C1309">
            <v>26160</v>
          </cell>
          <cell r="D1309">
            <v>0.68069999999999997</v>
          </cell>
        </row>
        <row r="1310">
          <cell r="C1310">
            <v>26180</v>
          </cell>
          <cell r="D1310">
            <v>0.66879999999999995</v>
          </cell>
        </row>
        <row r="1311">
          <cell r="C1311">
            <v>26200</v>
          </cell>
          <cell r="D1311">
            <v>0.66669999999999996</v>
          </cell>
        </row>
        <row r="1312">
          <cell r="C1312">
            <v>26220</v>
          </cell>
          <cell r="D1312">
            <v>0.68100000000000005</v>
          </cell>
        </row>
        <row r="1313">
          <cell r="C1313">
            <v>26240</v>
          </cell>
          <cell r="D1313">
            <v>0.69569999999999999</v>
          </cell>
        </row>
        <row r="1314">
          <cell r="C1314">
            <v>26260</v>
          </cell>
          <cell r="D1314">
            <v>0.71060000000000001</v>
          </cell>
        </row>
        <row r="1315">
          <cell r="C1315">
            <v>26280</v>
          </cell>
          <cell r="D1315">
            <v>0.69699999999999995</v>
          </cell>
        </row>
        <row r="1316">
          <cell r="C1316">
            <v>26300</v>
          </cell>
          <cell r="D1316">
            <v>0.66569999999999996</v>
          </cell>
        </row>
        <row r="1317">
          <cell r="C1317">
            <v>26320</v>
          </cell>
          <cell r="D1317">
            <v>0.6633</v>
          </cell>
        </row>
        <row r="1318">
          <cell r="C1318">
            <v>26340</v>
          </cell>
          <cell r="D1318">
            <v>0.69779999999999998</v>
          </cell>
        </row>
        <row r="1319">
          <cell r="C1319">
            <v>26360</v>
          </cell>
          <cell r="D1319">
            <v>0.71899999999999997</v>
          </cell>
        </row>
        <row r="1320">
          <cell r="C1320">
            <v>26380</v>
          </cell>
          <cell r="D1320">
            <v>0.75460000000000005</v>
          </cell>
        </row>
        <row r="1321">
          <cell r="C1321">
            <v>26400</v>
          </cell>
          <cell r="D1321">
            <v>0.67269999999999996</v>
          </cell>
        </row>
        <row r="1322">
          <cell r="C1322">
            <v>26420</v>
          </cell>
          <cell r="D1322">
            <v>0.64339999999999997</v>
          </cell>
        </row>
        <row r="1323">
          <cell r="C1323">
            <v>26440</v>
          </cell>
          <cell r="D1323">
            <v>0.70789999999999997</v>
          </cell>
        </row>
        <row r="1324">
          <cell r="C1324">
            <v>26460</v>
          </cell>
          <cell r="D1324">
            <v>0.73399999999999999</v>
          </cell>
        </row>
        <row r="1325">
          <cell r="C1325">
            <v>26480</v>
          </cell>
          <cell r="D1325">
            <v>0.68979999999999997</v>
          </cell>
        </row>
        <row r="1326">
          <cell r="C1326">
            <v>26500</v>
          </cell>
          <cell r="D1326">
            <v>0.69679999999999997</v>
          </cell>
        </row>
        <row r="1327">
          <cell r="C1327">
            <v>26520</v>
          </cell>
          <cell r="D1327">
            <v>0.69299999999999995</v>
          </cell>
        </row>
        <row r="1328">
          <cell r="C1328">
            <v>26540</v>
          </cell>
          <cell r="D1328">
            <v>0.66779999999999995</v>
          </cell>
        </row>
        <row r="1329">
          <cell r="C1329">
            <v>26560</v>
          </cell>
          <cell r="D1329">
            <v>0.66469999999999996</v>
          </cell>
        </row>
        <row r="1330">
          <cell r="C1330">
            <v>26580</v>
          </cell>
          <cell r="D1330">
            <v>0.65639999999999998</v>
          </cell>
        </row>
        <row r="1331">
          <cell r="C1331">
            <v>26600</v>
          </cell>
          <cell r="D1331">
            <v>0.66700000000000004</v>
          </cell>
        </row>
        <row r="1332">
          <cell r="C1332">
            <v>26620</v>
          </cell>
          <cell r="D1332">
            <v>0.69179999999999997</v>
          </cell>
        </row>
        <row r="1333">
          <cell r="C1333">
            <v>26640</v>
          </cell>
          <cell r="D1333">
            <v>0.72729999999999995</v>
          </cell>
        </row>
        <row r="1334">
          <cell r="C1334">
            <v>26660</v>
          </cell>
          <cell r="D1334">
            <v>0.6845</v>
          </cell>
        </row>
        <row r="1335">
          <cell r="C1335">
            <v>26680</v>
          </cell>
          <cell r="D1335">
            <v>0.66759999999999997</v>
          </cell>
        </row>
        <row r="1336">
          <cell r="C1336">
            <v>26700</v>
          </cell>
          <cell r="D1336">
            <v>0.65749999999999997</v>
          </cell>
        </row>
        <row r="1337">
          <cell r="C1337">
            <v>26720</v>
          </cell>
          <cell r="D1337">
            <v>0.64549999999999996</v>
          </cell>
        </row>
        <row r="1338">
          <cell r="C1338">
            <v>26740</v>
          </cell>
          <cell r="D1338">
            <v>0.62580000000000002</v>
          </cell>
        </row>
        <row r="1339">
          <cell r="C1339">
            <v>26760</v>
          </cell>
          <cell r="D1339">
            <v>0.63680000000000003</v>
          </cell>
        </row>
        <row r="1340">
          <cell r="C1340">
            <v>26780</v>
          </cell>
          <cell r="D1340">
            <v>0.70220000000000005</v>
          </cell>
        </row>
        <row r="1341">
          <cell r="C1341">
            <v>26800</v>
          </cell>
          <cell r="D1341">
            <v>0.60350000000000004</v>
          </cell>
        </row>
        <row r="1342">
          <cell r="C1342">
            <v>26820</v>
          </cell>
          <cell r="D1342">
            <v>0.60219999999999996</v>
          </cell>
        </row>
        <row r="1343">
          <cell r="C1343">
            <v>26840</v>
          </cell>
          <cell r="D1343">
            <v>0.54210000000000003</v>
          </cell>
        </row>
        <row r="1344">
          <cell r="C1344">
            <v>26860</v>
          </cell>
          <cell r="D1344">
            <v>0.56589999999999996</v>
          </cell>
        </row>
        <row r="1345">
          <cell r="C1345">
            <v>26880</v>
          </cell>
          <cell r="D1345">
            <v>0.61360000000000003</v>
          </cell>
        </row>
        <row r="1346">
          <cell r="C1346">
            <v>26900</v>
          </cell>
          <cell r="D1346">
            <v>0.65780000000000005</v>
          </cell>
        </row>
        <row r="1347">
          <cell r="C1347">
            <v>26920</v>
          </cell>
          <cell r="D1347">
            <v>0.67410000000000003</v>
          </cell>
        </row>
        <row r="1348">
          <cell r="C1348">
            <v>26940</v>
          </cell>
          <cell r="D1348">
            <v>0.66139999999999999</v>
          </cell>
        </row>
        <row r="1349">
          <cell r="C1349">
            <v>26960</v>
          </cell>
          <cell r="D1349">
            <v>0.61499999999999999</v>
          </cell>
        </row>
        <row r="1350">
          <cell r="C1350">
            <v>26980</v>
          </cell>
          <cell r="D1350">
            <v>0.65129999999999999</v>
          </cell>
        </row>
        <row r="1351">
          <cell r="C1351">
            <v>27000</v>
          </cell>
          <cell r="D1351">
            <v>0.66210000000000002</v>
          </cell>
        </row>
        <row r="1352">
          <cell r="C1352">
            <v>27020</v>
          </cell>
          <cell r="D1352">
            <v>0.65580000000000005</v>
          </cell>
        </row>
        <row r="1353">
          <cell r="C1353">
            <v>27040</v>
          </cell>
          <cell r="D1353">
            <v>0.61429999999999996</v>
          </cell>
        </row>
        <row r="1354">
          <cell r="C1354">
            <v>27060</v>
          </cell>
          <cell r="D1354">
            <v>0.61140000000000005</v>
          </cell>
        </row>
        <row r="1355">
          <cell r="C1355">
            <v>27080</v>
          </cell>
          <cell r="D1355">
            <v>0.69289999999999996</v>
          </cell>
        </row>
        <row r="1356">
          <cell r="C1356">
            <v>27100</v>
          </cell>
          <cell r="D1356">
            <v>0.66180000000000005</v>
          </cell>
        </row>
        <row r="1357">
          <cell r="C1357">
            <v>27120</v>
          </cell>
          <cell r="D1357">
            <v>0.63090000000000002</v>
          </cell>
        </row>
        <row r="1358">
          <cell r="C1358">
            <v>27140</v>
          </cell>
          <cell r="D1358">
            <v>0.62070000000000003</v>
          </cell>
        </row>
        <row r="1359">
          <cell r="C1359">
            <v>27160</v>
          </cell>
          <cell r="D1359">
            <v>0.57169999999999999</v>
          </cell>
        </row>
        <row r="1360">
          <cell r="C1360">
            <v>27180</v>
          </cell>
          <cell r="D1360">
            <v>0.66800000000000004</v>
          </cell>
        </row>
        <row r="1361">
          <cell r="C1361">
            <v>27200</v>
          </cell>
          <cell r="D1361">
            <v>0.71099999999999997</v>
          </cell>
        </row>
        <row r="1362">
          <cell r="C1362">
            <v>27220</v>
          </cell>
          <cell r="D1362">
            <v>0.72289999999999999</v>
          </cell>
        </row>
        <row r="1363">
          <cell r="C1363">
            <v>27240</v>
          </cell>
          <cell r="D1363">
            <v>0.60460000000000003</v>
          </cell>
        </row>
        <row r="1364">
          <cell r="C1364">
            <v>27260</v>
          </cell>
          <cell r="D1364">
            <v>0.62080000000000002</v>
          </cell>
        </row>
        <row r="1365">
          <cell r="C1365">
            <v>27280</v>
          </cell>
          <cell r="D1365">
            <v>0.66910000000000003</v>
          </cell>
        </row>
        <row r="1366">
          <cell r="C1366">
            <v>27300</v>
          </cell>
          <cell r="D1366">
            <v>0.69089999999999996</v>
          </cell>
        </row>
        <row r="1367">
          <cell r="C1367">
            <v>27320</v>
          </cell>
          <cell r="D1367">
            <v>0.6976</v>
          </cell>
        </row>
        <row r="1368">
          <cell r="C1368">
            <v>27340</v>
          </cell>
          <cell r="D1368">
            <v>0.70209999999999995</v>
          </cell>
        </row>
        <row r="1369">
          <cell r="C1369">
            <v>27360</v>
          </cell>
          <cell r="D1369">
            <v>0.68510000000000004</v>
          </cell>
        </row>
        <row r="1370">
          <cell r="C1370">
            <v>27380</v>
          </cell>
          <cell r="D1370">
            <v>0.65949999999999998</v>
          </cell>
        </row>
        <row r="1371">
          <cell r="C1371">
            <v>27400</v>
          </cell>
          <cell r="D1371">
            <v>0.68669999999999998</v>
          </cell>
        </row>
        <row r="1372">
          <cell r="C1372">
            <v>27420</v>
          </cell>
          <cell r="D1372">
            <v>0.68489999999999995</v>
          </cell>
        </row>
        <row r="1373">
          <cell r="C1373">
            <v>27440</v>
          </cell>
          <cell r="D1373">
            <v>0.63360000000000005</v>
          </cell>
        </row>
        <row r="1374">
          <cell r="C1374">
            <v>27460</v>
          </cell>
          <cell r="D1374">
            <v>0.68100000000000005</v>
          </cell>
        </row>
        <row r="1375">
          <cell r="C1375">
            <v>27480</v>
          </cell>
          <cell r="D1375">
            <v>0.66549999999999998</v>
          </cell>
        </row>
        <row r="1376">
          <cell r="C1376">
            <v>27500</v>
          </cell>
          <cell r="D1376">
            <v>0.65200000000000002</v>
          </cell>
        </row>
        <row r="1377">
          <cell r="C1377">
            <v>27520</v>
          </cell>
          <cell r="D1377">
            <v>0.63319999999999999</v>
          </cell>
        </row>
        <row r="1378">
          <cell r="C1378">
            <v>27540</v>
          </cell>
          <cell r="D1378">
            <v>0.65100000000000002</v>
          </cell>
        </row>
        <row r="1379">
          <cell r="C1379">
            <v>27560</v>
          </cell>
          <cell r="D1379">
            <v>0.27489999999999998</v>
          </cell>
        </row>
        <row r="1380">
          <cell r="C1380">
            <v>27580</v>
          </cell>
          <cell r="D1380">
            <v>0.70040000000000002</v>
          </cell>
        </row>
        <row r="1381">
          <cell r="C1381">
            <v>27600</v>
          </cell>
          <cell r="D1381">
            <v>0.67989999999999995</v>
          </cell>
        </row>
        <row r="1382">
          <cell r="C1382">
            <v>27620</v>
          </cell>
          <cell r="D1382">
            <v>0.71050000000000002</v>
          </cell>
        </row>
        <row r="1383">
          <cell r="C1383">
            <v>27640</v>
          </cell>
          <cell r="D1383">
            <v>0.49059999999999998</v>
          </cell>
        </row>
        <row r="1384">
          <cell r="C1384">
            <v>27660</v>
          </cell>
          <cell r="D1384">
            <v>0.48820000000000002</v>
          </cell>
        </row>
        <row r="1385">
          <cell r="C1385">
            <v>27680</v>
          </cell>
          <cell r="D1385">
            <v>0.69189999999999996</v>
          </cell>
        </row>
        <row r="1386">
          <cell r="C1386">
            <v>27700</v>
          </cell>
          <cell r="D1386">
            <v>0.64080000000000004</v>
          </cell>
        </row>
        <row r="1387">
          <cell r="C1387">
            <v>27720</v>
          </cell>
          <cell r="D1387">
            <v>0.6633</v>
          </cell>
        </row>
        <row r="1388">
          <cell r="C1388">
            <v>27740</v>
          </cell>
          <cell r="D1388">
            <v>0.64890000000000003</v>
          </cell>
        </row>
        <row r="1389">
          <cell r="C1389">
            <v>27760</v>
          </cell>
          <cell r="D1389">
            <v>0.61960000000000004</v>
          </cell>
        </row>
        <row r="1390">
          <cell r="C1390">
            <v>27780</v>
          </cell>
          <cell r="D1390">
            <v>0.62209999999999999</v>
          </cell>
        </row>
        <row r="1391">
          <cell r="C1391">
            <v>27800</v>
          </cell>
          <cell r="D1391">
            <v>0.6885</v>
          </cell>
        </row>
        <row r="1392">
          <cell r="C1392">
            <v>27820</v>
          </cell>
          <cell r="D1392">
            <v>0.65439999999999998</v>
          </cell>
        </row>
        <row r="1393">
          <cell r="C1393">
            <v>27840</v>
          </cell>
          <cell r="D1393">
            <v>0.63249999999999995</v>
          </cell>
        </row>
        <row r="1394">
          <cell r="C1394">
            <v>27860</v>
          </cell>
          <cell r="D1394">
            <v>0.62180000000000002</v>
          </cell>
        </row>
        <row r="1395">
          <cell r="C1395">
            <v>27880</v>
          </cell>
          <cell r="D1395">
            <v>0.65</v>
          </cell>
        </row>
        <row r="1396">
          <cell r="C1396">
            <v>27900</v>
          </cell>
          <cell r="D1396">
            <v>0.73970000000000002</v>
          </cell>
        </row>
        <row r="1397">
          <cell r="C1397">
            <v>27920</v>
          </cell>
          <cell r="D1397">
            <v>0.70469999999999999</v>
          </cell>
        </row>
        <row r="1398">
          <cell r="C1398">
            <v>27940</v>
          </cell>
          <cell r="D1398">
            <v>0.75439999999999996</v>
          </cell>
        </row>
        <row r="1399">
          <cell r="C1399">
            <v>27960</v>
          </cell>
          <cell r="D1399">
            <v>0.73070000000000002</v>
          </cell>
        </row>
        <row r="1400">
          <cell r="C1400">
            <v>27980</v>
          </cell>
          <cell r="D1400">
            <v>0.73740000000000006</v>
          </cell>
        </row>
        <row r="1401">
          <cell r="C1401">
            <v>28000</v>
          </cell>
          <cell r="D1401">
            <v>0.7248</v>
          </cell>
        </row>
        <row r="1402">
          <cell r="C1402">
            <v>28020</v>
          </cell>
          <cell r="D1402">
            <v>0.74319999999999997</v>
          </cell>
        </row>
        <row r="1403">
          <cell r="C1403">
            <v>28040</v>
          </cell>
          <cell r="D1403">
            <v>0.71399999999999997</v>
          </cell>
        </row>
        <row r="1404">
          <cell r="C1404">
            <v>28060</v>
          </cell>
          <cell r="D1404">
            <v>0.67479999999999996</v>
          </cell>
        </row>
        <row r="1405">
          <cell r="C1405">
            <v>28080</v>
          </cell>
          <cell r="D1405">
            <v>0.69740000000000002</v>
          </cell>
        </row>
        <row r="1406">
          <cell r="C1406">
            <v>28100</v>
          </cell>
          <cell r="D1406">
            <v>0.69879999999999998</v>
          </cell>
        </row>
        <row r="1407">
          <cell r="C1407">
            <v>28120</v>
          </cell>
          <cell r="D1407">
            <v>0.68910000000000005</v>
          </cell>
        </row>
        <row r="1408">
          <cell r="C1408">
            <v>28140</v>
          </cell>
          <cell r="D1408">
            <v>0.67279999999999995</v>
          </cell>
        </row>
        <row r="1409">
          <cell r="C1409">
            <v>28160</v>
          </cell>
          <cell r="D1409">
            <v>0.70069999999999999</v>
          </cell>
        </row>
        <row r="1410">
          <cell r="C1410">
            <v>28180</v>
          </cell>
          <cell r="D1410">
            <v>0.71619999999999995</v>
          </cell>
        </row>
        <row r="1411">
          <cell r="C1411">
            <v>28200</v>
          </cell>
          <cell r="D1411">
            <v>0.75419999999999998</v>
          </cell>
        </row>
        <row r="1412">
          <cell r="C1412">
            <v>28220</v>
          </cell>
          <cell r="D1412">
            <v>0.72409999999999997</v>
          </cell>
        </row>
        <row r="1413">
          <cell r="C1413">
            <v>28240</v>
          </cell>
          <cell r="D1413">
            <v>0.67510000000000003</v>
          </cell>
        </row>
        <row r="1414">
          <cell r="C1414">
            <v>28260</v>
          </cell>
          <cell r="D1414">
            <v>0.64700000000000002</v>
          </cell>
        </row>
        <row r="1415">
          <cell r="C1415">
            <v>28280</v>
          </cell>
          <cell r="D1415">
            <v>0.67400000000000004</v>
          </cell>
        </row>
        <row r="1416">
          <cell r="C1416">
            <v>28300</v>
          </cell>
          <cell r="D1416">
            <v>0.72</v>
          </cell>
        </row>
        <row r="1417">
          <cell r="C1417">
            <v>28320</v>
          </cell>
          <cell r="D1417">
            <v>0.71079999999999999</v>
          </cell>
        </row>
        <row r="1418">
          <cell r="C1418">
            <v>28340</v>
          </cell>
          <cell r="D1418">
            <v>0.71689999999999998</v>
          </cell>
        </row>
        <row r="1419">
          <cell r="C1419">
            <v>28360</v>
          </cell>
          <cell r="D1419">
            <v>0.64190000000000003</v>
          </cell>
        </row>
        <row r="1420">
          <cell r="C1420">
            <v>28380</v>
          </cell>
          <cell r="D1420">
            <v>0.70809999999999995</v>
          </cell>
        </row>
        <row r="1421">
          <cell r="C1421">
            <v>28400</v>
          </cell>
          <cell r="D1421">
            <v>0.76929999999999998</v>
          </cell>
        </row>
        <row r="1422">
          <cell r="C1422">
            <v>28420</v>
          </cell>
          <cell r="D1422">
            <v>0.74980000000000002</v>
          </cell>
        </row>
        <row r="1423">
          <cell r="C1423">
            <v>28440</v>
          </cell>
          <cell r="D1423">
            <v>0.74219999999999997</v>
          </cell>
        </row>
        <row r="1424">
          <cell r="C1424">
            <v>28460</v>
          </cell>
          <cell r="D1424">
            <v>0.67369999999999997</v>
          </cell>
        </row>
        <row r="1425">
          <cell r="C1425">
            <v>28480</v>
          </cell>
          <cell r="D1425">
            <v>0.65190000000000003</v>
          </cell>
        </row>
        <row r="1426">
          <cell r="C1426">
            <v>28500</v>
          </cell>
          <cell r="D1426">
            <v>0.66169999999999995</v>
          </cell>
        </row>
        <row r="1427">
          <cell r="C1427">
            <v>28520</v>
          </cell>
          <cell r="D1427">
            <v>0.67220000000000002</v>
          </cell>
        </row>
        <row r="1428">
          <cell r="C1428">
            <v>28540</v>
          </cell>
          <cell r="D1428">
            <v>0.7036</v>
          </cell>
        </row>
        <row r="1429">
          <cell r="C1429">
            <v>28560</v>
          </cell>
          <cell r="D1429">
            <v>0.63529999999999998</v>
          </cell>
        </row>
        <row r="1430">
          <cell r="C1430">
            <v>28580</v>
          </cell>
          <cell r="D1430">
            <v>0.66</v>
          </cell>
        </row>
        <row r="1431">
          <cell r="C1431">
            <v>28600</v>
          </cell>
          <cell r="D1431">
            <v>0.62490000000000001</v>
          </cell>
        </row>
        <row r="1432">
          <cell r="C1432">
            <v>28620</v>
          </cell>
          <cell r="D1432">
            <v>0.74780000000000002</v>
          </cell>
        </row>
        <row r="1433">
          <cell r="C1433">
            <v>28640</v>
          </cell>
          <cell r="D1433">
            <v>0.77710000000000001</v>
          </cell>
        </row>
        <row r="1434">
          <cell r="C1434">
            <v>28660</v>
          </cell>
          <cell r="D1434">
            <v>0.7722</v>
          </cell>
        </row>
        <row r="1435">
          <cell r="C1435">
            <v>28680</v>
          </cell>
          <cell r="D1435">
            <v>0.7288</v>
          </cell>
        </row>
        <row r="1436">
          <cell r="C1436">
            <v>28700</v>
          </cell>
          <cell r="D1436">
            <v>0.73180000000000001</v>
          </cell>
        </row>
        <row r="1437">
          <cell r="C1437">
            <v>28720</v>
          </cell>
          <cell r="D1437">
            <v>0.79249999999999998</v>
          </cell>
        </row>
        <row r="1438">
          <cell r="C1438">
            <v>28740</v>
          </cell>
          <cell r="D1438">
            <v>0.99339999999999995</v>
          </cell>
        </row>
        <row r="1439">
          <cell r="C1439">
            <v>28760</v>
          </cell>
          <cell r="D1439">
            <v>0.99770000000000003</v>
          </cell>
        </row>
        <row r="1440">
          <cell r="C1440">
            <v>28780</v>
          </cell>
          <cell r="D1440">
            <v>0.98129999999999995</v>
          </cell>
        </row>
        <row r="1441">
          <cell r="C1441">
            <v>28800</v>
          </cell>
          <cell r="D1441">
            <v>1.0041</v>
          </cell>
        </row>
        <row r="1442">
          <cell r="C1442">
            <v>28820</v>
          </cell>
          <cell r="D1442">
            <v>0.99550000000000005</v>
          </cell>
        </row>
        <row r="1443">
          <cell r="C1443">
            <v>28840</v>
          </cell>
          <cell r="D1443">
            <v>1.0142</v>
          </cell>
        </row>
        <row r="1444">
          <cell r="C1444">
            <v>28860</v>
          </cell>
          <cell r="D1444">
            <v>1.0108999999999999</v>
          </cell>
        </row>
        <row r="1445">
          <cell r="C1445">
            <v>28880</v>
          </cell>
          <cell r="D1445">
            <v>1.0125999999999999</v>
          </cell>
        </row>
        <row r="1446">
          <cell r="C1446">
            <v>28900</v>
          </cell>
          <cell r="D1446">
            <v>1.0068999999999999</v>
          </cell>
        </row>
        <row r="1447">
          <cell r="C1447">
            <v>28920</v>
          </cell>
          <cell r="D1447">
            <v>1.0017</v>
          </cell>
        </row>
        <row r="1448">
          <cell r="C1448">
            <v>28940</v>
          </cell>
          <cell r="D1448">
            <v>0.99739999999999995</v>
          </cell>
        </row>
        <row r="1449">
          <cell r="C1449">
            <v>28960</v>
          </cell>
          <cell r="D1449">
            <v>1.0118</v>
          </cell>
        </row>
        <row r="1450">
          <cell r="C1450">
            <v>28980</v>
          </cell>
          <cell r="D1450">
            <v>0.74519999999999997</v>
          </cell>
        </row>
        <row r="1451">
          <cell r="C1451">
            <v>29000</v>
          </cell>
          <cell r="D1451">
            <v>0.69030000000000002</v>
          </cell>
        </row>
        <row r="1452">
          <cell r="C1452">
            <v>29020</v>
          </cell>
          <cell r="D1452">
            <v>0.71220000000000006</v>
          </cell>
        </row>
        <row r="1453">
          <cell r="C1453">
            <v>29040</v>
          </cell>
          <cell r="D1453">
            <v>0.68140000000000001</v>
          </cell>
        </row>
        <row r="1454">
          <cell r="C1454">
            <v>29060</v>
          </cell>
          <cell r="D1454">
            <v>0.68</v>
          </cell>
        </row>
        <row r="1455">
          <cell r="C1455">
            <v>29080</v>
          </cell>
          <cell r="D1455">
            <v>0.66800000000000004</v>
          </cell>
        </row>
        <row r="1456">
          <cell r="C1456">
            <v>29100</v>
          </cell>
          <cell r="D1456">
            <v>0.61019999999999996</v>
          </cell>
        </row>
        <row r="1457">
          <cell r="C1457">
            <v>29120</v>
          </cell>
          <cell r="D1457">
            <v>0.59189999999999998</v>
          </cell>
        </row>
        <row r="1458">
          <cell r="C1458">
            <v>29140</v>
          </cell>
          <cell r="D1458">
            <v>0.66569999999999996</v>
          </cell>
        </row>
        <row r="1459">
          <cell r="C1459">
            <v>29160</v>
          </cell>
          <cell r="D1459">
            <v>0.69110000000000005</v>
          </cell>
        </row>
        <row r="1460">
          <cell r="C1460">
            <v>29180</v>
          </cell>
          <cell r="D1460">
            <v>0.68789999999999996</v>
          </cell>
        </row>
        <row r="1461">
          <cell r="C1461">
            <v>29200</v>
          </cell>
          <cell r="D1461">
            <v>0.64410000000000001</v>
          </cell>
        </row>
        <row r="1462">
          <cell r="C1462">
            <v>29220</v>
          </cell>
          <cell r="D1462">
            <v>0.68720000000000003</v>
          </cell>
        </row>
        <row r="1463">
          <cell r="C1463">
            <v>29240</v>
          </cell>
          <cell r="D1463">
            <v>0.59709999999999996</v>
          </cell>
        </row>
        <row r="1464">
          <cell r="C1464">
            <v>29260</v>
          </cell>
          <cell r="D1464">
            <v>0.66310000000000002</v>
          </cell>
        </row>
        <row r="1465">
          <cell r="C1465">
            <v>29280</v>
          </cell>
          <cell r="D1465">
            <v>0.63319999999999999</v>
          </cell>
        </row>
        <row r="1466">
          <cell r="C1466">
            <v>29300</v>
          </cell>
          <cell r="D1466">
            <v>0.63449999999999995</v>
          </cell>
        </row>
        <row r="1467">
          <cell r="C1467">
            <v>29320</v>
          </cell>
          <cell r="D1467">
            <v>0.68989999999999996</v>
          </cell>
        </row>
        <row r="1468">
          <cell r="C1468">
            <v>29340</v>
          </cell>
          <cell r="D1468">
            <v>0.66310000000000002</v>
          </cell>
        </row>
        <row r="1469">
          <cell r="C1469">
            <v>29360</v>
          </cell>
          <cell r="D1469">
            <v>0.70579999999999998</v>
          </cell>
        </row>
        <row r="1470">
          <cell r="C1470">
            <v>29380</v>
          </cell>
          <cell r="D1470">
            <v>0.67849999999999999</v>
          </cell>
        </row>
        <row r="1471">
          <cell r="C1471">
            <v>29400</v>
          </cell>
          <cell r="D1471">
            <v>0.65239999999999998</v>
          </cell>
        </row>
        <row r="1472">
          <cell r="C1472">
            <v>29420</v>
          </cell>
          <cell r="D1472">
            <v>0.66579999999999995</v>
          </cell>
        </row>
        <row r="1473">
          <cell r="C1473">
            <v>29440</v>
          </cell>
          <cell r="D1473">
            <v>0.63649999999999995</v>
          </cell>
        </row>
        <row r="1474">
          <cell r="C1474">
            <v>29460</v>
          </cell>
          <cell r="D1474">
            <v>0.70269999999999999</v>
          </cell>
        </row>
        <row r="1475">
          <cell r="C1475">
            <v>29480</v>
          </cell>
          <cell r="D1475">
            <v>0.71550000000000002</v>
          </cell>
        </row>
        <row r="1476">
          <cell r="C1476">
            <v>29500</v>
          </cell>
          <cell r="D1476">
            <v>0.69979999999999998</v>
          </cell>
        </row>
        <row r="1477">
          <cell r="C1477">
            <v>29520</v>
          </cell>
          <cell r="D1477">
            <v>0.67320000000000002</v>
          </cell>
        </row>
        <row r="1478">
          <cell r="C1478">
            <v>29540</v>
          </cell>
          <cell r="D1478">
            <v>0.6895</v>
          </cell>
        </row>
        <row r="1479">
          <cell r="C1479">
            <v>29560</v>
          </cell>
          <cell r="D1479">
            <v>0.70809999999999995</v>
          </cell>
        </row>
        <row r="1480">
          <cell r="C1480">
            <v>29580</v>
          </cell>
          <cell r="D1480">
            <v>0.67469999999999997</v>
          </cell>
        </row>
        <row r="1481">
          <cell r="C1481">
            <v>29600</v>
          </cell>
          <cell r="D1481">
            <v>0.69579999999999997</v>
          </cell>
        </row>
        <row r="1482">
          <cell r="C1482">
            <v>29620</v>
          </cell>
          <cell r="D1482">
            <v>0.72</v>
          </cell>
        </row>
        <row r="1483">
          <cell r="C1483">
            <v>29640</v>
          </cell>
          <cell r="D1483">
            <v>0.68959999999999999</v>
          </cell>
        </row>
        <row r="1484">
          <cell r="C1484">
            <v>29660</v>
          </cell>
          <cell r="D1484">
            <v>0.71479999999999999</v>
          </cell>
        </row>
        <row r="1485">
          <cell r="C1485">
            <v>29680</v>
          </cell>
          <cell r="D1485">
            <v>0.69240000000000002</v>
          </cell>
        </row>
        <row r="1486">
          <cell r="C1486">
            <v>29700</v>
          </cell>
          <cell r="D1486">
            <v>0.71309999999999996</v>
          </cell>
        </row>
        <row r="1487">
          <cell r="C1487">
            <v>29720</v>
          </cell>
          <cell r="D1487">
            <v>0.70499999999999996</v>
          </cell>
        </row>
        <row r="1488">
          <cell r="C1488">
            <v>29740</v>
          </cell>
          <cell r="D1488">
            <v>0.65459999999999996</v>
          </cell>
        </row>
        <row r="1489">
          <cell r="C1489">
            <v>29760</v>
          </cell>
          <cell r="D1489">
            <v>0.69620000000000004</v>
          </cell>
        </row>
        <row r="1490">
          <cell r="C1490">
            <v>29780</v>
          </cell>
          <cell r="D1490">
            <v>0.67849999999999999</v>
          </cell>
        </row>
        <row r="1491">
          <cell r="C1491">
            <v>29800</v>
          </cell>
          <cell r="D1491">
            <v>0.67459999999999998</v>
          </cell>
        </row>
        <row r="1492">
          <cell r="C1492">
            <v>29820</v>
          </cell>
          <cell r="D1492">
            <v>0.67689999999999995</v>
          </cell>
        </row>
        <row r="1493">
          <cell r="C1493">
            <v>29840</v>
          </cell>
          <cell r="D1493">
            <v>0.71409999999999996</v>
          </cell>
        </row>
        <row r="1494">
          <cell r="C1494">
            <v>29860</v>
          </cell>
          <cell r="D1494">
            <v>0.66610000000000003</v>
          </cell>
        </row>
        <row r="1495">
          <cell r="C1495">
            <v>29880</v>
          </cell>
          <cell r="D1495">
            <v>0.72430000000000005</v>
          </cell>
        </row>
        <row r="1496">
          <cell r="C1496">
            <v>29900</v>
          </cell>
          <cell r="D1496">
            <v>0.73409999999999997</v>
          </cell>
        </row>
        <row r="1497">
          <cell r="C1497">
            <v>29920</v>
          </cell>
          <cell r="D1497">
            <v>0.63539999999999996</v>
          </cell>
        </row>
        <row r="1498">
          <cell r="C1498">
            <v>29940</v>
          </cell>
          <cell r="D1498">
            <v>0.70269999999999999</v>
          </cell>
        </row>
        <row r="1499">
          <cell r="C1499">
            <v>29960</v>
          </cell>
          <cell r="D1499">
            <v>0.72940000000000005</v>
          </cell>
        </row>
        <row r="1500">
          <cell r="C1500">
            <v>29980</v>
          </cell>
          <cell r="D1500">
            <v>0.74519999999999997</v>
          </cell>
        </row>
        <row r="1501">
          <cell r="C1501">
            <v>30000</v>
          </cell>
          <cell r="D1501">
            <v>0.71919999999999995</v>
          </cell>
        </row>
        <row r="1502">
          <cell r="C1502">
            <v>30020</v>
          </cell>
          <cell r="D1502">
            <v>0.61950000000000005</v>
          </cell>
        </row>
        <row r="1503">
          <cell r="C1503">
            <v>30040</v>
          </cell>
          <cell r="D1503">
            <v>0.63900000000000001</v>
          </cell>
        </row>
        <row r="1504">
          <cell r="C1504">
            <v>30060</v>
          </cell>
          <cell r="D1504">
            <v>0.62170000000000003</v>
          </cell>
        </row>
        <row r="1505">
          <cell r="C1505">
            <v>30080</v>
          </cell>
          <cell r="D1505">
            <v>0.73140000000000005</v>
          </cell>
        </row>
        <row r="1506">
          <cell r="C1506">
            <v>30100</v>
          </cell>
          <cell r="D1506">
            <v>0.72370000000000001</v>
          </cell>
        </row>
        <row r="1507">
          <cell r="C1507">
            <v>30120</v>
          </cell>
          <cell r="D1507">
            <v>0.72</v>
          </cell>
        </row>
        <row r="1508">
          <cell r="C1508">
            <v>30140</v>
          </cell>
          <cell r="D1508">
            <v>0.75929999999999997</v>
          </cell>
        </row>
        <row r="1509">
          <cell r="C1509">
            <v>30160</v>
          </cell>
          <cell r="D1509">
            <v>0.74980000000000002</v>
          </cell>
        </row>
        <row r="1510">
          <cell r="C1510">
            <v>30180</v>
          </cell>
          <cell r="D1510">
            <v>0.71640000000000004</v>
          </cell>
        </row>
        <row r="1511">
          <cell r="C1511">
            <v>30200</v>
          </cell>
          <cell r="D1511">
            <v>0.71950000000000003</v>
          </cell>
        </row>
        <row r="1512">
          <cell r="C1512">
            <v>30220</v>
          </cell>
          <cell r="D1512">
            <v>0.73399999999999999</v>
          </cell>
        </row>
        <row r="1513">
          <cell r="C1513">
            <v>30240</v>
          </cell>
          <cell r="D1513">
            <v>0.72529999999999994</v>
          </cell>
        </row>
        <row r="1514">
          <cell r="C1514">
            <v>30260</v>
          </cell>
          <cell r="D1514">
            <v>0.74229999999999996</v>
          </cell>
        </row>
        <row r="1515">
          <cell r="C1515">
            <v>30280</v>
          </cell>
          <cell r="D1515">
            <v>0.71040000000000003</v>
          </cell>
        </row>
        <row r="1516">
          <cell r="C1516">
            <v>30300</v>
          </cell>
          <cell r="D1516">
            <v>0.7097</v>
          </cell>
        </row>
        <row r="1517">
          <cell r="C1517">
            <v>30320</v>
          </cell>
          <cell r="D1517">
            <v>0.74239999999999995</v>
          </cell>
        </row>
        <row r="1518">
          <cell r="C1518">
            <v>30340</v>
          </cell>
          <cell r="D1518">
            <v>0.7641</v>
          </cell>
        </row>
        <row r="1519">
          <cell r="C1519">
            <v>30360</v>
          </cell>
          <cell r="D1519">
            <v>0.72570000000000001</v>
          </cell>
        </row>
        <row r="1520">
          <cell r="C1520">
            <v>30380</v>
          </cell>
          <cell r="D1520">
            <v>0.74219999999999997</v>
          </cell>
        </row>
        <row r="1521">
          <cell r="C1521">
            <v>30400</v>
          </cell>
          <cell r="D1521">
            <v>0.75719999999999998</v>
          </cell>
        </row>
        <row r="1522">
          <cell r="C1522">
            <v>30420</v>
          </cell>
          <cell r="D1522">
            <v>0.76</v>
          </cell>
        </row>
        <row r="1523">
          <cell r="C1523">
            <v>30440</v>
          </cell>
          <cell r="D1523">
            <v>0.74260000000000004</v>
          </cell>
        </row>
        <row r="1524">
          <cell r="C1524">
            <v>30460</v>
          </cell>
          <cell r="D1524">
            <v>0.748</v>
          </cell>
        </row>
        <row r="1525">
          <cell r="C1525">
            <v>30480</v>
          </cell>
          <cell r="D1525">
            <v>0.76659999999999995</v>
          </cell>
        </row>
        <row r="1526">
          <cell r="C1526">
            <v>30500</v>
          </cell>
          <cell r="D1526">
            <v>0.7772</v>
          </cell>
        </row>
        <row r="1527">
          <cell r="C1527">
            <v>30520</v>
          </cell>
          <cell r="D1527">
            <v>0.77680000000000005</v>
          </cell>
        </row>
        <row r="1528">
          <cell r="C1528">
            <v>30540</v>
          </cell>
          <cell r="D1528">
            <v>0.75219999999999998</v>
          </cell>
        </row>
        <row r="1529">
          <cell r="C1529">
            <v>30560</v>
          </cell>
          <cell r="D1529">
            <v>0.74139999999999995</v>
          </cell>
        </row>
        <row r="1530">
          <cell r="C1530">
            <v>30580</v>
          </cell>
          <cell r="D1530">
            <v>0.72740000000000005</v>
          </cell>
        </row>
        <row r="1531">
          <cell r="C1531">
            <v>30600</v>
          </cell>
          <cell r="D1531">
            <v>0.7167</v>
          </cell>
        </row>
        <row r="1532">
          <cell r="C1532">
            <v>30620</v>
          </cell>
          <cell r="D1532">
            <v>0.68930000000000002</v>
          </cell>
        </row>
        <row r="1533">
          <cell r="C1533">
            <v>30640</v>
          </cell>
          <cell r="D1533">
            <v>0.66669999999999996</v>
          </cell>
        </row>
        <row r="1534">
          <cell r="C1534">
            <v>30660</v>
          </cell>
          <cell r="D1534">
            <v>0.72940000000000005</v>
          </cell>
        </row>
        <row r="1535">
          <cell r="C1535">
            <v>30680</v>
          </cell>
          <cell r="D1535">
            <v>0.76659999999999995</v>
          </cell>
        </row>
        <row r="1536">
          <cell r="C1536">
            <v>30700</v>
          </cell>
          <cell r="D1536">
            <v>0.75660000000000005</v>
          </cell>
        </row>
        <row r="1537">
          <cell r="C1537">
            <v>30720</v>
          </cell>
          <cell r="D1537">
            <v>0.71689999999999998</v>
          </cell>
        </row>
        <row r="1538">
          <cell r="C1538">
            <v>30740</v>
          </cell>
          <cell r="D1538">
            <v>0.72950000000000004</v>
          </cell>
        </row>
        <row r="1539">
          <cell r="C1539">
            <v>30760</v>
          </cell>
          <cell r="D1539">
            <v>0.7429</v>
          </cell>
        </row>
        <row r="1540">
          <cell r="C1540">
            <v>30780</v>
          </cell>
          <cell r="D1540">
            <v>0.748</v>
          </cell>
        </row>
        <row r="1541">
          <cell r="C1541">
            <v>30800</v>
          </cell>
          <cell r="D1541">
            <v>0.70589999999999997</v>
          </cell>
        </row>
        <row r="1542">
          <cell r="C1542">
            <v>30820</v>
          </cell>
          <cell r="D1542">
            <v>0.67320000000000002</v>
          </cell>
        </row>
        <row r="1543">
          <cell r="C1543">
            <v>30840</v>
          </cell>
          <cell r="D1543">
            <v>0.70350000000000001</v>
          </cell>
        </row>
        <row r="1544">
          <cell r="C1544">
            <v>30860</v>
          </cell>
          <cell r="D1544">
            <v>0.69930000000000003</v>
          </cell>
        </row>
        <row r="1545">
          <cell r="C1545">
            <v>30880</v>
          </cell>
          <cell r="D1545">
            <v>0.74019999999999997</v>
          </cell>
        </row>
        <row r="1546">
          <cell r="C1546">
            <v>30900</v>
          </cell>
          <cell r="D1546">
            <v>0.73470000000000002</v>
          </cell>
        </row>
        <row r="1547">
          <cell r="C1547">
            <v>30920</v>
          </cell>
          <cell r="D1547">
            <v>0.73250000000000004</v>
          </cell>
        </row>
        <row r="1548">
          <cell r="C1548">
            <v>30940</v>
          </cell>
          <cell r="D1548">
            <v>0.70930000000000004</v>
          </cell>
        </row>
        <row r="1549">
          <cell r="C1549">
            <v>30960</v>
          </cell>
          <cell r="D1549">
            <v>0.71919999999999995</v>
          </cell>
        </row>
        <row r="1550">
          <cell r="C1550">
            <v>30980</v>
          </cell>
          <cell r="D1550">
            <v>0.74029999999999996</v>
          </cell>
        </row>
        <row r="1551">
          <cell r="C1551">
            <v>31000</v>
          </cell>
          <cell r="D1551">
            <v>0.73080000000000001</v>
          </cell>
        </row>
        <row r="1552">
          <cell r="C1552">
            <v>31020</v>
          </cell>
          <cell r="D1552">
            <v>0.73</v>
          </cell>
        </row>
        <row r="1553">
          <cell r="C1553">
            <v>31040</v>
          </cell>
          <cell r="D1553">
            <v>0.73919999999999997</v>
          </cell>
        </row>
        <row r="1554">
          <cell r="C1554">
            <v>31060</v>
          </cell>
          <cell r="D1554">
            <v>0.71709999999999996</v>
          </cell>
        </row>
        <row r="1555">
          <cell r="C1555">
            <v>31080</v>
          </cell>
          <cell r="D1555">
            <v>0.68940000000000001</v>
          </cell>
        </row>
        <row r="1556">
          <cell r="C1556">
            <v>31100</v>
          </cell>
          <cell r="D1556">
            <v>0.68320000000000003</v>
          </cell>
        </row>
        <row r="1557">
          <cell r="C1557">
            <v>31120</v>
          </cell>
          <cell r="D1557">
            <v>0.69199999999999995</v>
          </cell>
        </row>
        <row r="1558">
          <cell r="C1558">
            <v>31140</v>
          </cell>
          <cell r="D1558">
            <v>0.68679999999999997</v>
          </cell>
        </row>
        <row r="1559">
          <cell r="C1559">
            <v>31160</v>
          </cell>
          <cell r="D1559">
            <v>0.72640000000000005</v>
          </cell>
        </row>
        <row r="1560">
          <cell r="C1560">
            <v>31180</v>
          </cell>
          <cell r="D1560">
            <v>0.77010000000000001</v>
          </cell>
        </row>
        <row r="1561">
          <cell r="C1561">
            <v>31200</v>
          </cell>
          <cell r="D1561">
            <v>0.77529999999999999</v>
          </cell>
        </row>
        <row r="1562">
          <cell r="C1562">
            <v>31220</v>
          </cell>
          <cell r="D1562">
            <v>0.69810000000000005</v>
          </cell>
        </row>
        <row r="1563">
          <cell r="C1563">
            <v>31240</v>
          </cell>
          <cell r="D1563">
            <v>0.72319999999999995</v>
          </cell>
        </row>
        <row r="1564">
          <cell r="C1564">
            <v>31260</v>
          </cell>
          <cell r="D1564">
            <v>0.72560000000000002</v>
          </cell>
        </row>
        <row r="1565">
          <cell r="C1565">
            <v>31280</v>
          </cell>
          <cell r="D1565">
            <v>0.69699999999999995</v>
          </cell>
        </row>
        <row r="1566">
          <cell r="C1566">
            <v>31300</v>
          </cell>
          <cell r="D1566">
            <v>0.70669999999999999</v>
          </cell>
        </row>
        <row r="1567">
          <cell r="C1567">
            <v>31320</v>
          </cell>
          <cell r="D1567">
            <v>0.7419</v>
          </cell>
        </row>
        <row r="1568">
          <cell r="C1568">
            <v>31340</v>
          </cell>
          <cell r="D1568">
            <v>0.70009999999999994</v>
          </cell>
        </row>
        <row r="1569">
          <cell r="C1569">
            <v>31360</v>
          </cell>
          <cell r="D1569">
            <v>0.71160000000000001</v>
          </cell>
        </row>
        <row r="1570">
          <cell r="C1570">
            <v>31380</v>
          </cell>
          <cell r="D1570">
            <v>0.68220000000000003</v>
          </cell>
        </row>
        <row r="1571">
          <cell r="C1571">
            <v>31400</v>
          </cell>
          <cell r="D1571">
            <v>0.70699999999999996</v>
          </cell>
        </row>
        <row r="1572">
          <cell r="C1572">
            <v>31420</v>
          </cell>
          <cell r="D1572">
            <v>0.69650000000000001</v>
          </cell>
        </row>
        <row r="1573">
          <cell r="C1573">
            <v>31440</v>
          </cell>
          <cell r="D1573">
            <v>0.70189999999999997</v>
          </cell>
        </row>
        <row r="1574">
          <cell r="C1574">
            <v>31460</v>
          </cell>
          <cell r="D1574">
            <v>0.71360000000000001</v>
          </cell>
        </row>
        <row r="1575">
          <cell r="C1575">
            <v>31480</v>
          </cell>
          <cell r="D1575">
            <v>0.70340000000000003</v>
          </cell>
        </row>
        <row r="1576">
          <cell r="C1576">
            <v>31500</v>
          </cell>
          <cell r="D1576">
            <v>0.72470000000000001</v>
          </cell>
        </row>
        <row r="1577">
          <cell r="C1577">
            <v>31520</v>
          </cell>
          <cell r="D1577">
            <v>0.7127</v>
          </cell>
        </row>
        <row r="1578">
          <cell r="C1578">
            <v>31540</v>
          </cell>
          <cell r="D1578">
            <v>0.70640000000000003</v>
          </cell>
        </row>
        <row r="1579">
          <cell r="C1579">
            <v>31560</v>
          </cell>
          <cell r="D1579">
            <v>0.71040000000000003</v>
          </cell>
        </row>
        <row r="1580">
          <cell r="C1580">
            <v>31580</v>
          </cell>
          <cell r="D1580">
            <v>0.71220000000000006</v>
          </cell>
        </row>
        <row r="1581">
          <cell r="C1581">
            <v>31600</v>
          </cell>
          <cell r="D1581">
            <v>0.72440000000000004</v>
          </cell>
        </row>
        <row r="1582">
          <cell r="C1582">
            <v>31620</v>
          </cell>
          <cell r="D1582">
            <v>0.73609999999999998</v>
          </cell>
        </row>
        <row r="1583">
          <cell r="C1583">
            <v>31640</v>
          </cell>
          <cell r="D1583">
            <v>0.68159999999999998</v>
          </cell>
        </row>
        <row r="1584">
          <cell r="C1584">
            <v>31660</v>
          </cell>
          <cell r="D1584">
            <v>0.70250000000000001</v>
          </cell>
        </row>
        <row r="1585">
          <cell r="C1585">
            <v>31680</v>
          </cell>
          <cell r="D1585">
            <v>0.72619999999999996</v>
          </cell>
        </row>
        <row r="1586">
          <cell r="C1586">
            <v>31700</v>
          </cell>
          <cell r="D1586">
            <v>0.74180000000000001</v>
          </cell>
        </row>
        <row r="1587">
          <cell r="C1587">
            <v>31720</v>
          </cell>
          <cell r="D1587">
            <v>0.72450000000000003</v>
          </cell>
        </row>
        <row r="1588">
          <cell r="C1588">
            <v>31740</v>
          </cell>
          <cell r="D1588">
            <v>0.70830000000000004</v>
          </cell>
        </row>
        <row r="1589">
          <cell r="C1589">
            <v>31760</v>
          </cell>
          <cell r="D1589">
            <v>0.73089999999999999</v>
          </cell>
        </row>
        <row r="1590">
          <cell r="C1590">
            <v>31780</v>
          </cell>
          <cell r="D1590">
            <v>0.69430000000000003</v>
          </cell>
        </row>
        <row r="1591">
          <cell r="C1591">
            <v>31800</v>
          </cell>
          <cell r="D1591">
            <v>0.7258</v>
          </cell>
        </row>
        <row r="1592">
          <cell r="C1592">
            <v>31820</v>
          </cell>
          <cell r="D1592">
            <v>0.74419999999999997</v>
          </cell>
        </row>
        <row r="1593">
          <cell r="C1593">
            <v>31840</v>
          </cell>
          <cell r="D1593">
            <v>0.72799999999999998</v>
          </cell>
        </row>
        <row r="1594">
          <cell r="C1594">
            <v>31860</v>
          </cell>
          <cell r="D1594">
            <v>0.72350000000000003</v>
          </cell>
        </row>
        <row r="1595">
          <cell r="C1595">
            <v>31880</v>
          </cell>
          <cell r="D1595">
            <v>0.70430000000000004</v>
          </cell>
        </row>
        <row r="1596">
          <cell r="C1596">
            <v>31900</v>
          </cell>
          <cell r="D1596">
            <v>0.75170000000000003</v>
          </cell>
        </row>
        <row r="1597">
          <cell r="C1597">
            <v>31920</v>
          </cell>
          <cell r="D1597">
            <v>0.71489999999999998</v>
          </cell>
        </row>
        <row r="1598">
          <cell r="C1598">
            <v>31940</v>
          </cell>
          <cell r="D1598">
            <v>0.72150000000000003</v>
          </cell>
        </row>
        <row r="1599">
          <cell r="C1599">
            <v>31960</v>
          </cell>
          <cell r="D1599">
            <v>0.71840000000000004</v>
          </cell>
        </row>
        <row r="1600">
          <cell r="C1600">
            <v>31980</v>
          </cell>
          <cell r="D1600">
            <v>0.69410000000000005</v>
          </cell>
        </row>
        <row r="1601">
          <cell r="C1601">
            <v>32000</v>
          </cell>
          <cell r="D1601">
            <v>0.70940000000000003</v>
          </cell>
        </row>
        <row r="1602">
          <cell r="C1602">
            <v>32020</v>
          </cell>
          <cell r="D1602">
            <v>0.68610000000000004</v>
          </cell>
        </row>
        <row r="1603">
          <cell r="C1603">
            <v>32040</v>
          </cell>
          <cell r="D1603">
            <v>0.71640000000000004</v>
          </cell>
        </row>
        <row r="1604">
          <cell r="C1604">
            <v>32060</v>
          </cell>
          <cell r="D1604">
            <v>0.68379999999999996</v>
          </cell>
        </row>
        <row r="1605">
          <cell r="C1605">
            <v>32080</v>
          </cell>
          <cell r="D1605">
            <v>0.73640000000000005</v>
          </cell>
        </row>
        <row r="1606">
          <cell r="C1606">
            <v>32100</v>
          </cell>
          <cell r="D1606">
            <v>0.7248</v>
          </cell>
        </row>
        <row r="1607">
          <cell r="C1607">
            <v>32120</v>
          </cell>
          <cell r="D1607">
            <v>0.71209999999999996</v>
          </cell>
        </row>
        <row r="1608">
          <cell r="C1608">
            <v>32140</v>
          </cell>
          <cell r="D1608">
            <v>0.73119999999999996</v>
          </cell>
        </row>
        <row r="1609">
          <cell r="C1609">
            <v>32160</v>
          </cell>
          <cell r="D1609">
            <v>0.69710000000000005</v>
          </cell>
        </row>
        <row r="1610">
          <cell r="C1610">
            <v>32180</v>
          </cell>
          <cell r="D1610">
            <v>0.71430000000000005</v>
          </cell>
        </row>
        <row r="1611">
          <cell r="C1611">
            <v>32200</v>
          </cell>
          <cell r="D1611">
            <v>0.73180000000000001</v>
          </cell>
        </row>
        <row r="1612">
          <cell r="C1612">
            <v>32220</v>
          </cell>
          <cell r="D1612">
            <v>0.71750000000000003</v>
          </cell>
        </row>
        <row r="1613">
          <cell r="C1613">
            <v>32240</v>
          </cell>
          <cell r="D1613">
            <v>0.69320000000000004</v>
          </cell>
        </row>
        <row r="1614">
          <cell r="C1614">
            <v>32260</v>
          </cell>
          <cell r="D1614">
            <v>0.73150000000000004</v>
          </cell>
        </row>
        <row r="1615">
          <cell r="C1615">
            <v>32280</v>
          </cell>
          <cell r="D1615">
            <v>0.68159999999999998</v>
          </cell>
        </row>
        <row r="1616">
          <cell r="C1616">
            <v>32300</v>
          </cell>
          <cell r="D1616">
            <v>0.68459999999999999</v>
          </cell>
        </row>
        <row r="1617">
          <cell r="C1617">
            <v>32320</v>
          </cell>
          <cell r="D1617">
            <v>0.72199999999999998</v>
          </cell>
        </row>
        <row r="1618">
          <cell r="C1618">
            <v>32340</v>
          </cell>
          <cell r="D1618">
            <v>0.70399999999999996</v>
          </cell>
        </row>
        <row r="1619">
          <cell r="C1619">
            <v>32360</v>
          </cell>
          <cell r="D1619">
            <v>0.68989999999999996</v>
          </cell>
        </row>
        <row r="1620">
          <cell r="C1620">
            <v>32380</v>
          </cell>
          <cell r="D1620">
            <v>0.73060000000000003</v>
          </cell>
        </row>
        <row r="1621">
          <cell r="C1621">
            <v>32400</v>
          </cell>
          <cell r="D1621">
            <v>0.71150000000000002</v>
          </cell>
        </row>
        <row r="1622">
          <cell r="C1622">
            <v>32420</v>
          </cell>
          <cell r="D1622">
            <v>0.70750000000000002</v>
          </cell>
        </row>
        <row r="1623">
          <cell r="C1623">
            <v>32440</v>
          </cell>
          <cell r="D1623">
            <v>0.73480000000000001</v>
          </cell>
        </row>
        <row r="1624">
          <cell r="C1624">
            <v>32460</v>
          </cell>
          <cell r="D1624">
            <v>0.7248</v>
          </cell>
        </row>
        <row r="1625">
          <cell r="C1625">
            <v>32480</v>
          </cell>
          <cell r="D1625">
            <v>0.70289999999999997</v>
          </cell>
        </row>
        <row r="1626">
          <cell r="C1626">
            <v>32500</v>
          </cell>
          <cell r="D1626">
            <v>0.71719999999999995</v>
          </cell>
        </row>
        <row r="1627">
          <cell r="C1627">
            <v>32520</v>
          </cell>
          <cell r="D1627">
            <v>0.74560000000000004</v>
          </cell>
        </row>
        <row r="1628">
          <cell r="C1628">
            <v>32540</v>
          </cell>
          <cell r="D1628">
            <v>0.7218</v>
          </cell>
        </row>
        <row r="1629">
          <cell r="C1629">
            <v>32560</v>
          </cell>
          <cell r="D1629">
            <v>0.71840000000000004</v>
          </cell>
        </row>
        <row r="1630">
          <cell r="C1630">
            <v>32580</v>
          </cell>
          <cell r="D1630">
            <v>0.71009999999999995</v>
          </cell>
        </row>
        <row r="1631">
          <cell r="C1631">
            <v>32600</v>
          </cell>
          <cell r="D1631">
            <v>0.69769999999999999</v>
          </cell>
        </row>
        <row r="1632">
          <cell r="C1632">
            <v>32620</v>
          </cell>
          <cell r="D1632">
            <v>0.67030000000000001</v>
          </cell>
        </row>
        <row r="1633">
          <cell r="C1633">
            <v>32640</v>
          </cell>
          <cell r="D1633">
            <v>0.66600000000000004</v>
          </cell>
        </row>
        <row r="1634">
          <cell r="C1634">
            <v>32660</v>
          </cell>
          <cell r="D1634">
            <v>0.65390000000000004</v>
          </cell>
        </row>
        <row r="1635">
          <cell r="C1635">
            <v>32680</v>
          </cell>
          <cell r="D1635">
            <v>0.67869999999999997</v>
          </cell>
        </row>
        <row r="1636">
          <cell r="C1636">
            <v>32700</v>
          </cell>
          <cell r="D1636">
            <v>0.74360000000000004</v>
          </cell>
        </row>
        <row r="1637">
          <cell r="C1637">
            <v>32720</v>
          </cell>
          <cell r="D1637">
            <v>0.73970000000000002</v>
          </cell>
        </row>
        <row r="1638">
          <cell r="C1638">
            <v>32740</v>
          </cell>
          <cell r="D1638">
            <v>0.73419999999999996</v>
          </cell>
        </row>
        <row r="1639">
          <cell r="C1639">
            <v>32760</v>
          </cell>
          <cell r="D1639">
            <v>0.74329999999999996</v>
          </cell>
        </row>
        <row r="1640">
          <cell r="C1640">
            <v>32780</v>
          </cell>
          <cell r="D1640">
            <v>0.71860000000000002</v>
          </cell>
        </row>
        <row r="1641">
          <cell r="C1641">
            <v>32800</v>
          </cell>
          <cell r="D1641">
            <v>0.69569999999999999</v>
          </cell>
        </row>
        <row r="1642">
          <cell r="C1642">
            <v>32820</v>
          </cell>
          <cell r="D1642">
            <v>0.71109999999999995</v>
          </cell>
        </row>
        <row r="1643">
          <cell r="C1643">
            <v>32840</v>
          </cell>
          <cell r="D1643">
            <v>0.67730000000000001</v>
          </cell>
        </row>
        <row r="1644">
          <cell r="C1644">
            <v>32860</v>
          </cell>
          <cell r="D1644">
            <v>0.67789999999999995</v>
          </cell>
        </row>
        <row r="1645">
          <cell r="C1645">
            <v>32880</v>
          </cell>
          <cell r="D1645">
            <v>0.71709999999999996</v>
          </cell>
        </row>
        <row r="1646">
          <cell r="C1646">
            <v>32900</v>
          </cell>
          <cell r="D1646">
            <v>0.73719999999999997</v>
          </cell>
        </row>
        <row r="1647">
          <cell r="C1647">
            <v>32920</v>
          </cell>
          <cell r="D1647">
            <v>0.71279999999999999</v>
          </cell>
        </row>
        <row r="1648">
          <cell r="C1648">
            <v>32940</v>
          </cell>
          <cell r="D1648">
            <v>0.71550000000000002</v>
          </cell>
        </row>
        <row r="1649">
          <cell r="C1649">
            <v>32960</v>
          </cell>
          <cell r="D1649">
            <v>0.74590000000000001</v>
          </cell>
        </row>
        <row r="1650">
          <cell r="C1650">
            <v>32980</v>
          </cell>
          <cell r="D1650">
            <v>0.74280000000000002</v>
          </cell>
        </row>
        <row r="1651">
          <cell r="C1651">
            <v>33000</v>
          </cell>
          <cell r="D1651">
            <v>0.7581</v>
          </cell>
        </row>
        <row r="1652">
          <cell r="C1652">
            <v>33020</v>
          </cell>
          <cell r="D1652">
            <v>0.70669999999999999</v>
          </cell>
        </row>
        <row r="1653">
          <cell r="C1653">
            <v>33040</v>
          </cell>
          <cell r="D1653">
            <v>0.72589999999999999</v>
          </cell>
        </row>
        <row r="1654">
          <cell r="C1654">
            <v>33060</v>
          </cell>
          <cell r="D1654">
            <v>0.74490000000000001</v>
          </cell>
        </row>
        <row r="1655">
          <cell r="C1655">
            <v>33080</v>
          </cell>
          <cell r="D1655">
            <v>0.72950000000000004</v>
          </cell>
        </row>
        <row r="1656">
          <cell r="C1656">
            <v>33100</v>
          </cell>
          <cell r="D1656">
            <v>0.77049999999999996</v>
          </cell>
        </row>
        <row r="1657">
          <cell r="C1657">
            <v>33120</v>
          </cell>
          <cell r="D1657">
            <v>0.7802</v>
          </cell>
        </row>
        <row r="1658">
          <cell r="C1658">
            <v>33140</v>
          </cell>
          <cell r="D1658">
            <v>0.74580000000000002</v>
          </cell>
        </row>
        <row r="1659">
          <cell r="C1659">
            <v>33160</v>
          </cell>
          <cell r="D1659">
            <v>0.73809999999999998</v>
          </cell>
        </row>
        <row r="1660">
          <cell r="C1660">
            <v>33180</v>
          </cell>
          <cell r="D1660">
            <v>0.74150000000000005</v>
          </cell>
        </row>
        <row r="1661">
          <cell r="C1661">
            <v>33200</v>
          </cell>
          <cell r="D1661">
            <v>0.74219999999999997</v>
          </cell>
        </row>
        <row r="1662">
          <cell r="C1662">
            <v>33220</v>
          </cell>
          <cell r="D1662">
            <v>0.70569999999999999</v>
          </cell>
        </row>
        <row r="1663">
          <cell r="C1663">
            <v>33240</v>
          </cell>
          <cell r="D1663">
            <v>0.75829999999999997</v>
          </cell>
        </row>
        <row r="1664">
          <cell r="C1664">
            <v>33260</v>
          </cell>
          <cell r="D1664">
            <v>0.74350000000000005</v>
          </cell>
        </row>
        <row r="1665">
          <cell r="C1665">
            <v>33280</v>
          </cell>
          <cell r="D1665">
            <v>0.76259999999999994</v>
          </cell>
        </row>
        <row r="1666">
          <cell r="C1666">
            <v>33300</v>
          </cell>
          <cell r="D1666">
            <v>0.74519999999999997</v>
          </cell>
        </row>
        <row r="1667">
          <cell r="C1667">
            <v>33320</v>
          </cell>
          <cell r="D1667">
            <v>0.78510000000000002</v>
          </cell>
        </row>
        <row r="1668">
          <cell r="C1668">
            <v>33340</v>
          </cell>
          <cell r="D1668">
            <v>0.78600000000000003</v>
          </cell>
        </row>
        <row r="1669">
          <cell r="C1669">
            <v>33360</v>
          </cell>
          <cell r="D1669">
            <v>0.81100000000000005</v>
          </cell>
        </row>
        <row r="1670">
          <cell r="C1670">
            <v>33380</v>
          </cell>
          <cell r="D1670">
            <v>0.80220000000000002</v>
          </cell>
        </row>
        <row r="1671">
          <cell r="C1671">
            <v>33400</v>
          </cell>
          <cell r="D1671">
            <v>0.80779999999999996</v>
          </cell>
        </row>
        <row r="1672">
          <cell r="C1672">
            <v>33420</v>
          </cell>
          <cell r="D1672">
            <v>0.81579999999999997</v>
          </cell>
        </row>
        <row r="1673">
          <cell r="C1673">
            <v>33440</v>
          </cell>
          <cell r="D1673">
            <v>0.82340000000000002</v>
          </cell>
        </row>
        <row r="1674">
          <cell r="C1674">
            <v>33460</v>
          </cell>
          <cell r="D1674">
            <v>0.79410000000000003</v>
          </cell>
        </row>
        <row r="1675">
          <cell r="C1675">
            <v>33480</v>
          </cell>
          <cell r="D1675">
            <v>0.81710000000000005</v>
          </cell>
        </row>
        <row r="1676">
          <cell r="C1676">
            <v>33500</v>
          </cell>
          <cell r="D1676">
            <v>0.81100000000000005</v>
          </cell>
        </row>
        <row r="1677">
          <cell r="C1677">
            <v>33520</v>
          </cell>
          <cell r="D1677">
            <v>0.83120000000000005</v>
          </cell>
        </row>
        <row r="1678">
          <cell r="C1678">
            <v>33540</v>
          </cell>
          <cell r="D1678">
            <v>0.8962</v>
          </cell>
        </row>
        <row r="1679">
          <cell r="C1679">
            <v>33560</v>
          </cell>
          <cell r="D1679">
            <v>0.8931</v>
          </cell>
        </row>
        <row r="1680">
          <cell r="C1680">
            <v>33580</v>
          </cell>
          <cell r="D1680">
            <v>0.80100000000000005</v>
          </cell>
        </row>
        <row r="1681">
          <cell r="C1681">
            <v>33600</v>
          </cell>
          <cell r="D1681">
            <v>0.8347</v>
          </cell>
        </row>
        <row r="1682">
          <cell r="C1682">
            <v>33620</v>
          </cell>
          <cell r="D1682">
            <v>0.79410000000000003</v>
          </cell>
        </row>
        <row r="1683">
          <cell r="C1683">
            <v>33640</v>
          </cell>
          <cell r="D1683">
            <v>0.79310000000000003</v>
          </cell>
        </row>
        <row r="1684">
          <cell r="C1684">
            <v>33660</v>
          </cell>
          <cell r="D1684">
            <v>0.79200000000000004</v>
          </cell>
        </row>
        <row r="1685">
          <cell r="C1685">
            <v>33680</v>
          </cell>
          <cell r="D1685">
            <v>0.77669999999999995</v>
          </cell>
        </row>
        <row r="1686">
          <cell r="C1686">
            <v>33700</v>
          </cell>
          <cell r="D1686">
            <v>0.78259999999999996</v>
          </cell>
        </row>
        <row r="1687">
          <cell r="C1687">
            <v>33720</v>
          </cell>
          <cell r="D1687">
            <v>0.78269999999999995</v>
          </cell>
        </row>
        <row r="1688">
          <cell r="C1688">
            <v>33740</v>
          </cell>
          <cell r="D1688">
            <v>0.79239999999999999</v>
          </cell>
        </row>
        <row r="1689">
          <cell r="C1689">
            <v>33760</v>
          </cell>
          <cell r="D1689">
            <v>0.7298</v>
          </cell>
        </row>
        <row r="1690">
          <cell r="C1690">
            <v>33780</v>
          </cell>
          <cell r="D1690">
            <v>0.72099999999999997</v>
          </cell>
        </row>
        <row r="1691">
          <cell r="C1691">
            <v>33800</v>
          </cell>
          <cell r="D1691">
            <v>0.68689999999999996</v>
          </cell>
        </row>
        <row r="1692">
          <cell r="C1692">
            <v>33820</v>
          </cell>
          <cell r="D1692">
            <v>0.70150000000000001</v>
          </cell>
        </row>
        <row r="1693">
          <cell r="C1693">
            <v>33840</v>
          </cell>
          <cell r="D1693">
            <v>0.77500000000000002</v>
          </cell>
        </row>
        <row r="1694">
          <cell r="C1694">
            <v>33860</v>
          </cell>
          <cell r="D1694">
            <v>0.74829999999999997</v>
          </cell>
        </row>
        <row r="1695">
          <cell r="C1695">
            <v>33880</v>
          </cell>
          <cell r="D1695">
            <v>0.75619999999999998</v>
          </cell>
        </row>
        <row r="1696">
          <cell r="C1696">
            <v>33900</v>
          </cell>
          <cell r="D1696">
            <v>0.6643</v>
          </cell>
        </row>
        <row r="1697">
          <cell r="C1697">
            <v>33920</v>
          </cell>
          <cell r="D1697">
            <v>0.73609999999999998</v>
          </cell>
        </row>
        <row r="1698">
          <cell r="C1698">
            <v>33940</v>
          </cell>
          <cell r="D1698">
            <v>0.7389</v>
          </cell>
        </row>
        <row r="1699">
          <cell r="C1699">
            <v>33960</v>
          </cell>
          <cell r="D1699">
            <v>0.71689999999999998</v>
          </cell>
        </row>
        <row r="1700">
          <cell r="C1700">
            <v>33980</v>
          </cell>
          <cell r="D1700">
            <v>0.76100000000000001</v>
          </cell>
        </row>
        <row r="1701">
          <cell r="C1701">
            <v>34000</v>
          </cell>
          <cell r="D1701">
            <v>0.74719999999999998</v>
          </cell>
        </row>
        <row r="1702">
          <cell r="C1702">
            <v>34020</v>
          </cell>
          <cell r="D1702">
            <v>0.75139999999999996</v>
          </cell>
        </row>
        <row r="1703">
          <cell r="C1703">
            <v>34040</v>
          </cell>
          <cell r="D1703">
            <v>0.73929999999999996</v>
          </cell>
        </row>
        <row r="1704">
          <cell r="C1704">
            <v>34060</v>
          </cell>
          <cell r="D1704">
            <v>0.74299999999999999</v>
          </cell>
        </row>
        <row r="1705">
          <cell r="C1705">
            <v>34080</v>
          </cell>
          <cell r="D1705">
            <v>0.70130000000000003</v>
          </cell>
        </row>
        <row r="1706">
          <cell r="C1706">
            <v>34100</v>
          </cell>
          <cell r="D1706">
            <v>0.71120000000000005</v>
          </cell>
        </row>
        <row r="1707">
          <cell r="C1707">
            <v>34120</v>
          </cell>
          <cell r="D1707">
            <v>0.70820000000000005</v>
          </cell>
        </row>
        <row r="1708">
          <cell r="C1708">
            <v>34140</v>
          </cell>
          <cell r="D1708">
            <v>0.66979999999999995</v>
          </cell>
        </row>
        <row r="1709">
          <cell r="C1709">
            <v>34160</v>
          </cell>
          <cell r="D1709">
            <v>0.72440000000000004</v>
          </cell>
        </row>
        <row r="1710">
          <cell r="C1710">
            <v>34180</v>
          </cell>
          <cell r="D1710">
            <v>0.72209999999999996</v>
          </cell>
        </row>
        <row r="1711">
          <cell r="C1711">
            <v>34200</v>
          </cell>
          <cell r="D1711">
            <v>0.73050000000000004</v>
          </cell>
        </row>
        <row r="1712">
          <cell r="C1712">
            <v>34220</v>
          </cell>
          <cell r="D1712">
            <v>0.74280000000000002</v>
          </cell>
        </row>
        <row r="1713">
          <cell r="C1713">
            <v>34240</v>
          </cell>
          <cell r="D1713">
            <v>0.74560000000000004</v>
          </cell>
        </row>
        <row r="1714">
          <cell r="C1714">
            <v>34260</v>
          </cell>
          <cell r="D1714">
            <v>0.72609999999999997</v>
          </cell>
        </row>
        <row r="1715">
          <cell r="C1715">
            <v>34280</v>
          </cell>
          <cell r="D1715">
            <v>0.6845</v>
          </cell>
        </row>
        <row r="1716">
          <cell r="C1716">
            <v>34300</v>
          </cell>
          <cell r="D1716">
            <v>0.68079999999999996</v>
          </cell>
        </row>
        <row r="1717">
          <cell r="C1717">
            <v>34320</v>
          </cell>
          <cell r="D1717">
            <v>0.67749999999999999</v>
          </cell>
        </row>
        <row r="1718">
          <cell r="C1718">
            <v>34340</v>
          </cell>
          <cell r="D1718">
            <v>0.6804</v>
          </cell>
        </row>
        <row r="1719">
          <cell r="C1719">
            <v>34360</v>
          </cell>
          <cell r="D1719">
            <v>0.69359999999999999</v>
          </cell>
        </row>
        <row r="1720">
          <cell r="C1720">
            <v>34380</v>
          </cell>
          <cell r="D1720">
            <v>0.72009999999999996</v>
          </cell>
        </row>
        <row r="1721">
          <cell r="C1721">
            <v>34400</v>
          </cell>
          <cell r="D1721">
            <v>0.68689999999999996</v>
          </cell>
        </row>
        <row r="1722">
          <cell r="C1722">
            <v>34420</v>
          </cell>
          <cell r="D1722">
            <v>0.72799999999999998</v>
          </cell>
        </row>
        <row r="1723">
          <cell r="C1723">
            <v>34440</v>
          </cell>
          <cell r="D1723">
            <v>0.68500000000000005</v>
          </cell>
        </row>
        <row r="1724">
          <cell r="C1724">
            <v>34460</v>
          </cell>
          <cell r="D1724">
            <v>0.64090000000000003</v>
          </cell>
        </row>
        <row r="1725">
          <cell r="C1725">
            <v>34480</v>
          </cell>
          <cell r="D1725">
            <v>0.67830000000000001</v>
          </cell>
        </row>
        <row r="1726">
          <cell r="C1726">
            <v>34500</v>
          </cell>
          <cell r="D1726">
            <v>0.65700000000000003</v>
          </cell>
        </row>
        <row r="1727">
          <cell r="C1727">
            <v>34520</v>
          </cell>
          <cell r="D1727">
            <v>0.67469999999999997</v>
          </cell>
        </row>
        <row r="1728">
          <cell r="C1728">
            <v>34540</v>
          </cell>
          <cell r="D1728">
            <v>0.67510000000000003</v>
          </cell>
        </row>
        <row r="1729">
          <cell r="C1729">
            <v>34560</v>
          </cell>
          <cell r="D1729">
            <v>0.69399999999999995</v>
          </cell>
        </row>
        <row r="1730">
          <cell r="C1730">
            <v>34580</v>
          </cell>
          <cell r="D1730">
            <v>0.67589999999999995</v>
          </cell>
        </row>
        <row r="1731">
          <cell r="C1731">
            <v>34600</v>
          </cell>
          <cell r="D1731">
            <v>0.68320000000000003</v>
          </cell>
        </row>
        <row r="1732">
          <cell r="C1732">
            <v>34620</v>
          </cell>
          <cell r="D1732">
            <v>0.71699999999999997</v>
          </cell>
        </row>
        <row r="1733">
          <cell r="C1733">
            <v>34640</v>
          </cell>
          <cell r="D1733">
            <v>0.71309999999999996</v>
          </cell>
        </row>
        <row r="1734">
          <cell r="C1734">
            <v>34660</v>
          </cell>
          <cell r="D1734">
            <v>0.72789999999999999</v>
          </cell>
        </row>
        <row r="1735">
          <cell r="C1735">
            <v>34680</v>
          </cell>
          <cell r="D1735">
            <v>0.69299999999999995</v>
          </cell>
        </row>
        <row r="1736">
          <cell r="C1736">
            <v>34700</v>
          </cell>
          <cell r="D1736">
            <v>0.67859999999999998</v>
          </cell>
        </row>
        <row r="1737">
          <cell r="C1737">
            <v>34720</v>
          </cell>
          <cell r="D1737">
            <v>0.69220000000000004</v>
          </cell>
        </row>
        <row r="1738">
          <cell r="C1738">
            <v>34740</v>
          </cell>
          <cell r="D1738">
            <v>0.66259999999999997</v>
          </cell>
        </row>
        <row r="1739">
          <cell r="C1739">
            <v>34760</v>
          </cell>
          <cell r="D1739">
            <v>0.64090000000000003</v>
          </cell>
        </row>
        <row r="1740">
          <cell r="C1740">
            <v>34780</v>
          </cell>
          <cell r="D1740">
            <v>0.68579999999999997</v>
          </cell>
        </row>
        <row r="1741">
          <cell r="C1741">
            <v>34800</v>
          </cell>
          <cell r="D1741">
            <v>0.63129999999999997</v>
          </cell>
        </row>
        <row r="1742">
          <cell r="C1742">
            <v>34820</v>
          </cell>
          <cell r="D1742">
            <v>0.63390000000000002</v>
          </cell>
        </row>
        <row r="1743">
          <cell r="C1743">
            <v>34840</v>
          </cell>
          <cell r="D1743">
            <v>0.6623</v>
          </cell>
        </row>
        <row r="1744">
          <cell r="C1744">
            <v>34860</v>
          </cell>
          <cell r="D1744">
            <v>0.71589999999999998</v>
          </cell>
        </row>
        <row r="1745">
          <cell r="C1745">
            <v>34880</v>
          </cell>
          <cell r="D1745">
            <v>0.6855</v>
          </cell>
        </row>
        <row r="1746">
          <cell r="C1746">
            <v>34900</v>
          </cell>
          <cell r="D1746">
            <v>0.68340000000000001</v>
          </cell>
        </row>
        <row r="1747">
          <cell r="C1747">
            <v>34920</v>
          </cell>
          <cell r="D1747">
            <v>0.62749999999999995</v>
          </cell>
        </row>
        <row r="1748">
          <cell r="C1748">
            <v>34940</v>
          </cell>
          <cell r="D1748">
            <v>0.66169999999999995</v>
          </cell>
        </row>
        <row r="1749">
          <cell r="C1749">
            <v>34960</v>
          </cell>
          <cell r="D1749">
            <v>0.73050000000000004</v>
          </cell>
        </row>
        <row r="1750">
          <cell r="C1750">
            <v>34980</v>
          </cell>
          <cell r="D1750">
            <v>0.72709999999999997</v>
          </cell>
        </row>
        <row r="1751">
          <cell r="C1751">
            <v>35000</v>
          </cell>
          <cell r="D1751">
            <v>0.70140000000000002</v>
          </cell>
        </row>
        <row r="1752">
          <cell r="C1752">
            <v>35020</v>
          </cell>
          <cell r="D1752">
            <v>0.72330000000000005</v>
          </cell>
        </row>
        <row r="1753">
          <cell r="C1753">
            <v>35040</v>
          </cell>
          <cell r="D1753">
            <v>0.70199999999999996</v>
          </cell>
        </row>
        <row r="1754">
          <cell r="C1754">
            <v>35060</v>
          </cell>
          <cell r="D1754">
            <v>0.68230000000000002</v>
          </cell>
        </row>
        <row r="1755">
          <cell r="C1755">
            <v>35080</v>
          </cell>
          <cell r="D1755">
            <v>0.66679999999999995</v>
          </cell>
        </row>
        <row r="1756">
          <cell r="C1756">
            <v>35100</v>
          </cell>
          <cell r="D1756">
            <v>0.70750000000000002</v>
          </cell>
        </row>
        <row r="1757">
          <cell r="C1757">
            <v>35120</v>
          </cell>
          <cell r="D1757">
            <v>0.65369999999999995</v>
          </cell>
        </row>
        <row r="1758">
          <cell r="C1758">
            <v>35140</v>
          </cell>
          <cell r="D1758">
            <v>0.66769999999999996</v>
          </cell>
        </row>
        <row r="1759">
          <cell r="C1759">
            <v>35160</v>
          </cell>
          <cell r="D1759">
            <v>0.66790000000000005</v>
          </cell>
        </row>
        <row r="1760">
          <cell r="C1760">
            <v>35180</v>
          </cell>
          <cell r="D1760">
            <v>0.67120000000000002</v>
          </cell>
        </row>
        <row r="1761">
          <cell r="C1761">
            <v>35200</v>
          </cell>
          <cell r="D1761">
            <v>0.66249999999999998</v>
          </cell>
        </row>
        <row r="1762">
          <cell r="C1762">
            <v>35220</v>
          </cell>
          <cell r="D1762">
            <v>0.70730000000000004</v>
          </cell>
        </row>
        <row r="1763">
          <cell r="C1763">
            <v>35240</v>
          </cell>
          <cell r="D1763">
            <v>0.72640000000000005</v>
          </cell>
        </row>
        <row r="1764">
          <cell r="C1764">
            <v>35260</v>
          </cell>
          <cell r="D1764">
            <v>0.6976</v>
          </cell>
        </row>
        <row r="1765">
          <cell r="C1765">
            <v>35280</v>
          </cell>
          <cell r="D1765">
            <v>0.68079999999999996</v>
          </cell>
        </row>
        <row r="1766">
          <cell r="C1766">
            <v>35300</v>
          </cell>
          <cell r="D1766">
            <v>0.68340000000000001</v>
          </cell>
        </row>
        <row r="1767">
          <cell r="C1767">
            <v>35320</v>
          </cell>
          <cell r="D1767">
            <v>0.71020000000000005</v>
          </cell>
        </row>
        <row r="1768">
          <cell r="C1768">
            <v>35340</v>
          </cell>
          <cell r="D1768">
            <v>0.70989999999999998</v>
          </cell>
        </row>
        <row r="1769">
          <cell r="C1769">
            <v>35360</v>
          </cell>
          <cell r="D1769">
            <v>0.6915</v>
          </cell>
        </row>
        <row r="1770">
          <cell r="C1770">
            <v>35380</v>
          </cell>
          <cell r="D1770">
            <v>0.66490000000000005</v>
          </cell>
        </row>
        <row r="1771">
          <cell r="C1771">
            <v>35400</v>
          </cell>
          <cell r="D1771">
            <v>0.63060000000000005</v>
          </cell>
        </row>
        <row r="1772">
          <cell r="C1772">
            <v>35420</v>
          </cell>
          <cell r="D1772">
            <v>0.70389999999999997</v>
          </cell>
        </row>
        <row r="1773">
          <cell r="C1773">
            <v>35440</v>
          </cell>
          <cell r="D1773">
            <v>0.72599999999999998</v>
          </cell>
        </row>
        <row r="1774">
          <cell r="C1774">
            <v>35460</v>
          </cell>
          <cell r="D1774">
            <v>0.74829999999999997</v>
          </cell>
        </row>
        <row r="1775">
          <cell r="C1775">
            <v>35480</v>
          </cell>
          <cell r="D1775">
            <v>0.70909999999999995</v>
          </cell>
        </row>
        <row r="1776">
          <cell r="C1776">
            <v>35500</v>
          </cell>
          <cell r="D1776">
            <v>0.74529999999999996</v>
          </cell>
        </row>
        <row r="1777">
          <cell r="C1777">
            <v>35520</v>
          </cell>
          <cell r="D1777">
            <v>0.74880000000000002</v>
          </cell>
        </row>
        <row r="1778">
          <cell r="C1778">
            <v>35540</v>
          </cell>
          <cell r="D1778">
            <v>0.73270000000000002</v>
          </cell>
        </row>
        <row r="1779">
          <cell r="C1779">
            <v>35560</v>
          </cell>
          <cell r="D1779">
            <v>0.71509999999999996</v>
          </cell>
        </row>
        <row r="1780">
          <cell r="C1780">
            <v>35580</v>
          </cell>
          <cell r="D1780">
            <v>0.74529999999999996</v>
          </cell>
        </row>
        <row r="1781">
          <cell r="C1781">
            <v>35600</v>
          </cell>
          <cell r="D1781">
            <v>0.748</v>
          </cell>
        </row>
        <row r="1782">
          <cell r="C1782">
            <v>35620</v>
          </cell>
          <cell r="D1782">
            <v>0.73250000000000004</v>
          </cell>
        </row>
        <row r="1783">
          <cell r="C1783">
            <v>35640</v>
          </cell>
          <cell r="D1783">
            <v>0.7177</v>
          </cell>
        </row>
        <row r="1784">
          <cell r="C1784">
            <v>35660</v>
          </cell>
          <cell r="D1784">
            <v>0.69910000000000005</v>
          </cell>
        </row>
        <row r="1785">
          <cell r="C1785">
            <v>35680</v>
          </cell>
          <cell r="D1785">
            <v>0.68879999999999997</v>
          </cell>
        </row>
        <row r="1786">
          <cell r="C1786">
            <v>35700</v>
          </cell>
          <cell r="D1786">
            <v>0.69510000000000005</v>
          </cell>
        </row>
        <row r="1787">
          <cell r="C1787">
            <v>35720</v>
          </cell>
          <cell r="D1787">
            <v>0.71040000000000003</v>
          </cell>
        </row>
        <row r="1788">
          <cell r="C1788">
            <v>35740</v>
          </cell>
          <cell r="D1788">
            <v>0.70140000000000002</v>
          </cell>
        </row>
        <row r="1789">
          <cell r="C1789">
            <v>35760</v>
          </cell>
          <cell r="D1789">
            <v>0.7036</v>
          </cell>
        </row>
        <row r="1790">
          <cell r="C1790">
            <v>35780</v>
          </cell>
          <cell r="D1790">
            <v>0.72489999999999999</v>
          </cell>
        </row>
        <row r="1791">
          <cell r="C1791">
            <v>35800</v>
          </cell>
          <cell r="D1791">
            <v>0.71940000000000004</v>
          </cell>
        </row>
        <row r="1792">
          <cell r="C1792">
            <v>35820</v>
          </cell>
          <cell r="D1792">
            <v>0.73499999999999999</v>
          </cell>
        </row>
        <row r="1793">
          <cell r="C1793">
            <v>35840</v>
          </cell>
          <cell r="D1793">
            <v>0.76070000000000004</v>
          </cell>
        </row>
        <row r="1794">
          <cell r="C1794">
            <v>35860</v>
          </cell>
          <cell r="D1794">
            <v>0.72319999999999995</v>
          </cell>
        </row>
        <row r="1795">
          <cell r="C1795">
            <v>35880</v>
          </cell>
          <cell r="D1795">
            <v>0.70530000000000004</v>
          </cell>
        </row>
        <row r="1796">
          <cell r="C1796">
            <v>35900</v>
          </cell>
          <cell r="D1796">
            <v>0.68020000000000003</v>
          </cell>
        </row>
        <row r="1797">
          <cell r="C1797">
            <v>35920</v>
          </cell>
          <cell r="D1797">
            <v>0.66539999999999999</v>
          </cell>
        </row>
        <row r="1798">
          <cell r="C1798">
            <v>35940</v>
          </cell>
          <cell r="D1798">
            <v>0.69840000000000002</v>
          </cell>
        </row>
        <row r="1799">
          <cell r="C1799">
            <v>35960</v>
          </cell>
          <cell r="D1799">
            <v>0.66159999999999997</v>
          </cell>
        </row>
        <row r="1800">
          <cell r="C1800">
            <v>35980</v>
          </cell>
          <cell r="D1800">
            <v>0.68640000000000001</v>
          </cell>
        </row>
        <row r="1801">
          <cell r="C1801">
            <v>36000</v>
          </cell>
          <cell r="D1801">
            <v>0.65059999999999996</v>
          </cell>
        </row>
        <row r="1802">
          <cell r="C1802">
            <v>36020</v>
          </cell>
          <cell r="D1802">
            <v>0.66739999999999999</v>
          </cell>
        </row>
        <row r="1803">
          <cell r="C1803">
            <v>36040</v>
          </cell>
          <cell r="D1803">
            <v>0.66779999999999995</v>
          </cell>
        </row>
        <row r="1804">
          <cell r="C1804">
            <v>36060</v>
          </cell>
          <cell r="D1804">
            <v>0.67810000000000004</v>
          </cell>
        </row>
        <row r="1805">
          <cell r="C1805">
            <v>36080</v>
          </cell>
          <cell r="D1805">
            <v>0.67469999999999997</v>
          </cell>
        </row>
        <row r="1806">
          <cell r="C1806">
            <v>36100</v>
          </cell>
          <cell r="D1806">
            <v>0.71379999999999999</v>
          </cell>
        </row>
        <row r="1807">
          <cell r="C1807">
            <v>36120</v>
          </cell>
          <cell r="D1807">
            <v>0.71040000000000003</v>
          </cell>
        </row>
        <row r="1808">
          <cell r="C1808">
            <v>36140</v>
          </cell>
          <cell r="D1808">
            <v>0.71389999999999998</v>
          </cell>
        </row>
        <row r="1809">
          <cell r="C1809">
            <v>36160</v>
          </cell>
          <cell r="D1809">
            <v>0.72609999999999997</v>
          </cell>
        </row>
        <row r="1810">
          <cell r="C1810">
            <v>36180</v>
          </cell>
          <cell r="D1810">
            <v>0.6734</v>
          </cell>
        </row>
        <row r="1811">
          <cell r="C1811">
            <v>36200</v>
          </cell>
          <cell r="D1811">
            <v>0.65869999999999995</v>
          </cell>
        </row>
        <row r="1812">
          <cell r="C1812">
            <v>36220</v>
          </cell>
          <cell r="D1812">
            <v>0.69930000000000003</v>
          </cell>
        </row>
        <row r="1813">
          <cell r="C1813">
            <v>36240</v>
          </cell>
          <cell r="D1813">
            <v>0.69350000000000001</v>
          </cell>
        </row>
        <row r="1814">
          <cell r="C1814">
            <v>36260</v>
          </cell>
          <cell r="D1814">
            <v>0.72309999999999997</v>
          </cell>
        </row>
        <row r="1815">
          <cell r="C1815">
            <v>36280</v>
          </cell>
          <cell r="D1815">
            <v>0.7117</v>
          </cell>
        </row>
        <row r="1816">
          <cell r="C1816">
            <v>36300</v>
          </cell>
          <cell r="D1816">
            <v>0.69079999999999997</v>
          </cell>
        </row>
        <row r="1817">
          <cell r="C1817">
            <v>36320</v>
          </cell>
          <cell r="D1817">
            <v>0.71740000000000004</v>
          </cell>
        </row>
        <row r="1818">
          <cell r="C1818">
            <v>36340</v>
          </cell>
          <cell r="D1818">
            <v>0.70020000000000004</v>
          </cell>
        </row>
        <row r="1819">
          <cell r="C1819">
            <v>36360</v>
          </cell>
          <cell r="D1819">
            <v>0.6754</v>
          </cell>
        </row>
        <row r="1820">
          <cell r="C1820">
            <v>36380</v>
          </cell>
          <cell r="D1820">
            <v>0.68279999999999996</v>
          </cell>
        </row>
        <row r="1821">
          <cell r="C1821">
            <v>36400</v>
          </cell>
          <cell r="D1821">
            <v>0.69740000000000002</v>
          </cell>
        </row>
        <row r="1822">
          <cell r="C1822">
            <v>36420</v>
          </cell>
          <cell r="D1822">
            <v>0.69040000000000001</v>
          </cell>
        </row>
        <row r="1823">
          <cell r="C1823">
            <v>36440</v>
          </cell>
          <cell r="D1823">
            <v>0.68979999999999997</v>
          </cell>
        </row>
        <row r="1824">
          <cell r="C1824">
            <v>36460</v>
          </cell>
          <cell r="D1824">
            <v>0.69279999999999997</v>
          </cell>
        </row>
        <row r="1825">
          <cell r="C1825">
            <v>36480</v>
          </cell>
          <cell r="D1825">
            <v>0.6895</v>
          </cell>
        </row>
        <row r="1826">
          <cell r="C1826">
            <v>36500</v>
          </cell>
          <cell r="D1826">
            <v>0.70050000000000001</v>
          </cell>
        </row>
        <row r="1827">
          <cell r="C1827">
            <v>36520</v>
          </cell>
          <cell r="D1827">
            <v>0.69220000000000004</v>
          </cell>
        </row>
        <row r="1828">
          <cell r="C1828">
            <v>36540</v>
          </cell>
          <cell r="D1828">
            <v>0.70630000000000004</v>
          </cell>
        </row>
        <row r="1829">
          <cell r="C1829">
            <v>36560</v>
          </cell>
          <cell r="D1829">
            <v>0.70860000000000001</v>
          </cell>
        </row>
        <row r="1830">
          <cell r="C1830">
            <v>36580</v>
          </cell>
          <cell r="D1830">
            <v>0.66990000000000005</v>
          </cell>
        </row>
        <row r="1831">
          <cell r="C1831">
            <v>36600</v>
          </cell>
          <cell r="D1831">
            <v>0.6835</v>
          </cell>
        </row>
        <row r="1832">
          <cell r="C1832">
            <v>36620</v>
          </cell>
          <cell r="D1832">
            <v>0.64590000000000003</v>
          </cell>
        </row>
        <row r="1833">
          <cell r="C1833">
            <v>36640</v>
          </cell>
          <cell r="D1833">
            <v>0.63349999999999995</v>
          </cell>
        </row>
        <row r="1834">
          <cell r="C1834">
            <v>36660</v>
          </cell>
          <cell r="D1834">
            <v>0.64559999999999995</v>
          </cell>
        </row>
        <row r="1835">
          <cell r="C1835">
            <v>36680</v>
          </cell>
          <cell r="D1835">
            <v>0.63829999999999998</v>
          </cell>
        </row>
        <row r="1836">
          <cell r="C1836">
            <v>36700</v>
          </cell>
          <cell r="D1836">
            <v>0.65720000000000001</v>
          </cell>
        </row>
        <row r="1837">
          <cell r="C1837">
            <v>36720</v>
          </cell>
          <cell r="D1837">
            <v>0.64790000000000003</v>
          </cell>
        </row>
        <row r="1838">
          <cell r="C1838">
            <v>36740</v>
          </cell>
          <cell r="D1838">
            <v>0.70569999999999999</v>
          </cell>
        </row>
        <row r="1839">
          <cell r="C1839">
            <v>36760</v>
          </cell>
          <cell r="D1839">
            <v>0.68220000000000003</v>
          </cell>
        </row>
        <row r="1840">
          <cell r="C1840">
            <v>36780</v>
          </cell>
          <cell r="D1840">
            <v>0.65310000000000001</v>
          </cell>
        </row>
        <row r="1841">
          <cell r="C1841">
            <v>36800</v>
          </cell>
          <cell r="D1841">
            <v>0.66500000000000004</v>
          </cell>
        </row>
        <row r="1842">
          <cell r="C1842">
            <v>36820</v>
          </cell>
          <cell r="D1842">
            <v>0.65449999999999997</v>
          </cell>
        </row>
        <row r="1843">
          <cell r="C1843">
            <v>36840</v>
          </cell>
          <cell r="D1843">
            <v>0.66459999999999997</v>
          </cell>
        </row>
        <row r="1844">
          <cell r="C1844">
            <v>36860</v>
          </cell>
          <cell r="D1844">
            <v>0.6915</v>
          </cell>
        </row>
        <row r="1845">
          <cell r="C1845">
            <v>36880</v>
          </cell>
          <cell r="D1845">
            <v>0.65680000000000005</v>
          </cell>
        </row>
        <row r="1846">
          <cell r="C1846">
            <v>36900</v>
          </cell>
          <cell r="D1846">
            <v>0.65980000000000005</v>
          </cell>
        </row>
        <row r="1847">
          <cell r="C1847">
            <v>36920</v>
          </cell>
          <cell r="D1847">
            <v>0.69530000000000003</v>
          </cell>
        </row>
        <row r="1848">
          <cell r="C1848">
            <v>36940</v>
          </cell>
          <cell r="D1848">
            <v>0.65580000000000005</v>
          </cell>
        </row>
        <row r="1849">
          <cell r="C1849">
            <v>36960</v>
          </cell>
          <cell r="D1849">
            <v>0.6331</v>
          </cell>
        </row>
        <row r="1850">
          <cell r="C1850">
            <v>36980</v>
          </cell>
          <cell r="D1850">
            <v>0.66080000000000005</v>
          </cell>
        </row>
        <row r="1851">
          <cell r="C1851">
            <v>37000</v>
          </cell>
          <cell r="D1851">
            <v>0.66930000000000001</v>
          </cell>
        </row>
        <row r="1852">
          <cell r="C1852">
            <v>37020</v>
          </cell>
          <cell r="D1852">
            <v>0.62990000000000002</v>
          </cell>
        </row>
        <row r="1853">
          <cell r="C1853">
            <v>37040</v>
          </cell>
          <cell r="D1853">
            <v>0.63770000000000004</v>
          </cell>
        </row>
        <row r="1854">
          <cell r="C1854">
            <v>37060</v>
          </cell>
          <cell r="D1854">
            <v>0.63119999999999998</v>
          </cell>
        </row>
        <row r="1855">
          <cell r="C1855">
            <v>37080</v>
          </cell>
          <cell r="D1855">
            <v>0.62350000000000005</v>
          </cell>
        </row>
        <row r="1856">
          <cell r="C1856">
            <v>37100</v>
          </cell>
          <cell r="D1856">
            <v>0.6069</v>
          </cell>
        </row>
        <row r="1857">
          <cell r="C1857">
            <v>37120</v>
          </cell>
          <cell r="D1857">
            <v>0.65080000000000005</v>
          </cell>
        </row>
        <row r="1858">
          <cell r="C1858">
            <v>37140</v>
          </cell>
          <cell r="D1858">
            <v>0.65949999999999998</v>
          </cell>
        </row>
        <row r="1859">
          <cell r="C1859">
            <v>37160</v>
          </cell>
          <cell r="D1859">
            <v>0.63490000000000002</v>
          </cell>
        </row>
        <row r="1860">
          <cell r="C1860">
            <v>37180</v>
          </cell>
          <cell r="D1860">
            <v>0.63449999999999995</v>
          </cell>
        </row>
        <row r="1861">
          <cell r="C1861">
            <v>37200</v>
          </cell>
          <cell r="D1861">
            <v>0.60760000000000003</v>
          </cell>
        </row>
        <row r="1862">
          <cell r="C1862">
            <v>37220</v>
          </cell>
          <cell r="D1862">
            <v>0.61599999999999999</v>
          </cell>
        </row>
        <row r="1863">
          <cell r="C1863">
            <v>37240</v>
          </cell>
          <cell r="D1863">
            <v>0.60150000000000003</v>
          </cell>
        </row>
        <row r="1864">
          <cell r="C1864">
            <v>37260</v>
          </cell>
          <cell r="D1864">
            <v>0.63439999999999996</v>
          </cell>
        </row>
        <row r="1865">
          <cell r="C1865">
            <v>37280</v>
          </cell>
          <cell r="D1865">
            <v>0.69299999999999995</v>
          </cell>
        </row>
        <row r="1866">
          <cell r="C1866">
            <v>37300</v>
          </cell>
          <cell r="D1866">
            <v>0.66390000000000005</v>
          </cell>
        </row>
        <row r="1867">
          <cell r="C1867">
            <v>37320</v>
          </cell>
          <cell r="D1867">
            <v>0.67530000000000001</v>
          </cell>
        </row>
        <row r="1868">
          <cell r="C1868">
            <v>37340</v>
          </cell>
          <cell r="D1868">
            <v>0.66049999999999998</v>
          </cell>
        </row>
        <row r="1869">
          <cell r="C1869">
            <v>37360</v>
          </cell>
          <cell r="D1869">
            <v>0.6381</v>
          </cell>
        </row>
        <row r="1870">
          <cell r="C1870">
            <v>37380</v>
          </cell>
          <cell r="D1870">
            <v>0.67379999999999995</v>
          </cell>
        </row>
        <row r="1871">
          <cell r="C1871">
            <v>37400</v>
          </cell>
          <cell r="D1871">
            <v>0.69020000000000004</v>
          </cell>
        </row>
        <row r="1872">
          <cell r="C1872">
            <v>37420</v>
          </cell>
          <cell r="D1872">
            <v>0.7016</v>
          </cell>
        </row>
        <row r="1873">
          <cell r="C1873">
            <v>37440</v>
          </cell>
          <cell r="D1873">
            <v>0.64780000000000004</v>
          </cell>
        </row>
        <row r="1874">
          <cell r="C1874">
            <v>37460</v>
          </cell>
          <cell r="D1874">
            <v>0.69010000000000005</v>
          </cell>
        </row>
        <row r="1875">
          <cell r="C1875">
            <v>37480</v>
          </cell>
          <cell r="D1875">
            <v>0.72550000000000003</v>
          </cell>
        </row>
        <row r="1876">
          <cell r="C1876">
            <v>37500</v>
          </cell>
          <cell r="D1876">
            <v>0.67269999999999996</v>
          </cell>
        </row>
        <row r="1877">
          <cell r="C1877">
            <v>37520</v>
          </cell>
          <cell r="D1877">
            <v>0.59399999999999997</v>
          </cell>
        </row>
        <row r="1878">
          <cell r="C1878">
            <v>37540</v>
          </cell>
          <cell r="D1878">
            <v>0.69320000000000004</v>
          </cell>
        </row>
        <row r="1879">
          <cell r="C1879">
            <v>37560</v>
          </cell>
          <cell r="D1879">
            <v>0.63619999999999999</v>
          </cell>
        </row>
        <row r="1880">
          <cell r="C1880">
            <v>37580</v>
          </cell>
          <cell r="D1880">
            <v>0.69169999999999998</v>
          </cell>
        </row>
        <row r="1881">
          <cell r="C1881">
            <v>37600</v>
          </cell>
          <cell r="D1881">
            <v>0.71430000000000005</v>
          </cell>
        </row>
        <row r="1882">
          <cell r="C1882">
            <v>37620</v>
          </cell>
          <cell r="D1882">
            <v>0.58979999999999999</v>
          </cell>
        </row>
        <row r="1883">
          <cell r="C1883">
            <v>37640</v>
          </cell>
          <cell r="D1883">
            <v>0.60880000000000001</v>
          </cell>
        </row>
        <row r="1884">
          <cell r="C1884">
            <v>37660</v>
          </cell>
          <cell r="D1884">
            <v>0.60819999999999996</v>
          </cell>
        </row>
        <row r="1885">
          <cell r="C1885">
            <v>37680</v>
          </cell>
          <cell r="D1885">
            <v>0.56710000000000005</v>
          </cell>
        </row>
        <row r="1886">
          <cell r="C1886">
            <v>37700</v>
          </cell>
          <cell r="D1886">
            <v>0.58079999999999998</v>
          </cell>
        </row>
        <row r="1887">
          <cell r="C1887">
            <v>37720</v>
          </cell>
          <cell r="D1887">
            <v>0.64980000000000004</v>
          </cell>
        </row>
        <row r="1888">
          <cell r="C1888">
            <v>37740</v>
          </cell>
          <cell r="D1888">
            <v>0.63949999999999996</v>
          </cell>
        </row>
        <row r="1889">
          <cell r="C1889">
            <v>37760</v>
          </cell>
          <cell r="D1889">
            <v>0.66279999999999994</v>
          </cell>
        </row>
        <row r="1890">
          <cell r="C1890">
            <v>37780</v>
          </cell>
          <cell r="D1890">
            <v>0.63219999999999998</v>
          </cell>
        </row>
        <row r="1891">
          <cell r="C1891">
            <v>37800</v>
          </cell>
          <cell r="D1891">
            <v>0.64710000000000001</v>
          </cell>
        </row>
        <row r="1892">
          <cell r="C1892">
            <v>37820</v>
          </cell>
          <cell r="D1892">
            <v>0.64290000000000003</v>
          </cell>
        </row>
        <row r="1893">
          <cell r="C1893">
            <v>37840</v>
          </cell>
          <cell r="D1893">
            <v>0.57320000000000004</v>
          </cell>
        </row>
        <row r="1894">
          <cell r="C1894">
            <v>37860</v>
          </cell>
          <cell r="D1894">
            <v>0.71540000000000004</v>
          </cell>
        </row>
        <row r="1895">
          <cell r="C1895">
            <v>37880</v>
          </cell>
          <cell r="D1895">
            <v>0.55169999999999997</v>
          </cell>
        </row>
        <row r="1896">
          <cell r="C1896">
            <v>37900</v>
          </cell>
          <cell r="D1896">
            <v>0.65029999999999999</v>
          </cell>
        </row>
        <row r="1897">
          <cell r="C1897">
            <v>37920</v>
          </cell>
          <cell r="D1897">
            <v>0.64359999999999995</v>
          </cell>
        </row>
        <row r="1898">
          <cell r="C1898">
            <v>37940</v>
          </cell>
          <cell r="D1898">
            <v>0.59619999999999995</v>
          </cell>
        </row>
        <row r="1899">
          <cell r="C1899">
            <v>37960</v>
          </cell>
          <cell r="D1899">
            <v>0.59219999999999995</v>
          </cell>
        </row>
        <row r="1900">
          <cell r="C1900">
            <v>37980</v>
          </cell>
          <cell r="D1900">
            <v>0.57889999999999997</v>
          </cell>
        </row>
        <row r="1901">
          <cell r="C1901">
            <v>38000</v>
          </cell>
          <cell r="D1901">
            <v>0.60609999999999997</v>
          </cell>
        </row>
        <row r="1902">
          <cell r="C1902">
            <v>38020</v>
          </cell>
          <cell r="D1902">
            <v>0.58840000000000003</v>
          </cell>
        </row>
        <row r="1903">
          <cell r="C1903">
            <v>38040</v>
          </cell>
          <cell r="D1903">
            <v>0.61009999999999998</v>
          </cell>
        </row>
        <row r="1904">
          <cell r="C1904">
            <v>38060</v>
          </cell>
          <cell r="D1904">
            <v>0.625</v>
          </cell>
        </row>
        <row r="1905">
          <cell r="C1905">
            <v>38080</v>
          </cell>
          <cell r="D1905">
            <v>0.63549999999999995</v>
          </cell>
        </row>
        <row r="1906">
          <cell r="C1906">
            <v>38100</v>
          </cell>
          <cell r="D1906">
            <v>0.64510000000000001</v>
          </cell>
        </row>
        <row r="1907">
          <cell r="C1907">
            <v>38120</v>
          </cell>
          <cell r="D1907">
            <v>0.6361</v>
          </cell>
        </row>
        <row r="1908">
          <cell r="C1908">
            <v>38140</v>
          </cell>
          <cell r="D1908">
            <v>0.61360000000000003</v>
          </cell>
        </row>
        <row r="1909">
          <cell r="C1909">
            <v>38160</v>
          </cell>
          <cell r="D1909">
            <v>0.62919999999999998</v>
          </cell>
        </row>
        <row r="1910">
          <cell r="C1910">
            <v>38180</v>
          </cell>
          <cell r="D1910">
            <v>0.5806</v>
          </cell>
        </row>
        <row r="1911">
          <cell r="C1911">
            <v>38200</v>
          </cell>
          <cell r="D1911">
            <v>0.58699999999999997</v>
          </cell>
        </row>
        <row r="1912">
          <cell r="C1912">
            <v>38220</v>
          </cell>
          <cell r="D1912">
            <v>0.57789999999999997</v>
          </cell>
        </row>
        <row r="1913">
          <cell r="C1913">
            <v>38240</v>
          </cell>
          <cell r="D1913">
            <v>0.65500000000000003</v>
          </cell>
        </row>
        <row r="1914">
          <cell r="C1914">
            <v>38260</v>
          </cell>
          <cell r="D1914">
            <v>0.61199999999999999</v>
          </cell>
        </row>
        <row r="1915">
          <cell r="C1915">
            <v>38280</v>
          </cell>
          <cell r="D1915">
            <v>0.6371</v>
          </cell>
        </row>
        <row r="1916">
          <cell r="C1916">
            <v>38300</v>
          </cell>
          <cell r="D1916">
            <v>0.63300000000000001</v>
          </cell>
        </row>
        <row r="1917">
          <cell r="C1917">
            <v>38320</v>
          </cell>
          <cell r="D1917">
            <v>0.63859999999999995</v>
          </cell>
        </row>
        <row r="1918">
          <cell r="C1918">
            <v>38340</v>
          </cell>
          <cell r="D1918">
            <v>0.61460000000000004</v>
          </cell>
        </row>
        <row r="1919">
          <cell r="C1919">
            <v>38360</v>
          </cell>
          <cell r="D1919">
            <v>0.63600000000000001</v>
          </cell>
        </row>
        <row r="1920">
          <cell r="C1920">
            <v>38380</v>
          </cell>
          <cell r="D1920">
            <v>0.59460000000000002</v>
          </cell>
        </row>
        <row r="1921">
          <cell r="C1921">
            <v>38400</v>
          </cell>
          <cell r="D1921">
            <v>0.6321</v>
          </cell>
        </row>
        <row r="1922">
          <cell r="C1922">
            <v>38420</v>
          </cell>
          <cell r="D1922">
            <v>0.61529999999999996</v>
          </cell>
        </row>
        <row r="1923">
          <cell r="C1923">
            <v>38440</v>
          </cell>
          <cell r="D1923">
            <v>0.62949999999999995</v>
          </cell>
        </row>
        <row r="1924">
          <cell r="C1924">
            <v>38460</v>
          </cell>
          <cell r="D1924">
            <v>0.66069999999999995</v>
          </cell>
        </row>
        <row r="1925">
          <cell r="C1925">
            <v>38480</v>
          </cell>
          <cell r="D1925">
            <v>0.6361</v>
          </cell>
        </row>
        <row r="1926">
          <cell r="C1926">
            <v>38500</v>
          </cell>
          <cell r="D1926">
            <v>0.6179</v>
          </cell>
        </row>
        <row r="1927">
          <cell r="C1927">
            <v>38520</v>
          </cell>
          <cell r="D1927">
            <v>0.64870000000000005</v>
          </cell>
        </row>
        <row r="1928">
          <cell r="C1928">
            <v>38540</v>
          </cell>
          <cell r="D1928">
            <v>0.62460000000000004</v>
          </cell>
        </row>
        <row r="1929">
          <cell r="C1929">
            <v>38560</v>
          </cell>
          <cell r="D1929">
            <v>0.6371</v>
          </cell>
        </row>
        <row r="1930">
          <cell r="C1930">
            <v>38580</v>
          </cell>
          <cell r="D1930">
            <v>0.55030000000000001</v>
          </cell>
        </row>
        <row r="1931">
          <cell r="C1931">
            <v>38600</v>
          </cell>
          <cell r="D1931">
            <v>0.57840000000000003</v>
          </cell>
        </row>
        <row r="1932">
          <cell r="C1932">
            <v>38620</v>
          </cell>
          <cell r="D1932">
            <v>0.63690000000000002</v>
          </cell>
        </row>
        <row r="1933">
          <cell r="C1933">
            <v>38640</v>
          </cell>
          <cell r="D1933">
            <v>0.63170000000000004</v>
          </cell>
        </row>
        <row r="1934">
          <cell r="C1934">
            <v>38660</v>
          </cell>
          <cell r="D1934">
            <v>0.58260000000000001</v>
          </cell>
        </row>
        <row r="1935">
          <cell r="C1935">
            <v>38680</v>
          </cell>
          <cell r="D1935">
            <v>0.56100000000000005</v>
          </cell>
        </row>
        <row r="1936">
          <cell r="C1936">
            <v>38700</v>
          </cell>
          <cell r="D1936">
            <v>0.58450000000000002</v>
          </cell>
        </row>
        <row r="1937">
          <cell r="C1937">
            <v>38720</v>
          </cell>
          <cell r="D1937">
            <v>0.64049999999999996</v>
          </cell>
        </row>
        <row r="1938">
          <cell r="C1938">
            <v>38740</v>
          </cell>
          <cell r="D1938">
            <v>0.628</v>
          </cell>
        </row>
        <row r="1939">
          <cell r="C1939">
            <v>38760</v>
          </cell>
          <cell r="D1939">
            <v>0.6038</v>
          </cell>
        </row>
        <row r="1940">
          <cell r="C1940">
            <v>38780</v>
          </cell>
          <cell r="D1940">
            <v>0.6</v>
          </cell>
        </row>
        <row r="1941">
          <cell r="C1941">
            <v>38800</v>
          </cell>
          <cell r="D1941">
            <v>0.64949999999999997</v>
          </cell>
        </row>
        <row r="1942">
          <cell r="C1942">
            <v>38820</v>
          </cell>
          <cell r="D1942">
            <v>0.65300000000000002</v>
          </cell>
        </row>
        <row r="1943">
          <cell r="C1943">
            <v>38840</v>
          </cell>
          <cell r="D1943">
            <v>0.6855</v>
          </cell>
        </row>
        <row r="1944">
          <cell r="C1944">
            <v>38860</v>
          </cell>
          <cell r="D1944">
            <v>0.65780000000000005</v>
          </cell>
        </row>
        <row r="1945">
          <cell r="C1945">
            <v>38880</v>
          </cell>
          <cell r="D1945">
            <v>0.626</v>
          </cell>
        </row>
        <row r="1946">
          <cell r="C1946">
            <v>38900</v>
          </cell>
          <cell r="D1946">
            <v>0.60029999999999994</v>
          </cell>
        </row>
        <row r="1947">
          <cell r="C1947">
            <v>38920</v>
          </cell>
          <cell r="D1947">
            <v>0.63270000000000004</v>
          </cell>
        </row>
        <row r="1948">
          <cell r="C1948">
            <v>38940</v>
          </cell>
          <cell r="D1948">
            <v>0.62680000000000002</v>
          </cell>
        </row>
        <row r="1949">
          <cell r="C1949">
            <v>38960</v>
          </cell>
          <cell r="D1949">
            <v>0.66979999999999995</v>
          </cell>
        </row>
        <row r="1950">
          <cell r="C1950">
            <v>38980</v>
          </cell>
          <cell r="D1950">
            <v>0.62339999999999995</v>
          </cell>
        </row>
        <row r="1951">
          <cell r="C1951">
            <v>39000</v>
          </cell>
          <cell r="D1951">
            <v>0.62280000000000002</v>
          </cell>
        </row>
        <row r="1952">
          <cell r="C1952">
            <v>39020</v>
          </cell>
          <cell r="D1952">
            <v>0.63339999999999996</v>
          </cell>
        </row>
        <row r="1953">
          <cell r="C1953">
            <v>39040</v>
          </cell>
          <cell r="D1953">
            <v>0.64739999999999998</v>
          </cell>
        </row>
        <row r="1954">
          <cell r="C1954">
            <v>39060</v>
          </cell>
          <cell r="D1954">
            <v>0.65249999999999997</v>
          </cell>
        </row>
        <row r="1955">
          <cell r="C1955">
            <v>39080</v>
          </cell>
          <cell r="D1955">
            <v>0.59730000000000005</v>
          </cell>
        </row>
        <row r="1956">
          <cell r="C1956">
            <v>39100</v>
          </cell>
          <cell r="D1956">
            <v>0.64329999999999998</v>
          </cell>
        </row>
        <row r="1957">
          <cell r="C1957">
            <v>39120</v>
          </cell>
          <cell r="D1957">
            <v>0.59540000000000004</v>
          </cell>
        </row>
        <row r="1958">
          <cell r="C1958">
            <v>39140</v>
          </cell>
          <cell r="D1958">
            <v>0.56999999999999995</v>
          </cell>
        </row>
        <row r="1959">
          <cell r="C1959">
            <v>39160</v>
          </cell>
          <cell r="D1959">
            <v>0.64149999999999996</v>
          </cell>
        </row>
        <row r="1960">
          <cell r="C1960">
            <v>39180</v>
          </cell>
          <cell r="D1960">
            <v>0.62739999999999996</v>
          </cell>
        </row>
        <row r="1961">
          <cell r="C1961">
            <v>39200</v>
          </cell>
          <cell r="D1961">
            <v>0.6371</v>
          </cell>
        </row>
        <row r="1962">
          <cell r="C1962">
            <v>39220</v>
          </cell>
          <cell r="D1962">
            <v>0.63049999999999995</v>
          </cell>
        </row>
        <row r="1963">
          <cell r="C1963">
            <v>39240</v>
          </cell>
          <cell r="D1963">
            <v>0.62280000000000002</v>
          </cell>
        </row>
        <row r="1964">
          <cell r="C1964">
            <v>39260</v>
          </cell>
          <cell r="D1964">
            <v>0.64149999999999996</v>
          </cell>
        </row>
        <row r="1965">
          <cell r="C1965">
            <v>39280</v>
          </cell>
          <cell r="D1965">
            <v>0.65780000000000005</v>
          </cell>
        </row>
        <row r="1966">
          <cell r="C1966">
            <v>39300</v>
          </cell>
          <cell r="D1966">
            <v>0.64980000000000004</v>
          </cell>
        </row>
        <row r="1967">
          <cell r="C1967">
            <v>39320</v>
          </cell>
          <cell r="D1967">
            <v>0.63139999999999996</v>
          </cell>
        </row>
        <row r="1968">
          <cell r="C1968">
            <v>39340</v>
          </cell>
          <cell r="D1968">
            <v>0.61070000000000002</v>
          </cell>
        </row>
        <row r="1969">
          <cell r="C1969">
            <v>39360</v>
          </cell>
          <cell r="D1969">
            <v>0.60840000000000005</v>
          </cell>
        </row>
        <row r="1970">
          <cell r="C1970">
            <v>39380</v>
          </cell>
          <cell r="D1970">
            <v>0.62180000000000002</v>
          </cell>
        </row>
        <row r="1971">
          <cell r="C1971">
            <v>39400</v>
          </cell>
          <cell r="D1971">
            <v>0.61170000000000002</v>
          </cell>
        </row>
        <row r="1972">
          <cell r="C1972">
            <v>39420</v>
          </cell>
          <cell r="D1972">
            <v>0.65269999999999995</v>
          </cell>
        </row>
        <row r="1973">
          <cell r="C1973">
            <v>39440</v>
          </cell>
          <cell r="D1973">
            <v>0.65269999999999995</v>
          </cell>
        </row>
        <row r="1974">
          <cell r="C1974">
            <v>39460</v>
          </cell>
          <cell r="D1974">
            <v>0.62180000000000002</v>
          </cell>
        </row>
        <row r="1975">
          <cell r="C1975">
            <v>39480</v>
          </cell>
          <cell r="D1975">
            <v>0.6038</v>
          </cell>
        </row>
        <row r="1976">
          <cell r="C1976">
            <v>39500</v>
          </cell>
          <cell r="D1976">
            <v>0.62580000000000002</v>
          </cell>
        </row>
        <row r="1977">
          <cell r="C1977">
            <v>39520</v>
          </cell>
          <cell r="D1977">
            <v>0.61890000000000001</v>
          </cell>
        </row>
        <row r="1978">
          <cell r="C1978">
            <v>39540</v>
          </cell>
          <cell r="D1978">
            <v>0.64080000000000004</v>
          </cell>
        </row>
        <row r="1979">
          <cell r="C1979">
            <v>39560</v>
          </cell>
          <cell r="D1979">
            <v>0.60840000000000005</v>
          </cell>
        </row>
        <row r="1980">
          <cell r="C1980">
            <v>39580</v>
          </cell>
          <cell r="D1980">
            <v>0.64219999999999999</v>
          </cell>
        </row>
        <row r="1981">
          <cell r="C1981">
            <v>39600</v>
          </cell>
          <cell r="D1981">
            <v>0.65529999999999999</v>
          </cell>
        </row>
        <row r="1982">
          <cell r="C1982">
            <v>39620</v>
          </cell>
          <cell r="D1982">
            <v>0.66339999999999999</v>
          </cell>
        </row>
        <row r="1983">
          <cell r="C1983">
            <v>39640</v>
          </cell>
          <cell r="D1983">
            <v>0.65759999999999996</v>
          </cell>
        </row>
        <row r="1984">
          <cell r="C1984">
            <v>39660</v>
          </cell>
          <cell r="D1984">
            <v>0.67120000000000002</v>
          </cell>
        </row>
        <row r="1985">
          <cell r="C1985">
            <v>39680</v>
          </cell>
          <cell r="D1985">
            <v>0.6552</v>
          </cell>
        </row>
        <row r="1986">
          <cell r="C1986">
            <v>39700</v>
          </cell>
          <cell r="D1986">
            <v>0.65159999999999996</v>
          </cell>
        </row>
        <row r="1987">
          <cell r="C1987">
            <v>39720</v>
          </cell>
          <cell r="D1987">
            <v>0.6522</v>
          </cell>
        </row>
        <row r="1988">
          <cell r="C1988">
            <v>39740</v>
          </cell>
          <cell r="D1988">
            <v>0.65329999999999999</v>
          </cell>
        </row>
        <row r="1989">
          <cell r="C1989">
            <v>39760</v>
          </cell>
          <cell r="D1989">
            <v>0.67510000000000003</v>
          </cell>
        </row>
        <row r="1990">
          <cell r="C1990">
            <v>39780</v>
          </cell>
          <cell r="D1990">
            <v>0.69730000000000003</v>
          </cell>
        </row>
        <row r="1991">
          <cell r="C1991">
            <v>39800</v>
          </cell>
          <cell r="D1991">
            <v>0.69730000000000003</v>
          </cell>
        </row>
        <row r="1992">
          <cell r="C1992">
            <v>39820</v>
          </cell>
          <cell r="D1992">
            <v>0.64800000000000002</v>
          </cell>
        </row>
        <row r="1993">
          <cell r="C1993">
            <v>39840</v>
          </cell>
          <cell r="D1993">
            <v>0.64600000000000002</v>
          </cell>
        </row>
        <row r="1994">
          <cell r="C1994">
            <v>39860</v>
          </cell>
          <cell r="D1994">
            <v>0.65390000000000004</v>
          </cell>
        </row>
        <row r="1995">
          <cell r="C1995">
            <v>39880</v>
          </cell>
          <cell r="D1995">
            <v>0.64629999999999999</v>
          </cell>
        </row>
        <row r="1996">
          <cell r="C1996">
            <v>39900</v>
          </cell>
          <cell r="D1996">
            <v>0.63939999999999997</v>
          </cell>
        </row>
        <row r="1997">
          <cell r="C1997">
            <v>39920</v>
          </cell>
          <cell r="D1997">
            <v>0.63880000000000003</v>
          </cell>
        </row>
        <row r="1998">
          <cell r="C1998">
            <v>39940</v>
          </cell>
          <cell r="D1998">
            <v>0.65169999999999995</v>
          </cell>
        </row>
        <row r="1999">
          <cell r="C1999">
            <v>39960</v>
          </cell>
          <cell r="D1999">
            <v>0.66879999999999995</v>
          </cell>
        </row>
        <row r="2000">
          <cell r="C2000">
            <v>39980</v>
          </cell>
          <cell r="D2000">
            <v>0.68059999999999998</v>
          </cell>
        </row>
        <row r="2001">
          <cell r="C2001">
            <v>40000</v>
          </cell>
          <cell r="D2001">
            <v>0.69730000000000003</v>
          </cell>
        </row>
        <row r="2002">
          <cell r="C2002">
            <v>40020</v>
          </cell>
          <cell r="D2002">
            <v>0.65810000000000002</v>
          </cell>
        </row>
        <row r="2003">
          <cell r="C2003">
            <v>40040</v>
          </cell>
          <cell r="D2003">
            <v>0.64159999999999995</v>
          </cell>
        </row>
        <row r="2004">
          <cell r="C2004">
            <v>40060</v>
          </cell>
          <cell r="D2004">
            <v>0.64259999999999995</v>
          </cell>
        </row>
        <row r="2005">
          <cell r="C2005">
            <v>40080</v>
          </cell>
          <cell r="D2005">
            <v>0.62170000000000003</v>
          </cell>
        </row>
        <row r="2006">
          <cell r="C2006">
            <v>40100</v>
          </cell>
          <cell r="D2006">
            <v>0.62370000000000003</v>
          </cell>
        </row>
        <row r="2007">
          <cell r="C2007">
            <v>40120</v>
          </cell>
          <cell r="D2007">
            <v>0.65059999999999996</v>
          </cell>
        </row>
        <row r="2008">
          <cell r="C2008">
            <v>40140</v>
          </cell>
          <cell r="D2008">
            <v>0.65990000000000004</v>
          </cell>
        </row>
        <row r="2009">
          <cell r="C2009">
            <v>40160</v>
          </cell>
          <cell r="D2009">
            <v>0.69889999999999997</v>
          </cell>
        </row>
        <row r="2010">
          <cell r="C2010">
            <v>40180</v>
          </cell>
          <cell r="D2010">
            <v>0.69850000000000001</v>
          </cell>
        </row>
        <row r="2011">
          <cell r="C2011">
            <v>40200</v>
          </cell>
          <cell r="D2011">
            <v>0.63570000000000004</v>
          </cell>
        </row>
        <row r="2012">
          <cell r="C2012">
            <v>40220</v>
          </cell>
          <cell r="D2012">
            <v>0.62829999999999997</v>
          </cell>
        </row>
        <row r="2013">
          <cell r="C2013">
            <v>40240</v>
          </cell>
          <cell r="D2013">
            <v>0.63939999999999997</v>
          </cell>
        </row>
        <row r="2014">
          <cell r="C2014">
            <v>40260</v>
          </cell>
          <cell r="D2014">
            <v>0.65229999999999999</v>
          </cell>
        </row>
        <row r="2015">
          <cell r="C2015">
            <v>40280</v>
          </cell>
          <cell r="D2015">
            <v>0.6946</v>
          </cell>
        </row>
        <row r="2016">
          <cell r="C2016">
            <v>40300</v>
          </cell>
          <cell r="D2016">
            <v>0.67779999999999996</v>
          </cell>
        </row>
        <row r="2017">
          <cell r="C2017">
            <v>40320</v>
          </cell>
          <cell r="D2017">
            <v>0.66239999999999999</v>
          </cell>
        </row>
        <row r="2018">
          <cell r="C2018">
            <v>40340</v>
          </cell>
          <cell r="D2018">
            <v>0.65629999999999999</v>
          </cell>
        </row>
        <row r="2019">
          <cell r="C2019">
            <v>40360</v>
          </cell>
          <cell r="D2019">
            <v>0.66249999999999998</v>
          </cell>
        </row>
        <row r="2020">
          <cell r="C2020">
            <v>40380</v>
          </cell>
          <cell r="D2020">
            <v>0.71130000000000004</v>
          </cell>
        </row>
        <row r="2021">
          <cell r="C2021">
            <v>40400</v>
          </cell>
          <cell r="D2021">
            <v>0.68840000000000001</v>
          </cell>
        </row>
        <row r="2022">
          <cell r="C2022">
            <v>40420</v>
          </cell>
          <cell r="D2022">
            <v>0.68159999999999998</v>
          </cell>
        </row>
        <row r="2023">
          <cell r="C2023">
            <v>40440</v>
          </cell>
          <cell r="D2023">
            <v>0.67330000000000001</v>
          </cell>
        </row>
        <row r="2024">
          <cell r="C2024">
            <v>40460</v>
          </cell>
          <cell r="D2024">
            <v>0.71309999999999996</v>
          </cell>
        </row>
        <row r="2025">
          <cell r="C2025">
            <v>40480</v>
          </cell>
          <cell r="D2025">
            <v>0.68120000000000003</v>
          </cell>
        </row>
        <row r="2026">
          <cell r="C2026">
            <v>40500</v>
          </cell>
          <cell r="D2026">
            <v>0.70309999999999995</v>
          </cell>
        </row>
        <row r="2027">
          <cell r="C2027">
            <v>40520</v>
          </cell>
          <cell r="D2027">
            <v>0.68830000000000002</v>
          </cell>
        </row>
        <row r="2028">
          <cell r="C2028">
            <v>40540</v>
          </cell>
          <cell r="D2028">
            <v>0.69840000000000002</v>
          </cell>
        </row>
        <row r="2029">
          <cell r="C2029">
            <v>40560</v>
          </cell>
          <cell r="D2029">
            <v>0.6623</v>
          </cell>
        </row>
        <row r="2030">
          <cell r="C2030">
            <v>40580</v>
          </cell>
          <cell r="D2030">
            <v>0.64910000000000001</v>
          </cell>
        </row>
        <row r="2031">
          <cell r="C2031">
            <v>40600</v>
          </cell>
          <cell r="D2031">
            <v>0.65620000000000001</v>
          </cell>
        </row>
        <row r="2032">
          <cell r="C2032">
            <v>40620</v>
          </cell>
          <cell r="D2032">
            <v>0.63639999999999997</v>
          </cell>
        </row>
        <row r="2033">
          <cell r="C2033">
            <v>40640</v>
          </cell>
          <cell r="D2033">
            <v>0.62309999999999999</v>
          </cell>
        </row>
        <row r="2034">
          <cell r="C2034">
            <v>40660</v>
          </cell>
          <cell r="D2034">
            <v>0.63539999999999996</v>
          </cell>
        </row>
        <row r="2035">
          <cell r="C2035">
            <v>40680</v>
          </cell>
          <cell r="D2035">
            <v>0.59370000000000001</v>
          </cell>
        </row>
        <row r="2036">
          <cell r="C2036">
            <v>40700</v>
          </cell>
          <cell r="D2036">
            <v>0.6825</v>
          </cell>
        </row>
        <row r="2037">
          <cell r="C2037">
            <v>40720</v>
          </cell>
          <cell r="D2037">
            <v>0.67320000000000002</v>
          </cell>
        </row>
        <row r="2038">
          <cell r="C2038">
            <v>40740</v>
          </cell>
          <cell r="D2038">
            <v>0.76400000000000001</v>
          </cell>
        </row>
        <row r="2039">
          <cell r="C2039">
            <v>40760</v>
          </cell>
          <cell r="D2039">
            <v>0.72019999999999995</v>
          </cell>
        </row>
        <row r="2040">
          <cell r="C2040">
            <v>40780</v>
          </cell>
          <cell r="D2040">
            <v>0.67210000000000003</v>
          </cell>
        </row>
        <row r="2041">
          <cell r="C2041">
            <v>40800</v>
          </cell>
          <cell r="D2041">
            <v>0.72609999999999997</v>
          </cell>
        </row>
        <row r="2042">
          <cell r="C2042">
            <v>40820</v>
          </cell>
          <cell r="D2042">
            <v>0.69920000000000004</v>
          </cell>
        </row>
        <row r="2043">
          <cell r="C2043">
            <v>40840</v>
          </cell>
          <cell r="D2043">
            <v>0.73709999999999998</v>
          </cell>
        </row>
        <row r="2044">
          <cell r="C2044">
            <v>40860</v>
          </cell>
          <cell r="D2044">
            <v>0.74250000000000005</v>
          </cell>
        </row>
        <row r="2045">
          <cell r="C2045">
            <v>40880</v>
          </cell>
          <cell r="D2045">
            <v>0.73980000000000001</v>
          </cell>
        </row>
        <row r="2046">
          <cell r="C2046">
            <v>40900</v>
          </cell>
          <cell r="D2046">
            <v>0.70440000000000003</v>
          </cell>
        </row>
        <row r="2047">
          <cell r="C2047">
            <v>40920</v>
          </cell>
          <cell r="D2047">
            <v>0.71609999999999996</v>
          </cell>
        </row>
        <row r="2048">
          <cell r="C2048">
            <v>40940</v>
          </cell>
          <cell r="D2048">
            <v>0.70889999999999997</v>
          </cell>
        </row>
        <row r="2049">
          <cell r="C2049">
            <v>40960</v>
          </cell>
          <cell r="D2049">
            <v>0.73360000000000003</v>
          </cell>
        </row>
        <row r="2050">
          <cell r="C2050">
            <v>40980</v>
          </cell>
          <cell r="D2050">
            <v>0.75670000000000004</v>
          </cell>
        </row>
        <row r="2051">
          <cell r="C2051">
            <v>41000</v>
          </cell>
          <cell r="D2051">
            <v>0.82699999999999996</v>
          </cell>
        </row>
        <row r="2052">
          <cell r="C2052">
            <v>41020</v>
          </cell>
          <cell r="D2052">
            <v>0.72619999999999996</v>
          </cell>
        </row>
        <row r="2053">
          <cell r="C2053">
            <v>41040</v>
          </cell>
          <cell r="D2053">
            <v>0.7107</v>
          </cell>
        </row>
        <row r="2054">
          <cell r="C2054">
            <v>41060</v>
          </cell>
          <cell r="D2054">
            <v>0.72809999999999997</v>
          </cell>
        </row>
        <row r="2055">
          <cell r="C2055">
            <v>41080</v>
          </cell>
          <cell r="D2055">
            <v>0.71260000000000001</v>
          </cell>
        </row>
        <row r="2056">
          <cell r="C2056">
            <v>41100</v>
          </cell>
          <cell r="D2056">
            <v>0.72919999999999996</v>
          </cell>
        </row>
        <row r="2057">
          <cell r="C2057">
            <v>41120</v>
          </cell>
          <cell r="D2057">
            <v>0.6996</v>
          </cell>
        </row>
        <row r="2058">
          <cell r="C2058">
            <v>41140</v>
          </cell>
          <cell r="D2058">
            <v>0.71899999999999997</v>
          </cell>
        </row>
        <row r="2059">
          <cell r="C2059">
            <v>41160</v>
          </cell>
          <cell r="D2059">
            <v>0.70209999999999995</v>
          </cell>
        </row>
        <row r="2060">
          <cell r="C2060">
            <v>41180</v>
          </cell>
          <cell r="D2060">
            <v>0.7772</v>
          </cell>
        </row>
        <row r="2061">
          <cell r="C2061">
            <v>41200</v>
          </cell>
          <cell r="D2061">
            <v>0.73680000000000001</v>
          </cell>
        </row>
        <row r="2062">
          <cell r="C2062">
            <v>41220</v>
          </cell>
          <cell r="D2062">
            <v>0.67190000000000005</v>
          </cell>
        </row>
        <row r="2063">
          <cell r="C2063">
            <v>41240</v>
          </cell>
          <cell r="D2063">
            <v>0.72260000000000002</v>
          </cell>
        </row>
        <row r="2064">
          <cell r="C2064">
            <v>41260</v>
          </cell>
          <cell r="D2064">
            <v>0.76249999999999996</v>
          </cell>
        </row>
        <row r="2065">
          <cell r="C2065">
            <v>41280</v>
          </cell>
          <cell r="D2065">
            <v>0.90069999999999995</v>
          </cell>
        </row>
        <row r="2066">
          <cell r="C2066">
            <v>41300</v>
          </cell>
          <cell r="D2066">
            <v>0.73040000000000005</v>
          </cell>
        </row>
        <row r="2067">
          <cell r="C2067">
            <v>41320</v>
          </cell>
          <cell r="D2067">
            <v>0.69399999999999995</v>
          </cell>
        </row>
        <row r="2068">
          <cell r="C2068">
            <v>41340</v>
          </cell>
          <cell r="D2068">
            <v>0.68610000000000004</v>
          </cell>
        </row>
        <row r="2069">
          <cell r="C2069">
            <v>41360</v>
          </cell>
          <cell r="D2069">
            <v>0.71909999999999996</v>
          </cell>
        </row>
        <row r="2070">
          <cell r="C2070">
            <v>41380</v>
          </cell>
          <cell r="D2070">
            <v>0.68</v>
          </cell>
        </row>
        <row r="2071">
          <cell r="C2071">
            <v>41400</v>
          </cell>
          <cell r="D2071">
            <v>0.71399999999999997</v>
          </cell>
        </row>
        <row r="2072">
          <cell r="C2072">
            <v>41420</v>
          </cell>
          <cell r="D2072">
            <v>0.73560000000000003</v>
          </cell>
        </row>
        <row r="2073">
          <cell r="C2073">
            <v>41440</v>
          </cell>
          <cell r="D2073">
            <v>0.70879999999999999</v>
          </cell>
        </row>
        <row r="2074">
          <cell r="C2074">
            <v>41460</v>
          </cell>
          <cell r="D2074">
            <v>0.72199999999999998</v>
          </cell>
        </row>
        <row r="2075">
          <cell r="C2075">
            <v>41480</v>
          </cell>
          <cell r="D2075">
            <v>0.68669999999999998</v>
          </cell>
        </row>
        <row r="2076">
          <cell r="C2076">
            <v>41500</v>
          </cell>
          <cell r="D2076">
            <v>0.6643</v>
          </cell>
        </row>
        <row r="2077">
          <cell r="C2077">
            <v>41520</v>
          </cell>
          <cell r="D2077">
            <v>0.67449999999999999</v>
          </cell>
        </row>
        <row r="2078">
          <cell r="C2078">
            <v>41540</v>
          </cell>
          <cell r="D2078">
            <v>0.69420000000000004</v>
          </cell>
        </row>
        <row r="2079">
          <cell r="C2079">
            <v>41560</v>
          </cell>
          <cell r="D2079">
            <v>0.72289999999999999</v>
          </cell>
        </row>
        <row r="2080">
          <cell r="C2080">
            <v>41580</v>
          </cell>
          <cell r="D2080">
            <v>0.75529999999999997</v>
          </cell>
        </row>
        <row r="2081">
          <cell r="C2081">
            <v>41600</v>
          </cell>
          <cell r="D2081">
            <v>0.79959999999999998</v>
          </cell>
        </row>
        <row r="2082">
          <cell r="C2082">
            <v>41620</v>
          </cell>
          <cell r="D2082">
            <v>0.76590000000000003</v>
          </cell>
        </row>
        <row r="2083">
          <cell r="C2083">
            <v>41640</v>
          </cell>
          <cell r="D2083">
            <v>0.76949999999999996</v>
          </cell>
        </row>
        <row r="2084">
          <cell r="C2084">
            <v>41660</v>
          </cell>
          <cell r="D2084">
            <v>0.77690000000000003</v>
          </cell>
        </row>
        <row r="2085">
          <cell r="C2085">
            <v>41680</v>
          </cell>
          <cell r="D2085">
            <v>0.78049999999999997</v>
          </cell>
        </row>
        <row r="2086">
          <cell r="C2086">
            <v>41700</v>
          </cell>
          <cell r="D2086">
            <v>0.74690000000000001</v>
          </cell>
        </row>
        <row r="2087">
          <cell r="C2087">
            <v>41720</v>
          </cell>
          <cell r="D2087">
            <v>0.74329999999999996</v>
          </cell>
        </row>
        <row r="2088">
          <cell r="C2088">
            <v>41740</v>
          </cell>
          <cell r="D2088">
            <v>0.76470000000000005</v>
          </cell>
        </row>
        <row r="2089">
          <cell r="C2089">
            <v>41760</v>
          </cell>
          <cell r="D2089">
            <v>0.7621</v>
          </cell>
        </row>
        <row r="2090">
          <cell r="C2090">
            <v>41780</v>
          </cell>
          <cell r="D2090">
            <v>0.79559999999999997</v>
          </cell>
        </row>
        <row r="2091">
          <cell r="C2091">
            <v>41800</v>
          </cell>
          <cell r="D2091">
            <v>0.79239999999999999</v>
          </cell>
        </row>
        <row r="2092">
          <cell r="C2092">
            <v>41820</v>
          </cell>
          <cell r="D2092">
            <v>0.78239999999999998</v>
          </cell>
        </row>
        <row r="2093">
          <cell r="C2093">
            <v>41840</v>
          </cell>
          <cell r="D2093">
            <v>0.75649999999999995</v>
          </cell>
        </row>
        <row r="2094">
          <cell r="C2094">
            <v>41860</v>
          </cell>
          <cell r="D2094">
            <v>0.63819999999999999</v>
          </cell>
        </row>
        <row r="2095">
          <cell r="C2095">
            <v>41880</v>
          </cell>
          <cell r="D2095">
            <v>0.69010000000000005</v>
          </cell>
        </row>
        <row r="2096">
          <cell r="C2096">
            <v>41900</v>
          </cell>
          <cell r="D2096">
            <v>0.67190000000000005</v>
          </cell>
        </row>
        <row r="2097">
          <cell r="C2097">
            <v>41920</v>
          </cell>
          <cell r="D2097">
            <v>0.6855</v>
          </cell>
        </row>
        <row r="2098">
          <cell r="C2098">
            <v>41940</v>
          </cell>
          <cell r="D2098">
            <v>0.71189999999999998</v>
          </cell>
        </row>
        <row r="2099">
          <cell r="C2099">
            <v>41960</v>
          </cell>
          <cell r="D2099">
            <v>0.67120000000000002</v>
          </cell>
        </row>
        <row r="2100">
          <cell r="C2100">
            <v>41980</v>
          </cell>
          <cell r="D2100">
            <v>0.66379999999999995</v>
          </cell>
        </row>
        <row r="2101">
          <cell r="C2101">
            <v>42000</v>
          </cell>
          <cell r="D2101">
            <v>0.68049999999999999</v>
          </cell>
        </row>
        <row r="2102">
          <cell r="C2102">
            <v>42020</v>
          </cell>
          <cell r="D2102">
            <v>0.71419999999999995</v>
          </cell>
        </row>
        <row r="2103">
          <cell r="C2103">
            <v>42040</v>
          </cell>
          <cell r="D2103">
            <v>0.69540000000000002</v>
          </cell>
        </row>
        <row r="2104">
          <cell r="C2104">
            <v>42060</v>
          </cell>
          <cell r="D2104">
            <v>0.69850000000000001</v>
          </cell>
        </row>
        <row r="2105">
          <cell r="C2105">
            <v>42080</v>
          </cell>
          <cell r="D2105">
            <v>0.68989999999999996</v>
          </cell>
        </row>
        <row r="2106">
          <cell r="C2106">
            <v>42100</v>
          </cell>
          <cell r="D2106">
            <v>0.70820000000000005</v>
          </cell>
        </row>
        <row r="2107">
          <cell r="C2107">
            <v>42120</v>
          </cell>
          <cell r="D2107">
            <v>0.7137</v>
          </cell>
        </row>
        <row r="2108">
          <cell r="C2108">
            <v>42140</v>
          </cell>
          <cell r="D2108">
            <v>0.73060000000000003</v>
          </cell>
        </row>
        <row r="2109">
          <cell r="C2109">
            <v>42160</v>
          </cell>
          <cell r="D2109">
            <v>0.73750000000000004</v>
          </cell>
        </row>
        <row r="2110">
          <cell r="C2110">
            <v>42180</v>
          </cell>
          <cell r="D2110">
            <v>0.7631</v>
          </cell>
        </row>
        <row r="2111">
          <cell r="C2111">
            <v>42200</v>
          </cell>
          <cell r="D2111">
            <v>0.73780000000000001</v>
          </cell>
        </row>
        <row r="2112">
          <cell r="C2112">
            <v>42220</v>
          </cell>
          <cell r="D2112">
            <v>0.69359999999999999</v>
          </cell>
        </row>
        <row r="2113">
          <cell r="C2113">
            <v>42240</v>
          </cell>
          <cell r="D2113">
            <v>0.70830000000000004</v>
          </cell>
        </row>
        <row r="2114">
          <cell r="C2114">
            <v>42260</v>
          </cell>
          <cell r="D2114">
            <v>0.67110000000000003</v>
          </cell>
        </row>
        <row r="2115">
          <cell r="C2115">
            <v>42280</v>
          </cell>
          <cell r="D2115">
            <v>0.65169999999999995</v>
          </cell>
        </row>
        <row r="2116">
          <cell r="C2116">
            <v>42300</v>
          </cell>
          <cell r="D2116">
            <v>0.67569999999999997</v>
          </cell>
        </row>
        <row r="2117">
          <cell r="C2117">
            <v>42320</v>
          </cell>
          <cell r="D2117">
            <v>0.67630000000000001</v>
          </cell>
        </row>
        <row r="2118">
          <cell r="C2118">
            <v>42340</v>
          </cell>
          <cell r="D2118">
            <v>0.66920000000000002</v>
          </cell>
        </row>
        <row r="2119">
          <cell r="C2119">
            <v>42360</v>
          </cell>
          <cell r="D2119">
            <v>0.74360000000000004</v>
          </cell>
        </row>
        <row r="2120">
          <cell r="C2120">
            <v>42380</v>
          </cell>
          <cell r="D2120">
            <v>0.75390000000000001</v>
          </cell>
        </row>
        <row r="2121">
          <cell r="C2121">
            <v>42400</v>
          </cell>
          <cell r="D2121">
            <v>0.67630000000000001</v>
          </cell>
        </row>
        <row r="2122">
          <cell r="C2122">
            <v>42420</v>
          </cell>
          <cell r="D2122">
            <v>0.6673</v>
          </cell>
        </row>
        <row r="2123">
          <cell r="C2123">
            <v>42440</v>
          </cell>
          <cell r="D2123">
            <v>0.68479999999999996</v>
          </cell>
        </row>
        <row r="2124">
          <cell r="C2124">
            <v>42460</v>
          </cell>
          <cell r="D2124">
            <v>0.64149999999999996</v>
          </cell>
        </row>
        <row r="2125">
          <cell r="C2125">
            <v>42480</v>
          </cell>
          <cell r="D2125">
            <v>0.65529999999999999</v>
          </cell>
        </row>
        <row r="2126">
          <cell r="C2126">
            <v>42500</v>
          </cell>
          <cell r="D2126">
            <v>0.61980000000000002</v>
          </cell>
        </row>
        <row r="2127">
          <cell r="C2127">
            <v>42520</v>
          </cell>
          <cell r="D2127">
            <v>0.60360000000000003</v>
          </cell>
        </row>
        <row r="2128">
          <cell r="C2128">
            <v>42540</v>
          </cell>
          <cell r="D2128">
            <v>0.66790000000000005</v>
          </cell>
        </row>
        <row r="2129">
          <cell r="C2129">
            <v>42560</v>
          </cell>
          <cell r="D2129">
            <v>0.65200000000000002</v>
          </cell>
        </row>
        <row r="2130">
          <cell r="C2130">
            <v>42580</v>
          </cell>
          <cell r="D2130">
            <v>0.6794</v>
          </cell>
        </row>
        <row r="2131">
          <cell r="C2131">
            <v>42600</v>
          </cell>
          <cell r="D2131">
            <v>0.67889999999999995</v>
          </cell>
        </row>
        <row r="2132">
          <cell r="C2132">
            <v>42620</v>
          </cell>
          <cell r="D2132">
            <v>0.62119999999999997</v>
          </cell>
        </row>
        <row r="2133">
          <cell r="C2133">
            <v>42640</v>
          </cell>
          <cell r="D2133">
            <v>0.63759999999999994</v>
          </cell>
        </row>
        <row r="2134">
          <cell r="C2134">
            <v>42660</v>
          </cell>
          <cell r="D2134">
            <v>0.6361</v>
          </cell>
        </row>
        <row r="2135">
          <cell r="C2135">
            <v>42680</v>
          </cell>
          <cell r="D2135">
            <v>0.68630000000000002</v>
          </cell>
        </row>
        <row r="2136">
          <cell r="C2136">
            <v>42700</v>
          </cell>
          <cell r="D2136">
            <v>0.62949999999999995</v>
          </cell>
        </row>
        <row r="2137">
          <cell r="C2137">
            <v>42720</v>
          </cell>
          <cell r="D2137">
            <v>0.62460000000000004</v>
          </cell>
        </row>
        <row r="2138">
          <cell r="C2138">
            <v>42740</v>
          </cell>
          <cell r="D2138">
            <v>0.62619999999999998</v>
          </cell>
        </row>
        <row r="2139">
          <cell r="C2139">
            <v>42760</v>
          </cell>
          <cell r="D2139">
            <v>0.70430000000000004</v>
          </cell>
        </row>
        <row r="2140">
          <cell r="C2140">
            <v>42780</v>
          </cell>
          <cell r="D2140">
            <v>0.66190000000000004</v>
          </cell>
        </row>
        <row r="2141">
          <cell r="C2141">
            <v>42800</v>
          </cell>
          <cell r="D2141">
            <v>0.62319999999999998</v>
          </cell>
        </row>
        <row r="2142">
          <cell r="C2142">
            <v>42820</v>
          </cell>
          <cell r="D2142">
            <v>0.66139999999999999</v>
          </cell>
        </row>
        <row r="2143">
          <cell r="C2143">
            <v>42840</v>
          </cell>
          <cell r="D2143">
            <v>0.68469999999999998</v>
          </cell>
        </row>
        <row r="2144">
          <cell r="C2144">
            <v>42860</v>
          </cell>
          <cell r="D2144">
            <v>0.69269999999999998</v>
          </cell>
        </row>
        <row r="2145">
          <cell r="C2145">
            <v>42880</v>
          </cell>
          <cell r="D2145">
            <v>0.69410000000000005</v>
          </cell>
        </row>
        <row r="2146">
          <cell r="C2146">
            <v>42900</v>
          </cell>
          <cell r="D2146">
            <v>0.73050000000000004</v>
          </cell>
        </row>
        <row r="2147">
          <cell r="C2147">
            <v>42920</v>
          </cell>
          <cell r="D2147">
            <v>0.68830000000000002</v>
          </cell>
        </row>
        <row r="2148">
          <cell r="C2148">
            <v>42940</v>
          </cell>
          <cell r="D2148">
            <v>0.69869999999999999</v>
          </cell>
        </row>
        <row r="2149">
          <cell r="C2149">
            <v>42960</v>
          </cell>
          <cell r="D2149">
            <v>0.71250000000000002</v>
          </cell>
        </row>
        <row r="2150">
          <cell r="C2150">
            <v>42980</v>
          </cell>
          <cell r="D2150">
            <v>0.72940000000000005</v>
          </cell>
        </row>
        <row r="2151">
          <cell r="C2151">
            <v>43000</v>
          </cell>
          <cell r="D2151">
            <v>0.72499999999999998</v>
          </cell>
        </row>
        <row r="2152">
          <cell r="C2152">
            <v>43020</v>
          </cell>
          <cell r="D2152">
            <v>0.70379999999999998</v>
          </cell>
        </row>
        <row r="2153">
          <cell r="C2153">
            <v>43040</v>
          </cell>
          <cell r="D2153">
            <v>0.69240000000000002</v>
          </cell>
        </row>
        <row r="2154">
          <cell r="C2154">
            <v>43060</v>
          </cell>
          <cell r="D2154">
            <v>0.73199999999999998</v>
          </cell>
        </row>
        <row r="2155">
          <cell r="C2155">
            <v>43080</v>
          </cell>
          <cell r="D2155">
            <v>0.73429999999999995</v>
          </cell>
        </row>
        <row r="2156">
          <cell r="C2156">
            <v>43100</v>
          </cell>
          <cell r="D2156">
            <v>0.64900000000000002</v>
          </cell>
        </row>
        <row r="2157">
          <cell r="C2157">
            <v>43120</v>
          </cell>
          <cell r="D2157">
            <v>0.69940000000000002</v>
          </cell>
        </row>
        <row r="2158">
          <cell r="C2158">
            <v>43140</v>
          </cell>
          <cell r="D2158">
            <v>0.65400000000000003</v>
          </cell>
        </row>
        <row r="2159">
          <cell r="C2159">
            <v>43160</v>
          </cell>
          <cell r="D2159">
            <v>0.64339999999999997</v>
          </cell>
        </row>
        <row r="2160">
          <cell r="C2160">
            <v>43180</v>
          </cell>
          <cell r="D2160">
            <v>0.65229999999999999</v>
          </cell>
        </row>
        <row r="2161">
          <cell r="C2161">
            <v>43200</v>
          </cell>
          <cell r="D2161">
            <v>0.72170000000000001</v>
          </cell>
        </row>
        <row r="2162">
          <cell r="C2162">
            <v>43220</v>
          </cell>
          <cell r="D2162">
            <v>0.67930000000000001</v>
          </cell>
        </row>
        <row r="2163">
          <cell r="C2163">
            <v>43240</v>
          </cell>
          <cell r="D2163">
            <v>0.71899999999999997</v>
          </cell>
        </row>
        <row r="2164">
          <cell r="C2164">
            <v>43260</v>
          </cell>
          <cell r="D2164">
            <v>0.74509999999999998</v>
          </cell>
        </row>
        <row r="2165">
          <cell r="C2165">
            <v>43280</v>
          </cell>
          <cell r="D2165">
            <v>0.71260000000000001</v>
          </cell>
        </row>
        <row r="2166">
          <cell r="C2166">
            <v>43300</v>
          </cell>
          <cell r="D2166">
            <v>0.72450000000000003</v>
          </cell>
        </row>
        <row r="2167">
          <cell r="C2167">
            <v>43320</v>
          </cell>
          <cell r="D2167">
            <v>0.69789999999999996</v>
          </cell>
        </row>
        <row r="2168">
          <cell r="C2168">
            <v>43340</v>
          </cell>
          <cell r="D2168">
            <v>0.68240000000000001</v>
          </cell>
        </row>
        <row r="2169">
          <cell r="C2169">
            <v>43360</v>
          </cell>
          <cell r="D2169">
            <v>0.70650000000000002</v>
          </cell>
        </row>
        <row r="2170">
          <cell r="C2170">
            <v>43380</v>
          </cell>
          <cell r="D2170">
            <v>0.70379999999999998</v>
          </cell>
        </row>
        <row r="2171">
          <cell r="C2171">
            <v>43400</v>
          </cell>
          <cell r="D2171">
            <v>0.67059999999999997</v>
          </cell>
        </row>
        <row r="2172">
          <cell r="C2172">
            <v>43420</v>
          </cell>
          <cell r="D2172">
            <v>0.69120000000000004</v>
          </cell>
        </row>
        <row r="2173">
          <cell r="C2173">
            <v>43440</v>
          </cell>
          <cell r="D2173">
            <v>0.69699999999999995</v>
          </cell>
        </row>
        <row r="2174">
          <cell r="C2174">
            <v>43460</v>
          </cell>
          <cell r="D2174">
            <v>0.69130000000000003</v>
          </cell>
        </row>
        <row r="2175">
          <cell r="C2175">
            <v>43480</v>
          </cell>
          <cell r="D2175">
            <v>0.69330000000000003</v>
          </cell>
        </row>
        <row r="2176">
          <cell r="C2176">
            <v>43500</v>
          </cell>
          <cell r="D2176">
            <v>0.71719999999999995</v>
          </cell>
        </row>
        <row r="2177">
          <cell r="C2177">
            <v>43520</v>
          </cell>
          <cell r="D2177">
            <v>0.71350000000000002</v>
          </cell>
        </row>
        <row r="2178">
          <cell r="C2178">
            <v>43540</v>
          </cell>
          <cell r="D2178">
            <v>0.70799999999999996</v>
          </cell>
        </row>
        <row r="2179">
          <cell r="C2179">
            <v>43560</v>
          </cell>
          <cell r="D2179">
            <v>0.69369999999999998</v>
          </cell>
        </row>
        <row r="2180">
          <cell r="C2180">
            <v>43580</v>
          </cell>
          <cell r="D2180">
            <v>0.70099999999999996</v>
          </cell>
        </row>
        <row r="2181">
          <cell r="C2181">
            <v>43600</v>
          </cell>
          <cell r="D2181">
            <v>0.70660000000000001</v>
          </cell>
        </row>
        <row r="2182">
          <cell r="C2182">
            <v>43620</v>
          </cell>
          <cell r="D2182">
            <v>0.71299999999999997</v>
          </cell>
        </row>
        <row r="2183">
          <cell r="C2183">
            <v>43640</v>
          </cell>
          <cell r="D2183">
            <v>0.68710000000000004</v>
          </cell>
        </row>
        <row r="2184">
          <cell r="C2184">
            <v>43660</v>
          </cell>
          <cell r="D2184">
            <v>0.66269999999999996</v>
          </cell>
        </row>
        <row r="2185">
          <cell r="C2185">
            <v>43680</v>
          </cell>
          <cell r="D2185">
            <v>0.63980000000000004</v>
          </cell>
        </row>
        <row r="2186">
          <cell r="C2186">
            <v>43700</v>
          </cell>
          <cell r="D2186">
            <v>0.67059999999999997</v>
          </cell>
        </row>
        <row r="2187">
          <cell r="C2187">
            <v>43720</v>
          </cell>
          <cell r="D2187">
            <v>0.67510000000000003</v>
          </cell>
        </row>
        <row r="2188">
          <cell r="C2188">
            <v>43740</v>
          </cell>
          <cell r="D2188">
            <v>0.66910000000000003</v>
          </cell>
        </row>
        <row r="2189">
          <cell r="C2189">
            <v>43760</v>
          </cell>
          <cell r="D2189">
            <v>0.67310000000000003</v>
          </cell>
        </row>
        <row r="2190">
          <cell r="C2190">
            <v>43780</v>
          </cell>
          <cell r="D2190">
            <v>0.67420000000000002</v>
          </cell>
        </row>
        <row r="2191">
          <cell r="C2191">
            <v>43800</v>
          </cell>
          <cell r="D2191">
            <v>0.66120000000000001</v>
          </cell>
        </row>
        <row r="2192">
          <cell r="C2192">
            <v>43820</v>
          </cell>
          <cell r="D2192">
            <v>0.70669999999999999</v>
          </cell>
        </row>
        <row r="2193">
          <cell r="C2193">
            <v>43840</v>
          </cell>
          <cell r="D2193">
            <v>0.72860000000000003</v>
          </cell>
        </row>
        <row r="2194">
          <cell r="C2194">
            <v>43860</v>
          </cell>
          <cell r="D2194">
            <v>0.76239999999999997</v>
          </cell>
        </row>
        <row r="2195">
          <cell r="C2195">
            <v>43880</v>
          </cell>
          <cell r="D2195">
            <v>0.76739999999999997</v>
          </cell>
        </row>
        <row r="2196">
          <cell r="C2196">
            <v>43900</v>
          </cell>
          <cell r="D2196">
            <v>0.75390000000000001</v>
          </cell>
        </row>
        <row r="2197">
          <cell r="C2197">
            <v>43920</v>
          </cell>
          <cell r="D2197">
            <v>0.73219999999999996</v>
          </cell>
        </row>
        <row r="2198">
          <cell r="C2198">
            <v>43940</v>
          </cell>
          <cell r="D2198">
            <v>0.71919999999999995</v>
          </cell>
        </row>
        <row r="2199">
          <cell r="C2199">
            <v>43960</v>
          </cell>
          <cell r="D2199">
            <v>0.71830000000000005</v>
          </cell>
        </row>
        <row r="2200">
          <cell r="C2200">
            <v>43980</v>
          </cell>
          <cell r="D2200">
            <v>0.70740000000000003</v>
          </cell>
        </row>
        <row r="2201">
          <cell r="C2201">
            <v>44000</v>
          </cell>
          <cell r="D2201">
            <v>0.70730000000000004</v>
          </cell>
        </row>
        <row r="2202">
          <cell r="C2202">
            <v>44020</v>
          </cell>
          <cell r="D2202">
            <v>0.70289999999999997</v>
          </cell>
        </row>
        <row r="2203">
          <cell r="C2203">
            <v>44040</v>
          </cell>
          <cell r="D2203">
            <v>0.74409999999999998</v>
          </cell>
        </row>
        <row r="2204">
          <cell r="C2204">
            <v>44060</v>
          </cell>
          <cell r="D2204">
            <v>0.73870000000000002</v>
          </cell>
        </row>
        <row r="2205">
          <cell r="C2205">
            <v>44080</v>
          </cell>
          <cell r="D2205">
            <v>0.69199999999999995</v>
          </cell>
        </row>
        <row r="2206">
          <cell r="C2206">
            <v>44100</v>
          </cell>
          <cell r="D2206">
            <v>0.67759999999999998</v>
          </cell>
        </row>
        <row r="2207">
          <cell r="C2207">
            <v>44120</v>
          </cell>
          <cell r="D2207">
            <v>0.62350000000000005</v>
          </cell>
        </row>
        <row r="2208">
          <cell r="C2208">
            <v>44140</v>
          </cell>
          <cell r="D2208">
            <v>0.626</v>
          </cell>
        </row>
        <row r="2209">
          <cell r="C2209">
            <v>44160</v>
          </cell>
          <cell r="D2209">
            <v>0.69240000000000002</v>
          </cell>
        </row>
        <row r="2210">
          <cell r="C2210">
            <v>44180</v>
          </cell>
          <cell r="D2210">
            <v>0.72660000000000002</v>
          </cell>
        </row>
        <row r="2211">
          <cell r="C2211">
            <v>44200</v>
          </cell>
          <cell r="D2211">
            <v>0.70660000000000001</v>
          </cell>
        </row>
        <row r="2212">
          <cell r="C2212">
            <v>44220</v>
          </cell>
          <cell r="D2212">
            <v>0.68559999999999999</v>
          </cell>
        </row>
        <row r="2213">
          <cell r="C2213">
            <v>44240</v>
          </cell>
          <cell r="D2213">
            <v>0.67700000000000005</v>
          </cell>
        </row>
        <row r="2214">
          <cell r="C2214">
            <v>44260</v>
          </cell>
          <cell r="D2214">
            <v>0.64770000000000005</v>
          </cell>
        </row>
        <row r="2215">
          <cell r="C2215">
            <v>44280</v>
          </cell>
          <cell r="D2215">
            <v>0.66890000000000005</v>
          </cell>
        </row>
        <row r="2216">
          <cell r="C2216">
            <v>44300</v>
          </cell>
          <cell r="D2216">
            <v>0.66339999999999999</v>
          </cell>
        </row>
        <row r="2217">
          <cell r="C2217">
            <v>44320</v>
          </cell>
          <cell r="D2217">
            <v>0.69079999999999997</v>
          </cell>
        </row>
        <row r="2218">
          <cell r="C2218">
            <v>44340</v>
          </cell>
          <cell r="D2218">
            <v>0.76700000000000002</v>
          </cell>
        </row>
        <row r="2219">
          <cell r="C2219">
            <v>44360</v>
          </cell>
          <cell r="D2219">
            <v>0.61880000000000002</v>
          </cell>
        </row>
        <row r="2220">
          <cell r="C2220">
            <v>44380</v>
          </cell>
          <cell r="D2220">
            <v>0.58560000000000001</v>
          </cell>
        </row>
        <row r="2221">
          <cell r="C2221">
            <v>44400</v>
          </cell>
          <cell r="D2221">
            <v>0.6411</v>
          </cell>
        </row>
        <row r="2222">
          <cell r="C2222">
            <v>44420</v>
          </cell>
          <cell r="D2222">
            <v>0.59389999999999998</v>
          </cell>
        </row>
        <row r="2223">
          <cell r="C2223">
            <v>44440</v>
          </cell>
          <cell r="D2223">
            <v>0.62070000000000003</v>
          </cell>
        </row>
        <row r="2224">
          <cell r="C2224">
            <v>44460</v>
          </cell>
          <cell r="D2224">
            <v>0.69169999999999998</v>
          </cell>
        </row>
        <row r="2225">
          <cell r="C2225">
            <v>44480</v>
          </cell>
          <cell r="D2225">
            <v>0.68540000000000001</v>
          </cell>
        </row>
        <row r="2226">
          <cell r="C2226">
            <v>44500</v>
          </cell>
          <cell r="D2226">
            <v>0.68659999999999999</v>
          </cell>
        </row>
        <row r="2227">
          <cell r="C2227">
            <v>44520</v>
          </cell>
          <cell r="D2227">
            <v>0.69899999999999995</v>
          </cell>
        </row>
        <row r="2228">
          <cell r="C2228">
            <v>44540</v>
          </cell>
          <cell r="D2228">
            <v>0.70330000000000004</v>
          </cell>
        </row>
        <row r="2229">
          <cell r="C2229">
            <v>44560</v>
          </cell>
          <cell r="D2229">
            <v>0.70550000000000002</v>
          </cell>
        </row>
        <row r="2230">
          <cell r="C2230">
            <v>44580</v>
          </cell>
          <cell r="D2230">
            <v>0.70350000000000001</v>
          </cell>
        </row>
        <row r="2231">
          <cell r="C2231">
            <v>44600</v>
          </cell>
          <cell r="D2231">
            <v>0.69030000000000002</v>
          </cell>
        </row>
        <row r="2232">
          <cell r="C2232">
            <v>44620</v>
          </cell>
          <cell r="D2232">
            <v>0.68630000000000002</v>
          </cell>
        </row>
        <row r="2233">
          <cell r="C2233">
            <v>44640</v>
          </cell>
          <cell r="D2233">
            <v>0.68569999999999998</v>
          </cell>
        </row>
        <row r="2234">
          <cell r="C2234">
            <v>44660</v>
          </cell>
          <cell r="D2234">
            <v>0.66279999999999994</v>
          </cell>
        </row>
        <row r="2235">
          <cell r="C2235">
            <v>44680</v>
          </cell>
          <cell r="D2235">
            <v>0.64059999999999995</v>
          </cell>
        </row>
        <row r="2236">
          <cell r="C2236">
            <v>44700</v>
          </cell>
          <cell r="D2236">
            <v>0.64800000000000002</v>
          </cell>
        </row>
        <row r="2237">
          <cell r="C2237">
            <v>44720</v>
          </cell>
          <cell r="D2237">
            <v>0.61499999999999999</v>
          </cell>
        </row>
        <row r="2238">
          <cell r="C2238">
            <v>44740</v>
          </cell>
          <cell r="D2238">
            <v>0.59770000000000001</v>
          </cell>
        </row>
        <row r="2239">
          <cell r="C2239">
            <v>44760</v>
          </cell>
          <cell r="D2239">
            <v>0.6401</v>
          </cell>
        </row>
        <row r="2240">
          <cell r="C2240">
            <v>44780</v>
          </cell>
          <cell r="D2240">
            <v>0.66900000000000004</v>
          </cell>
        </row>
        <row r="2241">
          <cell r="C2241">
            <v>44800</v>
          </cell>
          <cell r="D2241">
            <v>0.56089999999999995</v>
          </cell>
        </row>
        <row r="2242">
          <cell r="C2242">
            <v>44820</v>
          </cell>
          <cell r="D2242">
            <v>0.55559999999999998</v>
          </cell>
        </row>
        <row r="2243">
          <cell r="C2243">
            <v>44840</v>
          </cell>
          <cell r="D2243">
            <v>0.56130000000000002</v>
          </cell>
        </row>
        <row r="2244">
          <cell r="C2244">
            <v>44860</v>
          </cell>
          <cell r="D2244">
            <v>0.59440000000000004</v>
          </cell>
        </row>
        <row r="2245">
          <cell r="C2245">
            <v>44880</v>
          </cell>
          <cell r="D2245">
            <v>0.61029999999999995</v>
          </cell>
        </row>
        <row r="2246">
          <cell r="C2246">
            <v>44900</v>
          </cell>
          <cell r="D2246">
            <v>0.58730000000000004</v>
          </cell>
        </row>
        <row r="2247">
          <cell r="C2247">
            <v>44920</v>
          </cell>
          <cell r="D2247">
            <v>0.58879999999999999</v>
          </cell>
        </row>
        <row r="2248">
          <cell r="C2248">
            <v>44940</v>
          </cell>
          <cell r="D2248">
            <v>0.59589999999999999</v>
          </cell>
        </row>
        <row r="2249">
          <cell r="C2249">
            <v>44960</v>
          </cell>
          <cell r="D2249">
            <v>0.5756</v>
          </cell>
        </row>
        <row r="2250">
          <cell r="C2250">
            <v>44980</v>
          </cell>
          <cell r="D2250">
            <v>0.54300000000000004</v>
          </cell>
        </row>
        <row r="2251">
          <cell r="C2251">
            <v>45000</v>
          </cell>
          <cell r="D2251">
            <v>0.54979999999999996</v>
          </cell>
        </row>
        <row r="2252">
          <cell r="C2252">
            <v>45020</v>
          </cell>
          <cell r="D2252">
            <v>0.53400000000000003</v>
          </cell>
        </row>
        <row r="2253">
          <cell r="C2253">
            <v>45040</v>
          </cell>
          <cell r="D2253">
            <v>0.63429999999999997</v>
          </cell>
        </row>
        <row r="2254">
          <cell r="C2254">
            <v>45060</v>
          </cell>
          <cell r="D2254">
            <v>0.54730000000000001</v>
          </cell>
        </row>
        <row r="2255">
          <cell r="C2255">
            <v>45080</v>
          </cell>
          <cell r="D2255">
            <v>0.57369999999999999</v>
          </cell>
        </row>
        <row r="2256">
          <cell r="C2256">
            <v>45100</v>
          </cell>
          <cell r="D2256">
            <v>0.58420000000000005</v>
          </cell>
        </row>
        <row r="2257">
          <cell r="C2257">
            <v>45120</v>
          </cell>
          <cell r="D2257">
            <v>0.61719999999999997</v>
          </cell>
        </row>
        <row r="2258">
          <cell r="C2258">
            <v>45140</v>
          </cell>
          <cell r="D2258">
            <v>0.6673</v>
          </cell>
        </row>
        <row r="2259">
          <cell r="C2259">
            <v>45160</v>
          </cell>
          <cell r="D2259">
            <v>0.61260000000000003</v>
          </cell>
        </row>
        <row r="2260">
          <cell r="C2260">
            <v>45180</v>
          </cell>
          <cell r="D2260">
            <v>0.5605</v>
          </cell>
        </row>
        <row r="2261">
          <cell r="C2261">
            <v>45200</v>
          </cell>
          <cell r="D2261">
            <v>0.5806</v>
          </cell>
        </row>
        <row r="2262">
          <cell r="C2262">
            <v>45220</v>
          </cell>
          <cell r="D2262">
            <v>0.59250000000000003</v>
          </cell>
        </row>
        <row r="2263">
          <cell r="C2263">
            <v>45240</v>
          </cell>
          <cell r="D2263">
            <v>0.56459999999999999</v>
          </cell>
        </row>
        <row r="2264">
          <cell r="C2264">
            <v>45260</v>
          </cell>
          <cell r="D2264">
            <v>0.56640000000000001</v>
          </cell>
        </row>
        <row r="2265">
          <cell r="C2265">
            <v>45280</v>
          </cell>
          <cell r="D2265">
            <v>0.52790000000000004</v>
          </cell>
        </row>
        <row r="2266">
          <cell r="C2266">
            <v>45300</v>
          </cell>
          <cell r="D2266">
            <v>0.62760000000000005</v>
          </cell>
        </row>
        <row r="2267">
          <cell r="C2267">
            <v>45320</v>
          </cell>
          <cell r="D2267">
            <v>0.59570000000000001</v>
          </cell>
        </row>
        <row r="2268">
          <cell r="C2268">
            <v>45340</v>
          </cell>
          <cell r="D2268">
            <v>0.54079999999999995</v>
          </cell>
        </row>
        <row r="2269">
          <cell r="C2269">
            <v>45360</v>
          </cell>
          <cell r="D2269">
            <v>0.53220000000000001</v>
          </cell>
        </row>
        <row r="2270">
          <cell r="C2270">
            <v>45380</v>
          </cell>
          <cell r="D2270">
            <v>0.55669999999999997</v>
          </cell>
        </row>
        <row r="2271">
          <cell r="C2271">
            <v>45400</v>
          </cell>
          <cell r="D2271">
            <v>0.55000000000000004</v>
          </cell>
        </row>
        <row r="2272">
          <cell r="C2272">
            <v>45420</v>
          </cell>
          <cell r="D2272">
            <v>0.57620000000000005</v>
          </cell>
        </row>
        <row r="2273">
          <cell r="C2273">
            <v>45440</v>
          </cell>
          <cell r="D2273">
            <v>0.60270000000000001</v>
          </cell>
        </row>
        <row r="2274">
          <cell r="C2274">
            <v>45460</v>
          </cell>
          <cell r="D2274">
            <v>0.62439999999999996</v>
          </cell>
        </row>
        <row r="2275">
          <cell r="C2275">
            <v>45480</v>
          </cell>
          <cell r="D2275">
            <v>0.6542</v>
          </cell>
        </row>
        <row r="2276">
          <cell r="C2276">
            <v>45500</v>
          </cell>
          <cell r="D2276">
            <v>0.60099999999999998</v>
          </cell>
        </row>
        <row r="2277">
          <cell r="C2277">
            <v>45520</v>
          </cell>
          <cell r="D2277">
            <v>0.57020000000000004</v>
          </cell>
        </row>
        <row r="2278">
          <cell r="C2278">
            <v>45540</v>
          </cell>
          <cell r="D2278">
            <v>0.6008</v>
          </cell>
        </row>
        <row r="2279">
          <cell r="C2279">
            <v>45560</v>
          </cell>
          <cell r="D2279">
            <v>0.61739999999999995</v>
          </cell>
        </row>
        <row r="2280">
          <cell r="C2280">
            <v>45580</v>
          </cell>
          <cell r="D2280">
            <v>0.62339999999999995</v>
          </cell>
        </row>
        <row r="2281">
          <cell r="C2281">
            <v>45600</v>
          </cell>
          <cell r="D2281">
            <v>0.62729999999999997</v>
          </cell>
        </row>
        <row r="2282">
          <cell r="C2282">
            <v>45620</v>
          </cell>
          <cell r="D2282">
            <v>0.60250000000000004</v>
          </cell>
        </row>
        <row r="2283">
          <cell r="C2283">
            <v>45640</v>
          </cell>
          <cell r="D2283">
            <v>0.61409999999999998</v>
          </cell>
        </row>
        <row r="2284">
          <cell r="C2284">
            <v>45660</v>
          </cell>
          <cell r="D2284">
            <v>0.60850000000000004</v>
          </cell>
        </row>
        <row r="2285">
          <cell r="C2285">
            <v>45680</v>
          </cell>
          <cell r="D2285">
            <v>0.62480000000000002</v>
          </cell>
        </row>
        <row r="2286">
          <cell r="C2286">
            <v>45700</v>
          </cell>
          <cell r="D2286">
            <v>0.63939999999999997</v>
          </cell>
        </row>
        <row r="2287">
          <cell r="C2287">
            <v>45720</v>
          </cell>
          <cell r="D2287">
            <v>0.63039999999999996</v>
          </cell>
        </row>
        <row r="2288">
          <cell r="C2288">
            <v>45740</v>
          </cell>
          <cell r="D2288">
            <v>0.62609999999999999</v>
          </cell>
        </row>
        <row r="2289">
          <cell r="C2289">
            <v>45760</v>
          </cell>
          <cell r="D2289">
            <v>0.5988</v>
          </cell>
        </row>
        <row r="2290">
          <cell r="C2290">
            <v>45780</v>
          </cell>
          <cell r="D2290">
            <v>0.59919999999999995</v>
          </cell>
        </row>
        <row r="2291">
          <cell r="C2291">
            <v>45800</v>
          </cell>
          <cell r="D2291">
            <v>0.58960000000000001</v>
          </cell>
        </row>
        <row r="2292">
          <cell r="C2292">
            <v>45820</v>
          </cell>
          <cell r="D2292">
            <v>0.60150000000000003</v>
          </cell>
        </row>
        <row r="2293">
          <cell r="C2293">
            <v>45840</v>
          </cell>
          <cell r="D2293">
            <v>0.54520000000000002</v>
          </cell>
        </row>
        <row r="2294">
          <cell r="C2294">
            <v>45860</v>
          </cell>
          <cell r="D2294">
            <v>0.59050000000000002</v>
          </cell>
        </row>
        <row r="2295">
          <cell r="C2295">
            <v>45880</v>
          </cell>
          <cell r="D2295">
            <v>0.62849999999999995</v>
          </cell>
        </row>
        <row r="2296">
          <cell r="C2296">
            <v>45900</v>
          </cell>
          <cell r="D2296">
            <v>0.64149999999999996</v>
          </cell>
        </row>
        <row r="2297">
          <cell r="C2297">
            <v>45920</v>
          </cell>
          <cell r="D2297">
            <v>0.64100000000000001</v>
          </cell>
        </row>
        <row r="2298">
          <cell r="C2298">
            <v>45940</v>
          </cell>
          <cell r="D2298">
            <v>0.63329999999999997</v>
          </cell>
        </row>
        <row r="2299">
          <cell r="C2299">
            <v>45960</v>
          </cell>
          <cell r="D2299">
            <v>0.60819999999999996</v>
          </cell>
        </row>
        <row r="2300">
          <cell r="C2300">
            <v>45980</v>
          </cell>
          <cell r="D2300">
            <v>0.63780000000000003</v>
          </cell>
        </row>
        <row r="2301">
          <cell r="C2301">
            <v>46000</v>
          </cell>
          <cell r="D2301">
            <v>0.61670000000000003</v>
          </cell>
        </row>
        <row r="2302">
          <cell r="C2302">
            <v>46020</v>
          </cell>
          <cell r="D2302">
            <v>0.63200000000000001</v>
          </cell>
        </row>
        <row r="2303">
          <cell r="C2303">
            <v>46040</v>
          </cell>
          <cell r="D2303">
            <v>0.63939999999999997</v>
          </cell>
        </row>
        <row r="2304">
          <cell r="C2304">
            <v>46060</v>
          </cell>
          <cell r="D2304">
            <v>0.65800000000000003</v>
          </cell>
        </row>
        <row r="2305">
          <cell r="C2305">
            <v>46080</v>
          </cell>
          <cell r="D2305">
            <v>0.65210000000000001</v>
          </cell>
        </row>
        <row r="2306">
          <cell r="C2306">
            <v>46100</v>
          </cell>
          <cell r="D2306">
            <v>0.64419999999999999</v>
          </cell>
        </row>
        <row r="2307">
          <cell r="C2307">
            <v>46120</v>
          </cell>
          <cell r="D2307">
            <v>0.66090000000000004</v>
          </cell>
        </row>
        <row r="2308">
          <cell r="C2308">
            <v>46140</v>
          </cell>
          <cell r="D2308">
            <v>0.66039999999999999</v>
          </cell>
        </row>
        <row r="2309">
          <cell r="C2309">
            <v>46160</v>
          </cell>
          <cell r="D2309">
            <v>0.64380000000000004</v>
          </cell>
        </row>
        <row r="2310">
          <cell r="C2310">
            <v>46180</v>
          </cell>
          <cell r="D2310">
            <v>0.6351</v>
          </cell>
        </row>
        <row r="2311">
          <cell r="C2311">
            <v>46200</v>
          </cell>
          <cell r="D2311">
            <v>0.62960000000000005</v>
          </cell>
        </row>
        <row r="2312">
          <cell r="C2312">
            <v>46220</v>
          </cell>
          <cell r="D2312">
            <v>0.65920000000000001</v>
          </cell>
        </row>
        <row r="2313">
          <cell r="C2313">
            <v>46240</v>
          </cell>
          <cell r="D2313">
            <v>0.6361</v>
          </cell>
        </row>
        <row r="2314">
          <cell r="C2314">
            <v>46260</v>
          </cell>
          <cell r="D2314">
            <v>0.64139999999999997</v>
          </cell>
        </row>
        <row r="2315">
          <cell r="C2315">
            <v>46280</v>
          </cell>
          <cell r="D2315">
            <v>0.63439999999999996</v>
          </cell>
        </row>
        <row r="2316">
          <cell r="C2316">
            <v>46300</v>
          </cell>
          <cell r="D2316">
            <v>0.62419999999999998</v>
          </cell>
        </row>
        <row r="2317">
          <cell r="C2317">
            <v>46320</v>
          </cell>
          <cell r="D2317">
            <v>0.6129</v>
          </cell>
        </row>
        <row r="2318">
          <cell r="C2318">
            <v>46340</v>
          </cell>
          <cell r="D2318">
            <v>0.61560000000000004</v>
          </cell>
        </row>
        <row r="2319">
          <cell r="C2319">
            <v>46360</v>
          </cell>
          <cell r="D2319">
            <v>0.62060000000000004</v>
          </cell>
        </row>
        <row r="2320">
          <cell r="C2320">
            <v>46380</v>
          </cell>
          <cell r="D2320">
            <v>0.61029999999999995</v>
          </cell>
        </row>
        <row r="2321">
          <cell r="C2321">
            <v>46400</v>
          </cell>
          <cell r="D2321">
            <v>0.63229999999999997</v>
          </cell>
        </row>
        <row r="2322">
          <cell r="C2322">
            <v>46420</v>
          </cell>
          <cell r="D2322">
            <v>0.6391</v>
          </cell>
        </row>
        <row r="2323">
          <cell r="C2323">
            <v>46440</v>
          </cell>
          <cell r="D2323">
            <v>0.68540000000000001</v>
          </cell>
        </row>
        <row r="2324">
          <cell r="C2324">
            <v>46460</v>
          </cell>
          <cell r="D2324">
            <v>0.66590000000000005</v>
          </cell>
        </row>
        <row r="2325">
          <cell r="C2325">
            <v>46480</v>
          </cell>
          <cell r="D2325">
            <v>0.66349999999999998</v>
          </cell>
        </row>
        <row r="2326">
          <cell r="C2326">
            <v>46500</v>
          </cell>
          <cell r="D2326">
            <v>0.68930000000000002</v>
          </cell>
        </row>
        <row r="2327">
          <cell r="C2327">
            <v>46520</v>
          </cell>
          <cell r="D2327">
            <v>0.68159999999999998</v>
          </cell>
        </row>
        <row r="2328">
          <cell r="C2328">
            <v>46540</v>
          </cell>
          <cell r="D2328">
            <v>0.6633</v>
          </cell>
        </row>
        <row r="2329">
          <cell r="C2329">
            <v>46560</v>
          </cell>
          <cell r="D2329">
            <v>0.67090000000000005</v>
          </cell>
        </row>
        <row r="2330">
          <cell r="C2330">
            <v>46580</v>
          </cell>
          <cell r="D2330">
            <v>0.66800000000000004</v>
          </cell>
        </row>
        <row r="2331">
          <cell r="C2331">
            <v>46600</v>
          </cell>
          <cell r="D2331">
            <v>0.71619999999999995</v>
          </cell>
        </row>
        <row r="2332">
          <cell r="C2332">
            <v>46620</v>
          </cell>
          <cell r="D2332">
            <v>0.70820000000000005</v>
          </cell>
        </row>
        <row r="2333">
          <cell r="C2333">
            <v>46640</v>
          </cell>
          <cell r="D2333">
            <v>0.7278</v>
          </cell>
        </row>
        <row r="2334">
          <cell r="C2334">
            <v>46660</v>
          </cell>
          <cell r="D2334">
            <v>0.74309999999999998</v>
          </cell>
        </row>
        <row r="2335">
          <cell r="C2335">
            <v>46680</v>
          </cell>
          <cell r="D2335">
            <v>0.73839999999999995</v>
          </cell>
        </row>
        <row r="2336">
          <cell r="C2336">
            <v>46700</v>
          </cell>
          <cell r="D2336">
            <v>0.69120000000000004</v>
          </cell>
        </row>
        <row r="2337">
          <cell r="C2337">
            <v>46720</v>
          </cell>
          <cell r="D2337">
            <v>0.57869999999999999</v>
          </cell>
        </row>
        <row r="2338">
          <cell r="C2338">
            <v>46740</v>
          </cell>
          <cell r="D2338">
            <v>0.56710000000000005</v>
          </cell>
        </row>
        <row r="2339">
          <cell r="C2339">
            <v>46760</v>
          </cell>
          <cell r="D2339">
            <v>0.61129999999999995</v>
          </cell>
        </row>
        <row r="2340">
          <cell r="C2340">
            <v>46780</v>
          </cell>
          <cell r="D2340">
            <v>0.60809999999999997</v>
          </cell>
        </row>
        <row r="2341">
          <cell r="C2341">
            <v>46800</v>
          </cell>
          <cell r="D2341">
            <v>0.61070000000000002</v>
          </cell>
        </row>
        <row r="2342">
          <cell r="C2342">
            <v>46820</v>
          </cell>
          <cell r="D2342">
            <v>0.61899999999999999</v>
          </cell>
        </row>
        <row r="2343">
          <cell r="C2343">
            <v>46840</v>
          </cell>
          <cell r="D2343">
            <v>0.63449999999999995</v>
          </cell>
        </row>
        <row r="2344">
          <cell r="C2344">
            <v>46860</v>
          </cell>
          <cell r="D2344">
            <v>0.59619999999999995</v>
          </cell>
        </row>
        <row r="2345">
          <cell r="C2345">
            <v>46880</v>
          </cell>
          <cell r="D2345">
            <v>0.63360000000000005</v>
          </cell>
        </row>
        <row r="2346">
          <cell r="C2346">
            <v>46900</v>
          </cell>
          <cell r="D2346">
            <v>0.62680000000000002</v>
          </cell>
        </row>
        <row r="2347">
          <cell r="C2347">
            <v>46920</v>
          </cell>
          <cell r="D2347">
            <v>0.63939999999999997</v>
          </cell>
        </row>
        <row r="2348">
          <cell r="C2348">
            <v>46940</v>
          </cell>
          <cell r="D2348">
            <v>0.72309999999999997</v>
          </cell>
        </row>
        <row r="2349">
          <cell r="C2349">
            <v>46960</v>
          </cell>
          <cell r="D2349">
            <v>0.70569999999999999</v>
          </cell>
        </row>
        <row r="2350">
          <cell r="C2350">
            <v>46980</v>
          </cell>
          <cell r="D2350">
            <v>0.64649999999999996</v>
          </cell>
        </row>
        <row r="2351">
          <cell r="C2351">
            <v>47000</v>
          </cell>
          <cell r="D2351">
            <v>0.63919999999999999</v>
          </cell>
        </row>
        <row r="2352">
          <cell r="C2352">
            <v>47020</v>
          </cell>
          <cell r="D2352">
            <v>0.61529999999999996</v>
          </cell>
        </row>
        <row r="2353">
          <cell r="C2353">
            <v>47040</v>
          </cell>
          <cell r="D2353">
            <v>0.66320000000000001</v>
          </cell>
        </row>
        <row r="2354">
          <cell r="C2354">
            <v>47060</v>
          </cell>
          <cell r="D2354">
            <v>0.68340000000000001</v>
          </cell>
        </row>
        <row r="2355">
          <cell r="C2355">
            <v>47080</v>
          </cell>
          <cell r="D2355">
            <v>0.68740000000000001</v>
          </cell>
        </row>
        <row r="2356">
          <cell r="C2356">
            <v>47100</v>
          </cell>
          <cell r="D2356">
            <v>0.69259999999999999</v>
          </cell>
        </row>
        <row r="2357">
          <cell r="C2357">
            <v>47120</v>
          </cell>
          <cell r="D2357">
            <v>0.68679999999999997</v>
          </cell>
        </row>
        <row r="2358">
          <cell r="C2358">
            <v>47140</v>
          </cell>
          <cell r="D2358">
            <v>0.68920000000000003</v>
          </cell>
        </row>
        <row r="2359">
          <cell r="C2359">
            <v>47160</v>
          </cell>
          <cell r="D2359">
            <v>0.66949999999999998</v>
          </cell>
        </row>
        <row r="2360">
          <cell r="C2360">
            <v>47180</v>
          </cell>
          <cell r="D2360">
            <v>0.68340000000000001</v>
          </cell>
        </row>
        <row r="2361">
          <cell r="C2361">
            <v>47200</v>
          </cell>
          <cell r="D2361">
            <v>0.70930000000000004</v>
          </cell>
        </row>
        <row r="2362">
          <cell r="C2362">
            <v>47220</v>
          </cell>
          <cell r="D2362">
            <v>0.68020000000000003</v>
          </cell>
        </row>
        <row r="2363">
          <cell r="C2363">
            <v>47240</v>
          </cell>
          <cell r="D2363">
            <v>0.67510000000000003</v>
          </cell>
        </row>
        <row r="2364">
          <cell r="C2364">
            <v>47260</v>
          </cell>
          <cell r="D2364">
            <v>0.7077</v>
          </cell>
        </row>
        <row r="2365">
          <cell r="C2365">
            <v>47280</v>
          </cell>
          <cell r="D2365">
            <v>0.68859999999999999</v>
          </cell>
        </row>
        <row r="2366">
          <cell r="C2366">
            <v>47300</v>
          </cell>
          <cell r="D2366">
            <v>0.69359999999999999</v>
          </cell>
        </row>
        <row r="2367">
          <cell r="C2367">
            <v>47320</v>
          </cell>
          <cell r="D2367">
            <v>0.72929999999999995</v>
          </cell>
        </row>
        <row r="2368">
          <cell r="C2368">
            <v>47340</v>
          </cell>
          <cell r="D2368">
            <v>0.66220000000000001</v>
          </cell>
        </row>
        <row r="2369">
          <cell r="C2369">
            <v>47360</v>
          </cell>
          <cell r="D2369">
            <v>0.67589999999999995</v>
          </cell>
        </row>
        <row r="2370">
          <cell r="C2370">
            <v>47380</v>
          </cell>
          <cell r="D2370">
            <v>0.68120000000000003</v>
          </cell>
        </row>
        <row r="2371">
          <cell r="C2371">
            <v>47400</v>
          </cell>
          <cell r="D2371">
            <v>0.69579999999999997</v>
          </cell>
        </row>
        <row r="2372">
          <cell r="C2372">
            <v>47420</v>
          </cell>
          <cell r="D2372">
            <v>0.70860000000000001</v>
          </cell>
        </row>
        <row r="2373">
          <cell r="C2373">
            <v>47440</v>
          </cell>
          <cell r="D2373">
            <v>0.68469999999999998</v>
          </cell>
        </row>
        <row r="2374">
          <cell r="C2374">
            <v>47460</v>
          </cell>
          <cell r="D2374">
            <v>0.66790000000000005</v>
          </cell>
        </row>
        <row r="2375">
          <cell r="C2375">
            <v>47480</v>
          </cell>
          <cell r="D2375">
            <v>0.65390000000000004</v>
          </cell>
        </row>
        <row r="2376">
          <cell r="C2376">
            <v>47500</v>
          </cell>
          <cell r="D2376">
            <v>0.64290000000000003</v>
          </cell>
        </row>
        <row r="2377">
          <cell r="C2377">
            <v>47520</v>
          </cell>
          <cell r="D2377">
            <v>0.64539999999999997</v>
          </cell>
        </row>
        <row r="2378">
          <cell r="C2378">
            <v>47540</v>
          </cell>
          <cell r="D2378">
            <v>0.64610000000000001</v>
          </cell>
        </row>
        <row r="2379">
          <cell r="C2379">
            <v>47560</v>
          </cell>
          <cell r="D2379">
            <v>0.64459999999999995</v>
          </cell>
        </row>
        <row r="2380">
          <cell r="C2380">
            <v>47580</v>
          </cell>
          <cell r="D2380">
            <v>0.64280000000000004</v>
          </cell>
        </row>
        <row r="2381">
          <cell r="C2381">
            <v>47600</v>
          </cell>
          <cell r="D2381">
            <v>0.63070000000000004</v>
          </cell>
        </row>
        <row r="2382">
          <cell r="C2382">
            <v>47620</v>
          </cell>
          <cell r="D2382">
            <v>0.64890000000000003</v>
          </cell>
        </row>
        <row r="2383">
          <cell r="C2383">
            <v>47640</v>
          </cell>
          <cell r="D2383">
            <v>0.62780000000000002</v>
          </cell>
        </row>
        <row r="2384">
          <cell r="C2384">
            <v>47660</v>
          </cell>
          <cell r="D2384">
            <v>0.62709999999999999</v>
          </cell>
        </row>
        <row r="2385">
          <cell r="C2385">
            <v>47680</v>
          </cell>
          <cell r="D2385">
            <v>0.63939999999999997</v>
          </cell>
        </row>
        <row r="2386">
          <cell r="C2386">
            <v>47700</v>
          </cell>
          <cell r="D2386">
            <v>0.65649999999999997</v>
          </cell>
        </row>
        <row r="2387">
          <cell r="C2387">
            <v>47720</v>
          </cell>
          <cell r="D2387">
            <v>0.62980000000000003</v>
          </cell>
        </row>
        <row r="2388">
          <cell r="C2388">
            <v>47740</v>
          </cell>
          <cell r="D2388">
            <v>0.63339999999999996</v>
          </cell>
        </row>
        <row r="2389">
          <cell r="C2389">
            <v>47760</v>
          </cell>
          <cell r="D2389">
            <v>0.64670000000000005</v>
          </cell>
        </row>
        <row r="2390">
          <cell r="C2390">
            <v>47780</v>
          </cell>
          <cell r="D2390">
            <v>0.67400000000000004</v>
          </cell>
        </row>
        <row r="2391">
          <cell r="C2391">
            <v>47800</v>
          </cell>
          <cell r="D2391">
            <v>0.61950000000000005</v>
          </cell>
        </row>
        <row r="2392">
          <cell r="C2392">
            <v>47820</v>
          </cell>
          <cell r="D2392">
            <v>0.63370000000000004</v>
          </cell>
        </row>
        <row r="2393">
          <cell r="C2393">
            <v>47840</v>
          </cell>
          <cell r="D2393">
            <v>0.63360000000000005</v>
          </cell>
        </row>
        <row r="2394">
          <cell r="C2394">
            <v>47860</v>
          </cell>
          <cell r="D2394">
            <v>0.64539999999999997</v>
          </cell>
        </row>
        <row r="2395">
          <cell r="C2395">
            <v>47880</v>
          </cell>
          <cell r="D2395">
            <v>0.63119999999999998</v>
          </cell>
        </row>
        <row r="2396">
          <cell r="C2396">
            <v>47900</v>
          </cell>
          <cell r="D2396">
            <v>0.64749999999999996</v>
          </cell>
        </row>
        <row r="2397">
          <cell r="C2397">
            <v>47920</v>
          </cell>
          <cell r="D2397">
            <v>0.64729999999999999</v>
          </cell>
        </row>
        <row r="2398">
          <cell r="C2398">
            <v>47940</v>
          </cell>
          <cell r="D2398">
            <v>0.61870000000000003</v>
          </cell>
        </row>
        <row r="2399">
          <cell r="C2399">
            <v>47960</v>
          </cell>
          <cell r="D2399">
            <v>0.63870000000000005</v>
          </cell>
        </row>
        <row r="2400">
          <cell r="C2400">
            <v>47980</v>
          </cell>
          <cell r="D2400">
            <v>0.67989999999999995</v>
          </cell>
        </row>
        <row r="2401">
          <cell r="C2401">
            <v>48000</v>
          </cell>
          <cell r="D2401">
            <v>0.72640000000000005</v>
          </cell>
        </row>
        <row r="2402">
          <cell r="C2402">
            <v>48020</v>
          </cell>
          <cell r="D2402">
            <v>0.67710000000000004</v>
          </cell>
        </row>
        <row r="2403">
          <cell r="C2403">
            <v>48040</v>
          </cell>
          <cell r="D2403">
            <v>0.61080000000000001</v>
          </cell>
        </row>
        <row r="2404">
          <cell r="C2404">
            <v>48060</v>
          </cell>
          <cell r="D2404">
            <v>0.60650000000000004</v>
          </cell>
        </row>
        <row r="2405">
          <cell r="C2405">
            <v>48080</v>
          </cell>
          <cell r="D2405">
            <v>0.64129999999999998</v>
          </cell>
        </row>
        <row r="2406">
          <cell r="C2406">
            <v>48100</v>
          </cell>
          <cell r="D2406">
            <v>0.67769999999999997</v>
          </cell>
        </row>
        <row r="2407">
          <cell r="C2407">
            <v>48120</v>
          </cell>
          <cell r="D2407">
            <v>0.65629999999999999</v>
          </cell>
        </row>
        <row r="2408">
          <cell r="C2408">
            <v>48140</v>
          </cell>
          <cell r="D2408">
            <v>0.66639999999999999</v>
          </cell>
        </row>
        <row r="2409">
          <cell r="C2409">
            <v>48160</v>
          </cell>
          <cell r="D2409">
            <v>0.65749999999999997</v>
          </cell>
        </row>
        <row r="2410">
          <cell r="C2410">
            <v>48180</v>
          </cell>
          <cell r="D2410">
            <v>0.66879999999999995</v>
          </cell>
        </row>
        <row r="2411">
          <cell r="C2411">
            <v>48200</v>
          </cell>
          <cell r="D2411">
            <v>0.65590000000000004</v>
          </cell>
        </row>
        <row r="2412">
          <cell r="C2412">
            <v>48220</v>
          </cell>
          <cell r="D2412">
            <v>0.67600000000000005</v>
          </cell>
        </row>
        <row r="2413">
          <cell r="C2413">
            <v>48240</v>
          </cell>
          <cell r="D2413">
            <v>0.64390000000000003</v>
          </cell>
        </row>
        <row r="2414">
          <cell r="C2414">
            <v>48260</v>
          </cell>
          <cell r="D2414">
            <v>0.64849999999999997</v>
          </cell>
        </row>
        <row r="2415">
          <cell r="C2415">
            <v>48280</v>
          </cell>
          <cell r="D2415">
            <v>0.63800000000000001</v>
          </cell>
        </row>
        <row r="2416">
          <cell r="C2416">
            <v>48300</v>
          </cell>
          <cell r="D2416">
            <v>0.59030000000000005</v>
          </cell>
        </row>
        <row r="2417">
          <cell r="C2417">
            <v>48320</v>
          </cell>
          <cell r="D2417">
            <v>0.63129999999999997</v>
          </cell>
        </row>
        <row r="2418">
          <cell r="C2418">
            <v>48340</v>
          </cell>
          <cell r="D2418">
            <v>0.67849999999999999</v>
          </cell>
        </row>
        <row r="2419">
          <cell r="C2419">
            <v>48360</v>
          </cell>
          <cell r="D2419">
            <v>0.65510000000000002</v>
          </cell>
        </row>
        <row r="2420">
          <cell r="C2420">
            <v>48380</v>
          </cell>
          <cell r="D2420">
            <v>0.622</v>
          </cell>
        </row>
        <row r="2421">
          <cell r="C2421">
            <v>48400</v>
          </cell>
          <cell r="D2421">
            <v>0.64939999999999998</v>
          </cell>
        </row>
        <row r="2422">
          <cell r="C2422">
            <v>48420</v>
          </cell>
          <cell r="D2422">
            <v>0.64810000000000001</v>
          </cell>
        </row>
        <row r="2423">
          <cell r="C2423">
            <v>48440</v>
          </cell>
          <cell r="D2423">
            <v>0.65869999999999995</v>
          </cell>
        </row>
        <row r="2424">
          <cell r="C2424">
            <v>48460</v>
          </cell>
          <cell r="D2424">
            <v>0.62939999999999996</v>
          </cell>
        </row>
        <row r="2425">
          <cell r="C2425">
            <v>48480</v>
          </cell>
          <cell r="D2425">
            <v>0.63519999999999999</v>
          </cell>
        </row>
        <row r="2426">
          <cell r="C2426">
            <v>48500</v>
          </cell>
          <cell r="D2426">
            <v>0.63849999999999996</v>
          </cell>
        </row>
        <row r="2427">
          <cell r="C2427">
            <v>48520</v>
          </cell>
          <cell r="D2427">
            <v>0.62460000000000004</v>
          </cell>
        </row>
        <row r="2428">
          <cell r="C2428">
            <v>48540</v>
          </cell>
          <cell r="D2428">
            <v>0.61570000000000003</v>
          </cell>
        </row>
        <row r="2429">
          <cell r="C2429">
            <v>48560</v>
          </cell>
          <cell r="D2429">
            <v>0.62580000000000002</v>
          </cell>
        </row>
        <row r="2430">
          <cell r="C2430">
            <v>48580</v>
          </cell>
          <cell r="D2430">
            <v>0.6764</v>
          </cell>
        </row>
        <row r="2431">
          <cell r="C2431">
            <v>48600</v>
          </cell>
          <cell r="D2431">
            <v>0.71060000000000001</v>
          </cell>
        </row>
        <row r="2432">
          <cell r="C2432">
            <v>48620</v>
          </cell>
          <cell r="D2432">
            <v>0.68049999999999999</v>
          </cell>
        </row>
        <row r="2433">
          <cell r="C2433">
            <v>48640</v>
          </cell>
          <cell r="D2433">
            <v>0.59630000000000005</v>
          </cell>
        </row>
        <row r="2434">
          <cell r="C2434">
            <v>48660</v>
          </cell>
          <cell r="D2434">
            <v>0.58650000000000002</v>
          </cell>
        </row>
        <row r="2435">
          <cell r="C2435">
            <v>48680</v>
          </cell>
          <cell r="D2435">
            <v>0.63980000000000004</v>
          </cell>
        </row>
        <row r="2436">
          <cell r="C2436">
            <v>48700</v>
          </cell>
          <cell r="D2436">
            <v>0.65190000000000003</v>
          </cell>
        </row>
        <row r="2437">
          <cell r="C2437">
            <v>48720</v>
          </cell>
          <cell r="D2437">
            <v>0.68069999999999997</v>
          </cell>
        </row>
        <row r="2438">
          <cell r="C2438">
            <v>48740</v>
          </cell>
          <cell r="D2438">
            <v>0.70960000000000001</v>
          </cell>
        </row>
        <row r="2439">
          <cell r="C2439">
            <v>48760</v>
          </cell>
          <cell r="D2439">
            <v>0.66359999999999997</v>
          </cell>
        </row>
        <row r="2440">
          <cell r="C2440">
            <v>48780</v>
          </cell>
          <cell r="D2440">
            <v>0.69710000000000005</v>
          </cell>
        </row>
        <row r="2441">
          <cell r="C2441">
            <v>48800</v>
          </cell>
          <cell r="D2441">
            <v>0.67110000000000003</v>
          </cell>
        </row>
        <row r="2442">
          <cell r="C2442">
            <v>48820</v>
          </cell>
          <cell r="D2442">
            <v>0.64049999999999996</v>
          </cell>
        </row>
        <row r="2443">
          <cell r="C2443">
            <v>48840</v>
          </cell>
          <cell r="D2443">
            <v>0.64449999999999996</v>
          </cell>
        </row>
        <row r="2444">
          <cell r="C2444">
            <v>48860</v>
          </cell>
          <cell r="D2444">
            <v>0.64939999999999998</v>
          </cell>
        </row>
        <row r="2445">
          <cell r="C2445">
            <v>48880</v>
          </cell>
          <cell r="D2445">
            <v>0.65129999999999999</v>
          </cell>
        </row>
        <row r="2446">
          <cell r="C2446">
            <v>48900</v>
          </cell>
          <cell r="D2446">
            <v>0.65380000000000005</v>
          </cell>
        </row>
        <row r="2447">
          <cell r="C2447">
            <v>48920</v>
          </cell>
          <cell r="D2447">
            <v>0.65380000000000005</v>
          </cell>
        </row>
        <row r="2448">
          <cell r="C2448">
            <v>48940</v>
          </cell>
          <cell r="D2448">
            <v>0.63390000000000002</v>
          </cell>
        </row>
        <row r="2449">
          <cell r="C2449">
            <v>48960</v>
          </cell>
          <cell r="D2449">
            <v>0.63649999999999995</v>
          </cell>
        </row>
        <row r="2450">
          <cell r="C2450">
            <v>48980</v>
          </cell>
          <cell r="D2450">
            <v>0.6482</v>
          </cell>
        </row>
        <row r="2451">
          <cell r="C2451">
            <v>49000</v>
          </cell>
          <cell r="D2451">
            <v>0.64459999999999995</v>
          </cell>
        </row>
        <row r="2452">
          <cell r="C2452">
            <v>49020</v>
          </cell>
          <cell r="D2452">
            <v>0.64419999999999999</v>
          </cell>
        </row>
        <row r="2453">
          <cell r="C2453">
            <v>49040</v>
          </cell>
          <cell r="D2453">
            <v>0.62619999999999998</v>
          </cell>
        </row>
        <row r="2454">
          <cell r="C2454">
            <v>49060</v>
          </cell>
          <cell r="D2454">
            <v>0.63660000000000005</v>
          </cell>
        </row>
        <row r="2455">
          <cell r="C2455">
            <v>49080</v>
          </cell>
          <cell r="D2455">
            <v>0.63229999999999997</v>
          </cell>
        </row>
        <row r="2456">
          <cell r="C2456">
            <v>49100</v>
          </cell>
          <cell r="D2456">
            <v>0.63900000000000001</v>
          </cell>
        </row>
        <row r="2457">
          <cell r="C2457">
            <v>49120</v>
          </cell>
          <cell r="D2457">
            <v>0.5948</v>
          </cell>
        </row>
        <row r="2458">
          <cell r="C2458">
            <v>49140</v>
          </cell>
          <cell r="D2458">
            <v>0.59509999999999996</v>
          </cell>
        </row>
        <row r="2459">
          <cell r="C2459">
            <v>49160</v>
          </cell>
          <cell r="D2459">
            <v>0.65169999999999995</v>
          </cell>
        </row>
        <row r="2460">
          <cell r="C2460">
            <v>49180</v>
          </cell>
          <cell r="D2460">
            <v>0.63929999999999998</v>
          </cell>
        </row>
        <row r="2461">
          <cell r="C2461">
            <v>49200</v>
          </cell>
          <cell r="D2461">
            <v>0.61429999999999996</v>
          </cell>
        </row>
        <row r="2462">
          <cell r="C2462">
            <v>49220</v>
          </cell>
          <cell r="D2462">
            <v>0.62849999999999995</v>
          </cell>
        </row>
        <row r="2463">
          <cell r="C2463">
            <v>49240</v>
          </cell>
          <cell r="D2463">
            <v>0.63260000000000005</v>
          </cell>
        </row>
        <row r="2464">
          <cell r="C2464">
            <v>49260</v>
          </cell>
          <cell r="D2464">
            <v>0.65880000000000005</v>
          </cell>
        </row>
        <row r="2465">
          <cell r="C2465">
            <v>49280</v>
          </cell>
          <cell r="D2465">
            <v>0.63170000000000004</v>
          </cell>
        </row>
        <row r="2466">
          <cell r="C2466">
            <v>49300</v>
          </cell>
          <cell r="D2466">
            <v>0.64500000000000002</v>
          </cell>
        </row>
        <row r="2467">
          <cell r="C2467">
            <v>49320</v>
          </cell>
          <cell r="D2467">
            <v>0.61619999999999997</v>
          </cell>
        </row>
        <row r="2468">
          <cell r="C2468">
            <v>49340</v>
          </cell>
          <cell r="D2468">
            <v>0.65580000000000005</v>
          </cell>
        </row>
        <row r="2469">
          <cell r="C2469">
            <v>49360</v>
          </cell>
          <cell r="D2469">
            <v>0.65110000000000001</v>
          </cell>
        </row>
        <row r="2470">
          <cell r="C2470">
            <v>49380</v>
          </cell>
          <cell r="D2470">
            <v>0.66469999999999996</v>
          </cell>
        </row>
        <row r="2471">
          <cell r="C2471">
            <v>49400</v>
          </cell>
          <cell r="D2471">
            <v>0.65690000000000004</v>
          </cell>
        </row>
        <row r="2472">
          <cell r="C2472">
            <v>49420</v>
          </cell>
          <cell r="D2472">
            <v>0.66320000000000001</v>
          </cell>
        </row>
        <row r="2473">
          <cell r="C2473">
            <v>49440</v>
          </cell>
          <cell r="D2473">
            <v>0.67610000000000003</v>
          </cell>
        </row>
        <row r="2474">
          <cell r="C2474">
            <v>49460</v>
          </cell>
          <cell r="D2474">
            <v>0.66110000000000002</v>
          </cell>
        </row>
        <row r="2475">
          <cell r="C2475">
            <v>49480</v>
          </cell>
          <cell r="D2475">
            <v>0.67649999999999999</v>
          </cell>
        </row>
        <row r="2476">
          <cell r="C2476">
            <v>49500</v>
          </cell>
          <cell r="D2476">
            <v>0.67500000000000004</v>
          </cell>
        </row>
        <row r="2477">
          <cell r="C2477">
            <v>49520</v>
          </cell>
          <cell r="D2477">
            <v>0.65859999999999996</v>
          </cell>
        </row>
        <row r="2478">
          <cell r="C2478">
            <v>49540</v>
          </cell>
          <cell r="D2478">
            <v>0.66449999999999998</v>
          </cell>
        </row>
        <row r="2479">
          <cell r="C2479">
            <v>49560</v>
          </cell>
          <cell r="D2479">
            <v>0.64570000000000005</v>
          </cell>
        </row>
        <row r="2480">
          <cell r="C2480">
            <v>49580</v>
          </cell>
          <cell r="D2480">
            <v>0.69359999999999999</v>
          </cell>
        </row>
        <row r="2481">
          <cell r="C2481">
            <v>49600</v>
          </cell>
          <cell r="D2481">
            <v>0.6905</v>
          </cell>
        </row>
        <row r="2482">
          <cell r="C2482">
            <v>49620</v>
          </cell>
          <cell r="D2482">
            <v>0.73509999999999998</v>
          </cell>
        </row>
        <row r="2483">
          <cell r="C2483">
            <v>49640</v>
          </cell>
          <cell r="D2483">
            <v>0.73770000000000002</v>
          </cell>
        </row>
        <row r="2484">
          <cell r="C2484">
            <v>49660</v>
          </cell>
          <cell r="D2484">
            <v>0.75290000000000001</v>
          </cell>
        </row>
        <row r="2485">
          <cell r="C2485">
            <v>49680</v>
          </cell>
          <cell r="D2485">
            <v>0.77339999999999998</v>
          </cell>
        </row>
        <row r="2486">
          <cell r="C2486">
            <v>49700</v>
          </cell>
          <cell r="D2486">
            <v>0.74850000000000005</v>
          </cell>
        </row>
        <row r="2487">
          <cell r="C2487">
            <v>49720</v>
          </cell>
          <cell r="D2487">
            <v>0.72250000000000003</v>
          </cell>
        </row>
        <row r="2488">
          <cell r="C2488">
            <v>49740</v>
          </cell>
          <cell r="D2488">
            <v>0.75890000000000002</v>
          </cell>
        </row>
        <row r="2489">
          <cell r="C2489">
            <v>49760</v>
          </cell>
          <cell r="D2489">
            <v>0.86729999999999996</v>
          </cell>
        </row>
        <row r="2490">
          <cell r="C2490">
            <v>49780</v>
          </cell>
          <cell r="D2490">
            <v>0.84560000000000002</v>
          </cell>
        </row>
        <row r="2491">
          <cell r="C2491">
            <v>49800</v>
          </cell>
          <cell r="D2491">
            <v>0.80269999999999997</v>
          </cell>
        </row>
        <row r="2492">
          <cell r="C2492">
            <v>49820</v>
          </cell>
          <cell r="D2492">
            <v>0.59509999999999996</v>
          </cell>
        </row>
        <row r="2493">
          <cell r="C2493">
            <v>49840</v>
          </cell>
          <cell r="D2493">
            <v>0.70130000000000003</v>
          </cell>
        </row>
        <row r="2494">
          <cell r="C2494">
            <v>49860</v>
          </cell>
          <cell r="D2494">
            <v>0.69740000000000002</v>
          </cell>
        </row>
        <row r="2495">
          <cell r="C2495">
            <v>49880</v>
          </cell>
          <cell r="D2495">
            <v>0.68120000000000003</v>
          </cell>
        </row>
        <row r="2496">
          <cell r="C2496">
            <v>49900</v>
          </cell>
          <cell r="D2496">
            <v>0.71930000000000005</v>
          </cell>
        </row>
        <row r="2497">
          <cell r="C2497">
            <v>49920</v>
          </cell>
          <cell r="D2497">
            <v>0.71609999999999996</v>
          </cell>
        </row>
        <row r="2498">
          <cell r="C2498">
            <v>49940</v>
          </cell>
          <cell r="D2498">
            <v>0.72540000000000004</v>
          </cell>
        </row>
        <row r="2499">
          <cell r="C2499">
            <v>49960</v>
          </cell>
          <cell r="D2499">
            <v>0.71319999999999995</v>
          </cell>
        </row>
        <row r="2500">
          <cell r="C2500">
            <v>49980</v>
          </cell>
          <cell r="D2500">
            <v>0.70340000000000003</v>
          </cell>
        </row>
        <row r="2501">
          <cell r="C2501">
            <v>50000</v>
          </cell>
          <cell r="D2501">
            <v>0.69740000000000002</v>
          </cell>
        </row>
        <row r="2502">
          <cell r="C2502">
            <v>50020</v>
          </cell>
          <cell r="D2502">
            <v>0.70579999999999998</v>
          </cell>
        </row>
        <row r="2503">
          <cell r="C2503">
            <v>50040</v>
          </cell>
          <cell r="D2503">
            <v>0.7268</v>
          </cell>
        </row>
        <row r="2504">
          <cell r="C2504">
            <v>50060</v>
          </cell>
          <cell r="D2504">
            <v>0.70240000000000002</v>
          </cell>
        </row>
        <row r="2505">
          <cell r="C2505">
            <v>50080</v>
          </cell>
          <cell r="D2505">
            <v>0.73270000000000002</v>
          </cell>
        </row>
        <row r="2506">
          <cell r="C2506">
            <v>50100</v>
          </cell>
          <cell r="D2506">
            <v>0.73680000000000001</v>
          </cell>
        </row>
        <row r="2507">
          <cell r="C2507">
            <v>50120</v>
          </cell>
          <cell r="D2507">
            <v>0.7157</v>
          </cell>
        </row>
        <row r="2508">
          <cell r="C2508">
            <v>50140</v>
          </cell>
          <cell r="D2508">
            <v>0.72850000000000004</v>
          </cell>
        </row>
        <row r="2509">
          <cell r="C2509">
            <v>50160</v>
          </cell>
          <cell r="D2509">
            <v>0.72889999999999999</v>
          </cell>
        </row>
        <row r="2510">
          <cell r="C2510">
            <v>50180</v>
          </cell>
          <cell r="D2510">
            <v>0.72399999999999998</v>
          </cell>
        </row>
        <row r="2511">
          <cell r="C2511">
            <v>50200</v>
          </cell>
          <cell r="D2511">
            <v>0.72299999999999998</v>
          </cell>
        </row>
        <row r="2512">
          <cell r="C2512">
            <v>50220</v>
          </cell>
          <cell r="D2512">
            <v>0.74650000000000005</v>
          </cell>
        </row>
        <row r="2513">
          <cell r="C2513">
            <v>50240</v>
          </cell>
          <cell r="D2513">
            <v>0.76249999999999996</v>
          </cell>
        </row>
        <row r="2514">
          <cell r="C2514">
            <v>50260</v>
          </cell>
          <cell r="D2514">
            <v>0.75409999999999999</v>
          </cell>
        </row>
        <row r="2515">
          <cell r="C2515">
            <v>50280</v>
          </cell>
          <cell r="D2515">
            <v>0.75260000000000005</v>
          </cell>
        </row>
        <row r="2516">
          <cell r="C2516">
            <v>50300</v>
          </cell>
          <cell r="D2516">
            <v>0.74519999999999997</v>
          </cell>
        </row>
        <row r="2517">
          <cell r="C2517">
            <v>50320</v>
          </cell>
          <cell r="D2517">
            <v>0.74199999999999999</v>
          </cell>
        </row>
        <row r="2518">
          <cell r="C2518">
            <v>50340</v>
          </cell>
          <cell r="D2518">
            <v>0.73080000000000001</v>
          </cell>
        </row>
        <row r="2519">
          <cell r="C2519">
            <v>50360</v>
          </cell>
          <cell r="D2519">
            <v>0.73829999999999996</v>
          </cell>
        </row>
        <row r="2520">
          <cell r="C2520">
            <v>50380</v>
          </cell>
          <cell r="D2520">
            <v>0.75090000000000001</v>
          </cell>
        </row>
        <row r="2521">
          <cell r="C2521">
            <v>50400</v>
          </cell>
          <cell r="D2521">
            <v>0.77470000000000006</v>
          </cell>
        </row>
        <row r="2522">
          <cell r="C2522">
            <v>50420</v>
          </cell>
          <cell r="D2522">
            <v>0.77349999999999997</v>
          </cell>
        </row>
        <row r="2523">
          <cell r="C2523">
            <v>50440</v>
          </cell>
          <cell r="D2523">
            <v>0.77159999999999995</v>
          </cell>
        </row>
        <row r="2524">
          <cell r="C2524">
            <v>50460</v>
          </cell>
          <cell r="D2524">
            <v>0.75380000000000003</v>
          </cell>
        </row>
        <row r="2525">
          <cell r="C2525">
            <v>50480</v>
          </cell>
          <cell r="D2525">
            <v>0.75660000000000005</v>
          </cell>
        </row>
        <row r="2526">
          <cell r="C2526">
            <v>50500</v>
          </cell>
          <cell r="D2526">
            <v>0.73939999999999995</v>
          </cell>
        </row>
        <row r="2527">
          <cell r="C2527">
            <v>50520</v>
          </cell>
          <cell r="D2527">
            <v>0.74550000000000005</v>
          </cell>
        </row>
        <row r="2528">
          <cell r="C2528">
            <v>50540</v>
          </cell>
          <cell r="D2528">
            <v>0.75449999999999995</v>
          </cell>
        </row>
        <row r="2529">
          <cell r="C2529">
            <v>50560</v>
          </cell>
          <cell r="D2529">
            <v>0.7661</v>
          </cell>
        </row>
        <row r="2530">
          <cell r="C2530">
            <v>50580</v>
          </cell>
          <cell r="D2530">
            <v>0.73980000000000001</v>
          </cell>
        </row>
        <row r="2531">
          <cell r="C2531">
            <v>50600</v>
          </cell>
          <cell r="D2531">
            <v>0.70540000000000003</v>
          </cell>
        </row>
        <row r="2532">
          <cell r="C2532">
            <v>50620</v>
          </cell>
          <cell r="D2532">
            <v>0.72599999999999998</v>
          </cell>
        </row>
        <row r="2533">
          <cell r="C2533">
            <v>50640</v>
          </cell>
          <cell r="D2533">
            <v>0.7611</v>
          </cell>
        </row>
        <row r="2534">
          <cell r="C2534">
            <v>50660</v>
          </cell>
          <cell r="D2534">
            <v>0.76529999999999998</v>
          </cell>
        </row>
        <row r="2535">
          <cell r="C2535">
            <v>50680</v>
          </cell>
          <cell r="D2535">
            <v>0.76139999999999997</v>
          </cell>
        </row>
        <row r="2536">
          <cell r="C2536">
            <v>50700</v>
          </cell>
          <cell r="D2536">
            <v>0.76570000000000005</v>
          </cell>
        </row>
        <row r="2537">
          <cell r="C2537">
            <v>50720</v>
          </cell>
          <cell r="D2537">
            <v>0.75060000000000004</v>
          </cell>
        </row>
        <row r="2538">
          <cell r="C2538">
            <v>50740</v>
          </cell>
          <cell r="D2538">
            <v>0.74619999999999997</v>
          </cell>
        </row>
        <row r="2539">
          <cell r="C2539">
            <v>50760</v>
          </cell>
          <cell r="D2539">
            <v>0.74229999999999996</v>
          </cell>
        </row>
        <row r="2540">
          <cell r="C2540">
            <v>50780</v>
          </cell>
          <cell r="D2540">
            <v>0.74029999999999996</v>
          </cell>
        </row>
        <row r="2541">
          <cell r="C2541">
            <v>50800</v>
          </cell>
          <cell r="D2541">
            <v>0.72389999999999999</v>
          </cell>
        </row>
        <row r="2542">
          <cell r="C2542">
            <v>50820</v>
          </cell>
          <cell r="D2542">
            <v>0.72009999999999996</v>
          </cell>
        </row>
        <row r="2543">
          <cell r="C2543">
            <v>50840</v>
          </cell>
          <cell r="D2543">
            <v>0.73540000000000005</v>
          </cell>
        </row>
        <row r="2544">
          <cell r="C2544">
            <v>50860</v>
          </cell>
          <cell r="D2544">
            <v>0.7006</v>
          </cell>
        </row>
        <row r="2545">
          <cell r="C2545">
            <v>50880</v>
          </cell>
          <cell r="D2545">
            <v>0.71740000000000004</v>
          </cell>
        </row>
        <row r="2546">
          <cell r="C2546">
            <v>50900</v>
          </cell>
          <cell r="D2546">
            <v>0.7036</v>
          </cell>
        </row>
        <row r="2547">
          <cell r="C2547">
            <v>50920</v>
          </cell>
          <cell r="D2547">
            <v>0.70540000000000003</v>
          </cell>
        </row>
        <row r="2548">
          <cell r="C2548">
            <v>50940</v>
          </cell>
          <cell r="D2548">
            <v>0.73089999999999999</v>
          </cell>
        </row>
        <row r="2549">
          <cell r="C2549">
            <v>50960</v>
          </cell>
          <cell r="D2549">
            <v>0.73150000000000004</v>
          </cell>
        </row>
        <row r="2550">
          <cell r="C2550">
            <v>50980</v>
          </cell>
          <cell r="D2550">
            <v>0.72199999999999998</v>
          </cell>
        </row>
        <row r="2551">
          <cell r="C2551">
            <v>51000</v>
          </cell>
          <cell r="D2551">
            <v>0.72640000000000005</v>
          </cell>
        </row>
        <row r="2552">
          <cell r="C2552">
            <v>51020</v>
          </cell>
          <cell r="D2552">
            <v>0.72430000000000005</v>
          </cell>
        </row>
        <row r="2553">
          <cell r="C2553">
            <v>51040</v>
          </cell>
          <cell r="D2553">
            <v>0.70669999999999999</v>
          </cell>
        </row>
        <row r="2554">
          <cell r="C2554">
            <v>51060</v>
          </cell>
          <cell r="D2554">
            <v>0.72050000000000003</v>
          </cell>
        </row>
        <row r="2555">
          <cell r="C2555">
            <v>51080</v>
          </cell>
          <cell r="D2555">
            <v>0.75719999999999998</v>
          </cell>
        </row>
        <row r="2556">
          <cell r="C2556">
            <v>51100</v>
          </cell>
          <cell r="D2556">
            <v>0.75409999999999999</v>
          </cell>
        </row>
        <row r="2557">
          <cell r="C2557">
            <v>51120</v>
          </cell>
          <cell r="D2557">
            <v>0.75380000000000003</v>
          </cell>
        </row>
        <row r="2558">
          <cell r="C2558">
            <v>51140</v>
          </cell>
          <cell r="D2558">
            <v>0.76580000000000004</v>
          </cell>
        </row>
        <row r="2559">
          <cell r="C2559">
            <v>51160</v>
          </cell>
          <cell r="D2559">
            <v>0.74650000000000005</v>
          </cell>
        </row>
        <row r="2560">
          <cell r="C2560">
            <v>51180</v>
          </cell>
          <cell r="D2560">
            <v>0.74590000000000001</v>
          </cell>
        </row>
        <row r="2561">
          <cell r="C2561">
            <v>51200</v>
          </cell>
          <cell r="D2561">
            <v>0.75609999999999999</v>
          </cell>
        </row>
        <row r="2562">
          <cell r="C2562">
            <v>51220</v>
          </cell>
          <cell r="D2562">
            <v>0.73309999999999997</v>
          </cell>
        </row>
        <row r="2563">
          <cell r="C2563">
            <v>51240</v>
          </cell>
          <cell r="D2563">
            <v>0.73050000000000004</v>
          </cell>
        </row>
        <row r="2564">
          <cell r="C2564">
            <v>51260</v>
          </cell>
          <cell r="D2564">
            <v>0.73080000000000001</v>
          </cell>
        </row>
        <row r="2565">
          <cell r="C2565">
            <v>51280</v>
          </cell>
          <cell r="D2565">
            <v>0.73170000000000002</v>
          </cell>
        </row>
        <row r="2566">
          <cell r="C2566">
            <v>51300</v>
          </cell>
          <cell r="D2566">
            <v>0.74409999999999998</v>
          </cell>
        </row>
        <row r="2567">
          <cell r="C2567">
            <v>51320</v>
          </cell>
          <cell r="D2567">
            <v>0.72889999999999999</v>
          </cell>
        </row>
        <row r="2568">
          <cell r="C2568">
            <v>51340</v>
          </cell>
          <cell r="D2568">
            <v>0.71260000000000001</v>
          </cell>
        </row>
        <row r="2569">
          <cell r="C2569">
            <v>51360</v>
          </cell>
          <cell r="D2569">
            <v>0.67759999999999998</v>
          </cell>
        </row>
        <row r="2570">
          <cell r="C2570">
            <v>51380</v>
          </cell>
          <cell r="D2570">
            <v>0.69199999999999995</v>
          </cell>
        </row>
        <row r="2571">
          <cell r="C2571">
            <v>51400</v>
          </cell>
          <cell r="D2571">
            <v>0.71840000000000004</v>
          </cell>
        </row>
        <row r="2572">
          <cell r="C2572">
            <v>51420</v>
          </cell>
          <cell r="D2572">
            <v>0.74709999999999999</v>
          </cell>
        </row>
        <row r="2573">
          <cell r="C2573">
            <v>51440</v>
          </cell>
          <cell r="D2573">
            <v>0.73119999999999996</v>
          </cell>
        </row>
        <row r="2574">
          <cell r="C2574">
            <v>51460</v>
          </cell>
          <cell r="D2574">
            <v>0.74080000000000001</v>
          </cell>
        </row>
        <row r="2575">
          <cell r="C2575">
            <v>51480</v>
          </cell>
          <cell r="D2575">
            <v>0.74739999999999995</v>
          </cell>
        </row>
        <row r="2576">
          <cell r="C2576">
            <v>51500</v>
          </cell>
          <cell r="D2576">
            <v>0.75339999999999996</v>
          </cell>
        </row>
        <row r="2577">
          <cell r="C2577">
            <v>51520</v>
          </cell>
          <cell r="D2577">
            <v>0.75009999999999999</v>
          </cell>
        </row>
        <row r="2578">
          <cell r="C2578">
            <v>51540</v>
          </cell>
          <cell r="D2578">
            <v>0.73970000000000002</v>
          </cell>
        </row>
        <row r="2579">
          <cell r="C2579">
            <v>51560</v>
          </cell>
          <cell r="D2579">
            <v>0.70669999999999999</v>
          </cell>
        </row>
        <row r="2580">
          <cell r="C2580">
            <v>51580</v>
          </cell>
          <cell r="D2580">
            <v>0.72789999999999999</v>
          </cell>
        </row>
        <row r="2581">
          <cell r="C2581">
            <v>51600</v>
          </cell>
          <cell r="D2581">
            <v>0.69430000000000003</v>
          </cell>
        </row>
        <row r="2582">
          <cell r="C2582">
            <v>51620</v>
          </cell>
          <cell r="D2582">
            <v>0.6976</v>
          </cell>
        </row>
        <row r="2583">
          <cell r="C2583">
            <v>51640</v>
          </cell>
          <cell r="D2583">
            <v>0.72050000000000003</v>
          </cell>
        </row>
        <row r="2584">
          <cell r="C2584">
            <v>51660</v>
          </cell>
          <cell r="D2584">
            <v>0.71309999999999996</v>
          </cell>
        </row>
        <row r="2585">
          <cell r="C2585">
            <v>51680</v>
          </cell>
          <cell r="D2585">
            <v>0.72660000000000002</v>
          </cell>
        </row>
        <row r="2586">
          <cell r="C2586">
            <v>51700</v>
          </cell>
          <cell r="D2586">
            <v>0.71399999999999997</v>
          </cell>
        </row>
        <row r="2587">
          <cell r="C2587">
            <v>51720</v>
          </cell>
          <cell r="D2587">
            <v>0.71099999999999997</v>
          </cell>
        </row>
        <row r="2588">
          <cell r="C2588">
            <v>51740</v>
          </cell>
          <cell r="D2588">
            <v>0.71079999999999999</v>
          </cell>
        </row>
        <row r="2589">
          <cell r="C2589">
            <v>51760</v>
          </cell>
          <cell r="D2589">
            <v>0.69779999999999998</v>
          </cell>
        </row>
        <row r="2590">
          <cell r="C2590">
            <v>51780</v>
          </cell>
          <cell r="D2590">
            <v>0.71789999999999998</v>
          </cell>
        </row>
        <row r="2591">
          <cell r="C2591">
            <v>51800</v>
          </cell>
          <cell r="D2591">
            <v>0.7087</v>
          </cell>
        </row>
        <row r="2592">
          <cell r="C2592">
            <v>51820</v>
          </cell>
          <cell r="D2592">
            <v>0.71679999999999999</v>
          </cell>
        </row>
        <row r="2593">
          <cell r="C2593">
            <v>51840</v>
          </cell>
          <cell r="D2593">
            <v>0.73839999999999995</v>
          </cell>
        </row>
        <row r="2594">
          <cell r="C2594">
            <v>51860</v>
          </cell>
          <cell r="D2594">
            <v>0.748</v>
          </cell>
        </row>
        <row r="2595">
          <cell r="C2595">
            <v>51880</v>
          </cell>
          <cell r="D2595">
            <v>0.74539999999999995</v>
          </cell>
        </row>
        <row r="2596">
          <cell r="C2596">
            <v>51900</v>
          </cell>
          <cell r="D2596">
            <v>0.73650000000000004</v>
          </cell>
        </row>
        <row r="2597">
          <cell r="C2597">
            <v>51920</v>
          </cell>
          <cell r="D2597">
            <v>0.78059999999999996</v>
          </cell>
        </row>
        <row r="2598">
          <cell r="C2598">
            <v>51940</v>
          </cell>
          <cell r="D2598">
            <v>0.7802</v>
          </cell>
        </row>
        <row r="2599">
          <cell r="C2599">
            <v>51960</v>
          </cell>
          <cell r="D2599">
            <v>0.79239999999999999</v>
          </cell>
        </row>
        <row r="2600">
          <cell r="C2600">
            <v>51980</v>
          </cell>
          <cell r="D2600">
            <v>0.78680000000000005</v>
          </cell>
        </row>
        <row r="2601">
          <cell r="C2601">
            <v>52000</v>
          </cell>
          <cell r="D2601">
            <v>0.76619999999999999</v>
          </cell>
        </row>
        <row r="2602">
          <cell r="C2602">
            <v>52020</v>
          </cell>
          <cell r="D2602">
            <v>0.78090000000000004</v>
          </cell>
        </row>
        <row r="2603">
          <cell r="C2603">
            <v>52040</v>
          </cell>
          <cell r="D2603">
            <v>0.7651</v>
          </cell>
        </row>
        <row r="2604">
          <cell r="C2604">
            <v>52060</v>
          </cell>
          <cell r="D2604">
            <v>0.73170000000000002</v>
          </cell>
        </row>
        <row r="2605">
          <cell r="C2605">
            <v>52080</v>
          </cell>
          <cell r="D2605">
            <v>0.76049999999999995</v>
          </cell>
        </row>
        <row r="2606">
          <cell r="C2606">
            <v>52100</v>
          </cell>
          <cell r="D2606">
            <v>0.77800000000000002</v>
          </cell>
        </row>
        <row r="2607">
          <cell r="C2607">
            <v>52120</v>
          </cell>
          <cell r="D2607">
            <v>0.74570000000000003</v>
          </cell>
        </row>
        <row r="2608">
          <cell r="C2608">
            <v>52140</v>
          </cell>
          <cell r="D2608">
            <v>0.77310000000000001</v>
          </cell>
        </row>
        <row r="2609">
          <cell r="C2609">
            <v>52160</v>
          </cell>
          <cell r="D2609">
            <v>0.78500000000000003</v>
          </cell>
        </row>
        <row r="2610">
          <cell r="C2610">
            <v>52180</v>
          </cell>
          <cell r="D2610">
            <v>0.77229999999999999</v>
          </cell>
        </row>
        <row r="2611">
          <cell r="C2611">
            <v>52200</v>
          </cell>
          <cell r="D2611">
            <v>0.75760000000000005</v>
          </cell>
        </row>
        <row r="2612">
          <cell r="C2612">
            <v>52220</v>
          </cell>
          <cell r="D2612">
            <v>0.76400000000000001</v>
          </cell>
        </row>
        <row r="2613">
          <cell r="C2613">
            <v>52240</v>
          </cell>
          <cell r="D2613">
            <v>0.75939999999999996</v>
          </cell>
        </row>
        <row r="2614">
          <cell r="C2614">
            <v>52260</v>
          </cell>
          <cell r="D2614">
            <v>0.76629999999999998</v>
          </cell>
        </row>
        <row r="2615">
          <cell r="C2615">
            <v>52280</v>
          </cell>
          <cell r="D2615">
            <v>0.76649999999999996</v>
          </cell>
        </row>
        <row r="2616">
          <cell r="C2616">
            <v>52300</v>
          </cell>
          <cell r="D2616">
            <v>0.79400000000000004</v>
          </cell>
        </row>
        <row r="2617">
          <cell r="C2617">
            <v>52320</v>
          </cell>
          <cell r="D2617">
            <v>0.81510000000000005</v>
          </cell>
        </row>
        <row r="2618">
          <cell r="C2618">
            <v>52340</v>
          </cell>
          <cell r="D2618">
            <v>0.77190000000000003</v>
          </cell>
        </row>
        <row r="2619">
          <cell r="C2619">
            <v>52360</v>
          </cell>
          <cell r="D2619">
            <v>0.76129999999999998</v>
          </cell>
        </row>
        <row r="2620">
          <cell r="C2620">
            <v>52380</v>
          </cell>
          <cell r="D2620">
            <v>0.73140000000000005</v>
          </cell>
        </row>
        <row r="2621">
          <cell r="C2621">
            <v>52400</v>
          </cell>
          <cell r="D2621">
            <v>0.75560000000000005</v>
          </cell>
        </row>
        <row r="2622">
          <cell r="C2622">
            <v>52420</v>
          </cell>
          <cell r="D2622">
            <v>0.74790000000000001</v>
          </cell>
        </row>
        <row r="2623">
          <cell r="C2623">
            <v>52440</v>
          </cell>
          <cell r="D2623">
            <v>0.77390000000000003</v>
          </cell>
        </row>
        <row r="2624">
          <cell r="C2624">
            <v>52460</v>
          </cell>
          <cell r="D2624">
            <v>0.75580000000000003</v>
          </cell>
        </row>
        <row r="2625">
          <cell r="C2625">
            <v>52480</v>
          </cell>
          <cell r="D2625">
            <v>0.69920000000000004</v>
          </cell>
        </row>
        <row r="2626">
          <cell r="C2626">
            <v>52500</v>
          </cell>
          <cell r="D2626">
            <v>0.74970000000000003</v>
          </cell>
        </row>
        <row r="2627">
          <cell r="C2627">
            <v>52520</v>
          </cell>
          <cell r="D2627">
            <v>0.75119999999999998</v>
          </cell>
        </row>
        <row r="2628">
          <cell r="C2628">
            <v>52540</v>
          </cell>
          <cell r="D2628">
            <v>0.71789999999999998</v>
          </cell>
        </row>
        <row r="2629">
          <cell r="C2629">
            <v>52560</v>
          </cell>
          <cell r="D2629">
            <v>0.70479999999999998</v>
          </cell>
        </row>
        <row r="2630">
          <cell r="C2630">
            <v>52580</v>
          </cell>
          <cell r="D2630">
            <v>0.70940000000000003</v>
          </cell>
        </row>
        <row r="2631">
          <cell r="C2631">
            <v>52600</v>
          </cell>
          <cell r="D2631">
            <v>0.67559999999999998</v>
          </cell>
        </row>
        <row r="2632">
          <cell r="C2632">
            <v>52620</v>
          </cell>
          <cell r="D2632">
            <v>0.67010000000000003</v>
          </cell>
        </row>
        <row r="2633">
          <cell r="C2633">
            <v>52640</v>
          </cell>
          <cell r="D2633">
            <v>0.6673</v>
          </cell>
        </row>
        <row r="2634">
          <cell r="C2634">
            <v>52660</v>
          </cell>
          <cell r="D2634">
            <v>0.6613</v>
          </cell>
        </row>
        <row r="2635">
          <cell r="C2635">
            <v>52680</v>
          </cell>
          <cell r="D2635">
            <v>0.66039999999999999</v>
          </cell>
        </row>
        <row r="2636">
          <cell r="C2636">
            <v>52700</v>
          </cell>
          <cell r="D2636">
            <v>0.67069999999999996</v>
          </cell>
        </row>
        <row r="2637">
          <cell r="C2637">
            <v>52720</v>
          </cell>
          <cell r="D2637">
            <v>0.69430000000000003</v>
          </cell>
        </row>
        <row r="2638">
          <cell r="C2638">
            <v>52740</v>
          </cell>
          <cell r="D2638">
            <v>0.70009999999999994</v>
          </cell>
        </row>
        <row r="2639">
          <cell r="C2639">
            <v>52760</v>
          </cell>
          <cell r="D2639">
            <v>0.70369999999999999</v>
          </cell>
        </row>
        <row r="2640">
          <cell r="C2640">
            <v>52780</v>
          </cell>
          <cell r="D2640">
            <v>0.6976</v>
          </cell>
        </row>
        <row r="2641">
          <cell r="C2641">
            <v>52800</v>
          </cell>
          <cell r="D2641">
            <v>0.72809999999999997</v>
          </cell>
        </row>
        <row r="2642">
          <cell r="C2642">
            <v>52820</v>
          </cell>
          <cell r="D2642">
            <v>0.6946</v>
          </cell>
        </row>
        <row r="2643">
          <cell r="C2643">
            <v>52840</v>
          </cell>
          <cell r="D2643">
            <v>0.70040000000000002</v>
          </cell>
        </row>
        <row r="2644">
          <cell r="C2644">
            <v>52860</v>
          </cell>
          <cell r="D2644">
            <v>0.65720000000000001</v>
          </cell>
        </row>
        <row r="2645">
          <cell r="C2645">
            <v>52880</v>
          </cell>
          <cell r="D2645">
            <v>0.70709999999999995</v>
          </cell>
        </row>
        <row r="2646">
          <cell r="C2646">
            <v>52900</v>
          </cell>
          <cell r="D2646">
            <v>0.70479999999999998</v>
          </cell>
        </row>
        <row r="2647">
          <cell r="C2647">
            <v>52920</v>
          </cell>
          <cell r="D2647">
            <v>0.73780000000000001</v>
          </cell>
        </row>
        <row r="2648">
          <cell r="C2648">
            <v>52940</v>
          </cell>
          <cell r="D2648">
            <v>0.73719999999999997</v>
          </cell>
        </row>
        <row r="2649">
          <cell r="C2649">
            <v>52960</v>
          </cell>
          <cell r="D2649">
            <v>0.71109999999999995</v>
          </cell>
        </row>
        <row r="2650">
          <cell r="C2650">
            <v>52980</v>
          </cell>
          <cell r="D2650">
            <v>0.67349999999999999</v>
          </cell>
        </row>
        <row r="2651">
          <cell r="C2651">
            <v>53000</v>
          </cell>
          <cell r="D2651">
            <v>0.64470000000000005</v>
          </cell>
        </row>
        <row r="2652">
          <cell r="C2652">
            <v>53020</v>
          </cell>
          <cell r="D2652">
            <v>0.66059999999999997</v>
          </cell>
        </row>
        <row r="2653">
          <cell r="C2653">
            <v>53040</v>
          </cell>
          <cell r="D2653">
            <v>0.68230000000000002</v>
          </cell>
        </row>
        <row r="2654">
          <cell r="C2654">
            <v>53060</v>
          </cell>
          <cell r="D2654">
            <v>0.69889999999999997</v>
          </cell>
        </row>
        <row r="2655">
          <cell r="C2655">
            <v>53080</v>
          </cell>
          <cell r="D2655">
            <v>0.68830000000000002</v>
          </cell>
        </row>
        <row r="2656">
          <cell r="C2656">
            <v>53100</v>
          </cell>
          <cell r="D2656">
            <v>0.6714</v>
          </cell>
        </row>
        <row r="2657">
          <cell r="C2657">
            <v>53120</v>
          </cell>
          <cell r="D2657">
            <v>0.66949999999999998</v>
          </cell>
        </row>
        <row r="2658">
          <cell r="C2658">
            <v>53140</v>
          </cell>
          <cell r="D2658">
            <v>0.67859999999999998</v>
          </cell>
        </row>
        <row r="2659">
          <cell r="C2659">
            <v>53160</v>
          </cell>
          <cell r="D2659">
            <v>0.66759999999999997</v>
          </cell>
        </row>
        <row r="2660">
          <cell r="C2660">
            <v>53180</v>
          </cell>
          <cell r="D2660">
            <v>0.65780000000000005</v>
          </cell>
        </row>
        <row r="2661">
          <cell r="C2661">
            <v>53200</v>
          </cell>
          <cell r="D2661">
            <v>0.68969999999999998</v>
          </cell>
        </row>
        <row r="2662">
          <cell r="C2662">
            <v>53220</v>
          </cell>
          <cell r="D2662">
            <v>0.71599999999999997</v>
          </cell>
        </row>
        <row r="2663">
          <cell r="C2663">
            <v>53240</v>
          </cell>
          <cell r="D2663">
            <v>0.69840000000000002</v>
          </cell>
        </row>
        <row r="2664">
          <cell r="C2664">
            <v>53260</v>
          </cell>
          <cell r="D2664">
            <v>0.70699999999999996</v>
          </cell>
        </row>
        <row r="2665">
          <cell r="C2665">
            <v>53280</v>
          </cell>
          <cell r="D2665">
            <v>0.69669999999999999</v>
          </cell>
        </row>
        <row r="2666">
          <cell r="C2666">
            <v>53300</v>
          </cell>
          <cell r="D2666">
            <v>0.72199999999999998</v>
          </cell>
        </row>
        <row r="2667">
          <cell r="C2667">
            <v>53320</v>
          </cell>
          <cell r="D2667">
            <v>0.72860000000000003</v>
          </cell>
        </row>
        <row r="2668">
          <cell r="C2668">
            <v>53340</v>
          </cell>
          <cell r="D2668">
            <v>0.69479999999999997</v>
          </cell>
        </row>
        <row r="2669">
          <cell r="C2669">
            <v>53360</v>
          </cell>
          <cell r="D2669">
            <v>0.73719999999999997</v>
          </cell>
        </row>
        <row r="2670">
          <cell r="C2670">
            <v>53380</v>
          </cell>
          <cell r="D2670">
            <v>0.73499999999999999</v>
          </cell>
        </row>
        <row r="2671">
          <cell r="C2671">
            <v>53400</v>
          </cell>
          <cell r="D2671">
            <v>0.6946</v>
          </cell>
        </row>
        <row r="2672">
          <cell r="C2672">
            <v>53420</v>
          </cell>
          <cell r="D2672">
            <v>0.61550000000000005</v>
          </cell>
        </row>
        <row r="2673">
          <cell r="C2673">
            <v>53440</v>
          </cell>
          <cell r="D2673">
            <v>0.63</v>
          </cell>
        </row>
        <row r="2674">
          <cell r="C2674">
            <v>53460</v>
          </cell>
          <cell r="D2674">
            <v>0.58499999999999996</v>
          </cell>
        </row>
        <row r="2675">
          <cell r="C2675">
            <v>53480</v>
          </cell>
          <cell r="D2675">
            <v>0.60609999999999997</v>
          </cell>
        </row>
        <row r="2676">
          <cell r="C2676">
            <v>53500</v>
          </cell>
          <cell r="D2676">
            <v>0.66639999999999999</v>
          </cell>
        </row>
        <row r="2677">
          <cell r="C2677">
            <v>53520</v>
          </cell>
          <cell r="D2677">
            <v>0.69030000000000002</v>
          </cell>
        </row>
        <row r="2678">
          <cell r="C2678">
            <v>53540</v>
          </cell>
          <cell r="D2678">
            <v>0.68859999999999999</v>
          </cell>
        </row>
        <row r="2679">
          <cell r="C2679">
            <v>53560</v>
          </cell>
          <cell r="D2679">
            <v>0.67330000000000001</v>
          </cell>
        </row>
        <row r="2680">
          <cell r="C2680">
            <v>53580</v>
          </cell>
          <cell r="D2680">
            <v>0.66659999999999997</v>
          </cell>
        </row>
        <row r="2681">
          <cell r="C2681">
            <v>53600</v>
          </cell>
          <cell r="D2681">
            <v>0.65480000000000005</v>
          </cell>
        </row>
        <row r="2682">
          <cell r="C2682">
            <v>53620</v>
          </cell>
          <cell r="D2682">
            <v>0.7147</v>
          </cell>
        </row>
        <row r="2683">
          <cell r="C2683">
            <v>53640</v>
          </cell>
          <cell r="D2683">
            <v>0.68110000000000004</v>
          </cell>
        </row>
        <row r="2684">
          <cell r="C2684">
            <v>53660</v>
          </cell>
          <cell r="D2684">
            <v>0.6724</v>
          </cell>
        </row>
        <row r="2685">
          <cell r="C2685">
            <v>53680</v>
          </cell>
          <cell r="D2685">
            <v>0.68169999999999997</v>
          </cell>
        </row>
        <row r="2686">
          <cell r="C2686">
            <v>53700</v>
          </cell>
          <cell r="D2686">
            <v>0.73440000000000005</v>
          </cell>
        </row>
        <row r="2687">
          <cell r="C2687">
            <v>53720</v>
          </cell>
          <cell r="D2687">
            <v>0.69279999999999997</v>
          </cell>
        </row>
        <row r="2688">
          <cell r="C2688">
            <v>53740</v>
          </cell>
          <cell r="D2688">
            <v>0.70020000000000004</v>
          </cell>
        </row>
        <row r="2689">
          <cell r="C2689">
            <v>53760</v>
          </cell>
          <cell r="D2689">
            <v>0.67179999999999995</v>
          </cell>
        </row>
        <row r="2690">
          <cell r="C2690">
            <v>53780</v>
          </cell>
          <cell r="D2690">
            <v>0.6321</v>
          </cell>
        </row>
        <row r="2691">
          <cell r="C2691">
            <v>53800</v>
          </cell>
          <cell r="D2691">
            <v>0.64039999999999997</v>
          </cell>
        </row>
        <row r="2692">
          <cell r="C2692">
            <v>53820</v>
          </cell>
          <cell r="D2692">
            <v>0.62390000000000001</v>
          </cell>
        </row>
        <row r="2693">
          <cell r="C2693">
            <v>53840</v>
          </cell>
          <cell r="D2693">
            <v>0.71379999999999999</v>
          </cell>
        </row>
        <row r="2694">
          <cell r="C2694">
            <v>53860</v>
          </cell>
          <cell r="D2694">
            <v>0.67290000000000005</v>
          </cell>
        </row>
        <row r="2695">
          <cell r="C2695">
            <v>53880</v>
          </cell>
          <cell r="D2695">
            <v>0.66080000000000005</v>
          </cell>
        </row>
        <row r="2696">
          <cell r="C2696">
            <v>53900</v>
          </cell>
          <cell r="D2696">
            <v>0.67930000000000001</v>
          </cell>
        </row>
        <row r="2697">
          <cell r="C2697">
            <v>53920</v>
          </cell>
          <cell r="D2697">
            <v>0.68979999999999997</v>
          </cell>
        </row>
        <row r="2698">
          <cell r="C2698">
            <v>53940</v>
          </cell>
          <cell r="D2698">
            <v>0.65839999999999999</v>
          </cell>
        </row>
        <row r="2699">
          <cell r="C2699">
            <v>53960</v>
          </cell>
          <cell r="D2699">
            <v>0.66559999999999997</v>
          </cell>
        </row>
        <row r="2700">
          <cell r="C2700">
            <v>53980</v>
          </cell>
          <cell r="D2700">
            <v>0.71450000000000002</v>
          </cell>
        </row>
        <row r="2701">
          <cell r="C2701">
            <v>54000</v>
          </cell>
          <cell r="D2701">
            <v>0.72050000000000003</v>
          </cell>
        </row>
        <row r="2702">
          <cell r="C2702">
            <v>54020</v>
          </cell>
          <cell r="D2702">
            <v>0.68720000000000003</v>
          </cell>
        </row>
        <row r="2703">
          <cell r="C2703">
            <v>54040</v>
          </cell>
          <cell r="D2703">
            <v>0.65649999999999997</v>
          </cell>
        </row>
        <row r="2704">
          <cell r="C2704">
            <v>54060</v>
          </cell>
          <cell r="D2704">
            <v>0.67769999999999997</v>
          </cell>
        </row>
        <row r="2705">
          <cell r="C2705">
            <v>54080</v>
          </cell>
          <cell r="D2705">
            <v>0.68479999999999996</v>
          </cell>
        </row>
        <row r="2706">
          <cell r="C2706">
            <v>54100</v>
          </cell>
          <cell r="D2706">
            <v>0.70799999999999996</v>
          </cell>
        </row>
        <row r="2707">
          <cell r="C2707">
            <v>54120</v>
          </cell>
          <cell r="D2707">
            <v>0.58579999999999999</v>
          </cell>
        </row>
        <row r="2708">
          <cell r="C2708">
            <v>54140</v>
          </cell>
          <cell r="D2708">
            <v>0.59309999999999996</v>
          </cell>
        </row>
        <row r="2709">
          <cell r="C2709">
            <v>54160</v>
          </cell>
          <cell r="D2709">
            <v>0.64300000000000002</v>
          </cell>
        </row>
        <row r="2710">
          <cell r="C2710">
            <v>54180</v>
          </cell>
          <cell r="D2710">
            <v>0.75370000000000004</v>
          </cell>
        </row>
        <row r="2711">
          <cell r="C2711">
            <v>54200</v>
          </cell>
          <cell r="D2711">
            <v>0.76270000000000004</v>
          </cell>
        </row>
        <row r="2712">
          <cell r="C2712">
            <v>54220</v>
          </cell>
          <cell r="D2712">
            <v>0.70489999999999997</v>
          </cell>
        </row>
        <row r="2713">
          <cell r="C2713">
            <v>54240</v>
          </cell>
          <cell r="D2713">
            <v>0.76590000000000003</v>
          </cell>
        </row>
        <row r="2714">
          <cell r="C2714">
            <v>54260</v>
          </cell>
          <cell r="D2714">
            <v>0.7863</v>
          </cell>
        </row>
        <row r="2715">
          <cell r="C2715">
            <v>54280</v>
          </cell>
          <cell r="D2715">
            <v>0.79390000000000005</v>
          </cell>
        </row>
        <row r="2716">
          <cell r="C2716">
            <v>54300</v>
          </cell>
          <cell r="D2716">
            <v>0.72870000000000001</v>
          </cell>
        </row>
        <row r="2717">
          <cell r="C2717">
            <v>54320</v>
          </cell>
          <cell r="D2717">
            <v>0.66510000000000002</v>
          </cell>
        </row>
        <row r="2718">
          <cell r="C2718">
            <v>54340</v>
          </cell>
          <cell r="D2718">
            <v>0.60389999999999999</v>
          </cell>
        </row>
        <row r="2719">
          <cell r="C2719">
            <v>54360</v>
          </cell>
          <cell r="D2719">
            <v>0.63419999999999999</v>
          </cell>
        </row>
        <row r="2720">
          <cell r="C2720">
            <v>54380</v>
          </cell>
          <cell r="D2720">
            <v>0.60729999999999995</v>
          </cell>
        </row>
        <row r="2721">
          <cell r="C2721">
            <v>54400</v>
          </cell>
          <cell r="D2721">
            <v>0.63019999999999998</v>
          </cell>
        </row>
        <row r="2722">
          <cell r="C2722">
            <v>54420</v>
          </cell>
          <cell r="D2722">
            <v>0.63890000000000002</v>
          </cell>
        </row>
        <row r="2723">
          <cell r="C2723">
            <v>54440</v>
          </cell>
          <cell r="D2723">
            <v>0.66069999999999995</v>
          </cell>
        </row>
        <row r="2724">
          <cell r="C2724">
            <v>54460</v>
          </cell>
          <cell r="D2724">
            <v>0.70079999999999998</v>
          </cell>
        </row>
        <row r="2725">
          <cell r="C2725">
            <v>54480</v>
          </cell>
          <cell r="D2725">
            <v>0.69350000000000001</v>
          </cell>
        </row>
        <row r="2726">
          <cell r="C2726">
            <v>54500</v>
          </cell>
          <cell r="D2726">
            <v>0.69359999999999999</v>
          </cell>
        </row>
        <row r="2727">
          <cell r="C2727">
            <v>54520</v>
          </cell>
          <cell r="D2727">
            <v>0.69289999999999996</v>
          </cell>
        </row>
        <row r="2728">
          <cell r="C2728">
            <v>54540</v>
          </cell>
          <cell r="D2728">
            <v>0.69210000000000005</v>
          </cell>
        </row>
        <row r="2729">
          <cell r="C2729">
            <v>54560</v>
          </cell>
          <cell r="D2729">
            <v>0.69359999999999999</v>
          </cell>
        </row>
        <row r="2730">
          <cell r="C2730">
            <v>54580</v>
          </cell>
          <cell r="D2730">
            <v>0.68610000000000004</v>
          </cell>
        </row>
        <row r="2731">
          <cell r="C2731">
            <v>54600</v>
          </cell>
          <cell r="D2731">
            <v>0.67400000000000004</v>
          </cell>
        </row>
        <row r="2732">
          <cell r="C2732">
            <v>54620</v>
          </cell>
          <cell r="D2732">
            <v>0.65549999999999997</v>
          </cell>
        </row>
        <row r="2733">
          <cell r="C2733">
            <v>54640</v>
          </cell>
          <cell r="D2733">
            <v>0.62029999999999996</v>
          </cell>
        </row>
        <row r="2734">
          <cell r="C2734">
            <v>54660</v>
          </cell>
          <cell r="D2734">
            <v>0.63260000000000005</v>
          </cell>
        </row>
        <row r="2735">
          <cell r="C2735">
            <v>54680</v>
          </cell>
          <cell r="D2735">
            <v>0.62250000000000005</v>
          </cell>
        </row>
        <row r="2736">
          <cell r="C2736">
            <v>54700</v>
          </cell>
          <cell r="D2736">
            <v>0.60940000000000005</v>
          </cell>
        </row>
        <row r="2737">
          <cell r="C2737">
            <v>54720</v>
          </cell>
          <cell r="D2737">
            <v>0.64429999999999998</v>
          </cell>
        </row>
        <row r="2738">
          <cell r="C2738">
            <v>54740</v>
          </cell>
          <cell r="D2738">
            <v>0.64490000000000003</v>
          </cell>
        </row>
        <row r="2739">
          <cell r="C2739">
            <v>54760</v>
          </cell>
          <cell r="D2739">
            <v>0.62909999999999999</v>
          </cell>
        </row>
        <row r="2740">
          <cell r="C2740">
            <v>54780</v>
          </cell>
          <cell r="D2740">
            <v>0.64590000000000003</v>
          </cell>
        </row>
        <row r="2741">
          <cell r="C2741">
            <v>54800</v>
          </cell>
          <cell r="D2741">
            <v>0.6321</v>
          </cell>
        </row>
        <row r="2742">
          <cell r="C2742">
            <v>54820</v>
          </cell>
          <cell r="D2742">
            <v>0.6361</v>
          </cell>
        </row>
        <row r="2743">
          <cell r="C2743">
            <v>54840</v>
          </cell>
          <cell r="D2743">
            <v>0.66320000000000001</v>
          </cell>
        </row>
        <row r="2744">
          <cell r="C2744">
            <v>54860</v>
          </cell>
          <cell r="D2744">
            <v>0.70950000000000002</v>
          </cell>
        </row>
        <row r="2745">
          <cell r="C2745">
            <v>54880</v>
          </cell>
          <cell r="D2745">
            <v>0.68899999999999995</v>
          </cell>
        </row>
        <row r="2746">
          <cell r="C2746">
            <v>54900</v>
          </cell>
          <cell r="D2746">
            <v>0.69699999999999995</v>
          </cell>
        </row>
        <row r="2747">
          <cell r="C2747">
            <v>54920</v>
          </cell>
          <cell r="D2747">
            <v>0.63539999999999996</v>
          </cell>
        </row>
        <row r="2748">
          <cell r="C2748">
            <v>54940</v>
          </cell>
          <cell r="D2748">
            <v>0.66249999999999998</v>
          </cell>
        </row>
        <row r="2749">
          <cell r="C2749">
            <v>54960</v>
          </cell>
          <cell r="D2749">
            <v>0.65649999999999997</v>
          </cell>
        </row>
        <row r="2750">
          <cell r="C2750">
            <v>54980</v>
          </cell>
          <cell r="D2750">
            <v>0.67059999999999997</v>
          </cell>
        </row>
        <row r="2751">
          <cell r="C2751">
            <v>55000</v>
          </cell>
          <cell r="D2751">
            <v>0.65939999999999999</v>
          </cell>
        </row>
        <row r="2752">
          <cell r="C2752">
            <v>55020</v>
          </cell>
          <cell r="D2752">
            <v>0.71289999999999998</v>
          </cell>
        </row>
        <row r="2753">
          <cell r="C2753">
            <v>55040</v>
          </cell>
          <cell r="D2753">
            <v>0.74329999999999996</v>
          </cell>
        </row>
        <row r="2754">
          <cell r="C2754">
            <v>55060</v>
          </cell>
          <cell r="D2754">
            <v>0.75249999999999995</v>
          </cell>
        </row>
        <row r="2755">
          <cell r="C2755">
            <v>55080</v>
          </cell>
          <cell r="D2755">
            <v>0.73750000000000004</v>
          </cell>
        </row>
        <row r="2756">
          <cell r="C2756">
            <v>55100</v>
          </cell>
          <cell r="D2756">
            <v>0.68520000000000003</v>
          </cell>
        </row>
        <row r="2757">
          <cell r="C2757">
            <v>55120</v>
          </cell>
          <cell r="D2757">
            <v>0.73680000000000001</v>
          </cell>
        </row>
        <row r="2758">
          <cell r="C2758">
            <v>55140</v>
          </cell>
          <cell r="D2758">
            <v>0.70589999999999997</v>
          </cell>
        </row>
        <row r="2759">
          <cell r="C2759">
            <v>55160</v>
          </cell>
          <cell r="D2759">
            <v>0.71909999999999996</v>
          </cell>
        </row>
        <row r="2760">
          <cell r="C2760">
            <v>55180</v>
          </cell>
          <cell r="D2760">
            <v>0.66669999999999996</v>
          </cell>
        </row>
        <row r="2761">
          <cell r="C2761">
            <v>55200</v>
          </cell>
          <cell r="D2761">
            <v>0.61960000000000004</v>
          </cell>
        </row>
        <row r="2762">
          <cell r="C2762">
            <v>55220</v>
          </cell>
          <cell r="D2762">
            <v>0.63170000000000004</v>
          </cell>
        </row>
        <row r="2763">
          <cell r="C2763">
            <v>55240</v>
          </cell>
          <cell r="D2763">
            <v>0.6028</v>
          </cell>
        </row>
        <row r="2764">
          <cell r="C2764">
            <v>55260</v>
          </cell>
          <cell r="D2764">
            <v>0.60740000000000005</v>
          </cell>
        </row>
        <row r="2765">
          <cell r="C2765">
            <v>55280</v>
          </cell>
          <cell r="D2765">
            <v>0.61529999999999996</v>
          </cell>
        </row>
        <row r="2766">
          <cell r="C2766">
            <v>55300</v>
          </cell>
          <cell r="D2766">
            <v>0.63139999999999996</v>
          </cell>
        </row>
        <row r="2767">
          <cell r="C2767">
            <v>55320</v>
          </cell>
          <cell r="D2767">
            <v>0.61870000000000003</v>
          </cell>
        </row>
        <row r="2768">
          <cell r="C2768">
            <v>55340</v>
          </cell>
          <cell r="D2768">
            <v>0.64459999999999995</v>
          </cell>
        </row>
        <row r="2769">
          <cell r="C2769">
            <v>55360</v>
          </cell>
          <cell r="D2769">
            <v>0.66220000000000001</v>
          </cell>
        </row>
        <row r="2770">
          <cell r="C2770">
            <v>55380</v>
          </cell>
          <cell r="D2770">
            <v>0.63229999999999997</v>
          </cell>
        </row>
        <row r="2771">
          <cell r="C2771">
            <v>55400</v>
          </cell>
          <cell r="D2771">
            <v>0.60029999999999994</v>
          </cell>
        </row>
        <row r="2772">
          <cell r="C2772">
            <v>55420</v>
          </cell>
          <cell r="D2772">
            <v>0.59740000000000004</v>
          </cell>
        </row>
        <row r="2773">
          <cell r="C2773">
            <v>55440</v>
          </cell>
          <cell r="D2773">
            <v>0.6391</v>
          </cell>
        </row>
        <row r="2774">
          <cell r="C2774">
            <v>55460</v>
          </cell>
          <cell r="D2774">
            <v>0.65669999999999995</v>
          </cell>
        </row>
        <row r="2775">
          <cell r="C2775">
            <v>55480</v>
          </cell>
          <cell r="D2775">
            <v>0.6532</v>
          </cell>
        </row>
        <row r="2776">
          <cell r="C2776">
            <v>55500</v>
          </cell>
          <cell r="D2776">
            <v>0.61709999999999998</v>
          </cell>
        </row>
        <row r="2777">
          <cell r="C2777">
            <v>55520</v>
          </cell>
          <cell r="D2777">
            <v>0.59470000000000001</v>
          </cell>
        </row>
        <row r="2778">
          <cell r="C2778">
            <v>55540</v>
          </cell>
          <cell r="D2778">
            <v>0.64629999999999999</v>
          </cell>
        </row>
        <row r="2779">
          <cell r="C2779">
            <v>55560</v>
          </cell>
          <cell r="D2779">
            <v>0.6804</v>
          </cell>
        </row>
        <row r="2780">
          <cell r="C2780">
            <v>55580</v>
          </cell>
          <cell r="D2780">
            <v>0.69679999999999997</v>
          </cell>
        </row>
        <row r="2781">
          <cell r="C2781">
            <v>55600</v>
          </cell>
          <cell r="D2781">
            <v>0.63590000000000002</v>
          </cell>
        </row>
        <row r="2782">
          <cell r="C2782">
            <v>55620</v>
          </cell>
          <cell r="D2782">
            <v>0.60499999999999998</v>
          </cell>
        </row>
        <row r="2783">
          <cell r="C2783">
            <v>55640</v>
          </cell>
          <cell r="D2783">
            <v>0.61660000000000004</v>
          </cell>
        </row>
        <row r="2784">
          <cell r="C2784">
            <v>55660</v>
          </cell>
          <cell r="D2784">
            <v>0.64749999999999996</v>
          </cell>
        </row>
        <row r="2785">
          <cell r="C2785">
            <v>55680</v>
          </cell>
          <cell r="D2785">
            <v>0.58650000000000002</v>
          </cell>
        </row>
        <row r="2786">
          <cell r="C2786">
            <v>55700</v>
          </cell>
          <cell r="D2786">
            <v>0.62280000000000002</v>
          </cell>
        </row>
        <row r="2787">
          <cell r="C2787">
            <v>55720</v>
          </cell>
          <cell r="D2787">
            <v>0.72199999999999998</v>
          </cell>
        </row>
        <row r="2788">
          <cell r="C2788">
            <v>55740</v>
          </cell>
          <cell r="D2788">
            <v>0.67320000000000002</v>
          </cell>
        </row>
        <row r="2789">
          <cell r="C2789">
            <v>55760</v>
          </cell>
          <cell r="D2789">
            <v>0.6351</v>
          </cell>
        </row>
        <row r="2790">
          <cell r="C2790">
            <v>55780</v>
          </cell>
          <cell r="D2790">
            <v>0.63939999999999997</v>
          </cell>
        </row>
        <row r="2791">
          <cell r="C2791">
            <v>55800</v>
          </cell>
          <cell r="D2791">
            <v>0.62729999999999997</v>
          </cell>
        </row>
        <row r="2792">
          <cell r="C2792">
            <v>55820</v>
          </cell>
          <cell r="D2792">
            <v>0.64300000000000002</v>
          </cell>
        </row>
        <row r="2793">
          <cell r="C2793">
            <v>55840</v>
          </cell>
          <cell r="D2793">
            <v>0.67589999999999995</v>
          </cell>
        </row>
        <row r="2794">
          <cell r="C2794">
            <v>55860</v>
          </cell>
          <cell r="D2794">
            <v>0.66569999999999996</v>
          </cell>
        </row>
        <row r="2795">
          <cell r="C2795">
            <v>55880</v>
          </cell>
          <cell r="D2795">
            <v>0.73929999999999996</v>
          </cell>
        </row>
        <row r="2796">
          <cell r="C2796">
            <v>55900</v>
          </cell>
          <cell r="D2796">
            <v>0.75160000000000005</v>
          </cell>
        </row>
        <row r="2797">
          <cell r="C2797">
            <v>55920</v>
          </cell>
          <cell r="D2797">
            <v>0.72019999999999995</v>
          </cell>
        </row>
        <row r="2798">
          <cell r="C2798">
            <v>55940</v>
          </cell>
          <cell r="D2798">
            <v>0.71389999999999998</v>
          </cell>
        </row>
        <row r="2799">
          <cell r="C2799">
            <v>55960</v>
          </cell>
          <cell r="D2799">
            <v>0.72550000000000003</v>
          </cell>
        </row>
        <row r="2800">
          <cell r="C2800">
            <v>55980</v>
          </cell>
          <cell r="D2800">
            <v>0.77010000000000001</v>
          </cell>
        </row>
        <row r="2801">
          <cell r="C2801">
            <v>56000</v>
          </cell>
          <cell r="D2801">
            <v>0.76359999999999995</v>
          </cell>
        </row>
        <row r="2802">
          <cell r="C2802">
            <v>56020</v>
          </cell>
          <cell r="D2802">
            <v>0.7429</v>
          </cell>
        </row>
        <row r="2803">
          <cell r="C2803">
            <v>56040</v>
          </cell>
          <cell r="D2803">
            <v>0.68730000000000002</v>
          </cell>
        </row>
        <row r="2804">
          <cell r="C2804">
            <v>56060</v>
          </cell>
          <cell r="D2804">
            <v>0.59340000000000004</v>
          </cell>
        </row>
        <row r="2805">
          <cell r="C2805">
            <v>56080</v>
          </cell>
          <cell r="D2805">
            <v>0.58199999999999996</v>
          </cell>
        </row>
        <row r="2806">
          <cell r="C2806">
            <v>56100</v>
          </cell>
          <cell r="D2806">
            <v>0.57440000000000002</v>
          </cell>
        </row>
        <row r="2807">
          <cell r="C2807">
            <v>56120</v>
          </cell>
          <cell r="D2807">
            <v>0.59350000000000003</v>
          </cell>
        </row>
        <row r="2808">
          <cell r="C2808">
            <v>56140</v>
          </cell>
          <cell r="D2808">
            <v>0.59299999999999997</v>
          </cell>
        </row>
        <row r="2809">
          <cell r="C2809">
            <v>56160</v>
          </cell>
          <cell r="D2809">
            <v>0.61819999999999997</v>
          </cell>
        </row>
        <row r="2810">
          <cell r="C2810">
            <v>56180</v>
          </cell>
          <cell r="D2810">
            <v>0.54669999999999996</v>
          </cell>
        </row>
        <row r="2811">
          <cell r="C2811">
            <v>56200</v>
          </cell>
          <cell r="D2811">
            <v>0.53839999999999999</v>
          </cell>
        </row>
        <row r="2812">
          <cell r="C2812">
            <v>56220</v>
          </cell>
          <cell r="D2812">
            <v>0.56599999999999995</v>
          </cell>
        </row>
        <row r="2813">
          <cell r="C2813">
            <v>56240</v>
          </cell>
          <cell r="D2813">
            <v>0.57379999999999998</v>
          </cell>
        </row>
        <row r="2814">
          <cell r="C2814">
            <v>56260</v>
          </cell>
          <cell r="D2814">
            <v>0.57040000000000002</v>
          </cell>
        </row>
        <row r="2815">
          <cell r="C2815">
            <v>56280</v>
          </cell>
          <cell r="D2815">
            <v>0.62509999999999999</v>
          </cell>
        </row>
        <row r="2816">
          <cell r="C2816">
            <v>56300</v>
          </cell>
          <cell r="D2816">
            <v>0.66539999999999999</v>
          </cell>
        </row>
        <row r="2817">
          <cell r="C2817">
            <v>56320</v>
          </cell>
          <cell r="D2817">
            <v>0.6371</v>
          </cell>
        </row>
        <row r="2818">
          <cell r="C2818">
            <v>56340</v>
          </cell>
          <cell r="D2818">
            <v>0.68079999999999996</v>
          </cell>
        </row>
        <row r="2819">
          <cell r="C2819">
            <v>56360</v>
          </cell>
          <cell r="D2819">
            <v>0.71860000000000002</v>
          </cell>
        </row>
        <row r="2820">
          <cell r="C2820">
            <v>56380</v>
          </cell>
          <cell r="D2820">
            <v>0.68410000000000004</v>
          </cell>
        </row>
        <row r="2821">
          <cell r="C2821">
            <v>56400</v>
          </cell>
          <cell r="D2821">
            <v>0.72560000000000002</v>
          </cell>
        </row>
        <row r="2822">
          <cell r="C2822">
            <v>56420</v>
          </cell>
          <cell r="D2822">
            <v>0.72589999999999999</v>
          </cell>
        </row>
        <row r="2823">
          <cell r="C2823">
            <v>56440</v>
          </cell>
          <cell r="D2823">
            <v>0.70299999999999996</v>
          </cell>
        </row>
        <row r="2824">
          <cell r="C2824">
            <v>56460</v>
          </cell>
          <cell r="D2824">
            <v>0.58779999999999999</v>
          </cell>
        </row>
        <row r="2825">
          <cell r="C2825">
            <v>56480</v>
          </cell>
          <cell r="D2825">
            <v>0.53859999999999997</v>
          </cell>
        </row>
        <row r="2826">
          <cell r="C2826">
            <v>56500</v>
          </cell>
          <cell r="D2826">
            <v>0.50729999999999997</v>
          </cell>
        </row>
        <row r="2827">
          <cell r="C2827">
            <v>56520</v>
          </cell>
          <cell r="D2827">
            <v>0.57389999999999997</v>
          </cell>
        </row>
        <row r="2828">
          <cell r="C2828">
            <v>56540</v>
          </cell>
          <cell r="D2828">
            <v>0.56389999999999996</v>
          </cell>
        </row>
        <row r="2829">
          <cell r="C2829">
            <v>56560</v>
          </cell>
          <cell r="D2829">
            <v>0.60770000000000002</v>
          </cell>
        </row>
        <row r="2830">
          <cell r="C2830">
            <v>56580</v>
          </cell>
          <cell r="D2830">
            <v>0.70930000000000004</v>
          </cell>
        </row>
        <row r="2831">
          <cell r="C2831">
            <v>56600</v>
          </cell>
          <cell r="D2831">
            <v>0.74870000000000003</v>
          </cell>
        </row>
        <row r="2832">
          <cell r="C2832">
            <v>56620</v>
          </cell>
          <cell r="D2832">
            <v>0.73699999999999999</v>
          </cell>
        </row>
        <row r="2833">
          <cell r="C2833">
            <v>56640</v>
          </cell>
          <cell r="D2833">
            <v>0.73299999999999998</v>
          </cell>
        </row>
        <row r="2834">
          <cell r="C2834">
            <v>56660</v>
          </cell>
          <cell r="D2834">
            <v>0.74590000000000001</v>
          </cell>
        </row>
        <row r="2835">
          <cell r="C2835">
            <v>56680</v>
          </cell>
          <cell r="D2835">
            <v>0.7591</v>
          </cell>
        </row>
        <row r="2836">
          <cell r="C2836">
            <v>56700</v>
          </cell>
          <cell r="D2836">
            <v>0.75990000000000002</v>
          </cell>
        </row>
        <row r="2837">
          <cell r="C2837">
            <v>56720</v>
          </cell>
          <cell r="D2837">
            <v>0.76800000000000002</v>
          </cell>
        </row>
        <row r="2838">
          <cell r="C2838">
            <v>56740</v>
          </cell>
          <cell r="D2838">
            <v>0.7681</v>
          </cell>
        </row>
        <row r="2839">
          <cell r="C2839">
            <v>56760</v>
          </cell>
          <cell r="D2839">
            <v>0.76639999999999997</v>
          </cell>
        </row>
        <row r="2840">
          <cell r="C2840">
            <v>56780</v>
          </cell>
          <cell r="D2840">
            <v>0.66690000000000005</v>
          </cell>
        </row>
        <row r="2841">
          <cell r="C2841">
            <v>56800</v>
          </cell>
          <cell r="D2841">
            <v>0.62529999999999997</v>
          </cell>
        </row>
        <row r="2842">
          <cell r="C2842">
            <v>56820</v>
          </cell>
          <cell r="D2842">
            <v>0.58030000000000004</v>
          </cell>
        </row>
        <row r="2843">
          <cell r="C2843">
            <v>56840</v>
          </cell>
          <cell r="D2843">
            <v>0.59799999999999998</v>
          </cell>
        </row>
        <row r="2844">
          <cell r="C2844">
            <v>56860</v>
          </cell>
          <cell r="D2844">
            <v>0.58960000000000001</v>
          </cell>
        </row>
        <row r="2845">
          <cell r="C2845">
            <v>56880</v>
          </cell>
          <cell r="D2845">
            <v>0.62380000000000002</v>
          </cell>
        </row>
        <row r="2846">
          <cell r="C2846">
            <v>56900</v>
          </cell>
          <cell r="D2846">
            <v>0.62580000000000002</v>
          </cell>
        </row>
        <row r="2847">
          <cell r="C2847">
            <v>56920</v>
          </cell>
          <cell r="D2847">
            <v>0.61399999999999999</v>
          </cell>
        </row>
        <row r="2848">
          <cell r="C2848">
            <v>56940</v>
          </cell>
          <cell r="D2848">
            <v>0.65900000000000003</v>
          </cell>
        </row>
        <row r="2849">
          <cell r="C2849">
            <v>56960</v>
          </cell>
          <cell r="D2849">
            <v>0.72060000000000002</v>
          </cell>
        </row>
        <row r="2850">
          <cell r="C2850">
            <v>56980</v>
          </cell>
          <cell r="D2850">
            <v>0.69669999999999999</v>
          </cell>
        </row>
        <row r="2851">
          <cell r="C2851">
            <v>57000</v>
          </cell>
          <cell r="D2851">
            <v>0.63629999999999998</v>
          </cell>
        </row>
        <row r="2852">
          <cell r="C2852">
            <v>57020</v>
          </cell>
          <cell r="D2852">
            <v>0.65600000000000003</v>
          </cell>
        </row>
        <row r="2853">
          <cell r="C2853">
            <v>57040</v>
          </cell>
          <cell r="D2853">
            <v>0.62280000000000002</v>
          </cell>
        </row>
        <row r="2854">
          <cell r="C2854">
            <v>57060</v>
          </cell>
          <cell r="D2854">
            <v>0.76139999999999997</v>
          </cell>
        </row>
        <row r="2855">
          <cell r="C2855">
            <v>57080</v>
          </cell>
          <cell r="D2855">
            <v>0.68789999999999996</v>
          </cell>
        </row>
        <row r="2856">
          <cell r="C2856">
            <v>57100</v>
          </cell>
          <cell r="D2856">
            <v>0.68459999999999999</v>
          </cell>
        </row>
        <row r="2857">
          <cell r="C2857">
            <v>57120</v>
          </cell>
          <cell r="D2857">
            <v>0.63270000000000004</v>
          </cell>
        </row>
        <row r="2858">
          <cell r="C2858">
            <v>57140</v>
          </cell>
          <cell r="D2858">
            <v>0.59930000000000005</v>
          </cell>
        </row>
        <row r="2859">
          <cell r="C2859">
            <v>57160</v>
          </cell>
          <cell r="D2859">
            <v>0.5948</v>
          </cell>
        </row>
        <row r="2860">
          <cell r="C2860">
            <v>57180</v>
          </cell>
          <cell r="D2860">
            <v>0.65869999999999995</v>
          </cell>
        </row>
        <row r="2861">
          <cell r="C2861">
            <v>57200</v>
          </cell>
          <cell r="D2861">
            <v>0.67320000000000002</v>
          </cell>
        </row>
        <row r="2862">
          <cell r="C2862">
            <v>57220</v>
          </cell>
          <cell r="D2862">
            <v>0.68169999999999997</v>
          </cell>
        </row>
        <row r="2863">
          <cell r="C2863">
            <v>57240</v>
          </cell>
          <cell r="D2863">
            <v>0.61270000000000002</v>
          </cell>
        </row>
        <row r="2864">
          <cell r="C2864">
            <v>57260</v>
          </cell>
          <cell r="D2864">
            <v>0.58909999999999996</v>
          </cell>
        </row>
        <row r="2865">
          <cell r="C2865">
            <v>57280</v>
          </cell>
          <cell r="D2865">
            <v>0.58540000000000003</v>
          </cell>
        </row>
        <row r="2866">
          <cell r="C2866">
            <v>57300</v>
          </cell>
          <cell r="D2866">
            <v>0.59589999999999999</v>
          </cell>
        </row>
        <row r="2867">
          <cell r="C2867">
            <v>57320</v>
          </cell>
          <cell r="D2867">
            <v>0.57420000000000004</v>
          </cell>
        </row>
        <row r="2868">
          <cell r="C2868">
            <v>57340</v>
          </cell>
          <cell r="D2868">
            <v>0.58050000000000002</v>
          </cell>
        </row>
        <row r="2869">
          <cell r="C2869">
            <v>57360</v>
          </cell>
          <cell r="D2869">
            <v>0.60229999999999995</v>
          </cell>
        </row>
        <row r="2870">
          <cell r="C2870">
            <v>57380</v>
          </cell>
          <cell r="D2870">
            <v>0.56259999999999999</v>
          </cell>
        </row>
        <row r="2871">
          <cell r="C2871">
            <v>57400</v>
          </cell>
          <cell r="D2871">
            <v>0.5988</v>
          </cell>
        </row>
        <row r="2872">
          <cell r="C2872">
            <v>57420</v>
          </cell>
          <cell r="D2872">
            <v>0.65580000000000005</v>
          </cell>
        </row>
        <row r="2873">
          <cell r="C2873">
            <v>57440</v>
          </cell>
          <cell r="D2873">
            <v>0.62809999999999999</v>
          </cell>
        </row>
        <row r="2874">
          <cell r="C2874">
            <v>57460</v>
          </cell>
          <cell r="D2874">
            <v>0.64580000000000004</v>
          </cell>
        </row>
        <row r="2875">
          <cell r="C2875">
            <v>57480</v>
          </cell>
          <cell r="D2875">
            <v>0.65300000000000002</v>
          </cell>
        </row>
        <row r="2876">
          <cell r="C2876">
            <v>57500</v>
          </cell>
          <cell r="D2876">
            <v>0.70020000000000004</v>
          </cell>
        </row>
        <row r="2877">
          <cell r="C2877">
            <v>57520</v>
          </cell>
          <cell r="D2877">
            <v>0.66279999999999994</v>
          </cell>
        </row>
        <row r="2878">
          <cell r="C2878">
            <v>57540</v>
          </cell>
          <cell r="D2878">
            <v>0.70909999999999995</v>
          </cell>
        </row>
        <row r="2879">
          <cell r="C2879">
            <v>57560</v>
          </cell>
          <cell r="D2879">
            <v>0.71760000000000002</v>
          </cell>
        </row>
        <row r="2880">
          <cell r="C2880">
            <v>57580</v>
          </cell>
          <cell r="D2880">
            <v>0.7026</v>
          </cell>
        </row>
        <row r="2881">
          <cell r="C2881">
            <v>57600</v>
          </cell>
          <cell r="D2881">
            <v>0.76800000000000002</v>
          </cell>
        </row>
        <row r="2882">
          <cell r="C2882">
            <v>57620</v>
          </cell>
          <cell r="D2882">
            <v>0.75419999999999998</v>
          </cell>
        </row>
        <row r="2883">
          <cell r="C2883">
            <v>57640</v>
          </cell>
          <cell r="D2883">
            <v>0.67869999999999997</v>
          </cell>
        </row>
        <row r="2884">
          <cell r="C2884">
            <v>57660</v>
          </cell>
          <cell r="D2884">
            <v>0.68169999999999997</v>
          </cell>
        </row>
        <row r="2885">
          <cell r="C2885">
            <v>57680</v>
          </cell>
          <cell r="D2885">
            <v>0.69089999999999996</v>
          </cell>
        </row>
        <row r="2886">
          <cell r="C2886">
            <v>57700</v>
          </cell>
          <cell r="D2886">
            <v>0.65639999999999998</v>
          </cell>
        </row>
        <row r="2887">
          <cell r="C2887">
            <v>57720</v>
          </cell>
          <cell r="D2887">
            <v>0.72709999999999997</v>
          </cell>
        </row>
        <row r="2888">
          <cell r="C2888">
            <v>57740</v>
          </cell>
          <cell r="D2888">
            <v>0.58409999999999995</v>
          </cell>
        </row>
        <row r="2889">
          <cell r="C2889">
            <v>57760</v>
          </cell>
          <cell r="D2889">
            <v>0.64729999999999999</v>
          </cell>
        </row>
        <row r="2890">
          <cell r="C2890">
            <v>57780</v>
          </cell>
          <cell r="D2890">
            <v>0.64900000000000002</v>
          </cell>
        </row>
        <row r="2891">
          <cell r="C2891">
            <v>57800</v>
          </cell>
          <cell r="D2891">
            <v>0.65910000000000002</v>
          </cell>
        </row>
        <row r="2892">
          <cell r="C2892">
            <v>57820</v>
          </cell>
          <cell r="D2892">
            <v>0.66069999999999995</v>
          </cell>
        </row>
        <row r="2893">
          <cell r="C2893">
            <v>57840</v>
          </cell>
          <cell r="D2893">
            <v>0.63880000000000003</v>
          </cell>
        </row>
        <row r="2894">
          <cell r="C2894">
            <v>57860</v>
          </cell>
          <cell r="D2894">
            <v>0.70130000000000003</v>
          </cell>
        </row>
        <row r="2895">
          <cell r="C2895">
            <v>57880</v>
          </cell>
          <cell r="D2895">
            <v>0.64910000000000001</v>
          </cell>
        </row>
        <row r="2896">
          <cell r="C2896">
            <v>57900</v>
          </cell>
          <cell r="D2896">
            <v>0.68330000000000002</v>
          </cell>
        </row>
        <row r="2897">
          <cell r="C2897">
            <v>57920</v>
          </cell>
          <cell r="D2897">
            <v>0.66520000000000001</v>
          </cell>
        </row>
        <row r="2898">
          <cell r="C2898">
            <v>57940</v>
          </cell>
          <cell r="D2898">
            <v>0.68879999999999997</v>
          </cell>
        </row>
        <row r="2899">
          <cell r="C2899">
            <v>57960</v>
          </cell>
          <cell r="D2899">
            <v>0.71060000000000001</v>
          </cell>
        </row>
        <row r="2900">
          <cell r="C2900">
            <v>57980</v>
          </cell>
          <cell r="D2900">
            <v>0.69210000000000005</v>
          </cell>
        </row>
        <row r="2901">
          <cell r="C2901">
            <v>58000</v>
          </cell>
          <cell r="D2901">
            <v>0.70479999999999998</v>
          </cell>
        </row>
        <row r="2902">
          <cell r="C2902">
            <v>58020</v>
          </cell>
          <cell r="D2902">
            <v>0.71089999999999998</v>
          </cell>
        </row>
        <row r="2903">
          <cell r="C2903">
            <v>58040</v>
          </cell>
          <cell r="D2903">
            <v>0.73609999999999998</v>
          </cell>
        </row>
        <row r="2904">
          <cell r="C2904">
            <v>58060</v>
          </cell>
          <cell r="D2904">
            <v>0.72970000000000002</v>
          </cell>
        </row>
        <row r="2905">
          <cell r="C2905">
            <v>58080</v>
          </cell>
          <cell r="D2905">
            <v>0.70089999999999997</v>
          </cell>
        </row>
        <row r="2906">
          <cell r="C2906">
            <v>58100</v>
          </cell>
          <cell r="D2906">
            <v>0.69340000000000002</v>
          </cell>
        </row>
        <row r="2907">
          <cell r="C2907">
            <v>58120</v>
          </cell>
          <cell r="D2907">
            <v>0.70509999999999995</v>
          </cell>
        </row>
        <row r="2908">
          <cell r="C2908">
            <v>58140</v>
          </cell>
          <cell r="D2908">
            <v>0.69899999999999995</v>
          </cell>
        </row>
        <row r="2909">
          <cell r="C2909">
            <v>58160</v>
          </cell>
          <cell r="D2909">
            <v>0.65710000000000002</v>
          </cell>
        </row>
        <row r="2910">
          <cell r="C2910">
            <v>58180</v>
          </cell>
          <cell r="D2910">
            <v>0.63229999999999997</v>
          </cell>
        </row>
        <row r="2911">
          <cell r="C2911">
            <v>58200</v>
          </cell>
          <cell r="D2911">
            <v>0.67500000000000004</v>
          </cell>
        </row>
        <row r="2912">
          <cell r="C2912">
            <v>58220</v>
          </cell>
          <cell r="D2912">
            <v>0.6482</v>
          </cell>
        </row>
        <row r="2913">
          <cell r="C2913">
            <v>58240</v>
          </cell>
          <cell r="D2913">
            <v>0.62629999999999997</v>
          </cell>
        </row>
        <row r="2914">
          <cell r="C2914">
            <v>58260</v>
          </cell>
          <cell r="D2914">
            <v>0.65049999999999997</v>
          </cell>
        </row>
        <row r="2915">
          <cell r="C2915">
            <v>58280</v>
          </cell>
          <cell r="D2915">
            <v>0.68510000000000004</v>
          </cell>
        </row>
        <row r="2916">
          <cell r="C2916">
            <v>58300</v>
          </cell>
          <cell r="D2916">
            <v>0.70530000000000004</v>
          </cell>
        </row>
        <row r="2917">
          <cell r="C2917">
            <v>58320</v>
          </cell>
          <cell r="D2917">
            <v>0.68810000000000004</v>
          </cell>
        </row>
        <row r="2918">
          <cell r="C2918">
            <v>58340</v>
          </cell>
          <cell r="D2918">
            <v>0.68340000000000001</v>
          </cell>
        </row>
        <row r="2919">
          <cell r="C2919">
            <v>58360</v>
          </cell>
          <cell r="D2919">
            <v>0.73770000000000002</v>
          </cell>
        </row>
        <row r="2920">
          <cell r="C2920">
            <v>58380</v>
          </cell>
          <cell r="D2920">
            <v>0.69730000000000003</v>
          </cell>
        </row>
        <row r="2921">
          <cell r="C2921">
            <v>58400</v>
          </cell>
          <cell r="D2921">
            <v>0.65710000000000002</v>
          </cell>
        </row>
        <row r="2922">
          <cell r="C2922">
            <v>58420</v>
          </cell>
          <cell r="D2922">
            <v>0.66520000000000001</v>
          </cell>
        </row>
        <row r="2923">
          <cell r="C2923">
            <v>58440</v>
          </cell>
          <cell r="D2923">
            <v>0.69159999999999999</v>
          </cell>
        </row>
        <row r="2924">
          <cell r="C2924">
            <v>58460</v>
          </cell>
          <cell r="D2924">
            <v>0.68689999999999996</v>
          </cell>
        </row>
        <row r="2925">
          <cell r="C2925">
            <v>58480</v>
          </cell>
          <cell r="D2925">
            <v>0.69389999999999996</v>
          </cell>
        </row>
        <row r="2926">
          <cell r="C2926">
            <v>58500</v>
          </cell>
          <cell r="D2926">
            <v>0.67469999999999997</v>
          </cell>
        </row>
        <row r="2927">
          <cell r="C2927">
            <v>58520</v>
          </cell>
          <cell r="D2927">
            <v>0.68340000000000001</v>
          </cell>
        </row>
        <row r="2928">
          <cell r="C2928">
            <v>58540</v>
          </cell>
          <cell r="D2928">
            <v>0.70109999999999995</v>
          </cell>
        </row>
        <row r="2929">
          <cell r="C2929">
            <v>58560</v>
          </cell>
          <cell r="D2929">
            <v>0.68640000000000001</v>
          </cell>
        </row>
        <row r="2930">
          <cell r="C2930">
            <v>58580</v>
          </cell>
          <cell r="D2930">
            <v>0.71209999999999996</v>
          </cell>
        </row>
        <row r="2931">
          <cell r="C2931">
            <v>58600</v>
          </cell>
          <cell r="D2931">
            <v>0.71799999999999997</v>
          </cell>
        </row>
        <row r="2932">
          <cell r="C2932">
            <v>58620</v>
          </cell>
          <cell r="D2932">
            <v>0.70630000000000004</v>
          </cell>
        </row>
        <row r="2933">
          <cell r="C2933">
            <v>58640</v>
          </cell>
          <cell r="D2933">
            <v>0.68710000000000004</v>
          </cell>
        </row>
        <row r="2934">
          <cell r="C2934">
            <v>58660</v>
          </cell>
          <cell r="D2934">
            <v>0.69430000000000003</v>
          </cell>
        </row>
        <row r="2935">
          <cell r="C2935">
            <v>58680</v>
          </cell>
          <cell r="D2935">
            <v>0.69530000000000003</v>
          </cell>
        </row>
        <row r="2936">
          <cell r="C2936">
            <v>58700</v>
          </cell>
          <cell r="D2936">
            <v>0.64849999999999997</v>
          </cell>
        </row>
        <row r="2937">
          <cell r="C2937">
            <v>58720</v>
          </cell>
          <cell r="D2937">
            <v>0.6643</v>
          </cell>
        </row>
        <row r="2938">
          <cell r="C2938">
            <v>58740</v>
          </cell>
          <cell r="D2938">
            <v>0.6704</v>
          </cell>
        </row>
        <row r="2939">
          <cell r="C2939">
            <v>58760</v>
          </cell>
          <cell r="D2939">
            <v>0.65</v>
          </cell>
        </row>
        <row r="2940">
          <cell r="C2940">
            <v>58780</v>
          </cell>
          <cell r="D2940">
            <v>0.6522</v>
          </cell>
        </row>
        <row r="2941">
          <cell r="C2941">
            <v>58800</v>
          </cell>
          <cell r="D2941">
            <v>0.66449999999999998</v>
          </cell>
        </row>
        <row r="2942">
          <cell r="C2942">
            <v>58820</v>
          </cell>
          <cell r="D2942">
            <v>0.66339999999999999</v>
          </cell>
        </row>
        <row r="2943">
          <cell r="C2943">
            <v>58840</v>
          </cell>
          <cell r="D2943">
            <v>0.69589999999999996</v>
          </cell>
        </row>
        <row r="2944">
          <cell r="C2944">
            <v>58860</v>
          </cell>
          <cell r="D2944">
            <v>0.6956</v>
          </cell>
        </row>
        <row r="2945">
          <cell r="C2945">
            <v>58880</v>
          </cell>
          <cell r="D2945">
            <v>0.67849999999999999</v>
          </cell>
        </row>
        <row r="2946">
          <cell r="C2946">
            <v>58900</v>
          </cell>
          <cell r="D2946">
            <v>0.67900000000000005</v>
          </cell>
        </row>
        <row r="2947">
          <cell r="C2947">
            <v>58920</v>
          </cell>
          <cell r="D2947">
            <v>0.68410000000000004</v>
          </cell>
        </row>
        <row r="2948">
          <cell r="C2948">
            <v>58940</v>
          </cell>
          <cell r="D2948">
            <v>0.71319999999999995</v>
          </cell>
        </row>
        <row r="2949">
          <cell r="C2949">
            <v>58960</v>
          </cell>
          <cell r="D2949">
            <v>0.69740000000000002</v>
          </cell>
        </row>
        <row r="2950">
          <cell r="C2950">
            <v>58980</v>
          </cell>
          <cell r="D2950">
            <v>0.68330000000000002</v>
          </cell>
        </row>
        <row r="2951">
          <cell r="C2951">
            <v>59000</v>
          </cell>
          <cell r="D2951">
            <v>0.68069999999999997</v>
          </cell>
        </row>
        <row r="2952">
          <cell r="C2952">
            <v>59020</v>
          </cell>
          <cell r="D2952">
            <v>0.72240000000000004</v>
          </cell>
        </row>
        <row r="2953">
          <cell r="C2953">
            <v>59040</v>
          </cell>
          <cell r="D2953">
            <v>0.72230000000000005</v>
          </cell>
        </row>
        <row r="2954">
          <cell r="C2954">
            <v>59060</v>
          </cell>
          <cell r="D2954">
            <v>0.71450000000000002</v>
          </cell>
        </row>
        <row r="2955">
          <cell r="C2955">
            <v>59080</v>
          </cell>
          <cell r="D2955">
            <v>0.70820000000000005</v>
          </cell>
        </row>
        <row r="2956">
          <cell r="C2956">
            <v>59100</v>
          </cell>
          <cell r="D2956">
            <v>0.70609999999999995</v>
          </cell>
        </row>
        <row r="2957">
          <cell r="C2957">
            <v>59120</v>
          </cell>
          <cell r="D2957">
            <v>0.71060000000000001</v>
          </cell>
        </row>
        <row r="2958">
          <cell r="C2958">
            <v>59140</v>
          </cell>
          <cell r="D2958">
            <v>0.70479999999999998</v>
          </cell>
        </row>
        <row r="2959">
          <cell r="C2959">
            <v>59160</v>
          </cell>
          <cell r="D2959">
            <v>0.70799999999999996</v>
          </cell>
        </row>
        <row r="2960">
          <cell r="C2960">
            <v>59180</v>
          </cell>
          <cell r="D2960">
            <v>0.73170000000000002</v>
          </cell>
        </row>
        <row r="2961">
          <cell r="C2961">
            <v>59200</v>
          </cell>
          <cell r="D2961">
            <v>0.71319999999999995</v>
          </cell>
        </row>
        <row r="2962">
          <cell r="C2962">
            <v>59220</v>
          </cell>
          <cell r="D2962">
            <v>0.68569999999999998</v>
          </cell>
        </row>
        <row r="2963">
          <cell r="C2963">
            <v>59240</v>
          </cell>
          <cell r="D2963">
            <v>0.73050000000000004</v>
          </cell>
        </row>
        <row r="2964">
          <cell r="C2964">
            <v>59260</v>
          </cell>
          <cell r="D2964">
            <v>0.73080000000000001</v>
          </cell>
        </row>
        <row r="2965">
          <cell r="C2965">
            <v>59280</v>
          </cell>
          <cell r="D2965">
            <v>0.75539999999999996</v>
          </cell>
        </row>
        <row r="2966">
          <cell r="C2966">
            <v>59300</v>
          </cell>
          <cell r="D2966">
            <v>0.75260000000000005</v>
          </cell>
        </row>
        <row r="2967">
          <cell r="C2967">
            <v>59320</v>
          </cell>
          <cell r="D2967">
            <v>0.78420000000000001</v>
          </cell>
        </row>
        <row r="2968">
          <cell r="C2968">
            <v>59340</v>
          </cell>
          <cell r="D2968">
            <v>0.77569999999999995</v>
          </cell>
        </row>
        <row r="2969">
          <cell r="C2969">
            <v>59360</v>
          </cell>
          <cell r="D2969">
            <v>0.75990000000000002</v>
          </cell>
        </row>
        <row r="2970">
          <cell r="C2970">
            <v>59380</v>
          </cell>
          <cell r="D2970">
            <v>0.77590000000000003</v>
          </cell>
        </row>
        <row r="2971">
          <cell r="C2971">
            <v>59400</v>
          </cell>
          <cell r="D2971">
            <v>0.77429999999999999</v>
          </cell>
        </row>
        <row r="2972">
          <cell r="C2972">
            <v>59420</v>
          </cell>
          <cell r="D2972">
            <v>0.77029999999999998</v>
          </cell>
        </row>
        <row r="2973">
          <cell r="C2973">
            <v>59440</v>
          </cell>
          <cell r="D2973">
            <v>0.77300000000000002</v>
          </cell>
        </row>
        <row r="2974">
          <cell r="C2974">
            <v>59460</v>
          </cell>
          <cell r="D2974">
            <v>0.7661</v>
          </cell>
        </row>
        <row r="2975">
          <cell r="C2975">
            <v>59480</v>
          </cell>
          <cell r="D2975">
            <v>0.76319999999999999</v>
          </cell>
        </row>
        <row r="2976">
          <cell r="C2976">
            <v>59500</v>
          </cell>
          <cell r="D2976">
            <v>0.74719999999999998</v>
          </cell>
        </row>
        <row r="2977">
          <cell r="C2977">
            <v>59520</v>
          </cell>
          <cell r="D2977">
            <v>0.72850000000000004</v>
          </cell>
        </row>
        <row r="2978">
          <cell r="C2978">
            <v>59540</v>
          </cell>
          <cell r="D2978">
            <v>0.70340000000000003</v>
          </cell>
        </row>
        <row r="2979">
          <cell r="C2979">
            <v>59560</v>
          </cell>
          <cell r="D2979">
            <v>0.74329999999999996</v>
          </cell>
        </row>
        <row r="2980">
          <cell r="C2980">
            <v>59580</v>
          </cell>
          <cell r="D2980">
            <v>0.73680000000000001</v>
          </cell>
        </row>
        <row r="2981">
          <cell r="C2981">
            <v>59600</v>
          </cell>
          <cell r="D2981">
            <v>0.73019999999999996</v>
          </cell>
        </row>
        <row r="2982">
          <cell r="C2982">
            <v>59620</v>
          </cell>
          <cell r="D2982">
            <v>0.71960000000000002</v>
          </cell>
        </row>
        <row r="2983">
          <cell r="C2983">
            <v>59640</v>
          </cell>
          <cell r="D2983">
            <v>0.71699999999999997</v>
          </cell>
        </row>
        <row r="2984">
          <cell r="C2984">
            <v>59660</v>
          </cell>
          <cell r="D2984">
            <v>0.70530000000000004</v>
          </cell>
        </row>
        <row r="2985">
          <cell r="C2985">
            <v>59680</v>
          </cell>
          <cell r="D2985">
            <v>0.70140000000000002</v>
          </cell>
        </row>
        <row r="2986">
          <cell r="C2986">
            <v>59700</v>
          </cell>
          <cell r="D2986">
            <v>0.70409999999999995</v>
          </cell>
        </row>
        <row r="2987">
          <cell r="C2987">
            <v>59720</v>
          </cell>
          <cell r="D2987">
            <v>0.69089999999999996</v>
          </cell>
        </row>
        <row r="2988">
          <cell r="C2988">
            <v>59740</v>
          </cell>
          <cell r="D2988">
            <v>0.68079999999999996</v>
          </cell>
        </row>
        <row r="2989">
          <cell r="C2989">
            <v>59760</v>
          </cell>
          <cell r="D2989">
            <v>0.6653</v>
          </cell>
        </row>
        <row r="2990">
          <cell r="C2990">
            <v>59780</v>
          </cell>
          <cell r="D2990">
            <v>0.66920000000000002</v>
          </cell>
        </row>
        <row r="2991">
          <cell r="C2991">
            <v>59800</v>
          </cell>
          <cell r="D2991">
            <v>0.67820000000000003</v>
          </cell>
        </row>
        <row r="2992">
          <cell r="C2992">
            <v>59820</v>
          </cell>
          <cell r="D2992">
            <v>0.68110000000000004</v>
          </cell>
        </row>
        <row r="2993">
          <cell r="C2993">
            <v>59840</v>
          </cell>
          <cell r="D2993">
            <v>0.67620000000000002</v>
          </cell>
        </row>
        <row r="2994">
          <cell r="C2994">
            <v>59860</v>
          </cell>
          <cell r="D2994">
            <v>0.66600000000000004</v>
          </cell>
        </row>
        <row r="2995">
          <cell r="C2995">
            <v>59880</v>
          </cell>
          <cell r="D2995">
            <v>0.68340000000000001</v>
          </cell>
        </row>
        <row r="2996">
          <cell r="C2996">
            <v>59900</v>
          </cell>
          <cell r="D2996">
            <v>0.66759999999999997</v>
          </cell>
        </row>
        <row r="2997">
          <cell r="C2997">
            <v>59920</v>
          </cell>
          <cell r="D2997">
            <v>0.68269999999999997</v>
          </cell>
        </row>
        <row r="2998">
          <cell r="C2998">
            <v>59940</v>
          </cell>
          <cell r="D2998">
            <v>0.68530000000000002</v>
          </cell>
        </row>
        <row r="2999">
          <cell r="C2999">
            <v>59960</v>
          </cell>
          <cell r="D2999">
            <v>0.70379999999999998</v>
          </cell>
        </row>
        <row r="3000">
          <cell r="C3000">
            <v>59980</v>
          </cell>
          <cell r="D3000">
            <v>0.7087</v>
          </cell>
        </row>
        <row r="3001">
          <cell r="C3001">
            <v>60000</v>
          </cell>
          <cell r="D3001">
            <v>0.70789999999999997</v>
          </cell>
        </row>
        <row r="3002">
          <cell r="C3002">
            <v>60020</v>
          </cell>
          <cell r="D3002">
            <v>0.69059999999999999</v>
          </cell>
        </row>
        <row r="3003">
          <cell r="C3003">
            <v>60040</v>
          </cell>
          <cell r="D3003">
            <v>0.66620000000000001</v>
          </cell>
        </row>
        <row r="3004">
          <cell r="C3004">
            <v>60060</v>
          </cell>
          <cell r="D3004">
            <v>0.68240000000000001</v>
          </cell>
        </row>
        <row r="3005">
          <cell r="C3005">
            <v>60080</v>
          </cell>
          <cell r="D3005">
            <v>0.71050000000000002</v>
          </cell>
        </row>
        <row r="3006">
          <cell r="C3006">
            <v>60100</v>
          </cell>
          <cell r="D3006">
            <v>0.751</v>
          </cell>
        </row>
        <row r="3007">
          <cell r="C3007">
            <v>60120</v>
          </cell>
          <cell r="D3007">
            <v>0.74709999999999999</v>
          </cell>
        </row>
        <row r="3008">
          <cell r="C3008">
            <v>60140</v>
          </cell>
          <cell r="D3008">
            <v>0.72540000000000004</v>
          </cell>
        </row>
        <row r="3009">
          <cell r="C3009">
            <v>60160</v>
          </cell>
          <cell r="D3009">
            <v>0.68979999999999997</v>
          </cell>
        </row>
        <row r="3010">
          <cell r="C3010">
            <v>60180</v>
          </cell>
          <cell r="D3010">
            <v>0.68240000000000001</v>
          </cell>
        </row>
        <row r="3011">
          <cell r="C3011">
            <v>60200</v>
          </cell>
          <cell r="D3011">
            <v>0.70530000000000004</v>
          </cell>
        </row>
        <row r="3012">
          <cell r="C3012">
            <v>60220</v>
          </cell>
          <cell r="D3012">
            <v>0.70730000000000004</v>
          </cell>
        </row>
        <row r="3013">
          <cell r="C3013">
            <v>60240</v>
          </cell>
          <cell r="D3013">
            <v>0.71789999999999998</v>
          </cell>
        </row>
        <row r="3014">
          <cell r="C3014">
            <v>60260</v>
          </cell>
          <cell r="D3014">
            <v>0.70430000000000004</v>
          </cell>
        </row>
        <row r="3015">
          <cell r="C3015">
            <v>60280</v>
          </cell>
          <cell r="D3015">
            <v>0.71619999999999995</v>
          </cell>
        </row>
        <row r="3016">
          <cell r="C3016">
            <v>60300</v>
          </cell>
          <cell r="D3016">
            <v>0.70250000000000001</v>
          </cell>
        </row>
        <row r="3017">
          <cell r="C3017">
            <v>60320</v>
          </cell>
          <cell r="D3017">
            <v>0.71399999999999997</v>
          </cell>
        </row>
        <row r="3018">
          <cell r="C3018">
            <v>60340</v>
          </cell>
          <cell r="D3018">
            <v>0.7429</v>
          </cell>
        </row>
        <row r="3019">
          <cell r="C3019">
            <v>60360</v>
          </cell>
          <cell r="D3019">
            <v>0.74229999999999996</v>
          </cell>
        </row>
        <row r="3020">
          <cell r="C3020">
            <v>60380</v>
          </cell>
          <cell r="D3020">
            <v>0.7349</v>
          </cell>
        </row>
        <row r="3021">
          <cell r="C3021">
            <v>60400</v>
          </cell>
          <cell r="D3021">
            <v>0.74719999999999998</v>
          </cell>
        </row>
        <row r="3022">
          <cell r="C3022">
            <v>60420</v>
          </cell>
          <cell r="D3022">
            <v>0.74819999999999998</v>
          </cell>
        </row>
        <row r="3023">
          <cell r="C3023">
            <v>60440</v>
          </cell>
          <cell r="D3023">
            <v>0.73409999999999997</v>
          </cell>
        </row>
        <row r="3024">
          <cell r="C3024">
            <v>60460</v>
          </cell>
          <cell r="D3024">
            <v>0.73609999999999998</v>
          </cell>
        </row>
        <row r="3025">
          <cell r="C3025">
            <v>60480</v>
          </cell>
          <cell r="D3025">
            <v>0.72589999999999999</v>
          </cell>
        </row>
        <row r="3026">
          <cell r="C3026">
            <v>60500</v>
          </cell>
          <cell r="D3026">
            <v>0.7571</v>
          </cell>
        </row>
        <row r="3027">
          <cell r="C3027">
            <v>60520</v>
          </cell>
          <cell r="D3027">
            <v>0.76300000000000001</v>
          </cell>
        </row>
        <row r="3028">
          <cell r="C3028">
            <v>60540</v>
          </cell>
          <cell r="D3028">
            <v>0.74229999999999996</v>
          </cell>
        </row>
        <row r="3029">
          <cell r="C3029">
            <v>60560</v>
          </cell>
          <cell r="D3029">
            <v>0.73980000000000001</v>
          </cell>
        </row>
        <row r="3030">
          <cell r="C3030">
            <v>60580</v>
          </cell>
          <cell r="D3030">
            <v>0.7419</v>
          </cell>
        </row>
        <row r="3031">
          <cell r="C3031">
            <v>60600</v>
          </cell>
          <cell r="D3031">
            <v>0.73799999999999999</v>
          </cell>
        </row>
        <row r="3032">
          <cell r="C3032">
            <v>60620</v>
          </cell>
          <cell r="D3032">
            <v>0.73219999999999996</v>
          </cell>
        </row>
        <row r="3033">
          <cell r="C3033">
            <v>60640</v>
          </cell>
          <cell r="D3033">
            <v>0.74819999999999998</v>
          </cell>
        </row>
        <row r="3034">
          <cell r="C3034">
            <v>60660</v>
          </cell>
          <cell r="D3034">
            <v>0.745</v>
          </cell>
        </row>
        <row r="3035">
          <cell r="C3035">
            <v>60680</v>
          </cell>
          <cell r="D3035">
            <v>0.74399999999999999</v>
          </cell>
        </row>
        <row r="3036">
          <cell r="C3036">
            <v>60700</v>
          </cell>
          <cell r="D3036">
            <v>0.71730000000000005</v>
          </cell>
        </row>
        <row r="3037">
          <cell r="C3037">
            <v>60720</v>
          </cell>
          <cell r="D3037">
            <v>0.72899999999999998</v>
          </cell>
        </row>
        <row r="3038">
          <cell r="C3038">
            <v>60740</v>
          </cell>
          <cell r="D3038">
            <v>0.75049999999999994</v>
          </cell>
        </row>
        <row r="3039">
          <cell r="C3039">
            <v>60760</v>
          </cell>
          <cell r="D3039">
            <v>0.71789999999999998</v>
          </cell>
        </row>
        <row r="3040">
          <cell r="C3040">
            <v>60780</v>
          </cell>
          <cell r="D3040">
            <v>0.73939999999999995</v>
          </cell>
        </row>
        <row r="3041">
          <cell r="C3041">
            <v>60800</v>
          </cell>
          <cell r="D3041">
            <v>0.73299999999999998</v>
          </cell>
        </row>
        <row r="3042">
          <cell r="C3042">
            <v>60820</v>
          </cell>
          <cell r="D3042">
            <v>0.71489999999999998</v>
          </cell>
        </row>
        <row r="3043">
          <cell r="C3043">
            <v>60840</v>
          </cell>
          <cell r="D3043">
            <v>0.72219999999999995</v>
          </cell>
        </row>
        <row r="3044">
          <cell r="C3044">
            <v>60860</v>
          </cell>
          <cell r="D3044">
            <v>0.72389999999999999</v>
          </cell>
        </row>
        <row r="3045">
          <cell r="C3045">
            <v>60880</v>
          </cell>
          <cell r="D3045">
            <v>0.7097</v>
          </cell>
        </row>
        <row r="3046">
          <cell r="C3046">
            <v>60900</v>
          </cell>
          <cell r="D3046">
            <v>0.6784</v>
          </cell>
        </row>
        <row r="3047">
          <cell r="C3047">
            <v>60920</v>
          </cell>
          <cell r="D3047">
            <v>0.68210000000000004</v>
          </cell>
        </row>
        <row r="3048">
          <cell r="C3048">
            <v>60940</v>
          </cell>
          <cell r="D3048">
            <v>0.71960000000000002</v>
          </cell>
        </row>
        <row r="3049">
          <cell r="C3049">
            <v>60960</v>
          </cell>
          <cell r="D3049">
            <v>0.7339</v>
          </cell>
        </row>
        <row r="3050">
          <cell r="C3050">
            <v>60980</v>
          </cell>
          <cell r="D3050">
            <v>0.7329</v>
          </cell>
        </row>
        <row r="3051">
          <cell r="C3051">
            <v>61000</v>
          </cell>
          <cell r="D3051">
            <v>0.71599999999999997</v>
          </cell>
        </row>
        <row r="3052">
          <cell r="C3052">
            <v>61020</v>
          </cell>
          <cell r="D3052">
            <v>0.70750000000000002</v>
          </cell>
        </row>
        <row r="3053">
          <cell r="C3053">
            <v>61040</v>
          </cell>
          <cell r="D3053">
            <v>0.68</v>
          </cell>
        </row>
        <row r="3054">
          <cell r="C3054">
            <v>61060</v>
          </cell>
          <cell r="D3054">
            <v>0.70240000000000002</v>
          </cell>
        </row>
        <row r="3055">
          <cell r="C3055">
            <v>61080</v>
          </cell>
          <cell r="D3055">
            <v>0.70489999999999997</v>
          </cell>
        </row>
        <row r="3056">
          <cell r="C3056">
            <v>61100</v>
          </cell>
          <cell r="D3056">
            <v>0.68359999999999999</v>
          </cell>
        </row>
        <row r="3057">
          <cell r="C3057">
            <v>61120</v>
          </cell>
          <cell r="D3057">
            <v>0.70679999999999998</v>
          </cell>
        </row>
        <row r="3058">
          <cell r="C3058">
            <v>61140</v>
          </cell>
          <cell r="D3058">
            <v>0.71550000000000002</v>
          </cell>
        </row>
        <row r="3059">
          <cell r="C3059">
            <v>61160</v>
          </cell>
          <cell r="D3059">
            <v>0.70279999999999998</v>
          </cell>
        </row>
        <row r="3060">
          <cell r="C3060">
            <v>61180</v>
          </cell>
          <cell r="D3060">
            <v>0.72260000000000002</v>
          </cell>
        </row>
        <row r="3061">
          <cell r="C3061">
            <v>61200</v>
          </cell>
          <cell r="D3061">
            <v>0.73570000000000002</v>
          </cell>
        </row>
        <row r="3062">
          <cell r="C3062">
            <v>61220</v>
          </cell>
          <cell r="D3062">
            <v>0.73919999999999997</v>
          </cell>
        </row>
        <row r="3063">
          <cell r="C3063">
            <v>61240</v>
          </cell>
          <cell r="D3063">
            <v>0.75870000000000004</v>
          </cell>
        </row>
        <row r="3064">
          <cell r="C3064">
            <v>61260</v>
          </cell>
          <cell r="D3064">
            <v>0.71550000000000002</v>
          </cell>
        </row>
        <row r="3065">
          <cell r="C3065">
            <v>61280</v>
          </cell>
          <cell r="D3065">
            <v>0.71619999999999995</v>
          </cell>
        </row>
        <row r="3066">
          <cell r="C3066">
            <v>61300</v>
          </cell>
          <cell r="D3066">
            <v>0.73450000000000004</v>
          </cell>
        </row>
        <row r="3067">
          <cell r="C3067">
            <v>61320</v>
          </cell>
          <cell r="D3067">
            <v>0.76100000000000001</v>
          </cell>
        </row>
        <row r="3068">
          <cell r="C3068">
            <v>61340</v>
          </cell>
          <cell r="D3068">
            <v>0.76390000000000002</v>
          </cell>
        </row>
        <row r="3069">
          <cell r="C3069">
            <v>61360</v>
          </cell>
          <cell r="D3069">
            <v>0.73050000000000004</v>
          </cell>
        </row>
        <row r="3070">
          <cell r="C3070">
            <v>61380</v>
          </cell>
          <cell r="D3070">
            <v>0.71179999999999999</v>
          </cell>
        </row>
        <row r="3071">
          <cell r="C3071">
            <v>61400</v>
          </cell>
          <cell r="D3071">
            <v>0.73670000000000002</v>
          </cell>
        </row>
        <row r="3072">
          <cell r="C3072">
            <v>61420</v>
          </cell>
          <cell r="D3072">
            <v>0.73740000000000006</v>
          </cell>
        </row>
        <row r="3073">
          <cell r="C3073">
            <v>61440</v>
          </cell>
          <cell r="D3073">
            <v>0.75700000000000001</v>
          </cell>
        </row>
        <row r="3074">
          <cell r="C3074">
            <v>61460</v>
          </cell>
          <cell r="D3074">
            <v>0.752</v>
          </cell>
        </row>
        <row r="3075">
          <cell r="C3075">
            <v>61480</v>
          </cell>
          <cell r="D3075">
            <v>0.74060000000000004</v>
          </cell>
        </row>
        <row r="3076">
          <cell r="C3076">
            <v>61500</v>
          </cell>
          <cell r="D3076">
            <v>0.7238</v>
          </cell>
        </row>
        <row r="3077">
          <cell r="C3077">
            <v>61520</v>
          </cell>
          <cell r="D3077">
            <v>0.74519999999999997</v>
          </cell>
        </row>
        <row r="3078">
          <cell r="C3078">
            <v>61540</v>
          </cell>
          <cell r="D3078">
            <v>0.75700000000000001</v>
          </cell>
        </row>
        <row r="3079">
          <cell r="C3079">
            <v>61560</v>
          </cell>
          <cell r="D3079">
            <v>0.77249999999999996</v>
          </cell>
        </row>
        <row r="3080">
          <cell r="C3080">
            <v>61580</v>
          </cell>
          <cell r="D3080">
            <v>0.73780000000000001</v>
          </cell>
        </row>
        <row r="3081">
          <cell r="C3081">
            <v>61600</v>
          </cell>
          <cell r="D3081">
            <v>0.75580000000000003</v>
          </cell>
        </row>
        <row r="3082">
          <cell r="C3082">
            <v>61620</v>
          </cell>
          <cell r="D3082">
            <v>0.74729999999999996</v>
          </cell>
        </row>
        <row r="3083">
          <cell r="C3083">
            <v>61640</v>
          </cell>
          <cell r="D3083">
            <v>0.73450000000000004</v>
          </cell>
        </row>
        <row r="3084">
          <cell r="C3084">
            <v>61660</v>
          </cell>
          <cell r="D3084">
            <v>0.76249999999999996</v>
          </cell>
        </row>
        <row r="3085">
          <cell r="C3085">
            <v>61680</v>
          </cell>
          <cell r="D3085">
            <v>0.77049999999999996</v>
          </cell>
        </row>
        <row r="3086">
          <cell r="C3086">
            <v>61700</v>
          </cell>
          <cell r="D3086">
            <v>0.79339999999999999</v>
          </cell>
        </row>
        <row r="3087">
          <cell r="C3087">
            <v>61720</v>
          </cell>
          <cell r="D3087">
            <v>0.65029999999999999</v>
          </cell>
        </row>
        <row r="3088">
          <cell r="C3088">
            <v>61740</v>
          </cell>
          <cell r="D3088">
            <v>0.752</v>
          </cell>
        </row>
        <row r="3089">
          <cell r="C3089">
            <v>61760</v>
          </cell>
          <cell r="D3089">
            <v>0.75729999999999997</v>
          </cell>
        </row>
        <row r="3090">
          <cell r="C3090">
            <v>61780</v>
          </cell>
          <cell r="D3090">
            <v>0.72750000000000004</v>
          </cell>
        </row>
        <row r="3091">
          <cell r="C3091">
            <v>61800</v>
          </cell>
          <cell r="D3091">
            <v>0.74850000000000005</v>
          </cell>
        </row>
        <row r="3092">
          <cell r="C3092">
            <v>61820</v>
          </cell>
          <cell r="D3092">
            <v>0.74750000000000005</v>
          </cell>
        </row>
        <row r="3093">
          <cell r="C3093">
            <v>61840</v>
          </cell>
          <cell r="D3093">
            <v>0.71730000000000005</v>
          </cell>
        </row>
        <row r="3094">
          <cell r="C3094">
            <v>61860</v>
          </cell>
          <cell r="D3094">
            <v>0.75890000000000002</v>
          </cell>
        </row>
        <row r="3095">
          <cell r="C3095">
            <v>61880</v>
          </cell>
          <cell r="D3095">
            <v>0.73599999999999999</v>
          </cell>
        </row>
        <row r="3096">
          <cell r="C3096">
            <v>61900</v>
          </cell>
          <cell r="D3096">
            <v>0.6976</v>
          </cell>
        </row>
        <row r="3097">
          <cell r="C3097">
            <v>61920</v>
          </cell>
          <cell r="D3097">
            <v>0.72409999999999997</v>
          </cell>
        </row>
        <row r="3098">
          <cell r="C3098">
            <v>61940</v>
          </cell>
          <cell r="D3098">
            <v>0.73799999999999999</v>
          </cell>
        </row>
        <row r="3099">
          <cell r="C3099">
            <v>61960</v>
          </cell>
          <cell r="D3099">
            <v>0.71020000000000005</v>
          </cell>
        </row>
        <row r="3100">
          <cell r="C3100">
            <v>61980</v>
          </cell>
          <cell r="D3100">
            <v>0.6845</v>
          </cell>
        </row>
        <row r="3101">
          <cell r="C3101">
            <v>62000</v>
          </cell>
          <cell r="D3101">
            <v>0.69199999999999995</v>
          </cell>
        </row>
        <row r="3102">
          <cell r="C3102">
            <v>62020</v>
          </cell>
          <cell r="D3102">
            <v>0.69750000000000001</v>
          </cell>
        </row>
        <row r="3103">
          <cell r="C3103">
            <v>62040</v>
          </cell>
          <cell r="D3103">
            <v>0.72570000000000001</v>
          </cell>
        </row>
        <row r="3104">
          <cell r="C3104">
            <v>62060</v>
          </cell>
          <cell r="D3104">
            <v>0.72299999999999998</v>
          </cell>
        </row>
        <row r="3105">
          <cell r="C3105">
            <v>62080</v>
          </cell>
          <cell r="D3105">
            <v>0.70989999999999998</v>
          </cell>
        </row>
        <row r="3106">
          <cell r="C3106">
            <v>62100</v>
          </cell>
          <cell r="D3106">
            <v>0.74670000000000003</v>
          </cell>
        </row>
        <row r="3107">
          <cell r="C3107">
            <v>62120</v>
          </cell>
          <cell r="D3107">
            <v>0.74329999999999996</v>
          </cell>
        </row>
        <row r="3108">
          <cell r="C3108">
            <v>62140</v>
          </cell>
          <cell r="D3108">
            <v>0.72150000000000003</v>
          </cell>
        </row>
        <row r="3109">
          <cell r="C3109">
            <v>62160</v>
          </cell>
          <cell r="D3109">
            <v>0.74160000000000004</v>
          </cell>
        </row>
        <row r="3110">
          <cell r="C3110">
            <v>62180</v>
          </cell>
          <cell r="D3110">
            <v>0.73970000000000002</v>
          </cell>
        </row>
        <row r="3111">
          <cell r="C3111">
            <v>62200</v>
          </cell>
          <cell r="D3111">
            <v>0.72470000000000001</v>
          </cell>
        </row>
        <row r="3112">
          <cell r="C3112">
            <v>62220</v>
          </cell>
          <cell r="D3112">
            <v>0.73609999999999998</v>
          </cell>
        </row>
        <row r="3113">
          <cell r="C3113">
            <v>62240</v>
          </cell>
          <cell r="D3113">
            <v>0.74760000000000004</v>
          </cell>
        </row>
        <row r="3114">
          <cell r="C3114">
            <v>62260</v>
          </cell>
          <cell r="D3114">
            <v>0.74550000000000005</v>
          </cell>
        </row>
        <row r="3115">
          <cell r="C3115">
            <v>62280</v>
          </cell>
          <cell r="D3115">
            <v>0.76480000000000004</v>
          </cell>
        </row>
        <row r="3116">
          <cell r="C3116">
            <v>62300</v>
          </cell>
          <cell r="D3116">
            <v>0.77110000000000001</v>
          </cell>
        </row>
        <row r="3117">
          <cell r="C3117">
            <v>62320</v>
          </cell>
          <cell r="D3117">
            <v>0.75439999999999996</v>
          </cell>
        </row>
        <row r="3118">
          <cell r="C3118">
            <v>62340</v>
          </cell>
          <cell r="D3118">
            <v>0.72609999999999997</v>
          </cell>
        </row>
        <row r="3119">
          <cell r="C3119">
            <v>62360</v>
          </cell>
          <cell r="D3119">
            <v>0.72740000000000005</v>
          </cell>
        </row>
        <row r="3120">
          <cell r="C3120">
            <v>62380</v>
          </cell>
          <cell r="D3120">
            <v>0.7218</v>
          </cell>
        </row>
        <row r="3121">
          <cell r="C3121">
            <v>62400</v>
          </cell>
          <cell r="D3121">
            <v>0.73209999999999997</v>
          </cell>
        </row>
        <row r="3122">
          <cell r="C3122">
            <v>62420</v>
          </cell>
          <cell r="D3122">
            <v>0.73650000000000004</v>
          </cell>
        </row>
        <row r="3123">
          <cell r="C3123">
            <v>62440</v>
          </cell>
          <cell r="D3123">
            <v>0.7016</v>
          </cell>
        </row>
        <row r="3124">
          <cell r="C3124">
            <v>62460</v>
          </cell>
          <cell r="D3124">
            <v>0.71650000000000003</v>
          </cell>
        </row>
        <row r="3125">
          <cell r="C3125">
            <v>62480</v>
          </cell>
          <cell r="D3125">
            <v>0.72550000000000003</v>
          </cell>
        </row>
        <row r="3126">
          <cell r="C3126">
            <v>62500</v>
          </cell>
          <cell r="D3126">
            <v>0.7329</v>
          </cell>
        </row>
        <row r="3127">
          <cell r="C3127">
            <v>62520</v>
          </cell>
          <cell r="D3127">
            <v>0.73970000000000002</v>
          </cell>
        </row>
        <row r="3128">
          <cell r="C3128">
            <v>62540</v>
          </cell>
          <cell r="D3128">
            <v>0.7339</v>
          </cell>
        </row>
        <row r="3129">
          <cell r="C3129">
            <v>62560</v>
          </cell>
          <cell r="D3129">
            <v>0.71589999999999998</v>
          </cell>
        </row>
        <row r="3130">
          <cell r="C3130">
            <v>62580</v>
          </cell>
          <cell r="D3130">
            <v>0.7571</v>
          </cell>
        </row>
        <row r="3131">
          <cell r="C3131">
            <v>62600</v>
          </cell>
          <cell r="D3131">
            <v>0.7581</v>
          </cell>
        </row>
        <row r="3132">
          <cell r="C3132">
            <v>62620</v>
          </cell>
          <cell r="D3132">
            <v>0.74399999999999999</v>
          </cell>
        </row>
        <row r="3133">
          <cell r="C3133">
            <v>62640</v>
          </cell>
          <cell r="D3133">
            <v>0.72529999999999994</v>
          </cell>
        </row>
        <row r="3134">
          <cell r="C3134">
            <v>62660</v>
          </cell>
          <cell r="D3134">
            <v>0.69069999999999998</v>
          </cell>
        </row>
        <row r="3135">
          <cell r="C3135">
            <v>62680</v>
          </cell>
          <cell r="D3135">
            <v>0.69240000000000002</v>
          </cell>
        </row>
        <row r="3136">
          <cell r="C3136">
            <v>62700</v>
          </cell>
          <cell r="D3136">
            <v>0.67449999999999999</v>
          </cell>
        </row>
        <row r="3137">
          <cell r="C3137">
            <v>62720</v>
          </cell>
          <cell r="D3137">
            <v>0.67620000000000002</v>
          </cell>
        </row>
        <row r="3138">
          <cell r="C3138">
            <v>62740</v>
          </cell>
          <cell r="D3138">
            <v>0.66920000000000002</v>
          </cell>
        </row>
        <row r="3139">
          <cell r="C3139">
            <v>62760</v>
          </cell>
          <cell r="D3139">
            <v>0.67500000000000004</v>
          </cell>
        </row>
        <row r="3140">
          <cell r="C3140">
            <v>62780</v>
          </cell>
          <cell r="D3140">
            <v>0.69699999999999995</v>
          </cell>
        </row>
        <row r="3141">
          <cell r="C3141">
            <v>62800</v>
          </cell>
          <cell r="D3141">
            <v>0.6835</v>
          </cell>
        </row>
        <row r="3142">
          <cell r="C3142">
            <v>62820</v>
          </cell>
          <cell r="D3142">
            <v>0.6744</v>
          </cell>
        </row>
        <row r="3143">
          <cell r="C3143">
            <v>62840</v>
          </cell>
          <cell r="D3143">
            <v>0.68079999999999996</v>
          </cell>
        </row>
        <row r="3144">
          <cell r="C3144">
            <v>62860</v>
          </cell>
          <cell r="D3144">
            <v>0.6966</v>
          </cell>
        </row>
        <row r="3145">
          <cell r="C3145">
            <v>62880</v>
          </cell>
          <cell r="D3145">
            <v>0.71030000000000004</v>
          </cell>
        </row>
        <row r="3146">
          <cell r="C3146">
            <v>62900</v>
          </cell>
          <cell r="D3146">
            <v>0.67290000000000005</v>
          </cell>
        </row>
        <row r="3147">
          <cell r="C3147">
            <v>62920</v>
          </cell>
          <cell r="D3147">
            <v>0.68769999999999998</v>
          </cell>
        </row>
        <row r="3148">
          <cell r="C3148">
            <v>62940</v>
          </cell>
          <cell r="D3148">
            <v>0.70720000000000005</v>
          </cell>
        </row>
        <row r="3149">
          <cell r="C3149">
            <v>62960</v>
          </cell>
          <cell r="D3149">
            <v>0.67610000000000003</v>
          </cell>
        </row>
        <row r="3150">
          <cell r="C3150">
            <v>62980</v>
          </cell>
          <cell r="D3150">
            <v>0.65469999999999995</v>
          </cell>
        </row>
        <row r="3151">
          <cell r="C3151">
            <v>63000</v>
          </cell>
          <cell r="D3151">
            <v>0.68110000000000004</v>
          </cell>
        </row>
        <row r="3152">
          <cell r="C3152">
            <v>63020</v>
          </cell>
          <cell r="D3152">
            <v>0.67010000000000003</v>
          </cell>
        </row>
        <row r="3153">
          <cell r="C3153">
            <v>63040</v>
          </cell>
          <cell r="D3153">
            <v>0.70399999999999996</v>
          </cell>
        </row>
        <row r="3154">
          <cell r="C3154">
            <v>63060</v>
          </cell>
          <cell r="D3154">
            <v>0.70430000000000004</v>
          </cell>
        </row>
        <row r="3155">
          <cell r="C3155">
            <v>63080</v>
          </cell>
          <cell r="D3155">
            <v>0.67769999999999997</v>
          </cell>
        </row>
        <row r="3156">
          <cell r="C3156">
            <v>63100</v>
          </cell>
          <cell r="D3156">
            <v>0.6502</v>
          </cell>
        </row>
        <row r="3157">
          <cell r="C3157">
            <v>63120</v>
          </cell>
          <cell r="D3157">
            <v>0.65800000000000003</v>
          </cell>
        </row>
        <row r="3158">
          <cell r="C3158">
            <v>63140</v>
          </cell>
          <cell r="D3158">
            <v>0.65710000000000002</v>
          </cell>
        </row>
        <row r="3159">
          <cell r="C3159">
            <v>63160</v>
          </cell>
          <cell r="D3159">
            <v>0.64880000000000004</v>
          </cell>
        </row>
        <row r="3160">
          <cell r="C3160">
            <v>63180</v>
          </cell>
          <cell r="D3160">
            <v>0.64780000000000004</v>
          </cell>
        </row>
        <row r="3161">
          <cell r="C3161">
            <v>63200</v>
          </cell>
          <cell r="D3161">
            <v>0.67800000000000005</v>
          </cell>
        </row>
        <row r="3162">
          <cell r="C3162">
            <v>63220</v>
          </cell>
          <cell r="D3162">
            <v>0.66469999999999996</v>
          </cell>
        </row>
        <row r="3163">
          <cell r="C3163">
            <v>63240</v>
          </cell>
          <cell r="D3163">
            <v>0.6643</v>
          </cell>
        </row>
        <row r="3164">
          <cell r="C3164">
            <v>63260</v>
          </cell>
          <cell r="D3164">
            <v>0.66400000000000003</v>
          </cell>
        </row>
        <row r="3165">
          <cell r="C3165">
            <v>63280</v>
          </cell>
          <cell r="D3165">
            <v>0.67630000000000001</v>
          </cell>
        </row>
        <row r="3166">
          <cell r="C3166">
            <v>63300</v>
          </cell>
          <cell r="D3166">
            <v>0.6966</v>
          </cell>
        </row>
        <row r="3167">
          <cell r="C3167">
            <v>63320</v>
          </cell>
          <cell r="D3167">
            <v>0.66620000000000001</v>
          </cell>
        </row>
        <row r="3168">
          <cell r="C3168">
            <v>63340</v>
          </cell>
          <cell r="D3168">
            <v>0.62339999999999995</v>
          </cell>
        </row>
        <row r="3169">
          <cell r="C3169">
            <v>63360</v>
          </cell>
          <cell r="D3169">
            <v>0.63580000000000003</v>
          </cell>
        </row>
        <row r="3170">
          <cell r="C3170">
            <v>63380</v>
          </cell>
          <cell r="D3170">
            <v>0.66790000000000005</v>
          </cell>
        </row>
        <row r="3171">
          <cell r="C3171">
            <v>63400</v>
          </cell>
          <cell r="D3171">
            <v>0.67249999999999999</v>
          </cell>
        </row>
        <row r="3172">
          <cell r="C3172">
            <v>63420</v>
          </cell>
          <cell r="D3172">
            <v>0.65480000000000005</v>
          </cell>
        </row>
        <row r="3173">
          <cell r="C3173">
            <v>63440</v>
          </cell>
          <cell r="D3173">
            <v>0.62329999999999997</v>
          </cell>
        </row>
        <row r="3174">
          <cell r="C3174">
            <v>63460</v>
          </cell>
          <cell r="D3174">
            <v>0.65339999999999998</v>
          </cell>
        </row>
        <row r="3175">
          <cell r="C3175">
            <v>63480</v>
          </cell>
          <cell r="D3175">
            <v>0.62619999999999998</v>
          </cell>
        </row>
        <row r="3176">
          <cell r="C3176">
            <v>63500</v>
          </cell>
          <cell r="D3176">
            <v>0.67330000000000001</v>
          </cell>
        </row>
        <row r="3177">
          <cell r="C3177">
            <v>63520</v>
          </cell>
          <cell r="D3177">
            <v>0.64510000000000001</v>
          </cell>
        </row>
        <row r="3178">
          <cell r="C3178">
            <v>63540</v>
          </cell>
          <cell r="D3178">
            <v>0.66049999999999998</v>
          </cell>
        </row>
        <row r="3179">
          <cell r="C3179">
            <v>63560</v>
          </cell>
          <cell r="D3179">
            <v>0.65280000000000005</v>
          </cell>
        </row>
        <row r="3180">
          <cell r="C3180">
            <v>63580</v>
          </cell>
          <cell r="D3180">
            <v>0.64510000000000001</v>
          </cell>
        </row>
        <row r="3181">
          <cell r="C3181">
            <v>63600</v>
          </cell>
          <cell r="D3181">
            <v>0.64319999999999999</v>
          </cell>
        </row>
        <row r="3182">
          <cell r="C3182">
            <v>63620</v>
          </cell>
          <cell r="D3182">
            <v>0.65569999999999995</v>
          </cell>
        </row>
        <row r="3183">
          <cell r="C3183">
            <v>63640</v>
          </cell>
          <cell r="D3183">
            <v>0.63049999999999995</v>
          </cell>
        </row>
        <row r="3184">
          <cell r="C3184">
            <v>63660</v>
          </cell>
          <cell r="D3184">
            <v>0.60050000000000003</v>
          </cell>
        </row>
        <row r="3185">
          <cell r="C3185">
            <v>63680</v>
          </cell>
          <cell r="D3185">
            <v>0.60529999999999995</v>
          </cell>
        </row>
        <row r="3186">
          <cell r="C3186">
            <v>63700</v>
          </cell>
          <cell r="D3186">
            <v>0.67230000000000001</v>
          </cell>
        </row>
        <row r="3187">
          <cell r="C3187">
            <v>63720</v>
          </cell>
          <cell r="D3187">
            <v>0.64359999999999995</v>
          </cell>
        </row>
        <row r="3188">
          <cell r="C3188">
            <v>63740</v>
          </cell>
          <cell r="D3188">
            <v>0.59119999999999995</v>
          </cell>
        </row>
        <row r="3189">
          <cell r="C3189">
            <v>63760</v>
          </cell>
          <cell r="D3189">
            <v>0.60980000000000001</v>
          </cell>
        </row>
        <row r="3190">
          <cell r="C3190">
            <v>63780</v>
          </cell>
          <cell r="D3190">
            <v>0.61350000000000005</v>
          </cell>
        </row>
        <row r="3191">
          <cell r="C3191">
            <v>63800</v>
          </cell>
          <cell r="D3191">
            <v>0.63870000000000005</v>
          </cell>
        </row>
        <row r="3192">
          <cell r="C3192">
            <v>63820</v>
          </cell>
          <cell r="D3192">
            <v>0.65100000000000002</v>
          </cell>
        </row>
        <row r="3193">
          <cell r="C3193">
            <v>63840</v>
          </cell>
          <cell r="D3193">
            <v>0.6129</v>
          </cell>
        </row>
        <row r="3194">
          <cell r="C3194">
            <v>63860</v>
          </cell>
          <cell r="D3194">
            <v>0.6008</v>
          </cell>
        </row>
        <row r="3195">
          <cell r="C3195">
            <v>63880</v>
          </cell>
          <cell r="D3195">
            <v>0.5847</v>
          </cell>
        </row>
        <row r="3196">
          <cell r="C3196">
            <v>63900</v>
          </cell>
          <cell r="D3196">
            <v>0.57450000000000001</v>
          </cell>
        </row>
        <row r="3197">
          <cell r="C3197">
            <v>63920</v>
          </cell>
          <cell r="D3197">
            <v>0.60050000000000003</v>
          </cell>
        </row>
        <row r="3198">
          <cell r="C3198">
            <v>63940</v>
          </cell>
          <cell r="D3198">
            <v>0.6502</v>
          </cell>
        </row>
        <row r="3199">
          <cell r="C3199">
            <v>63960</v>
          </cell>
          <cell r="D3199">
            <v>0.66749999999999998</v>
          </cell>
        </row>
        <row r="3200">
          <cell r="C3200">
            <v>63980</v>
          </cell>
          <cell r="D3200">
            <v>0.62290000000000001</v>
          </cell>
        </row>
        <row r="3201">
          <cell r="C3201">
            <v>64000</v>
          </cell>
          <cell r="D3201">
            <v>0.63770000000000004</v>
          </cell>
        </row>
        <row r="3202">
          <cell r="C3202">
            <v>64020</v>
          </cell>
          <cell r="D3202">
            <v>0.66269999999999996</v>
          </cell>
        </row>
        <row r="3203">
          <cell r="C3203">
            <v>64040</v>
          </cell>
          <cell r="D3203">
            <v>0.70930000000000004</v>
          </cell>
        </row>
        <row r="3204">
          <cell r="C3204">
            <v>64060</v>
          </cell>
          <cell r="D3204">
            <v>0.73660000000000003</v>
          </cell>
        </row>
        <row r="3205">
          <cell r="C3205">
            <v>64080</v>
          </cell>
          <cell r="D3205">
            <v>0.72970000000000002</v>
          </cell>
        </row>
        <row r="3206">
          <cell r="C3206">
            <v>64100</v>
          </cell>
          <cell r="D3206">
            <v>0.60650000000000004</v>
          </cell>
        </row>
        <row r="3207">
          <cell r="C3207">
            <v>64120</v>
          </cell>
          <cell r="D3207">
            <v>0.60640000000000005</v>
          </cell>
        </row>
        <row r="3208">
          <cell r="C3208">
            <v>64140</v>
          </cell>
          <cell r="D3208">
            <v>0.6895</v>
          </cell>
        </row>
        <row r="3209">
          <cell r="C3209">
            <v>64160</v>
          </cell>
          <cell r="D3209">
            <v>0.69510000000000005</v>
          </cell>
        </row>
        <row r="3210">
          <cell r="C3210">
            <v>64180</v>
          </cell>
          <cell r="D3210">
            <v>0.67090000000000005</v>
          </cell>
        </row>
        <row r="3211">
          <cell r="C3211">
            <v>64200</v>
          </cell>
          <cell r="D3211">
            <v>0.67110000000000003</v>
          </cell>
        </row>
        <row r="3212">
          <cell r="C3212">
            <v>64220</v>
          </cell>
          <cell r="D3212">
            <v>0.64080000000000004</v>
          </cell>
        </row>
        <row r="3213">
          <cell r="C3213">
            <v>64240</v>
          </cell>
          <cell r="D3213">
            <v>0.57010000000000005</v>
          </cell>
        </row>
        <row r="3214">
          <cell r="C3214">
            <v>64260</v>
          </cell>
          <cell r="D3214">
            <v>0.53790000000000004</v>
          </cell>
        </row>
        <row r="3215">
          <cell r="C3215">
            <v>64280</v>
          </cell>
          <cell r="D3215">
            <v>0.58530000000000004</v>
          </cell>
        </row>
        <row r="3216">
          <cell r="C3216">
            <v>64300</v>
          </cell>
          <cell r="D3216">
            <v>0.59289999999999998</v>
          </cell>
        </row>
        <row r="3217">
          <cell r="C3217">
            <v>64320</v>
          </cell>
          <cell r="D3217">
            <v>0.61429999999999996</v>
          </cell>
        </row>
        <row r="3218">
          <cell r="C3218">
            <v>64340</v>
          </cell>
          <cell r="D3218">
            <v>0.57979999999999998</v>
          </cell>
        </row>
        <row r="3219">
          <cell r="C3219">
            <v>64360</v>
          </cell>
          <cell r="D3219">
            <v>0.54959999999999998</v>
          </cell>
        </row>
        <row r="3220">
          <cell r="C3220">
            <v>64380</v>
          </cell>
          <cell r="D3220">
            <v>0.58150000000000002</v>
          </cell>
        </row>
        <row r="3221">
          <cell r="C3221">
            <v>64400</v>
          </cell>
          <cell r="D3221">
            <v>0.51319999999999999</v>
          </cell>
        </row>
        <row r="3222">
          <cell r="C3222">
            <v>64420</v>
          </cell>
          <cell r="D3222">
            <v>0.52829999999999999</v>
          </cell>
        </row>
        <row r="3223">
          <cell r="C3223">
            <v>64440</v>
          </cell>
          <cell r="D3223">
            <v>0.56210000000000004</v>
          </cell>
        </row>
        <row r="3224">
          <cell r="C3224">
            <v>64460</v>
          </cell>
          <cell r="D3224">
            <v>0.52429999999999999</v>
          </cell>
        </row>
        <row r="3225">
          <cell r="C3225">
            <v>64480</v>
          </cell>
          <cell r="D3225">
            <v>0.49780000000000002</v>
          </cell>
        </row>
        <row r="3226">
          <cell r="C3226">
            <v>64500</v>
          </cell>
          <cell r="D3226">
            <v>0.54149999999999998</v>
          </cell>
        </row>
        <row r="3227">
          <cell r="C3227">
            <v>64520</v>
          </cell>
          <cell r="D3227">
            <v>0.50280000000000002</v>
          </cell>
        </row>
        <row r="3228">
          <cell r="C3228">
            <v>64540</v>
          </cell>
          <cell r="D3228">
            <v>0.5101</v>
          </cell>
        </row>
        <row r="3229">
          <cell r="C3229">
            <v>64560</v>
          </cell>
          <cell r="D3229">
            <v>0.54279999999999995</v>
          </cell>
        </row>
        <row r="3230">
          <cell r="C3230">
            <v>64580</v>
          </cell>
          <cell r="D3230">
            <v>0.54410000000000003</v>
          </cell>
        </row>
        <row r="3231">
          <cell r="C3231">
            <v>64600</v>
          </cell>
          <cell r="D3231">
            <v>0.54359999999999997</v>
          </cell>
        </row>
        <row r="3232">
          <cell r="C3232">
            <v>64620</v>
          </cell>
          <cell r="D3232">
            <v>0.50770000000000004</v>
          </cell>
        </row>
        <row r="3233">
          <cell r="C3233">
            <v>64640</v>
          </cell>
          <cell r="D3233">
            <v>0.55049999999999999</v>
          </cell>
        </row>
        <row r="3234">
          <cell r="C3234">
            <v>64660</v>
          </cell>
          <cell r="D3234">
            <v>0.58260000000000001</v>
          </cell>
        </row>
        <row r="3235">
          <cell r="C3235">
            <v>64680</v>
          </cell>
          <cell r="D3235">
            <v>0.58930000000000005</v>
          </cell>
        </row>
        <row r="3236">
          <cell r="C3236">
            <v>64700</v>
          </cell>
          <cell r="D3236">
            <v>0.61550000000000005</v>
          </cell>
        </row>
        <row r="3237">
          <cell r="C3237">
            <v>64720</v>
          </cell>
          <cell r="D3237">
            <v>0.58330000000000004</v>
          </cell>
        </row>
        <row r="3238">
          <cell r="C3238">
            <v>64740</v>
          </cell>
          <cell r="D3238">
            <v>0.56330000000000002</v>
          </cell>
        </row>
        <row r="3239">
          <cell r="C3239">
            <v>64760</v>
          </cell>
          <cell r="D3239">
            <v>0.50280000000000002</v>
          </cell>
        </row>
        <row r="3240">
          <cell r="C3240">
            <v>64780</v>
          </cell>
          <cell r="D3240">
            <v>0.54930000000000001</v>
          </cell>
        </row>
        <row r="3241">
          <cell r="C3241">
            <v>64800</v>
          </cell>
          <cell r="D3241">
            <v>0.62119999999999997</v>
          </cell>
        </row>
        <row r="3242">
          <cell r="C3242">
            <v>64820</v>
          </cell>
          <cell r="D3242">
            <v>0.68369999999999997</v>
          </cell>
        </row>
        <row r="3243">
          <cell r="C3243">
            <v>64840</v>
          </cell>
          <cell r="D3243">
            <v>0.60399999999999998</v>
          </cell>
        </row>
        <row r="3244">
          <cell r="C3244">
            <v>64860</v>
          </cell>
          <cell r="D3244">
            <v>0.62029999999999996</v>
          </cell>
        </row>
        <row r="3245">
          <cell r="C3245">
            <v>64880</v>
          </cell>
          <cell r="D3245">
            <v>0.61470000000000002</v>
          </cell>
        </row>
        <row r="3246">
          <cell r="C3246">
            <v>64900</v>
          </cell>
          <cell r="D3246">
            <v>0.64559999999999995</v>
          </cell>
        </row>
        <row r="3247">
          <cell r="C3247">
            <v>64920</v>
          </cell>
          <cell r="D3247">
            <v>0.58609999999999995</v>
          </cell>
        </row>
        <row r="3248">
          <cell r="C3248">
            <v>64940</v>
          </cell>
          <cell r="D3248">
            <v>0.57809999999999995</v>
          </cell>
        </row>
        <row r="3249">
          <cell r="C3249">
            <v>64960</v>
          </cell>
          <cell r="D3249">
            <v>0.59619999999999995</v>
          </cell>
        </row>
        <row r="3250">
          <cell r="C3250">
            <v>64980</v>
          </cell>
          <cell r="D3250">
            <v>0.56910000000000005</v>
          </cell>
        </row>
        <row r="3251">
          <cell r="C3251">
            <v>65000</v>
          </cell>
          <cell r="D3251">
            <v>0.53839999999999999</v>
          </cell>
        </row>
        <row r="3252">
          <cell r="C3252">
            <v>65020</v>
          </cell>
          <cell r="D3252">
            <v>0.59189999999999998</v>
          </cell>
        </row>
        <row r="3253">
          <cell r="C3253">
            <v>65040</v>
          </cell>
          <cell r="D3253">
            <v>0.64559999999999995</v>
          </cell>
        </row>
        <row r="3254">
          <cell r="C3254">
            <v>65060</v>
          </cell>
          <cell r="D3254">
            <v>0.64039999999999997</v>
          </cell>
        </row>
        <row r="3255">
          <cell r="C3255">
            <v>65080</v>
          </cell>
          <cell r="D3255">
            <v>0.61539999999999995</v>
          </cell>
        </row>
        <row r="3256">
          <cell r="C3256">
            <v>65100</v>
          </cell>
          <cell r="D3256">
            <v>0.59519999999999995</v>
          </cell>
        </row>
        <row r="3257">
          <cell r="C3257">
            <v>65120</v>
          </cell>
          <cell r="D3257">
            <v>0.62080000000000002</v>
          </cell>
        </row>
        <row r="3258">
          <cell r="C3258">
            <v>65140</v>
          </cell>
          <cell r="D3258">
            <v>0.63539999999999996</v>
          </cell>
        </row>
        <row r="3259">
          <cell r="C3259">
            <v>65160</v>
          </cell>
          <cell r="D3259">
            <v>0.67390000000000005</v>
          </cell>
        </row>
        <row r="3260">
          <cell r="C3260">
            <v>65180</v>
          </cell>
          <cell r="D3260">
            <v>0.74480000000000002</v>
          </cell>
        </row>
        <row r="3261">
          <cell r="C3261">
            <v>65200</v>
          </cell>
          <cell r="D3261">
            <v>0.61</v>
          </cell>
        </row>
        <row r="3262">
          <cell r="C3262">
            <v>65220</v>
          </cell>
          <cell r="D3262">
            <v>0.62929999999999997</v>
          </cell>
        </row>
        <row r="3263">
          <cell r="C3263">
            <v>65240</v>
          </cell>
          <cell r="D3263">
            <v>0.70220000000000005</v>
          </cell>
        </row>
        <row r="3264">
          <cell r="C3264">
            <v>65260</v>
          </cell>
          <cell r="D3264">
            <v>0.63580000000000003</v>
          </cell>
        </row>
        <row r="3265">
          <cell r="C3265">
            <v>65280</v>
          </cell>
          <cell r="D3265">
            <v>0.63800000000000001</v>
          </cell>
        </row>
        <row r="3266">
          <cell r="C3266">
            <v>65300</v>
          </cell>
          <cell r="D3266">
            <v>0.65810000000000002</v>
          </cell>
        </row>
        <row r="3267">
          <cell r="C3267">
            <v>65320</v>
          </cell>
          <cell r="D3267">
            <v>0.68589999999999995</v>
          </cell>
        </row>
        <row r="3268">
          <cell r="C3268">
            <v>65340</v>
          </cell>
          <cell r="D3268">
            <v>0.65580000000000005</v>
          </cell>
        </row>
        <row r="3269">
          <cell r="C3269">
            <v>65360</v>
          </cell>
          <cell r="D3269">
            <v>0.66900000000000004</v>
          </cell>
        </row>
        <row r="3270">
          <cell r="C3270">
            <v>65380</v>
          </cell>
          <cell r="D3270">
            <v>0.66210000000000002</v>
          </cell>
        </row>
        <row r="3271">
          <cell r="C3271">
            <v>65400</v>
          </cell>
          <cell r="D3271">
            <v>0.59830000000000005</v>
          </cell>
        </row>
        <row r="3272">
          <cell r="C3272">
            <v>65420</v>
          </cell>
          <cell r="D3272">
            <v>0.5968</v>
          </cell>
        </row>
        <row r="3273">
          <cell r="C3273">
            <v>65440</v>
          </cell>
          <cell r="D3273">
            <v>0.58620000000000005</v>
          </cell>
        </row>
        <row r="3274">
          <cell r="C3274">
            <v>65460</v>
          </cell>
          <cell r="D3274">
            <v>0.59299999999999997</v>
          </cell>
        </row>
        <row r="3275">
          <cell r="C3275">
            <v>65480</v>
          </cell>
          <cell r="D3275">
            <v>0.60250000000000004</v>
          </cell>
        </row>
        <row r="3276">
          <cell r="C3276">
            <v>65500</v>
          </cell>
          <cell r="D3276">
            <v>0.64080000000000004</v>
          </cell>
        </row>
        <row r="3277">
          <cell r="C3277">
            <v>65520</v>
          </cell>
          <cell r="D3277">
            <v>0.58109999999999995</v>
          </cell>
        </row>
        <row r="3278">
          <cell r="C3278">
            <v>65540</v>
          </cell>
          <cell r="D3278">
            <v>0.57199999999999995</v>
          </cell>
        </row>
        <row r="3279">
          <cell r="C3279">
            <v>65560</v>
          </cell>
          <cell r="D3279">
            <v>0.60489999999999999</v>
          </cell>
        </row>
        <row r="3280">
          <cell r="C3280">
            <v>65580</v>
          </cell>
          <cell r="D3280">
            <v>0.62109999999999999</v>
          </cell>
        </row>
        <row r="3281">
          <cell r="C3281">
            <v>65600</v>
          </cell>
          <cell r="D3281">
            <v>0.58620000000000005</v>
          </cell>
        </row>
        <row r="3282">
          <cell r="C3282">
            <v>65620</v>
          </cell>
          <cell r="D3282">
            <v>0.5897</v>
          </cell>
        </row>
        <row r="3283">
          <cell r="C3283">
            <v>65640</v>
          </cell>
          <cell r="D3283">
            <v>0.60860000000000003</v>
          </cell>
        </row>
        <row r="3284">
          <cell r="C3284">
            <v>65660</v>
          </cell>
          <cell r="D3284">
            <v>0.70799999999999996</v>
          </cell>
        </row>
        <row r="3285">
          <cell r="C3285">
            <v>65680</v>
          </cell>
          <cell r="D3285">
            <v>0.62760000000000005</v>
          </cell>
        </row>
        <row r="3286">
          <cell r="C3286">
            <v>65700</v>
          </cell>
          <cell r="D3286">
            <v>0.57620000000000005</v>
          </cell>
        </row>
        <row r="3287">
          <cell r="C3287">
            <v>65720</v>
          </cell>
          <cell r="D3287">
            <v>0.66090000000000004</v>
          </cell>
        </row>
        <row r="3288">
          <cell r="C3288">
            <v>65740</v>
          </cell>
          <cell r="D3288">
            <v>0.64410000000000001</v>
          </cell>
        </row>
        <row r="3289">
          <cell r="C3289">
            <v>65760</v>
          </cell>
          <cell r="D3289">
            <v>0.61470000000000002</v>
          </cell>
        </row>
        <row r="3290">
          <cell r="C3290">
            <v>65780</v>
          </cell>
          <cell r="D3290">
            <v>0.58320000000000005</v>
          </cell>
        </row>
        <row r="3291">
          <cell r="C3291">
            <v>65800</v>
          </cell>
          <cell r="D3291">
            <v>0.63419999999999999</v>
          </cell>
        </row>
        <row r="3292">
          <cell r="C3292">
            <v>65820</v>
          </cell>
          <cell r="D3292">
            <v>0.63959999999999995</v>
          </cell>
        </row>
        <row r="3293">
          <cell r="C3293">
            <v>65840</v>
          </cell>
          <cell r="D3293">
            <v>0.63690000000000002</v>
          </cell>
        </row>
        <row r="3294">
          <cell r="C3294">
            <v>65860</v>
          </cell>
          <cell r="D3294">
            <v>0.54800000000000004</v>
          </cell>
        </row>
        <row r="3295">
          <cell r="C3295">
            <v>65880</v>
          </cell>
          <cell r="D3295">
            <v>0.55710000000000004</v>
          </cell>
        </row>
        <row r="3296">
          <cell r="C3296">
            <v>65900</v>
          </cell>
          <cell r="D3296">
            <v>0.62450000000000006</v>
          </cell>
        </row>
        <row r="3297">
          <cell r="C3297">
            <v>65920</v>
          </cell>
          <cell r="D3297">
            <v>0.60070000000000001</v>
          </cell>
        </row>
        <row r="3298">
          <cell r="C3298">
            <v>65940</v>
          </cell>
          <cell r="D3298">
            <v>0.6663</v>
          </cell>
        </row>
        <row r="3299">
          <cell r="C3299">
            <v>65960</v>
          </cell>
          <cell r="D3299">
            <v>0.70720000000000005</v>
          </cell>
        </row>
        <row r="3300">
          <cell r="C3300">
            <v>65980</v>
          </cell>
          <cell r="D3300">
            <v>0.627</v>
          </cell>
        </row>
        <row r="3301">
          <cell r="C3301">
            <v>66000</v>
          </cell>
          <cell r="D3301">
            <v>0.73009999999999997</v>
          </cell>
        </row>
        <row r="3302">
          <cell r="C3302">
            <v>66020</v>
          </cell>
          <cell r="D3302">
            <v>0.6784</v>
          </cell>
        </row>
        <row r="3303">
          <cell r="C3303">
            <v>66040</v>
          </cell>
          <cell r="D3303">
            <v>0.70989999999999998</v>
          </cell>
        </row>
        <row r="3304">
          <cell r="C3304">
            <v>66060</v>
          </cell>
          <cell r="D3304">
            <v>0.6976</v>
          </cell>
        </row>
        <row r="3305">
          <cell r="C3305">
            <v>66080</v>
          </cell>
          <cell r="D3305">
            <v>0.66900000000000004</v>
          </cell>
        </row>
        <row r="3306">
          <cell r="C3306">
            <v>66100</v>
          </cell>
          <cell r="D3306">
            <v>0.67759999999999998</v>
          </cell>
        </row>
        <row r="3307">
          <cell r="C3307">
            <v>66120</v>
          </cell>
          <cell r="D3307">
            <v>0.58940000000000003</v>
          </cell>
        </row>
        <row r="3308">
          <cell r="C3308">
            <v>66140</v>
          </cell>
          <cell r="D3308">
            <v>0.5897</v>
          </cell>
        </row>
        <row r="3309">
          <cell r="C3309">
            <v>66160</v>
          </cell>
          <cell r="D3309">
            <v>0.65229999999999999</v>
          </cell>
        </row>
        <row r="3310">
          <cell r="C3310">
            <v>66180</v>
          </cell>
          <cell r="D3310">
            <v>0.63490000000000002</v>
          </cell>
        </row>
        <row r="3311">
          <cell r="C3311">
            <v>66200</v>
          </cell>
          <cell r="D3311">
            <v>0.62419999999999998</v>
          </cell>
        </row>
        <row r="3312">
          <cell r="C3312">
            <v>66220</v>
          </cell>
          <cell r="D3312">
            <v>0.59089999999999998</v>
          </cell>
        </row>
        <row r="3313">
          <cell r="C3313">
            <v>66240</v>
          </cell>
          <cell r="D3313">
            <v>0.61750000000000005</v>
          </cell>
        </row>
        <row r="3314">
          <cell r="C3314">
            <v>66260</v>
          </cell>
          <cell r="D3314">
            <v>0.58089999999999997</v>
          </cell>
        </row>
        <row r="3315">
          <cell r="C3315">
            <v>66280</v>
          </cell>
          <cell r="D3315">
            <v>0.5917</v>
          </cell>
        </row>
        <row r="3316">
          <cell r="C3316">
            <v>66300</v>
          </cell>
          <cell r="D3316">
            <v>0.59230000000000005</v>
          </cell>
        </row>
        <row r="3317">
          <cell r="C3317">
            <v>66320</v>
          </cell>
          <cell r="D3317">
            <v>0.60019999999999996</v>
          </cell>
        </row>
        <row r="3318">
          <cell r="C3318">
            <v>66340</v>
          </cell>
          <cell r="D3318">
            <v>0.66349999999999998</v>
          </cell>
        </row>
        <row r="3319">
          <cell r="C3319">
            <v>66360</v>
          </cell>
          <cell r="D3319">
            <v>0.66269999999999996</v>
          </cell>
        </row>
        <row r="3320">
          <cell r="C3320">
            <v>66380</v>
          </cell>
          <cell r="D3320">
            <v>0.69910000000000005</v>
          </cell>
        </row>
        <row r="3321">
          <cell r="C3321">
            <v>66400</v>
          </cell>
          <cell r="D3321">
            <v>0.67989999999999995</v>
          </cell>
        </row>
        <row r="3322">
          <cell r="C3322">
            <v>66420</v>
          </cell>
          <cell r="D3322">
            <v>0.67479999999999996</v>
          </cell>
        </row>
        <row r="3323">
          <cell r="C3323">
            <v>66440</v>
          </cell>
          <cell r="D3323">
            <v>0.67130000000000001</v>
          </cell>
        </row>
        <row r="3324">
          <cell r="C3324">
            <v>66460</v>
          </cell>
          <cell r="D3324">
            <v>0.60209999999999997</v>
          </cell>
        </row>
        <row r="3325">
          <cell r="C3325">
            <v>66480</v>
          </cell>
          <cell r="D3325">
            <v>0.61029999999999995</v>
          </cell>
        </row>
        <row r="3326">
          <cell r="C3326">
            <v>66500</v>
          </cell>
          <cell r="D3326">
            <v>0.60740000000000005</v>
          </cell>
        </row>
        <row r="3327">
          <cell r="C3327">
            <v>66520</v>
          </cell>
          <cell r="D3327">
            <v>0.57489999999999997</v>
          </cell>
        </row>
        <row r="3328">
          <cell r="C3328">
            <v>66540</v>
          </cell>
          <cell r="D3328">
            <v>0.65759999999999996</v>
          </cell>
        </row>
        <row r="3329">
          <cell r="C3329">
            <v>66560</v>
          </cell>
          <cell r="D3329">
            <v>0.67320000000000002</v>
          </cell>
        </row>
        <row r="3330">
          <cell r="C3330">
            <v>66580</v>
          </cell>
          <cell r="D3330">
            <v>0.6542</v>
          </cell>
        </row>
        <row r="3331">
          <cell r="C3331">
            <v>66600</v>
          </cell>
          <cell r="D3331">
            <v>0.60050000000000003</v>
          </cell>
        </row>
        <row r="3332">
          <cell r="C3332">
            <v>66620</v>
          </cell>
          <cell r="D3332">
            <v>0.57679999999999998</v>
          </cell>
        </row>
        <row r="3333">
          <cell r="C3333">
            <v>66640</v>
          </cell>
          <cell r="D3333">
            <v>0.65910000000000002</v>
          </cell>
        </row>
        <row r="3334">
          <cell r="C3334">
            <v>66660</v>
          </cell>
          <cell r="D3334">
            <v>0.66290000000000004</v>
          </cell>
        </row>
        <row r="3335">
          <cell r="C3335">
            <v>66680</v>
          </cell>
          <cell r="D3335">
            <v>0.64190000000000003</v>
          </cell>
        </row>
        <row r="3336">
          <cell r="C3336">
            <v>66700</v>
          </cell>
          <cell r="D3336">
            <v>0.67949999999999999</v>
          </cell>
        </row>
        <row r="3337">
          <cell r="C3337">
            <v>66720</v>
          </cell>
          <cell r="D3337">
            <v>0.63890000000000002</v>
          </cell>
        </row>
        <row r="3338">
          <cell r="C3338">
            <v>66740</v>
          </cell>
          <cell r="D3338">
            <v>0.65110000000000001</v>
          </cell>
        </row>
        <row r="3339">
          <cell r="C3339">
            <v>66760</v>
          </cell>
          <cell r="D3339">
            <v>0.69269999999999998</v>
          </cell>
        </row>
        <row r="3340">
          <cell r="C3340">
            <v>66780</v>
          </cell>
          <cell r="D3340">
            <v>0.63039999999999996</v>
          </cell>
        </row>
        <row r="3341">
          <cell r="C3341">
            <v>66800</v>
          </cell>
          <cell r="D3341">
            <v>0.63959999999999995</v>
          </cell>
        </row>
        <row r="3342">
          <cell r="C3342">
            <v>66820</v>
          </cell>
          <cell r="D3342">
            <v>0.67759999999999998</v>
          </cell>
        </row>
        <row r="3343">
          <cell r="C3343">
            <v>66840</v>
          </cell>
          <cell r="D3343">
            <v>0.65749999999999997</v>
          </cell>
        </row>
        <row r="3344">
          <cell r="C3344">
            <v>66860</v>
          </cell>
          <cell r="D3344">
            <v>0.67659999999999998</v>
          </cell>
        </row>
        <row r="3345">
          <cell r="C3345">
            <v>66880</v>
          </cell>
          <cell r="D3345">
            <v>0.65710000000000002</v>
          </cell>
        </row>
        <row r="3346">
          <cell r="C3346">
            <v>66900</v>
          </cell>
          <cell r="D3346">
            <v>0.63539999999999996</v>
          </cell>
        </row>
        <row r="3347">
          <cell r="C3347">
            <v>66920</v>
          </cell>
          <cell r="D3347">
            <v>0.59489999999999998</v>
          </cell>
        </row>
        <row r="3348">
          <cell r="C3348">
            <v>66940</v>
          </cell>
          <cell r="D3348">
            <v>0.63360000000000005</v>
          </cell>
        </row>
        <row r="3349">
          <cell r="C3349">
            <v>66960</v>
          </cell>
          <cell r="D3349">
            <v>0.628</v>
          </cell>
        </row>
        <row r="3350">
          <cell r="C3350">
            <v>66980</v>
          </cell>
          <cell r="D3350">
            <v>0.64849999999999997</v>
          </cell>
        </row>
        <row r="3351">
          <cell r="C3351">
            <v>67000</v>
          </cell>
          <cell r="D3351">
            <v>0.62509999999999999</v>
          </cell>
        </row>
        <row r="3352">
          <cell r="C3352">
            <v>67020</v>
          </cell>
          <cell r="D3352">
            <v>0.69830000000000003</v>
          </cell>
        </row>
        <row r="3353">
          <cell r="C3353">
            <v>67040</v>
          </cell>
          <cell r="D3353">
            <v>0.66400000000000003</v>
          </cell>
        </row>
        <row r="3354">
          <cell r="C3354">
            <v>67060</v>
          </cell>
          <cell r="D3354">
            <v>0.68959999999999999</v>
          </cell>
        </row>
        <row r="3355">
          <cell r="C3355">
            <v>67080</v>
          </cell>
          <cell r="D3355">
            <v>0.63500000000000001</v>
          </cell>
        </row>
        <row r="3356">
          <cell r="C3356">
            <v>67100</v>
          </cell>
          <cell r="D3356">
            <v>0.64129999999999998</v>
          </cell>
        </row>
        <row r="3357">
          <cell r="C3357">
            <v>67120</v>
          </cell>
          <cell r="D3357">
            <v>0.64649999999999996</v>
          </cell>
        </row>
        <row r="3358">
          <cell r="C3358">
            <v>67140</v>
          </cell>
          <cell r="D3358">
            <v>0.65359999999999996</v>
          </cell>
        </row>
        <row r="3359">
          <cell r="C3359">
            <v>67160</v>
          </cell>
          <cell r="D3359">
            <v>0.70130000000000003</v>
          </cell>
        </row>
        <row r="3360">
          <cell r="C3360">
            <v>67180</v>
          </cell>
          <cell r="D3360">
            <v>0.70730000000000004</v>
          </cell>
        </row>
        <row r="3361">
          <cell r="C3361">
            <v>67200</v>
          </cell>
          <cell r="D3361">
            <v>0.68169999999999997</v>
          </cell>
        </row>
        <row r="3362">
          <cell r="C3362">
            <v>67220</v>
          </cell>
          <cell r="D3362">
            <v>0.63870000000000005</v>
          </cell>
        </row>
        <row r="3363">
          <cell r="C3363">
            <v>67240</v>
          </cell>
          <cell r="D3363">
            <v>0.65810000000000002</v>
          </cell>
        </row>
        <row r="3364">
          <cell r="C3364">
            <v>67260</v>
          </cell>
          <cell r="D3364">
            <v>0.69720000000000004</v>
          </cell>
        </row>
        <row r="3365">
          <cell r="C3365">
            <v>67280</v>
          </cell>
          <cell r="D3365">
            <v>0.66679999999999995</v>
          </cell>
        </row>
        <row r="3366">
          <cell r="C3366">
            <v>67300</v>
          </cell>
          <cell r="D3366">
            <v>0.58889999999999998</v>
          </cell>
        </row>
        <row r="3367">
          <cell r="C3367">
            <v>67320</v>
          </cell>
          <cell r="D3367">
            <v>0.70940000000000003</v>
          </cell>
        </row>
        <row r="3368">
          <cell r="C3368">
            <v>67340</v>
          </cell>
          <cell r="D3368">
            <v>0.54949999999999999</v>
          </cell>
        </row>
        <row r="3369">
          <cell r="C3369">
            <v>67360</v>
          </cell>
          <cell r="D3369">
            <v>0.64949999999999997</v>
          </cell>
        </row>
        <row r="3370">
          <cell r="C3370">
            <v>67380</v>
          </cell>
          <cell r="D3370">
            <v>0.64449999999999996</v>
          </cell>
        </row>
        <row r="3371">
          <cell r="C3371">
            <v>67400</v>
          </cell>
          <cell r="D3371">
            <v>0.6361</v>
          </cell>
        </row>
        <row r="3372">
          <cell r="C3372">
            <v>67420</v>
          </cell>
          <cell r="D3372">
            <v>0.66739999999999999</v>
          </cell>
        </row>
        <row r="3373">
          <cell r="C3373">
            <v>67440</v>
          </cell>
          <cell r="D3373">
            <v>0.64459999999999995</v>
          </cell>
        </row>
        <row r="3374">
          <cell r="C3374">
            <v>67460</v>
          </cell>
          <cell r="D3374">
            <v>0.65890000000000004</v>
          </cell>
        </row>
        <row r="3375">
          <cell r="C3375">
            <v>67480</v>
          </cell>
          <cell r="D3375">
            <v>0.72950000000000004</v>
          </cell>
        </row>
        <row r="3376">
          <cell r="C3376">
            <v>67500</v>
          </cell>
          <cell r="D3376">
            <v>0.5494</v>
          </cell>
        </row>
        <row r="3377">
          <cell r="C3377">
            <v>67520</v>
          </cell>
          <cell r="D3377">
            <v>0.64410000000000001</v>
          </cell>
        </row>
        <row r="3378">
          <cell r="C3378">
            <v>67540</v>
          </cell>
          <cell r="D3378">
            <v>0.58640000000000003</v>
          </cell>
        </row>
        <row r="3379">
          <cell r="C3379">
            <v>67560</v>
          </cell>
          <cell r="D3379">
            <v>0.67359999999999998</v>
          </cell>
        </row>
        <row r="3380">
          <cell r="C3380">
            <v>67580</v>
          </cell>
          <cell r="D3380">
            <v>0.67600000000000005</v>
          </cell>
        </row>
        <row r="3381">
          <cell r="C3381">
            <v>67600</v>
          </cell>
          <cell r="D3381">
            <v>0.68359999999999999</v>
          </cell>
        </row>
        <row r="3382">
          <cell r="C3382">
            <v>67620</v>
          </cell>
          <cell r="D3382">
            <v>0.71960000000000002</v>
          </cell>
        </row>
        <row r="3383">
          <cell r="C3383">
            <v>67640</v>
          </cell>
          <cell r="D3383">
            <v>0.69499999999999995</v>
          </cell>
        </row>
        <row r="3384">
          <cell r="C3384">
            <v>67660</v>
          </cell>
          <cell r="D3384">
            <v>0.61980000000000002</v>
          </cell>
        </row>
        <row r="3385">
          <cell r="C3385">
            <v>67680</v>
          </cell>
          <cell r="D3385">
            <v>0.61309999999999998</v>
          </cell>
        </row>
        <row r="3386">
          <cell r="C3386">
            <v>67700</v>
          </cell>
          <cell r="D3386">
            <v>0.63039999999999996</v>
          </cell>
        </row>
        <row r="3387">
          <cell r="C3387">
            <v>67720</v>
          </cell>
          <cell r="D3387">
            <v>0.63149999999999995</v>
          </cell>
        </row>
        <row r="3388">
          <cell r="C3388">
            <v>67740</v>
          </cell>
          <cell r="D3388">
            <v>0.63249999999999995</v>
          </cell>
        </row>
        <row r="3389">
          <cell r="C3389">
            <v>67760</v>
          </cell>
          <cell r="D3389">
            <v>0.59709999999999996</v>
          </cell>
        </row>
        <row r="3390">
          <cell r="C3390">
            <v>67780</v>
          </cell>
          <cell r="D3390">
            <v>0.62170000000000003</v>
          </cell>
        </row>
        <row r="3391">
          <cell r="C3391">
            <v>67800</v>
          </cell>
          <cell r="D3391">
            <v>0.58830000000000005</v>
          </cell>
        </row>
        <row r="3392">
          <cell r="C3392">
            <v>67820</v>
          </cell>
          <cell r="D3392">
            <v>0.65859999999999996</v>
          </cell>
        </row>
        <row r="3393">
          <cell r="C3393">
            <v>67840</v>
          </cell>
          <cell r="D3393">
            <v>0.66620000000000001</v>
          </cell>
        </row>
        <row r="3394">
          <cell r="C3394">
            <v>67860</v>
          </cell>
          <cell r="D3394">
            <v>0.70379999999999998</v>
          </cell>
        </row>
        <row r="3395">
          <cell r="C3395">
            <v>67880</v>
          </cell>
          <cell r="D3395">
            <v>0.71099999999999997</v>
          </cell>
        </row>
        <row r="3396">
          <cell r="C3396">
            <v>67900</v>
          </cell>
          <cell r="D3396">
            <v>0.63119999999999998</v>
          </cell>
        </row>
        <row r="3397">
          <cell r="C3397">
            <v>67920</v>
          </cell>
          <cell r="D3397">
            <v>0.65380000000000005</v>
          </cell>
        </row>
        <row r="3398">
          <cell r="C3398">
            <v>67940</v>
          </cell>
          <cell r="D3398">
            <v>0.62570000000000003</v>
          </cell>
        </row>
        <row r="3399">
          <cell r="C3399">
            <v>67960</v>
          </cell>
          <cell r="D3399">
            <v>0.59570000000000001</v>
          </cell>
        </row>
        <row r="3400">
          <cell r="C3400">
            <v>67980</v>
          </cell>
          <cell r="D3400">
            <v>0.62009999999999998</v>
          </cell>
        </row>
        <row r="3401">
          <cell r="C3401">
            <v>68000</v>
          </cell>
          <cell r="D3401">
            <v>0.59419999999999995</v>
          </cell>
        </row>
        <row r="3402">
          <cell r="C3402">
            <v>68020</v>
          </cell>
          <cell r="D3402">
            <v>0.56879999999999997</v>
          </cell>
        </row>
        <row r="3403">
          <cell r="C3403">
            <v>68040</v>
          </cell>
          <cell r="D3403">
            <v>0.58409999999999995</v>
          </cell>
        </row>
        <row r="3404">
          <cell r="C3404">
            <v>68060</v>
          </cell>
          <cell r="D3404">
            <v>0.59530000000000005</v>
          </cell>
        </row>
        <row r="3405">
          <cell r="C3405">
            <v>68080</v>
          </cell>
          <cell r="D3405">
            <v>0.61309999999999998</v>
          </cell>
        </row>
        <row r="3406">
          <cell r="C3406">
            <v>68100</v>
          </cell>
          <cell r="D3406">
            <v>0.61360000000000003</v>
          </cell>
        </row>
        <row r="3407">
          <cell r="C3407">
            <v>68120</v>
          </cell>
          <cell r="D3407">
            <v>0.56620000000000004</v>
          </cell>
        </row>
        <row r="3408">
          <cell r="C3408">
            <v>68140</v>
          </cell>
          <cell r="D3408">
            <v>0.5696</v>
          </cell>
        </row>
        <row r="3409">
          <cell r="C3409">
            <v>68160</v>
          </cell>
          <cell r="D3409">
            <v>0.57089999999999996</v>
          </cell>
        </row>
        <row r="3410">
          <cell r="C3410">
            <v>68180</v>
          </cell>
          <cell r="D3410">
            <v>0.58940000000000003</v>
          </cell>
        </row>
        <row r="3411">
          <cell r="C3411">
            <v>68200</v>
          </cell>
          <cell r="D3411">
            <v>0.59770000000000001</v>
          </cell>
        </row>
        <row r="3412">
          <cell r="C3412">
            <v>68220</v>
          </cell>
          <cell r="D3412">
            <v>0.61040000000000005</v>
          </cell>
        </row>
        <row r="3413">
          <cell r="C3413">
            <v>68240</v>
          </cell>
          <cell r="D3413">
            <v>0.55510000000000004</v>
          </cell>
        </row>
        <row r="3414">
          <cell r="C3414">
            <v>68260</v>
          </cell>
          <cell r="D3414">
            <v>0.59399999999999997</v>
          </cell>
        </row>
        <row r="3415">
          <cell r="C3415">
            <v>68280</v>
          </cell>
          <cell r="D3415">
            <v>0.60450000000000004</v>
          </cell>
        </row>
        <row r="3416">
          <cell r="C3416">
            <v>68300</v>
          </cell>
          <cell r="D3416">
            <v>0.5867</v>
          </cell>
        </row>
        <row r="3417">
          <cell r="C3417">
            <v>68320</v>
          </cell>
          <cell r="D3417">
            <v>0.58940000000000003</v>
          </cell>
        </row>
        <row r="3418">
          <cell r="C3418">
            <v>68340</v>
          </cell>
          <cell r="D3418">
            <v>0.61299999999999999</v>
          </cell>
        </row>
        <row r="3419">
          <cell r="C3419">
            <v>68360</v>
          </cell>
          <cell r="D3419">
            <v>0.63639999999999997</v>
          </cell>
        </row>
        <row r="3420">
          <cell r="C3420">
            <v>68380</v>
          </cell>
          <cell r="D3420">
            <v>0.67069999999999996</v>
          </cell>
        </row>
        <row r="3421">
          <cell r="C3421">
            <v>68400</v>
          </cell>
          <cell r="D3421">
            <v>0.62819999999999998</v>
          </cell>
        </row>
        <row r="3422">
          <cell r="C3422">
            <v>68420</v>
          </cell>
          <cell r="D3422">
            <v>0.70230000000000004</v>
          </cell>
        </row>
        <row r="3423">
          <cell r="C3423">
            <v>68440</v>
          </cell>
          <cell r="D3423">
            <v>0.65610000000000002</v>
          </cell>
        </row>
        <row r="3424">
          <cell r="C3424">
            <v>68460</v>
          </cell>
          <cell r="D3424">
            <v>0.60199999999999998</v>
          </cell>
        </row>
        <row r="3425">
          <cell r="C3425">
            <v>68480</v>
          </cell>
          <cell r="D3425">
            <v>0.62980000000000003</v>
          </cell>
        </row>
        <row r="3426">
          <cell r="C3426">
            <v>68500</v>
          </cell>
          <cell r="D3426">
            <v>0.63009999999999999</v>
          </cell>
        </row>
        <row r="3427">
          <cell r="C3427">
            <v>68520</v>
          </cell>
          <cell r="D3427">
            <v>0.64329999999999998</v>
          </cell>
        </row>
        <row r="3428">
          <cell r="C3428">
            <v>68540</v>
          </cell>
          <cell r="D3428">
            <v>0.64959999999999996</v>
          </cell>
        </row>
        <row r="3429">
          <cell r="C3429">
            <v>68560</v>
          </cell>
          <cell r="D3429">
            <v>0.6784</v>
          </cell>
        </row>
        <row r="3430">
          <cell r="C3430">
            <v>68580</v>
          </cell>
          <cell r="D3430">
            <v>0.65159999999999996</v>
          </cell>
        </row>
        <row r="3431">
          <cell r="C3431">
            <v>68600</v>
          </cell>
          <cell r="D3431">
            <v>0.57989999999999997</v>
          </cell>
        </row>
        <row r="3432">
          <cell r="C3432">
            <v>68620</v>
          </cell>
          <cell r="D3432">
            <v>0.621</v>
          </cell>
        </row>
        <row r="3433">
          <cell r="C3433">
            <v>68640</v>
          </cell>
          <cell r="D3433">
            <v>0.59330000000000005</v>
          </cell>
        </row>
        <row r="3434">
          <cell r="C3434">
            <v>68660</v>
          </cell>
          <cell r="D3434">
            <v>0.64539999999999997</v>
          </cell>
        </row>
        <row r="3435">
          <cell r="C3435">
            <v>68680</v>
          </cell>
          <cell r="D3435">
            <v>0.63829999999999998</v>
          </cell>
        </row>
        <row r="3436">
          <cell r="C3436">
            <v>68700</v>
          </cell>
          <cell r="D3436">
            <v>0.64559999999999995</v>
          </cell>
        </row>
        <row r="3437">
          <cell r="C3437">
            <v>68720</v>
          </cell>
          <cell r="D3437">
            <v>0.63790000000000002</v>
          </cell>
        </row>
        <row r="3438">
          <cell r="C3438">
            <v>68740</v>
          </cell>
          <cell r="D3438">
            <v>0.63029999999999997</v>
          </cell>
        </row>
        <row r="3439">
          <cell r="C3439">
            <v>68760</v>
          </cell>
          <cell r="D3439">
            <v>0.59699999999999998</v>
          </cell>
        </row>
        <row r="3440">
          <cell r="C3440">
            <v>68780</v>
          </cell>
          <cell r="D3440">
            <v>0.63729999999999998</v>
          </cell>
        </row>
        <row r="3441">
          <cell r="C3441">
            <v>68800</v>
          </cell>
          <cell r="D3441">
            <v>0.62280000000000002</v>
          </cell>
        </row>
        <row r="3442">
          <cell r="C3442">
            <v>68820</v>
          </cell>
          <cell r="D3442">
            <v>0.59130000000000005</v>
          </cell>
        </row>
        <row r="3443">
          <cell r="C3443">
            <v>68840</v>
          </cell>
          <cell r="D3443">
            <v>0.62890000000000001</v>
          </cell>
        </row>
        <row r="3444">
          <cell r="C3444">
            <v>68860</v>
          </cell>
          <cell r="D3444">
            <v>0.63780000000000003</v>
          </cell>
        </row>
        <row r="3445">
          <cell r="C3445">
            <v>68880</v>
          </cell>
          <cell r="D3445">
            <v>0.68379999999999996</v>
          </cell>
        </row>
        <row r="3446">
          <cell r="C3446">
            <v>68900</v>
          </cell>
          <cell r="D3446">
            <v>0.65659999999999996</v>
          </cell>
        </row>
        <row r="3447">
          <cell r="C3447">
            <v>68920</v>
          </cell>
          <cell r="D3447">
            <v>0.63119999999999998</v>
          </cell>
        </row>
        <row r="3448">
          <cell r="C3448">
            <v>68940</v>
          </cell>
          <cell r="D3448">
            <v>0.63939999999999997</v>
          </cell>
        </row>
        <row r="3449">
          <cell r="C3449">
            <v>68960</v>
          </cell>
          <cell r="D3449">
            <v>0.69179999999999997</v>
          </cell>
        </row>
        <row r="3450">
          <cell r="C3450">
            <v>68980</v>
          </cell>
          <cell r="D3450">
            <v>0.63339999999999996</v>
          </cell>
        </row>
        <row r="3451">
          <cell r="C3451">
            <v>69000</v>
          </cell>
          <cell r="D3451">
            <v>0.64139999999999997</v>
          </cell>
        </row>
        <row r="3452">
          <cell r="C3452">
            <v>69020</v>
          </cell>
          <cell r="D3452">
            <v>0.61219999999999997</v>
          </cell>
        </row>
        <row r="3453">
          <cell r="C3453">
            <v>69040</v>
          </cell>
          <cell r="D3453">
            <v>0.63790000000000002</v>
          </cell>
        </row>
        <row r="3454">
          <cell r="C3454">
            <v>69060</v>
          </cell>
          <cell r="D3454">
            <v>0.65539999999999998</v>
          </cell>
        </row>
        <row r="3455">
          <cell r="C3455">
            <v>69080</v>
          </cell>
          <cell r="D3455">
            <v>0.64929999999999999</v>
          </cell>
        </row>
        <row r="3456">
          <cell r="C3456">
            <v>69100</v>
          </cell>
          <cell r="D3456">
            <v>0.64570000000000005</v>
          </cell>
        </row>
        <row r="3457">
          <cell r="C3457">
            <v>69120</v>
          </cell>
          <cell r="D3457">
            <v>0.68130000000000002</v>
          </cell>
        </row>
        <row r="3458">
          <cell r="C3458">
            <v>69140</v>
          </cell>
          <cell r="D3458">
            <v>0.60870000000000002</v>
          </cell>
        </row>
        <row r="3459">
          <cell r="C3459">
            <v>69160</v>
          </cell>
          <cell r="D3459">
            <v>0.63890000000000002</v>
          </cell>
        </row>
        <row r="3460">
          <cell r="C3460">
            <v>69180</v>
          </cell>
          <cell r="D3460">
            <v>0.66259999999999997</v>
          </cell>
        </row>
        <row r="3461">
          <cell r="C3461">
            <v>69200</v>
          </cell>
          <cell r="D3461">
            <v>0.60529999999999995</v>
          </cell>
        </row>
        <row r="3462">
          <cell r="C3462">
            <v>69220</v>
          </cell>
          <cell r="D3462">
            <v>0.64649999999999996</v>
          </cell>
        </row>
        <row r="3463">
          <cell r="C3463">
            <v>69240</v>
          </cell>
          <cell r="D3463">
            <v>0.66310000000000002</v>
          </cell>
        </row>
        <row r="3464">
          <cell r="C3464">
            <v>69260</v>
          </cell>
          <cell r="D3464">
            <v>0.71419999999999995</v>
          </cell>
        </row>
        <row r="3465">
          <cell r="C3465">
            <v>69280</v>
          </cell>
          <cell r="D3465">
            <v>0.71330000000000005</v>
          </cell>
        </row>
        <row r="3466">
          <cell r="C3466">
            <v>69300</v>
          </cell>
          <cell r="D3466">
            <v>0.67779999999999996</v>
          </cell>
        </row>
        <row r="3467">
          <cell r="C3467">
            <v>69320</v>
          </cell>
          <cell r="D3467">
            <v>0.69159999999999999</v>
          </cell>
        </row>
        <row r="3468">
          <cell r="C3468">
            <v>69340</v>
          </cell>
          <cell r="D3468">
            <v>0.68279999999999996</v>
          </cell>
        </row>
        <row r="3469">
          <cell r="C3469">
            <v>69360</v>
          </cell>
          <cell r="D3469">
            <v>0.66379999999999995</v>
          </cell>
        </row>
        <row r="3470">
          <cell r="C3470">
            <v>69380</v>
          </cell>
          <cell r="D3470">
            <v>0.64580000000000004</v>
          </cell>
        </row>
        <row r="3471">
          <cell r="C3471">
            <v>69400</v>
          </cell>
          <cell r="D3471">
            <v>0.66420000000000001</v>
          </cell>
        </row>
        <row r="3472">
          <cell r="C3472">
            <v>69420</v>
          </cell>
          <cell r="D3472">
            <v>0.64480000000000004</v>
          </cell>
        </row>
        <row r="3473">
          <cell r="C3473">
            <v>69440</v>
          </cell>
          <cell r="D3473">
            <v>0.65169999999999995</v>
          </cell>
        </row>
        <row r="3474">
          <cell r="C3474">
            <v>69460</v>
          </cell>
          <cell r="D3474">
            <v>0.67310000000000003</v>
          </cell>
        </row>
        <row r="3475">
          <cell r="C3475">
            <v>69480</v>
          </cell>
          <cell r="D3475">
            <v>0.63849999999999996</v>
          </cell>
        </row>
        <row r="3476">
          <cell r="C3476">
            <v>69500</v>
          </cell>
          <cell r="D3476">
            <v>0.61770000000000003</v>
          </cell>
        </row>
        <row r="3477">
          <cell r="C3477">
            <v>69520</v>
          </cell>
          <cell r="D3477">
            <v>0.56469999999999998</v>
          </cell>
        </row>
        <row r="3478">
          <cell r="C3478">
            <v>69540</v>
          </cell>
          <cell r="D3478">
            <v>0.60570000000000002</v>
          </cell>
        </row>
        <row r="3479">
          <cell r="C3479">
            <v>69560</v>
          </cell>
          <cell r="D3479">
            <v>0.63649999999999995</v>
          </cell>
        </row>
        <row r="3480">
          <cell r="C3480">
            <v>69580</v>
          </cell>
          <cell r="D3480">
            <v>0.61609999999999998</v>
          </cell>
        </row>
        <row r="3481">
          <cell r="C3481">
            <v>69600</v>
          </cell>
          <cell r="D3481">
            <v>0.63959999999999995</v>
          </cell>
        </row>
        <row r="3482">
          <cell r="C3482">
            <v>69620</v>
          </cell>
          <cell r="D3482">
            <v>0.64300000000000002</v>
          </cell>
        </row>
        <row r="3483">
          <cell r="C3483">
            <v>69640</v>
          </cell>
          <cell r="D3483">
            <v>0.62490000000000001</v>
          </cell>
        </row>
        <row r="3484">
          <cell r="C3484">
            <v>69660</v>
          </cell>
          <cell r="D3484">
            <v>0.60270000000000001</v>
          </cell>
        </row>
        <row r="3485">
          <cell r="C3485">
            <v>69680</v>
          </cell>
          <cell r="D3485">
            <v>0.56020000000000003</v>
          </cell>
        </row>
        <row r="3486">
          <cell r="C3486">
            <v>69700</v>
          </cell>
          <cell r="D3486">
            <v>0.67100000000000004</v>
          </cell>
        </row>
        <row r="3487">
          <cell r="C3487">
            <v>69720</v>
          </cell>
          <cell r="D3487">
            <v>0.67679999999999996</v>
          </cell>
        </row>
        <row r="3488">
          <cell r="C3488">
            <v>69740</v>
          </cell>
          <cell r="D3488">
            <v>0.63229999999999997</v>
          </cell>
        </row>
        <row r="3489">
          <cell r="C3489">
            <v>69760</v>
          </cell>
          <cell r="D3489">
            <v>0.65949999999999998</v>
          </cell>
        </row>
        <row r="3490">
          <cell r="C3490">
            <v>69780</v>
          </cell>
          <cell r="D3490">
            <v>0.61609999999999998</v>
          </cell>
        </row>
        <row r="3491">
          <cell r="C3491">
            <v>69800</v>
          </cell>
          <cell r="D3491">
            <v>0.61899999999999999</v>
          </cell>
        </row>
        <row r="3492">
          <cell r="C3492">
            <v>69820</v>
          </cell>
          <cell r="D3492">
            <v>0.65159999999999996</v>
          </cell>
        </row>
        <row r="3493">
          <cell r="C3493">
            <v>69840</v>
          </cell>
          <cell r="D3493">
            <v>0.65159999999999996</v>
          </cell>
        </row>
        <row r="3494">
          <cell r="C3494">
            <v>69860</v>
          </cell>
          <cell r="D3494">
            <v>0.65169999999999995</v>
          </cell>
        </row>
        <row r="3495">
          <cell r="C3495">
            <v>69880</v>
          </cell>
          <cell r="D3495">
            <v>0.62919999999999998</v>
          </cell>
        </row>
        <row r="3496">
          <cell r="C3496">
            <v>69900</v>
          </cell>
          <cell r="D3496">
            <v>0.65639999999999998</v>
          </cell>
        </row>
        <row r="3497">
          <cell r="C3497">
            <v>69920</v>
          </cell>
          <cell r="D3497">
            <v>0.65780000000000005</v>
          </cell>
        </row>
        <row r="3498">
          <cell r="C3498">
            <v>69940</v>
          </cell>
          <cell r="D3498">
            <v>0.64349999999999996</v>
          </cell>
        </row>
        <row r="3499">
          <cell r="C3499">
            <v>69960</v>
          </cell>
          <cell r="D3499">
            <v>0.64170000000000005</v>
          </cell>
        </row>
        <row r="3500">
          <cell r="C3500">
            <v>69980</v>
          </cell>
          <cell r="D3500">
            <v>0.64459999999999995</v>
          </cell>
        </row>
        <row r="3501">
          <cell r="C3501">
            <v>70000</v>
          </cell>
          <cell r="D3501">
            <v>0.65600000000000003</v>
          </cell>
        </row>
        <row r="3502">
          <cell r="C3502">
            <v>70020</v>
          </cell>
          <cell r="D3502">
            <v>0.66120000000000001</v>
          </cell>
        </row>
        <row r="3503">
          <cell r="C3503">
            <v>70040</v>
          </cell>
          <cell r="D3503">
            <v>0.66569999999999996</v>
          </cell>
        </row>
        <row r="3504">
          <cell r="C3504">
            <v>70060</v>
          </cell>
          <cell r="D3504">
            <v>0.65669999999999995</v>
          </cell>
        </row>
        <row r="3505">
          <cell r="C3505">
            <v>70080</v>
          </cell>
          <cell r="D3505">
            <v>0.60029999999999994</v>
          </cell>
        </row>
        <row r="3506">
          <cell r="C3506">
            <v>70100</v>
          </cell>
          <cell r="D3506">
            <v>0.65259999999999996</v>
          </cell>
        </row>
        <row r="3507">
          <cell r="C3507">
            <v>70120</v>
          </cell>
          <cell r="D3507">
            <v>0.64510000000000001</v>
          </cell>
        </row>
        <row r="3508">
          <cell r="C3508">
            <v>70140</v>
          </cell>
          <cell r="D3508">
            <v>0.625</v>
          </cell>
        </row>
        <row r="3509">
          <cell r="C3509">
            <v>70160</v>
          </cell>
          <cell r="D3509">
            <v>0.6331</v>
          </cell>
        </row>
        <row r="3510">
          <cell r="C3510">
            <v>70180</v>
          </cell>
          <cell r="D3510">
            <v>0.6482</v>
          </cell>
        </row>
        <row r="3511">
          <cell r="C3511">
            <v>70200</v>
          </cell>
          <cell r="D3511">
            <v>0.62739999999999996</v>
          </cell>
        </row>
        <row r="3512">
          <cell r="C3512">
            <v>70220</v>
          </cell>
          <cell r="D3512">
            <v>0.63460000000000005</v>
          </cell>
        </row>
        <row r="3513">
          <cell r="C3513">
            <v>70240</v>
          </cell>
          <cell r="D3513">
            <v>0.63770000000000004</v>
          </cell>
        </row>
        <row r="3514">
          <cell r="C3514">
            <v>70260</v>
          </cell>
          <cell r="D3514">
            <v>0.64810000000000001</v>
          </cell>
        </row>
        <row r="3515">
          <cell r="C3515">
            <v>70280</v>
          </cell>
          <cell r="D3515">
            <v>0.64970000000000006</v>
          </cell>
        </row>
        <row r="3516">
          <cell r="C3516">
            <v>70300</v>
          </cell>
          <cell r="D3516">
            <v>0.65280000000000005</v>
          </cell>
        </row>
        <row r="3517">
          <cell r="C3517">
            <v>70320</v>
          </cell>
          <cell r="D3517">
            <v>0.62660000000000005</v>
          </cell>
        </row>
        <row r="3518">
          <cell r="C3518">
            <v>70340</v>
          </cell>
          <cell r="D3518">
            <v>0.63619999999999999</v>
          </cell>
        </row>
        <row r="3519">
          <cell r="C3519">
            <v>70360</v>
          </cell>
          <cell r="D3519">
            <v>0.629</v>
          </cell>
        </row>
        <row r="3520">
          <cell r="C3520">
            <v>70380</v>
          </cell>
          <cell r="D3520">
            <v>0.61560000000000004</v>
          </cell>
        </row>
        <row r="3521">
          <cell r="C3521">
            <v>70400</v>
          </cell>
          <cell r="D3521">
            <v>0.61890000000000001</v>
          </cell>
        </row>
        <row r="3522">
          <cell r="C3522">
            <v>70420</v>
          </cell>
          <cell r="D3522">
            <v>0.64470000000000005</v>
          </cell>
        </row>
        <row r="3523">
          <cell r="C3523">
            <v>70440</v>
          </cell>
          <cell r="D3523">
            <v>0.64419999999999999</v>
          </cell>
        </row>
        <row r="3524">
          <cell r="C3524">
            <v>70460</v>
          </cell>
          <cell r="D3524">
            <v>0.61980000000000002</v>
          </cell>
        </row>
        <row r="3525">
          <cell r="C3525">
            <v>70480</v>
          </cell>
          <cell r="D3525">
            <v>0.61939999999999995</v>
          </cell>
        </row>
        <row r="3526">
          <cell r="C3526">
            <v>70500</v>
          </cell>
          <cell r="D3526">
            <v>0.61119999999999997</v>
          </cell>
        </row>
        <row r="3527">
          <cell r="C3527">
            <v>70520</v>
          </cell>
          <cell r="D3527">
            <v>0.60309999999999997</v>
          </cell>
        </row>
        <row r="3528">
          <cell r="C3528">
            <v>70540</v>
          </cell>
          <cell r="D3528">
            <v>0.63519999999999999</v>
          </cell>
        </row>
        <row r="3529">
          <cell r="C3529">
            <v>70560</v>
          </cell>
          <cell r="D3529">
            <v>0.61739999999999995</v>
          </cell>
        </row>
        <row r="3530">
          <cell r="C3530">
            <v>70580</v>
          </cell>
          <cell r="D3530">
            <v>0.61899999999999999</v>
          </cell>
        </row>
        <row r="3531">
          <cell r="C3531">
            <v>70600</v>
          </cell>
          <cell r="D3531">
            <v>0.62470000000000003</v>
          </cell>
        </row>
        <row r="3532">
          <cell r="C3532">
            <v>70620</v>
          </cell>
          <cell r="D3532">
            <v>0.62129999999999996</v>
          </cell>
        </row>
        <row r="3533">
          <cell r="C3533">
            <v>70640</v>
          </cell>
          <cell r="D3533">
            <v>0.69789999999999996</v>
          </cell>
        </row>
        <row r="3534">
          <cell r="C3534">
            <v>70660</v>
          </cell>
          <cell r="D3534">
            <v>0.63400000000000001</v>
          </cell>
        </row>
        <row r="3535">
          <cell r="C3535">
            <v>70680</v>
          </cell>
          <cell r="D3535">
            <v>0.64200000000000002</v>
          </cell>
        </row>
        <row r="3536">
          <cell r="C3536">
            <v>70700</v>
          </cell>
          <cell r="D3536">
            <v>0.69520000000000004</v>
          </cell>
        </row>
        <row r="3537">
          <cell r="C3537">
            <v>70720</v>
          </cell>
          <cell r="D3537">
            <v>0.65380000000000005</v>
          </cell>
        </row>
        <row r="3538">
          <cell r="C3538">
            <v>70740</v>
          </cell>
          <cell r="D3538">
            <v>0.65310000000000001</v>
          </cell>
        </row>
        <row r="3539">
          <cell r="C3539">
            <v>70760</v>
          </cell>
          <cell r="D3539">
            <v>0.64419999999999999</v>
          </cell>
        </row>
        <row r="3540">
          <cell r="C3540">
            <v>70780</v>
          </cell>
          <cell r="D3540">
            <v>0.66620000000000001</v>
          </cell>
        </row>
        <row r="3541">
          <cell r="C3541">
            <v>70800</v>
          </cell>
          <cell r="D3541">
            <v>0.64739999999999998</v>
          </cell>
        </row>
        <row r="3542">
          <cell r="C3542">
            <v>70820</v>
          </cell>
          <cell r="D3542">
            <v>0.67279999999999995</v>
          </cell>
        </row>
        <row r="3543">
          <cell r="C3543">
            <v>70840</v>
          </cell>
          <cell r="D3543">
            <v>0.65700000000000003</v>
          </cell>
        </row>
        <row r="3544">
          <cell r="C3544">
            <v>70860</v>
          </cell>
          <cell r="D3544">
            <v>0.68910000000000005</v>
          </cell>
        </row>
        <row r="3545">
          <cell r="C3545">
            <v>70880</v>
          </cell>
          <cell r="D3545">
            <v>0.6986</v>
          </cell>
        </row>
        <row r="3546">
          <cell r="C3546">
            <v>70900</v>
          </cell>
          <cell r="D3546">
            <v>0.67190000000000005</v>
          </cell>
        </row>
        <row r="3547">
          <cell r="C3547">
            <v>70920</v>
          </cell>
          <cell r="D3547">
            <v>0.68879999999999997</v>
          </cell>
        </row>
        <row r="3548">
          <cell r="C3548">
            <v>70940</v>
          </cell>
          <cell r="D3548">
            <v>0.71060000000000001</v>
          </cell>
        </row>
        <row r="3549">
          <cell r="C3549">
            <v>70960</v>
          </cell>
          <cell r="D3549">
            <v>0.70550000000000002</v>
          </cell>
        </row>
        <row r="3550">
          <cell r="C3550">
            <v>70980</v>
          </cell>
          <cell r="D3550">
            <v>0.69950000000000001</v>
          </cell>
        </row>
        <row r="3551">
          <cell r="C3551">
            <v>71000</v>
          </cell>
          <cell r="D3551">
            <v>0.63649999999999995</v>
          </cell>
        </row>
        <row r="3552">
          <cell r="C3552">
            <v>71020</v>
          </cell>
          <cell r="D3552">
            <v>0.63780000000000003</v>
          </cell>
        </row>
        <row r="3553">
          <cell r="C3553">
            <v>71040</v>
          </cell>
          <cell r="D3553">
            <v>0.67120000000000002</v>
          </cell>
        </row>
        <row r="3554">
          <cell r="C3554">
            <v>71060</v>
          </cell>
          <cell r="D3554">
            <v>0.66990000000000005</v>
          </cell>
        </row>
        <row r="3555">
          <cell r="C3555">
            <v>71080</v>
          </cell>
          <cell r="D3555">
            <v>0.69669999999999999</v>
          </cell>
        </row>
        <row r="3556">
          <cell r="C3556">
            <v>71100</v>
          </cell>
          <cell r="D3556">
            <v>0.67069999999999996</v>
          </cell>
        </row>
        <row r="3557">
          <cell r="C3557">
            <v>71120</v>
          </cell>
          <cell r="D3557">
            <v>0.64680000000000004</v>
          </cell>
        </row>
        <row r="3558">
          <cell r="C3558">
            <v>71140</v>
          </cell>
          <cell r="D3558">
            <v>0.65620000000000001</v>
          </cell>
        </row>
        <row r="3559">
          <cell r="C3559">
            <v>71160</v>
          </cell>
          <cell r="D3559">
            <v>0.68269999999999997</v>
          </cell>
        </row>
        <row r="3560">
          <cell r="C3560">
            <v>71180</v>
          </cell>
          <cell r="D3560">
            <v>0.67290000000000005</v>
          </cell>
        </row>
        <row r="3561">
          <cell r="C3561">
            <v>71200</v>
          </cell>
          <cell r="D3561">
            <v>0.64570000000000005</v>
          </cell>
        </row>
        <row r="3562">
          <cell r="C3562">
            <v>71220</v>
          </cell>
          <cell r="D3562">
            <v>0.67500000000000004</v>
          </cell>
        </row>
        <row r="3563">
          <cell r="C3563">
            <v>71240</v>
          </cell>
          <cell r="D3563">
            <v>0.67549999999999999</v>
          </cell>
        </row>
        <row r="3564">
          <cell r="C3564">
            <v>71260</v>
          </cell>
          <cell r="D3564">
            <v>0.69610000000000005</v>
          </cell>
        </row>
        <row r="3565">
          <cell r="C3565">
            <v>71280</v>
          </cell>
          <cell r="D3565">
            <v>0.66479999999999995</v>
          </cell>
        </row>
        <row r="3566">
          <cell r="C3566">
            <v>71300</v>
          </cell>
          <cell r="D3566">
            <v>0.65710000000000002</v>
          </cell>
        </row>
        <row r="3567">
          <cell r="C3567">
            <v>71320</v>
          </cell>
          <cell r="D3567">
            <v>0.67349999999999999</v>
          </cell>
        </row>
        <row r="3568">
          <cell r="C3568">
            <v>71340</v>
          </cell>
          <cell r="D3568">
            <v>0.67949999999999999</v>
          </cell>
        </row>
        <row r="3569">
          <cell r="C3569">
            <v>71360</v>
          </cell>
          <cell r="D3569">
            <v>0.66</v>
          </cell>
        </row>
        <row r="3570">
          <cell r="C3570">
            <v>71380</v>
          </cell>
          <cell r="D3570">
            <v>0.69540000000000002</v>
          </cell>
        </row>
        <row r="3571">
          <cell r="C3571">
            <v>71400</v>
          </cell>
          <cell r="D3571">
            <v>0.64649999999999996</v>
          </cell>
        </row>
        <row r="3572">
          <cell r="C3572">
            <v>71420</v>
          </cell>
          <cell r="D3572">
            <v>0.64759999999999995</v>
          </cell>
        </row>
        <row r="3573">
          <cell r="C3573">
            <v>71440</v>
          </cell>
          <cell r="D3573">
            <v>0.69199999999999995</v>
          </cell>
        </row>
        <row r="3574">
          <cell r="C3574">
            <v>71460</v>
          </cell>
          <cell r="D3574">
            <v>0.65349999999999997</v>
          </cell>
        </row>
        <row r="3575">
          <cell r="C3575">
            <v>71480</v>
          </cell>
          <cell r="D3575">
            <v>0.68489999999999995</v>
          </cell>
        </row>
        <row r="3576">
          <cell r="C3576">
            <v>71500</v>
          </cell>
          <cell r="D3576">
            <v>0.64690000000000003</v>
          </cell>
        </row>
        <row r="3577">
          <cell r="C3577">
            <v>71520</v>
          </cell>
          <cell r="D3577">
            <v>0.66559999999999997</v>
          </cell>
        </row>
        <row r="3578">
          <cell r="C3578">
            <v>71540</v>
          </cell>
          <cell r="D3578">
            <v>0.6784</v>
          </cell>
        </row>
        <row r="3579">
          <cell r="C3579">
            <v>71560</v>
          </cell>
          <cell r="D3579">
            <v>0.67190000000000005</v>
          </cell>
        </row>
        <row r="3580">
          <cell r="C3580">
            <v>71580</v>
          </cell>
          <cell r="D3580">
            <v>0.66649999999999998</v>
          </cell>
        </row>
        <row r="3581">
          <cell r="C3581">
            <v>71600</v>
          </cell>
          <cell r="D3581">
            <v>0.67100000000000004</v>
          </cell>
        </row>
        <row r="3582">
          <cell r="C3582">
            <v>71620</v>
          </cell>
          <cell r="D3582">
            <v>0.66469999999999996</v>
          </cell>
        </row>
        <row r="3583">
          <cell r="C3583">
            <v>71640</v>
          </cell>
          <cell r="D3583">
            <v>0.64259999999999995</v>
          </cell>
        </row>
        <row r="3584">
          <cell r="C3584">
            <v>71660</v>
          </cell>
          <cell r="D3584">
            <v>0.63239999999999996</v>
          </cell>
        </row>
        <row r="3585">
          <cell r="C3585">
            <v>71680</v>
          </cell>
          <cell r="D3585">
            <v>0.67779999999999996</v>
          </cell>
        </row>
        <row r="3586">
          <cell r="C3586">
            <v>71700</v>
          </cell>
          <cell r="D3586">
            <v>0.67869999999999997</v>
          </cell>
        </row>
        <row r="3587">
          <cell r="C3587">
            <v>71720</v>
          </cell>
          <cell r="D3587">
            <v>0.64759999999999995</v>
          </cell>
        </row>
        <row r="3588">
          <cell r="C3588">
            <v>71740</v>
          </cell>
          <cell r="D3588">
            <v>0.66559999999999997</v>
          </cell>
        </row>
        <row r="3589">
          <cell r="C3589">
            <v>71760</v>
          </cell>
          <cell r="D3589">
            <v>0.65900000000000003</v>
          </cell>
        </row>
        <row r="3590">
          <cell r="C3590">
            <v>71780</v>
          </cell>
          <cell r="D3590">
            <v>0.64480000000000004</v>
          </cell>
        </row>
        <row r="3591">
          <cell r="C3591">
            <v>71800</v>
          </cell>
          <cell r="D3591">
            <v>0.61380000000000001</v>
          </cell>
        </row>
        <row r="3592">
          <cell r="C3592">
            <v>71820</v>
          </cell>
          <cell r="D3592">
            <v>0.60680000000000001</v>
          </cell>
        </row>
        <row r="3593">
          <cell r="C3593">
            <v>71840</v>
          </cell>
          <cell r="D3593">
            <v>0.64419999999999999</v>
          </cell>
        </row>
        <row r="3594">
          <cell r="C3594">
            <v>71860</v>
          </cell>
          <cell r="D3594">
            <v>0.64149999999999996</v>
          </cell>
        </row>
        <row r="3595">
          <cell r="C3595">
            <v>71880</v>
          </cell>
          <cell r="D3595">
            <v>0.65959999999999996</v>
          </cell>
        </row>
        <row r="3596">
          <cell r="C3596">
            <v>71900</v>
          </cell>
          <cell r="D3596">
            <v>0.62250000000000005</v>
          </cell>
        </row>
        <row r="3597">
          <cell r="C3597">
            <v>71920</v>
          </cell>
          <cell r="D3597">
            <v>0.58879999999999999</v>
          </cell>
        </row>
        <row r="3598">
          <cell r="C3598">
            <v>71940</v>
          </cell>
          <cell r="D3598">
            <v>0.62519999999999998</v>
          </cell>
        </row>
        <row r="3599">
          <cell r="C3599">
            <v>71960</v>
          </cell>
          <cell r="D3599">
            <v>0.65039999999999998</v>
          </cell>
        </row>
        <row r="3600">
          <cell r="C3600">
            <v>71980</v>
          </cell>
          <cell r="D3600">
            <v>0.61809999999999998</v>
          </cell>
        </row>
        <row r="3601">
          <cell r="C3601">
            <v>72000</v>
          </cell>
          <cell r="D3601">
            <v>0.58289999999999997</v>
          </cell>
        </row>
        <row r="3602">
          <cell r="C3602">
            <v>72020</v>
          </cell>
          <cell r="D3602">
            <v>0.5867</v>
          </cell>
        </row>
        <row r="3603">
          <cell r="C3603">
            <v>72040</v>
          </cell>
          <cell r="D3603">
            <v>0.5635</v>
          </cell>
        </row>
        <row r="3604">
          <cell r="C3604">
            <v>72060</v>
          </cell>
          <cell r="D3604">
            <v>0.60170000000000001</v>
          </cell>
        </row>
        <row r="3605">
          <cell r="C3605">
            <v>72080</v>
          </cell>
          <cell r="D3605">
            <v>0.60680000000000001</v>
          </cell>
        </row>
        <row r="3606">
          <cell r="C3606">
            <v>72100</v>
          </cell>
          <cell r="D3606">
            <v>0.60909999999999997</v>
          </cell>
        </row>
        <row r="3607">
          <cell r="C3607">
            <v>72120</v>
          </cell>
          <cell r="D3607">
            <v>0.61360000000000003</v>
          </cell>
        </row>
        <row r="3608">
          <cell r="C3608">
            <v>72140</v>
          </cell>
          <cell r="D3608">
            <v>0.63419999999999999</v>
          </cell>
        </row>
        <row r="3609">
          <cell r="C3609">
            <v>72160</v>
          </cell>
          <cell r="D3609">
            <v>0.625</v>
          </cell>
        </row>
        <row r="3610">
          <cell r="C3610">
            <v>72180</v>
          </cell>
          <cell r="D3610">
            <v>0.64700000000000002</v>
          </cell>
        </row>
        <row r="3611">
          <cell r="C3611">
            <v>72200</v>
          </cell>
          <cell r="D3611">
            <v>0.59370000000000001</v>
          </cell>
        </row>
        <row r="3612">
          <cell r="C3612">
            <v>72220</v>
          </cell>
          <cell r="D3612">
            <v>0.63949999999999996</v>
          </cell>
        </row>
        <row r="3613">
          <cell r="C3613">
            <v>72240</v>
          </cell>
          <cell r="D3613">
            <v>0.62360000000000004</v>
          </cell>
        </row>
        <row r="3614">
          <cell r="C3614">
            <v>72260</v>
          </cell>
          <cell r="D3614">
            <v>0.62090000000000001</v>
          </cell>
        </row>
        <row r="3615">
          <cell r="C3615">
            <v>72280</v>
          </cell>
          <cell r="D3615">
            <v>0.67010000000000003</v>
          </cell>
        </row>
        <row r="3616">
          <cell r="C3616">
            <v>72300</v>
          </cell>
          <cell r="D3616">
            <v>0.62819999999999998</v>
          </cell>
        </row>
        <row r="3617">
          <cell r="C3617">
            <v>72320</v>
          </cell>
          <cell r="D3617">
            <v>0.63690000000000002</v>
          </cell>
        </row>
        <row r="3618">
          <cell r="C3618">
            <v>72340</v>
          </cell>
          <cell r="D3618">
            <v>0.64800000000000002</v>
          </cell>
        </row>
        <row r="3619">
          <cell r="C3619">
            <v>72360</v>
          </cell>
          <cell r="D3619">
            <v>0.63270000000000004</v>
          </cell>
        </row>
        <row r="3620">
          <cell r="C3620">
            <v>72380</v>
          </cell>
          <cell r="D3620">
            <v>0.62150000000000005</v>
          </cell>
        </row>
        <row r="3621">
          <cell r="C3621">
            <v>72400</v>
          </cell>
          <cell r="D3621">
            <v>0.72440000000000004</v>
          </cell>
        </row>
        <row r="3622">
          <cell r="C3622">
            <v>72420</v>
          </cell>
          <cell r="D3622">
            <v>0.628</v>
          </cell>
        </row>
        <row r="3623">
          <cell r="C3623">
            <v>72440</v>
          </cell>
          <cell r="D3623">
            <v>0.64600000000000002</v>
          </cell>
        </row>
        <row r="3624">
          <cell r="C3624">
            <v>72460</v>
          </cell>
          <cell r="D3624">
            <v>0.65210000000000001</v>
          </cell>
        </row>
        <row r="3625">
          <cell r="C3625">
            <v>72480</v>
          </cell>
          <cell r="D3625">
            <v>0.66700000000000004</v>
          </cell>
        </row>
        <row r="3626">
          <cell r="C3626">
            <v>72500</v>
          </cell>
          <cell r="D3626">
            <v>0.66969999999999996</v>
          </cell>
        </row>
        <row r="3627">
          <cell r="C3627">
            <v>72520</v>
          </cell>
          <cell r="D3627">
            <v>0.64059999999999995</v>
          </cell>
        </row>
        <row r="3628">
          <cell r="C3628">
            <v>72540</v>
          </cell>
          <cell r="D3628">
            <v>0.6552</v>
          </cell>
        </row>
        <row r="3629">
          <cell r="C3629">
            <v>72560</v>
          </cell>
          <cell r="D3629">
            <v>0.65390000000000004</v>
          </cell>
        </row>
        <row r="3630">
          <cell r="C3630">
            <v>72580</v>
          </cell>
          <cell r="D3630">
            <v>0.69230000000000003</v>
          </cell>
        </row>
        <row r="3631">
          <cell r="C3631">
            <v>72600</v>
          </cell>
          <cell r="D3631">
            <v>0.67190000000000005</v>
          </cell>
        </row>
        <row r="3632">
          <cell r="C3632">
            <v>72620</v>
          </cell>
          <cell r="D3632">
            <v>0.66990000000000005</v>
          </cell>
        </row>
        <row r="3633">
          <cell r="C3633">
            <v>72640</v>
          </cell>
          <cell r="D3633">
            <v>0.67730000000000001</v>
          </cell>
        </row>
        <row r="3634">
          <cell r="C3634">
            <v>72660</v>
          </cell>
          <cell r="D3634">
            <v>0.67249999999999999</v>
          </cell>
        </row>
        <row r="3635">
          <cell r="C3635">
            <v>72680</v>
          </cell>
          <cell r="D3635">
            <v>0.65490000000000004</v>
          </cell>
        </row>
        <row r="3636">
          <cell r="C3636">
            <v>72700</v>
          </cell>
          <cell r="D3636">
            <v>0.66710000000000003</v>
          </cell>
        </row>
        <row r="3637">
          <cell r="C3637">
            <v>72720</v>
          </cell>
          <cell r="D3637">
            <v>0.62590000000000001</v>
          </cell>
        </row>
        <row r="3638">
          <cell r="C3638">
            <v>72740</v>
          </cell>
          <cell r="D3638">
            <v>0.64349999999999996</v>
          </cell>
        </row>
        <row r="3639">
          <cell r="C3639">
            <v>72760</v>
          </cell>
          <cell r="D3639">
            <v>0.61160000000000003</v>
          </cell>
        </row>
        <row r="3640">
          <cell r="C3640">
            <v>72780</v>
          </cell>
          <cell r="D3640">
            <v>0.60519999999999996</v>
          </cell>
        </row>
        <row r="3641">
          <cell r="C3641">
            <v>72800</v>
          </cell>
          <cell r="D3641">
            <v>0.58930000000000005</v>
          </cell>
        </row>
        <row r="3642">
          <cell r="C3642">
            <v>72820</v>
          </cell>
          <cell r="D3642">
            <v>0.63060000000000005</v>
          </cell>
        </row>
        <row r="3643">
          <cell r="C3643">
            <v>72840</v>
          </cell>
          <cell r="D3643">
            <v>0.6522</v>
          </cell>
        </row>
        <row r="3644">
          <cell r="C3644">
            <v>72860</v>
          </cell>
          <cell r="D3644">
            <v>0.65590000000000004</v>
          </cell>
        </row>
        <row r="3645">
          <cell r="C3645">
            <v>72880</v>
          </cell>
          <cell r="D3645">
            <v>0.61419999999999997</v>
          </cell>
        </row>
        <row r="3646">
          <cell r="C3646">
            <v>72900</v>
          </cell>
          <cell r="D3646">
            <v>0.63380000000000003</v>
          </cell>
        </row>
        <row r="3647">
          <cell r="C3647">
            <v>72920</v>
          </cell>
          <cell r="D3647">
            <v>0.64649999999999996</v>
          </cell>
        </row>
        <row r="3648">
          <cell r="C3648">
            <v>72940</v>
          </cell>
          <cell r="D3648">
            <v>0.6492</v>
          </cell>
        </row>
        <row r="3649">
          <cell r="C3649">
            <v>72960</v>
          </cell>
          <cell r="D3649">
            <v>0.63570000000000004</v>
          </cell>
        </row>
        <row r="3650">
          <cell r="C3650">
            <v>72980</v>
          </cell>
          <cell r="D3650">
            <v>0.66679999999999995</v>
          </cell>
        </row>
        <row r="3651">
          <cell r="C3651">
            <v>73000</v>
          </cell>
          <cell r="D3651">
            <v>0.66239999999999999</v>
          </cell>
        </row>
        <row r="3652">
          <cell r="C3652">
            <v>73020</v>
          </cell>
          <cell r="D3652">
            <v>0.63180000000000003</v>
          </cell>
        </row>
        <row r="3653">
          <cell r="C3653">
            <v>73040</v>
          </cell>
          <cell r="D3653">
            <v>0.64649999999999996</v>
          </cell>
        </row>
        <row r="3654">
          <cell r="C3654">
            <v>73060</v>
          </cell>
          <cell r="D3654">
            <v>0.62439999999999996</v>
          </cell>
        </row>
        <row r="3655">
          <cell r="C3655">
            <v>73080</v>
          </cell>
          <cell r="D3655">
            <v>0.63300000000000001</v>
          </cell>
        </row>
        <row r="3656">
          <cell r="C3656">
            <v>73100</v>
          </cell>
          <cell r="D3656">
            <v>0.66100000000000003</v>
          </cell>
        </row>
        <row r="3657">
          <cell r="C3657">
            <v>73120</v>
          </cell>
          <cell r="D3657">
            <v>0.62639999999999996</v>
          </cell>
        </row>
        <row r="3658">
          <cell r="C3658">
            <v>73140</v>
          </cell>
          <cell r="D3658">
            <v>0.61939999999999995</v>
          </cell>
        </row>
        <row r="3659">
          <cell r="C3659">
            <v>73160</v>
          </cell>
          <cell r="D3659">
            <v>0.63129999999999997</v>
          </cell>
        </row>
        <row r="3660">
          <cell r="C3660">
            <v>73180</v>
          </cell>
          <cell r="D3660">
            <v>0.61599999999999999</v>
          </cell>
        </row>
        <row r="3661">
          <cell r="C3661">
            <v>73200</v>
          </cell>
          <cell r="D3661">
            <v>0.63380000000000003</v>
          </cell>
        </row>
        <row r="3662">
          <cell r="C3662">
            <v>73220</v>
          </cell>
          <cell r="D3662">
            <v>0.60240000000000005</v>
          </cell>
        </row>
        <row r="3663">
          <cell r="C3663">
            <v>73240</v>
          </cell>
          <cell r="D3663">
            <v>0.6119</v>
          </cell>
        </row>
        <row r="3664">
          <cell r="C3664">
            <v>73260</v>
          </cell>
          <cell r="D3664">
            <v>0.66100000000000003</v>
          </cell>
        </row>
        <row r="3665">
          <cell r="C3665">
            <v>73280</v>
          </cell>
          <cell r="D3665">
            <v>0.65859999999999996</v>
          </cell>
        </row>
        <row r="3666">
          <cell r="C3666">
            <v>73300</v>
          </cell>
          <cell r="D3666">
            <v>0.64800000000000002</v>
          </cell>
        </row>
        <row r="3667">
          <cell r="C3667">
            <v>73320</v>
          </cell>
          <cell r="D3667">
            <v>0.64559999999999995</v>
          </cell>
        </row>
        <row r="3668">
          <cell r="C3668">
            <v>73340</v>
          </cell>
          <cell r="D3668">
            <v>0.64780000000000004</v>
          </cell>
        </row>
        <row r="3669">
          <cell r="C3669">
            <v>73360</v>
          </cell>
          <cell r="D3669">
            <v>0.67159999999999997</v>
          </cell>
        </row>
        <row r="3670">
          <cell r="C3670">
            <v>73380</v>
          </cell>
          <cell r="D3670">
            <v>0.66159999999999997</v>
          </cell>
        </row>
        <row r="3671">
          <cell r="C3671">
            <v>73400</v>
          </cell>
          <cell r="D3671">
            <v>0.6482</v>
          </cell>
        </row>
        <row r="3672">
          <cell r="C3672">
            <v>73420</v>
          </cell>
          <cell r="D3672">
            <v>0.62539999999999996</v>
          </cell>
        </row>
        <row r="3673">
          <cell r="C3673">
            <v>73440</v>
          </cell>
          <cell r="D3673">
            <v>0.65390000000000004</v>
          </cell>
        </row>
        <row r="3674">
          <cell r="C3674">
            <v>73460</v>
          </cell>
          <cell r="D3674">
            <v>0.67659999999999998</v>
          </cell>
        </row>
        <row r="3675">
          <cell r="C3675">
            <v>73480</v>
          </cell>
          <cell r="D3675">
            <v>0.66269999999999996</v>
          </cell>
        </row>
        <row r="3676">
          <cell r="C3676">
            <v>73500</v>
          </cell>
          <cell r="D3676">
            <v>0.62109999999999999</v>
          </cell>
        </row>
        <row r="3677">
          <cell r="C3677">
            <v>73520</v>
          </cell>
          <cell r="D3677">
            <v>0.63500000000000001</v>
          </cell>
        </row>
        <row r="3678">
          <cell r="C3678">
            <v>73540</v>
          </cell>
          <cell r="D3678">
            <v>0.67369999999999997</v>
          </cell>
        </row>
        <row r="3679">
          <cell r="C3679">
            <v>73560</v>
          </cell>
          <cell r="D3679">
            <v>0.64570000000000005</v>
          </cell>
        </row>
        <row r="3680">
          <cell r="C3680">
            <v>73580</v>
          </cell>
          <cell r="D3680">
            <v>0.69110000000000005</v>
          </cell>
        </row>
        <row r="3681">
          <cell r="C3681">
            <v>73600</v>
          </cell>
          <cell r="D3681">
            <v>0.70689999999999997</v>
          </cell>
        </row>
        <row r="3682">
          <cell r="C3682">
            <v>73620</v>
          </cell>
          <cell r="D3682">
            <v>0.68600000000000005</v>
          </cell>
        </row>
        <row r="3683">
          <cell r="C3683">
            <v>73640</v>
          </cell>
          <cell r="D3683">
            <v>0.66320000000000001</v>
          </cell>
        </row>
        <row r="3684">
          <cell r="C3684">
            <v>73660</v>
          </cell>
          <cell r="D3684">
            <v>0.58499999999999996</v>
          </cell>
        </row>
        <row r="3685">
          <cell r="C3685">
            <v>73680</v>
          </cell>
          <cell r="D3685">
            <v>0.64859999999999995</v>
          </cell>
        </row>
        <row r="3686">
          <cell r="C3686">
            <v>73700</v>
          </cell>
          <cell r="D3686">
            <v>0.66830000000000001</v>
          </cell>
        </row>
        <row r="3687">
          <cell r="C3687">
            <v>73720</v>
          </cell>
          <cell r="D3687">
            <v>0.65500000000000003</v>
          </cell>
        </row>
        <row r="3688">
          <cell r="C3688">
            <v>73740</v>
          </cell>
          <cell r="D3688">
            <v>0.65490000000000004</v>
          </cell>
        </row>
        <row r="3689">
          <cell r="C3689">
            <v>73760</v>
          </cell>
          <cell r="D3689">
            <v>0.63</v>
          </cell>
        </row>
        <row r="3690">
          <cell r="C3690">
            <v>73780</v>
          </cell>
          <cell r="D3690">
            <v>0.63060000000000005</v>
          </cell>
        </row>
        <row r="3691">
          <cell r="C3691">
            <v>73800</v>
          </cell>
          <cell r="D3691">
            <v>0.63300000000000001</v>
          </cell>
        </row>
        <row r="3692">
          <cell r="C3692">
            <v>73820</v>
          </cell>
          <cell r="D3692">
            <v>0.63590000000000002</v>
          </cell>
        </row>
        <row r="3693">
          <cell r="C3693">
            <v>73840</v>
          </cell>
          <cell r="D3693">
            <v>0.61819999999999997</v>
          </cell>
        </row>
        <row r="3694">
          <cell r="C3694">
            <v>73860</v>
          </cell>
          <cell r="D3694">
            <v>0.62839999999999996</v>
          </cell>
        </row>
        <row r="3695">
          <cell r="C3695">
            <v>73880</v>
          </cell>
          <cell r="D3695">
            <v>0.622</v>
          </cell>
        </row>
        <row r="3696">
          <cell r="C3696">
            <v>73900</v>
          </cell>
          <cell r="D3696">
            <v>0.61529999999999996</v>
          </cell>
        </row>
        <row r="3697">
          <cell r="C3697">
            <v>73920</v>
          </cell>
          <cell r="D3697">
            <v>0.62080000000000002</v>
          </cell>
        </row>
        <row r="3698">
          <cell r="C3698">
            <v>73940</v>
          </cell>
          <cell r="D3698">
            <v>0.60219999999999996</v>
          </cell>
        </row>
        <row r="3699">
          <cell r="C3699">
            <v>73960</v>
          </cell>
          <cell r="D3699">
            <v>0.59730000000000005</v>
          </cell>
        </row>
        <row r="3700">
          <cell r="C3700">
            <v>73980</v>
          </cell>
          <cell r="D3700">
            <v>0.62939999999999996</v>
          </cell>
        </row>
        <row r="3701">
          <cell r="C3701">
            <v>74000</v>
          </cell>
          <cell r="D3701">
            <v>0.63229999999999997</v>
          </cell>
        </row>
        <row r="3702">
          <cell r="C3702">
            <v>74020</v>
          </cell>
          <cell r="D3702">
            <v>0.63080000000000003</v>
          </cell>
        </row>
        <row r="3703">
          <cell r="C3703">
            <v>74040</v>
          </cell>
          <cell r="D3703">
            <v>0.63919999999999999</v>
          </cell>
        </row>
        <row r="3704">
          <cell r="C3704">
            <v>74060</v>
          </cell>
          <cell r="D3704">
            <v>0.60360000000000003</v>
          </cell>
        </row>
        <row r="3705">
          <cell r="C3705">
            <v>74080</v>
          </cell>
          <cell r="D3705">
            <v>0.61209999999999998</v>
          </cell>
        </row>
        <row r="3706">
          <cell r="C3706">
            <v>74100</v>
          </cell>
          <cell r="D3706">
            <v>0.60899999999999999</v>
          </cell>
        </row>
        <row r="3707">
          <cell r="C3707">
            <v>74120</v>
          </cell>
          <cell r="D3707">
            <v>0.65600000000000003</v>
          </cell>
        </row>
        <row r="3708">
          <cell r="C3708">
            <v>74140</v>
          </cell>
          <cell r="D3708">
            <v>0.62949999999999995</v>
          </cell>
        </row>
        <row r="3709">
          <cell r="C3709">
            <v>74160</v>
          </cell>
          <cell r="D3709">
            <v>0.62949999999999995</v>
          </cell>
        </row>
        <row r="3710">
          <cell r="C3710">
            <v>74180</v>
          </cell>
          <cell r="D3710">
            <v>0.62180000000000002</v>
          </cell>
        </row>
        <row r="3711">
          <cell r="C3711">
            <v>74200</v>
          </cell>
          <cell r="D3711">
            <v>0.62270000000000003</v>
          </cell>
        </row>
        <row r="3712">
          <cell r="C3712">
            <v>74220</v>
          </cell>
          <cell r="D3712">
            <v>0.61199999999999999</v>
          </cell>
        </row>
        <row r="3713">
          <cell r="C3713">
            <v>74240</v>
          </cell>
          <cell r="D3713">
            <v>0.63729999999999998</v>
          </cell>
        </row>
        <row r="3714">
          <cell r="C3714">
            <v>74260</v>
          </cell>
          <cell r="D3714">
            <v>0.64029999999999998</v>
          </cell>
        </row>
        <row r="3715">
          <cell r="C3715">
            <v>74280</v>
          </cell>
          <cell r="D3715">
            <v>0.62529999999999997</v>
          </cell>
        </row>
        <row r="3716">
          <cell r="C3716">
            <v>74300</v>
          </cell>
          <cell r="D3716">
            <v>0.62819999999999998</v>
          </cell>
        </row>
        <row r="3717">
          <cell r="C3717">
            <v>74320</v>
          </cell>
          <cell r="D3717">
            <v>0.58479999999999999</v>
          </cell>
        </row>
        <row r="3718">
          <cell r="C3718">
            <v>74340</v>
          </cell>
          <cell r="D3718">
            <v>0.62029999999999996</v>
          </cell>
        </row>
        <row r="3719">
          <cell r="C3719">
            <v>74360</v>
          </cell>
          <cell r="D3719">
            <v>0.64529999999999998</v>
          </cell>
        </row>
        <row r="3720">
          <cell r="C3720">
            <v>74380</v>
          </cell>
          <cell r="D3720">
            <v>0.61960000000000004</v>
          </cell>
        </row>
        <row r="3721">
          <cell r="C3721">
            <v>74400</v>
          </cell>
          <cell r="D3721">
            <v>0.627</v>
          </cell>
        </row>
        <row r="3722">
          <cell r="C3722">
            <v>74420</v>
          </cell>
          <cell r="D3722">
            <v>0.60389999999999999</v>
          </cell>
        </row>
        <row r="3723">
          <cell r="C3723">
            <v>74440</v>
          </cell>
          <cell r="D3723">
            <v>0.6613</v>
          </cell>
        </row>
        <row r="3724">
          <cell r="C3724">
            <v>74460</v>
          </cell>
          <cell r="D3724">
            <v>0.65849999999999997</v>
          </cell>
        </row>
        <row r="3725">
          <cell r="C3725">
            <v>74480</v>
          </cell>
          <cell r="D3725">
            <v>0.63729999999999998</v>
          </cell>
        </row>
        <row r="3726">
          <cell r="C3726">
            <v>74500</v>
          </cell>
          <cell r="D3726">
            <v>0.64629999999999999</v>
          </cell>
        </row>
        <row r="3727">
          <cell r="C3727">
            <v>74520</v>
          </cell>
          <cell r="D3727">
            <v>0.63</v>
          </cell>
        </row>
        <row r="3728">
          <cell r="C3728">
            <v>74540</v>
          </cell>
          <cell r="D3728">
            <v>0.59370000000000001</v>
          </cell>
        </row>
        <row r="3729">
          <cell r="C3729">
            <v>74560</v>
          </cell>
          <cell r="D3729">
            <v>0.58260000000000001</v>
          </cell>
        </row>
        <row r="3730">
          <cell r="C3730">
            <v>74580</v>
          </cell>
          <cell r="D3730">
            <v>0.58709999999999996</v>
          </cell>
        </row>
        <row r="3731">
          <cell r="C3731">
            <v>74600</v>
          </cell>
          <cell r="D3731">
            <v>0.6321</v>
          </cell>
        </row>
        <row r="3732">
          <cell r="C3732">
            <v>74620</v>
          </cell>
          <cell r="D3732">
            <v>0.58950000000000002</v>
          </cell>
        </row>
        <row r="3733">
          <cell r="C3733">
            <v>74640</v>
          </cell>
          <cell r="D3733">
            <v>0.61319999999999997</v>
          </cell>
        </row>
        <row r="3734">
          <cell r="C3734">
            <v>74660</v>
          </cell>
          <cell r="D3734">
            <v>0.64810000000000001</v>
          </cell>
        </row>
        <row r="3735">
          <cell r="C3735">
            <v>74680</v>
          </cell>
          <cell r="D3735">
            <v>0.64749999999999996</v>
          </cell>
        </row>
        <row r="3736">
          <cell r="C3736">
            <v>74700</v>
          </cell>
          <cell r="D3736">
            <v>0.63039999999999996</v>
          </cell>
        </row>
        <row r="3737">
          <cell r="C3737">
            <v>74720</v>
          </cell>
          <cell r="D3737">
            <v>0.64790000000000003</v>
          </cell>
        </row>
        <row r="3738">
          <cell r="C3738">
            <v>74740</v>
          </cell>
          <cell r="D3738">
            <v>0.64500000000000002</v>
          </cell>
        </row>
        <row r="3739">
          <cell r="C3739">
            <v>74760</v>
          </cell>
          <cell r="D3739">
            <v>0.64780000000000004</v>
          </cell>
        </row>
        <row r="3740">
          <cell r="C3740">
            <v>74780</v>
          </cell>
          <cell r="D3740">
            <v>0.62290000000000001</v>
          </cell>
        </row>
        <row r="3741">
          <cell r="C3741">
            <v>74800</v>
          </cell>
          <cell r="D3741">
            <v>0.62050000000000005</v>
          </cell>
        </row>
        <row r="3742">
          <cell r="C3742">
            <v>74820</v>
          </cell>
          <cell r="D3742">
            <v>0.60980000000000001</v>
          </cell>
        </row>
        <row r="3743">
          <cell r="C3743">
            <v>74840</v>
          </cell>
          <cell r="D3743">
            <v>0.62350000000000005</v>
          </cell>
        </row>
        <row r="3744">
          <cell r="C3744">
            <v>74860</v>
          </cell>
          <cell r="D3744">
            <v>0.61170000000000002</v>
          </cell>
        </row>
        <row r="3745">
          <cell r="C3745">
            <v>74880</v>
          </cell>
          <cell r="D3745">
            <v>0.5998</v>
          </cell>
        </row>
        <row r="3746">
          <cell r="C3746">
            <v>74900</v>
          </cell>
          <cell r="D3746">
            <v>0.60160000000000002</v>
          </cell>
        </row>
        <row r="3747">
          <cell r="C3747">
            <v>74920</v>
          </cell>
          <cell r="D3747">
            <v>0.62219999999999998</v>
          </cell>
        </row>
        <row r="3748">
          <cell r="C3748">
            <v>74940</v>
          </cell>
          <cell r="D3748">
            <v>0.62860000000000005</v>
          </cell>
        </row>
        <row r="3749">
          <cell r="C3749">
            <v>74960</v>
          </cell>
          <cell r="D3749">
            <v>0.61360000000000003</v>
          </cell>
        </row>
        <row r="3750">
          <cell r="C3750">
            <v>74980</v>
          </cell>
          <cell r="D3750">
            <v>0.62560000000000004</v>
          </cell>
        </row>
        <row r="3751">
          <cell r="C3751">
            <v>75000</v>
          </cell>
          <cell r="D3751">
            <v>0.62739999999999996</v>
          </cell>
        </row>
        <row r="3752">
          <cell r="C3752">
            <v>75020</v>
          </cell>
          <cell r="D3752">
            <v>0.63149999999999995</v>
          </cell>
        </row>
        <row r="3753">
          <cell r="C3753">
            <v>75040</v>
          </cell>
          <cell r="D3753">
            <v>0.63109999999999999</v>
          </cell>
        </row>
        <row r="3754">
          <cell r="C3754">
            <v>75060</v>
          </cell>
          <cell r="D3754">
            <v>0.62880000000000003</v>
          </cell>
        </row>
        <row r="3755">
          <cell r="C3755">
            <v>75080</v>
          </cell>
          <cell r="D3755">
            <v>0.61970000000000003</v>
          </cell>
        </row>
        <row r="3756">
          <cell r="C3756">
            <v>75100</v>
          </cell>
          <cell r="D3756">
            <v>0.59450000000000003</v>
          </cell>
        </row>
        <row r="3757">
          <cell r="C3757">
            <v>75120</v>
          </cell>
          <cell r="D3757">
            <v>0.59299999999999997</v>
          </cell>
        </row>
        <row r="3758">
          <cell r="C3758">
            <v>75140</v>
          </cell>
          <cell r="D3758">
            <v>0.61519999999999997</v>
          </cell>
        </row>
        <row r="3759">
          <cell r="C3759">
            <v>75160</v>
          </cell>
          <cell r="D3759">
            <v>0.59619999999999995</v>
          </cell>
        </row>
        <row r="3760">
          <cell r="C3760">
            <v>75180</v>
          </cell>
          <cell r="D3760">
            <v>0.57879999999999998</v>
          </cell>
        </row>
        <row r="3761">
          <cell r="C3761">
            <v>75200</v>
          </cell>
          <cell r="D3761">
            <v>0.59599999999999997</v>
          </cell>
        </row>
        <row r="3762">
          <cell r="C3762">
            <v>75220</v>
          </cell>
          <cell r="D3762">
            <v>0.60909999999999997</v>
          </cell>
        </row>
        <row r="3763">
          <cell r="C3763">
            <v>75240</v>
          </cell>
          <cell r="D3763">
            <v>0.57379999999999998</v>
          </cell>
        </row>
        <row r="3764">
          <cell r="C3764">
            <v>75260</v>
          </cell>
          <cell r="D3764">
            <v>0.59409999999999996</v>
          </cell>
        </row>
        <row r="3765">
          <cell r="C3765">
            <v>75280</v>
          </cell>
          <cell r="D3765">
            <v>0.60360000000000003</v>
          </cell>
        </row>
        <row r="3766">
          <cell r="C3766">
            <v>75300</v>
          </cell>
          <cell r="D3766">
            <v>0.58179999999999998</v>
          </cell>
        </row>
        <row r="3767">
          <cell r="C3767">
            <v>75320</v>
          </cell>
          <cell r="D3767">
            <v>0.5827</v>
          </cell>
        </row>
        <row r="3768">
          <cell r="C3768">
            <v>75340</v>
          </cell>
          <cell r="D3768">
            <v>0.57279999999999998</v>
          </cell>
        </row>
        <row r="3769">
          <cell r="C3769">
            <v>75360</v>
          </cell>
          <cell r="D3769">
            <v>0.56999999999999995</v>
          </cell>
        </row>
        <row r="3770">
          <cell r="C3770">
            <v>75380</v>
          </cell>
          <cell r="D3770">
            <v>0.5887</v>
          </cell>
        </row>
        <row r="3771">
          <cell r="C3771">
            <v>75400</v>
          </cell>
          <cell r="D3771">
            <v>0.61629999999999996</v>
          </cell>
        </row>
        <row r="3772">
          <cell r="C3772">
            <v>75420</v>
          </cell>
          <cell r="D3772">
            <v>0.63149999999999995</v>
          </cell>
        </row>
        <row r="3773">
          <cell r="C3773">
            <v>75440</v>
          </cell>
          <cell r="D3773">
            <v>0.59099999999999997</v>
          </cell>
        </row>
        <row r="3774">
          <cell r="C3774">
            <v>75460</v>
          </cell>
          <cell r="D3774">
            <v>0.62409999999999999</v>
          </cell>
        </row>
        <row r="3775">
          <cell r="C3775">
            <v>75480</v>
          </cell>
          <cell r="D3775">
            <v>0.59830000000000005</v>
          </cell>
        </row>
        <row r="3776">
          <cell r="C3776">
            <v>75500</v>
          </cell>
          <cell r="D3776">
            <v>0.61050000000000004</v>
          </cell>
        </row>
        <row r="3777">
          <cell r="C3777">
            <v>75520</v>
          </cell>
          <cell r="D3777">
            <v>0.5978</v>
          </cell>
        </row>
        <row r="3778">
          <cell r="C3778">
            <v>75540</v>
          </cell>
          <cell r="D3778">
            <v>0.60329999999999995</v>
          </cell>
        </row>
        <row r="3779">
          <cell r="C3779">
            <v>75560</v>
          </cell>
          <cell r="D3779">
            <v>0.62780000000000002</v>
          </cell>
        </row>
        <row r="3780">
          <cell r="C3780">
            <v>75580</v>
          </cell>
          <cell r="D3780">
            <v>0.6149</v>
          </cell>
        </row>
        <row r="3781">
          <cell r="C3781">
            <v>75600</v>
          </cell>
          <cell r="D3781">
            <v>0.59489999999999998</v>
          </cell>
        </row>
        <row r="3782">
          <cell r="C3782">
            <v>75620</v>
          </cell>
          <cell r="D3782">
            <v>0.59140000000000004</v>
          </cell>
        </row>
        <row r="3783">
          <cell r="C3783">
            <v>75640</v>
          </cell>
          <cell r="D3783">
            <v>0.57879999999999998</v>
          </cell>
        </row>
        <row r="3784">
          <cell r="C3784">
            <v>75660</v>
          </cell>
          <cell r="D3784">
            <v>0.55449999999999999</v>
          </cell>
        </row>
        <row r="3785">
          <cell r="C3785">
            <v>75680</v>
          </cell>
          <cell r="D3785">
            <v>0.52980000000000005</v>
          </cell>
        </row>
        <row r="3786">
          <cell r="C3786">
            <v>75700</v>
          </cell>
          <cell r="D3786">
            <v>0.56830000000000003</v>
          </cell>
        </row>
        <row r="3787">
          <cell r="C3787">
            <v>75720</v>
          </cell>
          <cell r="D3787">
            <v>0.58960000000000001</v>
          </cell>
        </row>
        <row r="3788">
          <cell r="C3788">
            <v>75740</v>
          </cell>
          <cell r="D3788">
            <v>0.56659999999999999</v>
          </cell>
        </row>
        <row r="3789">
          <cell r="C3789">
            <v>75760</v>
          </cell>
          <cell r="D3789">
            <v>0.5575</v>
          </cell>
        </row>
        <row r="3790">
          <cell r="C3790">
            <v>75780</v>
          </cell>
          <cell r="D3790">
            <v>0.51490000000000002</v>
          </cell>
        </row>
        <row r="3791">
          <cell r="C3791">
            <v>75800</v>
          </cell>
          <cell r="D3791">
            <v>0.48620000000000002</v>
          </cell>
        </row>
        <row r="3792">
          <cell r="C3792">
            <v>75820</v>
          </cell>
          <cell r="D3792">
            <v>0.54459999999999997</v>
          </cell>
        </row>
        <row r="3793">
          <cell r="C3793">
            <v>75840</v>
          </cell>
          <cell r="D3793">
            <v>0.58530000000000004</v>
          </cell>
        </row>
        <row r="3794">
          <cell r="C3794">
            <v>75860</v>
          </cell>
          <cell r="D3794">
            <v>0.62760000000000005</v>
          </cell>
        </row>
        <row r="3795">
          <cell r="C3795">
            <v>75880</v>
          </cell>
          <cell r="D3795">
            <v>0.63529999999999998</v>
          </cell>
        </row>
        <row r="3796">
          <cell r="C3796">
            <v>75900</v>
          </cell>
          <cell r="D3796">
            <v>0.64370000000000005</v>
          </cell>
        </row>
        <row r="3797">
          <cell r="C3797">
            <v>75920</v>
          </cell>
          <cell r="D3797">
            <v>0.65429999999999999</v>
          </cell>
        </row>
        <row r="3798">
          <cell r="C3798">
            <v>75940</v>
          </cell>
          <cell r="D3798">
            <v>0.62290000000000001</v>
          </cell>
        </row>
        <row r="3799">
          <cell r="C3799">
            <v>75960</v>
          </cell>
          <cell r="D3799">
            <v>0.58089999999999997</v>
          </cell>
        </row>
        <row r="3800">
          <cell r="C3800">
            <v>75980</v>
          </cell>
          <cell r="D3800">
            <v>0.59</v>
          </cell>
        </row>
        <row r="3801">
          <cell r="C3801">
            <v>76000</v>
          </cell>
          <cell r="D3801">
            <v>0.63119999999999998</v>
          </cell>
        </row>
        <row r="3802">
          <cell r="C3802">
            <v>76020</v>
          </cell>
          <cell r="D3802">
            <v>0.59060000000000001</v>
          </cell>
        </row>
        <row r="3803">
          <cell r="C3803">
            <v>76040</v>
          </cell>
          <cell r="D3803">
            <v>0.47499999999999998</v>
          </cell>
        </row>
        <row r="3804">
          <cell r="C3804">
            <v>76060</v>
          </cell>
          <cell r="D3804">
            <v>0.45219999999999999</v>
          </cell>
        </row>
        <row r="3805">
          <cell r="C3805">
            <v>76080</v>
          </cell>
          <cell r="D3805">
            <v>0.41249999999999998</v>
          </cell>
        </row>
        <row r="3806">
          <cell r="C3806">
            <v>76100</v>
          </cell>
          <cell r="D3806">
            <v>0.4481</v>
          </cell>
        </row>
        <row r="3807">
          <cell r="C3807">
            <v>76120</v>
          </cell>
          <cell r="D3807">
            <v>0.51300000000000001</v>
          </cell>
        </row>
        <row r="3808">
          <cell r="C3808">
            <v>76140</v>
          </cell>
          <cell r="D3808">
            <v>0.5383</v>
          </cell>
        </row>
        <row r="3809">
          <cell r="C3809">
            <v>76160</v>
          </cell>
          <cell r="D3809">
            <v>0.5766</v>
          </cell>
        </row>
        <row r="3810">
          <cell r="C3810">
            <v>76180</v>
          </cell>
          <cell r="D3810">
            <v>0.55600000000000005</v>
          </cell>
        </row>
        <row r="3811">
          <cell r="C3811">
            <v>76200</v>
          </cell>
          <cell r="D3811">
            <v>0.50260000000000005</v>
          </cell>
        </row>
        <row r="3812">
          <cell r="C3812">
            <v>76220</v>
          </cell>
          <cell r="D3812">
            <v>0.54120000000000001</v>
          </cell>
        </row>
        <row r="3813">
          <cell r="C3813">
            <v>76240</v>
          </cell>
          <cell r="D3813">
            <v>0.57150000000000001</v>
          </cell>
        </row>
        <row r="3814">
          <cell r="C3814">
            <v>76260</v>
          </cell>
          <cell r="D3814">
            <v>0.60240000000000005</v>
          </cell>
        </row>
        <row r="3815">
          <cell r="C3815">
            <v>76280</v>
          </cell>
          <cell r="D3815">
            <v>0.6391</v>
          </cell>
        </row>
        <row r="3816">
          <cell r="C3816">
            <v>76300</v>
          </cell>
          <cell r="D3816">
            <v>0.62839999999999996</v>
          </cell>
        </row>
        <row r="3817">
          <cell r="C3817">
            <v>76320</v>
          </cell>
          <cell r="D3817">
            <v>0.64500000000000002</v>
          </cell>
        </row>
        <row r="3818">
          <cell r="C3818">
            <v>76340</v>
          </cell>
          <cell r="D3818">
            <v>0.62539999999999996</v>
          </cell>
        </row>
        <row r="3819">
          <cell r="C3819">
            <v>76360</v>
          </cell>
          <cell r="D3819">
            <v>0.60699999999999998</v>
          </cell>
        </row>
        <row r="3820">
          <cell r="C3820">
            <v>76380</v>
          </cell>
          <cell r="D3820">
            <v>0.59089999999999998</v>
          </cell>
        </row>
        <row r="3821">
          <cell r="C3821">
            <v>76400</v>
          </cell>
          <cell r="D3821">
            <v>0.58240000000000003</v>
          </cell>
        </row>
        <row r="3822">
          <cell r="C3822">
            <v>76420</v>
          </cell>
          <cell r="D3822">
            <v>0.56610000000000005</v>
          </cell>
        </row>
        <row r="3823">
          <cell r="C3823">
            <v>76440</v>
          </cell>
          <cell r="D3823">
            <v>0.59709999999999996</v>
          </cell>
        </row>
        <row r="3824">
          <cell r="C3824">
            <v>76460</v>
          </cell>
          <cell r="D3824">
            <v>0.58489999999999998</v>
          </cell>
        </row>
        <row r="3825">
          <cell r="C3825">
            <v>76480</v>
          </cell>
          <cell r="D3825">
            <v>0.61729999999999996</v>
          </cell>
        </row>
        <row r="3826">
          <cell r="C3826">
            <v>76500</v>
          </cell>
          <cell r="D3826">
            <v>0.56769999999999998</v>
          </cell>
        </row>
        <row r="3827">
          <cell r="C3827">
            <v>76520</v>
          </cell>
          <cell r="D3827">
            <v>0.56159999999999999</v>
          </cell>
        </row>
        <row r="3828">
          <cell r="C3828">
            <v>76540</v>
          </cell>
          <cell r="D3828">
            <v>0.61250000000000004</v>
          </cell>
        </row>
        <row r="3829">
          <cell r="C3829">
            <v>76560</v>
          </cell>
          <cell r="D3829">
            <v>0.59109999999999996</v>
          </cell>
        </row>
        <row r="3830">
          <cell r="C3830">
            <v>76580</v>
          </cell>
          <cell r="D3830">
            <v>0.56120000000000003</v>
          </cell>
        </row>
        <row r="3831">
          <cell r="C3831">
            <v>76600</v>
          </cell>
          <cell r="D3831">
            <v>0.56699999999999995</v>
          </cell>
        </row>
        <row r="3832">
          <cell r="C3832">
            <v>76620</v>
          </cell>
          <cell r="D3832">
            <v>0.58120000000000005</v>
          </cell>
        </row>
        <row r="3833">
          <cell r="C3833">
            <v>76640</v>
          </cell>
          <cell r="D3833">
            <v>0.58889999999999998</v>
          </cell>
        </row>
        <row r="3834">
          <cell r="C3834">
            <v>76660</v>
          </cell>
          <cell r="D3834">
            <v>0.62790000000000001</v>
          </cell>
        </row>
        <row r="3835">
          <cell r="C3835">
            <v>76680</v>
          </cell>
          <cell r="D3835">
            <v>0.61929999999999996</v>
          </cell>
        </row>
        <row r="3836">
          <cell r="C3836">
            <v>76700</v>
          </cell>
          <cell r="D3836">
            <v>0.60150000000000003</v>
          </cell>
        </row>
        <row r="3837">
          <cell r="C3837">
            <v>76720</v>
          </cell>
          <cell r="D3837">
            <v>0.62849999999999995</v>
          </cell>
        </row>
        <row r="3838">
          <cell r="C3838">
            <v>76740</v>
          </cell>
          <cell r="D3838">
            <v>0.61760000000000004</v>
          </cell>
        </row>
        <row r="3839">
          <cell r="C3839">
            <v>76760</v>
          </cell>
          <cell r="D3839">
            <v>0.62050000000000005</v>
          </cell>
        </row>
        <row r="3840">
          <cell r="C3840">
            <v>76780</v>
          </cell>
          <cell r="D3840">
            <v>0.6028</v>
          </cell>
        </row>
        <row r="3841">
          <cell r="C3841">
            <v>76800</v>
          </cell>
          <cell r="D3841">
            <v>0.57850000000000001</v>
          </cell>
        </row>
        <row r="3842">
          <cell r="C3842">
            <v>76820</v>
          </cell>
          <cell r="D3842">
            <v>0.61339999999999995</v>
          </cell>
        </row>
        <row r="3843">
          <cell r="C3843">
            <v>76840</v>
          </cell>
          <cell r="D3843">
            <v>0.6331</v>
          </cell>
        </row>
        <row r="3844">
          <cell r="C3844">
            <v>76860</v>
          </cell>
          <cell r="D3844">
            <v>0.64339999999999997</v>
          </cell>
        </row>
        <row r="3845">
          <cell r="C3845">
            <v>76880</v>
          </cell>
          <cell r="D3845">
            <v>0.63370000000000004</v>
          </cell>
        </row>
        <row r="3846">
          <cell r="C3846">
            <v>76900</v>
          </cell>
          <cell r="D3846">
            <v>0.58050000000000002</v>
          </cell>
        </row>
        <row r="3847">
          <cell r="C3847">
            <v>76920</v>
          </cell>
          <cell r="D3847">
            <v>0.6069</v>
          </cell>
        </row>
        <row r="3848">
          <cell r="C3848">
            <v>76940</v>
          </cell>
          <cell r="D3848">
            <v>0.61350000000000005</v>
          </cell>
        </row>
        <row r="3849">
          <cell r="C3849">
            <v>76960</v>
          </cell>
          <cell r="D3849">
            <v>0.5857</v>
          </cell>
        </row>
        <row r="3850">
          <cell r="C3850">
            <v>76980</v>
          </cell>
          <cell r="D3850">
            <v>0.57699999999999996</v>
          </cell>
        </row>
        <row r="3851">
          <cell r="C3851">
            <v>77000</v>
          </cell>
          <cell r="D3851">
            <v>0.60809999999999997</v>
          </cell>
        </row>
        <row r="3852">
          <cell r="C3852">
            <v>77020</v>
          </cell>
          <cell r="D3852">
            <v>0.63060000000000005</v>
          </cell>
        </row>
        <row r="3853">
          <cell r="C3853">
            <v>77040</v>
          </cell>
          <cell r="D3853">
            <v>0.63080000000000003</v>
          </cell>
        </row>
        <row r="3854">
          <cell r="C3854">
            <v>77060</v>
          </cell>
          <cell r="D3854">
            <v>0.60670000000000002</v>
          </cell>
        </row>
        <row r="3855">
          <cell r="C3855">
            <v>77080</v>
          </cell>
          <cell r="D3855">
            <v>0.621</v>
          </cell>
        </row>
        <row r="3856">
          <cell r="C3856">
            <v>77100</v>
          </cell>
          <cell r="D3856">
            <v>0.64610000000000001</v>
          </cell>
        </row>
        <row r="3857">
          <cell r="C3857">
            <v>77120</v>
          </cell>
          <cell r="D3857">
            <v>0.63929999999999998</v>
          </cell>
        </row>
        <row r="3858">
          <cell r="C3858">
            <v>77140</v>
          </cell>
          <cell r="D3858">
            <v>0.62119999999999997</v>
          </cell>
        </row>
        <row r="3859">
          <cell r="C3859">
            <v>77160</v>
          </cell>
          <cell r="D3859">
            <v>0.64559999999999995</v>
          </cell>
        </row>
        <row r="3860">
          <cell r="C3860">
            <v>77180</v>
          </cell>
          <cell r="D3860">
            <v>0.68679999999999997</v>
          </cell>
        </row>
        <row r="3861">
          <cell r="C3861">
            <v>77200</v>
          </cell>
          <cell r="D3861">
            <v>0.61829999999999996</v>
          </cell>
        </row>
        <row r="3862">
          <cell r="C3862">
            <v>77220</v>
          </cell>
          <cell r="D3862">
            <v>0.6472</v>
          </cell>
        </row>
        <row r="3863">
          <cell r="C3863">
            <v>77240</v>
          </cell>
          <cell r="D3863">
            <v>0.62729999999999997</v>
          </cell>
        </row>
        <row r="3864">
          <cell r="C3864">
            <v>77260</v>
          </cell>
          <cell r="D3864">
            <v>0.6048</v>
          </cell>
        </row>
        <row r="3865">
          <cell r="C3865">
            <v>77280</v>
          </cell>
          <cell r="D3865">
            <v>0.58960000000000001</v>
          </cell>
        </row>
        <row r="3866">
          <cell r="C3866">
            <v>77300</v>
          </cell>
          <cell r="D3866">
            <v>0.622</v>
          </cell>
        </row>
        <row r="3867">
          <cell r="C3867">
            <v>77320</v>
          </cell>
          <cell r="D3867">
            <v>0.622</v>
          </cell>
        </row>
        <row r="3868">
          <cell r="C3868">
            <v>77340</v>
          </cell>
          <cell r="D3868">
            <v>0.6028</v>
          </cell>
        </row>
        <row r="3869">
          <cell r="C3869">
            <v>77360</v>
          </cell>
          <cell r="D3869">
            <v>0.61160000000000003</v>
          </cell>
        </row>
        <row r="3870">
          <cell r="C3870">
            <v>77380</v>
          </cell>
          <cell r="D3870">
            <v>0.67500000000000004</v>
          </cell>
        </row>
        <row r="3871">
          <cell r="C3871">
            <v>77400</v>
          </cell>
          <cell r="D3871">
            <v>0.6653</v>
          </cell>
        </row>
        <row r="3872">
          <cell r="C3872">
            <v>77420</v>
          </cell>
          <cell r="D3872">
            <v>0.65849999999999997</v>
          </cell>
        </row>
        <row r="3873">
          <cell r="C3873">
            <v>77440</v>
          </cell>
          <cell r="D3873">
            <v>0.65239999999999998</v>
          </cell>
        </row>
        <row r="3874">
          <cell r="C3874">
            <v>77460</v>
          </cell>
          <cell r="D3874">
            <v>0.66479999999999995</v>
          </cell>
        </row>
        <row r="3875">
          <cell r="C3875">
            <v>77480</v>
          </cell>
          <cell r="D3875">
            <v>0.60589999999999999</v>
          </cell>
        </row>
        <row r="3876">
          <cell r="C3876">
            <v>77500</v>
          </cell>
          <cell r="D3876">
            <v>0.55430000000000001</v>
          </cell>
        </row>
        <row r="3877">
          <cell r="C3877">
            <v>77520</v>
          </cell>
          <cell r="D3877">
            <v>0.58720000000000006</v>
          </cell>
        </row>
        <row r="3878">
          <cell r="C3878">
            <v>77540</v>
          </cell>
          <cell r="D3878">
            <v>0.61860000000000004</v>
          </cell>
        </row>
        <row r="3879">
          <cell r="C3879">
            <v>77560</v>
          </cell>
          <cell r="D3879">
            <v>0.6502</v>
          </cell>
        </row>
        <row r="3880">
          <cell r="C3880">
            <v>77580</v>
          </cell>
          <cell r="D3880">
            <v>0.65359999999999996</v>
          </cell>
        </row>
        <row r="3881">
          <cell r="C3881">
            <v>77600</v>
          </cell>
          <cell r="D3881">
            <v>0.59419999999999995</v>
          </cell>
        </row>
        <row r="3882">
          <cell r="C3882">
            <v>77620</v>
          </cell>
          <cell r="D3882">
            <v>0.64019999999999999</v>
          </cell>
        </row>
        <row r="3883">
          <cell r="C3883">
            <v>77640</v>
          </cell>
          <cell r="D3883">
            <v>0.53400000000000003</v>
          </cell>
        </row>
        <row r="3884">
          <cell r="C3884">
            <v>77660</v>
          </cell>
          <cell r="D3884">
            <v>0.57869999999999999</v>
          </cell>
        </row>
        <row r="3885">
          <cell r="C3885">
            <v>77680</v>
          </cell>
          <cell r="D3885">
            <v>0.58389999999999997</v>
          </cell>
        </row>
        <row r="3886">
          <cell r="C3886">
            <v>77700</v>
          </cell>
          <cell r="D3886">
            <v>0.64959999999999996</v>
          </cell>
        </row>
        <row r="3887">
          <cell r="C3887">
            <v>77720</v>
          </cell>
          <cell r="D3887">
            <v>0.67830000000000001</v>
          </cell>
        </row>
        <row r="3888">
          <cell r="C3888">
            <v>77740</v>
          </cell>
          <cell r="D3888">
            <v>0.69259999999999999</v>
          </cell>
        </row>
        <row r="3889">
          <cell r="C3889">
            <v>77760</v>
          </cell>
          <cell r="D3889">
            <v>0.65510000000000002</v>
          </cell>
        </row>
        <row r="3890">
          <cell r="C3890">
            <v>77780</v>
          </cell>
          <cell r="D3890">
            <v>0.70209999999999995</v>
          </cell>
        </row>
        <row r="3891">
          <cell r="C3891">
            <v>77800</v>
          </cell>
          <cell r="D3891">
            <v>0.6179</v>
          </cell>
        </row>
        <row r="3892">
          <cell r="C3892">
            <v>77820</v>
          </cell>
          <cell r="D3892">
            <v>0.65239999999999998</v>
          </cell>
        </row>
        <row r="3893">
          <cell r="C3893">
            <v>77840</v>
          </cell>
          <cell r="D3893">
            <v>0.62590000000000001</v>
          </cell>
        </row>
        <row r="3894">
          <cell r="C3894">
            <v>77860</v>
          </cell>
          <cell r="D3894">
            <v>0.57099999999999995</v>
          </cell>
        </row>
        <row r="3895">
          <cell r="C3895">
            <v>77880</v>
          </cell>
          <cell r="D3895">
            <v>0.56240000000000001</v>
          </cell>
        </row>
        <row r="3896">
          <cell r="C3896">
            <v>77900</v>
          </cell>
          <cell r="D3896">
            <v>0.64459999999999995</v>
          </cell>
        </row>
        <row r="3897">
          <cell r="C3897">
            <v>77920</v>
          </cell>
          <cell r="D3897">
            <v>0.55169999999999997</v>
          </cell>
        </row>
        <row r="3898">
          <cell r="C3898">
            <v>77940</v>
          </cell>
          <cell r="D3898">
            <v>0.62229999999999996</v>
          </cell>
        </row>
        <row r="3899">
          <cell r="C3899">
            <v>77960</v>
          </cell>
          <cell r="D3899">
            <v>0.6734</v>
          </cell>
        </row>
        <row r="3900">
          <cell r="C3900">
            <v>77980</v>
          </cell>
          <cell r="D3900">
            <v>0.6401</v>
          </cell>
        </row>
        <row r="3901">
          <cell r="C3901">
            <v>78000</v>
          </cell>
          <cell r="D3901">
            <v>0.66779999999999995</v>
          </cell>
        </row>
        <row r="3902">
          <cell r="C3902">
            <v>78020</v>
          </cell>
          <cell r="D3902">
            <v>0.66069999999999995</v>
          </cell>
        </row>
        <row r="3903">
          <cell r="C3903">
            <v>78040</v>
          </cell>
          <cell r="D3903">
            <v>0.72970000000000002</v>
          </cell>
        </row>
        <row r="3904">
          <cell r="C3904">
            <v>78060</v>
          </cell>
          <cell r="D3904">
            <v>0.75960000000000005</v>
          </cell>
        </row>
        <row r="3905">
          <cell r="C3905">
            <v>78080</v>
          </cell>
          <cell r="D3905">
            <v>0.69820000000000004</v>
          </cell>
        </row>
        <row r="3906">
          <cell r="C3906">
            <v>78100</v>
          </cell>
          <cell r="D3906">
            <v>0.70020000000000004</v>
          </cell>
        </row>
        <row r="3907">
          <cell r="C3907">
            <v>78120</v>
          </cell>
          <cell r="D3907">
            <v>0.67110000000000003</v>
          </cell>
        </row>
        <row r="3908">
          <cell r="C3908">
            <v>78140</v>
          </cell>
          <cell r="D3908">
            <v>0.68</v>
          </cell>
        </row>
        <row r="3909">
          <cell r="C3909">
            <v>78160</v>
          </cell>
          <cell r="D3909">
            <v>0.70909999999999995</v>
          </cell>
        </row>
        <row r="3910">
          <cell r="C3910">
            <v>78180</v>
          </cell>
          <cell r="D3910">
            <v>0.72170000000000001</v>
          </cell>
        </row>
        <row r="3911">
          <cell r="C3911">
            <v>78200</v>
          </cell>
          <cell r="D3911">
            <v>0.62760000000000005</v>
          </cell>
        </row>
        <row r="3912">
          <cell r="C3912">
            <v>78220</v>
          </cell>
          <cell r="D3912">
            <v>0.65629999999999999</v>
          </cell>
        </row>
        <row r="3913">
          <cell r="C3913">
            <v>78240</v>
          </cell>
          <cell r="D3913">
            <v>0.58479999999999999</v>
          </cell>
        </row>
        <row r="3914">
          <cell r="C3914">
            <v>78260</v>
          </cell>
          <cell r="D3914">
            <v>0.69589999999999996</v>
          </cell>
        </row>
        <row r="3915">
          <cell r="C3915">
            <v>78280</v>
          </cell>
          <cell r="D3915">
            <v>0.64380000000000004</v>
          </cell>
        </row>
        <row r="3916">
          <cell r="C3916">
            <v>78300</v>
          </cell>
          <cell r="D3916">
            <v>0.60529999999999995</v>
          </cell>
        </row>
        <row r="3917">
          <cell r="C3917">
            <v>78320</v>
          </cell>
          <cell r="D3917">
            <v>0.66500000000000004</v>
          </cell>
        </row>
        <row r="3918">
          <cell r="C3918">
            <v>78340</v>
          </cell>
          <cell r="D3918">
            <v>0.62709999999999999</v>
          </cell>
        </row>
        <row r="3919">
          <cell r="C3919">
            <v>78360</v>
          </cell>
          <cell r="D3919">
            <v>0.66139999999999999</v>
          </cell>
        </row>
        <row r="3920">
          <cell r="C3920">
            <v>78380</v>
          </cell>
          <cell r="D3920">
            <v>0.70330000000000004</v>
          </cell>
        </row>
        <row r="3921">
          <cell r="C3921">
            <v>78400</v>
          </cell>
          <cell r="D3921">
            <v>0.69450000000000001</v>
          </cell>
        </row>
        <row r="3922">
          <cell r="C3922">
            <v>78420</v>
          </cell>
          <cell r="D3922">
            <v>0.71050000000000002</v>
          </cell>
        </row>
        <row r="3923">
          <cell r="C3923">
            <v>78440</v>
          </cell>
          <cell r="D3923">
            <v>0.71279999999999999</v>
          </cell>
        </row>
        <row r="3924">
          <cell r="C3924">
            <v>78460</v>
          </cell>
          <cell r="D3924">
            <v>0.63439999999999996</v>
          </cell>
        </row>
        <row r="3925">
          <cell r="C3925">
            <v>78480</v>
          </cell>
          <cell r="D3925">
            <v>0.66749999999999998</v>
          </cell>
        </row>
        <row r="3926">
          <cell r="C3926">
            <v>78500</v>
          </cell>
          <cell r="D3926">
            <v>0.62860000000000005</v>
          </cell>
        </row>
        <row r="3927">
          <cell r="C3927">
            <v>78520</v>
          </cell>
          <cell r="D3927">
            <v>0.69869999999999999</v>
          </cell>
        </row>
        <row r="3928">
          <cell r="C3928">
            <v>78540</v>
          </cell>
          <cell r="D3928">
            <v>0.71889999999999998</v>
          </cell>
        </row>
        <row r="3929">
          <cell r="C3929">
            <v>78560</v>
          </cell>
          <cell r="D3929">
            <v>0.71560000000000001</v>
          </cell>
        </row>
        <row r="3930">
          <cell r="C3930">
            <v>78580</v>
          </cell>
          <cell r="D3930">
            <v>0.65180000000000005</v>
          </cell>
        </row>
        <row r="3931">
          <cell r="C3931">
            <v>78600</v>
          </cell>
          <cell r="D3931">
            <v>0.62590000000000001</v>
          </cell>
        </row>
        <row r="3932">
          <cell r="C3932">
            <v>78620</v>
          </cell>
          <cell r="D3932">
            <v>0.61729999999999996</v>
          </cell>
        </row>
        <row r="3933">
          <cell r="C3933">
            <v>78640</v>
          </cell>
          <cell r="D3933">
            <v>0.65920000000000001</v>
          </cell>
        </row>
        <row r="3934">
          <cell r="C3934">
            <v>78660</v>
          </cell>
          <cell r="D3934">
            <v>0.68630000000000002</v>
          </cell>
        </row>
        <row r="3935">
          <cell r="C3935">
            <v>78680</v>
          </cell>
          <cell r="D3935">
            <v>0.70169999999999999</v>
          </cell>
        </row>
        <row r="3936">
          <cell r="C3936">
            <v>78700</v>
          </cell>
          <cell r="D3936">
            <v>0.67149999999999999</v>
          </cell>
        </row>
        <row r="3937">
          <cell r="C3937">
            <v>78720</v>
          </cell>
          <cell r="D3937">
            <v>0.65900000000000003</v>
          </cell>
        </row>
        <row r="3938">
          <cell r="C3938">
            <v>78740</v>
          </cell>
          <cell r="D3938">
            <v>0.70520000000000005</v>
          </cell>
        </row>
        <row r="3939">
          <cell r="C3939">
            <v>78760</v>
          </cell>
          <cell r="D3939">
            <v>0.65690000000000004</v>
          </cell>
        </row>
        <row r="3940">
          <cell r="C3940">
            <v>78780</v>
          </cell>
          <cell r="D3940">
            <v>0.69259999999999999</v>
          </cell>
        </row>
        <row r="3941">
          <cell r="C3941">
            <v>78800</v>
          </cell>
          <cell r="D3941">
            <v>0.74229999999999996</v>
          </cell>
        </row>
        <row r="3942">
          <cell r="C3942">
            <v>78820</v>
          </cell>
          <cell r="D3942">
            <v>0.68589999999999995</v>
          </cell>
        </row>
        <row r="3943">
          <cell r="C3943">
            <v>78840</v>
          </cell>
          <cell r="D3943">
            <v>0.62929999999999997</v>
          </cell>
        </row>
        <row r="3944">
          <cell r="C3944">
            <v>78860</v>
          </cell>
          <cell r="D3944">
            <v>0.66520000000000001</v>
          </cell>
        </row>
        <row r="3945">
          <cell r="C3945">
            <v>78880</v>
          </cell>
          <cell r="D3945">
            <v>0.63890000000000002</v>
          </cell>
        </row>
        <row r="3946">
          <cell r="C3946">
            <v>78900</v>
          </cell>
          <cell r="D3946">
            <v>0.64629999999999999</v>
          </cell>
        </row>
        <row r="3947">
          <cell r="C3947">
            <v>78920</v>
          </cell>
          <cell r="D3947">
            <v>0.65680000000000005</v>
          </cell>
        </row>
        <row r="3948">
          <cell r="C3948">
            <v>78940</v>
          </cell>
          <cell r="D3948">
            <v>0.63590000000000002</v>
          </cell>
        </row>
        <row r="3949">
          <cell r="C3949">
            <v>78960</v>
          </cell>
          <cell r="D3949">
            <v>0.57040000000000002</v>
          </cell>
        </row>
        <row r="3950">
          <cell r="C3950">
            <v>78980</v>
          </cell>
          <cell r="D3950">
            <v>0.61670000000000003</v>
          </cell>
        </row>
        <row r="3951">
          <cell r="C3951">
            <v>79000</v>
          </cell>
          <cell r="D3951">
            <v>0.60809999999999997</v>
          </cell>
        </row>
        <row r="3952">
          <cell r="C3952">
            <v>79020</v>
          </cell>
          <cell r="D3952">
            <v>0.68740000000000001</v>
          </cell>
        </row>
        <row r="3953">
          <cell r="C3953">
            <v>79040</v>
          </cell>
          <cell r="D3953">
            <v>0.6633</v>
          </cell>
        </row>
        <row r="3954">
          <cell r="C3954">
            <v>79060</v>
          </cell>
          <cell r="D3954">
            <v>0.62450000000000006</v>
          </cell>
        </row>
        <row r="3955">
          <cell r="C3955">
            <v>79080</v>
          </cell>
          <cell r="D3955">
            <v>0.65900000000000003</v>
          </cell>
        </row>
        <row r="3956">
          <cell r="C3956">
            <v>79100</v>
          </cell>
          <cell r="D3956">
            <v>0.60680000000000001</v>
          </cell>
        </row>
        <row r="3957">
          <cell r="C3957">
            <v>79120</v>
          </cell>
          <cell r="D3957">
            <v>0.64890000000000003</v>
          </cell>
        </row>
        <row r="3958">
          <cell r="C3958">
            <v>79140</v>
          </cell>
          <cell r="D3958">
            <v>0.70230000000000004</v>
          </cell>
        </row>
        <row r="3959">
          <cell r="C3959">
            <v>79160</v>
          </cell>
          <cell r="D3959">
            <v>0.68430000000000002</v>
          </cell>
        </row>
        <row r="3960">
          <cell r="C3960">
            <v>79180</v>
          </cell>
          <cell r="D3960">
            <v>0.66339999999999999</v>
          </cell>
        </row>
        <row r="3961">
          <cell r="C3961">
            <v>79200</v>
          </cell>
          <cell r="D3961">
            <v>0.6643</v>
          </cell>
        </row>
        <row r="3962">
          <cell r="C3962">
            <v>79220</v>
          </cell>
          <cell r="D3962">
            <v>0.70450000000000002</v>
          </cell>
        </row>
        <row r="3963">
          <cell r="C3963">
            <v>79240</v>
          </cell>
          <cell r="D3963">
            <v>0.71240000000000003</v>
          </cell>
        </row>
        <row r="3964">
          <cell r="C3964">
            <v>79260</v>
          </cell>
          <cell r="D3964">
            <v>0.72809999999999997</v>
          </cell>
        </row>
        <row r="3965">
          <cell r="C3965">
            <v>79280</v>
          </cell>
          <cell r="D3965">
            <v>0.69240000000000002</v>
          </cell>
        </row>
        <row r="3966">
          <cell r="C3966">
            <v>79300</v>
          </cell>
          <cell r="D3966">
            <v>0.59060000000000001</v>
          </cell>
        </row>
        <row r="3967">
          <cell r="C3967">
            <v>79320</v>
          </cell>
          <cell r="D3967">
            <v>0.59079999999999999</v>
          </cell>
        </row>
        <row r="3968">
          <cell r="C3968">
            <v>79340</v>
          </cell>
          <cell r="D3968">
            <v>0.60570000000000002</v>
          </cell>
        </row>
        <row r="3969">
          <cell r="C3969">
            <v>79360</v>
          </cell>
          <cell r="D3969">
            <v>0.65639999999999998</v>
          </cell>
        </row>
        <row r="3970">
          <cell r="C3970">
            <v>79380</v>
          </cell>
          <cell r="D3970">
            <v>0.64970000000000006</v>
          </cell>
        </row>
        <row r="3971">
          <cell r="C3971">
            <v>79400</v>
          </cell>
          <cell r="D3971">
            <v>0.6724</v>
          </cell>
        </row>
        <row r="3972">
          <cell r="C3972">
            <v>79420</v>
          </cell>
          <cell r="D3972">
            <v>0.57179999999999997</v>
          </cell>
        </row>
        <row r="3973">
          <cell r="C3973">
            <v>79440</v>
          </cell>
          <cell r="D3973">
            <v>0.55420000000000003</v>
          </cell>
        </row>
        <row r="3974">
          <cell r="C3974">
            <v>79460</v>
          </cell>
          <cell r="D3974">
            <v>0.67849999999999999</v>
          </cell>
        </row>
        <row r="3975">
          <cell r="C3975">
            <v>79480</v>
          </cell>
          <cell r="D3975">
            <v>0.62770000000000004</v>
          </cell>
        </row>
        <row r="3976">
          <cell r="C3976">
            <v>79500</v>
          </cell>
          <cell r="D3976">
            <v>0.61499999999999999</v>
          </cell>
        </row>
        <row r="3977">
          <cell r="C3977">
            <v>79520</v>
          </cell>
          <cell r="D3977">
            <v>0.62409999999999999</v>
          </cell>
        </row>
        <row r="3978">
          <cell r="C3978">
            <v>79540</v>
          </cell>
          <cell r="D3978">
            <v>0.6321</v>
          </cell>
        </row>
        <row r="3979">
          <cell r="C3979">
            <v>79560</v>
          </cell>
          <cell r="D3979">
            <v>0.71440000000000003</v>
          </cell>
        </row>
        <row r="3980">
          <cell r="C3980">
            <v>79580</v>
          </cell>
          <cell r="D3980">
            <v>0.73040000000000005</v>
          </cell>
        </row>
        <row r="3981">
          <cell r="C3981">
            <v>79600</v>
          </cell>
          <cell r="D3981">
            <v>0.70399999999999996</v>
          </cell>
        </row>
        <row r="3982">
          <cell r="C3982">
            <v>79620</v>
          </cell>
          <cell r="D3982">
            <v>0.70499999999999996</v>
          </cell>
        </row>
        <row r="3983">
          <cell r="C3983">
            <v>79640</v>
          </cell>
          <cell r="D3983">
            <v>0.69879999999999998</v>
          </cell>
        </row>
        <row r="3984">
          <cell r="C3984">
            <v>79660</v>
          </cell>
          <cell r="D3984">
            <v>0.67579999999999996</v>
          </cell>
        </row>
        <row r="3985">
          <cell r="C3985">
            <v>79680</v>
          </cell>
          <cell r="D3985">
            <v>0.66300000000000003</v>
          </cell>
        </row>
        <row r="3986">
          <cell r="C3986">
            <v>79700</v>
          </cell>
          <cell r="D3986">
            <v>0.65239999999999998</v>
          </cell>
        </row>
        <row r="3987">
          <cell r="C3987">
            <v>79720</v>
          </cell>
          <cell r="D3987">
            <v>0.67810000000000004</v>
          </cell>
        </row>
        <row r="3988">
          <cell r="C3988">
            <v>79740</v>
          </cell>
          <cell r="D3988">
            <v>0.65659999999999996</v>
          </cell>
        </row>
        <row r="3989">
          <cell r="C3989">
            <v>79760</v>
          </cell>
          <cell r="D3989">
            <v>0.70189999999999997</v>
          </cell>
        </row>
        <row r="3990">
          <cell r="C3990">
            <v>79780</v>
          </cell>
          <cell r="D3990">
            <v>0.65369999999999995</v>
          </cell>
        </row>
        <row r="3991">
          <cell r="C3991">
            <v>79800</v>
          </cell>
          <cell r="D3991">
            <v>0.69359999999999999</v>
          </cell>
        </row>
        <row r="3992">
          <cell r="C3992">
            <v>79820</v>
          </cell>
          <cell r="D3992">
            <v>0.71299999999999997</v>
          </cell>
        </row>
        <row r="3993">
          <cell r="C3993">
            <v>79840</v>
          </cell>
          <cell r="D3993">
            <v>0.75209999999999999</v>
          </cell>
        </row>
        <row r="3994">
          <cell r="C3994">
            <v>79860</v>
          </cell>
          <cell r="D3994">
            <v>0.67359999999999998</v>
          </cell>
        </row>
        <row r="3995">
          <cell r="C3995">
            <v>79880</v>
          </cell>
          <cell r="D3995">
            <v>0.72889999999999999</v>
          </cell>
        </row>
        <row r="3996">
          <cell r="C3996">
            <v>79900</v>
          </cell>
          <cell r="D3996">
            <v>0.62790000000000001</v>
          </cell>
        </row>
        <row r="3997">
          <cell r="C3997">
            <v>79920</v>
          </cell>
          <cell r="D3997">
            <v>0.63580000000000003</v>
          </cell>
        </row>
        <row r="3998">
          <cell r="C3998">
            <v>79940</v>
          </cell>
          <cell r="D3998">
            <v>0.70430000000000004</v>
          </cell>
        </row>
        <row r="3999">
          <cell r="C3999">
            <v>79960</v>
          </cell>
          <cell r="D3999">
            <v>0.71509999999999996</v>
          </cell>
        </row>
        <row r="4000">
          <cell r="C4000">
            <v>79980</v>
          </cell>
          <cell r="D4000">
            <v>0.71530000000000005</v>
          </cell>
        </row>
        <row r="4001">
          <cell r="C4001">
            <v>80000</v>
          </cell>
          <cell r="D4001">
            <v>0.73270000000000002</v>
          </cell>
        </row>
        <row r="4002">
          <cell r="C4002">
            <v>80020</v>
          </cell>
          <cell r="D4002">
            <v>0.72070000000000001</v>
          </cell>
        </row>
        <row r="4003">
          <cell r="C4003">
            <v>80040</v>
          </cell>
          <cell r="D4003">
            <v>0.70830000000000004</v>
          </cell>
        </row>
        <row r="4004">
          <cell r="C4004">
            <v>80060</v>
          </cell>
          <cell r="D4004">
            <v>0.73629999999999995</v>
          </cell>
        </row>
        <row r="4005">
          <cell r="C4005">
            <v>80080</v>
          </cell>
          <cell r="D4005">
            <v>0.68279999999999996</v>
          </cell>
        </row>
        <row r="4006">
          <cell r="C4006">
            <v>80100</v>
          </cell>
          <cell r="D4006">
            <v>0.72109999999999996</v>
          </cell>
        </row>
        <row r="4007">
          <cell r="C4007">
            <v>80120</v>
          </cell>
          <cell r="D4007">
            <v>0.70830000000000004</v>
          </cell>
        </row>
        <row r="4008">
          <cell r="C4008">
            <v>80140</v>
          </cell>
          <cell r="D4008">
            <v>0.69540000000000002</v>
          </cell>
        </row>
        <row r="4009">
          <cell r="C4009">
            <v>80160</v>
          </cell>
          <cell r="D4009">
            <v>0.7248</v>
          </cell>
        </row>
        <row r="4010">
          <cell r="C4010">
            <v>80180</v>
          </cell>
          <cell r="D4010">
            <v>0.72219999999999995</v>
          </cell>
        </row>
        <row r="4011">
          <cell r="C4011">
            <v>80200</v>
          </cell>
          <cell r="D4011">
            <v>0.753</v>
          </cell>
        </row>
        <row r="4012">
          <cell r="C4012">
            <v>80220</v>
          </cell>
          <cell r="D4012">
            <v>0.70109999999999995</v>
          </cell>
        </row>
        <row r="4013">
          <cell r="C4013">
            <v>80240</v>
          </cell>
          <cell r="D4013">
            <v>0.71130000000000004</v>
          </cell>
        </row>
        <row r="4014">
          <cell r="C4014">
            <v>80260</v>
          </cell>
          <cell r="D4014">
            <v>0.72929999999999995</v>
          </cell>
        </row>
        <row r="4015">
          <cell r="C4015">
            <v>80280</v>
          </cell>
          <cell r="D4015">
            <v>0.74260000000000004</v>
          </cell>
        </row>
        <row r="4016">
          <cell r="C4016">
            <v>80300</v>
          </cell>
          <cell r="D4016">
            <v>0.72989999999999999</v>
          </cell>
        </row>
        <row r="4017">
          <cell r="C4017">
            <v>80320</v>
          </cell>
          <cell r="D4017">
            <v>0.72719999999999996</v>
          </cell>
        </row>
        <row r="4018">
          <cell r="C4018">
            <v>80340</v>
          </cell>
          <cell r="D4018">
            <v>0.68610000000000004</v>
          </cell>
        </row>
        <row r="4019">
          <cell r="C4019">
            <v>80360</v>
          </cell>
          <cell r="D4019">
            <v>0.69540000000000002</v>
          </cell>
        </row>
        <row r="4020">
          <cell r="C4020">
            <v>80380</v>
          </cell>
          <cell r="D4020">
            <v>0.71579999999999999</v>
          </cell>
        </row>
        <row r="4021">
          <cell r="C4021">
            <v>80400</v>
          </cell>
          <cell r="D4021">
            <v>0.69450000000000001</v>
          </cell>
        </row>
        <row r="4022">
          <cell r="C4022">
            <v>80420</v>
          </cell>
          <cell r="D4022">
            <v>0.65959999999999996</v>
          </cell>
        </row>
        <row r="4023">
          <cell r="C4023">
            <v>80440</v>
          </cell>
          <cell r="D4023">
            <v>0.65410000000000001</v>
          </cell>
        </row>
        <row r="4024">
          <cell r="C4024">
            <v>80460</v>
          </cell>
          <cell r="D4024">
            <v>0.72160000000000002</v>
          </cell>
        </row>
        <row r="4025">
          <cell r="C4025">
            <v>80480</v>
          </cell>
          <cell r="D4025">
            <v>0.68430000000000002</v>
          </cell>
        </row>
        <row r="4026">
          <cell r="C4026">
            <v>80500</v>
          </cell>
          <cell r="D4026">
            <v>0.65510000000000002</v>
          </cell>
        </row>
        <row r="4027">
          <cell r="C4027">
            <v>80520</v>
          </cell>
          <cell r="D4027">
            <v>0.73140000000000005</v>
          </cell>
        </row>
        <row r="4028">
          <cell r="C4028">
            <v>80540</v>
          </cell>
          <cell r="D4028">
            <v>0.67010000000000003</v>
          </cell>
        </row>
        <row r="4029">
          <cell r="C4029">
            <v>80560</v>
          </cell>
          <cell r="D4029">
            <v>0.65569999999999995</v>
          </cell>
        </row>
        <row r="4030">
          <cell r="C4030">
            <v>80580</v>
          </cell>
          <cell r="D4030">
            <v>0.65669999999999995</v>
          </cell>
        </row>
        <row r="4031">
          <cell r="C4031">
            <v>80600</v>
          </cell>
          <cell r="D4031">
            <v>0.66890000000000005</v>
          </cell>
        </row>
        <row r="4032">
          <cell r="C4032">
            <v>80620</v>
          </cell>
          <cell r="D4032">
            <v>0.62529999999999997</v>
          </cell>
        </row>
        <row r="4033">
          <cell r="C4033">
            <v>80640</v>
          </cell>
          <cell r="D4033">
            <v>0.64780000000000004</v>
          </cell>
        </row>
        <row r="4034">
          <cell r="C4034">
            <v>80660</v>
          </cell>
          <cell r="D4034">
            <v>0.62180000000000002</v>
          </cell>
        </row>
        <row r="4035">
          <cell r="C4035">
            <v>80680</v>
          </cell>
          <cell r="D4035">
            <v>0.62490000000000001</v>
          </cell>
        </row>
        <row r="4036">
          <cell r="C4036">
            <v>80700</v>
          </cell>
          <cell r="D4036">
            <v>0.60240000000000005</v>
          </cell>
        </row>
        <row r="4037">
          <cell r="C4037">
            <v>80720</v>
          </cell>
          <cell r="D4037">
            <v>0.63990000000000002</v>
          </cell>
        </row>
        <row r="4038">
          <cell r="C4038">
            <v>80740</v>
          </cell>
          <cell r="D4038">
            <v>0.78300000000000003</v>
          </cell>
        </row>
        <row r="4039">
          <cell r="C4039">
            <v>80760</v>
          </cell>
          <cell r="D4039">
            <v>0.70909999999999995</v>
          </cell>
        </row>
        <row r="4040">
          <cell r="C4040">
            <v>80780</v>
          </cell>
          <cell r="D4040">
            <v>0.69979999999999998</v>
          </cell>
        </row>
        <row r="4041">
          <cell r="C4041">
            <v>80800</v>
          </cell>
          <cell r="D4041">
            <v>0.69869999999999999</v>
          </cell>
        </row>
        <row r="4042">
          <cell r="C4042">
            <v>80820</v>
          </cell>
          <cell r="D4042">
            <v>0.71060000000000001</v>
          </cell>
        </row>
        <row r="4043">
          <cell r="C4043">
            <v>80840</v>
          </cell>
          <cell r="D4043">
            <v>0.77759999999999996</v>
          </cell>
        </row>
        <row r="4044">
          <cell r="C4044">
            <v>80860</v>
          </cell>
          <cell r="D4044">
            <v>0.72150000000000003</v>
          </cell>
        </row>
        <row r="4045">
          <cell r="C4045">
            <v>80880</v>
          </cell>
          <cell r="D4045">
            <v>0.69010000000000005</v>
          </cell>
        </row>
        <row r="4046">
          <cell r="C4046">
            <v>80900</v>
          </cell>
          <cell r="D4046">
            <v>0.70179999999999998</v>
          </cell>
        </row>
        <row r="4047">
          <cell r="C4047">
            <v>80920</v>
          </cell>
          <cell r="D4047">
            <v>0.69579999999999997</v>
          </cell>
        </row>
        <row r="4048">
          <cell r="C4048">
            <v>80940</v>
          </cell>
          <cell r="D4048">
            <v>0.72650000000000003</v>
          </cell>
        </row>
        <row r="4049">
          <cell r="C4049">
            <v>80960</v>
          </cell>
          <cell r="D4049">
            <v>0.74660000000000004</v>
          </cell>
        </row>
        <row r="4050">
          <cell r="C4050">
            <v>80980</v>
          </cell>
          <cell r="D4050">
            <v>0.73</v>
          </cell>
        </row>
        <row r="4051">
          <cell r="C4051">
            <v>81000</v>
          </cell>
          <cell r="D4051">
            <v>0.73370000000000002</v>
          </cell>
        </row>
        <row r="4052">
          <cell r="C4052">
            <v>81020</v>
          </cell>
          <cell r="D4052">
            <v>0.75209999999999999</v>
          </cell>
        </row>
        <row r="4053">
          <cell r="C4053">
            <v>81040</v>
          </cell>
          <cell r="D4053">
            <v>0.73160000000000003</v>
          </cell>
        </row>
        <row r="4054">
          <cell r="C4054">
            <v>81060</v>
          </cell>
          <cell r="D4054">
            <v>0.71120000000000005</v>
          </cell>
        </row>
        <row r="4055">
          <cell r="C4055">
            <v>81080</v>
          </cell>
          <cell r="D4055">
            <v>0.68110000000000004</v>
          </cell>
        </row>
        <row r="4056">
          <cell r="C4056">
            <v>81100</v>
          </cell>
          <cell r="D4056">
            <v>0.66549999999999998</v>
          </cell>
        </row>
        <row r="4057">
          <cell r="C4057">
            <v>81120</v>
          </cell>
          <cell r="D4057">
            <v>0.7016</v>
          </cell>
        </row>
        <row r="4058">
          <cell r="C4058">
            <v>81140</v>
          </cell>
          <cell r="D4058">
            <v>0.69989999999999997</v>
          </cell>
        </row>
        <row r="4059">
          <cell r="C4059">
            <v>81160</v>
          </cell>
          <cell r="D4059">
            <v>0.73370000000000002</v>
          </cell>
        </row>
        <row r="4060">
          <cell r="C4060">
            <v>81180</v>
          </cell>
          <cell r="D4060">
            <v>0.74950000000000006</v>
          </cell>
        </row>
        <row r="4061">
          <cell r="C4061">
            <v>81200</v>
          </cell>
          <cell r="D4061">
            <v>0.69530000000000003</v>
          </cell>
        </row>
        <row r="4062">
          <cell r="C4062">
            <v>81220</v>
          </cell>
          <cell r="D4062">
            <v>0.68840000000000001</v>
          </cell>
        </row>
        <row r="4063">
          <cell r="C4063">
            <v>81240</v>
          </cell>
          <cell r="D4063">
            <v>0.82640000000000002</v>
          </cell>
        </row>
        <row r="4064">
          <cell r="C4064">
            <v>81260</v>
          </cell>
          <cell r="D4064">
            <v>0.8135</v>
          </cell>
        </row>
        <row r="4065">
          <cell r="C4065">
            <v>81280</v>
          </cell>
          <cell r="D4065">
            <v>0.68</v>
          </cell>
        </row>
        <row r="4066">
          <cell r="C4066">
            <v>81300</v>
          </cell>
          <cell r="D4066">
            <v>0.71160000000000001</v>
          </cell>
        </row>
        <row r="4067">
          <cell r="C4067">
            <v>81320</v>
          </cell>
          <cell r="D4067">
            <v>0.72619999999999996</v>
          </cell>
        </row>
        <row r="4068">
          <cell r="C4068">
            <v>81340</v>
          </cell>
          <cell r="D4068">
            <v>0.73140000000000005</v>
          </cell>
        </row>
        <row r="4069">
          <cell r="C4069">
            <v>81360</v>
          </cell>
          <cell r="D4069">
            <v>0.73360000000000003</v>
          </cell>
        </row>
        <row r="4070">
          <cell r="C4070">
            <v>81380</v>
          </cell>
          <cell r="D4070">
            <v>0.72860000000000003</v>
          </cell>
        </row>
        <row r="4071">
          <cell r="C4071">
            <v>81400</v>
          </cell>
          <cell r="D4071">
            <v>0.70030000000000003</v>
          </cell>
        </row>
        <row r="4072">
          <cell r="C4072">
            <v>81420</v>
          </cell>
          <cell r="D4072">
            <v>0.68540000000000001</v>
          </cell>
        </row>
        <row r="4073">
          <cell r="C4073">
            <v>81440</v>
          </cell>
          <cell r="D4073">
            <v>0.6976</v>
          </cell>
        </row>
        <row r="4074">
          <cell r="C4074">
            <v>81460</v>
          </cell>
          <cell r="D4074">
            <v>0.71940000000000004</v>
          </cell>
        </row>
        <row r="4075">
          <cell r="C4075">
            <v>81480</v>
          </cell>
          <cell r="D4075">
            <v>0.72599999999999998</v>
          </cell>
        </row>
        <row r="4076">
          <cell r="C4076">
            <v>81500</v>
          </cell>
          <cell r="D4076">
            <v>0.66779999999999995</v>
          </cell>
        </row>
        <row r="4077">
          <cell r="C4077">
            <v>81520</v>
          </cell>
          <cell r="D4077">
            <v>0.68540000000000001</v>
          </cell>
        </row>
        <row r="4078">
          <cell r="C4078">
            <v>81540</v>
          </cell>
          <cell r="D4078">
            <v>0.72360000000000002</v>
          </cell>
        </row>
        <row r="4079">
          <cell r="C4079">
            <v>81560</v>
          </cell>
          <cell r="D4079">
            <v>0.75970000000000004</v>
          </cell>
        </row>
        <row r="4080">
          <cell r="C4080">
            <v>81580</v>
          </cell>
          <cell r="D4080">
            <v>0.71</v>
          </cell>
        </row>
        <row r="4081">
          <cell r="C4081">
            <v>81600</v>
          </cell>
          <cell r="D4081">
            <v>0.70820000000000005</v>
          </cell>
        </row>
        <row r="4082">
          <cell r="C4082">
            <v>81620</v>
          </cell>
          <cell r="D4082">
            <v>0.70379999999999998</v>
          </cell>
        </row>
        <row r="4083">
          <cell r="C4083">
            <v>81640</v>
          </cell>
          <cell r="D4083">
            <v>0.58260000000000001</v>
          </cell>
        </row>
        <row r="4084">
          <cell r="C4084">
            <v>81660</v>
          </cell>
          <cell r="D4084">
            <v>0.68069999999999997</v>
          </cell>
        </row>
        <row r="4085">
          <cell r="C4085">
            <v>81680</v>
          </cell>
          <cell r="D4085">
            <v>0.70040000000000002</v>
          </cell>
        </row>
        <row r="4086">
          <cell r="C4086">
            <v>81700</v>
          </cell>
          <cell r="D4086">
            <v>0.73829999999999996</v>
          </cell>
        </row>
        <row r="4087">
          <cell r="C4087">
            <v>81720</v>
          </cell>
          <cell r="D4087">
            <v>0.65090000000000003</v>
          </cell>
        </row>
        <row r="4088">
          <cell r="C4088">
            <v>81740</v>
          </cell>
          <cell r="D4088">
            <v>0.57820000000000005</v>
          </cell>
        </row>
        <row r="4089">
          <cell r="C4089">
            <v>81760</v>
          </cell>
          <cell r="D4089">
            <v>0.59689999999999999</v>
          </cell>
        </row>
        <row r="4090">
          <cell r="C4090">
            <v>81780</v>
          </cell>
          <cell r="D4090">
            <v>0.65510000000000002</v>
          </cell>
        </row>
        <row r="4091">
          <cell r="C4091">
            <v>81800</v>
          </cell>
          <cell r="D4091">
            <v>0.70309999999999995</v>
          </cell>
        </row>
        <row r="4092">
          <cell r="C4092">
            <v>81820</v>
          </cell>
          <cell r="D4092">
            <v>0.68779999999999997</v>
          </cell>
        </row>
        <row r="4093">
          <cell r="C4093">
            <v>81840</v>
          </cell>
          <cell r="D4093">
            <v>0.70840000000000003</v>
          </cell>
        </row>
        <row r="4094">
          <cell r="C4094">
            <v>81860</v>
          </cell>
          <cell r="D4094">
            <v>0.72160000000000002</v>
          </cell>
        </row>
        <row r="4095">
          <cell r="C4095">
            <v>81880</v>
          </cell>
          <cell r="D4095">
            <v>0.70809999999999995</v>
          </cell>
        </row>
        <row r="4096">
          <cell r="C4096">
            <v>81900</v>
          </cell>
          <cell r="D4096">
            <v>0.72870000000000001</v>
          </cell>
        </row>
        <row r="4097">
          <cell r="C4097">
            <v>81920</v>
          </cell>
          <cell r="D4097">
            <v>0.72219999999999995</v>
          </cell>
        </row>
        <row r="4098">
          <cell r="C4098">
            <v>81940</v>
          </cell>
          <cell r="D4098">
            <v>0.66469999999999996</v>
          </cell>
        </row>
        <row r="4099">
          <cell r="C4099">
            <v>81960</v>
          </cell>
          <cell r="D4099">
            <v>0.67359999999999998</v>
          </cell>
        </row>
        <row r="4100">
          <cell r="C4100">
            <v>81980</v>
          </cell>
          <cell r="D4100">
            <v>0.67430000000000001</v>
          </cell>
        </row>
        <row r="4101">
          <cell r="C4101">
            <v>82000</v>
          </cell>
          <cell r="D4101">
            <v>0.65029999999999999</v>
          </cell>
        </row>
        <row r="4102">
          <cell r="C4102">
            <v>82020</v>
          </cell>
          <cell r="D4102">
            <v>0.68189999999999995</v>
          </cell>
        </row>
        <row r="4103">
          <cell r="C4103">
            <v>82040</v>
          </cell>
          <cell r="D4103">
            <v>0.71189999999999998</v>
          </cell>
        </row>
        <row r="4104">
          <cell r="C4104">
            <v>82060</v>
          </cell>
          <cell r="D4104">
            <v>0.69099999999999995</v>
          </cell>
        </row>
        <row r="4105">
          <cell r="C4105">
            <v>82080</v>
          </cell>
          <cell r="D4105">
            <v>0.65069999999999995</v>
          </cell>
        </row>
        <row r="4106">
          <cell r="C4106">
            <v>82100</v>
          </cell>
          <cell r="D4106">
            <v>0.61939999999999995</v>
          </cell>
        </row>
        <row r="4107">
          <cell r="C4107">
            <v>82120</v>
          </cell>
          <cell r="D4107">
            <v>0.67190000000000005</v>
          </cell>
        </row>
        <row r="4108">
          <cell r="C4108">
            <v>82140</v>
          </cell>
          <cell r="D4108">
            <v>0.69920000000000004</v>
          </cell>
        </row>
        <row r="4109">
          <cell r="C4109">
            <v>82160</v>
          </cell>
          <cell r="D4109">
            <v>0.70720000000000005</v>
          </cell>
        </row>
        <row r="4110">
          <cell r="C4110">
            <v>82180</v>
          </cell>
          <cell r="D4110">
            <v>0.70299999999999996</v>
          </cell>
        </row>
        <row r="4111">
          <cell r="C4111">
            <v>82200</v>
          </cell>
          <cell r="D4111">
            <v>0.6905</v>
          </cell>
        </row>
        <row r="4112">
          <cell r="C4112">
            <v>82220</v>
          </cell>
          <cell r="D4112">
            <v>0.70120000000000005</v>
          </cell>
        </row>
        <row r="4113">
          <cell r="C4113">
            <v>82240</v>
          </cell>
          <cell r="D4113">
            <v>0.69899999999999995</v>
          </cell>
        </row>
        <row r="4114">
          <cell r="C4114">
            <v>82260</v>
          </cell>
          <cell r="D4114">
            <v>0.6925</v>
          </cell>
        </row>
        <row r="4115">
          <cell r="C4115">
            <v>82280</v>
          </cell>
          <cell r="D4115">
            <v>0.69530000000000003</v>
          </cell>
        </row>
        <row r="4116">
          <cell r="C4116">
            <v>82300</v>
          </cell>
          <cell r="D4116">
            <v>0.68489999999999995</v>
          </cell>
        </row>
        <row r="4117">
          <cell r="C4117">
            <v>82320</v>
          </cell>
          <cell r="D4117">
            <v>0.69310000000000005</v>
          </cell>
        </row>
        <row r="4118">
          <cell r="C4118">
            <v>82340</v>
          </cell>
          <cell r="D4118">
            <v>0.64449999999999996</v>
          </cell>
        </row>
        <row r="4119">
          <cell r="C4119">
            <v>82360</v>
          </cell>
          <cell r="D4119">
            <v>0.71189999999999998</v>
          </cell>
        </row>
        <row r="4120">
          <cell r="C4120">
            <v>82380</v>
          </cell>
          <cell r="D4120">
            <v>0.7127</v>
          </cell>
        </row>
        <row r="4121">
          <cell r="C4121">
            <v>82400</v>
          </cell>
          <cell r="D4121">
            <v>0.75949999999999995</v>
          </cell>
        </row>
        <row r="4122">
          <cell r="C4122">
            <v>82420</v>
          </cell>
          <cell r="D4122">
            <v>0.69710000000000005</v>
          </cell>
        </row>
        <row r="4123">
          <cell r="C4123">
            <v>82440</v>
          </cell>
          <cell r="D4123">
            <v>0.65310000000000001</v>
          </cell>
        </row>
        <row r="4124">
          <cell r="C4124">
            <v>82460</v>
          </cell>
          <cell r="D4124">
            <v>0.6653</v>
          </cell>
        </row>
        <row r="4125">
          <cell r="C4125">
            <v>82480</v>
          </cell>
          <cell r="D4125">
            <v>0.70660000000000001</v>
          </cell>
        </row>
        <row r="4126">
          <cell r="C4126">
            <v>82500</v>
          </cell>
          <cell r="D4126">
            <v>0.73140000000000005</v>
          </cell>
        </row>
        <row r="4127">
          <cell r="C4127">
            <v>82520</v>
          </cell>
          <cell r="D4127">
            <v>0.68799999999999994</v>
          </cell>
        </row>
        <row r="4128">
          <cell r="C4128">
            <v>82540</v>
          </cell>
          <cell r="D4128">
            <v>0.68500000000000005</v>
          </cell>
        </row>
        <row r="4129">
          <cell r="C4129">
            <v>82560</v>
          </cell>
          <cell r="D4129">
            <v>0.68020000000000003</v>
          </cell>
        </row>
        <row r="4130">
          <cell r="C4130">
            <v>82580</v>
          </cell>
          <cell r="D4130">
            <v>0.70309999999999995</v>
          </cell>
        </row>
        <row r="4131">
          <cell r="C4131">
            <v>82600</v>
          </cell>
          <cell r="D4131">
            <v>0.73119999999999996</v>
          </cell>
        </row>
        <row r="4132">
          <cell r="C4132">
            <v>82620</v>
          </cell>
          <cell r="D4132">
            <v>0.7379</v>
          </cell>
        </row>
        <row r="4133">
          <cell r="C4133">
            <v>82640</v>
          </cell>
          <cell r="D4133">
            <v>0.74690000000000001</v>
          </cell>
        </row>
        <row r="4134">
          <cell r="C4134">
            <v>82660</v>
          </cell>
          <cell r="D4134">
            <v>0.70720000000000005</v>
          </cell>
        </row>
        <row r="4135">
          <cell r="C4135">
            <v>82680</v>
          </cell>
          <cell r="D4135">
            <v>0.72629999999999995</v>
          </cell>
        </row>
        <row r="4136">
          <cell r="C4136">
            <v>82700</v>
          </cell>
          <cell r="D4136">
            <v>0.71430000000000005</v>
          </cell>
        </row>
        <row r="4137">
          <cell r="C4137">
            <v>82720</v>
          </cell>
          <cell r="D4137">
            <v>0.69520000000000004</v>
          </cell>
        </row>
        <row r="4138">
          <cell r="C4138">
            <v>82740</v>
          </cell>
          <cell r="D4138">
            <v>0.6804</v>
          </cell>
        </row>
        <row r="4139">
          <cell r="C4139">
            <v>82760</v>
          </cell>
          <cell r="D4139">
            <v>0.6421</v>
          </cell>
        </row>
        <row r="4140">
          <cell r="C4140">
            <v>82780</v>
          </cell>
          <cell r="D4140">
            <v>0.62229999999999996</v>
          </cell>
        </row>
        <row r="4141">
          <cell r="C4141">
            <v>82800</v>
          </cell>
          <cell r="D4141">
            <v>0.58799999999999997</v>
          </cell>
        </row>
        <row r="4142">
          <cell r="C4142">
            <v>82820</v>
          </cell>
          <cell r="D4142">
            <v>0.62270000000000003</v>
          </cell>
        </row>
        <row r="4143">
          <cell r="C4143">
            <v>82840</v>
          </cell>
          <cell r="D4143">
            <v>0.62749999999999995</v>
          </cell>
        </row>
        <row r="4144">
          <cell r="C4144">
            <v>82860</v>
          </cell>
          <cell r="D4144">
            <v>0.66269999999999996</v>
          </cell>
        </row>
        <row r="4145">
          <cell r="C4145">
            <v>82880</v>
          </cell>
          <cell r="D4145">
            <v>0.7147</v>
          </cell>
        </row>
        <row r="4146">
          <cell r="C4146">
            <v>82900</v>
          </cell>
          <cell r="D4146">
            <v>0.73960000000000004</v>
          </cell>
        </row>
        <row r="4147">
          <cell r="C4147">
            <v>82920</v>
          </cell>
          <cell r="D4147">
            <v>0.75749999999999995</v>
          </cell>
        </row>
        <row r="4148">
          <cell r="C4148">
            <v>82940</v>
          </cell>
          <cell r="D4148">
            <v>0.74760000000000004</v>
          </cell>
        </row>
        <row r="4149">
          <cell r="C4149">
            <v>82960</v>
          </cell>
          <cell r="D4149">
            <v>0.7198</v>
          </cell>
        </row>
        <row r="4150">
          <cell r="C4150">
            <v>82980</v>
          </cell>
          <cell r="D4150">
            <v>0.60219999999999996</v>
          </cell>
        </row>
        <row r="4151">
          <cell r="C4151">
            <v>83000</v>
          </cell>
          <cell r="D4151">
            <v>0.63959999999999995</v>
          </cell>
        </row>
        <row r="4152">
          <cell r="C4152">
            <v>83020</v>
          </cell>
          <cell r="D4152">
            <v>0.59560000000000002</v>
          </cell>
        </row>
        <row r="4153">
          <cell r="C4153">
            <v>83040</v>
          </cell>
          <cell r="D4153">
            <v>0.61760000000000004</v>
          </cell>
        </row>
        <row r="4154">
          <cell r="C4154">
            <v>83060</v>
          </cell>
          <cell r="D4154">
            <v>0.6502</v>
          </cell>
        </row>
        <row r="4155">
          <cell r="C4155">
            <v>83080</v>
          </cell>
          <cell r="D4155">
            <v>0.63470000000000004</v>
          </cell>
        </row>
        <row r="4156">
          <cell r="C4156">
            <v>83100</v>
          </cell>
          <cell r="D4156">
            <v>0.67530000000000001</v>
          </cell>
        </row>
        <row r="4157">
          <cell r="C4157">
            <v>83120</v>
          </cell>
          <cell r="D4157">
            <v>0.748</v>
          </cell>
        </row>
        <row r="4158">
          <cell r="C4158">
            <v>83140</v>
          </cell>
          <cell r="D4158">
            <v>0.75690000000000002</v>
          </cell>
        </row>
        <row r="4159">
          <cell r="C4159">
            <v>83160</v>
          </cell>
          <cell r="D4159">
            <v>0.74480000000000002</v>
          </cell>
        </row>
        <row r="4160">
          <cell r="C4160">
            <v>83180</v>
          </cell>
          <cell r="D4160">
            <v>0.72750000000000004</v>
          </cell>
        </row>
        <row r="4161">
          <cell r="C4161">
            <v>83200</v>
          </cell>
          <cell r="D4161">
            <v>0.74419999999999997</v>
          </cell>
        </row>
        <row r="4162">
          <cell r="C4162">
            <v>83220</v>
          </cell>
          <cell r="D4162">
            <v>0.74099999999999999</v>
          </cell>
        </row>
        <row r="4163">
          <cell r="C4163">
            <v>83240</v>
          </cell>
          <cell r="D4163">
            <v>0.72970000000000002</v>
          </cell>
        </row>
        <row r="4164">
          <cell r="C4164">
            <v>83260</v>
          </cell>
          <cell r="D4164">
            <v>0.75060000000000004</v>
          </cell>
        </row>
        <row r="4165">
          <cell r="C4165">
            <v>83280</v>
          </cell>
          <cell r="D4165">
            <v>0.72470000000000001</v>
          </cell>
        </row>
        <row r="4166">
          <cell r="C4166">
            <v>83300</v>
          </cell>
          <cell r="D4166">
            <v>0.70720000000000005</v>
          </cell>
        </row>
        <row r="4167">
          <cell r="C4167">
            <v>83320</v>
          </cell>
          <cell r="D4167">
            <v>0.7147</v>
          </cell>
        </row>
        <row r="4168">
          <cell r="C4168">
            <v>83340</v>
          </cell>
          <cell r="D4168">
            <v>0.74309999999999998</v>
          </cell>
        </row>
        <row r="4169">
          <cell r="C4169">
            <v>83360</v>
          </cell>
          <cell r="D4169">
            <v>0.7802</v>
          </cell>
        </row>
        <row r="4170">
          <cell r="C4170">
            <v>83380</v>
          </cell>
          <cell r="D4170">
            <v>0.79059999999999997</v>
          </cell>
        </row>
        <row r="4171">
          <cell r="C4171">
            <v>83400</v>
          </cell>
          <cell r="D4171">
            <v>0.75519999999999998</v>
          </cell>
        </row>
        <row r="4172">
          <cell r="C4172">
            <v>83420</v>
          </cell>
          <cell r="D4172">
            <v>0.748</v>
          </cell>
        </row>
        <row r="4173">
          <cell r="C4173">
            <v>83440</v>
          </cell>
          <cell r="D4173">
            <v>0.74770000000000003</v>
          </cell>
        </row>
        <row r="4174">
          <cell r="C4174">
            <v>83460</v>
          </cell>
          <cell r="D4174">
            <v>0.72589999999999999</v>
          </cell>
        </row>
        <row r="4175">
          <cell r="C4175">
            <v>83480</v>
          </cell>
          <cell r="D4175">
            <v>0.72509999999999997</v>
          </cell>
        </row>
        <row r="4176">
          <cell r="C4176">
            <v>83500</v>
          </cell>
          <cell r="D4176">
            <v>0.7601</v>
          </cell>
        </row>
        <row r="4177">
          <cell r="C4177">
            <v>83520</v>
          </cell>
          <cell r="D4177">
            <v>0.75790000000000002</v>
          </cell>
        </row>
        <row r="4178">
          <cell r="C4178">
            <v>83540</v>
          </cell>
          <cell r="D4178">
            <v>0.77800000000000002</v>
          </cell>
        </row>
        <row r="4179">
          <cell r="C4179">
            <v>83560</v>
          </cell>
          <cell r="D4179">
            <v>0.73219999999999996</v>
          </cell>
        </row>
        <row r="4180">
          <cell r="C4180">
            <v>83580</v>
          </cell>
          <cell r="D4180">
            <v>0.76539999999999997</v>
          </cell>
        </row>
        <row r="4181">
          <cell r="C4181">
            <v>83600</v>
          </cell>
          <cell r="D4181">
            <v>0.81930000000000003</v>
          </cell>
        </row>
        <row r="4182">
          <cell r="C4182">
            <v>83620</v>
          </cell>
          <cell r="D4182">
            <v>0.80869999999999997</v>
          </cell>
        </row>
        <row r="4183">
          <cell r="C4183">
            <v>83640</v>
          </cell>
          <cell r="D4183">
            <v>0.78010000000000002</v>
          </cell>
        </row>
        <row r="4184">
          <cell r="C4184">
            <v>83660</v>
          </cell>
          <cell r="D4184">
            <v>0.78100000000000003</v>
          </cell>
        </row>
        <row r="4185">
          <cell r="C4185">
            <v>83680</v>
          </cell>
          <cell r="D4185">
            <v>0.75480000000000003</v>
          </cell>
        </row>
        <row r="4186">
          <cell r="C4186">
            <v>83700</v>
          </cell>
          <cell r="D4186">
            <v>0.76759999999999995</v>
          </cell>
        </row>
        <row r="4187">
          <cell r="C4187">
            <v>83720</v>
          </cell>
          <cell r="D4187">
            <v>0.72430000000000005</v>
          </cell>
        </row>
        <row r="4188">
          <cell r="C4188">
            <v>83740</v>
          </cell>
          <cell r="D4188">
            <v>0.74890000000000001</v>
          </cell>
        </row>
        <row r="4189">
          <cell r="C4189">
            <v>83760</v>
          </cell>
          <cell r="D4189">
            <v>0.74990000000000001</v>
          </cell>
        </row>
        <row r="4190">
          <cell r="C4190">
            <v>83780</v>
          </cell>
          <cell r="D4190">
            <v>0.74729999999999996</v>
          </cell>
        </row>
        <row r="4191">
          <cell r="C4191">
            <v>83800</v>
          </cell>
          <cell r="D4191">
            <v>0.75590000000000002</v>
          </cell>
        </row>
        <row r="4192">
          <cell r="C4192">
            <v>83820</v>
          </cell>
          <cell r="D4192">
            <v>0.72609999999999997</v>
          </cell>
        </row>
        <row r="4193">
          <cell r="C4193">
            <v>83840</v>
          </cell>
          <cell r="D4193">
            <v>0.69569999999999999</v>
          </cell>
        </row>
        <row r="4194">
          <cell r="C4194">
            <v>83860</v>
          </cell>
          <cell r="D4194">
            <v>0.73509999999999998</v>
          </cell>
        </row>
        <row r="4195">
          <cell r="C4195">
            <v>83880</v>
          </cell>
          <cell r="D4195">
            <v>0.73140000000000005</v>
          </cell>
        </row>
        <row r="4196">
          <cell r="C4196">
            <v>83900</v>
          </cell>
          <cell r="D4196">
            <v>0.73440000000000005</v>
          </cell>
        </row>
        <row r="4197">
          <cell r="C4197">
            <v>83920</v>
          </cell>
          <cell r="D4197">
            <v>0.74060000000000004</v>
          </cell>
        </row>
        <row r="4198">
          <cell r="C4198">
            <v>83940</v>
          </cell>
          <cell r="D4198">
            <v>0.71250000000000002</v>
          </cell>
        </row>
        <row r="4199">
          <cell r="C4199">
            <v>83960</v>
          </cell>
          <cell r="D4199">
            <v>0.68049999999999999</v>
          </cell>
        </row>
        <row r="4200">
          <cell r="C4200">
            <v>83980</v>
          </cell>
          <cell r="D4200">
            <v>0.68269999999999997</v>
          </cell>
        </row>
        <row r="4201">
          <cell r="C4201">
            <v>84000</v>
          </cell>
          <cell r="D4201">
            <v>0.71579999999999999</v>
          </cell>
        </row>
        <row r="4202">
          <cell r="C4202">
            <v>84020</v>
          </cell>
          <cell r="D4202">
            <v>0.71130000000000004</v>
          </cell>
        </row>
        <row r="4203">
          <cell r="C4203">
            <v>84040</v>
          </cell>
          <cell r="D4203">
            <v>0.65459999999999996</v>
          </cell>
        </row>
        <row r="4204">
          <cell r="C4204">
            <v>84060</v>
          </cell>
          <cell r="D4204">
            <v>0.64980000000000004</v>
          </cell>
        </row>
        <row r="4205">
          <cell r="C4205">
            <v>84080</v>
          </cell>
          <cell r="D4205">
            <v>0.68569999999999998</v>
          </cell>
        </row>
        <row r="4206">
          <cell r="C4206">
            <v>84100</v>
          </cell>
          <cell r="D4206">
            <v>0.62609999999999999</v>
          </cell>
        </row>
        <row r="4207">
          <cell r="C4207">
            <v>84120</v>
          </cell>
          <cell r="D4207">
            <v>0.65549999999999997</v>
          </cell>
        </row>
        <row r="4208">
          <cell r="C4208">
            <v>84140</v>
          </cell>
          <cell r="D4208">
            <v>0.67549999999999999</v>
          </cell>
        </row>
        <row r="4209">
          <cell r="C4209">
            <v>84160</v>
          </cell>
          <cell r="D4209">
            <v>0.5998</v>
          </cell>
        </row>
        <row r="4210">
          <cell r="C4210">
            <v>84180</v>
          </cell>
          <cell r="D4210">
            <v>0.6109</v>
          </cell>
        </row>
        <row r="4211">
          <cell r="C4211">
            <v>84200</v>
          </cell>
          <cell r="D4211">
            <v>0.61209999999999998</v>
          </cell>
        </row>
        <row r="4212">
          <cell r="C4212">
            <v>84220</v>
          </cell>
          <cell r="D4212">
            <v>0.63080000000000003</v>
          </cell>
        </row>
        <row r="4213">
          <cell r="C4213">
            <v>84240</v>
          </cell>
          <cell r="D4213">
            <v>0.66479999999999995</v>
          </cell>
        </row>
        <row r="4214">
          <cell r="C4214">
            <v>84260</v>
          </cell>
          <cell r="D4214">
            <v>0.66949999999999998</v>
          </cell>
        </row>
        <row r="4215">
          <cell r="C4215">
            <v>84280</v>
          </cell>
          <cell r="D4215">
            <v>0.66049999999999998</v>
          </cell>
        </row>
        <row r="4216">
          <cell r="C4216">
            <v>84300</v>
          </cell>
          <cell r="D4216">
            <v>0.66639999999999999</v>
          </cell>
        </row>
        <row r="4217">
          <cell r="C4217">
            <v>84320</v>
          </cell>
          <cell r="D4217">
            <v>0.70389999999999997</v>
          </cell>
        </row>
        <row r="4218">
          <cell r="C4218">
            <v>84340</v>
          </cell>
          <cell r="D4218">
            <v>0.7278</v>
          </cell>
        </row>
        <row r="4219">
          <cell r="C4219">
            <v>84360</v>
          </cell>
          <cell r="D4219">
            <v>0.72370000000000001</v>
          </cell>
        </row>
        <row r="4220">
          <cell r="C4220">
            <v>84380</v>
          </cell>
          <cell r="D4220">
            <v>0.72970000000000002</v>
          </cell>
        </row>
        <row r="4221">
          <cell r="C4221">
            <v>84400</v>
          </cell>
          <cell r="D4221">
            <v>0.71230000000000004</v>
          </cell>
        </row>
        <row r="4222">
          <cell r="C4222">
            <v>84420</v>
          </cell>
          <cell r="D4222">
            <v>0.68189999999999995</v>
          </cell>
        </row>
        <row r="4223">
          <cell r="C4223">
            <v>84440</v>
          </cell>
          <cell r="D4223">
            <v>0.69240000000000002</v>
          </cell>
        </row>
        <row r="4224">
          <cell r="C4224">
            <v>84460</v>
          </cell>
          <cell r="D4224">
            <v>0.72609999999999997</v>
          </cell>
        </row>
        <row r="4225">
          <cell r="C4225">
            <v>84480</v>
          </cell>
          <cell r="D4225">
            <v>0.71060000000000001</v>
          </cell>
        </row>
        <row r="4226">
          <cell r="C4226">
            <v>84500</v>
          </cell>
          <cell r="D4226">
            <v>0.69650000000000001</v>
          </cell>
        </row>
        <row r="4227">
          <cell r="C4227">
            <v>84520</v>
          </cell>
          <cell r="D4227">
            <v>0.58520000000000005</v>
          </cell>
        </row>
        <row r="4228">
          <cell r="C4228">
            <v>84540</v>
          </cell>
          <cell r="D4228">
            <v>0.60560000000000003</v>
          </cell>
        </row>
        <row r="4229">
          <cell r="C4229">
            <v>84560</v>
          </cell>
          <cell r="D4229">
            <v>0.61650000000000005</v>
          </cell>
        </row>
        <row r="4230">
          <cell r="C4230">
            <v>84580</v>
          </cell>
          <cell r="D4230">
            <v>0.6139</v>
          </cell>
        </row>
        <row r="4231">
          <cell r="C4231">
            <v>84600</v>
          </cell>
          <cell r="D4231">
            <v>0.61599999999999999</v>
          </cell>
        </row>
        <row r="4232">
          <cell r="C4232">
            <v>84620</v>
          </cell>
          <cell r="D4232">
            <v>0.64710000000000001</v>
          </cell>
        </row>
        <row r="4233">
          <cell r="C4233">
            <v>84640</v>
          </cell>
          <cell r="D4233">
            <v>0.62670000000000003</v>
          </cell>
        </row>
        <row r="4234">
          <cell r="C4234">
            <v>84660</v>
          </cell>
          <cell r="D4234">
            <v>0.64829999999999999</v>
          </cell>
        </row>
        <row r="4235">
          <cell r="C4235">
            <v>84680</v>
          </cell>
          <cell r="D4235">
            <v>0.67390000000000005</v>
          </cell>
        </row>
        <row r="4236">
          <cell r="C4236">
            <v>84700</v>
          </cell>
          <cell r="D4236">
            <v>0.68489999999999995</v>
          </cell>
        </row>
        <row r="4237">
          <cell r="C4237">
            <v>84720</v>
          </cell>
          <cell r="D4237">
            <v>0.67269999999999996</v>
          </cell>
        </row>
        <row r="4238">
          <cell r="C4238">
            <v>84740</v>
          </cell>
          <cell r="D4238">
            <v>0.66549999999999998</v>
          </cell>
        </row>
        <row r="4239">
          <cell r="C4239">
            <v>84760</v>
          </cell>
          <cell r="D4239">
            <v>0.68069999999999997</v>
          </cell>
        </row>
        <row r="4240">
          <cell r="C4240">
            <v>84780</v>
          </cell>
          <cell r="D4240">
            <v>0.70030000000000003</v>
          </cell>
        </row>
        <row r="4241">
          <cell r="C4241">
            <v>84800</v>
          </cell>
          <cell r="D4241">
            <v>0.69079999999999997</v>
          </cell>
        </row>
        <row r="4242">
          <cell r="C4242">
            <v>84820</v>
          </cell>
          <cell r="D4242">
            <v>0.68269999999999997</v>
          </cell>
        </row>
        <row r="4243">
          <cell r="C4243">
            <v>84840</v>
          </cell>
          <cell r="D4243">
            <v>0.67569999999999997</v>
          </cell>
        </row>
        <row r="4244">
          <cell r="C4244">
            <v>84860</v>
          </cell>
          <cell r="D4244">
            <v>0.67630000000000001</v>
          </cell>
        </row>
        <row r="4245">
          <cell r="C4245">
            <v>84880</v>
          </cell>
          <cell r="D4245">
            <v>0.65869999999999995</v>
          </cell>
        </row>
        <row r="4246">
          <cell r="C4246">
            <v>84900</v>
          </cell>
          <cell r="D4246">
            <v>0.63729999999999998</v>
          </cell>
        </row>
        <row r="4247">
          <cell r="C4247">
            <v>84920</v>
          </cell>
          <cell r="D4247">
            <v>0.63629999999999998</v>
          </cell>
        </row>
        <row r="4248">
          <cell r="C4248">
            <v>84940</v>
          </cell>
          <cell r="D4248">
            <v>0.6643</v>
          </cell>
        </row>
        <row r="4249">
          <cell r="C4249">
            <v>84960</v>
          </cell>
          <cell r="D4249">
            <v>0.67520000000000002</v>
          </cell>
        </row>
        <row r="4250">
          <cell r="C4250">
            <v>84980</v>
          </cell>
          <cell r="D4250">
            <v>0.61019999999999996</v>
          </cell>
        </row>
        <row r="4251">
          <cell r="C4251">
            <v>85000</v>
          </cell>
          <cell r="D4251">
            <v>0.59530000000000005</v>
          </cell>
        </row>
        <row r="4252">
          <cell r="C4252">
            <v>85020</v>
          </cell>
          <cell r="D4252">
            <v>0.66369999999999996</v>
          </cell>
        </row>
        <row r="4253">
          <cell r="C4253">
            <v>85040</v>
          </cell>
          <cell r="D4253">
            <v>0.67600000000000005</v>
          </cell>
        </row>
        <row r="4254">
          <cell r="C4254">
            <v>85060</v>
          </cell>
          <cell r="D4254">
            <v>0.7</v>
          </cell>
        </row>
        <row r="4255">
          <cell r="C4255">
            <v>85080</v>
          </cell>
          <cell r="D4255">
            <v>0.72160000000000002</v>
          </cell>
        </row>
        <row r="4256">
          <cell r="C4256">
            <v>85100</v>
          </cell>
          <cell r="D4256">
            <v>0.68789999999999996</v>
          </cell>
        </row>
        <row r="4257">
          <cell r="C4257">
            <v>85120</v>
          </cell>
          <cell r="D4257">
            <v>0.69969999999999999</v>
          </cell>
        </row>
        <row r="4258">
          <cell r="C4258">
            <v>85140</v>
          </cell>
          <cell r="D4258">
            <v>0.67949999999999999</v>
          </cell>
        </row>
        <row r="4259">
          <cell r="C4259">
            <v>85160</v>
          </cell>
          <cell r="D4259">
            <v>0.64439999999999997</v>
          </cell>
        </row>
        <row r="4260">
          <cell r="C4260">
            <v>85180</v>
          </cell>
          <cell r="D4260">
            <v>0.66669999999999996</v>
          </cell>
        </row>
        <row r="4261">
          <cell r="C4261">
            <v>85200</v>
          </cell>
          <cell r="D4261">
            <v>0.65990000000000004</v>
          </cell>
        </row>
        <row r="4262">
          <cell r="C4262">
            <v>85220</v>
          </cell>
          <cell r="D4262">
            <v>0.66110000000000002</v>
          </cell>
        </row>
        <row r="4263">
          <cell r="C4263">
            <v>85240</v>
          </cell>
          <cell r="D4263">
            <v>0.62939999999999996</v>
          </cell>
        </row>
        <row r="4264">
          <cell r="C4264">
            <v>85260</v>
          </cell>
          <cell r="D4264">
            <v>0.61370000000000002</v>
          </cell>
        </row>
        <row r="4265">
          <cell r="C4265">
            <v>85280</v>
          </cell>
          <cell r="D4265">
            <v>0.64249999999999996</v>
          </cell>
        </row>
        <row r="4266">
          <cell r="C4266">
            <v>85300</v>
          </cell>
          <cell r="D4266">
            <v>0.63009999999999999</v>
          </cell>
        </row>
        <row r="4267">
          <cell r="C4267">
            <v>85320</v>
          </cell>
          <cell r="D4267">
            <v>0.63370000000000004</v>
          </cell>
        </row>
        <row r="4268">
          <cell r="C4268">
            <v>85340</v>
          </cell>
          <cell r="D4268">
            <v>0.67490000000000006</v>
          </cell>
        </row>
        <row r="4269">
          <cell r="C4269">
            <v>85360</v>
          </cell>
          <cell r="D4269">
            <v>0.67190000000000005</v>
          </cell>
        </row>
        <row r="4270">
          <cell r="C4270">
            <v>85380</v>
          </cell>
          <cell r="D4270">
            <v>0.69450000000000001</v>
          </cell>
        </row>
        <row r="4271">
          <cell r="C4271">
            <v>85400</v>
          </cell>
          <cell r="D4271">
            <v>0.70050000000000001</v>
          </cell>
        </row>
        <row r="4272">
          <cell r="C4272">
            <v>85420</v>
          </cell>
          <cell r="D4272">
            <v>0.66739999999999999</v>
          </cell>
        </row>
        <row r="4273">
          <cell r="C4273">
            <v>85440</v>
          </cell>
          <cell r="D4273">
            <v>0.69220000000000004</v>
          </cell>
        </row>
        <row r="4274">
          <cell r="C4274">
            <v>85460</v>
          </cell>
          <cell r="D4274">
            <v>0.69299999999999995</v>
          </cell>
        </row>
        <row r="4275">
          <cell r="C4275">
            <v>85480</v>
          </cell>
          <cell r="D4275">
            <v>0.70220000000000005</v>
          </cell>
        </row>
        <row r="4276">
          <cell r="C4276">
            <v>85500</v>
          </cell>
          <cell r="D4276">
            <v>0.68959999999999999</v>
          </cell>
        </row>
        <row r="4277">
          <cell r="C4277">
            <v>85520</v>
          </cell>
          <cell r="D4277">
            <v>0.68799999999999994</v>
          </cell>
        </row>
        <row r="4278">
          <cell r="C4278">
            <v>85540</v>
          </cell>
          <cell r="D4278">
            <v>0.6391</v>
          </cell>
        </row>
        <row r="4279">
          <cell r="C4279">
            <v>85560</v>
          </cell>
          <cell r="D4279">
            <v>0.65649999999999997</v>
          </cell>
        </row>
        <row r="4280">
          <cell r="C4280">
            <v>85580</v>
          </cell>
          <cell r="D4280">
            <v>0.65239999999999998</v>
          </cell>
        </row>
        <row r="4281">
          <cell r="C4281">
            <v>85600</v>
          </cell>
          <cell r="D4281">
            <v>0.55810000000000004</v>
          </cell>
        </row>
        <row r="4282">
          <cell r="C4282">
            <v>85620</v>
          </cell>
          <cell r="D4282">
            <v>0.64100000000000001</v>
          </cell>
        </row>
        <row r="4283">
          <cell r="C4283">
            <v>85640</v>
          </cell>
          <cell r="D4283">
            <v>0.66420000000000001</v>
          </cell>
        </row>
        <row r="4284">
          <cell r="C4284">
            <v>85660</v>
          </cell>
          <cell r="D4284">
            <v>0.66520000000000001</v>
          </cell>
        </row>
        <row r="4285">
          <cell r="C4285">
            <v>85680</v>
          </cell>
          <cell r="D4285">
            <v>0.67030000000000001</v>
          </cell>
        </row>
        <row r="4286">
          <cell r="C4286">
            <v>85700</v>
          </cell>
          <cell r="D4286">
            <v>0.66159999999999997</v>
          </cell>
        </row>
        <row r="4287">
          <cell r="C4287">
            <v>85720</v>
          </cell>
          <cell r="D4287">
            <v>0.61539999999999995</v>
          </cell>
        </row>
        <row r="4288">
          <cell r="C4288">
            <v>85740</v>
          </cell>
          <cell r="D4288">
            <v>0.6522</v>
          </cell>
        </row>
        <row r="4289">
          <cell r="C4289">
            <v>85760</v>
          </cell>
          <cell r="D4289">
            <v>0.67789999999999995</v>
          </cell>
        </row>
        <row r="4290">
          <cell r="C4290">
            <v>85780</v>
          </cell>
          <cell r="D4290">
            <v>0.6784</v>
          </cell>
        </row>
        <row r="4291">
          <cell r="C4291">
            <v>85800</v>
          </cell>
          <cell r="D4291">
            <v>0.68240000000000001</v>
          </cell>
        </row>
        <row r="4292">
          <cell r="C4292">
            <v>85820</v>
          </cell>
          <cell r="D4292">
            <v>0.67649999999999999</v>
          </cell>
        </row>
        <row r="4293">
          <cell r="C4293">
            <v>85840</v>
          </cell>
          <cell r="D4293">
            <v>0.66520000000000001</v>
          </cell>
        </row>
        <row r="4294">
          <cell r="C4294">
            <v>85860</v>
          </cell>
          <cell r="D4294">
            <v>0.70209999999999995</v>
          </cell>
        </row>
        <row r="4295">
          <cell r="C4295">
            <v>85880</v>
          </cell>
          <cell r="D4295">
            <v>0.72570000000000001</v>
          </cell>
        </row>
        <row r="4296">
          <cell r="C4296">
            <v>85900</v>
          </cell>
          <cell r="D4296">
            <v>0.65249999999999997</v>
          </cell>
        </row>
        <row r="4297">
          <cell r="C4297">
            <v>85920</v>
          </cell>
          <cell r="D4297">
            <v>0.6623</v>
          </cell>
        </row>
        <row r="4298">
          <cell r="C4298">
            <v>85940</v>
          </cell>
          <cell r="D4298">
            <v>0.68920000000000003</v>
          </cell>
        </row>
        <row r="4299">
          <cell r="C4299">
            <v>85960</v>
          </cell>
          <cell r="D4299">
            <v>0.69340000000000002</v>
          </cell>
        </row>
        <row r="4300">
          <cell r="C4300">
            <v>85980</v>
          </cell>
          <cell r="D4300">
            <v>0.71789999999999998</v>
          </cell>
        </row>
        <row r="4301">
          <cell r="C4301">
            <v>86000</v>
          </cell>
          <cell r="D4301">
            <v>0.72719999999999996</v>
          </cell>
        </row>
        <row r="4302">
          <cell r="C4302">
            <v>86020</v>
          </cell>
          <cell r="D4302">
            <v>0.72809999999999997</v>
          </cell>
        </row>
        <row r="4303">
          <cell r="C4303">
            <v>86040</v>
          </cell>
          <cell r="D4303">
            <v>0.68910000000000005</v>
          </cell>
        </row>
        <row r="4304">
          <cell r="C4304">
            <v>86060</v>
          </cell>
          <cell r="D4304">
            <v>0.70720000000000005</v>
          </cell>
        </row>
        <row r="4305">
          <cell r="C4305">
            <v>86080</v>
          </cell>
          <cell r="D4305">
            <v>0.73750000000000004</v>
          </cell>
        </row>
        <row r="4306">
          <cell r="C4306">
            <v>86100</v>
          </cell>
          <cell r="D4306">
            <v>0.72860000000000003</v>
          </cell>
        </row>
        <row r="4307">
          <cell r="C4307">
            <v>86120</v>
          </cell>
          <cell r="D4307">
            <v>0.70750000000000002</v>
          </cell>
        </row>
        <row r="4308">
          <cell r="C4308">
            <v>86140</v>
          </cell>
          <cell r="D4308">
            <v>0.71340000000000003</v>
          </cell>
        </row>
        <row r="4309">
          <cell r="C4309">
            <v>86160</v>
          </cell>
          <cell r="D4309">
            <v>0.72809999999999997</v>
          </cell>
        </row>
        <row r="4310">
          <cell r="C4310">
            <v>86180</v>
          </cell>
          <cell r="D4310">
            <v>0.72699999999999998</v>
          </cell>
        </row>
        <row r="4311">
          <cell r="C4311">
            <v>86200</v>
          </cell>
          <cell r="D4311">
            <v>0.63729999999999998</v>
          </cell>
        </row>
        <row r="4312">
          <cell r="C4312">
            <v>86220</v>
          </cell>
          <cell r="D4312">
            <v>0.61109999999999998</v>
          </cell>
        </row>
        <row r="4313">
          <cell r="C4313">
            <v>86240</v>
          </cell>
          <cell r="D4313">
            <v>0.71660000000000001</v>
          </cell>
        </row>
        <row r="4314">
          <cell r="C4314">
            <v>86260</v>
          </cell>
          <cell r="D4314">
            <v>0.67779999999999996</v>
          </cell>
        </row>
        <row r="4315">
          <cell r="C4315">
            <v>86280</v>
          </cell>
          <cell r="D4315">
            <v>0.67789999999999995</v>
          </cell>
        </row>
        <row r="4316">
          <cell r="C4316">
            <v>86300</v>
          </cell>
          <cell r="D4316">
            <v>0.69889999999999997</v>
          </cell>
        </row>
        <row r="4317">
          <cell r="C4317">
            <v>86320</v>
          </cell>
          <cell r="D4317">
            <v>0.6139</v>
          </cell>
        </row>
        <row r="4318">
          <cell r="C4318">
            <v>86340</v>
          </cell>
          <cell r="D4318">
            <v>0.58109999999999995</v>
          </cell>
        </row>
        <row r="4319">
          <cell r="C4319">
            <v>86360</v>
          </cell>
          <cell r="D4319">
            <v>0.62749999999999995</v>
          </cell>
        </row>
        <row r="4320">
          <cell r="C4320">
            <v>86380</v>
          </cell>
          <cell r="D4320">
            <v>0.64419999999999999</v>
          </cell>
        </row>
        <row r="4321">
          <cell r="C4321">
            <v>86400</v>
          </cell>
          <cell r="D4321">
            <v>0.7087</v>
          </cell>
        </row>
        <row r="4322">
          <cell r="C4322">
            <v>86420</v>
          </cell>
          <cell r="D4322">
            <v>0.64759999999999995</v>
          </cell>
        </row>
        <row r="4323">
          <cell r="C4323">
            <v>86440</v>
          </cell>
          <cell r="D4323">
            <v>0.61909999999999998</v>
          </cell>
        </row>
        <row r="4324">
          <cell r="C4324">
            <v>86460</v>
          </cell>
          <cell r="D4324">
            <v>0.6431</v>
          </cell>
        </row>
        <row r="4325">
          <cell r="C4325">
            <v>86480</v>
          </cell>
          <cell r="D4325">
            <v>0.64400000000000002</v>
          </cell>
        </row>
        <row r="4326">
          <cell r="C4326">
            <v>86500</v>
          </cell>
          <cell r="D4326">
            <v>0.62690000000000001</v>
          </cell>
        </row>
        <row r="4327">
          <cell r="C4327">
            <v>86520</v>
          </cell>
          <cell r="D4327">
            <v>0.5887</v>
          </cell>
        </row>
        <row r="4328">
          <cell r="C4328">
            <v>86540</v>
          </cell>
          <cell r="D4328">
            <v>0.61429999999999996</v>
          </cell>
        </row>
        <row r="4329">
          <cell r="C4329">
            <v>86560</v>
          </cell>
          <cell r="D4329">
            <v>0.70740000000000003</v>
          </cell>
        </row>
        <row r="4330">
          <cell r="C4330">
            <v>86580</v>
          </cell>
          <cell r="D4330">
            <v>0.71309999999999996</v>
          </cell>
        </row>
        <row r="4331">
          <cell r="C4331">
            <v>86600</v>
          </cell>
          <cell r="D4331">
            <v>0.63560000000000005</v>
          </cell>
        </row>
        <row r="4332">
          <cell r="C4332">
            <v>86620</v>
          </cell>
          <cell r="D4332">
            <v>0.63160000000000005</v>
          </cell>
        </row>
        <row r="4333">
          <cell r="C4333">
            <v>86640</v>
          </cell>
          <cell r="D4333">
            <v>0.72040000000000004</v>
          </cell>
        </row>
        <row r="4334">
          <cell r="C4334">
            <v>86660</v>
          </cell>
          <cell r="D4334">
            <v>0.71160000000000001</v>
          </cell>
        </row>
        <row r="4335">
          <cell r="C4335">
            <v>86680</v>
          </cell>
          <cell r="D4335">
            <v>0.70540000000000003</v>
          </cell>
        </row>
        <row r="4336">
          <cell r="C4336">
            <v>86700</v>
          </cell>
          <cell r="D4336">
            <v>0.71009999999999995</v>
          </cell>
        </row>
        <row r="4337">
          <cell r="C4337">
            <v>86720</v>
          </cell>
          <cell r="D4337">
            <v>0.64480000000000004</v>
          </cell>
        </row>
        <row r="4338">
          <cell r="C4338">
            <v>86740</v>
          </cell>
          <cell r="D4338">
            <v>0.62290000000000001</v>
          </cell>
        </row>
        <row r="4339">
          <cell r="C4339">
            <v>86760</v>
          </cell>
          <cell r="D4339">
            <v>0.67169999999999996</v>
          </cell>
        </row>
        <row r="4340">
          <cell r="C4340">
            <v>86780</v>
          </cell>
          <cell r="D4340">
            <v>0.69220000000000004</v>
          </cell>
        </row>
        <row r="4341">
          <cell r="C4341">
            <v>86800</v>
          </cell>
          <cell r="D4341">
            <v>0.71279999999999999</v>
          </cell>
        </row>
        <row r="4342">
          <cell r="C4342">
            <v>86820</v>
          </cell>
          <cell r="D4342">
            <v>0.624</v>
          </cell>
        </row>
        <row r="4343">
          <cell r="C4343">
            <v>86840</v>
          </cell>
          <cell r="D4343">
            <v>0.70279999999999998</v>
          </cell>
        </row>
        <row r="4344">
          <cell r="C4344">
            <v>86860</v>
          </cell>
          <cell r="D4344">
            <v>0.70289999999999997</v>
          </cell>
        </row>
        <row r="4345">
          <cell r="C4345">
            <v>86880</v>
          </cell>
          <cell r="D4345">
            <v>0.71870000000000001</v>
          </cell>
        </row>
        <row r="4346">
          <cell r="C4346">
            <v>86900</v>
          </cell>
          <cell r="D4346">
            <v>0.69920000000000004</v>
          </cell>
        </row>
        <row r="4347">
          <cell r="C4347">
            <v>86920</v>
          </cell>
          <cell r="D4347">
            <v>0.72299999999999998</v>
          </cell>
        </row>
        <row r="4348">
          <cell r="C4348">
            <v>86940</v>
          </cell>
          <cell r="D4348">
            <v>0.75239999999999996</v>
          </cell>
        </row>
        <row r="4349">
          <cell r="C4349">
            <v>86960</v>
          </cell>
          <cell r="D4349">
            <v>0.71719999999999995</v>
          </cell>
        </row>
        <row r="4350">
          <cell r="C4350">
            <v>86980</v>
          </cell>
          <cell r="D4350">
            <v>0.73089999999999999</v>
          </cell>
        </row>
        <row r="4351">
          <cell r="C4351">
            <v>87000</v>
          </cell>
          <cell r="D4351">
            <v>0.70069999999999999</v>
          </cell>
        </row>
        <row r="4352">
          <cell r="C4352">
            <v>87020</v>
          </cell>
          <cell r="D4352">
            <v>0.75549999999999995</v>
          </cell>
        </row>
        <row r="4353">
          <cell r="C4353">
            <v>87040</v>
          </cell>
          <cell r="D4353">
            <v>0.7319</v>
          </cell>
        </row>
        <row r="4354">
          <cell r="C4354">
            <v>87060</v>
          </cell>
          <cell r="D4354">
            <v>0.69099999999999995</v>
          </cell>
        </row>
        <row r="4355">
          <cell r="C4355">
            <v>87080</v>
          </cell>
          <cell r="D4355">
            <v>0.6754</v>
          </cell>
        </row>
        <row r="4356">
          <cell r="C4356">
            <v>87100</v>
          </cell>
          <cell r="D4356">
            <v>0.61760000000000004</v>
          </cell>
        </row>
        <row r="4357">
          <cell r="C4357">
            <v>87120</v>
          </cell>
          <cell r="D4357">
            <v>0.62749999999999995</v>
          </cell>
        </row>
        <row r="4358">
          <cell r="C4358">
            <v>87140</v>
          </cell>
          <cell r="D4358">
            <v>0.64649999999999996</v>
          </cell>
        </row>
        <row r="4359">
          <cell r="C4359">
            <v>87160</v>
          </cell>
          <cell r="D4359">
            <v>0.63400000000000001</v>
          </cell>
        </row>
        <row r="4360">
          <cell r="C4360">
            <v>87180</v>
          </cell>
          <cell r="D4360">
            <v>0.627</v>
          </cell>
        </row>
        <row r="4361">
          <cell r="C4361">
            <v>87200</v>
          </cell>
          <cell r="D4361">
            <v>0.65820000000000001</v>
          </cell>
        </row>
        <row r="4362">
          <cell r="C4362">
            <v>87220</v>
          </cell>
          <cell r="D4362">
            <v>0.63139999999999996</v>
          </cell>
        </row>
        <row r="4363">
          <cell r="C4363">
            <v>87240</v>
          </cell>
          <cell r="D4363">
            <v>0.63439999999999996</v>
          </cell>
        </row>
        <row r="4364">
          <cell r="C4364">
            <v>87260</v>
          </cell>
          <cell r="D4364">
            <v>0.63949999999999996</v>
          </cell>
        </row>
        <row r="4365">
          <cell r="C4365">
            <v>87280</v>
          </cell>
          <cell r="D4365">
            <v>0.6482</v>
          </cell>
        </row>
        <row r="4366">
          <cell r="C4366">
            <v>87300</v>
          </cell>
          <cell r="D4366">
            <v>0.6764</v>
          </cell>
        </row>
        <row r="4367">
          <cell r="C4367">
            <v>87320</v>
          </cell>
          <cell r="D4367">
            <v>0.74309999999999998</v>
          </cell>
        </row>
        <row r="4368">
          <cell r="C4368">
            <v>87340</v>
          </cell>
          <cell r="D4368">
            <v>0.7429</v>
          </cell>
        </row>
        <row r="4369">
          <cell r="C4369">
            <v>87360</v>
          </cell>
          <cell r="D4369">
            <v>0.71579999999999999</v>
          </cell>
        </row>
        <row r="4370">
          <cell r="C4370">
            <v>87380</v>
          </cell>
          <cell r="D4370">
            <v>0.70050000000000001</v>
          </cell>
        </row>
        <row r="4371">
          <cell r="C4371">
            <v>87400</v>
          </cell>
          <cell r="D4371">
            <v>0.71860000000000002</v>
          </cell>
        </row>
        <row r="4372">
          <cell r="C4372">
            <v>87420</v>
          </cell>
          <cell r="D4372">
            <v>0.71440000000000003</v>
          </cell>
        </row>
        <row r="4373">
          <cell r="C4373">
            <v>87440</v>
          </cell>
          <cell r="D4373">
            <v>0.73060000000000003</v>
          </cell>
        </row>
        <row r="4374">
          <cell r="C4374">
            <v>87460</v>
          </cell>
          <cell r="D4374">
            <v>0.71940000000000004</v>
          </cell>
        </row>
        <row r="4375">
          <cell r="C4375">
            <v>87480</v>
          </cell>
          <cell r="D4375">
            <v>0.72529999999999994</v>
          </cell>
        </row>
        <row r="4376">
          <cell r="C4376">
            <v>87500</v>
          </cell>
          <cell r="D4376">
            <v>0.70709999999999995</v>
          </cell>
        </row>
        <row r="4377">
          <cell r="C4377">
            <v>87520</v>
          </cell>
          <cell r="D4377">
            <v>0.74609999999999999</v>
          </cell>
        </row>
        <row r="4378">
          <cell r="C4378">
            <v>87540</v>
          </cell>
          <cell r="D4378">
            <v>0.64949999999999997</v>
          </cell>
        </row>
        <row r="4379">
          <cell r="C4379">
            <v>87560</v>
          </cell>
          <cell r="D4379">
            <v>0.64200000000000002</v>
          </cell>
        </row>
        <row r="4380">
          <cell r="C4380">
            <v>87580</v>
          </cell>
          <cell r="D4380">
            <v>0.64500000000000002</v>
          </cell>
        </row>
        <row r="4381">
          <cell r="C4381">
            <v>87600</v>
          </cell>
          <cell r="D4381">
            <v>0.63859999999999995</v>
          </cell>
        </row>
        <row r="4382">
          <cell r="C4382">
            <v>87620</v>
          </cell>
          <cell r="D4382">
            <v>0.65</v>
          </cell>
        </row>
        <row r="4383">
          <cell r="C4383">
            <v>87640</v>
          </cell>
          <cell r="D4383">
            <v>0.65800000000000003</v>
          </cell>
        </row>
        <row r="4384">
          <cell r="C4384">
            <v>87660</v>
          </cell>
          <cell r="D4384">
            <v>0.6573</v>
          </cell>
        </row>
        <row r="4385">
          <cell r="C4385">
            <v>87680</v>
          </cell>
          <cell r="D4385">
            <v>0.66479999999999995</v>
          </cell>
        </row>
        <row r="4386">
          <cell r="C4386">
            <v>87700</v>
          </cell>
          <cell r="D4386">
            <v>0.66859999999999997</v>
          </cell>
        </row>
        <row r="4387">
          <cell r="C4387">
            <v>87720</v>
          </cell>
          <cell r="D4387">
            <v>0.64280000000000004</v>
          </cell>
        </row>
        <row r="4388">
          <cell r="C4388">
            <v>87740</v>
          </cell>
          <cell r="D4388">
            <v>0.64700000000000002</v>
          </cell>
        </row>
        <row r="4389">
          <cell r="C4389">
            <v>87760</v>
          </cell>
          <cell r="D4389">
            <v>0.70209999999999995</v>
          </cell>
        </row>
        <row r="4390">
          <cell r="C4390">
            <v>87780</v>
          </cell>
          <cell r="D4390">
            <v>0.77710000000000001</v>
          </cell>
        </row>
        <row r="4391">
          <cell r="C4391">
            <v>87800</v>
          </cell>
          <cell r="D4391">
            <v>0.74619999999999997</v>
          </cell>
        </row>
        <row r="4392">
          <cell r="C4392">
            <v>87820</v>
          </cell>
          <cell r="D4392">
            <v>0.75039999999999996</v>
          </cell>
        </row>
        <row r="4393">
          <cell r="C4393">
            <v>87840</v>
          </cell>
          <cell r="D4393">
            <v>0.76319999999999999</v>
          </cell>
        </row>
        <row r="4394">
          <cell r="C4394">
            <v>87860</v>
          </cell>
          <cell r="D4394">
            <v>0.70579999999999998</v>
          </cell>
        </row>
        <row r="4395">
          <cell r="C4395">
            <v>87880</v>
          </cell>
          <cell r="D4395">
            <v>0.69310000000000005</v>
          </cell>
        </row>
        <row r="4396">
          <cell r="C4396">
            <v>87900</v>
          </cell>
          <cell r="D4396">
            <v>0.74160000000000004</v>
          </cell>
        </row>
        <row r="4397">
          <cell r="C4397">
            <v>87920</v>
          </cell>
          <cell r="D4397">
            <v>0.75690000000000002</v>
          </cell>
        </row>
        <row r="4398">
          <cell r="C4398">
            <v>87940</v>
          </cell>
          <cell r="D4398">
            <v>0.755</v>
          </cell>
        </row>
        <row r="4399">
          <cell r="C4399">
            <v>87960</v>
          </cell>
          <cell r="D4399">
            <v>0.70350000000000001</v>
          </cell>
        </row>
        <row r="4400">
          <cell r="C4400">
            <v>87980</v>
          </cell>
          <cell r="D4400">
            <v>0.65959999999999996</v>
          </cell>
        </row>
        <row r="4401">
          <cell r="C4401">
            <v>88000</v>
          </cell>
          <cell r="D4401">
            <v>0.68720000000000003</v>
          </cell>
        </row>
        <row r="4402">
          <cell r="C4402">
            <v>88020</v>
          </cell>
          <cell r="D4402">
            <v>0.67520000000000002</v>
          </cell>
        </row>
        <row r="4403">
          <cell r="C4403">
            <v>88040</v>
          </cell>
          <cell r="D4403">
            <v>0.69299999999999995</v>
          </cell>
        </row>
        <row r="4404">
          <cell r="C4404">
            <v>88060</v>
          </cell>
          <cell r="D4404">
            <v>0.75939999999999996</v>
          </cell>
        </row>
        <row r="4405">
          <cell r="C4405">
            <v>88080</v>
          </cell>
          <cell r="D4405">
            <v>0.75609999999999999</v>
          </cell>
        </row>
        <row r="4406">
          <cell r="C4406">
            <v>88100</v>
          </cell>
          <cell r="D4406">
            <v>0.74990000000000001</v>
          </cell>
        </row>
        <row r="4407">
          <cell r="C4407">
            <v>88120</v>
          </cell>
          <cell r="D4407">
            <v>0.7399</v>
          </cell>
        </row>
        <row r="4408">
          <cell r="C4408">
            <v>88140</v>
          </cell>
          <cell r="D4408">
            <v>0.71299999999999997</v>
          </cell>
        </row>
        <row r="4409">
          <cell r="C4409">
            <v>88160</v>
          </cell>
          <cell r="D4409">
            <v>0.67649999999999999</v>
          </cell>
        </row>
        <row r="4410">
          <cell r="C4410">
            <v>88180</v>
          </cell>
          <cell r="D4410">
            <v>0.68240000000000001</v>
          </cell>
        </row>
        <row r="4411">
          <cell r="C4411">
            <v>88200</v>
          </cell>
          <cell r="D4411">
            <v>0.7087</v>
          </cell>
        </row>
        <row r="4412">
          <cell r="C4412">
            <v>88220</v>
          </cell>
          <cell r="D4412">
            <v>0.74039999999999995</v>
          </cell>
        </row>
        <row r="4413">
          <cell r="C4413">
            <v>88240</v>
          </cell>
          <cell r="D4413">
            <v>0.71750000000000003</v>
          </cell>
        </row>
        <row r="4414">
          <cell r="C4414">
            <v>88260</v>
          </cell>
          <cell r="D4414">
            <v>0.71350000000000002</v>
          </cell>
        </row>
        <row r="4415">
          <cell r="C4415">
            <v>88280</v>
          </cell>
          <cell r="D4415">
            <v>0.72319999999999995</v>
          </cell>
        </row>
        <row r="4416">
          <cell r="C4416">
            <v>88300</v>
          </cell>
          <cell r="D4416">
            <v>0.71509999999999996</v>
          </cell>
        </row>
        <row r="4417">
          <cell r="C4417">
            <v>88320</v>
          </cell>
          <cell r="D4417">
            <v>0.71919999999999995</v>
          </cell>
        </row>
        <row r="4418">
          <cell r="C4418">
            <v>88340</v>
          </cell>
          <cell r="D4418">
            <v>0.73129999999999995</v>
          </cell>
        </row>
        <row r="4419">
          <cell r="C4419">
            <v>88360</v>
          </cell>
          <cell r="D4419">
            <v>0.72970000000000002</v>
          </cell>
        </row>
        <row r="4420">
          <cell r="C4420">
            <v>88380</v>
          </cell>
          <cell r="D4420">
            <v>0.75509999999999999</v>
          </cell>
        </row>
        <row r="4421">
          <cell r="C4421">
            <v>88400</v>
          </cell>
          <cell r="D4421">
            <v>0.73440000000000005</v>
          </cell>
        </row>
        <row r="4422">
          <cell r="C4422">
            <v>88420</v>
          </cell>
          <cell r="D4422">
            <v>0.7772</v>
          </cell>
        </row>
        <row r="4423">
          <cell r="C4423">
            <v>88440</v>
          </cell>
          <cell r="D4423">
            <v>0.752</v>
          </cell>
        </row>
        <row r="4424">
          <cell r="C4424">
            <v>88460</v>
          </cell>
          <cell r="D4424">
            <v>0.72770000000000001</v>
          </cell>
        </row>
        <row r="4425">
          <cell r="C4425">
            <v>88480</v>
          </cell>
          <cell r="D4425">
            <v>0.71130000000000004</v>
          </cell>
        </row>
        <row r="4426">
          <cell r="C4426">
            <v>88500</v>
          </cell>
          <cell r="D4426">
            <v>0.73129999999999995</v>
          </cell>
        </row>
        <row r="4427">
          <cell r="C4427">
            <v>88520</v>
          </cell>
          <cell r="D4427">
            <v>0.72150000000000003</v>
          </cell>
        </row>
        <row r="4428">
          <cell r="C4428">
            <v>88540</v>
          </cell>
          <cell r="D4428">
            <v>0.73040000000000005</v>
          </cell>
        </row>
        <row r="4429">
          <cell r="C4429">
            <v>88560</v>
          </cell>
          <cell r="D4429">
            <v>0.71579999999999999</v>
          </cell>
        </row>
        <row r="4430">
          <cell r="C4430">
            <v>88580</v>
          </cell>
          <cell r="D4430">
            <v>0.68810000000000004</v>
          </cell>
        </row>
        <row r="4431">
          <cell r="C4431">
            <v>88600</v>
          </cell>
          <cell r="D4431">
            <v>0.73260000000000003</v>
          </cell>
        </row>
        <row r="4432">
          <cell r="C4432">
            <v>88620</v>
          </cell>
          <cell r="D4432">
            <v>0.76939999999999997</v>
          </cell>
        </row>
        <row r="4433">
          <cell r="C4433">
            <v>88640</v>
          </cell>
          <cell r="D4433">
            <v>0.77429999999999999</v>
          </cell>
        </row>
        <row r="4434">
          <cell r="C4434">
            <v>88660</v>
          </cell>
          <cell r="D4434">
            <v>0.76319999999999999</v>
          </cell>
        </row>
        <row r="4435">
          <cell r="C4435">
            <v>88680</v>
          </cell>
          <cell r="D4435">
            <v>0.73170000000000002</v>
          </cell>
        </row>
        <row r="4436">
          <cell r="C4436">
            <v>88700</v>
          </cell>
          <cell r="D4436">
            <v>0.72709999999999997</v>
          </cell>
        </row>
        <row r="4437">
          <cell r="C4437">
            <v>88720</v>
          </cell>
          <cell r="D4437">
            <v>0.75549999999999995</v>
          </cell>
        </row>
        <row r="4438">
          <cell r="C4438">
            <v>88740</v>
          </cell>
          <cell r="D4438">
            <v>0.78710000000000002</v>
          </cell>
        </row>
        <row r="4439">
          <cell r="C4439">
            <v>88760</v>
          </cell>
          <cell r="D4439">
            <v>0.78520000000000001</v>
          </cell>
        </row>
        <row r="4440">
          <cell r="C4440">
            <v>88780</v>
          </cell>
          <cell r="D4440">
            <v>0.75839999999999996</v>
          </cell>
        </row>
        <row r="4441">
          <cell r="C4441">
            <v>88800</v>
          </cell>
          <cell r="D4441">
            <v>0.77100000000000002</v>
          </cell>
        </row>
        <row r="4442">
          <cell r="C4442">
            <v>88820</v>
          </cell>
          <cell r="D4442">
            <v>0.76659999999999995</v>
          </cell>
        </row>
        <row r="4443">
          <cell r="C4443">
            <v>88840</v>
          </cell>
          <cell r="D4443">
            <v>0.74370000000000003</v>
          </cell>
        </row>
        <row r="4444">
          <cell r="C4444">
            <v>88860</v>
          </cell>
          <cell r="D4444">
            <v>0.73850000000000005</v>
          </cell>
        </row>
        <row r="4445">
          <cell r="C4445">
            <v>88880</v>
          </cell>
          <cell r="D4445">
            <v>0.78959999999999997</v>
          </cell>
        </row>
        <row r="4446">
          <cell r="C4446">
            <v>88900</v>
          </cell>
          <cell r="D4446">
            <v>0.80810000000000004</v>
          </cell>
        </row>
        <row r="4447">
          <cell r="C4447">
            <v>88920</v>
          </cell>
          <cell r="D4447">
            <v>0.77300000000000002</v>
          </cell>
        </row>
        <row r="4448">
          <cell r="C4448">
            <v>88940</v>
          </cell>
          <cell r="D4448">
            <v>0.74709999999999999</v>
          </cell>
        </row>
        <row r="4449">
          <cell r="C4449">
            <v>88960</v>
          </cell>
          <cell r="D4449">
            <v>0.72150000000000003</v>
          </cell>
        </row>
        <row r="4450">
          <cell r="C4450">
            <v>88980</v>
          </cell>
          <cell r="D4450">
            <v>0.72109999999999996</v>
          </cell>
        </row>
        <row r="4451">
          <cell r="C4451">
            <v>89000</v>
          </cell>
          <cell r="D4451">
            <v>0.71779999999999999</v>
          </cell>
        </row>
        <row r="4452">
          <cell r="C4452">
            <v>89020</v>
          </cell>
          <cell r="D4452">
            <v>0.71440000000000003</v>
          </cell>
        </row>
        <row r="4453">
          <cell r="C4453">
            <v>89040</v>
          </cell>
          <cell r="D4453">
            <v>0.7026</v>
          </cell>
        </row>
        <row r="4454">
          <cell r="C4454">
            <v>89060</v>
          </cell>
          <cell r="D4454">
            <v>0.70389999999999997</v>
          </cell>
        </row>
        <row r="4455">
          <cell r="C4455">
            <v>89080</v>
          </cell>
          <cell r="D4455">
            <v>0.68879999999999997</v>
          </cell>
        </row>
        <row r="4456">
          <cell r="C4456">
            <v>89100</v>
          </cell>
          <cell r="D4456">
            <v>0.67630000000000001</v>
          </cell>
        </row>
        <row r="4457">
          <cell r="C4457">
            <v>89120</v>
          </cell>
          <cell r="D4457">
            <v>0.65610000000000002</v>
          </cell>
        </row>
        <row r="4458">
          <cell r="C4458">
            <v>89140</v>
          </cell>
          <cell r="D4458">
            <v>0.64880000000000004</v>
          </cell>
        </row>
        <row r="4459">
          <cell r="C4459">
            <v>89160</v>
          </cell>
          <cell r="D4459">
            <v>0.66110000000000002</v>
          </cell>
        </row>
        <row r="4460">
          <cell r="C4460">
            <v>89180</v>
          </cell>
          <cell r="D4460">
            <v>0.66269999999999996</v>
          </cell>
        </row>
        <row r="4461">
          <cell r="C4461">
            <v>89200</v>
          </cell>
          <cell r="D4461">
            <v>0.70440000000000003</v>
          </cell>
        </row>
        <row r="4462">
          <cell r="C4462">
            <v>89220</v>
          </cell>
          <cell r="D4462">
            <v>0.68899999999999995</v>
          </cell>
        </row>
        <row r="4463">
          <cell r="C4463">
            <v>89240</v>
          </cell>
          <cell r="D4463">
            <v>0.72150000000000003</v>
          </cell>
        </row>
        <row r="4464">
          <cell r="C4464">
            <v>89260</v>
          </cell>
          <cell r="D4464">
            <v>0.72570000000000001</v>
          </cell>
        </row>
        <row r="4465">
          <cell r="C4465">
            <v>89280</v>
          </cell>
          <cell r="D4465">
            <v>0.7671</v>
          </cell>
        </row>
        <row r="4466">
          <cell r="C4466">
            <v>89300</v>
          </cell>
          <cell r="D4466">
            <v>0.71619999999999995</v>
          </cell>
        </row>
        <row r="4467">
          <cell r="C4467">
            <v>89320</v>
          </cell>
          <cell r="D4467">
            <v>0.72870000000000001</v>
          </cell>
        </row>
        <row r="4468">
          <cell r="C4468">
            <v>89340</v>
          </cell>
          <cell r="D4468">
            <v>0.73640000000000005</v>
          </cell>
        </row>
        <row r="4469">
          <cell r="C4469">
            <v>89360</v>
          </cell>
          <cell r="D4469">
            <v>0.73029999999999995</v>
          </cell>
        </row>
        <row r="4470">
          <cell r="C4470">
            <v>89380</v>
          </cell>
          <cell r="D4470">
            <v>0.74450000000000005</v>
          </cell>
        </row>
        <row r="4471">
          <cell r="C4471">
            <v>89400</v>
          </cell>
          <cell r="D4471">
            <v>0.75439999999999996</v>
          </cell>
        </row>
        <row r="4472">
          <cell r="C4472">
            <v>89420</v>
          </cell>
          <cell r="D4472">
            <v>0.74729999999999996</v>
          </cell>
        </row>
        <row r="4473">
          <cell r="C4473">
            <v>89440</v>
          </cell>
          <cell r="D4473">
            <v>0.76939999999999997</v>
          </cell>
        </row>
        <row r="4474">
          <cell r="C4474">
            <v>89460</v>
          </cell>
          <cell r="D4474">
            <v>0.73699999999999999</v>
          </cell>
        </row>
        <row r="4475">
          <cell r="C4475">
            <v>89480</v>
          </cell>
          <cell r="D4475">
            <v>0.73850000000000005</v>
          </cell>
        </row>
        <row r="4476">
          <cell r="C4476">
            <v>89500</v>
          </cell>
          <cell r="D4476">
            <v>0.72550000000000003</v>
          </cell>
        </row>
        <row r="4477">
          <cell r="C4477">
            <v>89520</v>
          </cell>
          <cell r="D4477">
            <v>0.70989999999999998</v>
          </cell>
        </row>
        <row r="4478">
          <cell r="C4478">
            <v>89540</v>
          </cell>
          <cell r="D4478">
            <v>0.7409</v>
          </cell>
        </row>
        <row r="4479">
          <cell r="C4479">
            <v>89560</v>
          </cell>
          <cell r="D4479">
            <v>0.77480000000000004</v>
          </cell>
        </row>
        <row r="4480">
          <cell r="C4480">
            <v>89580</v>
          </cell>
          <cell r="D4480">
            <v>0.68379999999999996</v>
          </cell>
        </row>
        <row r="4481">
          <cell r="C4481">
            <v>89600</v>
          </cell>
          <cell r="D4481">
            <v>0.66049999999999998</v>
          </cell>
        </row>
        <row r="4482">
          <cell r="C4482">
            <v>89620</v>
          </cell>
          <cell r="D4482">
            <v>0.71560000000000001</v>
          </cell>
        </row>
        <row r="4483">
          <cell r="C4483">
            <v>89640</v>
          </cell>
          <cell r="D4483">
            <v>0.57389999999999997</v>
          </cell>
        </row>
        <row r="4484">
          <cell r="C4484">
            <v>89660</v>
          </cell>
          <cell r="D4484">
            <v>0.65610000000000002</v>
          </cell>
        </row>
        <row r="4485">
          <cell r="C4485">
            <v>89680</v>
          </cell>
          <cell r="D4485">
            <v>0.69230000000000003</v>
          </cell>
        </row>
        <row r="4486">
          <cell r="C4486">
            <v>89700</v>
          </cell>
          <cell r="D4486">
            <v>0.74250000000000005</v>
          </cell>
        </row>
        <row r="4487">
          <cell r="C4487">
            <v>89720</v>
          </cell>
          <cell r="D4487">
            <v>0.73070000000000002</v>
          </cell>
        </row>
        <row r="4488">
          <cell r="C4488">
            <v>89740</v>
          </cell>
          <cell r="D4488">
            <v>0.73140000000000005</v>
          </cell>
        </row>
        <row r="4489">
          <cell r="C4489">
            <v>89760</v>
          </cell>
          <cell r="D4489">
            <v>0.7278</v>
          </cell>
        </row>
        <row r="4490">
          <cell r="C4490">
            <v>89780</v>
          </cell>
          <cell r="D4490">
            <v>0.76090000000000002</v>
          </cell>
        </row>
        <row r="4491">
          <cell r="C4491">
            <v>89800</v>
          </cell>
          <cell r="D4491">
            <v>0.73740000000000006</v>
          </cell>
        </row>
        <row r="4492">
          <cell r="C4492">
            <v>89820</v>
          </cell>
          <cell r="D4492">
            <v>0.76690000000000003</v>
          </cell>
        </row>
        <row r="4493">
          <cell r="C4493">
            <v>89840</v>
          </cell>
          <cell r="D4493">
            <v>0.71440000000000003</v>
          </cell>
        </row>
        <row r="4494">
          <cell r="C4494">
            <v>89860</v>
          </cell>
          <cell r="D4494">
            <v>0.74039999999999995</v>
          </cell>
        </row>
        <row r="4495">
          <cell r="C4495">
            <v>89880</v>
          </cell>
          <cell r="D4495">
            <v>0.68500000000000005</v>
          </cell>
        </row>
        <row r="4496">
          <cell r="C4496">
            <v>89900</v>
          </cell>
          <cell r="D4496">
            <v>0.70020000000000004</v>
          </cell>
        </row>
        <row r="4497">
          <cell r="C4497">
            <v>89920</v>
          </cell>
          <cell r="D4497">
            <v>0.67179999999999995</v>
          </cell>
        </row>
        <row r="4498">
          <cell r="C4498">
            <v>89940</v>
          </cell>
          <cell r="D4498">
            <v>0.59499999999999997</v>
          </cell>
        </row>
        <row r="4499">
          <cell r="C4499">
            <v>89960</v>
          </cell>
          <cell r="D4499">
            <v>0.61650000000000005</v>
          </cell>
        </row>
        <row r="4500">
          <cell r="C4500">
            <v>89980</v>
          </cell>
          <cell r="D4500">
            <v>0.65820000000000001</v>
          </cell>
        </row>
        <row r="4501">
          <cell r="C4501">
            <v>90000</v>
          </cell>
          <cell r="D4501">
            <v>0.64870000000000005</v>
          </cell>
        </row>
        <row r="4502">
          <cell r="C4502">
            <v>90020</v>
          </cell>
          <cell r="D4502">
            <v>0.57399999999999995</v>
          </cell>
        </row>
        <row r="4503">
          <cell r="C4503">
            <v>90040</v>
          </cell>
          <cell r="D4503">
            <v>0.62180000000000002</v>
          </cell>
        </row>
        <row r="4504">
          <cell r="C4504">
            <v>90060</v>
          </cell>
          <cell r="D4504">
            <v>0.68200000000000005</v>
          </cell>
        </row>
        <row r="4505">
          <cell r="C4505">
            <v>90080</v>
          </cell>
          <cell r="D4505">
            <v>0.69720000000000004</v>
          </cell>
        </row>
        <row r="4506">
          <cell r="C4506">
            <v>90100</v>
          </cell>
          <cell r="D4506">
            <v>0.68500000000000005</v>
          </cell>
        </row>
        <row r="4507">
          <cell r="C4507">
            <v>90120</v>
          </cell>
          <cell r="D4507">
            <v>0.61880000000000002</v>
          </cell>
        </row>
        <row r="4508">
          <cell r="C4508">
            <v>90140</v>
          </cell>
          <cell r="D4508">
            <v>0.7036</v>
          </cell>
        </row>
        <row r="4509">
          <cell r="C4509">
            <v>90160</v>
          </cell>
          <cell r="D4509">
            <v>0.6855</v>
          </cell>
        </row>
        <row r="4510">
          <cell r="C4510">
            <v>90180</v>
          </cell>
          <cell r="D4510">
            <v>0.62690000000000001</v>
          </cell>
        </row>
        <row r="4511">
          <cell r="C4511">
            <v>90200</v>
          </cell>
          <cell r="D4511">
            <v>0.65069999999999995</v>
          </cell>
        </row>
        <row r="4512">
          <cell r="C4512">
            <v>90220</v>
          </cell>
          <cell r="D4512">
            <v>0.65529999999999999</v>
          </cell>
        </row>
        <row r="4513">
          <cell r="C4513">
            <v>90240</v>
          </cell>
          <cell r="D4513">
            <v>0.62590000000000001</v>
          </cell>
        </row>
        <row r="4514">
          <cell r="C4514">
            <v>90260</v>
          </cell>
          <cell r="D4514">
            <v>0.6774</v>
          </cell>
        </row>
        <row r="4515">
          <cell r="C4515">
            <v>90280</v>
          </cell>
          <cell r="D4515">
            <v>0.72870000000000001</v>
          </cell>
        </row>
        <row r="4516">
          <cell r="C4516">
            <v>90300</v>
          </cell>
          <cell r="D4516">
            <v>0.70509999999999995</v>
          </cell>
        </row>
        <row r="4517">
          <cell r="C4517">
            <v>90320</v>
          </cell>
          <cell r="D4517">
            <v>0.68589999999999995</v>
          </cell>
        </row>
        <row r="4518">
          <cell r="C4518">
            <v>90340</v>
          </cell>
          <cell r="D4518">
            <v>0.6865</v>
          </cell>
        </row>
        <row r="4519">
          <cell r="C4519">
            <v>90360</v>
          </cell>
          <cell r="D4519">
            <v>0.68889999999999996</v>
          </cell>
        </row>
        <row r="4520">
          <cell r="C4520">
            <v>90380</v>
          </cell>
          <cell r="D4520">
            <v>0.71960000000000002</v>
          </cell>
        </row>
        <row r="4521">
          <cell r="C4521">
            <v>90400</v>
          </cell>
          <cell r="D4521">
            <v>0.7117</v>
          </cell>
        </row>
        <row r="4522">
          <cell r="C4522">
            <v>90420</v>
          </cell>
          <cell r="D4522">
            <v>0.76670000000000005</v>
          </cell>
        </row>
        <row r="4523">
          <cell r="C4523">
            <v>90440</v>
          </cell>
          <cell r="D4523">
            <v>0.72699999999999998</v>
          </cell>
        </row>
        <row r="4524">
          <cell r="C4524">
            <v>90460</v>
          </cell>
          <cell r="D4524">
            <v>0.73450000000000004</v>
          </cell>
        </row>
        <row r="4525">
          <cell r="C4525">
            <v>90480</v>
          </cell>
          <cell r="D4525">
            <v>0.70789999999999997</v>
          </cell>
        </row>
        <row r="4526">
          <cell r="C4526">
            <v>90500</v>
          </cell>
          <cell r="D4526">
            <v>0.73619999999999997</v>
          </cell>
        </row>
        <row r="4527">
          <cell r="C4527">
            <v>90520</v>
          </cell>
          <cell r="D4527">
            <v>0.73770000000000002</v>
          </cell>
        </row>
        <row r="4528">
          <cell r="C4528">
            <v>90540</v>
          </cell>
          <cell r="D4528">
            <v>0.76</v>
          </cell>
        </row>
        <row r="4529">
          <cell r="C4529">
            <v>90560</v>
          </cell>
          <cell r="D4529">
            <v>0.75070000000000003</v>
          </cell>
        </row>
        <row r="4530">
          <cell r="C4530">
            <v>90580</v>
          </cell>
          <cell r="D4530">
            <v>0.76070000000000004</v>
          </cell>
        </row>
        <row r="4531">
          <cell r="C4531">
            <v>90600</v>
          </cell>
          <cell r="D4531">
            <v>0.76839999999999997</v>
          </cell>
        </row>
        <row r="4532">
          <cell r="C4532">
            <v>90620</v>
          </cell>
          <cell r="D4532">
            <v>0.75560000000000005</v>
          </cell>
        </row>
        <row r="4533">
          <cell r="C4533">
            <v>90640</v>
          </cell>
          <cell r="D4533">
            <v>0.748</v>
          </cell>
        </row>
        <row r="4534">
          <cell r="C4534">
            <v>90660</v>
          </cell>
          <cell r="D4534">
            <v>0.7722</v>
          </cell>
        </row>
        <row r="4535">
          <cell r="C4535">
            <v>90680</v>
          </cell>
          <cell r="D4535">
            <v>0.75429999999999997</v>
          </cell>
        </row>
        <row r="4536">
          <cell r="C4536">
            <v>90700</v>
          </cell>
          <cell r="D4536">
            <v>0.7742</v>
          </cell>
        </row>
        <row r="4537">
          <cell r="C4537">
            <v>90720</v>
          </cell>
          <cell r="D4537">
            <v>0.77910000000000001</v>
          </cell>
        </row>
        <row r="4538">
          <cell r="C4538">
            <v>90740</v>
          </cell>
          <cell r="D4538">
            <v>0.7288</v>
          </cell>
        </row>
        <row r="4539">
          <cell r="C4539">
            <v>90760</v>
          </cell>
          <cell r="D4539">
            <v>0.70799999999999996</v>
          </cell>
        </row>
        <row r="4540">
          <cell r="C4540">
            <v>90780</v>
          </cell>
          <cell r="D4540">
            <v>0.74719999999999998</v>
          </cell>
        </row>
        <row r="4541">
          <cell r="C4541">
            <v>90800</v>
          </cell>
          <cell r="D4541">
            <v>0.74529999999999996</v>
          </cell>
        </row>
        <row r="4542">
          <cell r="C4542">
            <v>90820</v>
          </cell>
          <cell r="D4542">
            <v>0.72440000000000004</v>
          </cell>
        </row>
        <row r="4543">
          <cell r="C4543">
            <v>90840</v>
          </cell>
          <cell r="D4543">
            <v>0.7147</v>
          </cell>
        </row>
        <row r="4544">
          <cell r="C4544">
            <v>90860</v>
          </cell>
          <cell r="D4544">
            <v>0.71399999999999997</v>
          </cell>
        </row>
        <row r="4545">
          <cell r="C4545">
            <v>90880</v>
          </cell>
          <cell r="D4545">
            <v>0.72299999999999998</v>
          </cell>
        </row>
        <row r="4546">
          <cell r="C4546">
            <v>90900</v>
          </cell>
          <cell r="D4546">
            <v>0.70350000000000001</v>
          </cell>
        </row>
        <row r="4547">
          <cell r="C4547">
            <v>90920</v>
          </cell>
          <cell r="D4547">
            <v>0.7056</v>
          </cell>
        </row>
        <row r="4548">
          <cell r="C4548">
            <v>90940</v>
          </cell>
          <cell r="D4548">
            <v>0.72209999999999996</v>
          </cell>
        </row>
        <row r="4549">
          <cell r="C4549">
            <v>90960</v>
          </cell>
          <cell r="D4549">
            <v>0.74029999999999996</v>
          </cell>
        </row>
        <row r="4550">
          <cell r="C4550">
            <v>90980</v>
          </cell>
          <cell r="D4550">
            <v>0.72850000000000004</v>
          </cell>
        </row>
        <row r="4551">
          <cell r="C4551">
            <v>91000</v>
          </cell>
          <cell r="D4551">
            <v>0.75409999999999999</v>
          </cell>
        </row>
        <row r="4552">
          <cell r="C4552">
            <v>91020</v>
          </cell>
          <cell r="D4552">
            <v>0.73260000000000003</v>
          </cell>
        </row>
        <row r="4553">
          <cell r="C4553">
            <v>91040</v>
          </cell>
          <cell r="D4553">
            <v>0.73640000000000005</v>
          </cell>
        </row>
        <row r="4554">
          <cell r="C4554">
            <v>91060</v>
          </cell>
          <cell r="D4554">
            <v>0.74250000000000005</v>
          </cell>
        </row>
        <row r="4555">
          <cell r="C4555">
            <v>91080</v>
          </cell>
          <cell r="D4555">
            <v>0.73650000000000004</v>
          </cell>
        </row>
        <row r="4556">
          <cell r="C4556">
            <v>91100</v>
          </cell>
          <cell r="D4556">
            <v>0.78069999999999995</v>
          </cell>
        </row>
        <row r="4557">
          <cell r="C4557">
            <v>91120</v>
          </cell>
          <cell r="D4557">
            <v>0.72389999999999999</v>
          </cell>
        </row>
        <row r="4558">
          <cell r="C4558">
            <v>91140</v>
          </cell>
          <cell r="D4558">
            <v>0.75319999999999998</v>
          </cell>
        </row>
        <row r="4559">
          <cell r="C4559">
            <v>91160</v>
          </cell>
          <cell r="D4559">
            <v>0.72060000000000002</v>
          </cell>
        </row>
        <row r="4560">
          <cell r="C4560">
            <v>91180</v>
          </cell>
          <cell r="D4560">
            <v>0.70430000000000004</v>
          </cell>
        </row>
        <row r="4561">
          <cell r="C4561">
            <v>91200</v>
          </cell>
          <cell r="D4561">
            <v>0.67869999999999997</v>
          </cell>
        </row>
        <row r="4562">
          <cell r="C4562">
            <v>91220</v>
          </cell>
          <cell r="D4562">
            <v>0.67179999999999995</v>
          </cell>
        </row>
        <row r="4563">
          <cell r="C4563">
            <v>91240</v>
          </cell>
          <cell r="D4563">
            <v>0.67390000000000005</v>
          </cell>
        </row>
        <row r="4564">
          <cell r="C4564">
            <v>91260</v>
          </cell>
          <cell r="D4564">
            <v>0.6976</v>
          </cell>
        </row>
        <row r="4565">
          <cell r="C4565">
            <v>91280</v>
          </cell>
          <cell r="D4565">
            <v>0.73380000000000001</v>
          </cell>
        </row>
        <row r="4566">
          <cell r="C4566">
            <v>91300</v>
          </cell>
          <cell r="D4566">
            <v>0.70850000000000002</v>
          </cell>
        </row>
        <row r="4567">
          <cell r="C4567">
            <v>91320</v>
          </cell>
          <cell r="D4567">
            <v>0.72189999999999999</v>
          </cell>
        </row>
        <row r="4568">
          <cell r="C4568">
            <v>91340</v>
          </cell>
          <cell r="D4568">
            <v>0.74390000000000001</v>
          </cell>
        </row>
        <row r="4569">
          <cell r="C4569">
            <v>91360</v>
          </cell>
          <cell r="D4569">
            <v>0.71450000000000002</v>
          </cell>
        </row>
        <row r="4570">
          <cell r="C4570">
            <v>91380</v>
          </cell>
          <cell r="D4570">
            <v>0.72130000000000005</v>
          </cell>
        </row>
        <row r="4571">
          <cell r="C4571">
            <v>91400</v>
          </cell>
          <cell r="D4571">
            <v>0.72419999999999995</v>
          </cell>
        </row>
        <row r="4572">
          <cell r="C4572">
            <v>91420</v>
          </cell>
          <cell r="D4572">
            <v>0.70079999999999998</v>
          </cell>
        </row>
        <row r="4573">
          <cell r="C4573">
            <v>91440</v>
          </cell>
          <cell r="D4573">
            <v>0.73129999999999995</v>
          </cell>
        </row>
        <row r="4574">
          <cell r="C4574">
            <v>91460</v>
          </cell>
          <cell r="D4574">
            <v>0.66200000000000003</v>
          </cell>
        </row>
        <row r="4575">
          <cell r="C4575">
            <v>91480</v>
          </cell>
          <cell r="D4575">
            <v>0.65810000000000002</v>
          </cell>
        </row>
        <row r="4576">
          <cell r="C4576">
            <v>91500</v>
          </cell>
          <cell r="D4576">
            <v>0.65059999999999996</v>
          </cell>
        </row>
        <row r="4577">
          <cell r="C4577">
            <v>91520</v>
          </cell>
          <cell r="D4577">
            <v>0.66090000000000004</v>
          </cell>
        </row>
        <row r="4578">
          <cell r="C4578">
            <v>91540</v>
          </cell>
          <cell r="D4578">
            <v>0.70420000000000005</v>
          </cell>
        </row>
        <row r="4579">
          <cell r="C4579">
            <v>91560</v>
          </cell>
          <cell r="D4579">
            <v>0.73680000000000001</v>
          </cell>
        </row>
        <row r="4580">
          <cell r="C4580">
            <v>91580</v>
          </cell>
          <cell r="D4580">
            <v>0.69350000000000001</v>
          </cell>
        </row>
        <row r="4581">
          <cell r="C4581">
            <v>91600</v>
          </cell>
          <cell r="D4581">
            <v>0.69640000000000002</v>
          </cell>
        </row>
        <row r="4582">
          <cell r="C4582">
            <v>91620</v>
          </cell>
          <cell r="D4582">
            <v>0.66549999999999998</v>
          </cell>
        </row>
        <row r="4583">
          <cell r="C4583">
            <v>91640</v>
          </cell>
          <cell r="D4583">
            <v>0.72119999999999995</v>
          </cell>
        </row>
        <row r="4584">
          <cell r="C4584">
            <v>91660</v>
          </cell>
          <cell r="D4584">
            <v>0.73460000000000003</v>
          </cell>
        </row>
        <row r="4585">
          <cell r="C4585">
            <v>91680</v>
          </cell>
          <cell r="D4585">
            <v>0.7177</v>
          </cell>
        </row>
        <row r="4586">
          <cell r="C4586">
            <v>91700</v>
          </cell>
          <cell r="D4586">
            <v>0.72699999999999998</v>
          </cell>
        </row>
        <row r="4587">
          <cell r="C4587">
            <v>91720</v>
          </cell>
          <cell r="D4587">
            <v>0.71799999999999997</v>
          </cell>
        </row>
        <row r="4588">
          <cell r="C4588">
            <v>91740</v>
          </cell>
          <cell r="D4588">
            <v>0.72209999999999996</v>
          </cell>
        </row>
        <row r="4589">
          <cell r="C4589">
            <v>91760</v>
          </cell>
          <cell r="D4589">
            <v>0.70609999999999995</v>
          </cell>
        </row>
        <row r="4590">
          <cell r="C4590">
            <v>91780</v>
          </cell>
          <cell r="D4590">
            <v>0.66700000000000004</v>
          </cell>
        </row>
        <row r="4591">
          <cell r="C4591">
            <v>91800</v>
          </cell>
          <cell r="D4591">
            <v>0.68579999999999997</v>
          </cell>
        </row>
        <row r="4592">
          <cell r="C4592">
            <v>91820</v>
          </cell>
          <cell r="D4592">
            <v>0.67830000000000001</v>
          </cell>
        </row>
        <row r="4593">
          <cell r="C4593">
            <v>91840</v>
          </cell>
          <cell r="D4593">
            <v>0.66659999999999997</v>
          </cell>
        </row>
        <row r="4594">
          <cell r="C4594">
            <v>91860</v>
          </cell>
          <cell r="D4594">
            <v>0.72340000000000004</v>
          </cell>
        </row>
        <row r="4595">
          <cell r="C4595">
            <v>91880</v>
          </cell>
          <cell r="D4595">
            <v>0.72750000000000004</v>
          </cell>
        </row>
        <row r="4596">
          <cell r="C4596">
            <v>91900</v>
          </cell>
          <cell r="D4596">
            <v>0.70540000000000003</v>
          </cell>
        </row>
        <row r="4597">
          <cell r="C4597">
            <v>91920</v>
          </cell>
          <cell r="D4597">
            <v>0.73839999999999995</v>
          </cell>
        </row>
        <row r="4598">
          <cell r="C4598">
            <v>91940</v>
          </cell>
          <cell r="D4598">
            <v>0.72560000000000002</v>
          </cell>
        </row>
        <row r="4599">
          <cell r="C4599">
            <v>91960</v>
          </cell>
          <cell r="D4599">
            <v>0.68669999999999998</v>
          </cell>
        </row>
        <row r="4600">
          <cell r="C4600">
            <v>91980</v>
          </cell>
          <cell r="D4600">
            <v>0.68289999999999995</v>
          </cell>
        </row>
        <row r="4601">
          <cell r="C4601">
            <v>92000</v>
          </cell>
          <cell r="D4601">
            <v>0.74480000000000002</v>
          </cell>
        </row>
        <row r="4602">
          <cell r="C4602">
            <v>92020</v>
          </cell>
          <cell r="D4602">
            <v>0.73909999999999998</v>
          </cell>
        </row>
        <row r="4603">
          <cell r="C4603">
            <v>92040</v>
          </cell>
          <cell r="D4603">
            <v>0.67669999999999997</v>
          </cell>
        </row>
        <row r="4604">
          <cell r="C4604">
            <v>92060</v>
          </cell>
          <cell r="D4604">
            <v>0.68169999999999997</v>
          </cell>
        </row>
        <row r="4605">
          <cell r="C4605">
            <v>92080</v>
          </cell>
          <cell r="D4605">
            <v>0.67889999999999995</v>
          </cell>
        </row>
        <row r="4606">
          <cell r="C4606">
            <v>92100</v>
          </cell>
          <cell r="D4606">
            <v>0.70040000000000002</v>
          </cell>
        </row>
        <row r="4607">
          <cell r="C4607">
            <v>92120</v>
          </cell>
          <cell r="D4607">
            <v>0.72970000000000002</v>
          </cell>
        </row>
        <row r="4608">
          <cell r="C4608">
            <v>92140</v>
          </cell>
          <cell r="D4608">
            <v>0.74250000000000005</v>
          </cell>
        </row>
        <row r="4609">
          <cell r="C4609">
            <v>92160</v>
          </cell>
          <cell r="D4609">
            <v>0.73429999999999995</v>
          </cell>
        </row>
        <row r="4610">
          <cell r="C4610">
            <v>92180</v>
          </cell>
          <cell r="D4610">
            <v>0.72899999999999998</v>
          </cell>
        </row>
        <row r="4611">
          <cell r="C4611">
            <v>92200</v>
          </cell>
          <cell r="D4611">
            <v>0.67900000000000005</v>
          </cell>
        </row>
        <row r="4612">
          <cell r="C4612">
            <v>92220</v>
          </cell>
          <cell r="D4612">
            <v>0.69910000000000005</v>
          </cell>
        </row>
        <row r="4613">
          <cell r="C4613">
            <v>92240</v>
          </cell>
          <cell r="D4613">
            <v>0.68740000000000001</v>
          </cell>
        </row>
        <row r="4614">
          <cell r="C4614">
            <v>92260</v>
          </cell>
          <cell r="D4614">
            <v>0.63849999999999996</v>
          </cell>
        </row>
        <row r="4615">
          <cell r="C4615">
            <v>92280</v>
          </cell>
          <cell r="D4615">
            <v>0.67949999999999999</v>
          </cell>
        </row>
        <row r="4616">
          <cell r="C4616">
            <v>92300</v>
          </cell>
          <cell r="D4616">
            <v>0.69579999999999997</v>
          </cell>
        </row>
        <row r="4617">
          <cell r="C4617">
            <v>92320</v>
          </cell>
          <cell r="D4617">
            <v>0.6704</v>
          </cell>
        </row>
        <row r="4618">
          <cell r="C4618">
            <v>92340</v>
          </cell>
          <cell r="D4618">
            <v>0.69169999999999998</v>
          </cell>
        </row>
        <row r="4619">
          <cell r="C4619">
            <v>92360</v>
          </cell>
          <cell r="D4619">
            <v>0.66190000000000004</v>
          </cell>
        </row>
        <row r="4620">
          <cell r="C4620">
            <v>92380</v>
          </cell>
          <cell r="D4620">
            <v>0.59609999999999996</v>
          </cell>
        </row>
        <row r="4621">
          <cell r="C4621">
            <v>92400</v>
          </cell>
          <cell r="D4621">
            <v>0.62490000000000001</v>
          </cell>
        </row>
        <row r="4622">
          <cell r="C4622">
            <v>92420</v>
          </cell>
          <cell r="D4622">
            <v>0.64019999999999999</v>
          </cell>
        </row>
        <row r="4623">
          <cell r="C4623">
            <v>92440</v>
          </cell>
          <cell r="D4623">
            <v>0.626</v>
          </cell>
        </row>
        <row r="4624">
          <cell r="C4624">
            <v>92460</v>
          </cell>
          <cell r="D4624">
            <v>0.70289999999999997</v>
          </cell>
        </row>
        <row r="4625">
          <cell r="C4625">
            <v>92480</v>
          </cell>
          <cell r="D4625">
            <v>0.6663</v>
          </cell>
        </row>
        <row r="4626">
          <cell r="C4626">
            <v>92500</v>
          </cell>
          <cell r="D4626">
            <v>0.72019999999999995</v>
          </cell>
        </row>
        <row r="4627">
          <cell r="C4627">
            <v>92520</v>
          </cell>
          <cell r="D4627">
            <v>0.75290000000000001</v>
          </cell>
        </row>
        <row r="4628">
          <cell r="C4628">
            <v>92540</v>
          </cell>
          <cell r="D4628">
            <v>0.7056</v>
          </cell>
        </row>
        <row r="4629">
          <cell r="C4629">
            <v>92560</v>
          </cell>
          <cell r="D4629">
            <v>0.6169</v>
          </cell>
        </row>
        <row r="4630">
          <cell r="C4630">
            <v>92580</v>
          </cell>
          <cell r="D4630">
            <v>0.72640000000000005</v>
          </cell>
        </row>
        <row r="4631">
          <cell r="C4631">
            <v>92600</v>
          </cell>
          <cell r="D4631">
            <v>0.61509999999999998</v>
          </cell>
        </row>
        <row r="4632">
          <cell r="C4632">
            <v>92620</v>
          </cell>
          <cell r="D4632">
            <v>0.70689999999999997</v>
          </cell>
        </row>
        <row r="4633">
          <cell r="C4633">
            <v>92640</v>
          </cell>
          <cell r="D4633">
            <v>0.79249999999999998</v>
          </cell>
        </row>
        <row r="4634">
          <cell r="C4634">
            <v>92660</v>
          </cell>
          <cell r="D4634">
            <v>0.71940000000000004</v>
          </cell>
        </row>
        <row r="4635">
          <cell r="C4635">
            <v>92680</v>
          </cell>
          <cell r="D4635">
            <v>0.75960000000000005</v>
          </cell>
        </row>
        <row r="4636">
          <cell r="C4636">
            <v>92700</v>
          </cell>
          <cell r="D4636">
            <v>0.75149999999999995</v>
          </cell>
        </row>
        <row r="4637">
          <cell r="C4637">
            <v>92720</v>
          </cell>
          <cell r="D4637">
            <v>0.74070000000000003</v>
          </cell>
        </row>
        <row r="4638">
          <cell r="C4638">
            <v>92740</v>
          </cell>
          <cell r="D4638">
            <v>0.74629999999999996</v>
          </cell>
        </row>
        <row r="4639">
          <cell r="C4639">
            <v>92760</v>
          </cell>
          <cell r="D4639">
            <v>0.77610000000000001</v>
          </cell>
        </row>
        <row r="4640">
          <cell r="C4640">
            <v>92780</v>
          </cell>
          <cell r="D4640">
            <v>0.71360000000000001</v>
          </cell>
        </row>
        <row r="4641">
          <cell r="C4641">
            <v>92800</v>
          </cell>
          <cell r="D4641">
            <v>0.68969999999999998</v>
          </cell>
        </row>
        <row r="4642">
          <cell r="C4642">
            <v>92820</v>
          </cell>
          <cell r="D4642">
            <v>0.70930000000000004</v>
          </cell>
        </row>
        <row r="4643">
          <cell r="C4643">
            <v>92840</v>
          </cell>
          <cell r="D4643">
            <v>0.75009999999999999</v>
          </cell>
        </row>
        <row r="4644">
          <cell r="C4644">
            <v>92860</v>
          </cell>
          <cell r="D4644">
            <v>0.71940000000000004</v>
          </cell>
        </row>
        <row r="4645">
          <cell r="C4645">
            <v>92880</v>
          </cell>
          <cell r="D4645">
            <v>0.77739999999999998</v>
          </cell>
        </row>
        <row r="4646">
          <cell r="C4646">
            <v>92900</v>
          </cell>
          <cell r="D4646">
            <v>0.76580000000000004</v>
          </cell>
        </row>
        <row r="4647">
          <cell r="C4647">
            <v>92920</v>
          </cell>
          <cell r="D4647">
            <v>0.77439999999999998</v>
          </cell>
        </row>
        <row r="4648">
          <cell r="C4648">
            <v>92940</v>
          </cell>
          <cell r="D4648">
            <v>0.76500000000000001</v>
          </cell>
        </row>
        <row r="4649">
          <cell r="C4649">
            <v>92960</v>
          </cell>
          <cell r="D4649">
            <v>0.75849999999999995</v>
          </cell>
        </row>
        <row r="4650">
          <cell r="C4650">
            <v>92980</v>
          </cell>
          <cell r="D4650">
            <v>0.78779999999999994</v>
          </cell>
        </row>
        <row r="4651">
          <cell r="C4651">
            <v>93000</v>
          </cell>
          <cell r="D4651">
            <v>0.75949999999999995</v>
          </cell>
        </row>
        <row r="4652">
          <cell r="C4652">
            <v>93020</v>
          </cell>
          <cell r="D4652">
            <v>0.76780000000000004</v>
          </cell>
        </row>
        <row r="4653">
          <cell r="C4653">
            <v>93040</v>
          </cell>
          <cell r="D4653">
            <v>0.75029999999999997</v>
          </cell>
        </row>
        <row r="4654">
          <cell r="C4654">
            <v>93060</v>
          </cell>
          <cell r="D4654">
            <v>0.76600000000000001</v>
          </cell>
        </row>
        <row r="4655">
          <cell r="C4655">
            <v>93080</v>
          </cell>
          <cell r="D4655">
            <v>0.74309999999999998</v>
          </cell>
        </row>
        <row r="4656">
          <cell r="C4656">
            <v>93100</v>
          </cell>
          <cell r="D4656">
            <v>0.74760000000000004</v>
          </cell>
        </row>
        <row r="4657">
          <cell r="C4657">
            <v>93120</v>
          </cell>
          <cell r="D4657">
            <v>0.74690000000000001</v>
          </cell>
        </row>
        <row r="4658">
          <cell r="C4658">
            <v>93140</v>
          </cell>
          <cell r="D4658">
            <v>0.74960000000000004</v>
          </cell>
        </row>
        <row r="4659">
          <cell r="C4659">
            <v>93160</v>
          </cell>
          <cell r="D4659">
            <v>0.75470000000000004</v>
          </cell>
        </row>
        <row r="4660">
          <cell r="C4660">
            <v>93180</v>
          </cell>
          <cell r="D4660">
            <v>0.75390000000000001</v>
          </cell>
        </row>
        <row r="4661">
          <cell r="C4661">
            <v>93200</v>
          </cell>
          <cell r="D4661">
            <v>0.72540000000000004</v>
          </cell>
        </row>
        <row r="4662">
          <cell r="C4662">
            <v>93220</v>
          </cell>
          <cell r="D4662">
            <v>0.70569999999999999</v>
          </cell>
        </row>
        <row r="4663">
          <cell r="C4663">
            <v>93240</v>
          </cell>
          <cell r="D4663">
            <v>0.75009999999999999</v>
          </cell>
        </row>
        <row r="4664">
          <cell r="C4664">
            <v>93260</v>
          </cell>
          <cell r="D4664">
            <v>0.74480000000000002</v>
          </cell>
        </row>
        <row r="4665">
          <cell r="C4665">
            <v>93280</v>
          </cell>
          <cell r="D4665">
            <v>0.74029999999999996</v>
          </cell>
        </row>
        <row r="4666">
          <cell r="C4666">
            <v>93300</v>
          </cell>
          <cell r="D4666">
            <v>0.74929999999999997</v>
          </cell>
        </row>
        <row r="4667">
          <cell r="C4667">
            <v>93320</v>
          </cell>
          <cell r="D4667">
            <v>0.74890000000000001</v>
          </cell>
        </row>
        <row r="4668">
          <cell r="C4668">
            <v>93340</v>
          </cell>
          <cell r="D4668">
            <v>0.76949999999999996</v>
          </cell>
        </row>
        <row r="4669">
          <cell r="C4669">
            <v>93360</v>
          </cell>
          <cell r="D4669">
            <v>0.75329999999999997</v>
          </cell>
        </row>
        <row r="4670">
          <cell r="C4670">
            <v>93380</v>
          </cell>
          <cell r="D4670">
            <v>0.77149999999999996</v>
          </cell>
        </row>
        <row r="4671">
          <cell r="C4671">
            <v>93400</v>
          </cell>
          <cell r="D4671">
            <v>0.69179999999999997</v>
          </cell>
        </row>
        <row r="4672">
          <cell r="C4672">
            <v>93420</v>
          </cell>
          <cell r="D4672">
            <v>0.72509999999999997</v>
          </cell>
        </row>
        <row r="4673">
          <cell r="C4673">
            <v>93440</v>
          </cell>
          <cell r="D4673">
            <v>0.73450000000000004</v>
          </cell>
        </row>
        <row r="4674">
          <cell r="C4674">
            <v>93460</v>
          </cell>
          <cell r="D4674">
            <v>0.74239999999999995</v>
          </cell>
        </row>
        <row r="4675">
          <cell r="C4675">
            <v>93480</v>
          </cell>
          <cell r="D4675">
            <v>0.74060000000000004</v>
          </cell>
        </row>
        <row r="4676">
          <cell r="C4676">
            <v>93500</v>
          </cell>
          <cell r="D4676">
            <v>0.74050000000000005</v>
          </cell>
        </row>
        <row r="4677">
          <cell r="C4677">
            <v>93520</v>
          </cell>
          <cell r="D4677">
            <v>0.74129999999999996</v>
          </cell>
        </row>
        <row r="4678">
          <cell r="C4678">
            <v>93540</v>
          </cell>
          <cell r="D4678">
            <v>0.75760000000000005</v>
          </cell>
        </row>
        <row r="4679">
          <cell r="C4679">
            <v>93560</v>
          </cell>
          <cell r="D4679">
            <v>0.75070000000000003</v>
          </cell>
        </row>
        <row r="4680">
          <cell r="C4680">
            <v>93580</v>
          </cell>
          <cell r="D4680">
            <v>0.73660000000000003</v>
          </cell>
        </row>
        <row r="4681">
          <cell r="C4681">
            <v>93600</v>
          </cell>
          <cell r="D4681">
            <v>0.65029999999999999</v>
          </cell>
        </row>
        <row r="4682">
          <cell r="C4682">
            <v>93620</v>
          </cell>
          <cell r="D4682">
            <v>0.76670000000000005</v>
          </cell>
        </row>
        <row r="4683">
          <cell r="C4683">
            <v>93640</v>
          </cell>
          <cell r="D4683">
            <v>0.74850000000000005</v>
          </cell>
        </row>
        <row r="4684">
          <cell r="C4684">
            <v>93660</v>
          </cell>
          <cell r="D4684">
            <v>0.76800000000000002</v>
          </cell>
        </row>
        <row r="4685">
          <cell r="C4685">
            <v>93680</v>
          </cell>
          <cell r="D4685">
            <v>0.72829999999999995</v>
          </cell>
        </row>
        <row r="4686">
          <cell r="C4686">
            <v>93700</v>
          </cell>
          <cell r="D4686">
            <v>0.71479999999999999</v>
          </cell>
        </row>
        <row r="4687">
          <cell r="C4687">
            <v>93720</v>
          </cell>
          <cell r="D4687">
            <v>0.75760000000000005</v>
          </cell>
        </row>
        <row r="4688">
          <cell r="C4688">
            <v>93740</v>
          </cell>
          <cell r="D4688">
            <v>0.70530000000000004</v>
          </cell>
        </row>
        <row r="4689">
          <cell r="C4689">
            <v>93760</v>
          </cell>
          <cell r="D4689">
            <v>0.7006</v>
          </cell>
        </row>
        <row r="4690">
          <cell r="C4690">
            <v>93780</v>
          </cell>
          <cell r="D4690">
            <v>0.69830000000000003</v>
          </cell>
        </row>
        <row r="4691">
          <cell r="C4691">
            <v>93800</v>
          </cell>
          <cell r="D4691">
            <v>0.75900000000000001</v>
          </cell>
        </row>
        <row r="4692">
          <cell r="C4692">
            <v>93820</v>
          </cell>
          <cell r="D4692">
            <v>0.77590000000000003</v>
          </cell>
        </row>
        <row r="4693">
          <cell r="C4693">
            <v>93840</v>
          </cell>
          <cell r="D4693">
            <v>0.75219999999999998</v>
          </cell>
        </row>
        <row r="4694">
          <cell r="C4694">
            <v>93860</v>
          </cell>
          <cell r="D4694">
            <v>0.74570000000000003</v>
          </cell>
        </row>
        <row r="4695">
          <cell r="C4695">
            <v>93880</v>
          </cell>
          <cell r="D4695">
            <v>0.74050000000000005</v>
          </cell>
        </row>
        <row r="4696">
          <cell r="C4696">
            <v>93900</v>
          </cell>
          <cell r="D4696">
            <v>0.74750000000000005</v>
          </cell>
        </row>
        <row r="4697">
          <cell r="C4697">
            <v>93920</v>
          </cell>
          <cell r="D4697">
            <v>0.74199999999999999</v>
          </cell>
        </row>
        <row r="4698">
          <cell r="C4698">
            <v>93940</v>
          </cell>
          <cell r="D4698">
            <v>0.74609999999999999</v>
          </cell>
        </row>
        <row r="4699">
          <cell r="C4699">
            <v>93960</v>
          </cell>
          <cell r="D4699">
            <v>0.74060000000000004</v>
          </cell>
        </row>
        <row r="4700">
          <cell r="C4700">
            <v>93980</v>
          </cell>
          <cell r="D4700">
            <v>0.74219999999999997</v>
          </cell>
        </row>
        <row r="4701">
          <cell r="C4701">
            <v>94000</v>
          </cell>
          <cell r="D4701">
            <v>0.71160000000000001</v>
          </cell>
        </row>
        <row r="4702">
          <cell r="C4702">
            <v>94020</v>
          </cell>
          <cell r="D4702">
            <v>0.73919999999999997</v>
          </cell>
        </row>
        <row r="4703">
          <cell r="C4703">
            <v>94040</v>
          </cell>
          <cell r="D4703">
            <v>0.75900000000000001</v>
          </cell>
        </row>
        <row r="4704">
          <cell r="C4704">
            <v>94060</v>
          </cell>
          <cell r="D4704">
            <v>0.76639999999999997</v>
          </cell>
        </row>
        <row r="4705">
          <cell r="C4705">
            <v>94080</v>
          </cell>
          <cell r="D4705">
            <v>0.77139999999999997</v>
          </cell>
        </row>
        <row r="4706">
          <cell r="C4706">
            <v>94100</v>
          </cell>
          <cell r="D4706">
            <v>0.73560000000000003</v>
          </cell>
        </row>
        <row r="4707">
          <cell r="C4707">
            <v>94120</v>
          </cell>
          <cell r="D4707">
            <v>0.74060000000000004</v>
          </cell>
        </row>
        <row r="4708">
          <cell r="C4708">
            <v>94140</v>
          </cell>
          <cell r="D4708">
            <v>0.71419999999999995</v>
          </cell>
        </row>
        <row r="4709">
          <cell r="C4709">
            <v>94160</v>
          </cell>
          <cell r="D4709">
            <v>0.71050000000000002</v>
          </cell>
        </row>
        <row r="4710">
          <cell r="C4710">
            <v>94180</v>
          </cell>
          <cell r="D4710">
            <v>0.70430000000000004</v>
          </cell>
        </row>
        <row r="4711">
          <cell r="C4711">
            <v>94200</v>
          </cell>
          <cell r="D4711">
            <v>0.75170000000000003</v>
          </cell>
        </row>
        <row r="4712">
          <cell r="C4712">
            <v>94220</v>
          </cell>
          <cell r="D4712">
            <v>0.73409999999999997</v>
          </cell>
        </row>
        <row r="4713">
          <cell r="C4713">
            <v>94240</v>
          </cell>
          <cell r="D4713">
            <v>0.76519999999999999</v>
          </cell>
        </row>
        <row r="4714">
          <cell r="C4714">
            <v>94260</v>
          </cell>
          <cell r="D4714">
            <v>0.72960000000000003</v>
          </cell>
        </row>
        <row r="4715">
          <cell r="C4715">
            <v>94280</v>
          </cell>
          <cell r="D4715">
            <v>0.76270000000000004</v>
          </cell>
        </row>
        <row r="4716">
          <cell r="C4716">
            <v>94300</v>
          </cell>
          <cell r="D4716">
            <v>0.72309999999999997</v>
          </cell>
        </row>
        <row r="4717">
          <cell r="C4717">
            <v>94320</v>
          </cell>
          <cell r="D4717">
            <v>0.71689999999999998</v>
          </cell>
        </row>
        <row r="4718">
          <cell r="C4718">
            <v>94340</v>
          </cell>
          <cell r="D4718">
            <v>0.74199999999999999</v>
          </cell>
        </row>
        <row r="4719">
          <cell r="C4719">
            <v>94360</v>
          </cell>
          <cell r="D4719">
            <v>0.75560000000000005</v>
          </cell>
        </row>
        <row r="4720">
          <cell r="C4720">
            <v>94380</v>
          </cell>
          <cell r="D4720">
            <v>0.76739999999999997</v>
          </cell>
        </row>
        <row r="4721">
          <cell r="C4721">
            <v>94400</v>
          </cell>
          <cell r="D4721">
            <v>0.74329999999999996</v>
          </cell>
        </row>
        <row r="4722">
          <cell r="C4722">
            <v>94420</v>
          </cell>
          <cell r="D4722">
            <v>0.75660000000000005</v>
          </cell>
        </row>
        <row r="4723">
          <cell r="C4723">
            <v>94440</v>
          </cell>
          <cell r="D4723">
            <v>0.74270000000000003</v>
          </cell>
        </row>
        <row r="4724">
          <cell r="C4724">
            <v>94460</v>
          </cell>
          <cell r="D4724">
            <v>0.75209999999999999</v>
          </cell>
        </row>
        <row r="4725">
          <cell r="C4725">
            <v>94480</v>
          </cell>
          <cell r="D4725">
            <v>0.77049999999999996</v>
          </cell>
        </row>
        <row r="4726">
          <cell r="C4726">
            <v>94500</v>
          </cell>
          <cell r="D4726">
            <v>0.77439999999999998</v>
          </cell>
        </row>
        <row r="4727">
          <cell r="C4727">
            <v>94520</v>
          </cell>
          <cell r="D4727">
            <v>0.74529999999999996</v>
          </cell>
        </row>
        <row r="4728">
          <cell r="C4728">
            <v>94540</v>
          </cell>
          <cell r="D4728">
            <v>0.73170000000000002</v>
          </cell>
        </row>
        <row r="4729">
          <cell r="C4729">
            <v>94560</v>
          </cell>
          <cell r="D4729">
            <v>0.73460000000000003</v>
          </cell>
        </row>
        <row r="4730">
          <cell r="C4730">
            <v>94580</v>
          </cell>
          <cell r="D4730">
            <v>0.73580000000000001</v>
          </cell>
        </row>
        <row r="4731">
          <cell r="C4731">
            <v>94600</v>
          </cell>
          <cell r="D4731">
            <v>0.753</v>
          </cell>
        </row>
        <row r="4732">
          <cell r="C4732">
            <v>94620</v>
          </cell>
          <cell r="D4732">
            <v>0.78200000000000003</v>
          </cell>
        </row>
        <row r="4733">
          <cell r="C4733">
            <v>94640</v>
          </cell>
          <cell r="D4733">
            <v>0.78449999999999998</v>
          </cell>
        </row>
        <row r="4734">
          <cell r="C4734">
            <v>94660</v>
          </cell>
          <cell r="D4734">
            <v>0.76570000000000005</v>
          </cell>
        </row>
        <row r="4735">
          <cell r="C4735">
            <v>94680</v>
          </cell>
          <cell r="D4735">
            <v>0.78739999999999999</v>
          </cell>
        </row>
        <row r="4736">
          <cell r="C4736">
            <v>94700</v>
          </cell>
          <cell r="D4736">
            <v>0.77049999999999996</v>
          </cell>
        </row>
        <row r="4737">
          <cell r="C4737">
            <v>94720</v>
          </cell>
          <cell r="D4737">
            <v>0.74319999999999997</v>
          </cell>
        </row>
        <row r="4738">
          <cell r="C4738">
            <v>94740</v>
          </cell>
          <cell r="D4738">
            <v>0.75819999999999999</v>
          </cell>
        </row>
        <row r="4739">
          <cell r="C4739">
            <v>94760</v>
          </cell>
          <cell r="D4739">
            <v>0.75739999999999996</v>
          </cell>
        </row>
        <row r="4740">
          <cell r="C4740">
            <v>94780</v>
          </cell>
          <cell r="D4740">
            <v>0.752</v>
          </cell>
        </row>
        <row r="4741">
          <cell r="C4741">
            <v>94800</v>
          </cell>
          <cell r="D4741">
            <v>0.76070000000000004</v>
          </cell>
        </row>
        <row r="4742">
          <cell r="C4742">
            <v>94820</v>
          </cell>
          <cell r="D4742">
            <v>0.73680000000000001</v>
          </cell>
        </row>
        <row r="4743">
          <cell r="C4743">
            <v>94840</v>
          </cell>
          <cell r="D4743">
            <v>0.749</v>
          </cell>
        </row>
        <row r="4744">
          <cell r="C4744">
            <v>94860</v>
          </cell>
          <cell r="D4744">
            <v>0.76890000000000003</v>
          </cell>
        </row>
        <row r="4745">
          <cell r="C4745">
            <v>94880</v>
          </cell>
          <cell r="D4745">
            <v>0.76070000000000004</v>
          </cell>
        </row>
        <row r="4746">
          <cell r="C4746">
            <v>94900</v>
          </cell>
          <cell r="D4746">
            <v>0.77559999999999996</v>
          </cell>
        </row>
        <row r="4747">
          <cell r="C4747">
            <v>94920</v>
          </cell>
          <cell r="D4747">
            <v>0.77139999999999997</v>
          </cell>
        </row>
        <row r="4748">
          <cell r="C4748">
            <v>94940</v>
          </cell>
          <cell r="D4748">
            <v>0.7651</v>
          </cell>
        </row>
        <row r="4749">
          <cell r="C4749">
            <v>94960</v>
          </cell>
          <cell r="D4749">
            <v>0.73799999999999999</v>
          </cell>
        </row>
        <row r="4750">
          <cell r="C4750">
            <v>94980</v>
          </cell>
          <cell r="D4750">
            <v>0.7591</v>
          </cell>
        </row>
        <row r="4751">
          <cell r="C4751">
            <v>95000</v>
          </cell>
          <cell r="D4751">
            <v>0.74080000000000001</v>
          </cell>
        </row>
        <row r="4752">
          <cell r="C4752">
            <v>95020</v>
          </cell>
          <cell r="D4752">
            <v>0.74660000000000004</v>
          </cell>
        </row>
        <row r="4753">
          <cell r="C4753">
            <v>95040</v>
          </cell>
          <cell r="D4753">
            <v>0.73960000000000004</v>
          </cell>
        </row>
        <row r="4754">
          <cell r="C4754">
            <v>95060</v>
          </cell>
          <cell r="D4754">
            <v>0.73219999999999996</v>
          </cell>
        </row>
        <row r="4755">
          <cell r="C4755">
            <v>95080</v>
          </cell>
          <cell r="D4755">
            <v>0.74960000000000004</v>
          </cell>
        </row>
        <row r="4756">
          <cell r="C4756">
            <v>95100</v>
          </cell>
          <cell r="D4756">
            <v>0.75590000000000002</v>
          </cell>
        </row>
        <row r="4757">
          <cell r="C4757">
            <v>95120</v>
          </cell>
          <cell r="D4757">
            <v>0.75860000000000005</v>
          </cell>
        </row>
        <row r="4758">
          <cell r="C4758">
            <v>95140</v>
          </cell>
          <cell r="D4758">
            <v>0.74480000000000002</v>
          </cell>
        </row>
        <row r="4759">
          <cell r="C4759">
            <v>95160</v>
          </cell>
          <cell r="D4759">
            <v>0.71009999999999995</v>
          </cell>
        </row>
        <row r="4760">
          <cell r="C4760">
            <v>95180</v>
          </cell>
          <cell r="D4760">
            <v>0.6915</v>
          </cell>
        </row>
        <row r="4761">
          <cell r="C4761">
            <v>95200</v>
          </cell>
          <cell r="D4761">
            <v>0.68289999999999995</v>
          </cell>
        </row>
        <row r="4762">
          <cell r="C4762">
            <v>95220</v>
          </cell>
          <cell r="D4762">
            <v>0.69130000000000003</v>
          </cell>
        </row>
        <row r="4763">
          <cell r="C4763">
            <v>95240</v>
          </cell>
          <cell r="D4763">
            <v>0.7228</v>
          </cell>
        </row>
        <row r="4764">
          <cell r="C4764">
            <v>95260</v>
          </cell>
          <cell r="D4764">
            <v>0.71399999999999997</v>
          </cell>
        </row>
        <row r="4765">
          <cell r="C4765">
            <v>95280</v>
          </cell>
          <cell r="D4765">
            <v>0.7288</v>
          </cell>
        </row>
        <row r="4766">
          <cell r="C4766">
            <v>95300</v>
          </cell>
          <cell r="D4766">
            <v>0.70379999999999998</v>
          </cell>
        </row>
        <row r="4767">
          <cell r="C4767">
            <v>95320</v>
          </cell>
          <cell r="D4767">
            <v>0.70920000000000005</v>
          </cell>
        </row>
        <row r="4768">
          <cell r="C4768">
            <v>95340</v>
          </cell>
          <cell r="D4768">
            <v>0.74660000000000004</v>
          </cell>
        </row>
        <row r="4769">
          <cell r="C4769">
            <v>95360</v>
          </cell>
          <cell r="D4769">
            <v>0.72819999999999996</v>
          </cell>
        </row>
        <row r="4770">
          <cell r="C4770">
            <v>95380</v>
          </cell>
          <cell r="D4770">
            <v>0.73509999999999998</v>
          </cell>
        </row>
        <row r="4771">
          <cell r="C4771">
            <v>95400</v>
          </cell>
          <cell r="D4771">
            <v>0.75090000000000001</v>
          </cell>
        </row>
        <row r="4772">
          <cell r="C4772">
            <v>95420</v>
          </cell>
          <cell r="D4772">
            <v>0.75670000000000004</v>
          </cell>
        </row>
        <row r="4773">
          <cell r="C4773">
            <v>95440</v>
          </cell>
          <cell r="D4773">
            <v>0.76070000000000004</v>
          </cell>
        </row>
        <row r="4774">
          <cell r="C4774">
            <v>95460</v>
          </cell>
          <cell r="D4774">
            <v>0.73960000000000004</v>
          </cell>
        </row>
        <row r="4775">
          <cell r="C4775">
            <v>95480</v>
          </cell>
          <cell r="D4775">
            <v>0.76170000000000004</v>
          </cell>
        </row>
        <row r="4776">
          <cell r="C4776">
            <v>95500</v>
          </cell>
          <cell r="D4776">
            <v>0.75349999999999995</v>
          </cell>
        </row>
        <row r="4777">
          <cell r="C4777">
            <v>95520</v>
          </cell>
          <cell r="D4777">
            <v>0.71719999999999995</v>
          </cell>
        </row>
        <row r="4778">
          <cell r="C4778">
            <v>95540</v>
          </cell>
          <cell r="D4778">
            <v>0.75090000000000001</v>
          </cell>
        </row>
        <row r="4779">
          <cell r="C4779">
            <v>95560</v>
          </cell>
          <cell r="D4779">
            <v>0.74550000000000005</v>
          </cell>
        </row>
        <row r="4780">
          <cell r="C4780">
            <v>95580</v>
          </cell>
          <cell r="D4780">
            <v>0.73450000000000004</v>
          </cell>
        </row>
        <row r="4781">
          <cell r="C4781">
            <v>95600</v>
          </cell>
          <cell r="D4781">
            <v>0.73799999999999999</v>
          </cell>
        </row>
        <row r="4782">
          <cell r="C4782">
            <v>95620</v>
          </cell>
          <cell r="D4782">
            <v>0.73570000000000002</v>
          </cell>
        </row>
        <row r="4783">
          <cell r="C4783">
            <v>95640</v>
          </cell>
          <cell r="D4783">
            <v>0.73970000000000002</v>
          </cell>
        </row>
        <row r="4784">
          <cell r="C4784">
            <v>95660</v>
          </cell>
          <cell r="D4784">
            <v>0.71809999999999996</v>
          </cell>
        </row>
        <row r="4785">
          <cell r="C4785">
            <v>95680</v>
          </cell>
          <cell r="D4785">
            <v>0.6946</v>
          </cell>
        </row>
        <row r="4786">
          <cell r="C4786">
            <v>95700</v>
          </cell>
          <cell r="D4786">
            <v>0.70820000000000005</v>
          </cell>
        </row>
        <row r="4787">
          <cell r="C4787">
            <v>95720</v>
          </cell>
          <cell r="D4787">
            <v>0.75239999999999996</v>
          </cell>
        </row>
        <row r="4788">
          <cell r="C4788">
            <v>95740</v>
          </cell>
          <cell r="D4788">
            <v>0.7671</v>
          </cell>
        </row>
        <row r="4789">
          <cell r="C4789">
            <v>95760</v>
          </cell>
          <cell r="D4789">
            <v>0.7046</v>
          </cell>
        </row>
        <row r="4790">
          <cell r="C4790">
            <v>95780</v>
          </cell>
          <cell r="D4790">
            <v>0.69889999999999997</v>
          </cell>
        </row>
        <row r="4791">
          <cell r="C4791">
            <v>95800</v>
          </cell>
          <cell r="D4791">
            <v>0.76490000000000002</v>
          </cell>
        </row>
        <row r="4792">
          <cell r="C4792">
            <v>95820</v>
          </cell>
          <cell r="D4792">
            <v>0.73199999999999998</v>
          </cell>
        </row>
        <row r="4793">
          <cell r="C4793">
            <v>95840</v>
          </cell>
          <cell r="D4793">
            <v>0.65269999999999995</v>
          </cell>
        </row>
        <row r="4794">
          <cell r="C4794">
            <v>95860</v>
          </cell>
          <cell r="D4794">
            <v>0.69040000000000001</v>
          </cell>
        </row>
        <row r="4795">
          <cell r="C4795">
            <v>95880</v>
          </cell>
          <cell r="D4795">
            <v>0.70709999999999995</v>
          </cell>
        </row>
        <row r="4796">
          <cell r="C4796">
            <v>95900</v>
          </cell>
          <cell r="D4796">
            <v>0.61850000000000005</v>
          </cell>
        </row>
        <row r="4797">
          <cell r="C4797">
            <v>95920</v>
          </cell>
          <cell r="D4797">
            <v>0.64280000000000004</v>
          </cell>
        </row>
        <row r="4798">
          <cell r="C4798">
            <v>95940</v>
          </cell>
          <cell r="D4798">
            <v>0.61229999999999996</v>
          </cell>
        </row>
        <row r="4799">
          <cell r="C4799">
            <v>95960</v>
          </cell>
          <cell r="D4799">
            <v>0.65790000000000004</v>
          </cell>
        </row>
        <row r="4800">
          <cell r="C4800">
            <v>95980</v>
          </cell>
          <cell r="D4800">
            <v>0.68240000000000001</v>
          </cell>
        </row>
        <row r="4801">
          <cell r="C4801">
            <v>96000</v>
          </cell>
          <cell r="D4801">
            <v>0.67069999999999996</v>
          </cell>
        </row>
        <row r="4802">
          <cell r="C4802">
            <v>96020</v>
          </cell>
          <cell r="D4802">
            <v>0.68510000000000004</v>
          </cell>
        </row>
        <row r="4803">
          <cell r="C4803">
            <v>96040</v>
          </cell>
          <cell r="D4803">
            <v>0.67059999999999997</v>
          </cell>
        </row>
        <row r="4804">
          <cell r="C4804">
            <v>96060</v>
          </cell>
          <cell r="D4804">
            <v>0.69240000000000002</v>
          </cell>
        </row>
        <row r="4805">
          <cell r="C4805">
            <v>96080</v>
          </cell>
          <cell r="D4805">
            <v>0.69089999999999996</v>
          </cell>
        </row>
        <row r="4806">
          <cell r="C4806">
            <v>96100</v>
          </cell>
          <cell r="D4806">
            <v>0.70040000000000002</v>
          </cell>
        </row>
        <row r="4807">
          <cell r="C4807">
            <v>96120</v>
          </cell>
          <cell r="D4807">
            <v>0.66290000000000004</v>
          </cell>
        </row>
        <row r="4808">
          <cell r="C4808">
            <v>96140</v>
          </cell>
          <cell r="D4808">
            <v>0.60119999999999996</v>
          </cell>
        </row>
        <row r="4809">
          <cell r="C4809">
            <v>96160</v>
          </cell>
          <cell r="D4809">
            <v>0.63239999999999996</v>
          </cell>
        </row>
        <row r="4810">
          <cell r="C4810">
            <v>96180</v>
          </cell>
          <cell r="D4810">
            <v>0.6139</v>
          </cell>
        </row>
        <row r="4811">
          <cell r="C4811">
            <v>96200</v>
          </cell>
          <cell r="D4811">
            <v>0.52339999999999998</v>
          </cell>
        </row>
        <row r="4812">
          <cell r="C4812">
            <v>96220</v>
          </cell>
          <cell r="D4812">
            <v>0.57150000000000001</v>
          </cell>
        </row>
        <row r="4813">
          <cell r="C4813">
            <v>96240</v>
          </cell>
          <cell r="D4813">
            <v>0.58740000000000003</v>
          </cell>
        </row>
        <row r="4814">
          <cell r="C4814">
            <v>96260</v>
          </cell>
          <cell r="D4814">
            <v>0.62560000000000004</v>
          </cell>
        </row>
        <row r="4815">
          <cell r="C4815">
            <v>96280</v>
          </cell>
          <cell r="D4815">
            <v>0.56520000000000004</v>
          </cell>
        </row>
        <row r="4816">
          <cell r="C4816">
            <v>96300</v>
          </cell>
          <cell r="D4816">
            <v>0.5585</v>
          </cell>
        </row>
        <row r="4817">
          <cell r="C4817">
            <v>96320</v>
          </cell>
          <cell r="D4817">
            <v>0.61240000000000006</v>
          </cell>
        </row>
        <row r="4818">
          <cell r="C4818">
            <v>96340</v>
          </cell>
          <cell r="D4818">
            <v>0.62870000000000004</v>
          </cell>
        </row>
        <row r="4819">
          <cell r="C4819">
            <v>96360</v>
          </cell>
          <cell r="D4819">
            <v>0.67290000000000005</v>
          </cell>
        </row>
        <row r="4820">
          <cell r="C4820">
            <v>96380</v>
          </cell>
          <cell r="D4820">
            <v>0.66149999999999998</v>
          </cell>
        </row>
        <row r="4821">
          <cell r="C4821">
            <v>96400</v>
          </cell>
          <cell r="D4821">
            <v>0.65910000000000002</v>
          </cell>
        </row>
        <row r="4822">
          <cell r="C4822">
            <v>96420</v>
          </cell>
          <cell r="D4822">
            <v>0.64019999999999999</v>
          </cell>
        </row>
        <row r="4823">
          <cell r="C4823">
            <v>96440</v>
          </cell>
          <cell r="D4823">
            <v>0.59670000000000001</v>
          </cell>
        </row>
        <row r="4824">
          <cell r="C4824">
            <v>96460</v>
          </cell>
          <cell r="D4824">
            <v>0.59219999999999995</v>
          </cell>
        </row>
        <row r="4825">
          <cell r="C4825">
            <v>96480</v>
          </cell>
          <cell r="D4825">
            <v>0.60860000000000003</v>
          </cell>
        </row>
        <row r="4826">
          <cell r="C4826">
            <v>96500</v>
          </cell>
          <cell r="D4826">
            <v>0.65649999999999997</v>
          </cell>
        </row>
        <row r="4827">
          <cell r="C4827">
            <v>96520</v>
          </cell>
          <cell r="D4827">
            <v>0.68110000000000004</v>
          </cell>
        </row>
        <row r="4828">
          <cell r="C4828">
            <v>96540</v>
          </cell>
          <cell r="D4828">
            <v>0.62419999999999998</v>
          </cell>
        </row>
        <row r="4829">
          <cell r="C4829">
            <v>96560</v>
          </cell>
          <cell r="D4829">
            <v>0.69869999999999999</v>
          </cell>
        </row>
        <row r="4830">
          <cell r="C4830">
            <v>96580</v>
          </cell>
          <cell r="D4830">
            <v>0.626</v>
          </cell>
        </row>
        <row r="4831">
          <cell r="C4831">
            <v>96600</v>
          </cell>
          <cell r="D4831">
            <v>0.65710000000000002</v>
          </cell>
        </row>
        <row r="4832">
          <cell r="C4832">
            <v>96620</v>
          </cell>
          <cell r="D4832">
            <v>0.6804</v>
          </cell>
        </row>
        <row r="4833">
          <cell r="C4833">
            <v>96640</v>
          </cell>
          <cell r="D4833">
            <v>0.72809999999999997</v>
          </cell>
        </row>
        <row r="4834">
          <cell r="C4834">
            <v>96660</v>
          </cell>
          <cell r="D4834">
            <v>0.69420000000000004</v>
          </cell>
        </row>
        <row r="4835">
          <cell r="C4835">
            <v>96680</v>
          </cell>
          <cell r="D4835">
            <v>0.73960000000000004</v>
          </cell>
        </row>
        <row r="4836">
          <cell r="C4836">
            <v>96700</v>
          </cell>
          <cell r="D4836">
            <v>0.74309999999999998</v>
          </cell>
        </row>
        <row r="4837">
          <cell r="C4837">
            <v>96720</v>
          </cell>
          <cell r="D4837">
            <v>0.70299999999999996</v>
          </cell>
        </row>
        <row r="4838">
          <cell r="C4838">
            <v>96740</v>
          </cell>
          <cell r="D4838">
            <v>0.71030000000000004</v>
          </cell>
        </row>
        <row r="4839">
          <cell r="C4839">
            <v>96760</v>
          </cell>
          <cell r="D4839">
            <v>0.74339999999999995</v>
          </cell>
        </row>
        <row r="4840">
          <cell r="C4840">
            <v>96780</v>
          </cell>
          <cell r="D4840">
            <v>0.73499999999999999</v>
          </cell>
        </row>
        <row r="4841">
          <cell r="C4841">
            <v>96800</v>
          </cell>
          <cell r="D4841">
            <v>0.6986</v>
          </cell>
        </row>
        <row r="4842">
          <cell r="C4842">
            <v>96820</v>
          </cell>
          <cell r="D4842">
            <v>0.71889999999999998</v>
          </cell>
        </row>
        <row r="4843">
          <cell r="C4843">
            <v>96840</v>
          </cell>
          <cell r="D4843">
            <v>0.60650000000000004</v>
          </cell>
        </row>
        <row r="4844">
          <cell r="C4844">
            <v>96860</v>
          </cell>
          <cell r="D4844">
            <v>0.60160000000000002</v>
          </cell>
        </row>
        <row r="4845">
          <cell r="C4845">
            <v>96880</v>
          </cell>
          <cell r="D4845">
            <v>0.61350000000000005</v>
          </cell>
        </row>
        <row r="4846">
          <cell r="C4846">
            <v>96900</v>
          </cell>
          <cell r="D4846">
            <v>0.63600000000000001</v>
          </cell>
        </row>
        <row r="4847">
          <cell r="C4847">
            <v>96920</v>
          </cell>
          <cell r="D4847">
            <v>0.60519999999999996</v>
          </cell>
        </row>
        <row r="4848">
          <cell r="C4848">
            <v>96940</v>
          </cell>
          <cell r="D4848">
            <v>0.57640000000000002</v>
          </cell>
        </row>
        <row r="4849">
          <cell r="C4849">
            <v>96960</v>
          </cell>
          <cell r="D4849">
            <v>0.58740000000000003</v>
          </cell>
        </row>
        <row r="4850">
          <cell r="C4850">
            <v>96980</v>
          </cell>
          <cell r="D4850">
            <v>0.59850000000000003</v>
          </cell>
        </row>
        <row r="4851">
          <cell r="C4851">
            <v>97000</v>
          </cell>
          <cell r="D4851">
            <v>0.60809999999999997</v>
          </cell>
        </row>
        <row r="4852">
          <cell r="C4852">
            <v>97020</v>
          </cell>
          <cell r="D4852">
            <v>0.62960000000000005</v>
          </cell>
        </row>
        <row r="4853">
          <cell r="C4853">
            <v>97040</v>
          </cell>
          <cell r="D4853">
            <v>0.6109</v>
          </cell>
        </row>
        <row r="4854">
          <cell r="C4854">
            <v>97060</v>
          </cell>
          <cell r="D4854">
            <v>0.62290000000000001</v>
          </cell>
        </row>
        <row r="4855">
          <cell r="C4855">
            <v>97080</v>
          </cell>
          <cell r="D4855">
            <v>0.60519999999999996</v>
          </cell>
        </row>
        <row r="4856">
          <cell r="C4856">
            <v>97100</v>
          </cell>
          <cell r="D4856">
            <v>0.64</v>
          </cell>
        </row>
        <row r="4857">
          <cell r="C4857">
            <v>97120</v>
          </cell>
          <cell r="D4857">
            <v>0.68879999999999997</v>
          </cell>
        </row>
        <row r="4858">
          <cell r="C4858">
            <v>97140</v>
          </cell>
          <cell r="D4858">
            <v>0.7198</v>
          </cell>
        </row>
        <row r="4859">
          <cell r="C4859">
            <v>97160</v>
          </cell>
          <cell r="D4859">
            <v>0.69589999999999996</v>
          </cell>
        </row>
        <row r="4860">
          <cell r="C4860">
            <v>97180</v>
          </cell>
          <cell r="D4860">
            <v>0.66069999999999995</v>
          </cell>
        </row>
        <row r="4861">
          <cell r="C4861">
            <v>97200</v>
          </cell>
          <cell r="D4861">
            <v>0.68279999999999996</v>
          </cell>
        </row>
        <row r="4862">
          <cell r="C4862">
            <v>97220</v>
          </cell>
          <cell r="D4862">
            <v>0.68100000000000005</v>
          </cell>
        </row>
        <row r="4863">
          <cell r="C4863">
            <v>97240</v>
          </cell>
          <cell r="D4863">
            <v>0.71209999999999996</v>
          </cell>
        </row>
        <row r="4864">
          <cell r="C4864">
            <v>97260</v>
          </cell>
          <cell r="D4864">
            <v>0.69969999999999999</v>
          </cell>
        </row>
        <row r="4865">
          <cell r="C4865">
            <v>97280</v>
          </cell>
          <cell r="D4865">
            <v>0.71550000000000002</v>
          </cell>
        </row>
        <row r="4866">
          <cell r="C4866">
            <v>97300</v>
          </cell>
          <cell r="D4866">
            <v>0.66900000000000004</v>
          </cell>
        </row>
        <row r="4867">
          <cell r="C4867">
            <v>97320</v>
          </cell>
          <cell r="D4867">
            <v>0.70330000000000004</v>
          </cell>
        </row>
        <row r="4868">
          <cell r="C4868">
            <v>97340</v>
          </cell>
          <cell r="D4868">
            <v>0.69910000000000005</v>
          </cell>
        </row>
        <row r="4869">
          <cell r="C4869">
            <v>97360</v>
          </cell>
          <cell r="D4869">
            <v>0.66390000000000005</v>
          </cell>
        </row>
        <row r="4870">
          <cell r="C4870">
            <v>97380</v>
          </cell>
          <cell r="D4870">
            <v>0.63660000000000005</v>
          </cell>
        </row>
        <row r="4871">
          <cell r="C4871">
            <v>97400</v>
          </cell>
          <cell r="D4871">
            <v>0.65439999999999998</v>
          </cell>
        </row>
        <row r="4872">
          <cell r="C4872">
            <v>97420</v>
          </cell>
          <cell r="D4872">
            <v>0.65539999999999998</v>
          </cell>
        </row>
        <row r="4873">
          <cell r="C4873">
            <v>97440</v>
          </cell>
          <cell r="D4873">
            <v>0.78790000000000004</v>
          </cell>
        </row>
        <row r="4874">
          <cell r="C4874">
            <v>97460</v>
          </cell>
          <cell r="D4874">
            <v>0.71130000000000004</v>
          </cell>
        </row>
        <row r="4875">
          <cell r="C4875">
            <v>97480</v>
          </cell>
          <cell r="D4875">
            <v>0.70289999999999997</v>
          </cell>
        </row>
        <row r="4876">
          <cell r="C4876">
            <v>97500</v>
          </cell>
          <cell r="D4876">
            <v>0.74429999999999996</v>
          </cell>
        </row>
        <row r="4877">
          <cell r="C4877">
            <v>97520</v>
          </cell>
          <cell r="D4877">
            <v>0.73260000000000003</v>
          </cell>
        </row>
        <row r="4878">
          <cell r="C4878">
            <v>97540</v>
          </cell>
          <cell r="D4878">
            <v>0.74</v>
          </cell>
        </row>
        <row r="4879">
          <cell r="C4879">
            <v>97560</v>
          </cell>
          <cell r="D4879">
            <v>0.77969999999999995</v>
          </cell>
        </row>
        <row r="4880">
          <cell r="C4880">
            <v>97580</v>
          </cell>
          <cell r="D4880">
            <v>0.61080000000000001</v>
          </cell>
        </row>
        <row r="4881">
          <cell r="C4881">
            <v>97600</v>
          </cell>
          <cell r="D4881">
            <v>0.66930000000000001</v>
          </cell>
        </row>
        <row r="4882">
          <cell r="C4882">
            <v>97620</v>
          </cell>
          <cell r="D4882">
            <v>0.66610000000000003</v>
          </cell>
        </row>
        <row r="4883">
          <cell r="C4883">
            <v>97640</v>
          </cell>
          <cell r="D4883">
            <v>0.68030000000000002</v>
          </cell>
        </row>
        <row r="4884">
          <cell r="C4884">
            <v>97660</v>
          </cell>
          <cell r="D4884">
            <v>0.69920000000000004</v>
          </cell>
        </row>
        <row r="4885">
          <cell r="C4885">
            <v>97680</v>
          </cell>
          <cell r="D4885">
            <v>0.66949999999999998</v>
          </cell>
        </row>
        <row r="4886">
          <cell r="C4886">
            <v>97700</v>
          </cell>
          <cell r="D4886">
            <v>0.70530000000000004</v>
          </cell>
        </row>
        <row r="4887">
          <cell r="C4887">
            <v>97720</v>
          </cell>
          <cell r="D4887">
            <v>0.72440000000000004</v>
          </cell>
        </row>
        <row r="4888">
          <cell r="C4888">
            <v>97740</v>
          </cell>
          <cell r="D4888">
            <v>0.71530000000000005</v>
          </cell>
        </row>
        <row r="4889">
          <cell r="C4889">
            <v>97760</v>
          </cell>
          <cell r="D4889">
            <v>0.69699999999999995</v>
          </cell>
        </row>
        <row r="4890">
          <cell r="C4890">
            <v>97780</v>
          </cell>
          <cell r="D4890">
            <v>0.6946</v>
          </cell>
        </row>
        <row r="4891">
          <cell r="C4891">
            <v>97800</v>
          </cell>
          <cell r="D4891">
            <v>0.71830000000000005</v>
          </cell>
        </row>
        <row r="4892">
          <cell r="C4892">
            <v>97820</v>
          </cell>
          <cell r="D4892">
            <v>0.72040000000000004</v>
          </cell>
        </row>
        <row r="4893">
          <cell r="C4893">
            <v>97840</v>
          </cell>
          <cell r="D4893">
            <v>0.74780000000000002</v>
          </cell>
        </row>
        <row r="4894">
          <cell r="C4894">
            <v>97860</v>
          </cell>
          <cell r="D4894">
            <v>0.70140000000000002</v>
          </cell>
        </row>
        <row r="4895">
          <cell r="C4895">
            <v>97880</v>
          </cell>
          <cell r="D4895">
            <v>0.70930000000000004</v>
          </cell>
        </row>
        <row r="4896">
          <cell r="C4896">
            <v>97900</v>
          </cell>
          <cell r="D4896">
            <v>0.66569999999999996</v>
          </cell>
        </row>
        <row r="4897">
          <cell r="C4897">
            <v>97920</v>
          </cell>
          <cell r="D4897">
            <v>0.72089999999999999</v>
          </cell>
        </row>
        <row r="4898">
          <cell r="C4898">
            <v>97940</v>
          </cell>
          <cell r="D4898">
            <v>0.74</v>
          </cell>
        </row>
        <row r="4899">
          <cell r="C4899">
            <v>97960</v>
          </cell>
          <cell r="D4899">
            <v>0.74760000000000004</v>
          </cell>
        </row>
        <row r="4900">
          <cell r="C4900">
            <v>97980</v>
          </cell>
          <cell r="D4900">
            <v>0.74650000000000005</v>
          </cell>
        </row>
        <row r="4901">
          <cell r="C4901">
            <v>98000</v>
          </cell>
          <cell r="D4901">
            <v>0.71930000000000005</v>
          </cell>
        </row>
        <row r="4902">
          <cell r="C4902">
            <v>98020</v>
          </cell>
          <cell r="D4902">
            <v>0.65459999999999996</v>
          </cell>
        </row>
        <row r="4903">
          <cell r="C4903">
            <v>98040</v>
          </cell>
          <cell r="D4903">
            <v>0.61129999999999995</v>
          </cell>
        </row>
        <row r="4904">
          <cell r="C4904">
            <v>98060</v>
          </cell>
          <cell r="D4904">
            <v>0.6149</v>
          </cell>
        </row>
        <row r="4905">
          <cell r="C4905">
            <v>98080</v>
          </cell>
          <cell r="D4905">
            <v>0.64339999999999997</v>
          </cell>
        </row>
        <row r="4906">
          <cell r="C4906">
            <v>98100</v>
          </cell>
          <cell r="D4906">
            <v>0.67359999999999998</v>
          </cell>
        </row>
        <row r="4907">
          <cell r="C4907">
            <v>98120</v>
          </cell>
          <cell r="D4907">
            <v>0.69699999999999995</v>
          </cell>
        </row>
        <row r="4908">
          <cell r="C4908">
            <v>98140</v>
          </cell>
          <cell r="D4908">
            <v>0.69910000000000005</v>
          </cell>
        </row>
        <row r="4909">
          <cell r="C4909">
            <v>98160</v>
          </cell>
          <cell r="D4909">
            <v>0.66259999999999997</v>
          </cell>
        </row>
        <row r="4910">
          <cell r="C4910">
            <v>98180</v>
          </cell>
          <cell r="D4910">
            <v>0.68689999999999996</v>
          </cell>
        </row>
        <row r="4911">
          <cell r="C4911">
            <v>98200</v>
          </cell>
          <cell r="D4911">
            <v>0.71260000000000001</v>
          </cell>
        </row>
        <row r="4912">
          <cell r="C4912">
            <v>98220</v>
          </cell>
          <cell r="D4912">
            <v>0.70630000000000004</v>
          </cell>
        </row>
        <row r="4913">
          <cell r="C4913">
            <v>98240</v>
          </cell>
          <cell r="D4913">
            <v>0.7087</v>
          </cell>
        </row>
        <row r="4914">
          <cell r="C4914">
            <v>98260</v>
          </cell>
          <cell r="D4914">
            <v>0.69230000000000003</v>
          </cell>
        </row>
        <row r="4915">
          <cell r="C4915">
            <v>98280</v>
          </cell>
          <cell r="D4915">
            <v>0.67830000000000001</v>
          </cell>
        </row>
        <row r="4916">
          <cell r="C4916">
            <v>98300</v>
          </cell>
          <cell r="D4916">
            <v>0.67659999999999998</v>
          </cell>
        </row>
        <row r="4917">
          <cell r="C4917">
            <v>98320</v>
          </cell>
          <cell r="D4917">
            <v>0.67789999999999995</v>
          </cell>
        </row>
        <row r="4918">
          <cell r="C4918">
            <v>98340</v>
          </cell>
          <cell r="D4918">
            <v>0.68769999999999998</v>
          </cell>
        </row>
        <row r="4919">
          <cell r="C4919">
            <v>98360</v>
          </cell>
          <cell r="D4919">
            <v>0.6522</v>
          </cell>
        </row>
        <row r="4920">
          <cell r="C4920">
            <v>98380</v>
          </cell>
          <cell r="D4920">
            <v>0.65780000000000005</v>
          </cell>
        </row>
        <row r="4921">
          <cell r="C4921">
            <v>98400</v>
          </cell>
          <cell r="D4921">
            <v>0.6804</v>
          </cell>
        </row>
        <row r="4922">
          <cell r="C4922">
            <v>98420</v>
          </cell>
          <cell r="D4922">
            <v>0.68340000000000001</v>
          </cell>
        </row>
        <row r="4923">
          <cell r="C4923">
            <v>98440</v>
          </cell>
          <cell r="D4923">
            <v>0.70679999999999998</v>
          </cell>
        </row>
        <row r="4924">
          <cell r="C4924">
            <v>98460</v>
          </cell>
          <cell r="D4924">
            <v>0.71519999999999995</v>
          </cell>
        </row>
        <row r="4925">
          <cell r="C4925">
            <v>98480</v>
          </cell>
          <cell r="D4925">
            <v>0.70350000000000001</v>
          </cell>
        </row>
        <row r="4926">
          <cell r="C4926">
            <v>98500</v>
          </cell>
          <cell r="D4926">
            <v>0.71699999999999997</v>
          </cell>
        </row>
        <row r="4927">
          <cell r="C4927">
            <v>98520</v>
          </cell>
          <cell r="D4927">
            <v>0.67620000000000002</v>
          </cell>
        </row>
        <row r="4928">
          <cell r="C4928">
            <v>98540</v>
          </cell>
          <cell r="D4928">
            <v>0.68789999999999996</v>
          </cell>
        </row>
        <row r="4929">
          <cell r="C4929">
            <v>98560</v>
          </cell>
          <cell r="D4929">
            <v>0.68430000000000002</v>
          </cell>
        </row>
        <row r="4930">
          <cell r="C4930">
            <v>98580</v>
          </cell>
          <cell r="D4930">
            <v>0.71020000000000005</v>
          </cell>
        </row>
        <row r="4931">
          <cell r="C4931">
            <v>98600</v>
          </cell>
          <cell r="D4931">
            <v>0.71360000000000001</v>
          </cell>
        </row>
        <row r="4932">
          <cell r="C4932">
            <v>98620</v>
          </cell>
          <cell r="D4932">
            <v>0.70860000000000001</v>
          </cell>
        </row>
        <row r="4933">
          <cell r="C4933">
            <v>98640</v>
          </cell>
          <cell r="D4933">
            <v>0.71989999999999998</v>
          </cell>
        </row>
        <row r="4934">
          <cell r="C4934">
            <v>98660</v>
          </cell>
          <cell r="D4934">
            <v>0.73360000000000003</v>
          </cell>
        </row>
        <row r="4935">
          <cell r="C4935">
            <v>98680</v>
          </cell>
          <cell r="D4935">
            <v>0.74550000000000005</v>
          </cell>
        </row>
        <row r="4936">
          <cell r="C4936">
            <v>98700</v>
          </cell>
          <cell r="D4936">
            <v>0.71830000000000005</v>
          </cell>
        </row>
        <row r="4937">
          <cell r="C4937">
            <v>98720</v>
          </cell>
          <cell r="D4937">
            <v>0.74380000000000002</v>
          </cell>
        </row>
        <row r="4938">
          <cell r="C4938">
            <v>98740</v>
          </cell>
          <cell r="D4938">
            <v>0.71899999999999997</v>
          </cell>
        </row>
        <row r="4939">
          <cell r="C4939">
            <v>98760</v>
          </cell>
          <cell r="D4939">
            <v>0.74370000000000003</v>
          </cell>
        </row>
        <row r="4940">
          <cell r="C4940">
            <v>98780</v>
          </cell>
          <cell r="D4940">
            <v>0.73350000000000004</v>
          </cell>
        </row>
        <row r="4941">
          <cell r="C4941">
            <v>98800</v>
          </cell>
          <cell r="D4941">
            <v>0.72030000000000005</v>
          </cell>
        </row>
        <row r="4942">
          <cell r="C4942">
            <v>98820</v>
          </cell>
          <cell r="D4942">
            <v>0.71630000000000005</v>
          </cell>
        </row>
        <row r="4943">
          <cell r="C4943">
            <v>98840</v>
          </cell>
          <cell r="D4943">
            <v>0.74690000000000001</v>
          </cell>
        </row>
        <row r="4944">
          <cell r="C4944">
            <v>98860</v>
          </cell>
          <cell r="D4944">
            <v>0.68379999999999996</v>
          </cell>
        </row>
        <row r="4945">
          <cell r="C4945">
            <v>98880</v>
          </cell>
          <cell r="D4945">
            <v>0.66610000000000003</v>
          </cell>
        </row>
        <row r="4946">
          <cell r="C4946">
            <v>98900</v>
          </cell>
          <cell r="D4946">
            <v>0.62690000000000001</v>
          </cell>
        </row>
        <row r="4947">
          <cell r="C4947">
            <v>98920</v>
          </cell>
          <cell r="D4947">
            <v>0.62270000000000003</v>
          </cell>
        </row>
        <row r="4948">
          <cell r="C4948">
            <v>98940</v>
          </cell>
          <cell r="D4948">
            <v>0.68049999999999999</v>
          </cell>
        </row>
        <row r="4949">
          <cell r="C4949">
            <v>98960</v>
          </cell>
          <cell r="D4949">
            <v>0.66759999999999997</v>
          </cell>
        </row>
        <row r="4950">
          <cell r="C4950">
            <v>98980</v>
          </cell>
          <cell r="D4950">
            <v>0.69110000000000005</v>
          </cell>
        </row>
        <row r="4951">
          <cell r="C4951">
            <v>99000</v>
          </cell>
          <cell r="D4951">
            <v>0.66759999999999997</v>
          </cell>
        </row>
        <row r="4952">
          <cell r="C4952">
            <v>99020</v>
          </cell>
          <cell r="D4952">
            <v>0.66659999999999997</v>
          </cell>
        </row>
        <row r="4953">
          <cell r="C4953">
            <v>99040</v>
          </cell>
          <cell r="D4953">
            <v>0.64839999999999998</v>
          </cell>
        </row>
        <row r="4954">
          <cell r="C4954">
            <v>99060</v>
          </cell>
          <cell r="D4954">
            <v>0.66520000000000001</v>
          </cell>
        </row>
        <row r="4955">
          <cell r="C4955">
            <v>99080</v>
          </cell>
          <cell r="D4955">
            <v>0.6724</v>
          </cell>
        </row>
        <row r="4956">
          <cell r="C4956">
            <v>99100</v>
          </cell>
          <cell r="D4956">
            <v>0.60289999999999999</v>
          </cell>
        </row>
        <row r="4957">
          <cell r="C4957">
            <v>99120</v>
          </cell>
          <cell r="D4957">
            <v>0.66610000000000003</v>
          </cell>
        </row>
        <row r="4958">
          <cell r="C4958">
            <v>99140</v>
          </cell>
          <cell r="D4958">
            <v>0.63859999999999995</v>
          </cell>
        </row>
        <row r="4959">
          <cell r="C4959">
            <v>99160</v>
          </cell>
          <cell r="D4959">
            <v>0.68789999999999996</v>
          </cell>
        </row>
        <row r="4960">
          <cell r="C4960">
            <v>99180</v>
          </cell>
          <cell r="D4960">
            <v>0.6986</v>
          </cell>
        </row>
        <row r="4961">
          <cell r="C4961">
            <v>99200</v>
          </cell>
          <cell r="D4961">
            <v>0.71840000000000004</v>
          </cell>
        </row>
        <row r="4962">
          <cell r="C4962">
            <v>99220</v>
          </cell>
          <cell r="D4962">
            <v>0.71960000000000002</v>
          </cell>
        </row>
        <row r="4963">
          <cell r="C4963">
            <v>99240</v>
          </cell>
          <cell r="D4963">
            <v>0.74829999999999997</v>
          </cell>
        </row>
        <row r="4964">
          <cell r="C4964">
            <v>99260</v>
          </cell>
          <cell r="D4964">
            <v>0.7077</v>
          </cell>
        </row>
        <row r="4965">
          <cell r="C4965">
            <v>99280</v>
          </cell>
          <cell r="D4965">
            <v>0.68010000000000004</v>
          </cell>
        </row>
        <row r="4966">
          <cell r="C4966">
            <v>99300</v>
          </cell>
          <cell r="D4966">
            <v>0.68369999999999997</v>
          </cell>
        </row>
        <row r="4967">
          <cell r="C4967">
            <v>99320</v>
          </cell>
          <cell r="D4967">
            <v>0.6653</v>
          </cell>
        </row>
        <row r="4968">
          <cell r="C4968">
            <v>99340</v>
          </cell>
          <cell r="D4968">
            <v>0.64329999999999998</v>
          </cell>
        </row>
        <row r="4969">
          <cell r="C4969">
            <v>99360</v>
          </cell>
          <cell r="D4969">
            <v>0.66720000000000002</v>
          </cell>
        </row>
        <row r="4970">
          <cell r="C4970">
            <v>99380</v>
          </cell>
          <cell r="D4970">
            <v>0.63959999999999995</v>
          </cell>
        </row>
        <row r="4971">
          <cell r="C4971">
            <v>99400</v>
          </cell>
          <cell r="D4971">
            <v>0.64790000000000003</v>
          </cell>
        </row>
        <row r="4972">
          <cell r="C4972">
            <v>99420</v>
          </cell>
          <cell r="D4972">
            <v>0.63160000000000005</v>
          </cell>
        </row>
        <row r="4973">
          <cell r="C4973">
            <v>99440</v>
          </cell>
          <cell r="D4973">
            <v>0.62160000000000004</v>
          </cell>
        </row>
        <row r="4974">
          <cell r="C4974">
            <v>99460</v>
          </cell>
          <cell r="D4974">
            <v>0.65890000000000004</v>
          </cell>
        </row>
        <row r="4975">
          <cell r="C4975">
            <v>99480</v>
          </cell>
          <cell r="D4975">
            <v>0.65749999999999997</v>
          </cell>
        </row>
        <row r="4976">
          <cell r="C4976">
            <v>99500</v>
          </cell>
          <cell r="D4976">
            <v>0.70809999999999995</v>
          </cell>
        </row>
        <row r="4977">
          <cell r="C4977">
            <v>99520</v>
          </cell>
          <cell r="D4977">
            <v>0.70499999999999996</v>
          </cell>
        </row>
        <row r="4978">
          <cell r="C4978">
            <v>99540</v>
          </cell>
          <cell r="D4978">
            <v>0.71289999999999998</v>
          </cell>
        </row>
        <row r="4979">
          <cell r="C4979">
            <v>99560</v>
          </cell>
          <cell r="D4979">
            <v>0.6371</v>
          </cell>
        </row>
        <row r="4980">
          <cell r="C4980">
            <v>99580</v>
          </cell>
          <cell r="D4980">
            <v>0.63949999999999996</v>
          </cell>
        </row>
        <row r="4981">
          <cell r="C4981">
            <v>99600</v>
          </cell>
          <cell r="D4981">
            <v>0.67010000000000003</v>
          </cell>
        </row>
        <row r="4982">
          <cell r="C4982">
            <v>99620</v>
          </cell>
          <cell r="D4982">
            <v>0.6946</v>
          </cell>
        </row>
        <row r="4983">
          <cell r="C4983">
            <v>99640</v>
          </cell>
          <cell r="D4983">
            <v>0.70289999999999997</v>
          </cell>
        </row>
        <row r="4984">
          <cell r="C4984">
            <v>99660</v>
          </cell>
          <cell r="D4984">
            <v>0.70240000000000002</v>
          </cell>
        </row>
        <row r="4985">
          <cell r="C4985">
            <v>99680</v>
          </cell>
          <cell r="D4985">
            <v>0.67300000000000004</v>
          </cell>
        </row>
        <row r="4986">
          <cell r="C4986">
            <v>99700</v>
          </cell>
          <cell r="D4986">
            <v>0.67169999999999996</v>
          </cell>
        </row>
        <row r="4987">
          <cell r="C4987">
            <v>99720</v>
          </cell>
          <cell r="D4987">
            <v>0.68979999999999997</v>
          </cell>
        </row>
        <row r="4988">
          <cell r="C4988">
            <v>99740</v>
          </cell>
          <cell r="D4988">
            <v>0.73109999999999997</v>
          </cell>
        </row>
        <row r="4989">
          <cell r="C4989">
            <v>99760</v>
          </cell>
          <cell r="D4989">
            <v>0.70330000000000004</v>
          </cell>
        </row>
        <row r="4990">
          <cell r="C4990">
            <v>99780</v>
          </cell>
          <cell r="D4990">
            <v>0.69189999999999996</v>
          </cell>
        </row>
        <row r="4991">
          <cell r="C4991">
            <v>99800</v>
          </cell>
          <cell r="D4991">
            <v>0.73429999999999995</v>
          </cell>
        </row>
        <row r="4992">
          <cell r="C4992">
            <v>99820</v>
          </cell>
          <cell r="D4992">
            <v>0.7359</v>
          </cell>
        </row>
        <row r="4993">
          <cell r="C4993">
            <v>99840</v>
          </cell>
          <cell r="D4993">
            <v>0.71489999999999998</v>
          </cell>
        </row>
        <row r="4994">
          <cell r="C4994">
            <v>99860</v>
          </cell>
          <cell r="D4994">
            <v>0.71950000000000003</v>
          </cell>
        </row>
        <row r="4995">
          <cell r="C4995">
            <v>99880</v>
          </cell>
          <cell r="D4995">
            <v>0.7268</v>
          </cell>
        </row>
        <row r="4996">
          <cell r="C4996">
            <v>99900</v>
          </cell>
          <cell r="D4996">
            <v>0.74660000000000004</v>
          </cell>
        </row>
        <row r="4997">
          <cell r="C4997">
            <v>99920</v>
          </cell>
          <cell r="D4997">
            <v>0.72870000000000001</v>
          </cell>
        </row>
        <row r="4998">
          <cell r="C4998">
            <v>99940</v>
          </cell>
          <cell r="D4998">
            <v>0.73060000000000003</v>
          </cell>
        </row>
        <row r="4999">
          <cell r="C4999">
            <v>99960</v>
          </cell>
          <cell r="D4999">
            <v>0.73619999999999997</v>
          </cell>
        </row>
        <row r="5000">
          <cell r="C5000">
            <v>99980</v>
          </cell>
          <cell r="D5000">
            <v>0.68279999999999996</v>
          </cell>
        </row>
        <row r="5001">
          <cell r="C5001">
            <v>100000</v>
          </cell>
          <cell r="D5001">
            <v>0.61950000000000005</v>
          </cell>
        </row>
        <row r="5002">
          <cell r="C5002">
            <v>100020</v>
          </cell>
          <cell r="D5002">
            <v>0.67010000000000003</v>
          </cell>
        </row>
        <row r="5003">
          <cell r="C5003">
            <v>100040</v>
          </cell>
          <cell r="D5003">
            <v>0.67849999999999999</v>
          </cell>
        </row>
        <row r="5004">
          <cell r="C5004">
            <v>100060</v>
          </cell>
          <cell r="D5004">
            <v>0.63619999999999999</v>
          </cell>
        </row>
        <row r="5005">
          <cell r="C5005">
            <v>100080</v>
          </cell>
          <cell r="D5005">
            <v>0.6956</v>
          </cell>
        </row>
        <row r="5006">
          <cell r="C5006">
            <v>100100</v>
          </cell>
          <cell r="D5006">
            <v>0.69389999999999996</v>
          </cell>
        </row>
        <row r="5007">
          <cell r="C5007">
            <v>100120</v>
          </cell>
          <cell r="D5007">
            <v>0.71930000000000005</v>
          </cell>
        </row>
        <row r="5008">
          <cell r="C5008">
            <v>100140</v>
          </cell>
          <cell r="D5008">
            <v>0.6855</v>
          </cell>
        </row>
        <row r="5009">
          <cell r="C5009">
            <v>100160</v>
          </cell>
          <cell r="D5009">
            <v>0.67779999999999996</v>
          </cell>
        </row>
        <row r="5010">
          <cell r="C5010">
            <v>100180</v>
          </cell>
          <cell r="D5010">
            <v>0.66790000000000005</v>
          </cell>
        </row>
        <row r="5011">
          <cell r="C5011">
            <v>100200</v>
          </cell>
          <cell r="D5011">
            <v>0.70989999999999998</v>
          </cell>
        </row>
        <row r="5012">
          <cell r="C5012">
            <v>100220</v>
          </cell>
          <cell r="D5012">
            <v>0.68840000000000001</v>
          </cell>
        </row>
        <row r="5013">
          <cell r="C5013">
            <v>100240</v>
          </cell>
          <cell r="D5013">
            <v>0.6724</v>
          </cell>
        </row>
        <row r="5014">
          <cell r="C5014">
            <v>100260</v>
          </cell>
          <cell r="D5014">
            <v>0.67459999999999998</v>
          </cell>
        </row>
        <row r="5015">
          <cell r="C5015">
            <v>100280</v>
          </cell>
          <cell r="D5015">
            <v>0.67879999999999996</v>
          </cell>
        </row>
        <row r="5016">
          <cell r="C5016">
            <v>100300</v>
          </cell>
          <cell r="D5016">
            <v>0.63849999999999996</v>
          </cell>
        </row>
        <row r="5017">
          <cell r="C5017">
            <v>100320</v>
          </cell>
          <cell r="D5017">
            <v>0.70940000000000003</v>
          </cell>
        </row>
        <row r="5018">
          <cell r="C5018">
            <v>100340</v>
          </cell>
          <cell r="D5018">
            <v>0.6835</v>
          </cell>
        </row>
        <row r="5019">
          <cell r="C5019">
            <v>100360</v>
          </cell>
          <cell r="D5019">
            <v>0.66790000000000005</v>
          </cell>
        </row>
        <row r="5020">
          <cell r="C5020">
            <v>100380</v>
          </cell>
          <cell r="D5020">
            <v>0.73070000000000002</v>
          </cell>
        </row>
        <row r="5021">
          <cell r="C5021">
            <v>100400</v>
          </cell>
          <cell r="D5021">
            <v>0.7056</v>
          </cell>
        </row>
        <row r="5022">
          <cell r="C5022">
            <v>100420</v>
          </cell>
          <cell r="D5022">
            <v>0.71140000000000003</v>
          </cell>
        </row>
        <row r="5023">
          <cell r="C5023">
            <v>100440</v>
          </cell>
          <cell r="D5023">
            <v>0.70379999999999998</v>
          </cell>
        </row>
        <row r="5024">
          <cell r="C5024">
            <v>100460</v>
          </cell>
          <cell r="D5024">
            <v>0.68579999999999997</v>
          </cell>
        </row>
        <row r="5025">
          <cell r="C5025">
            <v>100480</v>
          </cell>
          <cell r="D5025">
            <v>0.69779999999999998</v>
          </cell>
        </row>
        <row r="5026">
          <cell r="C5026">
            <v>100500</v>
          </cell>
          <cell r="D5026">
            <v>0.72109999999999996</v>
          </cell>
        </row>
        <row r="5027">
          <cell r="C5027">
            <v>100520</v>
          </cell>
          <cell r="D5027">
            <v>0.7409</v>
          </cell>
        </row>
        <row r="5028">
          <cell r="C5028">
            <v>100540</v>
          </cell>
          <cell r="D5028">
            <v>0.70909999999999995</v>
          </cell>
        </row>
        <row r="5029">
          <cell r="C5029">
            <v>100560</v>
          </cell>
          <cell r="D5029">
            <v>0.70509999999999995</v>
          </cell>
        </row>
        <row r="5030">
          <cell r="C5030">
            <v>100580</v>
          </cell>
          <cell r="D5030">
            <v>0.69299999999999995</v>
          </cell>
        </row>
        <row r="5031">
          <cell r="C5031">
            <v>100600</v>
          </cell>
          <cell r="D5031">
            <v>0.67020000000000002</v>
          </cell>
        </row>
        <row r="5032">
          <cell r="C5032">
            <v>100620</v>
          </cell>
          <cell r="D5032">
            <v>0.6986</v>
          </cell>
        </row>
        <row r="5033">
          <cell r="C5033">
            <v>100640</v>
          </cell>
          <cell r="D5033">
            <v>0.67269999999999996</v>
          </cell>
        </row>
        <row r="5034">
          <cell r="C5034">
            <v>100660</v>
          </cell>
          <cell r="D5034">
            <v>0.72</v>
          </cell>
        </row>
        <row r="5035">
          <cell r="C5035">
            <v>100680</v>
          </cell>
          <cell r="D5035">
            <v>0.72929999999999995</v>
          </cell>
        </row>
        <row r="5036">
          <cell r="C5036">
            <v>100700</v>
          </cell>
          <cell r="D5036">
            <v>0.70740000000000003</v>
          </cell>
        </row>
        <row r="5037">
          <cell r="C5037">
            <v>100720</v>
          </cell>
          <cell r="D5037">
            <v>0.71599999999999997</v>
          </cell>
        </row>
        <row r="5038">
          <cell r="C5038">
            <v>100740</v>
          </cell>
          <cell r="D5038">
            <v>0.72270000000000001</v>
          </cell>
        </row>
        <row r="5039">
          <cell r="C5039">
            <v>100760</v>
          </cell>
          <cell r="D5039">
            <v>0.73109999999999997</v>
          </cell>
        </row>
        <row r="5040">
          <cell r="C5040">
            <v>100780</v>
          </cell>
          <cell r="D5040">
            <v>0.73699999999999999</v>
          </cell>
        </row>
        <row r="5041">
          <cell r="C5041">
            <v>100800</v>
          </cell>
          <cell r="D5041">
            <v>0.73540000000000005</v>
          </cell>
        </row>
        <row r="5042">
          <cell r="C5042">
            <v>100820</v>
          </cell>
          <cell r="D5042">
            <v>0.72829999999999995</v>
          </cell>
        </row>
        <row r="5043">
          <cell r="C5043">
            <v>100840</v>
          </cell>
          <cell r="D5043">
            <v>0.72050000000000003</v>
          </cell>
        </row>
        <row r="5044">
          <cell r="C5044">
            <v>100860</v>
          </cell>
          <cell r="D5044">
            <v>0.73019999999999996</v>
          </cell>
        </row>
        <row r="5045">
          <cell r="C5045">
            <v>100880</v>
          </cell>
          <cell r="D5045">
            <v>0.69159999999999999</v>
          </cell>
        </row>
        <row r="5046">
          <cell r="C5046">
            <v>100900</v>
          </cell>
          <cell r="D5046">
            <v>0.73</v>
          </cell>
        </row>
        <row r="5047">
          <cell r="C5047">
            <v>100920</v>
          </cell>
          <cell r="D5047">
            <v>0.71279999999999999</v>
          </cell>
        </row>
        <row r="5048">
          <cell r="C5048">
            <v>100940</v>
          </cell>
          <cell r="D5048">
            <v>0.72940000000000005</v>
          </cell>
        </row>
        <row r="5049">
          <cell r="C5049">
            <v>100960</v>
          </cell>
          <cell r="D5049">
            <v>0.7056</v>
          </cell>
        </row>
        <row r="5050">
          <cell r="C5050">
            <v>100980</v>
          </cell>
          <cell r="D5050">
            <v>0.71840000000000004</v>
          </cell>
        </row>
        <row r="5051">
          <cell r="C5051">
            <v>101000</v>
          </cell>
          <cell r="D5051">
            <v>0.68869999999999998</v>
          </cell>
        </row>
        <row r="5052">
          <cell r="C5052">
            <v>101020</v>
          </cell>
          <cell r="D5052">
            <v>0.64410000000000001</v>
          </cell>
        </row>
        <row r="5053">
          <cell r="C5053">
            <v>101040</v>
          </cell>
          <cell r="D5053">
            <v>0.71250000000000002</v>
          </cell>
        </row>
        <row r="5054">
          <cell r="C5054">
            <v>101060</v>
          </cell>
          <cell r="D5054">
            <v>0.70479999999999998</v>
          </cell>
        </row>
        <row r="5055">
          <cell r="C5055">
            <v>101080</v>
          </cell>
          <cell r="D5055">
            <v>0.70550000000000002</v>
          </cell>
        </row>
        <row r="5056">
          <cell r="C5056">
            <v>101100</v>
          </cell>
          <cell r="D5056">
            <v>0.72789999999999999</v>
          </cell>
        </row>
        <row r="5057">
          <cell r="C5057">
            <v>101120</v>
          </cell>
          <cell r="D5057">
            <v>0.7339</v>
          </cell>
        </row>
        <row r="5058">
          <cell r="C5058">
            <v>101140</v>
          </cell>
          <cell r="D5058">
            <v>0.73129999999999995</v>
          </cell>
        </row>
        <row r="5059">
          <cell r="C5059">
            <v>101160</v>
          </cell>
          <cell r="D5059">
            <v>0.73970000000000002</v>
          </cell>
        </row>
        <row r="5060">
          <cell r="C5060">
            <v>101180</v>
          </cell>
          <cell r="D5060">
            <v>0.7268</v>
          </cell>
        </row>
        <row r="5061">
          <cell r="C5061">
            <v>101200</v>
          </cell>
          <cell r="D5061">
            <v>0.73050000000000004</v>
          </cell>
        </row>
        <row r="5062">
          <cell r="C5062">
            <v>101220</v>
          </cell>
          <cell r="D5062">
            <v>0.68869999999999998</v>
          </cell>
        </row>
        <row r="5063">
          <cell r="C5063">
            <v>101240</v>
          </cell>
          <cell r="D5063">
            <v>0.73850000000000005</v>
          </cell>
        </row>
        <row r="5064">
          <cell r="C5064">
            <v>101260</v>
          </cell>
          <cell r="D5064">
            <v>0.73819999999999997</v>
          </cell>
        </row>
        <row r="5065">
          <cell r="C5065">
            <v>101280</v>
          </cell>
          <cell r="D5065">
            <v>0.71989999999999998</v>
          </cell>
        </row>
        <row r="5066">
          <cell r="C5066">
            <v>101300</v>
          </cell>
          <cell r="D5066">
            <v>0.73340000000000005</v>
          </cell>
        </row>
        <row r="5067">
          <cell r="C5067">
            <v>101320</v>
          </cell>
          <cell r="D5067">
            <v>0.72970000000000002</v>
          </cell>
        </row>
        <row r="5068">
          <cell r="C5068">
            <v>101340</v>
          </cell>
          <cell r="D5068">
            <v>0.77310000000000001</v>
          </cell>
        </row>
        <row r="5069">
          <cell r="C5069">
            <v>101360</v>
          </cell>
          <cell r="D5069">
            <v>0.77629999999999999</v>
          </cell>
        </row>
        <row r="5070">
          <cell r="C5070">
            <v>101380</v>
          </cell>
          <cell r="D5070">
            <v>0.70940000000000003</v>
          </cell>
        </row>
        <row r="5071">
          <cell r="C5071">
            <v>101400</v>
          </cell>
          <cell r="D5071">
            <v>0.71779999999999999</v>
          </cell>
        </row>
        <row r="5072">
          <cell r="C5072">
            <v>101420</v>
          </cell>
          <cell r="D5072">
            <v>0.70540000000000003</v>
          </cell>
        </row>
        <row r="5073">
          <cell r="C5073">
            <v>101440</v>
          </cell>
          <cell r="D5073">
            <v>0.70530000000000004</v>
          </cell>
        </row>
        <row r="5074">
          <cell r="C5074">
            <v>101460</v>
          </cell>
          <cell r="D5074">
            <v>0.75960000000000005</v>
          </cell>
        </row>
        <row r="5075">
          <cell r="C5075">
            <v>101480</v>
          </cell>
          <cell r="D5075">
            <v>0.75629999999999997</v>
          </cell>
        </row>
        <row r="5076">
          <cell r="C5076">
            <v>101500</v>
          </cell>
          <cell r="D5076">
            <v>0.72450000000000003</v>
          </cell>
        </row>
        <row r="5077">
          <cell r="C5077">
            <v>101520</v>
          </cell>
          <cell r="D5077">
            <v>0.753</v>
          </cell>
        </row>
        <row r="5078">
          <cell r="C5078">
            <v>101540</v>
          </cell>
          <cell r="D5078">
            <v>0.75729999999999997</v>
          </cell>
        </row>
        <row r="5079">
          <cell r="C5079">
            <v>101560</v>
          </cell>
          <cell r="D5079">
            <v>0.7802</v>
          </cell>
        </row>
        <row r="5080">
          <cell r="C5080">
            <v>101580</v>
          </cell>
          <cell r="D5080">
            <v>0.64700000000000002</v>
          </cell>
        </row>
        <row r="5081">
          <cell r="C5081">
            <v>101600</v>
          </cell>
          <cell r="D5081">
            <v>0.76380000000000003</v>
          </cell>
        </row>
        <row r="5082">
          <cell r="C5082">
            <v>101620</v>
          </cell>
          <cell r="D5082">
            <v>0.73260000000000003</v>
          </cell>
        </row>
        <row r="5083">
          <cell r="C5083">
            <v>101640</v>
          </cell>
          <cell r="D5083">
            <v>0.75760000000000005</v>
          </cell>
        </row>
        <row r="5084">
          <cell r="C5084">
            <v>101660</v>
          </cell>
          <cell r="D5084">
            <v>0.75009999999999999</v>
          </cell>
        </row>
        <row r="5085">
          <cell r="C5085">
            <v>101680</v>
          </cell>
          <cell r="D5085">
            <v>0.71940000000000004</v>
          </cell>
        </row>
        <row r="5086">
          <cell r="C5086">
            <v>101700</v>
          </cell>
          <cell r="D5086">
            <v>0.70789999999999997</v>
          </cell>
        </row>
        <row r="5087">
          <cell r="C5087">
            <v>101720</v>
          </cell>
          <cell r="D5087">
            <v>0.73519999999999996</v>
          </cell>
        </row>
        <row r="5088">
          <cell r="C5088">
            <v>101740</v>
          </cell>
          <cell r="D5088">
            <v>0.71240000000000003</v>
          </cell>
        </row>
        <row r="5089">
          <cell r="C5089">
            <v>101760</v>
          </cell>
          <cell r="D5089">
            <v>0.70350000000000001</v>
          </cell>
        </row>
        <row r="5090">
          <cell r="C5090">
            <v>101780</v>
          </cell>
          <cell r="D5090">
            <v>0.71679999999999999</v>
          </cell>
        </row>
        <row r="5091">
          <cell r="C5091">
            <v>101800</v>
          </cell>
          <cell r="D5091">
            <v>0.71819999999999995</v>
          </cell>
        </row>
        <row r="5092">
          <cell r="C5092">
            <v>101820</v>
          </cell>
          <cell r="D5092">
            <v>0.71560000000000001</v>
          </cell>
        </row>
        <row r="5093">
          <cell r="C5093">
            <v>101840</v>
          </cell>
          <cell r="D5093">
            <v>0.72899999999999998</v>
          </cell>
        </row>
        <row r="5094">
          <cell r="C5094">
            <v>101860</v>
          </cell>
          <cell r="D5094">
            <v>0.75990000000000002</v>
          </cell>
        </row>
        <row r="5095">
          <cell r="C5095">
            <v>101880</v>
          </cell>
          <cell r="D5095">
            <v>0.73860000000000003</v>
          </cell>
        </row>
        <row r="5096">
          <cell r="C5096">
            <v>101900</v>
          </cell>
          <cell r="D5096">
            <v>0.71760000000000002</v>
          </cell>
        </row>
        <row r="5097">
          <cell r="C5097">
            <v>101920</v>
          </cell>
          <cell r="D5097">
            <v>0.75760000000000005</v>
          </cell>
        </row>
        <row r="5098">
          <cell r="C5098">
            <v>101940</v>
          </cell>
          <cell r="D5098">
            <v>0.76349999999999996</v>
          </cell>
        </row>
        <row r="5099">
          <cell r="C5099">
            <v>101960</v>
          </cell>
          <cell r="D5099">
            <v>0.71609999999999996</v>
          </cell>
        </row>
        <row r="5100">
          <cell r="C5100">
            <v>101980</v>
          </cell>
          <cell r="D5100">
            <v>0.70430000000000004</v>
          </cell>
        </row>
        <row r="5101">
          <cell r="C5101">
            <v>102000</v>
          </cell>
          <cell r="D5101">
            <v>0.7278</v>
          </cell>
        </row>
        <row r="5102">
          <cell r="C5102">
            <v>102020</v>
          </cell>
          <cell r="D5102">
            <v>0.7621</v>
          </cell>
        </row>
        <row r="5103">
          <cell r="C5103">
            <v>102040</v>
          </cell>
          <cell r="D5103">
            <v>0.75480000000000003</v>
          </cell>
        </row>
        <row r="5104">
          <cell r="C5104">
            <v>102060</v>
          </cell>
          <cell r="D5104">
            <v>0.74429999999999996</v>
          </cell>
        </row>
        <row r="5105">
          <cell r="C5105">
            <v>102080</v>
          </cell>
          <cell r="D5105">
            <v>0.74770000000000003</v>
          </cell>
        </row>
        <row r="5106">
          <cell r="C5106">
            <v>102100</v>
          </cell>
          <cell r="D5106">
            <v>0.73319999999999996</v>
          </cell>
        </row>
        <row r="5107">
          <cell r="C5107">
            <v>102120</v>
          </cell>
          <cell r="D5107">
            <v>0.72550000000000003</v>
          </cell>
        </row>
        <row r="5108">
          <cell r="C5108">
            <v>102140</v>
          </cell>
          <cell r="D5108">
            <v>0.69</v>
          </cell>
        </row>
        <row r="5109">
          <cell r="C5109">
            <v>102160</v>
          </cell>
          <cell r="D5109">
            <v>0.74270000000000003</v>
          </cell>
        </row>
        <row r="5110">
          <cell r="C5110">
            <v>102180</v>
          </cell>
          <cell r="D5110">
            <v>0.76129999999999998</v>
          </cell>
        </row>
        <row r="5111">
          <cell r="C5111">
            <v>102200</v>
          </cell>
          <cell r="D5111">
            <v>0.73160000000000003</v>
          </cell>
        </row>
        <row r="5112">
          <cell r="C5112">
            <v>102220</v>
          </cell>
          <cell r="D5112">
            <v>0.75570000000000004</v>
          </cell>
        </row>
        <row r="5113">
          <cell r="C5113">
            <v>102240</v>
          </cell>
          <cell r="D5113">
            <v>0.76259999999999994</v>
          </cell>
        </row>
        <row r="5114">
          <cell r="C5114">
            <v>102260</v>
          </cell>
          <cell r="D5114">
            <v>0.76629999999999998</v>
          </cell>
        </row>
        <row r="5115">
          <cell r="C5115">
            <v>102280</v>
          </cell>
          <cell r="D5115">
            <v>0.76670000000000005</v>
          </cell>
        </row>
        <row r="5116">
          <cell r="C5116">
            <v>102300</v>
          </cell>
          <cell r="D5116">
            <v>0.75719999999999998</v>
          </cell>
        </row>
        <row r="5117">
          <cell r="C5117">
            <v>102320</v>
          </cell>
          <cell r="D5117">
            <v>0.73350000000000004</v>
          </cell>
        </row>
        <row r="5118">
          <cell r="C5118">
            <v>102340</v>
          </cell>
          <cell r="D5118">
            <v>0.71870000000000001</v>
          </cell>
        </row>
        <row r="5119">
          <cell r="C5119">
            <v>102360</v>
          </cell>
          <cell r="D5119">
            <v>0.71579999999999999</v>
          </cell>
        </row>
        <row r="5120">
          <cell r="C5120">
            <v>102380</v>
          </cell>
          <cell r="D5120">
            <v>0.73060000000000003</v>
          </cell>
        </row>
        <row r="5121">
          <cell r="C5121">
            <v>102400</v>
          </cell>
          <cell r="D5121">
            <v>0.7238</v>
          </cell>
        </row>
        <row r="5122">
          <cell r="C5122">
            <v>102420</v>
          </cell>
          <cell r="D5122">
            <v>0.73750000000000004</v>
          </cell>
        </row>
        <row r="5123">
          <cell r="C5123">
            <v>102440</v>
          </cell>
          <cell r="D5123">
            <v>0.73480000000000001</v>
          </cell>
        </row>
        <row r="5124">
          <cell r="C5124">
            <v>102460</v>
          </cell>
          <cell r="D5124">
            <v>0.73850000000000005</v>
          </cell>
        </row>
        <row r="5125">
          <cell r="C5125">
            <v>102480</v>
          </cell>
          <cell r="D5125">
            <v>0.70950000000000002</v>
          </cell>
        </row>
        <row r="5126">
          <cell r="C5126">
            <v>102500</v>
          </cell>
          <cell r="D5126">
            <v>0.72950000000000004</v>
          </cell>
        </row>
        <row r="5127">
          <cell r="C5127">
            <v>102520</v>
          </cell>
          <cell r="D5127">
            <v>0.74170000000000003</v>
          </cell>
        </row>
        <row r="5128">
          <cell r="C5128">
            <v>102540</v>
          </cell>
          <cell r="D5128">
            <v>0.74890000000000001</v>
          </cell>
        </row>
        <row r="5129">
          <cell r="C5129">
            <v>102560</v>
          </cell>
          <cell r="D5129">
            <v>0.71909999999999996</v>
          </cell>
        </row>
        <row r="5130">
          <cell r="C5130">
            <v>102580</v>
          </cell>
          <cell r="D5130">
            <v>0.71360000000000001</v>
          </cell>
        </row>
        <row r="5131">
          <cell r="C5131">
            <v>102600</v>
          </cell>
          <cell r="D5131">
            <v>0.69750000000000001</v>
          </cell>
        </row>
        <row r="5132">
          <cell r="C5132">
            <v>102620</v>
          </cell>
          <cell r="D5132">
            <v>0.69950000000000001</v>
          </cell>
        </row>
        <row r="5133">
          <cell r="C5133">
            <v>102640</v>
          </cell>
          <cell r="D5133">
            <v>0.71030000000000004</v>
          </cell>
        </row>
        <row r="5134">
          <cell r="C5134">
            <v>102660</v>
          </cell>
          <cell r="D5134">
            <v>0.71309999999999996</v>
          </cell>
        </row>
        <row r="5135">
          <cell r="C5135">
            <v>102680</v>
          </cell>
          <cell r="D5135">
            <v>0.72929999999999995</v>
          </cell>
        </row>
        <row r="5136">
          <cell r="C5136">
            <v>102700</v>
          </cell>
          <cell r="D5136">
            <v>0.70730000000000004</v>
          </cell>
        </row>
        <row r="5137">
          <cell r="C5137">
            <v>102720</v>
          </cell>
          <cell r="D5137">
            <v>0.72219999999999995</v>
          </cell>
        </row>
        <row r="5138">
          <cell r="C5138">
            <v>102740</v>
          </cell>
          <cell r="D5138">
            <v>0.7369</v>
          </cell>
        </row>
        <row r="5139">
          <cell r="C5139">
            <v>102760</v>
          </cell>
          <cell r="D5139">
            <v>0.74080000000000001</v>
          </cell>
        </row>
        <row r="5140">
          <cell r="C5140">
            <v>102780</v>
          </cell>
          <cell r="D5140">
            <v>0.74729999999999996</v>
          </cell>
        </row>
        <row r="5141">
          <cell r="C5141">
            <v>102800</v>
          </cell>
          <cell r="D5141">
            <v>0.72160000000000002</v>
          </cell>
        </row>
        <row r="5142">
          <cell r="C5142">
            <v>102820</v>
          </cell>
          <cell r="D5142">
            <v>0.7349</v>
          </cell>
        </row>
        <row r="5143">
          <cell r="C5143">
            <v>102840</v>
          </cell>
          <cell r="D5143">
            <v>0.74480000000000002</v>
          </cell>
        </row>
        <row r="5144">
          <cell r="C5144">
            <v>102860</v>
          </cell>
          <cell r="D5144">
            <v>0.72030000000000005</v>
          </cell>
        </row>
        <row r="5145">
          <cell r="C5145">
            <v>102880</v>
          </cell>
          <cell r="D5145">
            <v>0.72660000000000002</v>
          </cell>
        </row>
        <row r="5146">
          <cell r="C5146">
            <v>102900</v>
          </cell>
          <cell r="D5146">
            <v>0.70979999999999999</v>
          </cell>
        </row>
        <row r="5147">
          <cell r="C5147">
            <v>102920</v>
          </cell>
          <cell r="D5147">
            <v>0.72840000000000005</v>
          </cell>
        </row>
        <row r="5148">
          <cell r="C5148">
            <v>102940</v>
          </cell>
          <cell r="D5148">
            <v>0.72</v>
          </cell>
        </row>
        <row r="5149">
          <cell r="C5149">
            <v>102960</v>
          </cell>
          <cell r="D5149">
            <v>0.71440000000000003</v>
          </cell>
        </row>
        <row r="5150">
          <cell r="C5150">
            <v>102980</v>
          </cell>
          <cell r="D5150">
            <v>0.73440000000000005</v>
          </cell>
        </row>
        <row r="5151">
          <cell r="C5151">
            <v>103000</v>
          </cell>
          <cell r="D5151">
            <v>0.74509999999999998</v>
          </cell>
        </row>
        <row r="5152">
          <cell r="C5152">
            <v>103020</v>
          </cell>
          <cell r="D5152">
            <v>0.68410000000000004</v>
          </cell>
        </row>
        <row r="5153">
          <cell r="C5153">
            <v>103040</v>
          </cell>
          <cell r="D5153">
            <v>0.67300000000000004</v>
          </cell>
        </row>
        <row r="5154">
          <cell r="C5154">
            <v>103060</v>
          </cell>
          <cell r="D5154">
            <v>0.66500000000000004</v>
          </cell>
        </row>
        <row r="5155">
          <cell r="C5155">
            <v>103080</v>
          </cell>
          <cell r="D5155">
            <v>0.77280000000000004</v>
          </cell>
        </row>
        <row r="5156">
          <cell r="C5156">
            <v>103100</v>
          </cell>
          <cell r="D5156">
            <v>0.67789999999999995</v>
          </cell>
        </row>
        <row r="5157">
          <cell r="C5157">
            <v>103120</v>
          </cell>
          <cell r="D5157">
            <v>0.66559999999999997</v>
          </cell>
        </row>
        <row r="5158">
          <cell r="C5158">
            <v>103140</v>
          </cell>
          <cell r="D5158">
            <v>0.58809999999999996</v>
          </cell>
        </row>
        <row r="5159">
          <cell r="C5159">
            <v>103160</v>
          </cell>
          <cell r="D5159">
            <v>0.71050000000000002</v>
          </cell>
        </row>
        <row r="5160">
          <cell r="C5160">
            <v>103180</v>
          </cell>
          <cell r="D5160">
            <v>0.63029999999999997</v>
          </cell>
        </row>
        <row r="5161">
          <cell r="C5161">
            <v>103200</v>
          </cell>
          <cell r="D5161">
            <v>0.65139999999999998</v>
          </cell>
        </row>
        <row r="5162">
          <cell r="C5162">
            <v>103220</v>
          </cell>
          <cell r="D5162">
            <v>0.72750000000000004</v>
          </cell>
        </row>
        <row r="5163">
          <cell r="C5163">
            <v>103240</v>
          </cell>
          <cell r="D5163">
            <v>0.69350000000000001</v>
          </cell>
        </row>
        <row r="5164">
          <cell r="C5164">
            <v>103260</v>
          </cell>
          <cell r="D5164">
            <v>0.7339</v>
          </cell>
        </row>
        <row r="5165">
          <cell r="C5165">
            <v>103280</v>
          </cell>
          <cell r="D5165">
            <v>0.70299999999999996</v>
          </cell>
        </row>
        <row r="5166">
          <cell r="C5166">
            <v>103300</v>
          </cell>
          <cell r="D5166">
            <v>0.69830000000000003</v>
          </cell>
        </row>
        <row r="5167">
          <cell r="C5167">
            <v>103320</v>
          </cell>
          <cell r="D5167">
            <v>0.70720000000000005</v>
          </cell>
        </row>
        <row r="5168">
          <cell r="C5168">
            <v>103340</v>
          </cell>
          <cell r="D5168">
            <v>0.72019999999999995</v>
          </cell>
        </row>
        <row r="5169">
          <cell r="C5169">
            <v>103360</v>
          </cell>
          <cell r="D5169">
            <v>0.66520000000000001</v>
          </cell>
        </row>
        <row r="5170">
          <cell r="C5170">
            <v>103380</v>
          </cell>
          <cell r="D5170">
            <v>0.5998</v>
          </cell>
        </row>
        <row r="5171">
          <cell r="C5171">
            <v>103400</v>
          </cell>
          <cell r="D5171">
            <v>0.66320000000000001</v>
          </cell>
        </row>
        <row r="5172">
          <cell r="C5172">
            <v>103420</v>
          </cell>
          <cell r="D5172">
            <v>0.7127</v>
          </cell>
        </row>
        <row r="5173">
          <cell r="C5173">
            <v>103440</v>
          </cell>
          <cell r="D5173">
            <v>0.65710000000000002</v>
          </cell>
        </row>
        <row r="5174">
          <cell r="C5174">
            <v>103460</v>
          </cell>
          <cell r="D5174">
            <v>0.6552</v>
          </cell>
        </row>
        <row r="5175">
          <cell r="C5175">
            <v>103480</v>
          </cell>
          <cell r="D5175">
            <v>0.66400000000000003</v>
          </cell>
        </row>
        <row r="5176">
          <cell r="C5176">
            <v>103500</v>
          </cell>
          <cell r="D5176">
            <v>0.7046</v>
          </cell>
        </row>
        <row r="5177">
          <cell r="C5177">
            <v>103520</v>
          </cell>
          <cell r="D5177">
            <v>0.63549999999999995</v>
          </cell>
        </row>
        <row r="5178">
          <cell r="C5178">
            <v>103540</v>
          </cell>
          <cell r="D5178">
            <v>0.54669999999999996</v>
          </cell>
        </row>
        <row r="5179">
          <cell r="C5179">
            <v>103560</v>
          </cell>
          <cell r="D5179">
            <v>0.52680000000000005</v>
          </cell>
        </row>
        <row r="5180">
          <cell r="C5180">
            <v>103580</v>
          </cell>
          <cell r="D5180">
            <v>0.64570000000000005</v>
          </cell>
        </row>
        <row r="5181">
          <cell r="C5181">
            <v>103600</v>
          </cell>
          <cell r="D5181">
            <v>0.64959999999999996</v>
          </cell>
        </row>
        <row r="5182">
          <cell r="C5182">
            <v>103620</v>
          </cell>
          <cell r="D5182">
            <v>0.6381</v>
          </cell>
        </row>
        <row r="5183">
          <cell r="C5183">
            <v>103640</v>
          </cell>
          <cell r="D5183">
            <v>0.60740000000000005</v>
          </cell>
        </row>
        <row r="5184">
          <cell r="C5184">
            <v>103660</v>
          </cell>
          <cell r="D5184">
            <v>0.62539999999999996</v>
          </cell>
        </row>
        <row r="5185">
          <cell r="C5185">
            <v>103680</v>
          </cell>
          <cell r="D5185">
            <v>0.67920000000000003</v>
          </cell>
        </row>
        <row r="5186">
          <cell r="C5186">
            <v>103700</v>
          </cell>
          <cell r="D5186">
            <v>0.65769999999999995</v>
          </cell>
        </row>
        <row r="5187">
          <cell r="C5187">
            <v>103720</v>
          </cell>
          <cell r="D5187">
            <v>0.66310000000000002</v>
          </cell>
        </row>
        <row r="5188">
          <cell r="C5188">
            <v>103740</v>
          </cell>
          <cell r="D5188">
            <v>0.68430000000000002</v>
          </cell>
        </row>
        <row r="5189">
          <cell r="C5189">
            <v>103760</v>
          </cell>
          <cell r="D5189">
            <v>0.63970000000000005</v>
          </cell>
        </row>
        <row r="5190">
          <cell r="C5190">
            <v>103780</v>
          </cell>
          <cell r="D5190">
            <v>0.61499999999999999</v>
          </cell>
        </row>
        <row r="5191">
          <cell r="C5191">
            <v>103800</v>
          </cell>
          <cell r="D5191">
            <v>0.63019999999999998</v>
          </cell>
        </row>
        <row r="5192">
          <cell r="C5192">
            <v>103820</v>
          </cell>
          <cell r="D5192">
            <v>0.65559999999999996</v>
          </cell>
        </row>
        <row r="5193">
          <cell r="C5193">
            <v>103840</v>
          </cell>
          <cell r="D5193">
            <v>0.68989999999999996</v>
          </cell>
        </row>
        <row r="5194">
          <cell r="C5194">
            <v>103860</v>
          </cell>
          <cell r="D5194">
            <v>0.6633</v>
          </cell>
        </row>
        <row r="5195">
          <cell r="C5195">
            <v>103880</v>
          </cell>
          <cell r="D5195">
            <v>0.66300000000000003</v>
          </cell>
        </row>
        <row r="5196">
          <cell r="C5196">
            <v>103900</v>
          </cell>
          <cell r="D5196">
            <v>0.69850000000000001</v>
          </cell>
        </row>
        <row r="5197">
          <cell r="C5197">
            <v>103920</v>
          </cell>
          <cell r="D5197">
            <v>0.61839999999999995</v>
          </cell>
        </row>
        <row r="5198">
          <cell r="C5198">
            <v>103940</v>
          </cell>
          <cell r="D5198">
            <v>0.61670000000000003</v>
          </cell>
        </row>
        <row r="5199">
          <cell r="C5199">
            <v>103960</v>
          </cell>
          <cell r="D5199">
            <v>0.66259999999999997</v>
          </cell>
        </row>
        <row r="5200">
          <cell r="C5200">
            <v>103980</v>
          </cell>
          <cell r="D5200">
            <v>0.64119999999999999</v>
          </cell>
        </row>
        <row r="5201">
          <cell r="C5201">
            <v>104000</v>
          </cell>
          <cell r="D5201">
            <v>0.68140000000000001</v>
          </cell>
        </row>
        <row r="5202">
          <cell r="C5202">
            <v>104020</v>
          </cell>
          <cell r="D5202">
            <v>0.67320000000000002</v>
          </cell>
        </row>
        <row r="5203">
          <cell r="C5203">
            <v>104040</v>
          </cell>
          <cell r="D5203">
            <v>0.63749999999999996</v>
          </cell>
        </row>
        <row r="5204">
          <cell r="C5204">
            <v>104060</v>
          </cell>
          <cell r="D5204">
            <v>0.66639999999999999</v>
          </cell>
        </row>
        <row r="5205">
          <cell r="C5205">
            <v>104080</v>
          </cell>
          <cell r="D5205">
            <v>0.64129999999999998</v>
          </cell>
        </row>
        <row r="5206">
          <cell r="C5206">
            <v>104100</v>
          </cell>
          <cell r="D5206">
            <v>0.65629999999999999</v>
          </cell>
        </row>
        <row r="5207">
          <cell r="C5207">
            <v>104120</v>
          </cell>
          <cell r="D5207">
            <v>0.64610000000000001</v>
          </cell>
        </row>
        <row r="5208">
          <cell r="C5208">
            <v>104140</v>
          </cell>
          <cell r="D5208">
            <v>0.66149999999999998</v>
          </cell>
        </row>
        <row r="5209">
          <cell r="C5209">
            <v>104160</v>
          </cell>
          <cell r="D5209">
            <v>0.68020000000000003</v>
          </cell>
        </row>
        <row r="5210">
          <cell r="C5210">
            <v>104180</v>
          </cell>
          <cell r="D5210">
            <v>0.68759999999999999</v>
          </cell>
        </row>
        <row r="5211">
          <cell r="C5211">
            <v>104200</v>
          </cell>
          <cell r="D5211">
            <v>0.67659999999999998</v>
          </cell>
        </row>
        <row r="5212">
          <cell r="C5212">
            <v>104220</v>
          </cell>
          <cell r="D5212">
            <v>0.64659999999999995</v>
          </cell>
        </row>
        <row r="5213">
          <cell r="C5213">
            <v>104240</v>
          </cell>
          <cell r="D5213">
            <v>0.71650000000000003</v>
          </cell>
        </row>
        <row r="5214">
          <cell r="C5214">
            <v>104260</v>
          </cell>
          <cell r="D5214">
            <v>0.68059999999999998</v>
          </cell>
        </row>
        <row r="5215">
          <cell r="C5215">
            <v>104280</v>
          </cell>
          <cell r="D5215">
            <v>0.70409999999999995</v>
          </cell>
        </row>
        <row r="5216">
          <cell r="C5216">
            <v>104300</v>
          </cell>
          <cell r="D5216">
            <v>0.7329</v>
          </cell>
        </row>
        <row r="5217">
          <cell r="C5217">
            <v>104320</v>
          </cell>
          <cell r="D5217">
            <v>0.7</v>
          </cell>
        </row>
        <row r="5218">
          <cell r="C5218">
            <v>104340</v>
          </cell>
          <cell r="D5218">
            <v>0.69110000000000005</v>
          </cell>
        </row>
        <row r="5219">
          <cell r="C5219">
            <v>104360</v>
          </cell>
          <cell r="D5219">
            <v>0.67989999999999995</v>
          </cell>
        </row>
        <row r="5220">
          <cell r="C5220">
            <v>104380</v>
          </cell>
          <cell r="D5220">
            <v>0.66</v>
          </cell>
        </row>
        <row r="5221">
          <cell r="C5221">
            <v>104400</v>
          </cell>
          <cell r="D5221">
            <v>0.66500000000000004</v>
          </cell>
        </row>
        <row r="5222">
          <cell r="C5222">
            <v>104420</v>
          </cell>
          <cell r="D5222">
            <v>0.71550000000000002</v>
          </cell>
        </row>
        <row r="5223">
          <cell r="C5223">
            <v>104440</v>
          </cell>
          <cell r="D5223">
            <v>0.67159999999999997</v>
          </cell>
        </row>
        <row r="5224">
          <cell r="C5224">
            <v>104460</v>
          </cell>
          <cell r="D5224">
            <v>0.62939999999999996</v>
          </cell>
        </row>
        <row r="5225">
          <cell r="C5225">
            <v>104480</v>
          </cell>
          <cell r="D5225">
            <v>0.67320000000000002</v>
          </cell>
        </row>
        <row r="5226">
          <cell r="C5226">
            <v>104500</v>
          </cell>
          <cell r="D5226">
            <v>0.6391</v>
          </cell>
        </row>
        <row r="5227">
          <cell r="C5227">
            <v>104520</v>
          </cell>
          <cell r="D5227">
            <v>0.7087</v>
          </cell>
        </row>
        <row r="5228">
          <cell r="C5228">
            <v>104540</v>
          </cell>
          <cell r="D5228">
            <v>0.6734</v>
          </cell>
        </row>
        <row r="5229">
          <cell r="C5229">
            <v>104560</v>
          </cell>
          <cell r="D5229">
            <v>0.65090000000000003</v>
          </cell>
        </row>
        <row r="5230">
          <cell r="C5230">
            <v>104580</v>
          </cell>
          <cell r="D5230">
            <v>0.6492</v>
          </cell>
        </row>
        <row r="5231">
          <cell r="C5231">
            <v>104600</v>
          </cell>
          <cell r="D5231">
            <v>0.62619999999999998</v>
          </cell>
        </row>
        <row r="5232">
          <cell r="C5232">
            <v>104620</v>
          </cell>
          <cell r="D5232">
            <v>0.56720000000000004</v>
          </cell>
        </row>
        <row r="5233">
          <cell r="C5233">
            <v>104640</v>
          </cell>
          <cell r="D5233">
            <v>0.48380000000000001</v>
          </cell>
        </row>
        <row r="5234">
          <cell r="C5234">
            <v>104660</v>
          </cell>
          <cell r="D5234">
            <v>0.69420000000000004</v>
          </cell>
        </row>
        <row r="5235">
          <cell r="C5235">
            <v>104680</v>
          </cell>
          <cell r="D5235">
            <v>0.67</v>
          </cell>
        </row>
      </sheetData>
      <sheetData sheetId="1"/>
      <sheetData sheetId="2"/>
      <sheetData sheetId="3"/>
      <sheetData sheetId="4"/>
      <sheetData sheetId="5"/>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 val="A. P. U."/>
      <sheetName val="INS"/>
      <sheetName val="PPTO REDUCIDO"/>
      <sheetName val="MANO_OBRA"/>
      <sheetName val="MANO_OBRA1"/>
      <sheetName val="MANO_OBRA2"/>
      <sheetName val=" AdoVh"/>
    </sheetNames>
    <sheetDataSet>
      <sheetData sheetId="0">
        <row r="2">
          <cell r="B2">
            <v>0</v>
          </cell>
        </row>
      </sheetData>
      <sheetData sheetId="1"/>
      <sheetData sheetId="2">
        <row r="2">
          <cell r="B2">
            <v>0</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 sheetId="7" refreshError="1"/>
      <sheetData sheetId="8" refreshError="1"/>
      <sheetData sheetId="9" refreshError="1"/>
      <sheetData sheetId="10"/>
      <sheetData sheetId="11"/>
      <sheetData sheetId="12"/>
      <sheetData sheetId="13"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Asspt."/>
      <sheetName val="Capex"/>
      <sheetName val="IVA"/>
      <sheetName val="Vianini_cap"/>
      <sheetName val="Cont_pubb"/>
      <sheetName val="Ricavi_en"/>
      <sheetName val="Ricavi_acq"/>
      <sheetName val="Opex"/>
      <sheetName val="P&amp;L"/>
      <sheetName val="Work_cap"/>
      <sheetName val="Cash Flow"/>
      <sheetName val="Linea per firma"/>
      <sheetName val="Debt"/>
      <sheetName val="SP"/>
      <sheetName val="S&amp;U"/>
      <sheetName val="Equity"/>
      <sheetName val="IRR"/>
      <sheetName val="Tax"/>
      <sheetName val="NTBAss"/>
    </sheetNames>
    <sheetDataSet>
      <sheetData sheetId="0" refreshError="1"/>
      <sheetData sheetId="1" refreshError="1">
        <row r="5">
          <cell r="F5" t="str">
            <v>€uro ('000)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 val=" AdoVh"/>
    </sheetNames>
    <sheetDataSet>
      <sheetData sheetId="0">
        <row r="49">
          <cell r="H49">
            <v>44017</v>
          </cell>
        </row>
      </sheetData>
      <sheetData sheetId="1">
        <row r="50">
          <cell r="H50">
            <v>10360</v>
          </cell>
        </row>
      </sheetData>
      <sheetData sheetId="2">
        <row r="28">
          <cell r="C28">
            <v>70000</v>
          </cell>
        </row>
      </sheetData>
      <sheetData sheetId="3">
        <row r="1">
          <cell r="C1">
            <v>0.2</v>
          </cell>
        </row>
      </sheetData>
      <sheetData sheetId="4">
        <row r="50">
          <cell r="H50">
            <v>112154</v>
          </cell>
        </row>
      </sheetData>
      <sheetData sheetId="5">
        <row r="57">
          <cell r="H57">
            <v>224024</v>
          </cell>
        </row>
      </sheetData>
      <sheetData sheetId="6">
        <row r="51">
          <cell r="H51">
            <v>373318</v>
          </cell>
        </row>
      </sheetData>
      <sheetData sheetId="7"/>
      <sheetData sheetId="8"/>
      <sheetData sheetId="9">
        <row r="28">
          <cell r="C28">
            <v>70000</v>
          </cell>
        </row>
      </sheetData>
      <sheetData sheetId="10">
        <row r="1">
          <cell r="C1">
            <v>0.2</v>
          </cell>
        </row>
      </sheetData>
      <sheetData sheetId="11"/>
      <sheetData sheetId="12"/>
      <sheetData sheetId="13"/>
      <sheetData sheetId="14">
        <row r="52">
          <cell r="H52">
            <v>73846</v>
          </cell>
        </row>
      </sheetData>
      <sheetData sheetId="15">
        <row r="1">
          <cell r="C1">
            <v>0.2</v>
          </cell>
        </row>
        <row r="53">
          <cell r="H53">
            <v>20565</v>
          </cell>
        </row>
      </sheetData>
      <sheetData sheetId="16"/>
      <sheetData sheetId="17"/>
      <sheetData sheetId="18"/>
      <sheetData sheetId="19"/>
      <sheetData sheetId="20"/>
      <sheetData sheetId="21"/>
      <sheetData sheetId="22">
        <row r="49">
          <cell r="H49">
            <v>44017</v>
          </cell>
        </row>
      </sheetData>
      <sheetData sheetId="23">
        <row r="50">
          <cell r="H50">
            <v>10360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ow r="50">
          <cell r="H50">
            <v>112154</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57">
          <cell r="H57">
            <v>224024</v>
          </cell>
        </row>
      </sheetData>
      <sheetData sheetId="239"/>
      <sheetData sheetId="240"/>
      <sheetData sheetId="241">
        <row r="51">
          <cell r="H51">
            <v>373318</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 val="Hoja1"/>
      <sheetName val="A. P. U."/>
      <sheetName val="201.21"/>
      <sheetName val="201.8"/>
      <sheetName val="330.1P (7801)"/>
      <sheetName val="632.4P"/>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 val="220.1"/>
      <sheetName val="330.1"/>
      <sheetName val="673.1"/>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CA HUELLA"/>
      <sheetName val="PUERTO final "/>
      <sheetName val="PRESUPUESTO"/>
      <sheetName val="LA RICA"/>
      <sheetName val="Reparacion de Sitios Criticos "/>
      <sheetName val="Conformacion de la Calzada Exis"/>
      <sheetName val="Roceria y Desmonte"/>
      <sheetName val="Limpieza y Conformacion de Cune"/>
      <sheetName val="Limpieza de Alcantarillas"/>
      <sheetName val="Reparacion de Alcantarillas"/>
      <sheetName val="Reparacion de Puentes y Pontone"/>
      <sheetName val="INDICE"/>
      <sheetName val="310.1"/>
      <sheetName val="311P.1"/>
      <sheetName val="600.1 (2)"/>
      <sheetName val="610.1 (2)"/>
      <sheetName val="630.4"/>
      <sheetName val="630.4P"/>
      <sheetName val="630.5"/>
      <sheetName val="630.6 (2)"/>
      <sheetName val="640.1 (2)"/>
      <sheetName val="671.1"/>
      <sheetName val="801.1"/>
      <sheetName val="801.6"/>
      <sheetName val="900.2P(2)"/>
      <sheetName val="320.1 (2)"/>
      <sheetName val="630.7 (2)"/>
      <sheetName val="642P2.1"/>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refreshError="1"/>
      <sheetData sheetId="12" refreshError="1"/>
      <sheetData sheetId="13" refreshError="1"/>
      <sheetData sheetId="14">
        <row r="49">
          <cell r="H49">
            <v>19435</v>
          </cell>
        </row>
      </sheetData>
      <sheetData sheetId="15">
        <row r="52">
          <cell r="H52">
            <v>92955</v>
          </cell>
        </row>
      </sheetData>
      <sheetData sheetId="16" refreshError="1"/>
      <sheetData sheetId="17" refreshError="1"/>
      <sheetData sheetId="18" refreshError="1"/>
      <sheetData sheetId="19">
        <row r="51">
          <cell r="H51">
            <v>450161</v>
          </cell>
        </row>
      </sheetData>
      <sheetData sheetId="20">
        <row r="49">
          <cell r="H49">
            <v>4519</v>
          </cell>
        </row>
      </sheetData>
      <sheetData sheetId="21" refreshError="1"/>
      <sheetData sheetId="22" refreshError="1"/>
      <sheetData sheetId="23" refreshError="1"/>
      <sheetData sheetId="24" refreshError="1"/>
      <sheetData sheetId="25" refreshError="1"/>
      <sheetData sheetId="26">
        <row r="52">
          <cell r="H52">
            <v>348837</v>
          </cell>
        </row>
      </sheetData>
      <sheetData sheetId="27"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Unit (2)"/>
      <sheetName val="CRONOGRA Y FLUJO"/>
      <sheetName val="PrecioMaterial"/>
      <sheetName val="Estructuras"/>
      <sheetName val="ResumenMaterial"/>
      <sheetName val="Análisis Unit"/>
      <sheetName val="Presupuesto"/>
      <sheetName val="Presupuesto (2)"/>
      <sheetName val="Lista cotizac"/>
      <sheetName val="Evaluaciòn"/>
    </sheetNames>
    <sheetDataSet>
      <sheetData sheetId="0"/>
      <sheetData sheetId="1"/>
      <sheetData sheetId="2">
        <row r="3">
          <cell r="A3">
            <v>10001</v>
          </cell>
          <cell r="B3" t="str">
            <v>I0040</v>
          </cell>
          <cell r="C3" t="str">
            <v>AAAC # 1/0 (Aleación)</v>
          </cell>
          <cell r="D3" t="str">
            <v>m</v>
          </cell>
          <cell r="E3">
            <v>4518.25</v>
          </cell>
          <cell r="F3">
            <v>2050</v>
          </cell>
        </row>
        <row r="4">
          <cell r="A4">
            <v>10002</v>
          </cell>
          <cell r="B4" t="str">
            <v>I0039</v>
          </cell>
          <cell r="C4" t="str">
            <v>AAAC # 2 (Aleación)</v>
          </cell>
          <cell r="D4" t="str">
            <v>m</v>
          </cell>
          <cell r="E4">
            <v>2009.25</v>
          </cell>
          <cell r="F4">
            <v>1400</v>
          </cell>
        </row>
        <row r="5">
          <cell r="A5">
            <v>10003</v>
          </cell>
          <cell r="B5" t="str">
            <v>I0041</v>
          </cell>
          <cell r="C5" t="str">
            <v>AAAC # 2/0 (Aleación)</v>
          </cell>
          <cell r="D5" t="str">
            <v>m</v>
          </cell>
          <cell r="E5">
            <v>4331.25</v>
          </cell>
          <cell r="F5">
            <v>5777.8874999999998</v>
          </cell>
        </row>
        <row r="6">
          <cell r="A6">
            <v>10004</v>
          </cell>
          <cell r="B6" t="str">
            <v>I0042</v>
          </cell>
          <cell r="C6" t="str">
            <v>AAAC # 3/0 (Aleación)</v>
          </cell>
          <cell r="D6" t="str">
            <v>m</v>
          </cell>
          <cell r="E6">
            <v>4970.25</v>
          </cell>
          <cell r="F6">
            <v>6630.3134999999993</v>
          </cell>
        </row>
        <row r="7">
          <cell r="A7">
            <v>10005</v>
          </cell>
          <cell r="B7" t="str">
            <v>I0038</v>
          </cell>
          <cell r="C7" t="str">
            <v>AAAC # 4 (Aleación)</v>
          </cell>
          <cell r="D7" t="str">
            <v>m</v>
          </cell>
          <cell r="E7">
            <v>1237.5</v>
          </cell>
          <cell r="F7">
            <v>1650.8249999999998</v>
          </cell>
        </row>
        <row r="8">
          <cell r="A8">
            <v>10006</v>
          </cell>
          <cell r="B8" t="str">
            <v>I0043</v>
          </cell>
          <cell r="C8" t="str">
            <v>AAAC # 4/0 (Aleación)</v>
          </cell>
          <cell r="D8" t="str">
            <v>m</v>
          </cell>
          <cell r="E8">
            <v>6252.75</v>
          </cell>
          <cell r="F8">
            <v>8341.1684999999998</v>
          </cell>
        </row>
        <row r="9">
          <cell r="A9">
            <v>10007</v>
          </cell>
          <cell r="B9" t="str">
            <v>I0046</v>
          </cell>
          <cell r="C9" t="str">
            <v>ACSR # 1/0</v>
          </cell>
          <cell r="D9" t="str">
            <v>m</v>
          </cell>
          <cell r="E9">
            <v>1800</v>
          </cell>
          <cell r="F9">
            <v>1873</v>
          </cell>
        </row>
        <row r="10">
          <cell r="A10">
            <v>10008</v>
          </cell>
          <cell r="B10" t="str">
            <v>I0045</v>
          </cell>
          <cell r="C10" t="str">
            <v>ACSR # 2</v>
          </cell>
          <cell r="D10" t="str">
            <v>m</v>
          </cell>
          <cell r="E10">
            <v>1968</v>
          </cell>
          <cell r="F10">
            <v>1250</v>
          </cell>
        </row>
        <row r="11">
          <cell r="A11">
            <v>10009</v>
          </cell>
          <cell r="B11" t="str">
            <v>I0047</v>
          </cell>
          <cell r="C11" t="str">
            <v>ACSR # 2/0</v>
          </cell>
          <cell r="D11" t="str">
            <v>m</v>
          </cell>
          <cell r="E11">
            <v>3150</v>
          </cell>
          <cell r="F11">
            <v>4019.3999999999996</v>
          </cell>
        </row>
        <row r="12">
          <cell r="A12">
            <v>10010</v>
          </cell>
          <cell r="B12" t="str">
            <v>I0044</v>
          </cell>
          <cell r="C12" t="str">
            <v>ACSR # 4</v>
          </cell>
          <cell r="D12" t="str">
            <v>m</v>
          </cell>
          <cell r="E12">
            <v>1315</v>
          </cell>
          <cell r="F12">
            <v>1677.94</v>
          </cell>
        </row>
        <row r="13">
          <cell r="A13">
            <v>10011</v>
          </cell>
          <cell r="B13">
            <v>603</v>
          </cell>
          <cell r="C13" t="str">
            <v>Aislador de disco tipo Clevis 10". Clase Ansi 52-4; 15000 Lbs. Ref: 8265</v>
          </cell>
          <cell r="D13" t="str">
            <v>U</v>
          </cell>
          <cell r="E13">
            <v>31438.799999999999</v>
          </cell>
          <cell r="F13">
            <v>41939.359199999992</v>
          </cell>
        </row>
        <row r="14">
          <cell r="A14">
            <v>10012</v>
          </cell>
          <cell r="B14" t="str">
            <v>I0024</v>
          </cell>
          <cell r="C14" t="str">
            <v>Aislador polimerico de suspension 15 kV, 15000Lbs</v>
          </cell>
          <cell r="D14" t="str">
            <v>U</v>
          </cell>
          <cell r="E14">
            <v>36800</v>
          </cell>
          <cell r="F14">
            <v>98000</v>
          </cell>
        </row>
        <row r="15">
          <cell r="A15">
            <v>10013</v>
          </cell>
          <cell r="B15" t="str">
            <v>I0025</v>
          </cell>
          <cell r="C15" t="str">
            <v>Aislador polimerico de suspension 25 kV, 15000Lbs</v>
          </cell>
          <cell r="D15" t="str">
            <v>U</v>
          </cell>
          <cell r="E15">
            <v>70000</v>
          </cell>
          <cell r="F15">
            <v>65000</v>
          </cell>
        </row>
        <row r="16">
          <cell r="A16">
            <v>10014</v>
          </cell>
          <cell r="B16" t="str">
            <v>I0001</v>
          </cell>
          <cell r="C16" t="str">
            <v>Aislador polimerico de suspension 35 kV, 15000Lbs</v>
          </cell>
          <cell r="D16" t="str">
            <v>U</v>
          </cell>
          <cell r="E16">
            <v>62700.000000000007</v>
          </cell>
          <cell r="F16">
            <v>110000</v>
          </cell>
        </row>
        <row r="17">
          <cell r="A17">
            <v>10015</v>
          </cell>
          <cell r="B17">
            <v>621</v>
          </cell>
          <cell r="C17" t="str">
            <v>Aislador tipo carrete de 3 1/2". ANSI 53-2</v>
          </cell>
          <cell r="D17" t="str">
            <v>U</v>
          </cell>
          <cell r="E17">
            <v>2485.4</v>
          </cell>
          <cell r="F17">
            <v>3850</v>
          </cell>
        </row>
        <row r="18">
          <cell r="A18">
            <v>10163</v>
          </cell>
          <cell r="B18" t="str">
            <v>I0055</v>
          </cell>
          <cell r="C18" t="str">
            <v>Aislador tipo carrete de 81 mm.</v>
          </cell>
          <cell r="D18" t="str">
            <v>U</v>
          </cell>
          <cell r="E18">
            <v>2485.7571214392806</v>
          </cell>
          <cell r="F18">
            <v>3850</v>
          </cell>
        </row>
        <row r="19">
          <cell r="A19">
            <v>10016</v>
          </cell>
          <cell r="B19">
            <v>611</v>
          </cell>
          <cell r="C19" t="str">
            <v>Aislador tipo espigo-diámetro rosca 1" clase ANSI 55-5. Ref:8216</v>
          </cell>
          <cell r="D19" t="str">
            <v>U</v>
          </cell>
          <cell r="E19">
            <v>13908</v>
          </cell>
          <cell r="F19">
            <v>18553.271999999997</v>
          </cell>
        </row>
        <row r="20">
          <cell r="A20">
            <v>10017</v>
          </cell>
          <cell r="B20">
            <v>8405</v>
          </cell>
          <cell r="C20" t="str">
            <v>Aislador tipo Line post 23 kV-ANSI 57-1</v>
          </cell>
          <cell r="D20" t="str">
            <v>U</v>
          </cell>
          <cell r="E20">
            <v>66793</v>
          </cell>
          <cell r="F20">
            <v>65000</v>
          </cell>
        </row>
        <row r="21">
          <cell r="A21">
            <v>10018</v>
          </cell>
          <cell r="B21">
            <v>8410</v>
          </cell>
          <cell r="C21" t="str">
            <v>Aislador tipo Line post 34,5 kV-ANSI 57-2</v>
          </cell>
          <cell r="D21" t="str">
            <v>U</v>
          </cell>
          <cell r="E21">
            <v>89973</v>
          </cell>
          <cell r="F21">
            <v>102900</v>
          </cell>
        </row>
        <row r="22">
          <cell r="A22">
            <v>10171</v>
          </cell>
          <cell r="B22">
            <v>8295</v>
          </cell>
          <cell r="C22" t="str">
            <v>Aislador tipo tensor de 108mm (4 1/4"). Clase ANSI 54-2. Ref:8295</v>
          </cell>
          <cell r="D22" t="str">
            <v>U</v>
          </cell>
          <cell r="E22">
            <v>8138.4</v>
          </cell>
          <cell r="F22">
            <v>8700</v>
          </cell>
        </row>
        <row r="23">
          <cell r="A23">
            <v>10019</v>
          </cell>
          <cell r="B23">
            <v>631</v>
          </cell>
          <cell r="C23" t="str">
            <v>Aislador tipo tensor de 140mm (5 1/2"). Clase ANSI 54-3. Ref:8305</v>
          </cell>
          <cell r="D23" t="str">
            <v>U</v>
          </cell>
          <cell r="E23">
            <v>8138.4</v>
          </cell>
          <cell r="F23">
            <v>10111.719999999999</v>
          </cell>
        </row>
        <row r="24">
          <cell r="A24">
            <v>10020</v>
          </cell>
          <cell r="B24" t="str">
            <v>I0050</v>
          </cell>
          <cell r="C24" t="str">
            <v>Alambre de Al  # 8 AWG desnudo</v>
          </cell>
          <cell r="D24" t="str">
            <v>m</v>
          </cell>
          <cell r="E24">
            <v>550</v>
          </cell>
          <cell r="F24">
            <v>714.56000000000006</v>
          </cell>
        </row>
        <row r="25">
          <cell r="A25">
            <v>10021</v>
          </cell>
          <cell r="B25">
            <v>3711</v>
          </cell>
          <cell r="C25" t="str">
            <v>Cable de cobre desnudo # 2 AWG</v>
          </cell>
          <cell r="D25" t="str">
            <v>m</v>
          </cell>
          <cell r="E25">
            <v>3400</v>
          </cell>
          <cell r="F25">
            <v>9000</v>
          </cell>
        </row>
        <row r="26">
          <cell r="A26">
            <v>10022</v>
          </cell>
          <cell r="B26">
            <v>2421</v>
          </cell>
          <cell r="C26" t="str">
            <v>Arandela cuadrada curvada para 5/8"x4"x4"x1/4"</v>
          </cell>
          <cell r="D26" t="str">
            <v>U</v>
          </cell>
          <cell r="E26">
            <v>1721.79</v>
          </cell>
          <cell r="F26">
            <v>3000</v>
          </cell>
        </row>
        <row r="27">
          <cell r="A27">
            <v>10023</v>
          </cell>
          <cell r="B27">
            <v>2411</v>
          </cell>
          <cell r="C27" t="str">
            <v>Arandela cuadrada para 1/2"</v>
          </cell>
          <cell r="D27" t="str">
            <v>U</v>
          </cell>
          <cell r="E27">
            <v>176</v>
          </cell>
          <cell r="F27">
            <v>300</v>
          </cell>
        </row>
        <row r="28">
          <cell r="A28">
            <v>10024</v>
          </cell>
          <cell r="B28">
            <v>2412</v>
          </cell>
          <cell r="C28" t="str">
            <v>Arandela cuadrada para 5/8" (1/8"x2"x5/8")</v>
          </cell>
          <cell r="D28" t="str">
            <v>U</v>
          </cell>
          <cell r="E28">
            <v>318.45</v>
          </cell>
          <cell r="F28">
            <v>600</v>
          </cell>
        </row>
        <row r="29">
          <cell r="A29">
            <v>10025</v>
          </cell>
          <cell r="B29">
            <v>2433</v>
          </cell>
          <cell r="C29" t="str">
            <v>Arandela de presión para 1/2"</v>
          </cell>
          <cell r="D29" t="str">
            <v>U</v>
          </cell>
          <cell r="E29">
            <v>120</v>
          </cell>
          <cell r="F29">
            <v>400</v>
          </cell>
        </row>
        <row r="30">
          <cell r="A30">
            <v>10026</v>
          </cell>
          <cell r="B30">
            <v>2434</v>
          </cell>
          <cell r="C30" t="str">
            <v>Arandela de presión para 5/8"</v>
          </cell>
          <cell r="D30" t="str">
            <v>U</v>
          </cell>
          <cell r="E30">
            <v>147</v>
          </cell>
          <cell r="F30">
            <v>500</v>
          </cell>
        </row>
        <row r="31">
          <cell r="A31">
            <v>10027</v>
          </cell>
          <cell r="B31">
            <v>2402</v>
          </cell>
          <cell r="C31" t="str">
            <v>Arandela redonda para 1/2"</v>
          </cell>
          <cell r="D31" t="str">
            <v>U</v>
          </cell>
          <cell r="E31">
            <v>138.24</v>
          </cell>
          <cell r="F31">
            <v>300</v>
          </cell>
        </row>
        <row r="32">
          <cell r="A32">
            <v>10028</v>
          </cell>
          <cell r="B32">
            <v>2403</v>
          </cell>
          <cell r="C32" t="str">
            <v>Arandela redonda para 5/8"</v>
          </cell>
          <cell r="D32" t="str">
            <v>U</v>
          </cell>
          <cell r="E32">
            <v>189.60000000000002</v>
          </cell>
          <cell r="F32">
            <v>400</v>
          </cell>
        </row>
        <row r="33">
          <cell r="A33">
            <v>10029</v>
          </cell>
          <cell r="B33" t="str">
            <v>I0016</v>
          </cell>
          <cell r="C33" t="str">
            <v>Bombilla de 1500 vatios, Metal Halide</v>
          </cell>
          <cell r="D33" t="str">
            <v>U</v>
          </cell>
          <cell r="E33">
            <v>95000</v>
          </cell>
          <cell r="F33">
            <v>119015.99999999999</v>
          </cell>
        </row>
        <row r="34">
          <cell r="A34">
            <v>10030</v>
          </cell>
          <cell r="B34" t="str">
            <v>I0015</v>
          </cell>
          <cell r="C34" t="str">
            <v>Bombilla de 1000 vatios, Metal Halide</v>
          </cell>
          <cell r="D34" t="str">
            <v>U</v>
          </cell>
          <cell r="E34">
            <v>84395</v>
          </cell>
          <cell r="F34">
            <v>105730.056</v>
          </cell>
        </row>
        <row r="35">
          <cell r="A35">
            <v>10031</v>
          </cell>
          <cell r="B35">
            <v>3507</v>
          </cell>
          <cell r="C35" t="str">
            <v>Cable ACSR / GA QUAIL 2/0 AWG (6/1)</v>
          </cell>
          <cell r="D35" t="str">
            <v>m</v>
          </cell>
          <cell r="E35">
            <v>2688</v>
          </cell>
          <cell r="F35">
            <v>3429.8880000000004</v>
          </cell>
        </row>
        <row r="36">
          <cell r="A36">
            <v>10032</v>
          </cell>
          <cell r="B36" t="str">
            <v>I0037</v>
          </cell>
          <cell r="C36" t="str">
            <v>Cable duplex Nº 2 x 10 AWG</v>
          </cell>
          <cell r="D36" t="str">
            <v>m</v>
          </cell>
          <cell r="E36">
            <v>1250</v>
          </cell>
          <cell r="F36">
            <v>1450</v>
          </cell>
        </row>
        <row r="37">
          <cell r="A37">
            <v>10033</v>
          </cell>
          <cell r="B37" t="str">
            <v>I0036</v>
          </cell>
          <cell r="C37" t="str">
            <v>Cable antifraude 2x8 +8 Cu</v>
          </cell>
          <cell r="D37" t="str">
            <v>m</v>
          </cell>
          <cell r="E37">
            <v>11850.75</v>
          </cell>
          <cell r="F37">
            <v>15808.900499999998</v>
          </cell>
        </row>
        <row r="38">
          <cell r="A38">
            <v>10034</v>
          </cell>
          <cell r="B38">
            <v>2803</v>
          </cell>
          <cell r="C38" t="str">
            <v>Cable de acero galvanizado de 1/4"</v>
          </cell>
          <cell r="D38" t="str">
            <v>m</v>
          </cell>
          <cell r="E38">
            <v>1800</v>
          </cell>
          <cell r="F38">
            <v>1985</v>
          </cell>
        </row>
        <row r="39">
          <cell r="A39">
            <v>10035</v>
          </cell>
          <cell r="B39">
            <v>2805</v>
          </cell>
          <cell r="C39" t="str">
            <v>Cable de acero galvanizado de 3/8"</v>
          </cell>
          <cell r="D39" t="str">
            <v>m</v>
          </cell>
          <cell r="E39">
            <v>2100</v>
          </cell>
          <cell r="F39">
            <v>1800</v>
          </cell>
        </row>
        <row r="40">
          <cell r="A40">
            <v>10036</v>
          </cell>
          <cell r="B40">
            <v>2806</v>
          </cell>
          <cell r="C40" t="str">
            <v>Cable de acero galvanizado SGX de 3/8"</v>
          </cell>
          <cell r="D40" t="str">
            <v>m</v>
          </cell>
          <cell r="E40">
            <v>3600</v>
          </cell>
          <cell r="F40">
            <v>1800</v>
          </cell>
        </row>
        <row r="41">
          <cell r="A41">
            <v>10162</v>
          </cell>
          <cell r="B41" t="str">
            <v>I0056</v>
          </cell>
          <cell r="C41" t="str">
            <v>Cable de aluminio XLPE Nº 4</v>
          </cell>
          <cell r="D41" t="str">
            <v>U</v>
          </cell>
          <cell r="E41">
            <v>4497.751124437782</v>
          </cell>
          <cell r="F41">
            <v>3827.9999999999995</v>
          </cell>
        </row>
        <row r="42">
          <cell r="A42">
            <v>10161</v>
          </cell>
          <cell r="B42" t="str">
            <v>I0057</v>
          </cell>
          <cell r="C42" t="str">
            <v>Cable de aluminio XLPE Nº 6</v>
          </cell>
          <cell r="D42" t="str">
            <v>U</v>
          </cell>
          <cell r="E42">
            <v>3373.3133433283365</v>
          </cell>
          <cell r="F42">
            <v>2900</v>
          </cell>
        </row>
        <row r="43">
          <cell r="A43">
            <v>10037</v>
          </cell>
          <cell r="B43" t="str">
            <v>I0048</v>
          </cell>
          <cell r="C43" t="str">
            <v>Cable de Cu con aislamiento termoplástico, calibre # 2</v>
          </cell>
          <cell r="D43" t="str">
            <v>m</v>
          </cell>
          <cell r="E43">
            <v>6989</v>
          </cell>
          <cell r="F43">
            <v>8107.24</v>
          </cell>
        </row>
        <row r="44">
          <cell r="A44">
            <v>10038</v>
          </cell>
          <cell r="B44" t="str">
            <v>I0049</v>
          </cell>
          <cell r="C44" t="str">
            <v>Cable de Cu con aislamiento termoplástico, calibre # 2/0</v>
          </cell>
          <cell r="D44" t="str">
            <v>m</v>
          </cell>
          <cell r="E44">
            <v>13500</v>
          </cell>
          <cell r="F44">
            <v>15659.999999999998</v>
          </cell>
        </row>
        <row r="45">
          <cell r="A45">
            <v>10039</v>
          </cell>
          <cell r="B45">
            <v>3611</v>
          </cell>
          <cell r="C45" t="str">
            <v>Cable de Cu con aislamiento termoplástico, calibre # 1/0</v>
          </cell>
          <cell r="D45" t="str">
            <v>m</v>
          </cell>
          <cell r="E45">
            <v>11500</v>
          </cell>
          <cell r="F45">
            <v>13339.999999999998</v>
          </cell>
        </row>
        <row r="46">
          <cell r="A46">
            <v>10040</v>
          </cell>
          <cell r="B46" t="str">
            <v>I0002</v>
          </cell>
          <cell r="C46" t="str">
            <v>Cable trenzado Cuadruplex 3 x 2  + 1 x 4 AWG.</v>
          </cell>
          <cell r="D46" t="str">
            <v>m</v>
          </cell>
          <cell r="E46">
            <v>6528</v>
          </cell>
          <cell r="F46">
            <v>10000</v>
          </cell>
        </row>
        <row r="47">
          <cell r="A47">
            <v>10041</v>
          </cell>
          <cell r="B47" t="str">
            <v>I0033</v>
          </cell>
          <cell r="C47" t="str">
            <v>Cable cuadruplex 3x1/0 AAAC + 1/0 AAAC aislado XLP</v>
          </cell>
          <cell r="D47" t="str">
            <v>m</v>
          </cell>
          <cell r="E47">
            <v>20935</v>
          </cell>
          <cell r="F47">
            <v>13500</v>
          </cell>
        </row>
        <row r="48">
          <cell r="A48">
            <v>10042</v>
          </cell>
          <cell r="B48" t="str">
            <v>I0034</v>
          </cell>
          <cell r="C48" t="str">
            <v>Cable triplex 2x2/0 AAAC + 2/0 AAAC aislado XLP</v>
          </cell>
          <cell r="D48" t="str">
            <v>m</v>
          </cell>
          <cell r="E48">
            <v>19928.25</v>
          </cell>
          <cell r="F48">
            <v>15868.8</v>
          </cell>
        </row>
        <row r="49">
          <cell r="A49">
            <v>10043</v>
          </cell>
          <cell r="B49" t="str">
            <v>I0035</v>
          </cell>
          <cell r="C49" t="str">
            <v>Cable triplex 2x4/0 AAAC + 4/0 AAAC aislado XLP</v>
          </cell>
          <cell r="D49" t="str">
            <v>m</v>
          </cell>
          <cell r="E49">
            <v>29664</v>
          </cell>
          <cell r="F49">
            <v>14000</v>
          </cell>
        </row>
        <row r="50">
          <cell r="A50">
            <v>10044</v>
          </cell>
          <cell r="B50" t="str">
            <v>I0029</v>
          </cell>
          <cell r="C50" t="str">
            <v>Caja de derivación de abonado de 4 salidas. Tipo Resorte. Marca AMP</v>
          </cell>
          <cell r="D50" t="str">
            <v>U</v>
          </cell>
          <cell r="E50">
            <v>206700</v>
          </cell>
          <cell r="F50">
            <v>188859.59999999998</v>
          </cell>
        </row>
        <row r="51">
          <cell r="A51">
            <v>10045</v>
          </cell>
          <cell r="B51" t="str">
            <v>I0028</v>
          </cell>
          <cell r="C51" t="str">
            <v>Caja de derivación de abonado de 9 salidas. Tipo Resorte. Marca AMP</v>
          </cell>
          <cell r="D51" t="str">
            <v>U</v>
          </cell>
          <cell r="E51">
            <v>238500</v>
          </cell>
          <cell r="F51">
            <v>231141.59999999998</v>
          </cell>
        </row>
        <row r="52">
          <cell r="A52">
            <v>10046</v>
          </cell>
          <cell r="B52" t="str">
            <v>I0031</v>
          </cell>
          <cell r="C52" t="str">
            <v>Caja en policarbonato para contador de dos hilos</v>
          </cell>
          <cell r="D52" t="str">
            <v>U</v>
          </cell>
          <cell r="E52">
            <v>33750</v>
          </cell>
          <cell r="F52">
            <v>45022.5</v>
          </cell>
        </row>
        <row r="53">
          <cell r="A53">
            <v>10047</v>
          </cell>
          <cell r="B53" t="str">
            <v>I0032</v>
          </cell>
          <cell r="C53" t="str">
            <v>Caja en policarbonato para contador de tres hilos</v>
          </cell>
          <cell r="D53" t="str">
            <v>U</v>
          </cell>
          <cell r="E53">
            <v>54000</v>
          </cell>
          <cell r="F53">
            <v>72035.999999999985</v>
          </cell>
        </row>
        <row r="54">
          <cell r="A54">
            <v>10158</v>
          </cell>
          <cell r="B54" t="str">
            <v>I0058</v>
          </cell>
          <cell r="C54" t="str">
            <v>Cinta  aislante de 18 mm.</v>
          </cell>
          <cell r="D54" t="str">
            <v>U</v>
          </cell>
          <cell r="E54">
            <v>4872.5</v>
          </cell>
          <cell r="F54">
            <v>7000</v>
          </cell>
        </row>
        <row r="55">
          <cell r="A55">
            <v>10159</v>
          </cell>
          <cell r="B55" t="str">
            <v>I0059</v>
          </cell>
          <cell r="C55" t="str">
            <v>Cinta autofundente de 18 mm.</v>
          </cell>
          <cell r="D55" t="str">
            <v>U</v>
          </cell>
          <cell r="E55">
            <v>14992.5</v>
          </cell>
          <cell r="F55">
            <v>10000</v>
          </cell>
        </row>
        <row r="56">
          <cell r="A56">
            <v>10048</v>
          </cell>
          <cell r="B56">
            <v>1282</v>
          </cell>
          <cell r="C56" t="str">
            <v>Cinta Band-it de 5/8"</v>
          </cell>
          <cell r="D56" t="str">
            <v>m</v>
          </cell>
          <cell r="E56">
            <v>2535</v>
          </cell>
          <cell r="F56">
            <v>2000</v>
          </cell>
        </row>
        <row r="57">
          <cell r="A57">
            <v>10049</v>
          </cell>
          <cell r="B57">
            <v>1222</v>
          </cell>
          <cell r="C57" t="str">
            <v>Collarín de dos salida. Diámetro cerrado de 20 cm.</v>
          </cell>
          <cell r="D57" t="str">
            <v>U</v>
          </cell>
          <cell r="E57">
            <v>11682.000000000002</v>
          </cell>
          <cell r="F57">
            <v>15000</v>
          </cell>
        </row>
        <row r="58">
          <cell r="A58">
            <v>10050</v>
          </cell>
          <cell r="B58">
            <v>1221</v>
          </cell>
          <cell r="C58" t="str">
            <v>Collarín de dos salidas - diámetro cerrado 12 cm</v>
          </cell>
          <cell r="D58" t="str">
            <v>U</v>
          </cell>
          <cell r="E58">
            <v>9662.4000000000015</v>
          </cell>
          <cell r="F58">
            <v>7500</v>
          </cell>
        </row>
        <row r="59">
          <cell r="A59">
            <v>10051</v>
          </cell>
          <cell r="B59">
            <v>1211</v>
          </cell>
          <cell r="C59" t="str">
            <v>Collarín de una salida diámetro cerrado 12 cm</v>
          </cell>
          <cell r="D59" t="str">
            <v>U</v>
          </cell>
          <cell r="E59">
            <v>8676.8000000000011</v>
          </cell>
          <cell r="F59">
            <v>13800</v>
          </cell>
        </row>
        <row r="60">
          <cell r="A60">
            <v>10052</v>
          </cell>
          <cell r="B60">
            <v>1212</v>
          </cell>
          <cell r="C60" t="str">
            <v>Collarín de una salida. Diámetro cerrado de 15 cm.</v>
          </cell>
          <cell r="D60" t="str">
            <v>U</v>
          </cell>
          <cell r="E60">
            <v>10696.400000000001</v>
          </cell>
          <cell r="F60">
            <v>14500</v>
          </cell>
        </row>
        <row r="61">
          <cell r="A61">
            <v>10053</v>
          </cell>
          <cell r="B61">
            <v>1272</v>
          </cell>
          <cell r="C61" t="str">
            <v>Collarín para transformadores diámetro cerrado 17 cm</v>
          </cell>
          <cell r="D61" t="str">
            <v>U</v>
          </cell>
          <cell r="E61">
            <v>12917.300000000001</v>
          </cell>
          <cell r="F61">
            <v>15000</v>
          </cell>
        </row>
        <row r="62">
          <cell r="A62">
            <v>10054</v>
          </cell>
          <cell r="B62">
            <v>1031</v>
          </cell>
          <cell r="C62" t="str">
            <v>Conector AMP, Estribo y cartucho</v>
          </cell>
          <cell r="D62" t="str">
            <v>U</v>
          </cell>
          <cell r="E62">
            <v>4800</v>
          </cell>
          <cell r="F62">
            <v>19550.64</v>
          </cell>
        </row>
        <row r="63">
          <cell r="A63">
            <v>10055</v>
          </cell>
          <cell r="B63">
            <v>1041</v>
          </cell>
          <cell r="C63" t="str">
            <v>Conector bimetálico (Al-Cu) de un perno con argolla de cobre</v>
          </cell>
          <cell r="D63" t="str">
            <v>U</v>
          </cell>
          <cell r="E63">
            <v>2750</v>
          </cell>
          <cell r="F63">
            <v>3668.4999999999995</v>
          </cell>
        </row>
        <row r="64">
          <cell r="A64">
            <v>10056</v>
          </cell>
          <cell r="B64" t="str">
            <v>I0053</v>
          </cell>
          <cell r="C64" t="str">
            <v>Conector bimetálico KZ3-95 (Cruces y puentes) tipo tornillo con chaqueta aislante para cable 1/0 Al a 1/0 Cu. Marca AMP (También para 2/0-2/0)</v>
          </cell>
          <cell r="D64" t="str">
            <v>U</v>
          </cell>
          <cell r="E64">
            <v>10070</v>
          </cell>
          <cell r="F64">
            <v>12064</v>
          </cell>
        </row>
        <row r="65">
          <cell r="A65">
            <v>10057</v>
          </cell>
          <cell r="B65" t="str">
            <v>I0054</v>
          </cell>
          <cell r="C65" t="str">
            <v>Conector bimetálico KZ-EP (A.P) tipo tornillo con chaqueta aislante para cable 1/0 Al a 14 Cu. Ref: KZ-EP. Marca AMP (También para 2/0 - 14) (Conexión lámpara de alumbrado)</v>
          </cell>
          <cell r="D65" t="str">
            <v>U</v>
          </cell>
          <cell r="E65">
            <v>7950</v>
          </cell>
          <cell r="F65">
            <v>10000</v>
          </cell>
        </row>
        <row r="66">
          <cell r="A66">
            <v>10058</v>
          </cell>
          <cell r="B66" t="str">
            <v>I0052</v>
          </cell>
          <cell r="C66" t="str">
            <v>Conector bimetálico JZ2-95SM (Cajas de Abonados y puesta a tierra)tipo tornillo con chaqueta aislante para cable 1/0 Al a 2 Cu (Conexión caja de abonado) Ref: JZ2-95SM. Marca AMP (También para 2/0-2)</v>
          </cell>
          <cell r="D66" t="str">
            <v>U</v>
          </cell>
          <cell r="E66">
            <v>7950</v>
          </cell>
          <cell r="F66">
            <v>7441.4</v>
          </cell>
        </row>
        <row r="67">
          <cell r="A67">
            <v>10059</v>
          </cell>
          <cell r="B67" t="str">
            <v>I0051</v>
          </cell>
          <cell r="C67" t="str">
            <v>Conector bimetálico KZ4 - 150 (Bajante de trafos) tipo tornillo con chaqueta aislante para cable 4/0 Cu a 1/0 Al (Bajada del trafo a la red) Ref: KZ4 - 150. Marca AMP (también para 2/0)</v>
          </cell>
          <cell r="D67" t="str">
            <v>U</v>
          </cell>
          <cell r="E67">
            <v>28620.000000000004</v>
          </cell>
          <cell r="F67">
            <v>33402.199999999997</v>
          </cell>
        </row>
        <row r="68">
          <cell r="A68">
            <v>10060</v>
          </cell>
          <cell r="B68">
            <v>1021</v>
          </cell>
          <cell r="C68" t="str">
            <v>Conector Tipo Cuña - AMPAS con Estribo y cartucho</v>
          </cell>
          <cell r="D68" t="str">
            <v>U</v>
          </cell>
          <cell r="E68">
            <v>2500</v>
          </cell>
          <cell r="F68">
            <v>24000</v>
          </cell>
        </row>
        <row r="69">
          <cell r="A69">
            <v>10157</v>
          </cell>
          <cell r="B69">
            <v>1024</v>
          </cell>
          <cell r="C69" t="str">
            <v>Conector de un perno bimetálico (Para varilla cooperweld)</v>
          </cell>
          <cell r="D69" t="str">
            <v>U</v>
          </cell>
          <cell r="E69">
            <v>1850</v>
          </cell>
          <cell r="F69">
            <v>2467.8999999999996</v>
          </cell>
        </row>
        <row r="70">
          <cell r="A70">
            <v>10061</v>
          </cell>
          <cell r="B70" t="str">
            <v>I0009</v>
          </cell>
          <cell r="C70" t="str">
            <v>Conector transversal</v>
          </cell>
          <cell r="D70" t="str">
            <v>U</v>
          </cell>
          <cell r="E70">
            <v>24200.000000000004</v>
          </cell>
          <cell r="F70">
            <v>18000</v>
          </cell>
        </row>
        <row r="71">
          <cell r="A71">
            <v>10062</v>
          </cell>
          <cell r="B71" t="str">
            <v>I0026</v>
          </cell>
          <cell r="C71" t="str">
            <v>Cortacircuito monopolares de 15 KV,  100 A, Acero, Ref: 55449</v>
          </cell>
          <cell r="D71" t="str">
            <v>U</v>
          </cell>
          <cell r="E71">
            <v>150000</v>
          </cell>
          <cell r="F71">
            <v>200099.99999999997</v>
          </cell>
        </row>
        <row r="72">
          <cell r="A72">
            <v>10063</v>
          </cell>
          <cell r="B72">
            <v>5621</v>
          </cell>
          <cell r="C72" t="str">
            <v>Cortacircuito monopolares de 15 KV,  100 A, Hierro, Ref: 55408</v>
          </cell>
          <cell r="D72" t="str">
            <v>U</v>
          </cell>
          <cell r="E72">
            <v>120000</v>
          </cell>
          <cell r="F72">
            <v>133458</v>
          </cell>
        </row>
        <row r="73">
          <cell r="A73">
            <v>10064</v>
          </cell>
          <cell r="B73" t="str">
            <v>I0027</v>
          </cell>
          <cell r="C73" t="str">
            <v>Cortacircuito monopolares de 15 KV,  200 A, Hierro, Ref: 55436</v>
          </cell>
          <cell r="D73" t="str">
            <v>U</v>
          </cell>
          <cell r="E73">
            <v>178500</v>
          </cell>
          <cell r="F73">
            <v>238118.99999999997</v>
          </cell>
        </row>
        <row r="74">
          <cell r="A74">
            <v>10065</v>
          </cell>
          <cell r="B74">
            <v>204</v>
          </cell>
          <cell r="C74" t="str">
            <v>Cruceta de madera de  1.5m x 9cm x 11.5 cm.</v>
          </cell>
          <cell r="D74" t="str">
            <v>U</v>
          </cell>
          <cell r="F74">
            <v>0</v>
          </cell>
        </row>
        <row r="75">
          <cell r="A75">
            <v>10066</v>
          </cell>
          <cell r="B75">
            <v>218</v>
          </cell>
          <cell r="C75" t="str">
            <v>Cruceta de madera de  2m x 9,5cm x 12 cm.</v>
          </cell>
          <cell r="D75" t="str">
            <v>U</v>
          </cell>
          <cell r="F75">
            <v>35000</v>
          </cell>
        </row>
        <row r="76">
          <cell r="A76">
            <v>10067</v>
          </cell>
          <cell r="B76">
            <v>201</v>
          </cell>
          <cell r="C76" t="str">
            <v>Cruceta de madera de  2m x 9cm x 11.5 cm.</v>
          </cell>
          <cell r="D76" t="str">
            <v>U</v>
          </cell>
          <cell r="F76">
            <v>35000</v>
          </cell>
        </row>
        <row r="77">
          <cell r="A77">
            <v>10068</v>
          </cell>
          <cell r="B77">
            <v>202</v>
          </cell>
          <cell r="C77" t="str">
            <v>Cruceta metálica de 2,4 m en ángulo de 2,5"x2,5"x1/4"</v>
          </cell>
          <cell r="D77" t="str">
            <v>U</v>
          </cell>
          <cell r="F77">
            <v>72000</v>
          </cell>
        </row>
        <row r="78">
          <cell r="A78">
            <v>10069</v>
          </cell>
          <cell r="B78">
            <v>265</v>
          </cell>
          <cell r="C78" t="str">
            <v>Cruceta de madera de 2,4 m x 4" x 4".</v>
          </cell>
          <cell r="D78" t="str">
            <v>U</v>
          </cell>
          <cell r="E78">
            <v>32940</v>
          </cell>
          <cell r="F78">
            <v>45000</v>
          </cell>
        </row>
        <row r="79">
          <cell r="A79">
            <v>10070</v>
          </cell>
          <cell r="B79">
            <v>267</v>
          </cell>
          <cell r="C79" t="str">
            <v>Cruceta metálica de 2 m en ángulo de 2,5"x2,5"x1/4"</v>
          </cell>
          <cell r="D79" t="str">
            <v>U</v>
          </cell>
          <cell r="E79">
            <v>32940</v>
          </cell>
          <cell r="F79">
            <v>64959.999999999993</v>
          </cell>
        </row>
        <row r="80">
          <cell r="A80">
            <v>10071</v>
          </cell>
          <cell r="B80">
            <v>313</v>
          </cell>
          <cell r="C80" t="str">
            <v>Diagonal de 0.64 m en ángulo de 1.5x1.5x3/16"</v>
          </cell>
          <cell r="D80" t="str">
            <v>U</v>
          </cell>
          <cell r="E80">
            <v>9600</v>
          </cell>
          <cell r="F80">
            <v>12000</v>
          </cell>
        </row>
        <row r="81">
          <cell r="A81">
            <v>10072</v>
          </cell>
          <cell r="B81">
            <v>333</v>
          </cell>
          <cell r="C81" t="str">
            <v>Diagonal de 0.68 m en ángulo de 1.5x1.5x3/16"</v>
          </cell>
          <cell r="D81" t="str">
            <v>U</v>
          </cell>
          <cell r="E81">
            <v>10500</v>
          </cell>
          <cell r="F81">
            <v>14007</v>
          </cell>
        </row>
        <row r="82">
          <cell r="A82">
            <v>10073</v>
          </cell>
          <cell r="B82">
            <v>312</v>
          </cell>
          <cell r="C82" t="str">
            <v>Diagonal de 1,03 m en ángulo de 1.5x1.5x3/16"</v>
          </cell>
          <cell r="D82" t="str">
            <v>U</v>
          </cell>
          <cell r="E82">
            <v>13520</v>
          </cell>
          <cell r="F82">
            <v>13000</v>
          </cell>
        </row>
        <row r="83">
          <cell r="A83">
            <v>10074</v>
          </cell>
          <cell r="B83" t="str">
            <v>0232</v>
          </cell>
          <cell r="C83" t="str">
            <v>Diagonal de 1,16m en ángulo de 1,5"x1,5"x3/16"</v>
          </cell>
          <cell r="D83" t="str">
            <v>U</v>
          </cell>
          <cell r="E83">
            <v>9073.5199999999986</v>
          </cell>
          <cell r="F83">
            <v>12104.075679999996</v>
          </cell>
        </row>
        <row r="84">
          <cell r="A84">
            <v>10075</v>
          </cell>
          <cell r="B84" t="str">
            <v>0321</v>
          </cell>
          <cell r="C84" t="str">
            <v>Diagonal en V de 1,1m en ángulo de 1,5"x1,5"x3/16"</v>
          </cell>
          <cell r="D84" t="str">
            <v>U</v>
          </cell>
          <cell r="E84">
            <v>15252.9</v>
          </cell>
          <cell r="F84">
            <v>21460</v>
          </cell>
        </row>
        <row r="85">
          <cell r="A85">
            <v>10170</v>
          </cell>
          <cell r="B85" t="str">
            <v>I0061</v>
          </cell>
          <cell r="C85" t="str">
            <v>Elementos varios para instalación de medidor de energía</v>
          </cell>
          <cell r="D85" t="str">
            <v>U</v>
          </cell>
          <cell r="E85">
            <v>20000</v>
          </cell>
          <cell r="F85">
            <v>23200</v>
          </cell>
        </row>
        <row r="86">
          <cell r="A86">
            <v>10077</v>
          </cell>
          <cell r="B86">
            <v>2102</v>
          </cell>
          <cell r="C86" t="str">
            <v>Espárrago de 16x305mm (5/8 x 12")</v>
          </cell>
          <cell r="D86" t="str">
            <v>U</v>
          </cell>
          <cell r="E86">
            <v>3150</v>
          </cell>
          <cell r="F86">
            <v>5274.7519999999995</v>
          </cell>
        </row>
        <row r="87">
          <cell r="A87">
            <v>10078</v>
          </cell>
          <cell r="B87">
            <v>2105</v>
          </cell>
          <cell r="C87" t="str">
            <v>Espárrago de 16x559mm (5/8 x 22")</v>
          </cell>
          <cell r="D87" t="str">
            <v>U</v>
          </cell>
          <cell r="E87">
            <v>4181</v>
          </cell>
          <cell r="F87">
            <v>7017.9999999999991</v>
          </cell>
        </row>
        <row r="88">
          <cell r="A88">
            <v>10079</v>
          </cell>
          <cell r="B88">
            <v>2103</v>
          </cell>
          <cell r="C88" t="str">
            <v>Esparrago de 5/8"x14"</v>
          </cell>
          <cell r="D88" t="str">
            <v>U</v>
          </cell>
          <cell r="E88">
            <v>3493</v>
          </cell>
          <cell r="F88">
            <v>4659.6619999999994</v>
          </cell>
        </row>
        <row r="89">
          <cell r="A89">
            <v>10080</v>
          </cell>
          <cell r="B89">
            <v>2101</v>
          </cell>
          <cell r="C89" t="str">
            <v>Espárrago de16x254mm (5/8"x10")</v>
          </cell>
          <cell r="D89" t="str">
            <v>U</v>
          </cell>
          <cell r="E89">
            <v>2799.84</v>
          </cell>
          <cell r="F89">
            <v>3734.9865599999994</v>
          </cell>
        </row>
        <row r="90">
          <cell r="A90">
            <v>10082</v>
          </cell>
          <cell r="B90">
            <v>502</v>
          </cell>
          <cell r="C90" t="str">
            <v>Espigo para cruceta de madera - 36000 psi</v>
          </cell>
          <cell r="D90" t="str">
            <v>U</v>
          </cell>
          <cell r="E90">
            <v>0</v>
          </cell>
          <cell r="F90">
            <v>0</v>
          </cell>
        </row>
        <row r="91">
          <cell r="A91">
            <v>10083</v>
          </cell>
          <cell r="B91" t="str">
            <v>I0011</v>
          </cell>
          <cell r="C91" t="str">
            <v>Espigo para Line post cruceta de madera</v>
          </cell>
          <cell r="D91" t="str">
            <v>U</v>
          </cell>
          <cell r="F91">
            <v>7539.9999999999991</v>
          </cell>
        </row>
        <row r="92">
          <cell r="A92">
            <v>10084</v>
          </cell>
          <cell r="B92" t="str">
            <v>I0012</v>
          </cell>
          <cell r="C92" t="str">
            <v>Espigo para extremo de poste</v>
          </cell>
          <cell r="D92" t="str">
            <v>U</v>
          </cell>
          <cell r="E92">
            <v>14850.000000000002</v>
          </cell>
          <cell r="F92">
            <v>19809.899999999998</v>
          </cell>
        </row>
        <row r="93">
          <cell r="A93">
            <v>10085</v>
          </cell>
          <cell r="B93" t="str">
            <v>I0013</v>
          </cell>
          <cell r="C93" t="str">
            <v>Espigo para Line post cruceta metálica</v>
          </cell>
          <cell r="D93" t="str">
            <v>U</v>
          </cell>
          <cell r="E93">
            <v>2233</v>
          </cell>
          <cell r="F93">
            <v>4466</v>
          </cell>
        </row>
        <row r="94">
          <cell r="A94">
            <v>10086</v>
          </cell>
          <cell r="B94" t="str">
            <v>I0017</v>
          </cell>
          <cell r="C94" t="str">
            <v>Fotocelda</v>
          </cell>
          <cell r="D94" t="str">
            <v>U</v>
          </cell>
          <cell r="E94">
            <v>11376</v>
          </cell>
          <cell r="F94">
            <v>15175.583999999999</v>
          </cell>
        </row>
        <row r="95">
          <cell r="A95">
            <v>10087</v>
          </cell>
          <cell r="B95">
            <v>5508</v>
          </cell>
          <cell r="C95" t="str">
            <v>Fusible tipo H de 3 A.</v>
          </cell>
          <cell r="D95" t="str">
            <v>U</v>
          </cell>
          <cell r="E95">
            <v>1800</v>
          </cell>
          <cell r="F95">
            <v>2940</v>
          </cell>
        </row>
        <row r="96">
          <cell r="A96">
            <v>10088</v>
          </cell>
          <cell r="B96">
            <v>5521</v>
          </cell>
          <cell r="C96" t="str">
            <v>Fusible tipo T</v>
          </cell>
          <cell r="D96" t="str">
            <v>U</v>
          </cell>
          <cell r="E96">
            <v>1870.0000000000002</v>
          </cell>
          <cell r="F96">
            <v>2940</v>
          </cell>
        </row>
        <row r="97">
          <cell r="A97">
            <v>10089</v>
          </cell>
          <cell r="B97">
            <v>5513</v>
          </cell>
          <cell r="C97" t="str">
            <v>Fusibles de tipo K - 10 A.</v>
          </cell>
          <cell r="D97" t="str">
            <v>U</v>
          </cell>
          <cell r="E97">
            <v>1800</v>
          </cell>
          <cell r="F97">
            <v>2940</v>
          </cell>
        </row>
        <row r="98">
          <cell r="A98">
            <v>10090</v>
          </cell>
          <cell r="B98">
            <v>5510</v>
          </cell>
          <cell r="C98" t="str">
            <v>Fusibles de tipo K - 3 A.</v>
          </cell>
          <cell r="D98" t="str">
            <v>U</v>
          </cell>
          <cell r="E98">
            <v>1800</v>
          </cell>
          <cell r="F98">
            <v>2940</v>
          </cell>
        </row>
        <row r="99">
          <cell r="A99">
            <v>10091</v>
          </cell>
          <cell r="B99">
            <v>701</v>
          </cell>
          <cell r="C99" t="str">
            <v>Grapa de retención tipo pasante en aleación de aluminio</v>
          </cell>
          <cell r="D99" t="str">
            <v>U</v>
          </cell>
          <cell r="E99">
            <v>7100</v>
          </cell>
          <cell r="F99">
            <v>15000</v>
          </cell>
        </row>
        <row r="100">
          <cell r="A100">
            <v>10092</v>
          </cell>
          <cell r="B100">
            <v>703</v>
          </cell>
          <cell r="C100" t="str">
            <v>Grapa de retención tipo pasante en aleación de aluminio. ACSR # 2</v>
          </cell>
          <cell r="D100" t="str">
            <v>U</v>
          </cell>
          <cell r="E100">
            <v>7100</v>
          </cell>
          <cell r="F100">
            <v>15000</v>
          </cell>
        </row>
        <row r="101">
          <cell r="A101">
            <v>10093</v>
          </cell>
          <cell r="B101">
            <v>772</v>
          </cell>
          <cell r="C101" t="str">
            <v>Grapa prensora de tres pernos</v>
          </cell>
          <cell r="D101" t="str">
            <v>U</v>
          </cell>
          <cell r="E101">
            <v>10015.5</v>
          </cell>
          <cell r="F101">
            <v>4303.5999999999995</v>
          </cell>
        </row>
        <row r="102">
          <cell r="A102">
            <v>10094</v>
          </cell>
          <cell r="B102">
            <v>771</v>
          </cell>
          <cell r="C102" t="str">
            <v>Grapa prensora de tres pernos de 3/8"x 1 1/2"x6"-Perno de 1/2"</v>
          </cell>
          <cell r="D102" t="str">
            <v>U</v>
          </cell>
          <cell r="E102">
            <v>6192</v>
          </cell>
          <cell r="F102">
            <v>4303.5999999999995</v>
          </cell>
        </row>
        <row r="103">
          <cell r="A103">
            <v>10095</v>
          </cell>
          <cell r="B103">
            <v>1103</v>
          </cell>
          <cell r="C103" t="str">
            <v>Guardacabo en acero 3/8"</v>
          </cell>
          <cell r="D103" t="str">
            <v>U</v>
          </cell>
          <cell r="E103">
            <v>938</v>
          </cell>
          <cell r="F103">
            <v>1200</v>
          </cell>
        </row>
        <row r="104">
          <cell r="A104">
            <v>10096</v>
          </cell>
          <cell r="B104">
            <v>1102</v>
          </cell>
          <cell r="C104" t="str">
            <v>Guardacabo en acero para 1/4"</v>
          </cell>
          <cell r="D104" t="str">
            <v>U</v>
          </cell>
          <cell r="E104">
            <v>800</v>
          </cell>
          <cell r="F104">
            <v>1800</v>
          </cell>
        </row>
        <row r="105">
          <cell r="A105">
            <v>10097</v>
          </cell>
          <cell r="B105">
            <v>1292</v>
          </cell>
          <cell r="C105" t="str">
            <v>Hebilla para cinta Band-it de 5/8"</v>
          </cell>
          <cell r="D105" t="str">
            <v>U</v>
          </cell>
          <cell r="E105">
            <v>622.5</v>
          </cell>
          <cell r="F105">
            <v>1200</v>
          </cell>
        </row>
        <row r="106">
          <cell r="A106">
            <v>10098</v>
          </cell>
          <cell r="B106">
            <v>1332</v>
          </cell>
          <cell r="C106" t="str">
            <v>Herraje para templete en guitarra</v>
          </cell>
          <cell r="D106" t="str">
            <v>U</v>
          </cell>
          <cell r="E106">
            <v>55800</v>
          </cell>
          <cell r="F106">
            <v>74437.199999999983</v>
          </cell>
        </row>
        <row r="107">
          <cell r="A107">
            <v>10099</v>
          </cell>
          <cell r="B107" t="str">
            <v>I0014</v>
          </cell>
          <cell r="C107" t="str">
            <v>Luminaria  de Metal Halide 1500 vatios, PC-AE 1,500 W 208/240 V. ROY ALFA</v>
          </cell>
          <cell r="D107" t="str">
            <v>U</v>
          </cell>
          <cell r="E107">
            <v>140000</v>
          </cell>
          <cell r="F107">
            <v>864432</v>
          </cell>
        </row>
        <row r="108">
          <cell r="A108">
            <v>10166</v>
          </cell>
          <cell r="B108" t="str">
            <v>I0062</v>
          </cell>
          <cell r="C108" t="str">
            <v>Luminaria  de Metal Halide 1000 vatios, PC-AE 1,000 W 208/240 V. ROY ALFA</v>
          </cell>
          <cell r="D108" t="str">
            <v>U</v>
          </cell>
          <cell r="E108">
            <v>78200</v>
          </cell>
          <cell r="F108">
            <v>490120.41599999997</v>
          </cell>
        </row>
        <row r="109">
          <cell r="A109">
            <v>10164</v>
          </cell>
          <cell r="B109" t="str">
            <v>I0063</v>
          </cell>
          <cell r="C109" t="str">
            <v>Medidor de energía eléctrica monofásico de 120 V; 15(60) A.</v>
          </cell>
          <cell r="D109" t="str">
            <v>U</v>
          </cell>
          <cell r="E109">
            <v>80000</v>
          </cell>
          <cell r="F109">
            <v>92800</v>
          </cell>
        </row>
        <row r="110">
          <cell r="A110">
            <v>10165</v>
          </cell>
          <cell r="B110" t="str">
            <v>I0064</v>
          </cell>
          <cell r="C110" t="str">
            <v>Medidor de energía eléctrica monofásico de 240 V; 15(60) A.</v>
          </cell>
          <cell r="D110" t="str">
            <v>U</v>
          </cell>
          <cell r="E110">
            <v>95000</v>
          </cell>
          <cell r="F110">
            <v>110199.99999999999</v>
          </cell>
        </row>
        <row r="111">
          <cell r="A111">
            <v>10167</v>
          </cell>
          <cell r="B111" t="str">
            <v>I0065</v>
          </cell>
          <cell r="C111" t="str">
            <v>Medidor de energía eléctrica trifásico de 220/127 V; 20(80) A.</v>
          </cell>
          <cell r="D111" t="str">
            <v>U</v>
          </cell>
          <cell r="E111">
            <v>140001</v>
          </cell>
          <cell r="F111">
            <v>162401.15999999997</v>
          </cell>
        </row>
        <row r="112">
          <cell r="A112">
            <v>10168</v>
          </cell>
          <cell r="B112" t="str">
            <v>I0066</v>
          </cell>
          <cell r="C112" t="str">
            <v>Medidor de energía eléctrica trifásico, conex indirecta de 220/127 V; 5(10) A.</v>
          </cell>
          <cell r="D112" t="str">
            <v>U</v>
          </cell>
          <cell r="E112">
            <v>140002</v>
          </cell>
          <cell r="F112">
            <v>162402.31999999998</v>
          </cell>
        </row>
        <row r="113">
          <cell r="A113">
            <v>10100</v>
          </cell>
          <cell r="B113">
            <v>5505</v>
          </cell>
          <cell r="C113" t="str">
            <v>Pararrayos distribución 12 KV, 10 KA, Ref: 55489</v>
          </cell>
          <cell r="D113" t="str">
            <v>U</v>
          </cell>
          <cell r="E113">
            <v>120000</v>
          </cell>
          <cell r="F113">
            <v>134212</v>
          </cell>
        </row>
        <row r="114">
          <cell r="A114">
            <v>10101</v>
          </cell>
          <cell r="B114" t="str">
            <v>I0067</v>
          </cell>
          <cell r="C114" t="str">
            <v>Pararrayos polimérico 12 KV, 10 KA</v>
          </cell>
          <cell r="D114" t="str">
            <v>U</v>
          </cell>
          <cell r="E114">
            <v>253000</v>
          </cell>
          <cell r="F114">
            <v>103240</v>
          </cell>
        </row>
        <row r="115">
          <cell r="A115">
            <v>10160</v>
          </cell>
          <cell r="B115">
            <v>1801</v>
          </cell>
          <cell r="C115" t="str">
            <v>Percha acanalada de un puesto</v>
          </cell>
          <cell r="D115" t="str">
            <v>U</v>
          </cell>
          <cell r="E115">
            <v>5200</v>
          </cell>
          <cell r="F115">
            <v>4988</v>
          </cell>
        </row>
        <row r="116">
          <cell r="A116">
            <v>10102</v>
          </cell>
          <cell r="B116">
            <v>1805</v>
          </cell>
          <cell r="C116" t="str">
            <v>Percha de cinco puestos</v>
          </cell>
          <cell r="D116" t="str">
            <v>U</v>
          </cell>
          <cell r="E116">
            <v>28183.100000000002</v>
          </cell>
          <cell r="F116">
            <v>37596.255399999995</v>
          </cell>
        </row>
        <row r="117">
          <cell r="A117">
            <v>10103</v>
          </cell>
          <cell r="B117">
            <v>1804</v>
          </cell>
          <cell r="C117" t="str">
            <v>Percha de cuatro puestos</v>
          </cell>
          <cell r="D117" t="str">
            <v>U</v>
          </cell>
          <cell r="E117">
            <v>22455.4</v>
          </cell>
          <cell r="F117">
            <v>29955.503599999996</v>
          </cell>
        </row>
        <row r="118">
          <cell r="A118">
            <v>10104</v>
          </cell>
          <cell r="B118">
            <v>1802</v>
          </cell>
          <cell r="C118" t="str">
            <v>Percha de dos puestos</v>
          </cell>
          <cell r="D118" t="str">
            <v>U</v>
          </cell>
          <cell r="E118">
            <v>10609.5</v>
          </cell>
          <cell r="F118">
            <v>14153.072999999997</v>
          </cell>
        </row>
        <row r="119">
          <cell r="A119">
            <v>10105</v>
          </cell>
          <cell r="B119">
            <v>2022</v>
          </cell>
          <cell r="C119" t="str">
            <v>Perno de máquina de 13x152mm (1/2 x 6")</v>
          </cell>
          <cell r="D119" t="str">
            <v>U</v>
          </cell>
          <cell r="E119">
            <v>998.80000000000007</v>
          </cell>
          <cell r="F119">
            <v>1500</v>
          </cell>
        </row>
        <row r="120">
          <cell r="A120">
            <v>10106</v>
          </cell>
          <cell r="B120">
            <v>2041</v>
          </cell>
          <cell r="C120" t="str">
            <v>Perno de máquina de 13x38,1mm (1/2 x 1½")</v>
          </cell>
          <cell r="D120" t="str">
            <v>U</v>
          </cell>
          <cell r="E120">
            <v>780</v>
          </cell>
          <cell r="F120">
            <v>985.99999999999989</v>
          </cell>
        </row>
        <row r="121">
          <cell r="A121">
            <v>10107</v>
          </cell>
          <cell r="B121">
            <v>2031</v>
          </cell>
          <cell r="C121" t="str">
            <v>Perno de máquina de 16 x 152mm (5/8 x6")</v>
          </cell>
          <cell r="D121" t="str">
            <v>U</v>
          </cell>
          <cell r="E121">
            <v>1875.5000000000002</v>
          </cell>
          <cell r="F121">
            <v>2500</v>
          </cell>
        </row>
        <row r="122">
          <cell r="A122">
            <v>10108</v>
          </cell>
          <cell r="B122">
            <v>2032</v>
          </cell>
          <cell r="C122" t="str">
            <v>Perno de máquina de 16 x 203mm (5/8 x 8")</v>
          </cell>
          <cell r="D122" t="str">
            <v>U</v>
          </cell>
          <cell r="E122">
            <v>2400.2000000000003</v>
          </cell>
          <cell r="F122">
            <v>3500</v>
          </cell>
        </row>
        <row r="123">
          <cell r="A123">
            <v>10109</v>
          </cell>
          <cell r="B123">
            <v>2033</v>
          </cell>
          <cell r="C123" t="str">
            <v>Perno de máquina de 16 x 229mm (5/8 x 9")</v>
          </cell>
          <cell r="D123" t="str">
            <v>U</v>
          </cell>
          <cell r="E123">
            <v>2530</v>
          </cell>
          <cell r="F123">
            <v>3375.0199999999995</v>
          </cell>
        </row>
        <row r="124">
          <cell r="A124">
            <v>10110</v>
          </cell>
          <cell r="B124">
            <v>2034</v>
          </cell>
          <cell r="C124" t="str">
            <v>Perno de máquina de 16 x 254 mm (5/8" x 10")</v>
          </cell>
          <cell r="D124" t="str">
            <v>U</v>
          </cell>
          <cell r="E124">
            <v>2673</v>
          </cell>
          <cell r="F124">
            <v>4000</v>
          </cell>
        </row>
        <row r="125">
          <cell r="A125">
            <v>10111</v>
          </cell>
          <cell r="B125">
            <v>2035</v>
          </cell>
          <cell r="C125" t="str">
            <v>Perno de máquina de 16 x 305mm (5/8 x12")</v>
          </cell>
          <cell r="D125" t="str">
            <v>U</v>
          </cell>
          <cell r="E125">
            <v>3108.6000000000004</v>
          </cell>
          <cell r="F125">
            <v>4500</v>
          </cell>
        </row>
        <row r="126">
          <cell r="A126">
            <v>10112</v>
          </cell>
          <cell r="B126">
            <v>2036</v>
          </cell>
          <cell r="C126" t="str">
            <v>Perno de máquina de 16 x 356mm (5/8 x14")</v>
          </cell>
          <cell r="D126" t="str">
            <v>U</v>
          </cell>
          <cell r="E126">
            <v>3553</v>
          </cell>
          <cell r="F126">
            <v>5000</v>
          </cell>
        </row>
        <row r="127">
          <cell r="A127">
            <v>10113</v>
          </cell>
          <cell r="B127">
            <v>2037</v>
          </cell>
          <cell r="C127" t="str">
            <v>Perno de máquina de 16 x 407mm (5/8 x16")</v>
          </cell>
          <cell r="D127" t="str">
            <v>U</v>
          </cell>
          <cell r="E127">
            <v>4009.5000000000005</v>
          </cell>
          <cell r="F127">
            <v>5348.6729999999998</v>
          </cell>
        </row>
        <row r="128">
          <cell r="A128">
            <v>10114</v>
          </cell>
          <cell r="B128">
            <v>2038</v>
          </cell>
          <cell r="C128" t="str">
            <v>Perno de máquina de 16 x 457mm (5/8 x18")</v>
          </cell>
          <cell r="D128" t="str">
            <v>U</v>
          </cell>
          <cell r="E128">
            <v>4462.7000000000007</v>
          </cell>
          <cell r="F128">
            <v>5953.2418000000007</v>
          </cell>
        </row>
        <row r="129">
          <cell r="A129">
            <v>10115</v>
          </cell>
          <cell r="B129">
            <v>2201</v>
          </cell>
          <cell r="C129" t="str">
            <v>Perno de ojo de 16 x 102 mm (5/8 x 4")</v>
          </cell>
          <cell r="D129" t="str">
            <v>U</v>
          </cell>
          <cell r="E129">
            <v>2989.8</v>
          </cell>
          <cell r="F129">
            <v>3988.3932</v>
          </cell>
        </row>
        <row r="130">
          <cell r="A130">
            <v>10116</v>
          </cell>
          <cell r="B130">
            <v>2203</v>
          </cell>
          <cell r="C130" t="str">
            <v>Perno de ojo de 16 x 203 mm (5/8 x 8")</v>
          </cell>
          <cell r="D130" t="str">
            <v>U</v>
          </cell>
          <cell r="E130">
            <v>3412.2000000000003</v>
          </cell>
          <cell r="F130">
            <v>4551.8747999999996</v>
          </cell>
        </row>
        <row r="131">
          <cell r="A131">
            <v>10117</v>
          </cell>
          <cell r="B131">
            <v>2023</v>
          </cell>
          <cell r="C131" t="str">
            <v>Perno de ojo de 16 x 457mm (5/8 x 18")</v>
          </cell>
          <cell r="D131" t="str">
            <v>U</v>
          </cell>
          <cell r="E131">
            <v>5893.8</v>
          </cell>
          <cell r="F131">
            <v>7862.3291999999992</v>
          </cell>
        </row>
        <row r="132">
          <cell r="A132">
            <v>10118</v>
          </cell>
          <cell r="B132">
            <v>2223</v>
          </cell>
          <cell r="C132" t="str">
            <v>Perno de ojo de 16 x 457mm (5/8 x 18")</v>
          </cell>
          <cell r="D132" t="str">
            <v>U</v>
          </cell>
          <cell r="E132">
            <v>5893.8</v>
          </cell>
          <cell r="F132">
            <v>7862.3291999999992</v>
          </cell>
        </row>
        <row r="133">
          <cell r="A133">
            <v>10119</v>
          </cell>
          <cell r="B133">
            <v>109</v>
          </cell>
          <cell r="C133" t="str">
            <v>Poste de concreto de 12 m.  510 Kg</v>
          </cell>
          <cell r="D133" t="str">
            <v>U</v>
          </cell>
          <cell r="E133">
            <v>396003.99999999994</v>
          </cell>
          <cell r="F133">
            <v>260000</v>
          </cell>
        </row>
        <row r="134">
          <cell r="A134">
            <v>10120</v>
          </cell>
          <cell r="B134">
            <v>110</v>
          </cell>
          <cell r="C134" t="str">
            <v>Poste de concreto de 12 m.  750 Kg</v>
          </cell>
          <cell r="D134" t="str">
            <v>U</v>
          </cell>
          <cell r="E134">
            <v>438650</v>
          </cell>
          <cell r="F134">
            <v>501642</v>
          </cell>
        </row>
        <row r="135">
          <cell r="A135">
            <v>10121</v>
          </cell>
          <cell r="B135" t="str">
            <v>0114</v>
          </cell>
          <cell r="C135" t="str">
            <v>Poste de concreto de 14 metros 1050 Kg.</v>
          </cell>
          <cell r="D135" t="str">
            <v>U</v>
          </cell>
          <cell r="E135">
            <v>840000</v>
          </cell>
          <cell r="F135">
            <v>974399.99999999988</v>
          </cell>
        </row>
        <row r="136">
          <cell r="A136">
            <v>10122</v>
          </cell>
          <cell r="B136" t="str">
            <v>01</v>
          </cell>
          <cell r="C136" t="str">
            <v>Poste de concreto, longitud mínima 10m - 500 Kg.</v>
          </cell>
          <cell r="D136" t="str">
            <v>U</v>
          </cell>
          <cell r="F136">
            <v>0</v>
          </cell>
        </row>
        <row r="137">
          <cell r="A137">
            <v>10123</v>
          </cell>
          <cell r="B137">
            <v>101</v>
          </cell>
          <cell r="C137" t="str">
            <v>Postes de concreto de 8 m.</v>
          </cell>
          <cell r="D137" t="str">
            <v>U</v>
          </cell>
          <cell r="E137">
            <v>184000</v>
          </cell>
          <cell r="F137">
            <v>197200</v>
          </cell>
        </row>
        <row r="138">
          <cell r="A138">
            <v>10124</v>
          </cell>
          <cell r="B138" t="str">
            <v>0401</v>
          </cell>
          <cell r="C138" t="str">
            <v>Registro eléctrico de  0,6 x 0,6 x 0,6 m3 con tapa en ángulo de 1½"</v>
          </cell>
          <cell r="D138" t="str">
            <v>U</v>
          </cell>
          <cell r="E138">
            <v>3750</v>
          </cell>
          <cell r="F138">
            <v>80000</v>
          </cell>
        </row>
        <row r="139">
          <cell r="A139">
            <v>10125</v>
          </cell>
          <cell r="B139">
            <v>401</v>
          </cell>
          <cell r="C139" t="str">
            <v>Silleta para cruceta de madera.</v>
          </cell>
          <cell r="D139" t="str">
            <v>U</v>
          </cell>
          <cell r="E139">
            <v>3750</v>
          </cell>
          <cell r="F139">
            <v>5002.5</v>
          </cell>
        </row>
        <row r="140">
          <cell r="A140">
            <v>10126</v>
          </cell>
          <cell r="B140">
            <v>411</v>
          </cell>
          <cell r="C140" t="str">
            <v>Tablero General de protecciónes y control</v>
          </cell>
          <cell r="D140" t="str">
            <v>U</v>
          </cell>
          <cell r="E140">
            <v>800000</v>
          </cell>
          <cell r="F140">
            <v>1067199.9999999998</v>
          </cell>
        </row>
        <row r="141">
          <cell r="A141">
            <v>10127</v>
          </cell>
          <cell r="B141" t="str">
            <v>0411</v>
          </cell>
          <cell r="C141" t="str">
            <v>Tablero de Alumbrado de 12 circuito, con totalizador; 3F-4H; 150A; 240 V.</v>
          </cell>
          <cell r="D141" t="str">
            <v>U</v>
          </cell>
          <cell r="E141">
            <v>195000</v>
          </cell>
          <cell r="F141">
            <v>260129.99999999994</v>
          </cell>
        </row>
        <row r="142">
          <cell r="A142">
            <v>10128</v>
          </cell>
          <cell r="B142" t="str">
            <v>0412</v>
          </cell>
          <cell r="C142" t="str">
            <v>Breaker totalizador de 3x250 A. 240V.Icc 25 kA Marca Merlin Gerin</v>
          </cell>
          <cell r="D142" t="str">
            <v>U</v>
          </cell>
          <cell r="E142">
            <v>200000</v>
          </cell>
          <cell r="F142">
            <v>380000</v>
          </cell>
        </row>
        <row r="143">
          <cell r="A143">
            <v>10129</v>
          </cell>
          <cell r="B143">
            <v>412</v>
          </cell>
          <cell r="C143" t="str">
            <v>Breaker totalizador de 3x50 A. 220V.Icc 10 kA Merlin Gerin. Easy Pact. EZC100B3050.</v>
          </cell>
          <cell r="D143" t="str">
            <v>U</v>
          </cell>
          <cell r="E143">
            <v>150000</v>
          </cell>
          <cell r="F143">
            <v>150000</v>
          </cell>
        </row>
        <row r="144">
          <cell r="A144">
            <v>10130</v>
          </cell>
          <cell r="B144" t="str">
            <v>I0030</v>
          </cell>
          <cell r="C144" t="str">
            <v>Breaker totalizador de 3x40 A. 220V.Icc 10 kA Merlin Gerin. Easy Pact. EZC100B3040.</v>
          </cell>
          <cell r="D144" t="str">
            <v>U</v>
          </cell>
          <cell r="E144">
            <v>120000</v>
          </cell>
          <cell r="F144">
            <v>150000</v>
          </cell>
        </row>
        <row r="145">
          <cell r="A145">
            <v>10131</v>
          </cell>
          <cell r="B145" t="str">
            <v>I0004</v>
          </cell>
          <cell r="C145" t="str">
            <v>Interruptor enchufable bipolar de 2x15A; 240 V. Luminex</v>
          </cell>
          <cell r="D145" t="str">
            <v>U</v>
          </cell>
          <cell r="E145">
            <v>18500</v>
          </cell>
          <cell r="F145">
            <v>32000</v>
          </cell>
        </row>
        <row r="146">
          <cell r="A146">
            <v>10132</v>
          </cell>
          <cell r="B146">
            <v>5828</v>
          </cell>
          <cell r="C146" t="str">
            <v>Transformador monofásico de 100 KVA</v>
          </cell>
          <cell r="D146" t="str">
            <v>U</v>
          </cell>
          <cell r="E146">
            <v>3458125.0000000005</v>
          </cell>
          <cell r="F146">
            <v>4613138.75</v>
          </cell>
        </row>
        <row r="147">
          <cell r="A147">
            <v>10133</v>
          </cell>
          <cell r="B147">
            <v>5823</v>
          </cell>
          <cell r="C147" t="str">
            <v>Transformador monofásico de 15 KVA</v>
          </cell>
          <cell r="D147" t="str">
            <v>U</v>
          </cell>
          <cell r="E147">
            <v>2227500</v>
          </cell>
          <cell r="F147">
            <v>2247993</v>
          </cell>
        </row>
        <row r="148">
          <cell r="A148">
            <v>10134</v>
          </cell>
          <cell r="B148" t="str">
            <v>I0006</v>
          </cell>
          <cell r="C148" t="str">
            <v>Transformador monofásico de 167 KVA</v>
          </cell>
          <cell r="D148" t="str">
            <v>U</v>
          </cell>
          <cell r="E148">
            <v>4943125</v>
          </cell>
          <cell r="F148">
            <v>6594128.7499999991</v>
          </cell>
        </row>
        <row r="149">
          <cell r="A149">
            <v>10135</v>
          </cell>
          <cell r="B149">
            <v>5824</v>
          </cell>
          <cell r="C149" t="str">
            <v>Transformador monofásico de 25 KVA 13200 - 240/120 V.</v>
          </cell>
          <cell r="D149" t="str">
            <v>U</v>
          </cell>
          <cell r="E149">
            <v>2632500</v>
          </cell>
          <cell r="F149">
            <v>1838692.7999999998</v>
          </cell>
        </row>
        <row r="150">
          <cell r="A150">
            <v>10136</v>
          </cell>
          <cell r="B150" t="str">
            <v>I0007</v>
          </cell>
          <cell r="C150" t="str">
            <v>Transformador monofásico de 250 KVA</v>
          </cell>
          <cell r="D150" t="str">
            <v>U</v>
          </cell>
          <cell r="E150">
            <v>5775000.0000000009</v>
          </cell>
          <cell r="F150">
            <v>7703850.0000000009</v>
          </cell>
        </row>
        <row r="151">
          <cell r="A151">
            <v>10137</v>
          </cell>
          <cell r="B151" t="str">
            <v>I0008</v>
          </cell>
          <cell r="C151" t="str">
            <v>Transformador monofásico de 333 KVA</v>
          </cell>
          <cell r="D151" t="str">
            <v>U</v>
          </cell>
          <cell r="E151">
            <v>7425000.0000000009</v>
          </cell>
          <cell r="F151">
            <v>9904950</v>
          </cell>
        </row>
        <row r="152">
          <cell r="A152">
            <v>10138</v>
          </cell>
          <cell r="B152">
            <v>5825</v>
          </cell>
          <cell r="C152" t="str">
            <v>Transformador monofásico de 37,5 KVA 13200 - 240/120 V.</v>
          </cell>
          <cell r="D152" t="str">
            <v>U</v>
          </cell>
          <cell r="E152">
            <v>3352500</v>
          </cell>
          <cell r="F152">
            <v>2341970.4</v>
          </cell>
        </row>
        <row r="153">
          <cell r="A153">
            <v>10139</v>
          </cell>
          <cell r="B153" t="str">
            <v>I0003</v>
          </cell>
          <cell r="C153" t="str">
            <v>Transformador monofásico de 5 KVA</v>
          </cell>
          <cell r="D153" t="str">
            <v>U</v>
          </cell>
          <cell r="E153">
            <v>1017500.0000000001</v>
          </cell>
          <cell r="F153">
            <v>1357345</v>
          </cell>
        </row>
        <row r="154">
          <cell r="A154">
            <v>10140</v>
          </cell>
          <cell r="B154" t="str">
            <v>I0005</v>
          </cell>
          <cell r="C154" t="str">
            <v>Transformador monofásico de 50 KVA 13200 - 240/120 V.</v>
          </cell>
          <cell r="D154" t="str">
            <v>U</v>
          </cell>
          <cell r="E154">
            <v>3915000</v>
          </cell>
          <cell r="F154">
            <v>2735140.8</v>
          </cell>
        </row>
        <row r="155">
          <cell r="A155">
            <v>10141</v>
          </cell>
          <cell r="B155">
            <v>5827</v>
          </cell>
          <cell r="C155" t="str">
            <v>Transformador monofásico de 75 KVA 13200 - 240/120 V.</v>
          </cell>
          <cell r="D155" t="str">
            <v>U</v>
          </cell>
          <cell r="E155">
            <v>4950000</v>
          </cell>
          <cell r="F155">
            <v>5445000</v>
          </cell>
        </row>
        <row r="156">
          <cell r="A156">
            <v>10142</v>
          </cell>
          <cell r="B156">
            <v>5844</v>
          </cell>
          <cell r="C156" t="str">
            <v>Transformador trifásico de 112,5 KVA</v>
          </cell>
          <cell r="D156" t="str">
            <v>U</v>
          </cell>
          <cell r="E156">
            <v>8415000</v>
          </cell>
          <cell r="F156">
            <v>10493505</v>
          </cell>
        </row>
        <row r="157">
          <cell r="A157">
            <v>10143</v>
          </cell>
          <cell r="B157" t="str">
            <v>I0018</v>
          </cell>
          <cell r="C157" t="str">
            <v>Transformador trifásico de 15 KVA</v>
          </cell>
          <cell r="D157" t="str">
            <v>U</v>
          </cell>
          <cell r="E157">
            <v>4095000</v>
          </cell>
          <cell r="F157">
            <v>5106465</v>
          </cell>
        </row>
        <row r="158">
          <cell r="A158">
            <v>10144</v>
          </cell>
          <cell r="B158" t="str">
            <v>I0019</v>
          </cell>
          <cell r="C158" t="str">
            <v>Transformador trifásico de 150 KVA</v>
          </cell>
          <cell r="D158" t="str">
            <v>U</v>
          </cell>
          <cell r="E158">
            <v>6075000</v>
          </cell>
          <cell r="F158">
            <v>8104049.9999999981</v>
          </cell>
        </row>
        <row r="159">
          <cell r="A159">
            <v>10145</v>
          </cell>
          <cell r="B159" t="str">
            <v>I0020</v>
          </cell>
          <cell r="C159" t="str">
            <v>Transformador trifásico de 225 KVA</v>
          </cell>
          <cell r="D159" t="str">
            <v>U</v>
          </cell>
          <cell r="E159">
            <v>6952500</v>
          </cell>
          <cell r="F159">
            <v>9274634.9999999981</v>
          </cell>
        </row>
        <row r="160">
          <cell r="A160">
            <v>10146</v>
          </cell>
          <cell r="B160">
            <v>5841</v>
          </cell>
          <cell r="C160" t="str">
            <v>Transformador trifásico de 30 KVA - 13,200-220/127 V.</v>
          </cell>
          <cell r="D160" t="str">
            <v>U</v>
          </cell>
          <cell r="E160">
            <v>4342500</v>
          </cell>
          <cell r="F160">
            <v>2950000</v>
          </cell>
        </row>
        <row r="161">
          <cell r="A161">
            <v>10147</v>
          </cell>
          <cell r="B161" t="str">
            <v>I0021</v>
          </cell>
          <cell r="C161" t="str">
            <v>Transformador trifásico de 300 KVA</v>
          </cell>
          <cell r="D161" t="str">
            <v>U</v>
          </cell>
          <cell r="E161">
            <v>8445000</v>
          </cell>
          <cell r="F161">
            <v>11265630</v>
          </cell>
        </row>
        <row r="162">
          <cell r="A162">
            <v>10148</v>
          </cell>
          <cell r="B162" t="str">
            <v>I0022</v>
          </cell>
          <cell r="C162" t="str">
            <v>Transformador trifásico de 400 KVA</v>
          </cell>
          <cell r="D162" t="str">
            <v>U</v>
          </cell>
          <cell r="E162">
            <v>9855000</v>
          </cell>
          <cell r="F162">
            <v>13146569.999999998</v>
          </cell>
        </row>
        <row r="163">
          <cell r="A163">
            <v>10149</v>
          </cell>
          <cell r="B163">
            <v>5842</v>
          </cell>
          <cell r="C163" t="str">
            <v>Transformador trifásico de 45 KVA</v>
          </cell>
          <cell r="D163" t="str">
            <v>U</v>
          </cell>
          <cell r="E163">
            <v>5197500</v>
          </cell>
          <cell r="F163">
            <v>4950880</v>
          </cell>
        </row>
        <row r="164">
          <cell r="A164">
            <v>10150</v>
          </cell>
          <cell r="B164" t="str">
            <v>I0023</v>
          </cell>
          <cell r="C164" t="str">
            <v>Transformador trifásico de 500 KVA</v>
          </cell>
          <cell r="D164" t="str">
            <v>U</v>
          </cell>
          <cell r="E164">
            <v>11820000</v>
          </cell>
          <cell r="F164">
            <v>15767879.999999996</v>
          </cell>
        </row>
        <row r="165">
          <cell r="A165">
            <v>10151</v>
          </cell>
          <cell r="B165">
            <v>5843</v>
          </cell>
          <cell r="C165" t="str">
            <v>Transformador trifásico de 75 KVA</v>
          </cell>
          <cell r="D165" t="str">
            <v>U</v>
          </cell>
          <cell r="E165">
            <v>6457500</v>
          </cell>
          <cell r="F165">
            <v>5435760</v>
          </cell>
        </row>
        <row r="166">
          <cell r="A166">
            <v>10169</v>
          </cell>
          <cell r="B166" t="str">
            <v>I0068</v>
          </cell>
          <cell r="C166" t="str">
            <v>Transformadores de corriente, de baja tensión a 5 A.</v>
          </cell>
          <cell r="D166" t="str">
            <v>U</v>
          </cell>
          <cell r="E166">
            <v>50000</v>
          </cell>
          <cell r="F166">
            <v>57999.999999999993</v>
          </cell>
        </row>
        <row r="167">
          <cell r="A167">
            <v>10152</v>
          </cell>
          <cell r="B167">
            <v>2901</v>
          </cell>
          <cell r="C167" t="str">
            <v>Tubo conduit metálico de 3 m  x 1/2"</v>
          </cell>
          <cell r="D167" t="str">
            <v>U</v>
          </cell>
          <cell r="E167">
            <v>5200</v>
          </cell>
          <cell r="F167">
            <v>20000</v>
          </cell>
        </row>
        <row r="168">
          <cell r="A168">
            <v>10153</v>
          </cell>
          <cell r="B168">
            <v>2512</v>
          </cell>
          <cell r="C168" t="str">
            <v>Tuerca de ojo alargado para 5/8"</v>
          </cell>
          <cell r="D168" t="str">
            <v>U</v>
          </cell>
          <cell r="E168">
            <v>5880</v>
          </cell>
          <cell r="F168">
            <v>7500</v>
          </cell>
        </row>
        <row r="169">
          <cell r="A169">
            <v>10154</v>
          </cell>
          <cell r="B169">
            <v>3001</v>
          </cell>
          <cell r="C169" t="str">
            <v>Varilla copperweld con conector de 5/8" x 2,4m</v>
          </cell>
          <cell r="D169" t="str">
            <v>U</v>
          </cell>
          <cell r="E169">
            <v>33600</v>
          </cell>
          <cell r="F169">
            <v>55000</v>
          </cell>
        </row>
        <row r="170">
          <cell r="A170">
            <v>10155</v>
          </cell>
          <cell r="B170">
            <v>2604</v>
          </cell>
          <cell r="C170" t="str">
            <v>Varilla de anclaje de acero de 1.8m x 5/8"</v>
          </cell>
          <cell r="D170" t="str">
            <v>U</v>
          </cell>
          <cell r="E170">
            <v>13499.31</v>
          </cell>
          <cell r="F170">
            <v>13943.199999999999</v>
          </cell>
        </row>
        <row r="171">
          <cell r="A171">
            <v>10156</v>
          </cell>
          <cell r="B171">
            <v>2701</v>
          </cell>
          <cell r="C171" t="str">
            <v>Vigueta de concreto tipo A</v>
          </cell>
          <cell r="D171" t="str">
            <v>U</v>
          </cell>
          <cell r="E171">
            <v>6372</v>
          </cell>
          <cell r="F171">
            <v>6000</v>
          </cell>
        </row>
        <row r="172">
          <cell r="A172">
            <v>10081</v>
          </cell>
          <cell r="B172" t="str">
            <v>I0010</v>
          </cell>
          <cell r="C172" t="str">
            <v>Tubo conduit PVC de 3 m  x 2"</v>
          </cell>
          <cell r="D172" t="str">
            <v>m</v>
          </cell>
          <cell r="F172">
            <v>6000</v>
          </cell>
        </row>
        <row r="173">
          <cell r="A173">
            <v>10076</v>
          </cell>
          <cell r="B173" t="str">
            <v>I0060</v>
          </cell>
          <cell r="C173" t="str">
            <v>Curva conduit de 2" PVC</v>
          </cell>
          <cell r="D173" t="str">
            <v>U</v>
          </cell>
          <cell r="F173">
            <v>9000</v>
          </cell>
        </row>
      </sheetData>
      <sheetData sheetId="3"/>
      <sheetData sheetId="4"/>
      <sheetData sheetId="5">
        <row r="6">
          <cell r="A6">
            <v>10158</v>
          </cell>
          <cell r="B6" t="str">
            <v>I0058</v>
          </cell>
          <cell r="C6" t="str">
            <v>Cinta  aislante de 18 mm.</v>
          </cell>
          <cell r="D6" t="str">
            <v>U</v>
          </cell>
          <cell r="E6">
            <v>0.05</v>
          </cell>
          <cell r="F6">
            <v>7000</v>
          </cell>
          <cell r="G6">
            <v>350</v>
          </cell>
          <cell r="H6">
            <v>0</v>
          </cell>
          <cell r="I6">
            <v>0</v>
          </cell>
        </row>
        <row r="7">
          <cell r="A7">
            <v>10159</v>
          </cell>
          <cell r="B7" t="str">
            <v>I0059</v>
          </cell>
          <cell r="C7" t="str">
            <v>Cinta autofundente de 18 mm.</v>
          </cell>
          <cell r="D7" t="str">
            <v>U</v>
          </cell>
          <cell r="E7">
            <v>0.05</v>
          </cell>
          <cell r="F7">
            <v>10000</v>
          </cell>
          <cell r="G7">
            <v>500</v>
          </cell>
          <cell r="H7">
            <v>0</v>
          </cell>
          <cell r="I7">
            <v>0</v>
          </cell>
        </row>
        <row r="8">
          <cell r="A8">
            <v>10110</v>
          </cell>
          <cell r="B8">
            <v>2034</v>
          </cell>
          <cell r="C8" t="str">
            <v>Perno de máquina de 16 x 254 mm (5/8" x 10")</v>
          </cell>
          <cell r="D8" t="str">
            <v>U</v>
          </cell>
          <cell r="E8">
            <v>1</v>
          </cell>
          <cell r="F8">
            <v>4000</v>
          </cell>
          <cell r="G8">
            <v>4000</v>
          </cell>
          <cell r="H8">
            <v>0</v>
          </cell>
          <cell r="I8">
            <v>0</v>
          </cell>
        </row>
        <row r="9">
          <cell r="A9">
            <v>10028</v>
          </cell>
          <cell r="B9">
            <v>2403</v>
          </cell>
          <cell r="C9" t="str">
            <v>Arandela redonda para 5/8"</v>
          </cell>
          <cell r="D9" t="str">
            <v>U</v>
          </cell>
          <cell r="E9">
            <v>2</v>
          </cell>
          <cell r="F9">
            <v>400</v>
          </cell>
          <cell r="G9">
            <v>800</v>
          </cell>
          <cell r="H9">
            <v>0</v>
          </cell>
          <cell r="I9">
            <v>0</v>
          </cell>
        </row>
        <row r="10">
          <cell r="A10">
            <v>10163</v>
          </cell>
          <cell r="B10" t="str">
            <v>I0055</v>
          </cell>
          <cell r="C10" t="str">
            <v>Aislador tipo carrete de 81 mm.</v>
          </cell>
          <cell r="D10" t="str">
            <v>U</v>
          </cell>
          <cell r="E10">
            <v>1</v>
          </cell>
          <cell r="F10">
            <v>3850</v>
          </cell>
          <cell r="G10">
            <v>3850</v>
          </cell>
          <cell r="H10">
            <v>0</v>
          </cell>
          <cell r="I10">
            <v>0</v>
          </cell>
        </row>
        <row r="26">
          <cell r="A26">
            <v>10158</v>
          </cell>
          <cell r="B26" t="str">
            <v>I0058</v>
          </cell>
          <cell r="C26" t="str">
            <v>Cinta  aislante de 18 mm.</v>
          </cell>
          <cell r="D26" t="str">
            <v>U</v>
          </cell>
          <cell r="E26">
            <v>0.05</v>
          </cell>
          <cell r="F26">
            <v>7000</v>
          </cell>
          <cell r="G26">
            <v>350</v>
          </cell>
          <cell r="H26">
            <v>0</v>
          </cell>
          <cell r="I26">
            <v>0</v>
          </cell>
        </row>
        <row r="27">
          <cell r="A27">
            <v>10159</v>
          </cell>
          <cell r="B27" t="str">
            <v>I0059</v>
          </cell>
          <cell r="C27" t="str">
            <v>Cinta autofundente de 18 mm.</v>
          </cell>
          <cell r="D27" t="str">
            <v>U</v>
          </cell>
          <cell r="E27">
            <v>0.05</v>
          </cell>
          <cell r="F27">
            <v>10000</v>
          </cell>
          <cell r="G27">
            <v>500</v>
          </cell>
          <cell r="H27">
            <v>0</v>
          </cell>
          <cell r="I27">
            <v>0</v>
          </cell>
        </row>
        <row r="28">
          <cell r="A28">
            <v>10108</v>
          </cell>
          <cell r="B28">
            <v>2032</v>
          </cell>
          <cell r="C28" t="str">
            <v>Perno de máquina de 16 x 203mm (5/8 x 8")</v>
          </cell>
          <cell r="D28" t="str">
            <v>U</v>
          </cell>
          <cell r="E28">
            <v>1</v>
          </cell>
          <cell r="F28">
            <v>3500</v>
          </cell>
          <cell r="G28">
            <v>3500</v>
          </cell>
          <cell r="H28">
            <v>0</v>
          </cell>
          <cell r="I28">
            <v>0</v>
          </cell>
        </row>
        <row r="29">
          <cell r="A29">
            <v>10163</v>
          </cell>
          <cell r="B29" t="str">
            <v>I0055</v>
          </cell>
          <cell r="C29" t="str">
            <v>Aislador tipo carrete de 81 mm.</v>
          </cell>
          <cell r="D29" t="str">
            <v>U</v>
          </cell>
          <cell r="E29">
            <v>1</v>
          </cell>
          <cell r="F29">
            <v>3850</v>
          </cell>
          <cell r="G29">
            <v>3850</v>
          </cell>
          <cell r="H29">
            <v>0</v>
          </cell>
          <cell r="I29">
            <v>0</v>
          </cell>
        </row>
        <row r="30">
          <cell r="A30">
            <v>10160</v>
          </cell>
          <cell r="B30">
            <v>1801</v>
          </cell>
          <cell r="C30" t="str">
            <v>Percha acanalada de un puesto</v>
          </cell>
          <cell r="D30" t="str">
            <v>U</v>
          </cell>
          <cell r="E30">
            <v>1</v>
          </cell>
          <cell r="F30">
            <v>4988</v>
          </cell>
          <cell r="G30">
            <v>4988</v>
          </cell>
          <cell r="H30">
            <v>0</v>
          </cell>
          <cell r="I30">
            <v>0</v>
          </cell>
        </row>
        <row r="46">
          <cell r="A46">
            <v>10158</v>
          </cell>
          <cell r="B46" t="str">
            <v>I0058</v>
          </cell>
          <cell r="C46" t="str">
            <v>Cinta  aislante de 18 mm.</v>
          </cell>
          <cell r="D46" t="str">
            <v>U</v>
          </cell>
          <cell r="E46">
            <v>0.05</v>
          </cell>
          <cell r="F46">
            <v>7000</v>
          </cell>
          <cell r="G46">
            <v>350</v>
          </cell>
          <cell r="H46">
            <v>0</v>
          </cell>
          <cell r="I46">
            <v>0</v>
          </cell>
        </row>
        <row r="47">
          <cell r="A47">
            <v>10159</v>
          </cell>
          <cell r="B47" t="str">
            <v>I0059</v>
          </cell>
          <cell r="C47" t="str">
            <v>Cinta autofundente de 18 mm.</v>
          </cell>
          <cell r="D47" t="str">
            <v>U</v>
          </cell>
          <cell r="E47">
            <v>0.05</v>
          </cell>
          <cell r="F47">
            <v>10000</v>
          </cell>
          <cell r="G47">
            <v>500</v>
          </cell>
          <cell r="H47">
            <v>0</v>
          </cell>
          <cell r="I47">
            <v>0</v>
          </cell>
        </row>
        <row r="48">
          <cell r="A48">
            <v>10108</v>
          </cell>
          <cell r="B48">
            <v>2032</v>
          </cell>
          <cell r="C48" t="str">
            <v>Perno de máquina de 16 x 203mm (5/8 x 8")</v>
          </cell>
          <cell r="D48" t="str">
            <v>U</v>
          </cell>
          <cell r="E48">
            <v>1</v>
          </cell>
          <cell r="F48">
            <v>3500</v>
          </cell>
          <cell r="G48">
            <v>3500</v>
          </cell>
          <cell r="H48">
            <v>0</v>
          </cell>
          <cell r="I48">
            <v>0</v>
          </cell>
        </row>
        <row r="49">
          <cell r="A49">
            <v>10021</v>
          </cell>
          <cell r="B49">
            <v>3711</v>
          </cell>
          <cell r="C49" t="str">
            <v>Cable de cobre desnudo # 2 AWG</v>
          </cell>
          <cell r="D49" t="str">
            <v>m</v>
          </cell>
          <cell r="E49">
            <v>2</v>
          </cell>
          <cell r="F49">
            <v>9000</v>
          </cell>
          <cell r="G49">
            <v>18000</v>
          </cell>
          <cell r="H49">
            <v>0</v>
          </cell>
          <cell r="I49">
            <v>0</v>
          </cell>
        </row>
        <row r="50">
          <cell r="A50">
            <v>10024</v>
          </cell>
          <cell r="B50">
            <v>2412</v>
          </cell>
          <cell r="C50" t="str">
            <v>Arandela cuadrada para 5/8" (1/8"x2"x5/8")</v>
          </cell>
          <cell r="D50" t="str">
            <v>U</v>
          </cell>
          <cell r="E50">
            <v>1</v>
          </cell>
          <cell r="F50">
            <v>600</v>
          </cell>
          <cell r="G50">
            <v>600</v>
          </cell>
          <cell r="H50">
            <v>0</v>
          </cell>
          <cell r="I50">
            <v>0</v>
          </cell>
        </row>
        <row r="51">
          <cell r="A51">
            <v>10163</v>
          </cell>
          <cell r="B51" t="str">
            <v>I0055</v>
          </cell>
          <cell r="C51" t="str">
            <v>Aislador tipo carrete de 81 mm.</v>
          </cell>
          <cell r="D51" t="str">
            <v>U</v>
          </cell>
          <cell r="E51">
            <v>1</v>
          </cell>
          <cell r="F51">
            <v>3850</v>
          </cell>
          <cell r="G51">
            <v>3850</v>
          </cell>
          <cell r="H51">
            <v>0</v>
          </cell>
          <cell r="I51">
            <v>0</v>
          </cell>
        </row>
        <row r="52">
          <cell r="A52">
            <v>10160</v>
          </cell>
          <cell r="B52">
            <v>1801</v>
          </cell>
          <cell r="C52" t="str">
            <v>Percha acanalada de un puesto</v>
          </cell>
          <cell r="D52" t="str">
            <v>U</v>
          </cell>
          <cell r="E52">
            <v>1</v>
          </cell>
          <cell r="F52">
            <v>4988</v>
          </cell>
          <cell r="G52">
            <v>4988</v>
          </cell>
          <cell r="H52">
            <v>0</v>
          </cell>
          <cell r="I52">
            <v>0</v>
          </cell>
        </row>
        <row r="68">
          <cell r="A68">
            <v>10158</v>
          </cell>
          <cell r="B68" t="str">
            <v>I0058</v>
          </cell>
          <cell r="C68" t="str">
            <v>Cinta  aislante de 18 mm.</v>
          </cell>
          <cell r="D68" t="str">
            <v>U</v>
          </cell>
          <cell r="E68">
            <v>0.05</v>
          </cell>
          <cell r="F68">
            <v>7000</v>
          </cell>
          <cell r="G68">
            <v>350</v>
          </cell>
          <cell r="H68">
            <v>0</v>
          </cell>
          <cell r="I68">
            <v>0</v>
          </cell>
        </row>
        <row r="69">
          <cell r="A69">
            <v>10159</v>
          </cell>
          <cell r="B69" t="str">
            <v>I0059</v>
          </cell>
          <cell r="C69" t="str">
            <v>Cinta autofundente de 18 mm.</v>
          </cell>
          <cell r="D69" t="str">
            <v>U</v>
          </cell>
          <cell r="E69">
            <v>0.05</v>
          </cell>
          <cell r="F69">
            <v>10000</v>
          </cell>
          <cell r="G69">
            <v>500</v>
          </cell>
          <cell r="H69">
            <v>0</v>
          </cell>
          <cell r="I69">
            <v>0</v>
          </cell>
        </row>
        <row r="70">
          <cell r="A70">
            <v>10110</v>
          </cell>
          <cell r="B70">
            <v>2034</v>
          </cell>
          <cell r="C70" t="str">
            <v>Perno de máquina de 16 x 254 mm (5/8" x 10")</v>
          </cell>
          <cell r="D70" t="str">
            <v>U</v>
          </cell>
          <cell r="E70">
            <v>1</v>
          </cell>
          <cell r="F70">
            <v>4000</v>
          </cell>
          <cell r="G70">
            <v>4000</v>
          </cell>
          <cell r="H70">
            <v>0</v>
          </cell>
          <cell r="I70">
            <v>0</v>
          </cell>
        </row>
        <row r="71">
          <cell r="A71">
            <v>10163</v>
          </cell>
          <cell r="B71" t="str">
            <v>I0055</v>
          </cell>
          <cell r="C71" t="str">
            <v>Aislador tipo carrete de 81 mm.</v>
          </cell>
          <cell r="D71" t="str">
            <v>U</v>
          </cell>
          <cell r="E71">
            <v>2</v>
          </cell>
          <cell r="F71">
            <v>3850</v>
          </cell>
          <cell r="G71">
            <v>7700</v>
          </cell>
          <cell r="H71">
            <v>0</v>
          </cell>
          <cell r="I71">
            <v>0</v>
          </cell>
        </row>
        <row r="72">
          <cell r="A72">
            <v>10160</v>
          </cell>
          <cell r="B72">
            <v>1801</v>
          </cell>
          <cell r="C72" t="str">
            <v>Percha acanalada de un puesto</v>
          </cell>
          <cell r="D72" t="str">
            <v>U</v>
          </cell>
          <cell r="E72">
            <v>2</v>
          </cell>
          <cell r="F72">
            <v>4988</v>
          </cell>
          <cell r="G72">
            <v>9976</v>
          </cell>
          <cell r="H72">
            <v>0</v>
          </cell>
          <cell r="I72">
            <v>0</v>
          </cell>
        </row>
        <row r="88">
          <cell r="A88">
            <v>10161</v>
          </cell>
          <cell r="B88" t="str">
            <v>I0057</v>
          </cell>
          <cell r="C88" t="str">
            <v>Cable de aluminio XLPE Nº 6</v>
          </cell>
          <cell r="D88" t="str">
            <v>U</v>
          </cell>
          <cell r="E88">
            <v>1.2</v>
          </cell>
          <cell r="F88">
            <v>2900</v>
          </cell>
          <cell r="G88">
            <v>3480</v>
          </cell>
          <cell r="H88">
            <v>0</v>
          </cell>
          <cell r="I88">
            <v>0</v>
          </cell>
        </row>
        <row r="89">
          <cell r="A89">
            <v>10162</v>
          </cell>
          <cell r="B89" t="str">
            <v>I0056</v>
          </cell>
          <cell r="C89" t="str">
            <v>Cable de aluminio XLPE Nº 4</v>
          </cell>
          <cell r="D89" t="str">
            <v>U</v>
          </cell>
          <cell r="E89">
            <v>2.4</v>
          </cell>
          <cell r="F89">
            <v>3827.9999999999995</v>
          </cell>
          <cell r="G89">
            <v>9187.1999999999989</v>
          </cell>
          <cell r="H89">
            <v>0</v>
          </cell>
          <cell r="I89">
            <v>0</v>
          </cell>
        </row>
        <row r="90">
          <cell r="A90">
            <v>10058</v>
          </cell>
          <cell r="B90" t="str">
            <v>I0052</v>
          </cell>
          <cell r="C90" t="str">
            <v>Conector bimetálico JZ2-95SM (Cajas de Abonados y puesta a tierra)tipo tornillo con chaqueta aislante para cable 1/0 Al a 2 Cu (Conexión caja de abonado) Ref: JZ2-95SM. Marca AMP (También para 2/0-2)</v>
          </cell>
          <cell r="D90" t="str">
            <v>U</v>
          </cell>
          <cell r="E90">
            <v>3</v>
          </cell>
          <cell r="F90">
            <v>7441.4</v>
          </cell>
          <cell r="G90">
            <v>22324.199999999997</v>
          </cell>
          <cell r="H90">
            <v>0</v>
          </cell>
          <cell r="I90">
            <v>0</v>
          </cell>
        </row>
        <row r="91">
          <cell r="A91">
            <v>10056</v>
          </cell>
          <cell r="B91" t="str">
            <v>I0053</v>
          </cell>
          <cell r="C91" t="str">
            <v>Conector bimetálico KZ3-95 (Cruces y puentes) tipo tornillo con chaqueta aislante para cable 1/0 Al a 1/0 Cu. Marca AMP (También para 2/0-2/0)</v>
          </cell>
          <cell r="D91" t="str">
            <v>U</v>
          </cell>
          <cell r="E91">
            <v>0</v>
          </cell>
          <cell r="F91">
            <v>12064</v>
          </cell>
          <cell r="G91">
            <v>0</v>
          </cell>
          <cell r="H91">
            <v>0</v>
          </cell>
          <cell r="I91">
            <v>0</v>
          </cell>
        </row>
        <row r="92">
          <cell r="A92">
            <v>10044</v>
          </cell>
          <cell r="B92" t="str">
            <v>I0029</v>
          </cell>
          <cell r="C92" t="str">
            <v>Caja de derivación de abonado de 4 salidas. Tipo Resorte. Marca AMP</v>
          </cell>
          <cell r="D92" t="str">
            <v>U</v>
          </cell>
          <cell r="E92">
            <v>0</v>
          </cell>
          <cell r="F92">
            <v>188859.59999999998</v>
          </cell>
          <cell r="G92">
            <v>0</v>
          </cell>
          <cell r="H92">
            <v>0</v>
          </cell>
          <cell r="I92">
            <v>0</v>
          </cell>
        </row>
        <row r="93">
          <cell r="A93">
            <v>10045</v>
          </cell>
          <cell r="B93" t="str">
            <v>I0028</v>
          </cell>
          <cell r="C93" t="str">
            <v>Caja de derivación de abonado de 9 salidas. Tipo Resorte. Marca AMP</v>
          </cell>
          <cell r="D93" t="str">
            <v>U</v>
          </cell>
          <cell r="E93">
            <v>0</v>
          </cell>
          <cell r="F93">
            <v>231141.59999999998</v>
          </cell>
          <cell r="G93">
            <v>0</v>
          </cell>
          <cell r="H93">
            <v>0</v>
          </cell>
          <cell r="I93">
            <v>0</v>
          </cell>
        </row>
        <row r="94">
          <cell r="A94">
            <v>10048</v>
          </cell>
          <cell r="B94">
            <v>1282</v>
          </cell>
          <cell r="C94" t="str">
            <v>Cinta Band-it de 5/8"</v>
          </cell>
          <cell r="D94" t="str">
            <v>U</v>
          </cell>
          <cell r="E94">
            <v>0</v>
          </cell>
          <cell r="F94">
            <v>2000</v>
          </cell>
          <cell r="G94">
            <v>0</v>
          </cell>
          <cell r="H94">
            <v>0</v>
          </cell>
          <cell r="I94">
            <v>0</v>
          </cell>
        </row>
        <row r="95">
          <cell r="A95">
            <v>10097</v>
          </cell>
          <cell r="B95">
            <v>1292</v>
          </cell>
          <cell r="C95" t="str">
            <v>Hebilla para cinta Band-it de 5/8"</v>
          </cell>
          <cell r="D95" t="str">
            <v>U</v>
          </cell>
          <cell r="E95">
            <v>0</v>
          </cell>
          <cell r="F95">
            <v>1200</v>
          </cell>
          <cell r="G95">
            <v>0</v>
          </cell>
          <cell r="H95">
            <v>0</v>
          </cell>
          <cell r="I95">
            <v>0</v>
          </cell>
        </row>
        <row r="374">
          <cell r="A374">
            <v>10069</v>
          </cell>
          <cell r="B374">
            <v>265</v>
          </cell>
          <cell r="C374" t="str">
            <v>Cruceta de madera de 2,4 m x 4" x 4".</v>
          </cell>
          <cell r="D374" t="str">
            <v>U</v>
          </cell>
          <cell r="E374">
            <v>1</v>
          </cell>
          <cell r="F374">
            <v>45000</v>
          </cell>
          <cell r="G374">
            <v>45000</v>
          </cell>
          <cell r="H374">
            <v>0</v>
          </cell>
          <cell r="I374">
            <v>0</v>
          </cell>
        </row>
        <row r="375">
          <cell r="A375">
            <v>10075</v>
          </cell>
          <cell r="B375" t="str">
            <v>0321</v>
          </cell>
          <cell r="C375" t="str">
            <v>Diagonal en V de 1,1m en ángulo de 1,5"x1,5"x3/16"</v>
          </cell>
          <cell r="D375" t="str">
            <v>U</v>
          </cell>
          <cell r="E375">
            <v>1</v>
          </cell>
          <cell r="F375">
            <v>21460</v>
          </cell>
          <cell r="G375">
            <v>21460</v>
          </cell>
          <cell r="H375">
            <v>0</v>
          </cell>
          <cell r="I375">
            <v>0</v>
          </cell>
        </row>
        <row r="376">
          <cell r="A376">
            <v>10085</v>
          </cell>
          <cell r="B376" t="str">
            <v>I0013</v>
          </cell>
          <cell r="C376" t="str">
            <v>Espigo para Line post cruceta metálica</v>
          </cell>
          <cell r="D376" t="str">
            <v>U</v>
          </cell>
          <cell r="E376">
            <v>2</v>
          </cell>
          <cell r="F376">
            <v>4466</v>
          </cell>
          <cell r="G376">
            <v>8932</v>
          </cell>
          <cell r="H376">
            <v>0</v>
          </cell>
          <cell r="I376">
            <v>0</v>
          </cell>
        </row>
        <row r="377">
          <cell r="A377">
            <v>10017</v>
          </cell>
          <cell r="B377">
            <v>8405</v>
          </cell>
          <cell r="C377" t="str">
            <v>Aislador tipo Line post 23 kV-ANSI 57-1</v>
          </cell>
          <cell r="D377" t="str">
            <v>U</v>
          </cell>
          <cell r="E377">
            <v>2</v>
          </cell>
          <cell r="F377">
            <v>65000</v>
          </cell>
          <cell r="G377">
            <v>130000</v>
          </cell>
          <cell r="H377">
            <v>0</v>
          </cell>
          <cell r="I377">
            <v>0</v>
          </cell>
        </row>
        <row r="378">
          <cell r="A378">
            <v>10106</v>
          </cell>
          <cell r="B378">
            <v>2041</v>
          </cell>
          <cell r="C378" t="str">
            <v>Perno de máquina de 13x38,1mm (1/2 x 1½")</v>
          </cell>
          <cell r="D378" t="str">
            <v>U</v>
          </cell>
          <cell r="E378">
            <v>2</v>
          </cell>
          <cell r="F378">
            <v>985.99999999999989</v>
          </cell>
          <cell r="G378">
            <v>1971.9999999999998</v>
          </cell>
          <cell r="H378">
            <v>0</v>
          </cell>
          <cell r="I378">
            <v>0</v>
          </cell>
        </row>
        <row r="379">
          <cell r="A379">
            <v>10108</v>
          </cell>
          <cell r="B379">
            <v>2032</v>
          </cell>
          <cell r="C379" t="str">
            <v>Perno de máquina de 16 x 203mm (5/8 x 8")</v>
          </cell>
          <cell r="D379" t="str">
            <v>U</v>
          </cell>
          <cell r="E379">
            <v>1</v>
          </cell>
          <cell r="F379">
            <v>3500</v>
          </cell>
          <cell r="G379">
            <v>3500</v>
          </cell>
          <cell r="H379">
            <v>0</v>
          </cell>
          <cell r="I379">
            <v>0</v>
          </cell>
        </row>
        <row r="380">
          <cell r="A380">
            <v>10110</v>
          </cell>
          <cell r="B380">
            <v>2034</v>
          </cell>
          <cell r="C380" t="str">
            <v>Perno de máquina de 16 x 254 mm (5/8" x 10")</v>
          </cell>
          <cell r="D380" t="str">
            <v>U</v>
          </cell>
          <cell r="E380">
            <v>1</v>
          </cell>
          <cell r="F380">
            <v>4000</v>
          </cell>
          <cell r="G380">
            <v>4000</v>
          </cell>
          <cell r="H380">
            <v>0</v>
          </cell>
          <cell r="I380">
            <v>0</v>
          </cell>
        </row>
        <row r="381">
          <cell r="A381">
            <v>10024</v>
          </cell>
          <cell r="B381">
            <v>2412</v>
          </cell>
          <cell r="C381" t="str">
            <v>Arandela cuadrada para 5/8" (1/8"x2"x5/8")</v>
          </cell>
          <cell r="D381" t="str">
            <v>U</v>
          </cell>
          <cell r="E381">
            <v>1</v>
          </cell>
          <cell r="F381">
            <v>600</v>
          </cell>
          <cell r="G381">
            <v>600</v>
          </cell>
          <cell r="H381">
            <v>0</v>
          </cell>
          <cell r="I381">
            <v>0</v>
          </cell>
        </row>
        <row r="382">
          <cell r="A382">
            <v>10023</v>
          </cell>
          <cell r="B382">
            <v>2411</v>
          </cell>
          <cell r="C382" t="str">
            <v>Arandela cuadrada para 1/2"</v>
          </cell>
          <cell r="D382" t="str">
            <v>U</v>
          </cell>
          <cell r="E382">
            <v>2</v>
          </cell>
          <cell r="F382">
            <v>300</v>
          </cell>
          <cell r="G382">
            <v>600</v>
          </cell>
          <cell r="H382">
            <v>0</v>
          </cell>
          <cell r="I382">
            <v>0</v>
          </cell>
        </row>
        <row r="383">
          <cell r="A383">
            <v>10028</v>
          </cell>
          <cell r="B383">
            <v>2403</v>
          </cell>
          <cell r="C383" t="str">
            <v>Arandela redonda para 5/8"</v>
          </cell>
          <cell r="D383" t="str">
            <v>U</v>
          </cell>
          <cell r="E383">
            <v>2</v>
          </cell>
          <cell r="F383">
            <v>400</v>
          </cell>
          <cell r="G383">
            <v>800</v>
          </cell>
          <cell r="H383">
            <v>0</v>
          </cell>
          <cell r="I383">
            <v>0</v>
          </cell>
        </row>
        <row r="384">
          <cell r="A384">
            <v>10027</v>
          </cell>
          <cell r="B384">
            <v>2402</v>
          </cell>
          <cell r="C384" t="str">
            <v>Arandela redonda para 1/2"</v>
          </cell>
          <cell r="D384" t="str">
            <v>U</v>
          </cell>
          <cell r="E384">
            <v>2</v>
          </cell>
          <cell r="F384">
            <v>300</v>
          </cell>
          <cell r="G384">
            <v>600</v>
          </cell>
          <cell r="H384">
            <v>0</v>
          </cell>
          <cell r="I384">
            <v>0</v>
          </cell>
        </row>
        <row r="385">
          <cell r="A385">
            <v>10026</v>
          </cell>
          <cell r="B385">
            <v>2434</v>
          </cell>
          <cell r="C385" t="str">
            <v>Arandela de presión para 5/8"</v>
          </cell>
          <cell r="D385" t="str">
            <v>U</v>
          </cell>
          <cell r="E385">
            <v>2</v>
          </cell>
          <cell r="F385">
            <v>500</v>
          </cell>
          <cell r="G385">
            <v>1000</v>
          </cell>
          <cell r="H385">
            <v>0</v>
          </cell>
          <cell r="I385">
            <v>0</v>
          </cell>
        </row>
        <row r="386">
          <cell r="A386">
            <v>10025</v>
          </cell>
          <cell r="B386">
            <v>2433</v>
          </cell>
          <cell r="C386" t="str">
            <v>Arandela de presión para 1/2"</v>
          </cell>
          <cell r="D386" t="str">
            <v>U</v>
          </cell>
          <cell r="E386">
            <v>2</v>
          </cell>
          <cell r="F386">
            <v>400</v>
          </cell>
          <cell r="G386">
            <v>800</v>
          </cell>
          <cell r="H386">
            <v>0</v>
          </cell>
          <cell r="I386">
            <v>0</v>
          </cell>
        </row>
        <row r="402">
          <cell r="A402">
            <v>10069</v>
          </cell>
          <cell r="B402">
            <v>265</v>
          </cell>
          <cell r="C402" t="str">
            <v>Cruceta de madera de 2,4 m x 4" x 4".</v>
          </cell>
          <cell r="D402" t="str">
            <v>U</v>
          </cell>
          <cell r="E402">
            <v>2</v>
          </cell>
          <cell r="F402">
            <v>45000</v>
          </cell>
          <cell r="G402">
            <v>90000</v>
          </cell>
          <cell r="H402">
            <v>0</v>
          </cell>
          <cell r="I402">
            <v>0</v>
          </cell>
        </row>
        <row r="403">
          <cell r="A403">
            <v>10075</v>
          </cell>
          <cell r="B403" t="str">
            <v>0321</v>
          </cell>
          <cell r="C403" t="str">
            <v>Diagonal en V de 1,1m en ángulo de 1,5"x1,5"x3/16"</v>
          </cell>
          <cell r="D403" t="str">
            <v>U</v>
          </cell>
          <cell r="E403">
            <v>2</v>
          </cell>
          <cell r="F403">
            <v>21460</v>
          </cell>
          <cell r="G403">
            <v>42920</v>
          </cell>
          <cell r="H403">
            <v>0</v>
          </cell>
          <cell r="I403">
            <v>0</v>
          </cell>
        </row>
        <row r="404">
          <cell r="A404">
            <v>10085</v>
          </cell>
          <cell r="B404" t="str">
            <v>I0013</v>
          </cell>
          <cell r="C404" t="str">
            <v>Espigo para Line post cruceta metálica</v>
          </cell>
          <cell r="D404" t="str">
            <v>U</v>
          </cell>
          <cell r="E404">
            <v>4</v>
          </cell>
          <cell r="F404">
            <v>4466</v>
          </cell>
          <cell r="G404">
            <v>17864</v>
          </cell>
          <cell r="H404">
            <v>0</v>
          </cell>
          <cell r="I404">
            <v>0</v>
          </cell>
        </row>
        <row r="405">
          <cell r="A405">
            <v>10017</v>
          </cell>
          <cell r="B405">
            <v>8405</v>
          </cell>
          <cell r="C405" t="str">
            <v>Aislador tipo Line post 23 kV-ANSI 57-1</v>
          </cell>
          <cell r="D405" t="str">
            <v>U</v>
          </cell>
          <cell r="E405">
            <v>4</v>
          </cell>
          <cell r="F405">
            <v>65000</v>
          </cell>
          <cell r="G405">
            <v>260000</v>
          </cell>
          <cell r="H405">
            <v>0</v>
          </cell>
          <cell r="I405">
            <v>0</v>
          </cell>
        </row>
        <row r="406">
          <cell r="A406">
            <v>10106</v>
          </cell>
          <cell r="B406">
            <v>2041</v>
          </cell>
          <cell r="C406" t="str">
            <v>Perno de máquina de 13x38,1mm (1/2 x 1½")</v>
          </cell>
          <cell r="D406" t="str">
            <v>U</v>
          </cell>
          <cell r="E406">
            <v>4</v>
          </cell>
          <cell r="F406">
            <v>985.99999999999989</v>
          </cell>
          <cell r="G406">
            <v>3943.9999999999995</v>
          </cell>
          <cell r="H406">
            <v>0</v>
          </cell>
          <cell r="I406">
            <v>0</v>
          </cell>
        </row>
        <row r="407">
          <cell r="A407">
            <v>10109</v>
          </cell>
          <cell r="B407">
            <v>2033</v>
          </cell>
          <cell r="C407" t="str">
            <v>Perno de máquina de 16 x 229mm (5/8 x 9")</v>
          </cell>
          <cell r="D407" t="str">
            <v>U</v>
          </cell>
          <cell r="E407">
            <v>1</v>
          </cell>
          <cell r="F407">
            <v>3375.0199999999995</v>
          </cell>
          <cell r="G407">
            <v>3375.0199999999995</v>
          </cell>
          <cell r="H407">
            <v>0</v>
          </cell>
          <cell r="I407">
            <v>0</v>
          </cell>
        </row>
        <row r="408">
          <cell r="A408">
            <v>10110</v>
          </cell>
          <cell r="B408">
            <v>2034</v>
          </cell>
          <cell r="C408" t="str">
            <v>Perno de máquina de 16 x 254 mm (5/8" x 10")</v>
          </cell>
          <cell r="D408" t="str">
            <v>U</v>
          </cell>
          <cell r="E408">
            <v>1</v>
          </cell>
          <cell r="F408">
            <v>4000</v>
          </cell>
          <cell r="G408">
            <v>4000</v>
          </cell>
          <cell r="H408">
            <v>0</v>
          </cell>
          <cell r="I408">
            <v>0</v>
          </cell>
        </row>
        <row r="409">
          <cell r="A409">
            <v>10077</v>
          </cell>
          <cell r="B409">
            <v>2102</v>
          </cell>
          <cell r="C409" t="str">
            <v>Espárrago de 16x305mm (5/8 x 12")</v>
          </cell>
          <cell r="D409" t="str">
            <v>U</v>
          </cell>
          <cell r="E409">
            <v>2</v>
          </cell>
          <cell r="F409">
            <v>5274.7519999999995</v>
          </cell>
          <cell r="G409">
            <v>10549.503999999999</v>
          </cell>
          <cell r="H409">
            <v>0</v>
          </cell>
          <cell r="I409">
            <v>0</v>
          </cell>
        </row>
        <row r="410">
          <cell r="A410">
            <v>10024</v>
          </cell>
          <cell r="B410">
            <v>2412</v>
          </cell>
          <cell r="C410" t="str">
            <v>Arandela cuadrada para 5/8" (1/8"x2"x5/8")</v>
          </cell>
          <cell r="D410" t="str">
            <v>U</v>
          </cell>
          <cell r="E410">
            <v>10</v>
          </cell>
          <cell r="F410">
            <v>600</v>
          </cell>
          <cell r="G410">
            <v>6000</v>
          </cell>
          <cell r="H410">
            <v>0</v>
          </cell>
          <cell r="I410">
            <v>0</v>
          </cell>
        </row>
        <row r="411">
          <cell r="A411">
            <v>10023</v>
          </cell>
          <cell r="B411">
            <v>2411</v>
          </cell>
          <cell r="C411" t="str">
            <v>Arandela cuadrada para 1/2"</v>
          </cell>
          <cell r="D411" t="str">
            <v>U</v>
          </cell>
          <cell r="E411">
            <v>4</v>
          </cell>
          <cell r="F411">
            <v>300</v>
          </cell>
          <cell r="G411">
            <v>1200</v>
          </cell>
          <cell r="H411">
            <v>0</v>
          </cell>
          <cell r="I411">
            <v>0</v>
          </cell>
        </row>
        <row r="412">
          <cell r="A412">
            <v>10028</v>
          </cell>
          <cell r="B412">
            <v>2403</v>
          </cell>
          <cell r="C412" t="str">
            <v>Arandela redonda para 5/8"</v>
          </cell>
          <cell r="D412" t="str">
            <v>U</v>
          </cell>
          <cell r="E412">
            <v>2</v>
          </cell>
          <cell r="F412">
            <v>400</v>
          </cell>
          <cell r="G412">
            <v>800</v>
          </cell>
          <cell r="H412">
            <v>0</v>
          </cell>
          <cell r="I412">
            <v>0</v>
          </cell>
        </row>
        <row r="413">
          <cell r="A413">
            <v>10027</v>
          </cell>
          <cell r="B413">
            <v>2402</v>
          </cell>
          <cell r="C413" t="str">
            <v>Arandela redonda para 1/2"</v>
          </cell>
          <cell r="D413" t="str">
            <v>U</v>
          </cell>
          <cell r="E413">
            <v>4</v>
          </cell>
          <cell r="F413">
            <v>300</v>
          </cell>
          <cell r="G413">
            <v>1200</v>
          </cell>
          <cell r="H413">
            <v>0</v>
          </cell>
          <cell r="I413">
            <v>0</v>
          </cell>
        </row>
        <row r="414">
          <cell r="A414">
            <v>10025</v>
          </cell>
          <cell r="B414">
            <v>2433</v>
          </cell>
          <cell r="C414" t="str">
            <v>Arandela de presión para 1/2"</v>
          </cell>
          <cell r="D414" t="str">
            <v>U</v>
          </cell>
          <cell r="E414">
            <v>2</v>
          </cell>
          <cell r="F414">
            <v>400</v>
          </cell>
          <cell r="G414">
            <v>800</v>
          </cell>
          <cell r="H414">
            <v>0</v>
          </cell>
          <cell r="I414">
            <v>0</v>
          </cell>
        </row>
        <row r="521">
          <cell r="A521">
            <v>10069</v>
          </cell>
          <cell r="B521">
            <v>265</v>
          </cell>
          <cell r="C521" t="str">
            <v>Cruceta de madera de 2,4 m x 4" x 4".</v>
          </cell>
          <cell r="D521" t="str">
            <v>U</v>
          </cell>
          <cell r="E521">
            <v>2</v>
          </cell>
          <cell r="F521">
            <v>45000</v>
          </cell>
          <cell r="G521">
            <v>90000</v>
          </cell>
          <cell r="H521">
            <v>0</v>
          </cell>
          <cell r="I521">
            <v>0</v>
          </cell>
        </row>
        <row r="522">
          <cell r="A522">
            <v>10075</v>
          </cell>
          <cell r="B522" t="str">
            <v>0321</v>
          </cell>
          <cell r="C522" t="str">
            <v>Diagonal en V de 1,1m en ángulo de 1,5"x1,5"x3/16"</v>
          </cell>
          <cell r="D522" t="str">
            <v>U</v>
          </cell>
          <cell r="E522">
            <v>2</v>
          </cell>
          <cell r="F522">
            <v>21460</v>
          </cell>
          <cell r="G522">
            <v>42920</v>
          </cell>
          <cell r="H522">
            <v>0</v>
          </cell>
          <cell r="I522">
            <v>0</v>
          </cell>
        </row>
        <row r="523">
          <cell r="A523">
            <v>10013</v>
          </cell>
          <cell r="B523" t="str">
            <v>I0025</v>
          </cell>
          <cell r="C523" t="str">
            <v>Aislador polimerico de suspension 25 kV, 15000Lbs</v>
          </cell>
          <cell r="D523" t="str">
            <v>U</v>
          </cell>
          <cell r="E523">
            <v>8</v>
          </cell>
          <cell r="F523">
            <v>65000</v>
          </cell>
          <cell r="G523">
            <v>520000</v>
          </cell>
          <cell r="H523">
            <v>0</v>
          </cell>
          <cell r="I523">
            <v>0</v>
          </cell>
        </row>
        <row r="524">
          <cell r="A524">
            <v>10092</v>
          </cell>
          <cell r="B524">
            <v>703</v>
          </cell>
          <cell r="C524" t="str">
            <v>Grapa de retención tipo pasante en aleación de aluminio. ACSR # 2</v>
          </cell>
          <cell r="D524" t="str">
            <v>U</v>
          </cell>
          <cell r="E524">
            <v>4</v>
          </cell>
          <cell r="F524">
            <v>15000</v>
          </cell>
          <cell r="G524">
            <v>60000</v>
          </cell>
          <cell r="H524">
            <v>0</v>
          </cell>
          <cell r="I524">
            <v>0</v>
          </cell>
        </row>
        <row r="525">
          <cell r="A525">
            <v>10106</v>
          </cell>
          <cell r="B525">
            <v>2041</v>
          </cell>
          <cell r="C525" t="str">
            <v>Perno de máquina de 13x38,1mm (1/2 x 1½")</v>
          </cell>
          <cell r="D525" t="str">
            <v>U</v>
          </cell>
          <cell r="E525">
            <v>4</v>
          </cell>
          <cell r="F525">
            <v>985.99999999999989</v>
          </cell>
          <cell r="G525">
            <v>3943.9999999999995</v>
          </cell>
          <cell r="H525">
            <v>0</v>
          </cell>
          <cell r="I525">
            <v>0</v>
          </cell>
        </row>
        <row r="526">
          <cell r="A526">
            <v>10109</v>
          </cell>
          <cell r="B526">
            <v>2033</v>
          </cell>
          <cell r="C526" t="str">
            <v>Perno de máquina de 16 x 229mm (5/8 x 9")</v>
          </cell>
          <cell r="D526" t="str">
            <v>U</v>
          </cell>
          <cell r="E526">
            <v>1</v>
          </cell>
          <cell r="F526">
            <v>3375.0199999999995</v>
          </cell>
          <cell r="G526">
            <v>3375.0199999999995</v>
          </cell>
          <cell r="H526">
            <v>0</v>
          </cell>
          <cell r="I526">
            <v>0</v>
          </cell>
        </row>
        <row r="527">
          <cell r="A527">
            <v>10080</v>
          </cell>
          <cell r="B527">
            <v>2101</v>
          </cell>
          <cell r="C527" t="str">
            <v>Espárrago de16x254mm (5/8"x10")</v>
          </cell>
          <cell r="D527" t="str">
            <v>U</v>
          </cell>
          <cell r="E527">
            <v>2</v>
          </cell>
          <cell r="F527">
            <v>3734.9865599999994</v>
          </cell>
          <cell r="G527">
            <v>7469.9731199999987</v>
          </cell>
          <cell r="H527">
            <v>0</v>
          </cell>
          <cell r="I527">
            <v>0</v>
          </cell>
        </row>
        <row r="528">
          <cell r="A528">
            <v>10077</v>
          </cell>
          <cell r="B528">
            <v>2102</v>
          </cell>
          <cell r="C528" t="str">
            <v>Espárrago de 16x305mm (5/8 x 12")</v>
          </cell>
          <cell r="D528" t="str">
            <v>U</v>
          </cell>
          <cell r="E528">
            <v>1</v>
          </cell>
          <cell r="F528">
            <v>5274.7519999999995</v>
          </cell>
          <cell r="G528">
            <v>5274.7519999999995</v>
          </cell>
          <cell r="H528">
            <v>0</v>
          </cell>
          <cell r="I528">
            <v>0</v>
          </cell>
        </row>
        <row r="529">
          <cell r="A529">
            <v>10027</v>
          </cell>
          <cell r="B529">
            <v>2402</v>
          </cell>
          <cell r="C529" t="str">
            <v>Arandela redonda para 1/2"</v>
          </cell>
          <cell r="D529" t="str">
            <v>U</v>
          </cell>
          <cell r="E529">
            <v>4</v>
          </cell>
          <cell r="F529">
            <v>300</v>
          </cell>
          <cell r="G529">
            <v>1200</v>
          </cell>
          <cell r="H529">
            <v>0</v>
          </cell>
          <cell r="I529">
            <v>0</v>
          </cell>
        </row>
        <row r="530">
          <cell r="A530">
            <v>10023</v>
          </cell>
          <cell r="B530">
            <v>2411</v>
          </cell>
          <cell r="C530" t="str">
            <v>Arandela cuadrada para 1/2"</v>
          </cell>
          <cell r="D530" t="str">
            <v>U</v>
          </cell>
          <cell r="E530">
            <v>4</v>
          </cell>
          <cell r="F530">
            <v>300</v>
          </cell>
          <cell r="G530">
            <v>1200</v>
          </cell>
          <cell r="H530">
            <v>0</v>
          </cell>
          <cell r="I530">
            <v>0</v>
          </cell>
        </row>
        <row r="531">
          <cell r="A531">
            <v>10024</v>
          </cell>
          <cell r="B531">
            <v>2412</v>
          </cell>
          <cell r="C531" t="str">
            <v>Arandela cuadrada para 5/8" (1/8"x2"x5/8")</v>
          </cell>
          <cell r="D531" t="str">
            <v>U</v>
          </cell>
          <cell r="E531">
            <v>8</v>
          </cell>
          <cell r="F531">
            <v>600</v>
          </cell>
          <cell r="G531">
            <v>4800</v>
          </cell>
          <cell r="H531">
            <v>0</v>
          </cell>
          <cell r="I531">
            <v>0</v>
          </cell>
        </row>
        <row r="532">
          <cell r="A532">
            <v>10026</v>
          </cell>
          <cell r="B532">
            <v>2434</v>
          </cell>
          <cell r="C532" t="str">
            <v>Arandela de presión para 5/8"</v>
          </cell>
          <cell r="D532" t="str">
            <v>U</v>
          </cell>
          <cell r="E532">
            <v>9</v>
          </cell>
          <cell r="F532">
            <v>500</v>
          </cell>
          <cell r="G532">
            <v>4500</v>
          </cell>
          <cell r="H532">
            <v>0</v>
          </cell>
          <cell r="I532">
            <v>0</v>
          </cell>
        </row>
        <row r="533">
          <cell r="A533">
            <v>10025</v>
          </cell>
          <cell r="B533">
            <v>2433</v>
          </cell>
          <cell r="C533" t="str">
            <v>Arandela de presión para 1/2"</v>
          </cell>
          <cell r="D533" t="str">
            <v>U</v>
          </cell>
          <cell r="E533">
            <v>4</v>
          </cell>
          <cell r="F533">
            <v>400</v>
          </cell>
          <cell r="G533">
            <v>1600</v>
          </cell>
          <cell r="H533">
            <v>0</v>
          </cell>
          <cell r="I533">
            <v>0</v>
          </cell>
        </row>
        <row r="534">
          <cell r="A534">
            <v>10153</v>
          </cell>
          <cell r="B534">
            <v>2512</v>
          </cell>
          <cell r="C534" t="str">
            <v>Tuerca de ojo alargado para 5/8"</v>
          </cell>
          <cell r="D534" t="str">
            <v>U</v>
          </cell>
          <cell r="E534">
            <v>4</v>
          </cell>
          <cell r="F534">
            <v>7500</v>
          </cell>
          <cell r="G534">
            <v>30000</v>
          </cell>
          <cell r="H534">
            <v>0</v>
          </cell>
          <cell r="I534">
            <v>0</v>
          </cell>
        </row>
        <row r="664">
          <cell r="A664">
            <v>10068</v>
          </cell>
          <cell r="B664">
            <v>202</v>
          </cell>
          <cell r="C664" t="str">
            <v>Cruceta metálica de 2,4 m en ángulo de 2,5"x2,5"x1/4"</v>
          </cell>
          <cell r="D664" t="str">
            <v>U</v>
          </cell>
          <cell r="E664">
            <v>4</v>
          </cell>
          <cell r="F664">
            <v>72000</v>
          </cell>
          <cell r="G664">
            <v>288000</v>
          </cell>
          <cell r="H664">
            <v>32</v>
          </cell>
          <cell r="I664">
            <v>2304000</v>
          </cell>
        </row>
        <row r="665">
          <cell r="A665">
            <v>10071</v>
          </cell>
          <cell r="B665">
            <v>313</v>
          </cell>
          <cell r="C665" t="str">
            <v>Diagonal de 0.64 m en ángulo de 1.5x1.5x3/16"</v>
          </cell>
          <cell r="D665" t="str">
            <v>U</v>
          </cell>
          <cell r="E665">
            <v>8</v>
          </cell>
          <cell r="F665">
            <v>12000</v>
          </cell>
          <cell r="G665">
            <v>96000</v>
          </cell>
          <cell r="H665">
            <v>64</v>
          </cell>
          <cell r="I665">
            <v>768000</v>
          </cell>
        </row>
        <row r="666">
          <cell r="A666">
            <v>10125</v>
          </cell>
          <cell r="B666">
            <v>401</v>
          </cell>
          <cell r="C666" t="str">
            <v>Silleta para cruceta de madera.</v>
          </cell>
          <cell r="D666" t="str">
            <v>U</v>
          </cell>
          <cell r="E666">
            <v>0</v>
          </cell>
          <cell r="F666">
            <v>5002.5</v>
          </cell>
          <cell r="G666">
            <v>0</v>
          </cell>
          <cell r="H666">
            <v>0</v>
          </cell>
          <cell r="I666">
            <v>0</v>
          </cell>
        </row>
        <row r="667">
          <cell r="A667">
            <v>10049</v>
          </cell>
          <cell r="B667">
            <v>1222</v>
          </cell>
          <cell r="C667" t="str">
            <v>Collarín de dos salida. Diámetro cerrado de 20 cm.</v>
          </cell>
          <cell r="D667" t="str">
            <v>U</v>
          </cell>
          <cell r="E667">
            <v>2</v>
          </cell>
          <cell r="F667">
            <v>15000</v>
          </cell>
          <cell r="G667">
            <v>30000</v>
          </cell>
          <cell r="H667">
            <v>16</v>
          </cell>
          <cell r="I667">
            <v>240000</v>
          </cell>
        </row>
        <row r="668">
          <cell r="A668">
            <v>10106</v>
          </cell>
          <cell r="B668">
            <v>2041</v>
          </cell>
          <cell r="C668" t="str">
            <v>Perno de máquina de 13x38,1mm (1/2 x 1½")</v>
          </cell>
          <cell r="D668" t="str">
            <v>U</v>
          </cell>
          <cell r="E668">
            <v>8</v>
          </cell>
          <cell r="F668">
            <v>985.99999999999989</v>
          </cell>
          <cell r="G668">
            <v>7887.9999999999991</v>
          </cell>
          <cell r="H668">
            <v>64</v>
          </cell>
          <cell r="I668">
            <v>63103.999999999993</v>
          </cell>
        </row>
        <row r="669">
          <cell r="A669">
            <v>10112</v>
          </cell>
          <cell r="B669">
            <v>2036</v>
          </cell>
          <cell r="C669" t="str">
            <v>Perno de máquina de 16 x 356mm (5/8 x14")</v>
          </cell>
          <cell r="D669" t="str">
            <v>U</v>
          </cell>
          <cell r="E669">
            <v>2</v>
          </cell>
          <cell r="F669">
            <v>5000</v>
          </cell>
          <cell r="G669">
            <v>10000</v>
          </cell>
          <cell r="H669">
            <v>16</v>
          </cell>
          <cell r="I669">
            <v>80000</v>
          </cell>
        </row>
        <row r="670">
          <cell r="A670">
            <v>10077</v>
          </cell>
          <cell r="B670">
            <v>2102</v>
          </cell>
          <cell r="C670" t="str">
            <v>Espárrago de 16x305mm (5/8 x 12")</v>
          </cell>
          <cell r="D670" t="str">
            <v>U</v>
          </cell>
          <cell r="E670">
            <v>2</v>
          </cell>
          <cell r="F670">
            <v>5274.7519999999995</v>
          </cell>
          <cell r="G670">
            <v>10549.503999999999</v>
          </cell>
          <cell r="H670">
            <v>16</v>
          </cell>
          <cell r="I670">
            <v>84396.031999999992</v>
          </cell>
        </row>
        <row r="671">
          <cell r="A671">
            <v>10021</v>
          </cell>
          <cell r="B671">
            <v>3711</v>
          </cell>
          <cell r="C671" t="str">
            <v>Cable de cobre desnudo # 2 AWG</v>
          </cell>
          <cell r="D671" t="str">
            <v>m</v>
          </cell>
          <cell r="E671">
            <v>16</v>
          </cell>
          <cell r="F671">
            <v>9000</v>
          </cell>
          <cell r="G671">
            <v>144000</v>
          </cell>
          <cell r="H671">
            <v>128</v>
          </cell>
          <cell r="I671">
            <v>1152000</v>
          </cell>
        </row>
        <row r="672">
          <cell r="A672">
            <v>10154</v>
          </cell>
          <cell r="B672">
            <v>3001</v>
          </cell>
          <cell r="C672" t="str">
            <v>Varilla copperweld con conector de 5/8" x 2,4m</v>
          </cell>
          <cell r="D672" t="str">
            <v>U</v>
          </cell>
          <cell r="E672">
            <v>1</v>
          </cell>
          <cell r="F672">
            <v>55000</v>
          </cell>
          <cell r="G672">
            <v>55000</v>
          </cell>
          <cell r="H672">
            <v>8</v>
          </cell>
          <cell r="I672">
            <v>440000</v>
          </cell>
        </row>
        <row r="673">
          <cell r="A673">
            <v>10024</v>
          </cell>
          <cell r="B673">
            <v>2412</v>
          </cell>
          <cell r="C673" t="str">
            <v>Arandela cuadrada para 5/8" (1/8"x2"x5/8")</v>
          </cell>
          <cell r="D673" t="str">
            <v>U</v>
          </cell>
          <cell r="E673">
            <v>14</v>
          </cell>
          <cell r="F673">
            <v>600</v>
          </cell>
          <cell r="G673">
            <v>8400</v>
          </cell>
          <cell r="H673">
            <v>112</v>
          </cell>
          <cell r="I673">
            <v>67200</v>
          </cell>
        </row>
        <row r="674">
          <cell r="A674">
            <v>10026</v>
          </cell>
          <cell r="B674">
            <v>2434</v>
          </cell>
          <cell r="C674" t="str">
            <v>Arandela de presión para 5/8"</v>
          </cell>
          <cell r="D674" t="str">
            <v>U</v>
          </cell>
          <cell r="E674">
            <v>14</v>
          </cell>
          <cell r="F674">
            <v>500</v>
          </cell>
          <cell r="G674">
            <v>7000</v>
          </cell>
          <cell r="H674">
            <v>112</v>
          </cell>
          <cell r="I674">
            <v>56000</v>
          </cell>
        </row>
        <row r="675">
          <cell r="A675">
            <v>10023</v>
          </cell>
          <cell r="B675">
            <v>2411</v>
          </cell>
          <cell r="C675" t="str">
            <v>Arandela cuadrada para 1/2"</v>
          </cell>
          <cell r="D675" t="str">
            <v>U</v>
          </cell>
          <cell r="E675">
            <v>8</v>
          </cell>
          <cell r="F675">
            <v>300</v>
          </cell>
          <cell r="G675">
            <v>2400</v>
          </cell>
          <cell r="H675">
            <v>64</v>
          </cell>
          <cell r="I675">
            <v>19200</v>
          </cell>
        </row>
        <row r="676">
          <cell r="A676">
            <v>10028</v>
          </cell>
          <cell r="B676">
            <v>2403</v>
          </cell>
          <cell r="C676" t="str">
            <v>Arandela redonda para 5/8"</v>
          </cell>
          <cell r="D676" t="str">
            <v>U</v>
          </cell>
          <cell r="E676">
            <v>8</v>
          </cell>
          <cell r="F676">
            <v>400</v>
          </cell>
          <cell r="G676">
            <v>3200</v>
          </cell>
          <cell r="H676">
            <v>64</v>
          </cell>
          <cell r="I676">
            <v>25600</v>
          </cell>
        </row>
        <row r="756">
          <cell r="A756">
            <v>10069</v>
          </cell>
          <cell r="B756">
            <v>265</v>
          </cell>
          <cell r="C756" t="str">
            <v>Cruceta de madera de 2,4 m x 4" x 4".</v>
          </cell>
          <cell r="D756" t="str">
            <v>U</v>
          </cell>
          <cell r="E756">
            <v>2</v>
          </cell>
          <cell r="F756">
            <v>45000</v>
          </cell>
          <cell r="G756">
            <v>90000</v>
          </cell>
          <cell r="H756">
            <v>0</v>
          </cell>
          <cell r="I756">
            <v>0</v>
          </cell>
        </row>
        <row r="757">
          <cell r="A757">
            <v>10075</v>
          </cell>
          <cell r="B757" t="str">
            <v>0321</v>
          </cell>
          <cell r="C757" t="str">
            <v>Diagonal en V de 1,1m en ángulo de 1,5"x1,5"x3/16"</v>
          </cell>
          <cell r="D757" t="str">
            <v>U</v>
          </cell>
          <cell r="E757">
            <v>2</v>
          </cell>
          <cell r="F757">
            <v>21460</v>
          </cell>
          <cell r="G757">
            <v>42920</v>
          </cell>
          <cell r="H757">
            <v>0</v>
          </cell>
          <cell r="I757">
            <v>0</v>
          </cell>
        </row>
        <row r="758">
          <cell r="A758">
            <v>10125</v>
          </cell>
          <cell r="B758">
            <v>401</v>
          </cell>
          <cell r="C758" t="str">
            <v>Silleta para cruceta de madera.</v>
          </cell>
          <cell r="D758" t="str">
            <v>U</v>
          </cell>
          <cell r="E758">
            <v>0</v>
          </cell>
          <cell r="F758">
            <v>5002.5</v>
          </cell>
          <cell r="G758">
            <v>0</v>
          </cell>
          <cell r="H758">
            <v>0</v>
          </cell>
          <cell r="I758">
            <v>0</v>
          </cell>
        </row>
        <row r="759">
          <cell r="A759">
            <v>10013</v>
          </cell>
          <cell r="B759" t="str">
            <v>I0025</v>
          </cell>
          <cell r="C759" t="str">
            <v>Aislador polimerico de suspension 25 kV, 15000Lbs</v>
          </cell>
          <cell r="D759" t="str">
            <v>U</v>
          </cell>
          <cell r="E759">
            <v>2</v>
          </cell>
          <cell r="F759">
            <v>65000</v>
          </cell>
          <cell r="G759">
            <v>130000</v>
          </cell>
          <cell r="H759">
            <v>0</v>
          </cell>
          <cell r="I759">
            <v>0</v>
          </cell>
        </row>
        <row r="760">
          <cell r="A760">
            <v>10091</v>
          </cell>
          <cell r="B760">
            <v>701</v>
          </cell>
          <cell r="C760" t="str">
            <v>Grapa de retención tipo pasante en aleación de aluminio</v>
          </cell>
          <cell r="D760" t="str">
            <v>U</v>
          </cell>
          <cell r="E760">
            <v>2</v>
          </cell>
          <cell r="F760">
            <v>15000</v>
          </cell>
          <cell r="G760">
            <v>30000</v>
          </cell>
          <cell r="H760">
            <v>0</v>
          </cell>
          <cell r="I760">
            <v>0</v>
          </cell>
        </row>
        <row r="761">
          <cell r="A761">
            <v>10106</v>
          </cell>
          <cell r="B761">
            <v>2041</v>
          </cell>
          <cell r="C761" t="str">
            <v>Perno de máquina de 13x38,1mm (1/2 x 1½")</v>
          </cell>
          <cell r="D761" t="str">
            <v>U</v>
          </cell>
          <cell r="E761">
            <v>4</v>
          </cell>
          <cell r="F761">
            <v>985.99999999999989</v>
          </cell>
          <cell r="G761">
            <v>3943.9999999999995</v>
          </cell>
          <cell r="H761">
            <v>0</v>
          </cell>
          <cell r="I761">
            <v>0</v>
          </cell>
        </row>
        <row r="762">
          <cell r="A762">
            <v>10108</v>
          </cell>
          <cell r="B762">
            <v>2032</v>
          </cell>
          <cell r="C762" t="str">
            <v>Perno de máquina de 16 x 203mm (5/8 x 8")</v>
          </cell>
          <cell r="D762" t="str">
            <v>U</v>
          </cell>
          <cell r="E762">
            <v>0</v>
          </cell>
          <cell r="F762">
            <v>3500</v>
          </cell>
          <cell r="G762">
            <v>0</v>
          </cell>
          <cell r="H762">
            <v>0</v>
          </cell>
          <cell r="I762">
            <v>0</v>
          </cell>
        </row>
        <row r="763">
          <cell r="A763">
            <v>10110</v>
          </cell>
          <cell r="B763">
            <v>2034</v>
          </cell>
          <cell r="C763" t="str">
            <v>Perno de máquina de 16 x 254 mm (5/8" x 10")</v>
          </cell>
          <cell r="D763" t="str">
            <v>U</v>
          </cell>
          <cell r="E763">
            <v>2</v>
          </cell>
          <cell r="F763">
            <v>4000</v>
          </cell>
          <cell r="G763">
            <v>8000</v>
          </cell>
          <cell r="H763">
            <v>0</v>
          </cell>
          <cell r="I763">
            <v>0</v>
          </cell>
        </row>
        <row r="764">
          <cell r="A764">
            <v>10077</v>
          </cell>
          <cell r="B764">
            <v>2102</v>
          </cell>
          <cell r="C764" t="str">
            <v>Espárrago de 16x305mm (5/8 x 12")</v>
          </cell>
          <cell r="D764" t="str">
            <v>U</v>
          </cell>
          <cell r="E764">
            <v>3</v>
          </cell>
          <cell r="F764">
            <v>5274.7519999999995</v>
          </cell>
          <cell r="G764">
            <v>15824.255999999998</v>
          </cell>
          <cell r="H764">
            <v>0</v>
          </cell>
          <cell r="I764">
            <v>0</v>
          </cell>
        </row>
        <row r="765">
          <cell r="A765">
            <v>10153</v>
          </cell>
          <cell r="B765">
            <v>2512</v>
          </cell>
          <cell r="C765" t="str">
            <v>Tuerca de ojo alargado para 5/8"</v>
          </cell>
          <cell r="D765" t="str">
            <v>U</v>
          </cell>
          <cell r="E765">
            <v>2</v>
          </cell>
          <cell r="F765">
            <v>7500</v>
          </cell>
          <cell r="G765">
            <v>15000</v>
          </cell>
          <cell r="H765">
            <v>0</v>
          </cell>
          <cell r="I765">
            <v>0</v>
          </cell>
        </row>
        <row r="766">
          <cell r="A766">
            <v>10024</v>
          </cell>
          <cell r="B766">
            <v>2412</v>
          </cell>
          <cell r="C766" t="str">
            <v>Arandela cuadrada para 5/8" (1/8"x2"x5/8")</v>
          </cell>
          <cell r="D766" t="str">
            <v>U</v>
          </cell>
          <cell r="E766">
            <v>10</v>
          </cell>
          <cell r="F766">
            <v>600</v>
          </cell>
          <cell r="G766">
            <v>6000</v>
          </cell>
          <cell r="H766">
            <v>0</v>
          </cell>
          <cell r="I766">
            <v>0</v>
          </cell>
        </row>
        <row r="767">
          <cell r="A767">
            <v>10026</v>
          </cell>
          <cell r="B767">
            <v>2434</v>
          </cell>
          <cell r="C767" t="str">
            <v>Arandela de presión para 5/8"</v>
          </cell>
          <cell r="D767" t="str">
            <v>U</v>
          </cell>
          <cell r="E767">
            <v>10</v>
          </cell>
          <cell r="F767">
            <v>500</v>
          </cell>
          <cell r="G767">
            <v>5000</v>
          </cell>
          <cell r="H767">
            <v>0</v>
          </cell>
          <cell r="I767">
            <v>0</v>
          </cell>
        </row>
        <row r="768">
          <cell r="A768">
            <v>10023</v>
          </cell>
          <cell r="B768">
            <v>2411</v>
          </cell>
          <cell r="C768" t="str">
            <v>Arandela cuadrada para 1/2"</v>
          </cell>
          <cell r="D768" t="str">
            <v>U</v>
          </cell>
          <cell r="E768">
            <v>0</v>
          </cell>
          <cell r="F768">
            <v>300</v>
          </cell>
          <cell r="G768">
            <v>0</v>
          </cell>
          <cell r="H768">
            <v>0</v>
          </cell>
          <cell r="I768">
            <v>0</v>
          </cell>
        </row>
        <row r="769">
          <cell r="A769">
            <v>10028</v>
          </cell>
          <cell r="B769">
            <v>2403</v>
          </cell>
          <cell r="C769" t="str">
            <v>Arandela redonda para 5/8"</v>
          </cell>
          <cell r="D769" t="str">
            <v>U</v>
          </cell>
          <cell r="E769">
            <v>0</v>
          </cell>
          <cell r="F769">
            <v>400</v>
          </cell>
          <cell r="G769">
            <v>0</v>
          </cell>
          <cell r="H769">
            <v>0</v>
          </cell>
          <cell r="I769">
            <v>0</v>
          </cell>
        </row>
        <row r="770">
          <cell r="A770">
            <v>10027</v>
          </cell>
          <cell r="B770">
            <v>2402</v>
          </cell>
          <cell r="C770" t="str">
            <v>Arandela redonda para 1/2"</v>
          </cell>
          <cell r="D770" t="str">
            <v>U</v>
          </cell>
          <cell r="E770">
            <v>4</v>
          </cell>
          <cell r="F770">
            <v>300</v>
          </cell>
          <cell r="G770">
            <v>1200</v>
          </cell>
          <cell r="H770">
            <v>0</v>
          </cell>
          <cell r="I770">
            <v>0</v>
          </cell>
        </row>
        <row r="786">
          <cell r="A786">
            <v>10069</v>
          </cell>
          <cell r="B786">
            <v>265</v>
          </cell>
          <cell r="C786" t="str">
            <v>Cruceta de madera de 2,4 m x 4" x 4".</v>
          </cell>
          <cell r="D786" t="str">
            <v>U</v>
          </cell>
          <cell r="E786">
            <v>2</v>
          </cell>
          <cell r="F786">
            <v>45000</v>
          </cell>
          <cell r="G786">
            <v>90000</v>
          </cell>
          <cell r="H786">
            <v>0</v>
          </cell>
          <cell r="I786">
            <v>0</v>
          </cell>
        </row>
        <row r="787">
          <cell r="A787">
            <v>10075</v>
          </cell>
          <cell r="B787" t="str">
            <v>0321</v>
          </cell>
          <cell r="C787" t="str">
            <v>Diagonal en V de 1,1m en ángulo de 1,5"x1,5"x3/16"</v>
          </cell>
          <cell r="D787" t="str">
            <v>U</v>
          </cell>
          <cell r="E787">
            <v>2</v>
          </cell>
          <cell r="F787">
            <v>21460</v>
          </cell>
          <cell r="G787">
            <v>42920</v>
          </cell>
          <cell r="H787">
            <v>0</v>
          </cell>
          <cell r="I787">
            <v>0</v>
          </cell>
        </row>
        <row r="788">
          <cell r="A788">
            <v>10125</v>
          </cell>
          <cell r="B788">
            <v>401</v>
          </cell>
          <cell r="C788" t="str">
            <v>Silleta para cruceta de madera.</v>
          </cell>
          <cell r="D788" t="str">
            <v>U</v>
          </cell>
          <cell r="E788">
            <v>0</v>
          </cell>
          <cell r="F788">
            <v>5002.5</v>
          </cell>
          <cell r="G788">
            <v>0</v>
          </cell>
          <cell r="H788">
            <v>0</v>
          </cell>
          <cell r="I788">
            <v>0</v>
          </cell>
        </row>
        <row r="789">
          <cell r="A789">
            <v>10085</v>
          </cell>
          <cell r="B789" t="str">
            <v>I0013</v>
          </cell>
          <cell r="C789" t="str">
            <v>Espigo para Line post cruceta metálica</v>
          </cell>
          <cell r="D789" t="str">
            <v>U</v>
          </cell>
          <cell r="E789">
            <v>1</v>
          </cell>
          <cell r="F789">
            <v>4466</v>
          </cell>
          <cell r="G789">
            <v>4466</v>
          </cell>
          <cell r="H789">
            <v>0</v>
          </cell>
          <cell r="I789">
            <v>0</v>
          </cell>
        </row>
        <row r="790">
          <cell r="A790">
            <v>10013</v>
          </cell>
          <cell r="B790" t="str">
            <v>I0025</v>
          </cell>
          <cell r="C790" t="str">
            <v>Aislador polimerico de suspension 25 kV, 15000Lbs</v>
          </cell>
          <cell r="D790" t="str">
            <v>U</v>
          </cell>
          <cell r="E790">
            <v>2</v>
          </cell>
          <cell r="F790">
            <v>65000</v>
          </cell>
          <cell r="G790">
            <v>130000</v>
          </cell>
          <cell r="H790">
            <v>0</v>
          </cell>
          <cell r="I790">
            <v>0</v>
          </cell>
        </row>
        <row r="791">
          <cell r="A791">
            <v>10017</v>
          </cell>
          <cell r="B791">
            <v>8405</v>
          </cell>
          <cell r="C791" t="str">
            <v>Aislador tipo Line post 23 kV-ANSI 57-1</v>
          </cell>
          <cell r="D791" t="str">
            <v>U</v>
          </cell>
          <cell r="E791">
            <v>1</v>
          </cell>
          <cell r="F791">
            <v>65000</v>
          </cell>
          <cell r="G791">
            <v>65000</v>
          </cell>
          <cell r="H791">
            <v>0</v>
          </cell>
          <cell r="I791">
            <v>0</v>
          </cell>
        </row>
        <row r="792">
          <cell r="A792">
            <v>10091</v>
          </cell>
          <cell r="B792">
            <v>701</v>
          </cell>
          <cell r="C792" t="str">
            <v>Grapa de retención tipo pasante en aleación de aluminio</v>
          </cell>
          <cell r="D792" t="str">
            <v>U</v>
          </cell>
          <cell r="E792">
            <v>2</v>
          </cell>
          <cell r="F792">
            <v>15000</v>
          </cell>
          <cell r="G792">
            <v>30000</v>
          </cell>
          <cell r="H792">
            <v>0</v>
          </cell>
          <cell r="I792">
            <v>0</v>
          </cell>
        </row>
        <row r="793">
          <cell r="A793">
            <v>10060</v>
          </cell>
          <cell r="B793">
            <v>1021</v>
          </cell>
          <cell r="C793" t="str">
            <v>Conector Tipo Cuña - AMPAS con Estribo y cartucho</v>
          </cell>
          <cell r="D793" t="str">
            <v>U</v>
          </cell>
          <cell r="E793">
            <v>0</v>
          </cell>
          <cell r="F793">
            <v>24000</v>
          </cell>
          <cell r="G793">
            <v>0</v>
          </cell>
          <cell r="H793">
            <v>0</v>
          </cell>
          <cell r="I793">
            <v>0</v>
          </cell>
        </row>
        <row r="794">
          <cell r="A794">
            <v>10050</v>
          </cell>
          <cell r="B794">
            <v>1221</v>
          </cell>
          <cell r="C794" t="str">
            <v>Collarín de dos salidas - diámetro cerrado 12 cm</v>
          </cell>
          <cell r="D794" t="str">
            <v>U</v>
          </cell>
          <cell r="E794">
            <v>2</v>
          </cell>
          <cell r="F794">
            <v>7500</v>
          </cell>
          <cell r="G794">
            <v>15000</v>
          </cell>
          <cell r="H794">
            <v>0</v>
          </cell>
          <cell r="I794">
            <v>0</v>
          </cell>
        </row>
        <row r="795">
          <cell r="A795">
            <v>10106</v>
          </cell>
          <cell r="B795">
            <v>2041</v>
          </cell>
          <cell r="C795" t="str">
            <v>Perno de máquina de 13x38,1mm (1/2 x 1½")</v>
          </cell>
          <cell r="D795" t="str">
            <v>U</v>
          </cell>
          <cell r="E795">
            <v>4</v>
          </cell>
          <cell r="F795">
            <v>985.99999999999989</v>
          </cell>
          <cell r="G795">
            <v>3943.9999999999995</v>
          </cell>
          <cell r="H795">
            <v>0</v>
          </cell>
          <cell r="I795">
            <v>0</v>
          </cell>
        </row>
        <row r="796">
          <cell r="A796">
            <v>10107</v>
          </cell>
          <cell r="B796">
            <v>2031</v>
          </cell>
          <cell r="C796" t="str">
            <v>Perno de máquina de 16 x 152mm (5/8 x6")</v>
          </cell>
          <cell r="D796" t="str">
            <v>U</v>
          </cell>
          <cell r="E796">
            <v>0</v>
          </cell>
          <cell r="F796">
            <v>2500</v>
          </cell>
          <cell r="G796">
            <v>0</v>
          </cell>
          <cell r="H796">
            <v>0</v>
          </cell>
          <cell r="I796">
            <v>0</v>
          </cell>
        </row>
        <row r="797">
          <cell r="A797">
            <v>10077</v>
          </cell>
          <cell r="B797">
            <v>2102</v>
          </cell>
          <cell r="C797" t="str">
            <v>Espárrago de 16x305mm (5/8 x 12")</v>
          </cell>
          <cell r="D797" t="str">
            <v>U</v>
          </cell>
          <cell r="E797">
            <v>2</v>
          </cell>
          <cell r="F797">
            <v>5274.7519999999995</v>
          </cell>
          <cell r="G797">
            <v>10549.503999999999</v>
          </cell>
          <cell r="H797">
            <v>0</v>
          </cell>
          <cell r="I797">
            <v>0</v>
          </cell>
        </row>
        <row r="798">
          <cell r="A798">
            <v>10153</v>
          </cell>
          <cell r="B798">
            <v>2512</v>
          </cell>
          <cell r="C798" t="str">
            <v>Tuerca de ojo alargado para 5/8"</v>
          </cell>
          <cell r="D798" t="str">
            <v>U</v>
          </cell>
          <cell r="E798">
            <v>2</v>
          </cell>
          <cell r="F798">
            <v>7500</v>
          </cell>
          <cell r="G798">
            <v>15000</v>
          </cell>
          <cell r="H798">
            <v>0</v>
          </cell>
          <cell r="I798">
            <v>0</v>
          </cell>
        </row>
        <row r="799">
          <cell r="A799">
            <v>10024</v>
          </cell>
          <cell r="B799">
            <v>2412</v>
          </cell>
          <cell r="C799" t="str">
            <v>Arandela cuadrada para 5/8" (1/8"x2"x5/8")</v>
          </cell>
          <cell r="D799" t="str">
            <v>U</v>
          </cell>
          <cell r="E799">
            <v>10</v>
          </cell>
          <cell r="F799">
            <v>600</v>
          </cell>
          <cell r="G799">
            <v>6000</v>
          </cell>
          <cell r="H799">
            <v>0</v>
          </cell>
          <cell r="I799">
            <v>0</v>
          </cell>
        </row>
        <row r="800">
          <cell r="A800">
            <v>10023</v>
          </cell>
          <cell r="B800">
            <v>2411</v>
          </cell>
          <cell r="C800" t="str">
            <v>Arandela cuadrada para 1/2"</v>
          </cell>
          <cell r="D800" t="str">
            <v>U</v>
          </cell>
          <cell r="E800">
            <v>0</v>
          </cell>
          <cell r="F800">
            <v>300</v>
          </cell>
          <cell r="G800">
            <v>0</v>
          </cell>
          <cell r="H800">
            <v>0</v>
          </cell>
          <cell r="I800">
            <v>0</v>
          </cell>
        </row>
        <row r="801">
          <cell r="A801">
            <v>10027</v>
          </cell>
          <cell r="B801">
            <v>2402</v>
          </cell>
          <cell r="C801" t="str">
            <v>Arandela redonda para 1/2"</v>
          </cell>
          <cell r="D801" t="str">
            <v>U</v>
          </cell>
          <cell r="E801">
            <v>4</v>
          </cell>
          <cell r="F801">
            <v>300</v>
          </cell>
          <cell r="G801">
            <v>1200</v>
          </cell>
          <cell r="H801">
            <v>0</v>
          </cell>
          <cell r="I801">
            <v>0</v>
          </cell>
        </row>
        <row r="866">
          <cell r="A866">
            <v>10093</v>
          </cell>
          <cell r="B866">
            <v>772</v>
          </cell>
          <cell r="C866" t="str">
            <v>Grapa prensora de tres pernos</v>
          </cell>
          <cell r="D866" t="str">
            <v>U</v>
          </cell>
          <cell r="E866">
            <v>4</v>
          </cell>
          <cell r="F866">
            <v>4303.5999999999995</v>
          </cell>
          <cell r="G866">
            <v>17214.399999999998</v>
          </cell>
          <cell r="H866">
            <v>0</v>
          </cell>
          <cell r="I866">
            <v>0</v>
          </cell>
        </row>
        <row r="867">
          <cell r="A867">
            <v>10171</v>
          </cell>
          <cell r="B867">
            <v>8295</v>
          </cell>
          <cell r="C867" t="str">
            <v>Aislador tipo tensor de 108mm (4 1/4"). Clase ANSI 54-2. Ref:8295</v>
          </cell>
          <cell r="D867" t="str">
            <v>U</v>
          </cell>
          <cell r="E867">
            <v>1</v>
          </cell>
          <cell r="F867">
            <v>8700</v>
          </cell>
          <cell r="G867">
            <v>8700</v>
          </cell>
          <cell r="H867">
            <v>0</v>
          </cell>
          <cell r="I867">
            <v>0</v>
          </cell>
        </row>
        <row r="868">
          <cell r="A868">
            <v>10095</v>
          </cell>
          <cell r="B868">
            <v>1103</v>
          </cell>
          <cell r="C868" t="str">
            <v>Guardacabo en acero 3/8"</v>
          </cell>
          <cell r="D868" t="str">
            <v>U</v>
          </cell>
          <cell r="E868">
            <v>1</v>
          </cell>
          <cell r="F868">
            <v>1200</v>
          </cell>
          <cell r="G868">
            <v>1200</v>
          </cell>
          <cell r="H868">
            <v>0</v>
          </cell>
          <cell r="I868">
            <v>0</v>
          </cell>
        </row>
        <row r="869">
          <cell r="A869">
            <v>10022</v>
          </cell>
          <cell r="B869">
            <v>2421</v>
          </cell>
          <cell r="C869" t="str">
            <v>Arandela cuadrada curvada para 5/8"x4"x4"x1/4"</v>
          </cell>
          <cell r="D869" t="str">
            <v>U</v>
          </cell>
          <cell r="E869">
            <v>1</v>
          </cell>
          <cell r="F869">
            <v>3000</v>
          </cell>
          <cell r="G869">
            <v>3000</v>
          </cell>
          <cell r="H869">
            <v>0</v>
          </cell>
          <cell r="I869">
            <v>0</v>
          </cell>
        </row>
        <row r="870">
          <cell r="A870">
            <v>10155</v>
          </cell>
          <cell r="B870">
            <v>2604</v>
          </cell>
          <cell r="C870" t="str">
            <v>Varilla de anclaje de acero de 1.8m x 5/8"</v>
          </cell>
          <cell r="D870" t="str">
            <v>U</v>
          </cell>
          <cell r="E870">
            <v>1</v>
          </cell>
          <cell r="F870">
            <v>13943.199999999999</v>
          </cell>
          <cell r="G870">
            <v>13943.199999999999</v>
          </cell>
          <cell r="H870">
            <v>0</v>
          </cell>
          <cell r="I870">
            <v>0</v>
          </cell>
        </row>
        <row r="871">
          <cell r="A871">
            <v>10156</v>
          </cell>
          <cell r="B871">
            <v>2701</v>
          </cell>
          <cell r="C871" t="str">
            <v>Vigueta de concreto tipo A</v>
          </cell>
          <cell r="D871" t="str">
            <v>U</v>
          </cell>
          <cell r="E871">
            <v>1</v>
          </cell>
          <cell r="F871">
            <v>6000</v>
          </cell>
          <cell r="G871">
            <v>6000</v>
          </cell>
          <cell r="H871">
            <v>0</v>
          </cell>
          <cell r="I871">
            <v>0</v>
          </cell>
        </row>
        <row r="872">
          <cell r="A872">
            <v>10036</v>
          </cell>
          <cell r="B872">
            <v>2806</v>
          </cell>
          <cell r="C872" t="str">
            <v>Cable de acero galvanizado SGX de 3/8"</v>
          </cell>
          <cell r="D872" t="str">
            <v>m</v>
          </cell>
          <cell r="E872">
            <v>10</v>
          </cell>
          <cell r="F872">
            <v>1800</v>
          </cell>
          <cell r="G872">
            <v>18000</v>
          </cell>
          <cell r="H872">
            <v>0</v>
          </cell>
          <cell r="I872">
            <v>0</v>
          </cell>
        </row>
        <row r="911">
          <cell r="A911">
            <v>10019</v>
          </cell>
          <cell r="B911">
            <v>631</v>
          </cell>
          <cell r="C911" t="str">
            <v>Aislador tipo tensor de 140mm (5 1/2"). Clase ANSI 54-3. Ref:8305</v>
          </cell>
          <cell r="D911" t="str">
            <v>U</v>
          </cell>
          <cell r="E911">
            <v>1</v>
          </cell>
          <cell r="F911">
            <v>10111.719999999999</v>
          </cell>
          <cell r="G911">
            <v>10111.719999999999</v>
          </cell>
          <cell r="H911">
            <v>0</v>
          </cell>
          <cell r="I911">
            <v>0</v>
          </cell>
        </row>
        <row r="912">
          <cell r="A912">
            <v>10094</v>
          </cell>
          <cell r="B912">
            <v>771</v>
          </cell>
          <cell r="C912" t="str">
            <v>Grapa prensora de tres pernos de 3/8"x 1 1/2"x6"-Perno de 1/2"</v>
          </cell>
          <cell r="D912" t="str">
            <v>U</v>
          </cell>
          <cell r="E912">
            <v>4</v>
          </cell>
          <cell r="F912">
            <v>4303.5999999999995</v>
          </cell>
          <cell r="G912">
            <v>17214.399999999998</v>
          </cell>
          <cell r="H912">
            <v>0</v>
          </cell>
          <cell r="I912">
            <v>0</v>
          </cell>
        </row>
        <row r="913">
          <cell r="A913">
            <v>10095</v>
          </cell>
          <cell r="B913">
            <v>1103</v>
          </cell>
          <cell r="C913" t="str">
            <v>Guardacabo en acero 3/8"</v>
          </cell>
          <cell r="D913" t="str">
            <v>U</v>
          </cell>
          <cell r="E913">
            <v>1</v>
          </cell>
          <cell r="F913">
            <v>1200</v>
          </cell>
          <cell r="G913">
            <v>1200</v>
          </cell>
          <cell r="H913">
            <v>0</v>
          </cell>
          <cell r="I913">
            <v>0</v>
          </cell>
        </row>
        <row r="914">
          <cell r="A914">
            <v>10022</v>
          </cell>
          <cell r="B914">
            <v>2421</v>
          </cell>
          <cell r="C914" t="str">
            <v>Arandela cuadrada curvada para 5/8"x4"x4"x1/4"</v>
          </cell>
          <cell r="D914" t="str">
            <v>U</v>
          </cell>
          <cell r="E914">
            <v>1</v>
          </cell>
          <cell r="F914">
            <v>3000</v>
          </cell>
          <cell r="G914">
            <v>3000</v>
          </cell>
          <cell r="H914">
            <v>0</v>
          </cell>
          <cell r="I914">
            <v>0</v>
          </cell>
        </row>
        <row r="915">
          <cell r="A915">
            <v>10155</v>
          </cell>
          <cell r="B915">
            <v>2604</v>
          </cell>
          <cell r="C915" t="str">
            <v>Varilla de anclaje de acero de 1.8m x 5/8"</v>
          </cell>
          <cell r="D915" t="str">
            <v>U</v>
          </cell>
          <cell r="E915">
            <v>1</v>
          </cell>
          <cell r="F915">
            <v>13943.199999999999</v>
          </cell>
          <cell r="G915">
            <v>13943.199999999999</v>
          </cell>
          <cell r="H915">
            <v>0</v>
          </cell>
          <cell r="I915">
            <v>0</v>
          </cell>
        </row>
        <row r="916">
          <cell r="A916">
            <v>10156</v>
          </cell>
          <cell r="B916">
            <v>2701</v>
          </cell>
          <cell r="C916" t="str">
            <v>Vigueta de concreto tipo A</v>
          </cell>
          <cell r="D916" t="str">
            <v>U</v>
          </cell>
          <cell r="E916">
            <v>1</v>
          </cell>
          <cell r="F916">
            <v>6000</v>
          </cell>
          <cell r="G916">
            <v>6000</v>
          </cell>
          <cell r="H916">
            <v>0</v>
          </cell>
          <cell r="I916">
            <v>0</v>
          </cell>
        </row>
        <row r="917">
          <cell r="A917">
            <v>10036</v>
          </cell>
          <cell r="B917">
            <v>2806</v>
          </cell>
          <cell r="C917" t="str">
            <v>Cable de acero galvanizado SGX de 3/8"</v>
          </cell>
          <cell r="D917" t="str">
            <v>ML</v>
          </cell>
          <cell r="E917">
            <v>15</v>
          </cell>
          <cell r="F917">
            <v>1800</v>
          </cell>
          <cell r="G917">
            <v>27000</v>
          </cell>
          <cell r="H917">
            <v>0</v>
          </cell>
          <cell r="I917">
            <v>0</v>
          </cell>
        </row>
        <row r="978">
          <cell r="A978">
            <v>10126</v>
          </cell>
          <cell r="B978">
            <v>411</v>
          </cell>
          <cell r="C978" t="str">
            <v>Tablero General de protecciónes y control</v>
          </cell>
          <cell r="D978" t="str">
            <v>U</v>
          </cell>
          <cell r="E978">
            <v>1</v>
          </cell>
          <cell r="F978">
            <v>1067199.9999999998</v>
          </cell>
          <cell r="G978">
            <v>1067199.9999999998</v>
          </cell>
          <cell r="H978">
            <v>1</v>
          </cell>
          <cell r="I978">
            <v>1067199.9999999998</v>
          </cell>
        </row>
        <row r="979">
          <cell r="A979">
            <v>10127</v>
          </cell>
          <cell r="B979" t="str">
            <v>0411</v>
          </cell>
          <cell r="C979" t="str">
            <v>Tablero de Alumbrado de 12 circuito, con totalizador; 3F-4H; 150A; 240 V.</v>
          </cell>
          <cell r="D979" t="str">
            <v>U</v>
          </cell>
          <cell r="E979">
            <v>8</v>
          </cell>
          <cell r="F979">
            <v>260129.99999999994</v>
          </cell>
          <cell r="G979">
            <v>2081039.9999999995</v>
          </cell>
          <cell r="H979">
            <v>8</v>
          </cell>
          <cell r="I979">
            <v>2081039.9999999995</v>
          </cell>
        </row>
        <row r="980">
          <cell r="A980">
            <v>10128</v>
          </cell>
          <cell r="B980" t="str">
            <v>0412</v>
          </cell>
          <cell r="C980" t="str">
            <v>Breaker totalizador de 3x250 A. 240V.Icc 25 kA Marca Merlin Gerin</v>
          </cell>
          <cell r="D980" t="str">
            <v>U</v>
          </cell>
          <cell r="E980">
            <v>1</v>
          </cell>
          <cell r="F980">
            <v>380000</v>
          </cell>
          <cell r="G980">
            <v>380000</v>
          </cell>
          <cell r="H980">
            <v>1</v>
          </cell>
          <cell r="I980">
            <v>380000</v>
          </cell>
        </row>
        <row r="981">
          <cell r="A981">
            <v>10129</v>
          </cell>
          <cell r="B981">
            <v>412</v>
          </cell>
          <cell r="C981" t="str">
            <v>Breaker totalizador de 3x50 A. 220V.Icc 10 kA Merlin Gerin. Easy Pact. EZC100B3050.</v>
          </cell>
          <cell r="D981" t="str">
            <v>U</v>
          </cell>
          <cell r="E981">
            <v>8</v>
          </cell>
          <cell r="F981">
            <v>150000</v>
          </cell>
          <cell r="G981">
            <v>1200000</v>
          </cell>
          <cell r="H981">
            <v>8</v>
          </cell>
          <cell r="I981">
            <v>1200000</v>
          </cell>
        </row>
        <row r="982">
          <cell r="A982">
            <v>10130</v>
          </cell>
          <cell r="B982" t="str">
            <v>I0030</v>
          </cell>
          <cell r="C982" t="str">
            <v>Breaker totalizador de 3x40 A. 220V.Icc 10 kA Merlin Gerin. Easy Pact. EZC100B3040.</v>
          </cell>
          <cell r="D982" t="str">
            <v>U</v>
          </cell>
          <cell r="E982">
            <v>8</v>
          </cell>
          <cell r="F982">
            <v>150000</v>
          </cell>
          <cell r="G982">
            <v>1200000</v>
          </cell>
          <cell r="H982">
            <v>8</v>
          </cell>
          <cell r="I982">
            <v>1200000</v>
          </cell>
        </row>
        <row r="983">
          <cell r="A983">
            <v>10131</v>
          </cell>
          <cell r="B983" t="str">
            <v>I0004</v>
          </cell>
          <cell r="C983" t="str">
            <v>Interruptor enchufable bipolar de 2x15A; 240 V. Luminex</v>
          </cell>
          <cell r="D983" t="str">
            <v>U</v>
          </cell>
          <cell r="E983">
            <v>30</v>
          </cell>
          <cell r="F983">
            <v>32000</v>
          </cell>
          <cell r="G983">
            <v>960000</v>
          </cell>
          <cell r="H983">
            <v>30</v>
          </cell>
          <cell r="I983">
            <v>960000</v>
          </cell>
        </row>
        <row r="999">
          <cell r="A999">
            <v>10001</v>
          </cell>
          <cell r="B999" t="str">
            <v>I0040</v>
          </cell>
          <cell r="C999" t="str">
            <v>AAAC # 1/0 (Aleación)</v>
          </cell>
          <cell r="D999" t="str">
            <v>ml</v>
          </cell>
          <cell r="E999">
            <v>3.1500000000000004</v>
          </cell>
          <cell r="F999">
            <v>2050</v>
          </cell>
          <cell r="G999">
            <v>6457.5000000000009</v>
          </cell>
          <cell r="H999">
            <v>0</v>
          </cell>
          <cell r="I999">
            <v>0</v>
          </cell>
        </row>
        <row r="1000">
          <cell r="A1000">
            <v>10008</v>
          </cell>
          <cell r="B1000" t="str">
            <v>I0045</v>
          </cell>
          <cell r="C1000" t="str">
            <v>ACSR # 2</v>
          </cell>
          <cell r="D1000" t="str">
            <v>ml</v>
          </cell>
          <cell r="E1000">
            <v>0.05</v>
          </cell>
          <cell r="F1000">
            <v>1250</v>
          </cell>
          <cell r="G1000">
            <v>62.5</v>
          </cell>
          <cell r="H1000">
            <v>0</v>
          </cell>
          <cell r="I1000">
            <v>0</v>
          </cell>
        </row>
        <row r="1017">
          <cell r="A1017">
            <v>10041</v>
          </cell>
          <cell r="B1017" t="str">
            <v>I0033</v>
          </cell>
          <cell r="C1017" t="str">
            <v>Cable cuadruplex 3x1/0 AAAC + 1/0 AAAC aislado XLP</v>
          </cell>
          <cell r="D1017" t="str">
            <v>m</v>
          </cell>
          <cell r="E1017">
            <v>1</v>
          </cell>
          <cell r="F1017">
            <v>13500</v>
          </cell>
          <cell r="G1017">
            <v>13500</v>
          </cell>
          <cell r="H1017">
            <v>540</v>
          </cell>
          <cell r="I1017">
            <v>7290000</v>
          </cell>
        </row>
        <row r="1018">
          <cell r="A1018">
            <v>10081</v>
          </cell>
          <cell r="B1018" t="str">
            <v>I0010</v>
          </cell>
          <cell r="C1018" t="str">
            <v>Tubo conduit PVC de 3 m  x 2"</v>
          </cell>
          <cell r="D1018" t="str">
            <v>m</v>
          </cell>
          <cell r="E1018">
            <v>1</v>
          </cell>
          <cell r="F1018">
            <v>6000</v>
          </cell>
          <cell r="G1018">
            <v>6000</v>
          </cell>
          <cell r="H1018">
            <v>540</v>
          </cell>
          <cell r="I1018">
            <v>3240000</v>
          </cell>
        </row>
        <row r="1019">
          <cell r="A1019">
            <v>10076</v>
          </cell>
          <cell r="B1019" t="str">
            <v>I0060</v>
          </cell>
          <cell r="C1019" t="str">
            <v>Curva conduit de 2" PVC</v>
          </cell>
          <cell r="D1019" t="str">
            <v>m</v>
          </cell>
          <cell r="E1019">
            <v>2.9629629629629631E-2</v>
          </cell>
          <cell r="F1019">
            <v>9000</v>
          </cell>
          <cell r="G1019">
            <v>266.66666666666669</v>
          </cell>
          <cell r="H1019">
            <v>16</v>
          </cell>
          <cell r="I1019">
            <v>144000</v>
          </cell>
        </row>
        <row r="1020">
          <cell r="A1020">
            <v>10021</v>
          </cell>
          <cell r="B1020">
            <v>3711</v>
          </cell>
          <cell r="C1020" t="str">
            <v>Cable de cobre desnudo # 2 AWG</v>
          </cell>
          <cell r="D1020" t="str">
            <v>m</v>
          </cell>
          <cell r="E1020">
            <v>0.51851851851851849</v>
          </cell>
          <cell r="F1020">
            <v>9000</v>
          </cell>
          <cell r="G1020">
            <v>4666.6666666666661</v>
          </cell>
          <cell r="H1020">
            <v>280</v>
          </cell>
          <cell r="I1020">
            <v>2520000</v>
          </cell>
        </row>
        <row r="1036">
          <cell r="A1036">
            <v>10121</v>
          </cell>
          <cell r="B1036" t="str">
            <v>0114</v>
          </cell>
          <cell r="C1036" t="str">
            <v>Poste de concreto de 14 metros 1050 Kg.</v>
          </cell>
          <cell r="D1036" t="str">
            <v xml:space="preserve">U </v>
          </cell>
          <cell r="E1036">
            <v>1</v>
          </cell>
          <cell r="F1036">
            <v>974399.99999999988</v>
          </cell>
          <cell r="G1036">
            <v>974399.99999999988</v>
          </cell>
          <cell r="H1036">
            <v>8</v>
          </cell>
          <cell r="I1036">
            <v>7795199.9999999991</v>
          </cell>
        </row>
        <row r="1037">
          <cell r="A1037">
            <v>10120</v>
          </cell>
          <cell r="B1037">
            <v>110</v>
          </cell>
          <cell r="C1037" t="str">
            <v>Poste de concreto de 12 m.  750 Kg</v>
          </cell>
          <cell r="D1037" t="str">
            <v xml:space="preserve">U </v>
          </cell>
          <cell r="E1037">
            <v>0</v>
          </cell>
          <cell r="F1037">
            <v>501642</v>
          </cell>
          <cell r="G1037">
            <v>0</v>
          </cell>
          <cell r="H1037">
            <v>0</v>
          </cell>
          <cell r="I1037">
            <v>0</v>
          </cell>
        </row>
        <row r="1038">
          <cell r="A1038">
            <v>10124</v>
          </cell>
          <cell r="B1038" t="str">
            <v>0401</v>
          </cell>
          <cell r="C1038" t="str">
            <v>Registro eléctrico de  0,6 x 0,6 x 0,6 m3 con tapa en ángulo de 1½"</v>
          </cell>
          <cell r="D1038" t="str">
            <v xml:space="preserve">U </v>
          </cell>
          <cell r="E1038">
            <v>1.125</v>
          </cell>
          <cell r="F1038">
            <v>80000</v>
          </cell>
          <cell r="G1038">
            <v>90000</v>
          </cell>
          <cell r="H1038">
            <v>9</v>
          </cell>
          <cell r="I1038">
            <v>720000</v>
          </cell>
        </row>
        <row r="1055">
          <cell r="A1055">
            <v>10135</v>
          </cell>
          <cell r="B1055">
            <v>5824</v>
          </cell>
          <cell r="C1055" t="str">
            <v>Transformador monofásico de 25 KVA 13200 - 240/120 V.</v>
          </cell>
          <cell r="D1055" t="str">
            <v xml:space="preserve">U </v>
          </cell>
          <cell r="E1055">
            <v>0</v>
          </cell>
          <cell r="F1055">
            <v>1838692.7999999998</v>
          </cell>
          <cell r="G1055">
            <v>0</v>
          </cell>
          <cell r="H1055">
            <v>0</v>
          </cell>
          <cell r="I1055">
            <v>0</v>
          </cell>
        </row>
        <row r="1056">
          <cell r="A1056">
            <v>10138</v>
          </cell>
          <cell r="B1056">
            <v>5825</v>
          </cell>
          <cell r="C1056" t="str">
            <v>Transformador monofásico de 37,5 KVA 13200 - 240/120 V.</v>
          </cell>
          <cell r="D1056" t="str">
            <v xml:space="preserve">U </v>
          </cell>
          <cell r="E1056">
            <v>0</v>
          </cell>
          <cell r="F1056">
            <v>2341970.4</v>
          </cell>
          <cell r="G1056">
            <v>0</v>
          </cell>
          <cell r="H1056">
            <v>0</v>
          </cell>
          <cell r="I1056">
            <v>0</v>
          </cell>
        </row>
        <row r="1057">
          <cell r="A1057">
            <v>10151</v>
          </cell>
          <cell r="B1057">
            <v>5843</v>
          </cell>
          <cell r="C1057" t="str">
            <v>Transformador trifásico de 75 KVA</v>
          </cell>
          <cell r="D1057" t="str">
            <v xml:space="preserve">U </v>
          </cell>
          <cell r="E1057">
            <v>1</v>
          </cell>
          <cell r="F1057">
            <v>5435760</v>
          </cell>
          <cell r="G1057">
            <v>5435760</v>
          </cell>
          <cell r="H1057">
            <v>1</v>
          </cell>
          <cell r="I1057">
            <v>5435760</v>
          </cell>
        </row>
        <row r="1058">
          <cell r="A1058">
            <v>10063</v>
          </cell>
          <cell r="B1058">
            <v>5621</v>
          </cell>
          <cell r="C1058" t="str">
            <v>Cortacircuito monopolares de 15 KV,  100 A, Hierro, Ref: 55408</v>
          </cell>
          <cell r="D1058" t="str">
            <v xml:space="preserve">U </v>
          </cell>
          <cell r="E1058">
            <v>3</v>
          </cell>
          <cell r="F1058">
            <v>133458</v>
          </cell>
          <cell r="G1058">
            <v>400374</v>
          </cell>
          <cell r="H1058">
            <v>3</v>
          </cell>
          <cell r="I1058">
            <v>400374</v>
          </cell>
        </row>
        <row r="1059">
          <cell r="A1059">
            <v>10100</v>
          </cell>
          <cell r="B1059">
            <v>5505</v>
          </cell>
          <cell r="C1059" t="str">
            <v>Pararrayos distribución 12 KV, 10 KA, Ref: 55489</v>
          </cell>
          <cell r="D1059" t="str">
            <v xml:space="preserve">U </v>
          </cell>
          <cell r="E1059">
            <v>3</v>
          </cell>
          <cell r="F1059">
            <v>134212</v>
          </cell>
          <cell r="G1059">
            <v>402636</v>
          </cell>
          <cell r="H1059">
            <v>3</v>
          </cell>
          <cell r="I1059">
            <v>402636</v>
          </cell>
        </row>
        <row r="1060">
          <cell r="A1060">
            <v>10087</v>
          </cell>
          <cell r="B1060">
            <v>5508</v>
          </cell>
          <cell r="C1060" t="str">
            <v>Fusible tipo H de 3 A.</v>
          </cell>
          <cell r="D1060" t="str">
            <v xml:space="preserve">U </v>
          </cell>
          <cell r="E1060">
            <v>3</v>
          </cell>
          <cell r="F1060">
            <v>2940</v>
          </cell>
          <cell r="G1060">
            <v>8820</v>
          </cell>
          <cell r="H1060">
            <v>3</v>
          </cell>
          <cell r="I1060">
            <v>8820</v>
          </cell>
        </row>
        <row r="1061">
          <cell r="A1061">
            <v>10038</v>
          </cell>
          <cell r="B1061" t="str">
            <v>I0049</v>
          </cell>
          <cell r="C1061" t="str">
            <v>Cable de Cu con aislamiento termoplástico, calibre # 2/0</v>
          </cell>
          <cell r="D1061" t="str">
            <v>M</v>
          </cell>
          <cell r="E1061">
            <v>0</v>
          </cell>
          <cell r="F1061">
            <v>15659.999999999998</v>
          </cell>
          <cell r="G1061">
            <v>0</v>
          </cell>
          <cell r="H1061">
            <v>0</v>
          </cell>
          <cell r="I1061">
            <v>0</v>
          </cell>
        </row>
        <row r="1062">
          <cell r="A1062">
            <v>10060</v>
          </cell>
          <cell r="B1062" t="str">
            <v>SR-65</v>
          </cell>
          <cell r="C1062" t="str">
            <v>Conector Tipo Cuña - AMPAS con Estribo y cartucho</v>
          </cell>
          <cell r="D1062" t="str">
            <v xml:space="preserve">U </v>
          </cell>
          <cell r="E1062">
            <v>3</v>
          </cell>
          <cell r="F1062">
            <v>24000</v>
          </cell>
          <cell r="G1062">
            <v>72000</v>
          </cell>
          <cell r="H1062">
            <v>3</v>
          </cell>
          <cell r="I1062">
            <v>72000</v>
          </cell>
        </row>
        <row r="1063">
          <cell r="A1063">
            <v>10061</v>
          </cell>
          <cell r="B1063" t="str">
            <v>SR-66</v>
          </cell>
          <cell r="C1063" t="str">
            <v>Conector transversal</v>
          </cell>
          <cell r="D1063" t="str">
            <v xml:space="preserve">U </v>
          </cell>
          <cell r="E1063">
            <v>3</v>
          </cell>
          <cell r="F1063">
            <v>18000</v>
          </cell>
          <cell r="G1063">
            <v>54000</v>
          </cell>
          <cell r="H1063">
            <v>3</v>
          </cell>
          <cell r="I1063">
            <v>54000</v>
          </cell>
        </row>
        <row r="1064">
          <cell r="A1064">
            <v>10048</v>
          </cell>
          <cell r="B1064">
            <v>1282</v>
          </cell>
          <cell r="C1064" t="str">
            <v>Cinta Band-it de 5/8"</v>
          </cell>
          <cell r="D1064" t="str">
            <v xml:space="preserve">U </v>
          </cell>
          <cell r="E1064">
            <v>3</v>
          </cell>
          <cell r="F1064">
            <v>2000</v>
          </cell>
          <cell r="G1064">
            <v>6000</v>
          </cell>
          <cell r="H1064">
            <v>3</v>
          </cell>
          <cell r="I1064">
            <v>6000</v>
          </cell>
        </row>
        <row r="1065">
          <cell r="A1065">
            <v>10097</v>
          </cell>
          <cell r="B1065">
            <v>1292</v>
          </cell>
          <cell r="C1065" t="str">
            <v>Hebilla para cinta Band-it de 5/8"</v>
          </cell>
          <cell r="D1065" t="str">
            <v xml:space="preserve">U </v>
          </cell>
          <cell r="E1065">
            <v>3</v>
          </cell>
          <cell r="F1065">
            <v>1200</v>
          </cell>
          <cell r="G1065">
            <v>3600</v>
          </cell>
          <cell r="H1065">
            <v>3</v>
          </cell>
          <cell r="I1065">
            <v>3600</v>
          </cell>
        </row>
        <row r="1066">
          <cell r="A1066">
            <v>10152</v>
          </cell>
          <cell r="B1066">
            <v>2901</v>
          </cell>
          <cell r="C1066" t="str">
            <v>Tubo conduit metálico de 3 m  x 1/2"</v>
          </cell>
          <cell r="D1066" t="str">
            <v xml:space="preserve">U </v>
          </cell>
          <cell r="E1066">
            <v>1</v>
          </cell>
          <cell r="F1066">
            <v>20000</v>
          </cell>
          <cell r="G1066">
            <v>20000</v>
          </cell>
          <cell r="H1066">
            <v>1</v>
          </cell>
          <cell r="I1066">
            <v>20000</v>
          </cell>
        </row>
        <row r="1067">
          <cell r="A1067">
            <v>10154</v>
          </cell>
          <cell r="B1067">
            <v>3001</v>
          </cell>
          <cell r="C1067" t="str">
            <v>Varilla copperweld con conector de 5/8" x 2,4m</v>
          </cell>
          <cell r="D1067" t="str">
            <v xml:space="preserve">U </v>
          </cell>
          <cell r="E1067">
            <v>1</v>
          </cell>
          <cell r="F1067">
            <v>55000</v>
          </cell>
          <cell r="G1067">
            <v>55000</v>
          </cell>
          <cell r="H1067">
            <v>1</v>
          </cell>
          <cell r="I1067">
            <v>55000</v>
          </cell>
        </row>
        <row r="1068">
          <cell r="A1068">
            <v>10021</v>
          </cell>
          <cell r="B1068">
            <v>3711</v>
          </cell>
          <cell r="C1068" t="str">
            <v>Cable de cobre desnudo # 2 AWG</v>
          </cell>
          <cell r="D1068" t="str">
            <v>M</v>
          </cell>
          <cell r="E1068">
            <v>15</v>
          </cell>
          <cell r="F1068">
            <v>9000</v>
          </cell>
          <cell r="G1068">
            <v>135000</v>
          </cell>
          <cell r="H1068">
            <v>15</v>
          </cell>
          <cell r="I1068">
            <v>135000</v>
          </cell>
        </row>
        <row r="1111">
          <cell r="A1111">
            <v>10069</v>
          </cell>
          <cell r="B1111">
            <v>265</v>
          </cell>
          <cell r="C1111" t="str">
            <v>Cruceta de madera de 2,4 m x 4" x 4".</v>
          </cell>
          <cell r="D1111" t="str">
            <v>U</v>
          </cell>
          <cell r="E1111">
            <v>0</v>
          </cell>
          <cell r="F1111">
            <v>45000</v>
          </cell>
          <cell r="G1111">
            <v>0</v>
          </cell>
          <cell r="H1111">
            <v>0</v>
          </cell>
          <cell r="I1111">
            <v>0</v>
          </cell>
        </row>
        <row r="1112">
          <cell r="A1112">
            <v>10072</v>
          </cell>
          <cell r="B1112">
            <v>333</v>
          </cell>
          <cell r="C1112" t="str">
            <v>Diagonal de 0.68 m en ángulo de 1.5x1.5x3/16"</v>
          </cell>
          <cell r="D1112" t="str">
            <v>U</v>
          </cell>
          <cell r="E1112">
            <v>0</v>
          </cell>
          <cell r="F1112">
            <v>14007</v>
          </cell>
          <cell r="G1112">
            <v>0</v>
          </cell>
          <cell r="H1112">
            <v>0</v>
          </cell>
          <cell r="I1112">
            <v>0</v>
          </cell>
        </row>
        <row r="1113">
          <cell r="A1113">
            <v>10054</v>
          </cell>
          <cell r="B1113">
            <v>1031</v>
          </cell>
          <cell r="C1113" t="str">
            <v>Conector AMP, Estribo y cartucho</v>
          </cell>
          <cell r="D1113" t="str">
            <v>U</v>
          </cell>
          <cell r="E1113">
            <v>0</v>
          </cell>
          <cell r="F1113">
            <v>19550.64</v>
          </cell>
          <cell r="G1113">
            <v>0</v>
          </cell>
          <cell r="H1113">
            <v>0</v>
          </cell>
          <cell r="I1113">
            <v>0</v>
          </cell>
        </row>
        <row r="1114">
          <cell r="A1114">
            <v>10052</v>
          </cell>
          <cell r="B1114">
            <v>1212</v>
          </cell>
          <cell r="C1114" t="str">
            <v>Collarín de una salida. Diámetro cerrado de 15 cm.</v>
          </cell>
          <cell r="D1114" t="str">
            <v>U</v>
          </cell>
          <cell r="E1114">
            <v>0</v>
          </cell>
          <cell r="F1114">
            <v>14500</v>
          </cell>
          <cell r="G1114">
            <v>0</v>
          </cell>
          <cell r="H1114">
            <v>0</v>
          </cell>
          <cell r="I1114">
            <v>0</v>
          </cell>
        </row>
        <row r="1115">
          <cell r="A1115">
            <v>10105</v>
          </cell>
          <cell r="B1115">
            <v>2022</v>
          </cell>
          <cell r="C1115" t="str">
            <v>Perno de máquina de 13x152mm (1/2 x 6")</v>
          </cell>
          <cell r="D1115" t="str">
            <v>U</v>
          </cell>
          <cell r="E1115">
            <v>0</v>
          </cell>
          <cell r="F1115">
            <v>1500</v>
          </cell>
          <cell r="G1115">
            <v>0</v>
          </cell>
          <cell r="H1115">
            <v>0</v>
          </cell>
          <cell r="I1115">
            <v>0</v>
          </cell>
        </row>
        <row r="1116">
          <cell r="A1116">
            <v>10108</v>
          </cell>
          <cell r="B1116">
            <v>2032</v>
          </cell>
          <cell r="C1116" t="str">
            <v>Perno de máquina de 16 x 203mm (5/8 x 8")</v>
          </cell>
          <cell r="D1116" t="str">
            <v>U</v>
          </cell>
          <cell r="E1116">
            <v>0</v>
          </cell>
          <cell r="F1116">
            <v>3500</v>
          </cell>
          <cell r="G1116">
            <v>0</v>
          </cell>
          <cell r="H1116">
            <v>0</v>
          </cell>
          <cell r="I1116">
            <v>0</v>
          </cell>
        </row>
        <row r="1117">
          <cell r="A1117">
            <v>10024</v>
          </cell>
          <cell r="B1117">
            <v>2412</v>
          </cell>
          <cell r="C1117" t="str">
            <v>Arandela cuadrada para 5/8" (1/8"x2"x5/8")</v>
          </cell>
          <cell r="D1117" t="str">
            <v>U</v>
          </cell>
          <cell r="E1117">
            <v>0</v>
          </cell>
          <cell r="F1117">
            <v>600</v>
          </cell>
          <cell r="G1117">
            <v>0</v>
          </cell>
          <cell r="H1117">
            <v>0</v>
          </cell>
          <cell r="I1117">
            <v>0</v>
          </cell>
        </row>
        <row r="1118">
          <cell r="A1118">
            <v>10026</v>
          </cell>
          <cell r="B1118">
            <v>2434</v>
          </cell>
          <cell r="C1118" t="str">
            <v>Arandela de presión para 5/8"</v>
          </cell>
          <cell r="D1118" t="str">
            <v>U</v>
          </cell>
          <cell r="E1118">
            <v>0</v>
          </cell>
          <cell r="F1118">
            <v>500</v>
          </cell>
          <cell r="G1118">
            <v>0</v>
          </cell>
          <cell r="H1118">
            <v>0</v>
          </cell>
          <cell r="I1118">
            <v>0</v>
          </cell>
        </row>
        <row r="1119">
          <cell r="A1119">
            <v>10028</v>
          </cell>
          <cell r="B1119">
            <v>2403</v>
          </cell>
          <cell r="C1119" t="str">
            <v>Arandela redonda para 5/8"</v>
          </cell>
          <cell r="D1119" t="str">
            <v>U</v>
          </cell>
          <cell r="E1119">
            <v>0</v>
          </cell>
          <cell r="F1119">
            <v>400</v>
          </cell>
          <cell r="G1119">
            <v>0</v>
          </cell>
          <cell r="H1119">
            <v>0</v>
          </cell>
          <cell r="I1119">
            <v>0</v>
          </cell>
        </row>
        <row r="1120">
          <cell r="A1120">
            <v>10023</v>
          </cell>
          <cell r="B1120">
            <v>2411</v>
          </cell>
          <cell r="C1120" t="str">
            <v>Arandela cuadrada para 1/2"</v>
          </cell>
          <cell r="D1120" t="str">
            <v>U</v>
          </cell>
          <cell r="E1120">
            <v>0</v>
          </cell>
          <cell r="F1120">
            <v>300</v>
          </cell>
          <cell r="G1120">
            <v>0</v>
          </cell>
          <cell r="H1120">
            <v>0</v>
          </cell>
          <cell r="I1120">
            <v>0</v>
          </cell>
        </row>
        <row r="1121">
          <cell r="A1121">
            <v>10063</v>
          </cell>
          <cell r="B1121">
            <v>5621</v>
          </cell>
          <cell r="C1121" t="str">
            <v>Cortacircuito monopolares de 15 KV,  100 A, Hierro, Ref: 55408</v>
          </cell>
          <cell r="D1121" t="str">
            <v>U</v>
          </cell>
          <cell r="E1121">
            <v>2</v>
          </cell>
          <cell r="F1121">
            <v>133458</v>
          </cell>
          <cell r="G1121">
            <v>266916</v>
          </cell>
          <cell r="H1121">
            <v>0</v>
          </cell>
          <cell r="I1121">
            <v>0</v>
          </cell>
        </row>
        <row r="1122">
          <cell r="A1122">
            <v>10088</v>
          </cell>
          <cell r="B1122">
            <v>5521</v>
          </cell>
          <cell r="C1122" t="str">
            <v>Fusible tipo T</v>
          </cell>
          <cell r="D1122" t="str">
            <v>U</v>
          </cell>
          <cell r="E1122">
            <v>2</v>
          </cell>
          <cell r="F1122">
            <v>2940</v>
          </cell>
          <cell r="G1122">
            <v>5880</v>
          </cell>
          <cell r="H1122">
            <v>0</v>
          </cell>
          <cell r="I1122">
            <v>0</v>
          </cell>
        </row>
        <row r="1138">
          <cell r="A1138">
            <v>10069</v>
          </cell>
          <cell r="B1138">
            <v>265</v>
          </cell>
          <cell r="C1138" t="str">
            <v>Cruceta de madera de 2,4 m x 4" x 4".</v>
          </cell>
          <cell r="D1138" t="str">
            <v>U</v>
          </cell>
          <cell r="E1138">
            <v>1</v>
          </cell>
          <cell r="F1138">
            <v>45000</v>
          </cell>
          <cell r="G1138">
            <v>45000</v>
          </cell>
          <cell r="H1138">
            <v>0</v>
          </cell>
          <cell r="I1138">
            <v>0</v>
          </cell>
        </row>
        <row r="1139">
          <cell r="A1139">
            <v>10071</v>
          </cell>
          <cell r="B1139">
            <v>313</v>
          </cell>
          <cell r="C1139" t="str">
            <v>Diagonal de 0.64 m en ángulo de 1.5x1.5x3/16"</v>
          </cell>
          <cell r="D1139" t="str">
            <v>U</v>
          </cell>
          <cell r="E1139">
            <v>1</v>
          </cell>
          <cell r="F1139">
            <v>12000</v>
          </cell>
          <cell r="G1139">
            <v>12000</v>
          </cell>
          <cell r="H1139">
            <v>0</v>
          </cell>
          <cell r="I1139">
            <v>0</v>
          </cell>
        </row>
        <row r="1140">
          <cell r="A1140">
            <v>10053</v>
          </cell>
          <cell r="B1140">
            <v>1272</v>
          </cell>
          <cell r="C1140" t="str">
            <v>Collarín para transformadores diámetro cerrado 17 cm</v>
          </cell>
          <cell r="D1140" t="str">
            <v>U</v>
          </cell>
          <cell r="E1140">
            <v>2</v>
          </cell>
          <cell r="F1140">
            <v>15000</v>
          </cell>
          <cell r="G1140">
            <v>30000</v>
          </cell>
          <cell r="H1140">
            <v>0</v>
          </cell>
          <cell r="I1140">
            <v>0</v>
          </cell>
        </row>
        <row r="1141">
          <cell r="A1141">
            <v>10052</v>
          </cell>
          <cell r="B1141">
            <v>1212</v>
          </cell>
          <cell r="C1141" t="str">
            <v>Collarín de una salida. Diámetro cerrado de 15 cm.</v>
          </cell>
          <cell r="D1141" t="str">
            <v>U</v>
          </cell>
          <cell r="E1141">
            <v>2</v>
          </cell>
          <cell r="F1141">
            <v>14500</v>
          </cell>
          <cell r="G1141">
            <v>29000</v>
          </cell>
          <cell r="H1141">
            <v>0</v>
          </cell>
          <cell r="I1141">
            <v>0</v>
          </cell>
        </row>
        <row r="1142">
          <cell r="A1142">
            <v>10105</v>
          </cell>
          <cell r="B1142">
            <v>2022</v>
          </cell>
          <cell r="C1142" t="str">
            <v>Perno de máquina de 13x152mm (1/2 x 6")</v>
          </cell>
          <cell r="D1142" t="str">
            <v>U</v>
          </cell>
          <cell r="E1142">
            <v>1</v>
          </cell>
          <cell r="F1142">
            <v>1500</v>
          </cell>
          <cell r="G1142">
            <v>1500</v>
          </cell>
          <cell r="H1142">
            <v>0</v>
          </cell>
          <cell r="I1142">
            <v>0</v>
          </cell>
        </row>
        <row r="1143">
          <cell r="A1143">
            <v>10107</v>
          </cell>
          <cell r="B1143">
            <v>2031</v>
          </cell>
          <cell r="C1143" t="str">
            <v>Perno de máquina de 16 x 152mm (5/8 x6")</v>
          </cell>
          <cell r="D1143" t="str">
            <v>U</v>
          </cell>
          <cell r="E1143">
            <v>1</v>
          </cell>
          <cell r="F1143">
            <v>2500</v>
          </cell>
          <cell r="G1143">
            <v>2500</v>
          </cell>
          <cell r="H1143">
            <v>0</v>
          </cell>
          <cell r="I1143">
            <v>0</v>
          </cell>
        </row>
        <row r="1144">
          <cell r="A1144">
            <v>10024</v>
          </cell>
          <cell r="B1144">
            <v>2412</v>
          </cell>
          <cell r="C1144" t="str">
            <v>Arandela cuadrada para 5/8" (1/8"x2"x5/8")</v>
          </cell>
          <cell r="D1144" t="str">
            <v>U</v>
          </cell>
          <cell r="E1144">
            <v>1</v>
          </cell>
          <cell r="F1144">
            <v>600</v>
          </cell>
          <cell r="G1144">
            <v>600</v>
          </cell>
          <cell r="H1144">
            <v>0</v>
          </cell>
          <cell r="I1144">
            <v>0</v>
          </cell>
        </row>
        <row r="1145">
          <cell r="A1145">
            <v>10026</v>
          </cell>
          <cell r="B1145">
            <v>2434</v>
          </cell>
          <cell r="C1145" t="str">
            <v>Arandela de presión para 5/8"</v>
          </cell>
          <cell r="D1145" t="str">
            <v>U</v>
          </cell>
          <cell r="E1145">
            <v>1</v>
          </cell>
          <cell r="F1145">
            <v>500</v>
          </cell>
          <cell r="G1145">
            <v>500</v>
          </cell>
          <cell r="H1145">
            <v>0</v>
          </cell>
          <cell r="I1145">
            <v>0</v>
          </cell>
        </row>
        <row r="1146">
          <cell r="A1146">
            <v>10023</v>
          </cell>
          <cell r="B1146">
            <v>2411</v>
          </cell>
          <cell r="C1146" t="str">
            <v>Arandela cuadrada para 1/2"</v>
          </cell>
          <cell r="D1146" t="str">
            <v>U</v>
          </cell>
          <cell r="E1146">
            <v>1</v>
          </cell>
          <cell r="F1146">
            <v>300</v>
          </cell>
          <cell r="G1146">
            <v>300</v>
          </cell>
          <cell r="H1146">
            <v>0</v>
          </cell>
          <cell r="I1146">
            <v>0</v>
          </cell>
        </row>
        <row r="1147">
          <cell r="A1147">
            <v>10027</v>
          </cell>
          <cell r="B1147">
            <v>2402</v>
          </cell>
          <cell r="C1147" t="str">
            <v>Arandela redonda para 1/2"</v>
          </cell>
          <cell r="D1147" t="str">
            <v>U</v>
          </cell>
          <cell r="E1147">
            <v>1</v>
          </cell>
          <cell r="F1147">
            <v>300</v>
          </cell>
          <cell r="G1147">
            <v>300</v>
          </cell>
          <cell r="H1147">
            <v>0</v>
          </cell>
          <cell r="I1147">
            <v>0</v>
          </cell>
        </row>
      </sheetData>
      <sheetData sheetId="6"/>
      <sheetData sheetId="7"/>
      <sheetData sheetId="8"/>
      <sheetData sheetId="9"/>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Material"/>
      <sheetName val="Estructuras"/>
      <sheetName val="ResumenMaterial"/>
      <sheetName val="Análisis Unit"/>
      <sheetName val="Hoja1"/>
      <sheetName val="CUMPLIMIENTO"/>
      <sheetName val="TABLAS"/>
    </sheetNames>
    <sheetDataSet>
      <sheetData sheetId="0">
        <row r="12">
          <cell r="A12">
            <v>10008</v>
          </cell>
        </row>
      </sheetData>
      <sheetData sheetId="1" refreshError="1"/>
      <sheetData sheetId="2">
        <row r="12">
          <cell r="A12">
            <v>10008</v>
          </cell>
          <cell r="B12" t="str">
            <v>SR-59</v>
          </cell>
          <cell r="C12" t="str">
            <v>ACSR # 2</v>
          </cell>
          <cell r="D12" t="str">
            <v>m</v>
          </cell>
          <cell r="E12">
            <v>0</v>
          </cell>
          <cell r="F12">
            <v>0</v>
          </cell>
          <cell r="G12">
            <v>0</v>
          </cell>
          <cell r="H12">
            <v>0</v>
          </cell>
          <cell r="I12">
            <v>0</v>
          </cell>
          <cell r="J12">
            <v>0</v>
          </cell>
          <cell r="K12">
            <v>0</v>
          </cell>
          <cell r="L12">
            <v>0</v>
          </cell>
          <cell r="M12">
            <v>0</v>
          </cell>
          <cell r="N12">
            <v>0</v>
          </cell>
          <cell r="O12">
            <v>20622</v>
          </cell>
          <cell r="P12">
            <v>0</v>
          </cell>
          <cell r="Q12">
            <v>0</v>
          </cell>
          <cell r="R12">
            <v>0</v>
          </cell>
          <cell r="S12">
            <v>0</v>
          </cell>
          <cell r="T12">
            <v>0</v>
          </cell>
          <cell r="U12">
            <v>0</v>
          </cell>
          <cell r="V12">
            <v>0</v>
          </cell>
          <cell r="W12">
            <v>0</v>
          </cell>
          <cell r="X12">
            <v>0</v>
          </cell>
          <cell r="Y12">
            <v>0</v>
          </cell>
          <cell r="AA12">
            <v>20622</v>
          </cell>
          <cell r="AB12">
            <v>2511.1679999999997</v>
          </cell>
        </row>
        <row r="13">
          <cell r="A13">
            <v>10009</v>
          </cell>
          <cell r="B13" t="str">
            <v>SR-61</v>
          </cell>
          <cell r="C13" t="str">
            <v>ACSR # 2/0</v>
          </cell>
          <cell r="D13" t="str">
            <v>m</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AA13">
            <v>0</v>
          </cell>
          <cell r="AB13">
            <v>4019.3999999999996</v>
          </cell>
        </row>
        <row r="14">
          <cell r="A14">
            <v>10010</v>
          </cell>
          <cell r="B14" t="str">
            <v>SR-58</v>
          </cell>
          <cell r="C14" t="str">
            <v>ACSR # 4</v>
          </cell>
          <cell r="D14" t="str">
            <v>m</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AA14">
            <v>0</v>
          </cell>
          <cell r="AB14">
            <v>1677.94</v>
          </cell>
        </row>
        <row r="15">
          <cell r="A15">
            <v>10011</v>
          </cell>
          <cell r="B15">
            <v>603</v>
          </cell>
          <cell r="C15" t="str">
            <v>Aislador de disco tipo Clevis 10". Clase Ansi 52-4; 15000 Lbs. Ref: 8265</v>
          </cell>
          <cell r="D15" t="str">
            <v>U</v>
          </cell>
          <cell r="E15">
            <v>0</v>
          </cell>
          <cell r="F15">
            <v>0</v>
          </cell>
          <cell r="G15">
            <v>0</v>
          </cell>
          <cell r="H15">
            <v>0</v>
          </cell>
          <cell r="I15">
            <v>0</v>
          </cell>
          <cell r="J15">
            <v>0</v>
          </cell>
          <cell r="K15">
            <v>28</v>
          </cell>
          <cell r="L15">
            <v>24</v>
          </cell>
          <cell r="M15">
            <v>0</v>
          </cell>
          <cell r="N15">
            <v>0</v>
          </cell>
          <cell r="O15">
            <v>0</v>
          </cell>
          <cell r="P15">
            <v>0</v>
          </cell>
          <cell r="Q15">
            <v>0</v>
          </cell>
          <cell r="R15">
            <v>24</v>
          </cell>
          <cell r="S15">
            <v>0</v>
          </cell>
          <cell r="T15">
            <v>0</v>
          </cell>
          <cell r="U15">
            <v>0</v>
          </cell>
          <cell r="V15">
            <v>0</v>
          </cell>
          <cell r="W15">
            <v>0</v>
          </cell>
          <cell r="X15">
            <v>0</v>
          </cell>
          <cell r="Y15">
            <v>0</v>
          </cell>
          <cell r="AA15">
            <v>76</v>
          </cell>
          <cell r="AB15">
            <v>41939.359199999992</v>
          </cell>
        </row>
        <row r="16">
          <cell r="A16">
            <v>10012</v>
          </cell>
          <cell r="B16" t="str">
            <v>SR-38</v>
          </cell>
          <cell r="C16" t="str">
            <v>Aislador polimerico de suspension 15 kV, 15000Lbs</v>
          </cell>
          <cell r="D16" t="str">
            <v>U</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AA16">
            <v>0</v>
          </cell>
          <cell r="AB16">
            <v>57628.800000000003</v>
          </cell>
        </row>
        <row r="17">
          <cell r="A17">
            <v>10013</v>
          </cell>
          <cell r="B17" t="str">
            <v>SR-39</v>
          </cell>
          <cell r="C17" t="str">
            <v>Aislador polimerico de suspension 25 kV, 15000Lbs</v>
          </cell>
          <cell r="D17" t="str">
            <v>U</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AA17">
            <v>0</v>
          </cell>
          <cell r="AB17">
            <v>95410</v>
          </cell>
        </row>
        <row r="18">
          <cell r="A18">
            <v>10014</v>
          </cell>
          <cell r="B18" t="str">
            <v>SR-02</v>
          </cell>
          <cell r="C18" t="str">
            <v>Aislador polimerico de suspension 35 kV, 15000Lbs</v>
          </cell>
          <cell r="D18" t="str">
            <v>U</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AA18">
            <v>0</v>
          </cell>
          <cell r="AB18">
            <v>83641.799999999988</v>
          </cell>
        </row>
        <row r="19">
          <cell r="A19">
            <v>10015</v>
          </cell>
          <cell r="B19">
            <v>621</v>
          </cell>
          <cell r="C19" t="str">
            <v>Aislador tipo carrete de 3 1/2". ANSI 53-2</v>
          </cell>
          <cell r="D19" t="str">
            <v>U</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AA19">
            <v>0</v>
          </cell>
          <cell r="AB19">
            <v>3315.5235999999995</v>
          </cell>
        </row>
        <row r="20">
          <cell r="A20">
            <v>10016</v>
          </cell>
          <cell r="B20">
            <v>611</v>
          </cell>
          <cell r="C20" t="str">
            <v>Aislador tipo espigo-diámetro rosca 1" clase ANSI 55-5. Ref:8216</v>
          </cell>
          <cell r="D20" t="str">
            <v>U</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AA20">
            <v>0</v>
          </cell>
          <cell r="AB20">
            <v>18553.271999999997</v>
          </cell>
        </row>
        <row r="21">
          <cell r="A21">
            <v>10017</v>
          </cell>
          <cell r="B21">
            <v>8405</v>
          </cell>
          <cell r="C21" t="str">
            <v>Aislador tipo Line post 23 kV-ANSI 57-1</v>
          </cell>
          <cell r="D21" t="str">
            <v>U</v>
          </cell>
          <cell r="E21">
            <v>0</v>
          </cell>
          <cell r="F21">
            <v>0</v>
          </cell>
          <cell r="G21">
            <v>0</v>
          </cell>
          <cell r="H21">
            <v>0</v>
          </cell>
          <cell r="I21">
            <v>0</v>
          </cell>
          <cell r="J21">
            <v>0</v>
          </cell>
          <cell r="K21">
            <v>0</v>
          </cell>
          <cell r="L21">
            <v>6</v>
          </cell>
          <cell r="M21">
            <v>0</v>
          </cell>
          <cell r="N21">
            <v>0</v>
          </cell>
          <cell r="O21">
            <v>0</v>
          </cell>
          <cell r="P21">
            <v>132</v>
          </cell>
          <cell r="Q21">
            <v>8</v>
          </cell>
          <cell r="R21">
            <v>0</v>
          </cell>
          <cell r="S21">
            <v>0</v>
          </cell>
          <cell r="T21">
            <v>0</v>
          </cell>
          <cell r="U21">
            <v>0</v>
          </cell>
          <cell r="V21">
            <v>0</v>
          </cell>
          <cell r="W21">
            <v>0</v>
          </cell>
          <cell r="X21">
            <v>0</v>
          </cell>
          <cell r="Y21">
            <v>0</v>
          </cell>
          <cell r="AA21">
            <v>146</v>
          </cell>
          <cell r="AB21">
            <v>91038.858999999997</v>
          </cell>
        </row>
        <row r="22">
          <cell r="A22">
            <v>10018</v>
          </cell>
          <cell r="B22">
            <v>8410</v>
          </cell>
          <cell r="C22" t="str">
            <v>Aislador tipo Line post 34,5 kV-ANSI 57-2</v>
          </cell>
          <cell r="D22" t="str">
            <v>U</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AA22">
            <v>0</v>
          </cell>
          <cell r="AB22">
            <v>122633.19899999999</v>
          </cell>
        </row>
        <row r="23">
          <cell r="A23">
            <v>10019</v>
          </cell>
          <cell r="B23">
            <v>631</v>
          </cell>
          <cell r="C23" t="str">
            <v>Aislador tipo tensor de 140mm (5 1/2"). Clase ANSI 54-3. Ref:8305</v>
          </cell>
          <cell r="D23" t="str">
            <v>U</v>
          </cell>
          <cell r="E23">
            <v>0</v>
          </cell>
          <cell r="F23">
            <v>0</v>
          </cell>
          <cell r="G23">
            <v>0</v>
          </cell>
          <cell r="H23">
            <v>0</v>
          </cell>
          <cell r="I23">
            <v>0</v>
          </cell>
          <cell r="J23">
            <v>0</v>
          </cell>
          <cell r="K23">
            <v>0</v>
          </cell>
          <cell r="L23">
            <v>0</v>
          </cell>
          <cell r="M23">
            <v>0</v>
          </cell>
          <cell r="N23">
            <v>35</v>
          </cell>
          <cell r="O23">
            <v>0</v>
          </cell>
          <cell r="P23">
            <v>0</v>
          </cell>
          <cell r="Q23">
            <v>0</v>
          </cell>
          <cell r="R23">
            <v>0</v>
          </cell>
          <cell r="S23">
            <v>0</v>
          </cell>
          <cell r="T23">
            <v>0</v>
          </cell>
          <cell r="U23">
            <v>0</v>
          </cell>
          <cell r="V23">
            <v>0</v>
          </cell>
          <cell r="W23">
            <v>0</v>
          </cell>
          <cell r="X23">
            <v>0</v>
          </cell>
          <cell r="Y23">
            <v>0</v>
          </cell>
          <cell r="AA23">
            <v>35</v>
          </cell>
          <cell r="AB23">
            <v>10856.625599999998</v>
          </cell>
        </row>
        <row r="24">
          <cell r="A24">
            <v>10020</v>
          </cell>
          <cell r="B24" t="str">
            <v>SR-64</v>
          </cell>
          <cell r="C24" t="str">
            <v>Alambre de Al  # 8 AWG desnudo</v>
          </cell>
          <cell r="D24" t="str">
            <v>m</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AA24">
            <v>0</v>
          </cell>
          <cell r="AB24">
            <v>714.56000000000006</v>
          </cell>
        </row>
        <row r="25">
          <cell r="A25">
            <v>10021</v>
          </cell>
          <cell r="B25">
            <v>3711</v>
          </cell>
          <cell r="C25" t="str">
            <v>Alambre de cobre desnudo # 4 AWG</v>
          </cell>
          <cell r="D25" t="str">
            <v>m</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64</v>
          </cell>
          <cell r="T25">
            <v>0</v>
          </cell>
          <cell r="U25">
            <v>0</v>
          </cell>
          <cell r="V25">
            <v>60</v>
          </cell>
          <cell r="W25">
            <v>0</v>
          </cell>
          <cell r="X25">
            <v>0</v>
          </cell>
          <cell r="Y25">
            <v>0</v>
          </cell>
          <cell r="AA25">
            <v>124</v>
          </cell>
          <cell r="AB25">
            <v>4535.5999999999995</v>
          </cell>
        </row>
        <row r="26">
          <cell r="A26">
            <v>10022</v>
          </cell>
          <cell r="B26">
            <v>2421</v>
          </cell>
          <cell r="C26" t="str">
            <v>Arandela cuadrada curvada para 5/8"x4"x4"x1/4"</v>
          </cell>
          <cell r="D26" t="str">
            <v>U</v>
          </cell>
          <cell r="E26">
            <v>0</v>
          </cell>
          <cell r="F26">
            <v>0</v>
          </cell>
          <cell r="G26">
            <v>0</v>
          </cell>
          <cell r="H26">
            <v>0</v>
          </cell>
          <cell r="I26">
            <v>0</v>
          </cell>
          <cell r="J26">
            <v>0</v>
          </cell>
          <cell r="K26">
            <v>0</v>
          </cell>
          <cell r="L26">
            <v>0</v>
          </cell>
          <cell r="M26">
            <v>15</v>
          </cell>
          <cell r="N26">
            <v>35</v>
          </cell>
          <cell r="O26">
            <v>0</v>
          </cell>
          <cell r="P26">
            <v>0</v>
          </cell>
          <cell r="Q26">
            <v>0</v>
          </cell>
          <cell r="R26">
            <v>0</v>
          </cell>
          <cell r="S26">
            <v>0</v>
          </cell>
          <cell r="T26">
            <v>0</v>
          </cell>
          <cell r="U26">
            <v>0</v>
          </cell>
          <cell r="V26">
            <v>0</v>
          </cell>
          <cell r="W26">
            <v>0</v>
          </cell>
          <cell r="X26">
            <v>0</v>
          </cell>
          <cell r="Y26">
            <v>0</v>
          </cell>
          <cell r="AA26">
            <v>50</v>
          </cell>
          <cell r="AB26">
            <v>2296.8678599999994</v>
          </cell>
        </row>
        <row r="27">
          <cell r="A27">
            <v>10023</v>
          </cell>
          <cell r="B27">
            <v>2411</v>
          </cell>
          <cell r="C27" t="str">
            <v>Arandela cuadrada para 1/2"</v>
          </cell>
          <cell r="D27" t="str">
            <v>U</v>
          </cell>
          <cell r="E27">
            <v>0</v>
          </cell>
          <cell r="F27">
            <v>0</v>
          </cell>
          <cell r="G27">
            <v>0</v>
          </cell>
          <cell r="H27">
            <v>0</v>
          </cell>
          <cell r="I27">
            <v>0</v>
          </cell>
          <cell r="J27">
            <v>4</v>
          </cell>
          <cell r="K27">
            <v>28</v>
          </cell>
          <cell r="L27">
            <v>24</v>
          </cell>
          <cell r="M27">
            <v>0</v>
          </cell>
          <cell r="N27">
            <v>0</v>
          </cell>
          <cell r="O27">
            <v>0</v>
          </cell>
          <cell r="P27">
            <v>132</v>
          </cell>
          <cell r="Q27">
            <v>8</v>
          </cell>
          <cell r="R27">
            <v>12</v>
          </cell>
          <cell r="S27">
            <v>0</v>
          </cell>
          <cell r="T27">
            <v>0</v>
          </cell>
          <cell r="U27">
            <v>0</v>
          </cell>
          <cell r="V27">
            <v>0</v>
          </cell>
          <cell r="W27">
            <v>2</v>
          </cell>
          <cell r="X27">
            <v>4</v>
          </cell>
          <cell r="Y27">
            <v>0</v>
          </cell>
          <cell r="AA27">
            <v>214</v>
          </cell>
          <cell r="AB27">
            <v>234.78399999999999</v>
          </cell>
        </row>
        <row r="28">
          <cell r="A28">
            <v>10024</v>
          </cell>
          <cell r="B28">
            <v>2412</v>
          </cell>
          <cell r="C28" t="str">
            <v>Arandela cuadrada para 5/8" (1/8"x2"x5/8")</v>
          </cell>
          <cell r="D28" t="str">
            <v>U</v>
          </cell>
          <cell r="E28">
            <v>0</v>
          </cell>
          <cell r="F28">
            <v>0</v>
          </cell>
          <cell r="G28">
            <v>0</v>
          </cell>
          <cell r="H28">
            <v>0</v>
          </cell>
          <cell r="I28">
            <v>0</v>
          </cell>
          <cell r="J28">
            <v>4</v>
          </cell>
          <cell r="K28">
            <v>70</v>
          </cell>
          <cell r="L28">
            <v>60</v>
          </cell>
          <cell r="M28">
            <v>0</v>
          </cell>
          <cell r="N28">
            <v>0</v>
          </cell>
          <cell r="O28">
            <v>0</v>
          </cell>
          <cell r="P28">
            <v>66</v>
          </cell>
          <cell r="Q28">
            <v>20</v>
          </cell>
          <cell r="R28">
            <v>24</v>
          </cell>
          <cell r="S28">
            <v>0</v>
          </cell>
          <cell r="T28">
            <v>0</v>
          </cell>
          <cell r="U28">
            <v>0</v>
          </cell>
          <cell r="V28">
            <v>0</v>
          </cell>
          <cell r="W28">
            <v>2</v>
          </cell>
          <cell r="X28">
            <v>4</v>
          </cell>
          <cell r="Y28">
            <v>0</v>
          </cell>
          <cell r="AA28">
            <v>250</v>
          </cell>
          <cell r="AB28">
            <v>424.81229999999994</v>
          </cell>
        </row>
        <row r="29">
          <cell r="A29">
            <v>10025</v>
          </cell>
          <cell r="B29">
            <v>2433</v>
          </cell>
          <cell r="C29" t="str">
            <v>Arandela de presión para 1/2"</v>
          </cell>
          <cell r="D29" t="str">
            <v>U</v>
          </cell>
          <cell r="E29">
            <v>0</v>
          </cell>
          <cell r="F29">
            <v>0</v>
          </cell>
          <cell r="G29">
            <v>0</v>
          </cell>
          <cell r="H29">
            <v>0</v>
          </cell>
          <cell r="I29">
            <v>0</v>
          </cell>
          <cell r="J29">
            <v>0</v>
          </cell>
          <cell r="K29">
            <v>0</v>
          </cell>
          <cell r="L29">
            <v>0</v>
          </cell>
          <cell r="M29">
            <v>0</v>
          </cell>
          <cell r="N29">
            <v>0</v>
          </cell>
          <cell r="O29">
            <v>0</v>
          </cell>
          <cell r="P29">
            <v>132</v>
          </cell>
          <cell r="Q29">
            <v>4</v>
          </cell>
          <cell r="R29">
            <v>12</v>
          </cell>
          <cell r="S29">
            <v>0</v>
          </cell>
          <cell r="T29">
            <v>0</v>
          </cell>
          <cell r="U29">
            <v>0</v>
          </cell>
          <cell r="V29">
            <v>0</v>
          </cell>
          <cell r="W29">
            <v>0</v>
          </cell>
          <cell r="X29">
            <v>0</v>
          </cell>
          <cell r="Y29">
            <v>0</v>
          </cell>
          <cell r="AA29">
            <v>148</v>
          </cell>
          <cell r="AB29">
            <v>160.07999999999998</v>
          </cell>
        </row>
        <row r="30">
          <cell r="A30">
            <v>10026</v>
          </cell>
          <cell r="B30">
            <v>2434</v>
          </cell>
          <cell r="C30" t="str">
            <v>Arandela de presión para 5/8"</v>
          </cell>
          <cell r="D30" t="str">
            <v>U</v>
          </cell>
          <cell r="E30">
            <v>0</v>
          </cell>
          <cell r="F30">
            <v>0</v>
          </cell>
          <cell r="G30">
            <v>0</v>
          </cell>
          <cell r="H30">
            <v>0</v>
          </cell>
          <cell r="I30">
            <v>0</v>
          </cell>
          <cell r="J30">
            <v>4</v>
          </cell>
          <cell r="K30">
            <v>7</v>
          </cell>
          <cell r="L30">
            <v>0</v>
          </cell>
          <cell r="M30">
            <v>0</v>
          </cell>
          <cell r="N30">
            <v>0</v>
          </cell>
          <cell r="O30">
            <v>0</v>
          </cell>
          <cell r="P30">
            <v>132</v>
          </cell>
          <cell r="Q30">
            <v>0</v>
          </cell>
          <cell r="R30">
            <v>27</v>
          </cell>
          <cell r="S30">
            <v>0</v>
          </cell>
          <cell r="T30">
            <v>0</v>
          </cell>
          <cell r="U30">
            <v>0</v>
          </cell>
          <cell r="V30">
            <v>0</v>
          </cell>
          <cell r="W30">
            <v>2</v>
          </cell>
          <cell r="X30">
            <v>4</v>
          </cell>
          <cell r="Y30">
            <v>0</v>
          </cell>
          <cell r="AA30">
            <v>176</v>
          </cell>
          <cell r="AB30">
            <v>196.09799999999996</v>
          </cell>
        </row>
        <row r="31">
          <cell r="A31">
            <v>10027</v>
          </cell>
          <cell r="B31">
            <v>2402</v>
          </cell>
          <cell r="C31" t="str">
            <v>Arandela redonda para 1/2"</v>
          </cell>
          <cell r="D31" t="str">
            <v>U</v>
          </cell>
          <cell r="E31">
            <v>0</v>
          </cell>
          <cell r="F31">
            <v>0</v>
          </cell>
          <cell r="G31">
            <v>0</v>
          </cell>
          <cell r="H31">
            <v>0</v>
          </cell>
          <cell r="I31">
            <v>0</v>
          </cell>
          <cell r="J31">
            <v>0</v>
          </cell>
          <cell r="K31">
            <v>28</v>
          </cell>
          <cell r="L31">
            <v>24</v>
          </cell>
          <cell r="M31">
            <v>0</v>
          </cell>
          <cell r="N31">
            <v>0</v>
          </cell>
          <cell r="O31">
            <v>0</v>
          </cell>
          <cell r="P31">
            <v>132</v>
          </cell>
          <cell r="Q31">
            <v>8</v>
          </cell>
          <cell r="R31">
            <v>12</v>
          </cell>
          <cell r="S31">
            <v>0</v>
          </cell>
          <cell r="T31">
            <v>0</v>
          </cell>
          <cell r="U31">
            <v>0</v>
          </cell>
          <cell r="V31">
            <v>0</v>
          </cell>
          <cell r="W31">
            <v>0</v>
          </cell>
          <cell r="X31">
            <v>4</v>
          </cell>
          <cell r="Y31">
            <v>0</v>
          </cell>
          <cell r="AA31">
            <v>208</v>
          </cell>
          <cell r="AB31">
            <v>184.41215999999997</v>
          </cell>
        </row>
        <row r="32">
          <cell r="A32">
            <v>10028</v>
          </cell>
          <cell r="B32">
            <v>2403</v>
          </cell>
          <cell r="C32" t="str">
            <v>Arandela redonda para 5/8"</v>
          </cell>
          <cell r="D32" t="str">
            <v>U</v>
          </cell>
          <cell r="E32">
            <v>0</v>
          </cell>
          <cell r="F32">
            <v>0</v>
          </cell>
          <cell r="G32">
            <v>0</v>
          </cell>
          <cell r="H32">
            <v>0</v>
          </cell>
          <cell r="I32">
            <v>0</v>
          </cell>
          <cell r="J32">
            <v>8</v>
          </cell>
          <cell r="K32">
            <v>7</v>
          </cell>
          <cell r="L32">
            <v>0</v>
          </cell>
          <cell r="M32">
            <v>0</v>
          </cell>
          <cell r="N32">
            <v>0</v>
          </cell>
          <cell r="O32">
            <v>0</v>
          </cell>
          <cell r="P32">
            <v>132</v>
          </cell>
          <cell r="Q32">
            <v>4</v>
          </cell>
          <cell r="R32">
            <v>0</v>
          </cell>
          <cell r="S32">
            <v>0</v>
          </cell>
          <cell r="T32">
            <v>0</v>
          </cell>
          <cell r="U32">
            <v>0</v>
          </cell>
          <cell r="V32">
            <v>0</v>
          </cell>
          <cell r="W32">
            <v>2</v>
          </cell>
          <cell r="X32">
            <v>0</v>
          </cell>
          <cell r="Y32">
            <v>0</v>
          </cell>
          <cell r="AA32">
            <v>153</v>
          </cell>
          <cell r="AB32">
            <v>252.9264</v>
          </cell>
        </row>
        <row r="33">
          <cell r="A33">
            <v>10029</v>
          </cell>
          <cell r="B33" t="str">
            <v>SR-26</v>
          </cell>
          <cell r="C33" t="str">
            <v>Bombillo marca Phillips</v>
          </cell>
          <cell r="D33" t="str">
            <v>U</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AA33">
            <v>0</v>
          </cell>
          <cell r="AB33">
            <v>20026.007999999998</v>
          </cell>
        </row>
        <row r="34">
          <cell r="A34">
            <v>10030</v>
          </cell>
          <cell r="B34" t="str">
            <v>SR-25</v>
          </cell>
          <cell r="C34" t="str">
            <v>Bombillo marca Tungsram</v>
          </cell>
          <cell r="D34" t="str">
            <v>U</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AA34">
            <v>0</v>
          </cell>
          <cell r="AB34">
            <v>17948.969999999998</v>
          </cell>
        </row>
        <row r="35">
          <cell r="A35">
            <v>10031</v>
          </cell>
          <cell r="B35">
            <v>3507</v>
          </cell>
          <cell r="C35" t="str">
            <v>Cable ACSR / GA QUAIL 2/0 AWG (6/1)</v>
          </cell>
          <cell r="D35" t="str">
            <v>m</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AA35">
            <v>0</v>
          </cell>
          <cell r="AB35">
            <v>3429.8880000000004</v>
          </cell>
        </row>
        <row r="36">
          <cell r="A36">
            <v>10032</v>
          </cell>
          <cell r="B36" t="str">
            <v>SR-51</v>
          </cell>
          <cell r="C36" t="str">
            <v>Cable antifraude 1x8 +8 Cu</v>
          </cell>
          <cell r="D36" t="str">
            <v>m</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AA36">
            <v>0</v>
          </cell>
          <cell r="AB36">
            <v>10379.186999999998</v>
          </cell>
        </row>
        <row r="37">
          <cell r="A37">
            <v>10033</v>
          </cell>
          <cell r="B37" t="str">
            <v>SR-50</v>
          </cell>
          <cell r="C37" t="str">
            <v>Cable antifraude 2x8 +8 Cu</v>
          </cell>
          <cell r="D37" t="str">
            <v>m</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700</v>
          </cell>
          <cell r="AA37">
            <v>700</v>
          </cell>
          <cell r="AB37">
            <v>15808.900499999998</v>
          </cell>
        </row>
        <row r="38">
          <cell r="A38">
            <v>10034</v>
          </cell>
          <cell r="B38">
            <v>2803</v>
          </cell>
          <cell r="C38" t="str">
            <v>Cable de acero galvanizado de 1/4"</v>
          </cell>
          <cell r="D38" t="str">
            <v>m</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AA38">
            <v>0</v>
          </cell>
          <cell r="AB38">
            <v>2401.1999999999998</v>
          </cell>
        </row>
        <row r="39">
          <cell r="A39">
            <v>10035</v>
          </cell>
          <cell r="B39">
            <v>2805</v>
          </cell>
          <cell r="C39" t="str">
            <v>Cable de acero galvanizado de 3/8"</v>
          </cell>
          <cell r="D39" t="str">
            <v>m</v>
          </cell>
          <cell r="E39">
            <v>0</v>
          </cell>
          <cell r="F39">
            <v>0</v>
          </cell>
          <cell r="G39">
            <v>0</v>
          </cell>
          <cell r="H39">
            <v>0</v>
          </cell>
          <cell r="I39">
            <v>0</v>
          </cell>
          <cell r="J39">
            <v>0</v>
          </cell>
          <cell r="K39">
            <v>0</v>
          </cell>
          <cell r="L39">
            <v>0</v>
          </cell>
          <cell r="M39">
            <v>150</v>
          </cell>
          <cell r="N39">
            <v>0</v>
          </cell>
          <cell r="O39">
            <v>0</v>
          </cell>
          <cell r="P39">
            <v>0</v>
          </cell>
          <cell r="Q39">
            <v>0</v>
          </cell>
          <cell r="R39">
            <v>0</v>
          </cell>
          <cell r="S39">
            <v>0</v>
          </cell>
          <cell r="T39">
            <v>0</v>
          </cell>
          <cell r="U39">
            <v>0</v>
          </cell>
          <cell r="V39">
            <v>0</v>
          </cell>
          <cell r="W39">
            <v>0</v>
          </cell>
          <cell r="X39">
            <v>0</v>
          </cell>
          <cell r="Y39">
            <v>0</v>
          </cell>
          <cell r="AA39">
            <v>150</v>
          </cell>
          <cell r="AB39">
            <v>2801.3999999999996</v>
          </cell>
        </row>
        <row r="40">
          <cell r="A40">
            <v>10036</v>
          </cell>
          <cell r="B40">
            <v>2806</v>
          </cell>
          <cell r="C40" t="str">
            <v>Cable de acero galvanizado SGX de 3/8"</v>
          </cell>
          <cell r="D40" t="str">
            <v>m</v>
          </cell>
          <cell r="E40">
            <v>0</v>
          </cell>
          <cell r="F40">
            <v>0</v>
          </cell>
          <cell r="G40">
            <v>0</v>
          </cell>
          <cell r="H40">
            <v>0</v>
          </cell>
          <cell r="I40">
            <v>0</v>
          </cell>
          <cell r="J40">
            <v>0</v>
          </cell>
          <cell r="K40">
            <v>0</v>
          </cell>
          <cell r="L40">
            <v>0</v>
          </cell>
          <cell r="M40">
            <v>0</v>
          </cell>
          <cell r="N40">
            <v>525</v>
          </cell>
          <cell r="O40">
            <v>0</v>
          </cell>
          <cell r="P40">
            <v>0</v>
          </cell>
          <cell r="Q40">
            <v>0</v>
          </cell>
          <cell r="R40">
            <v>0</v>
          </cell>
          <cell r="S40">
            <v>0</v>
          </cell>
          <cell r="T40">
            <v>0</v>
          </cell>
          <cell r="U40">
            <v>0</v>
          </cell>
          <cell r="V40">
            <v>0</v>
          </cell>
          <cell r="W40">
            <v>0</v>
          </cell>
          <cell r="X40">
            <v>0</v>
          </cell>
          <cell r="Y40">
            <v>0</v>
          </cell>
          <cell r="AA40">
            <v>525</v>
          </cell>
          <cell r="AB40">
            <v>4802.3999999999996</v>
          </cell>
        </row>
        <row r="41">
          <cell r="A41">
            <v>10037</v>
          </cell>
          <cell r="B41" t="str">
            <v>SR-62</v>
          </cell>
          <cell r="C41" t="str">
            <v>Cable de Cu con aislamiento termoplástico, calibre # 2</v>
          </cell>
          <cell r="D41" t="str">
            <v>m</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AA41">
            <v>0</v>
          </cell>
          <cell r="AB41">
            <v>9080.1088</v>
          </cell>
        </row>
        <row r="42">
          <cell r="A42">
            <v>10038</v>
          </cell>
          <cell r="B42" t="str">
            <v>SR-63</v>
          </cell>
          <cell r="C42" t="str">
            <v>Cable de Cu con aislamiento termoplástico, calibre # 2/0</v>
          </cell>
          <cell r="D42" t="str">
            <v>m</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AA42">
            <v>0</v>
          </cell>
          <cell r="AB42">
            <v>18167.745999999999</v>
          </cell>
        </row>
        <row r="43">
          <cell r="A43">
            <v>10039</v>
          </cell>
          <cell r="B43">
            <v>3611</v>
          </cell>
          <cell r="C43" t="str">
            <v>Cable de Cu con aislamiento termoplástico, calibre # 4</v>
          </cell>
          <cell r="D43" t="str">
            <v>m</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30</v>
          </cell>
          <cell r="W43">
            <v>0</v>
          </cell>
          <cell r="X43">
            <v>0</v>
          </cell>
          <cell r="Y43">
            <v>0</v>
          </cell>
          <cell r="AA43">
            <v>30</v>
          </cell>
          <cell r="AB43">
            <v>6002.9999999999991</v>
          </cell>
        </row>
        <row r="44">
          <cell r="A44">
            <v>10040</v>
          </cell>
          <cell r="B44" t="str">
            <v>SR-05</v>
          </cell>
          <cell r="C44" t="str">
            <v>Cable trensado 2 x 2  + 1 x 4 AWG.</v>
          </cell>
          <cell r="D44" t="str">
            <v>U</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1911</v>
          </cell>
          <cell r="U44">
            <v>0</v>
          </cell>
          <cell r="V44">
            <v>0</v>
          </cell>
          <cell r="W44">
            <v>0</v>
          </cell>
          <cell r="X44">
            <v>0</v>
          </cell>
          <cell r="Y44">
            <v>0</v>
          </cell>
          <cell r="AA44">
            <v>1911</v>
          </cell>
          <cell r="AB44">
            <v>8708.351999999999</v>
          </cell>
        </row>
        <row r="45">
          <cell r="A45">
            <v>10041</v>
          </cell>
          <cell r="B45" t="str">
            <v>SR-47</v>
          </cell>
          <cell r="C45" t="str">
            <v>Cable triplex 2x1/0 AAAC + 1/0 AAAC aislado XLP</v>
          </cell>
          <cell r="D45" t="str">
            <v>m</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AA45">
            <v>0</v>
          </cell>
          <cell r="AB45">
            <v>23711.85</v>
          </cell>
        </row>
        <row r="46">
          <cell r="A46">
            <v>10042</v>
          </cell>
          <cell r="B46" t="str">
            <v>SR-48</v>
          </cell>
          <cell r="C46" t="str">
            <v>Cable triplex 2x2/0 AAAC + 2/0 AAAC aislado XLP</v>
          </cell>
          <cell r="D46" t="str">
            <v>m</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AA46">
            <v>0</v>
          </cell>
          <cell r="AB46">
            <v>26584.285499999994</v>
          </cell>
        </row>
        <row r="47">
          <cell r="A47">
            <v>10043</v>
          </cell>
          <cell r="B47" t="str">
            <v>SR-49</v>
          </cell>
          <cell r="C47" t="str">
            <v>Cable triplex 2x4/0 AAAC + 4/0 AAAC aislado XLP</v>
          </cell>
          <cell r="D47" t="str">
            <v>m</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AA47">
            <v>0</v>
          </cell>
          <cell r="AB47">
            <v>39571.775999999998</v>
          </cell>
        </row>
        <row r="48">
          <cell r="A48">
            <v>10044</v>
          </cell>
          <cell r="B48" t="str">
            <v>SR-43</v>
          </cell>
          <cell r="C48" t="str">
            <v>Caja de derivación de abonado de 4 salidas. Tipo Resorte. Marca AMP</v>
          </cell>
          <cell r="D48" t="str">
            <v>U</v>
          </cell>
          <cell r="E48">
            <v>0</v>
          </cell>
          <cell r="F48">
            <v>0</v>
          </cell>
          <cell r="G48">
            <v>0</v>
          </cell>
          <cell r="H48">
            <v>0</v>
          </cell>
          <cell r="I48">
            <v>28</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AA48">
            <v>28</v>
          </cell>
          <cell r="AB48">
            <v>234116.99999999997</v>
          </cell>
        </row>
        <row r="49">
          <cell r="A49">
            <v>10045</v>
          </cell>
          <cell r="B49" t="str">
            <v>SR-42</v>
          </cell>
          <cell r="C49" t="str">
            <v>Caja de derivación de abonado de 9 salidas. Tipo Resorte. Marca AMP</v>
          </cell>
          <cell r="D49" t="str">
            <v>U</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AA49">
            <v>0</v>
          </cell>
          <cell r="AB49">
            <v>270134.99999999994</v>
          </cell>
        </row>
        <row r="50">
          <cell r="A50">
            <v>10046</v>
          </cell>
          <cell r="B50" t="str">
            <v>SR-45</v>
          </cell>
          <cell r="C50" t="str">
            <v>Caja en policarbonato para contador de dos hilos</v>
          </cell>
          <cell r="D50" t="str">
            <v>U</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AA50">
            <v>0</v>
          </cell>
          <cell r="AB50">
            <v>45022.5</v>
          </cell>
        </row>
        <row r="51">
          <cell r="A51">
            <v>10047</v>
          </cell>
          <cell r="B51" t="str">
            <v>SR-46</v>
          </cell>
          <cell r="C51" t="str">
            <v>Caja en policarbonato para contador de tres hilos</v>
          </cell>
          <cell r="D51" t="str">
            <v>U</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28</v>
          </cell>
          <cell r="AA51">
            <v>28</v>
          </cell>
          <cell r="AB51">
            <v>72035.999999999985</v>
          </cell>
        </row>
        <row r="52">
          <cell r="A52">
            <v>10048</v>
          </cell>
          <cell r="B52">
            <v>1282</v>
          </cell>
          <cell r="C52" t="str">
            <v>Cinta Band-it de 5/8"</v>
          </cell>
          <cell r="D52" t="str">
            <v>m</v>
          </cell>
          <cell r="E52">
            <v>0</v>
          </cell>
          <cell r="F52">
            <v>0</v>
          </cell>
          <cell r="G52">
            <v>0</v>
          </cell>
          <cell r="H52">
            <v>0</v>
          </cell>
          <cell r="I52">
            <v>42</v>
          </cell>
          <cell r="J52">
            <v>0</v>
          </cell>
          <cell r="K52">
            <v>0</v>
          </cell>
          <cell r="L52">
            <v>0</v>
          </cell>
          <cell r="M52">
            <v>0</v>
          </cell>
          <cell r="N52">
            <v>0</v>
          </cell>
          <cell r="O52">
            <v>0</v>
          </cell>
          <cell r="P52">
            <v>0</v>
          </cell>
          <cell r="Q52">
            <v>0</v>
          </cell>
          <cell r="R52">
            <v>0</v>
          </cell>
          <cell r="S52">
            <v>12</v>
          </cell>
          <cell r="T52">
            <v>0</v>
          </cell>
          <cell r="U52">
            <v>0</v>
          </cell>
          <cell r="V52">
            <v>6</v>
          </cell>
          <cell r="W52">
            <v>0</v>
          </cell>
          <cell r="X52">
            <v>0</v>
          </cell>
          <cell r="Y52">
            <v>0</v>
          </cell>
          <cell r="AA52">
            <v>60</v>
          </cell>
          <cell r="AB52">
            <v>3381.6899999999996</v>
          </cell>
        </row>
        <row r="53">
          <cell r="A53">
            <v>10049</v>
          </cell>
          <cell r="B53">
            <v>1222</v>
          </cell>
          <cell r="C53" t="str">
            <v>Collarín de dos salida. Diámetro cerrado de 15 cm.</v>
          </cell>
          <cell r="D53" t="str">
            <v>U</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AA53">
            <v>0</v>
          </cell>
          <cell r="AB53">
            <v>15583.788</v>
          </cell>
        </row>
        <row r="54">
          <cell r="A54">
            <v>10050</v>
          </cell>
          <cell r="B54">
            <v>1221</v>
          </cell>
          <cell r="C54" t="str">
            <v>Collarín de dos salidas - diámetro cerrado 12 cm</v>
          </cell>
          <cell r="D54" t="str">
            <v>U</v>
          </cell>
          <cell r="E54">
            <v>0</v>
          </cell>
          <cell r="F54">
            <v>0</v>
          </cell>
          <cell r="G54">
            <v>0</v>
          </cell>
          <cell r="H54">
            <v>0</v>
          </cell>
          <cell r="I54">
            <v>0</v>
          </cell>
          <cell r="J54">
            <v>0</v>
          </cell>
          <cell r="K54">
            <v>0</v>
          </cell>
          <cell r="L54">
            <v>12</v>
          </cell>
          <cell r="M54">
            <v>0</v>
          </cell>
          <cell r="N54">
            <v>0</v>
          </cell>
          <cell r="O54">
            <v>0</v>
          </cell>
          <cell r="P54">
            <v>0</v>
          </cell>
          <cell r="Q54">
            <v>0</v>
          </cell>
          <cell r="R54">
            <v>0</v>
          </cell>
          <cell r="S54">
            <v>0</v>
          </cell>
          <cell r="T54">
            <v>0</v>
          </cell>
          <cell r="U54">
            <v>0</v>
          </cell>
          <cell r="V54">
            <v>0</v>
          </cell>
          <cell r="W54">
            <v>0</v>
          </cell>
          <cell r="X54">
            <v>0</v>
          </cell>
          <cell r="Y54">
            <v>0</v>
          </cell>
          <cell r="AA54">
            <v>12</v>
          </cell>
          <cell r="AB54">
            <v>12889.641599999999</v>
          </cell>
        </row>
        <row r="55">
          <cell r="A55">
            <v>10051</v>
          </cell>
          <cell r="B55">
            <v>1211</v>
          </cell>
          <cell r="C55" t="str">
            <v>Collarín de una salida diámetro cerrado 12 cm</v>
          </cell>
          <cell r="D55" t="str">
            <v>U</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AA55">
            <v>0</v>
          </cell>
          <cell r="AB55">
            <v>11574.851199999999</v>
          </cell>
        </row>
        <row r="56">
          <cell r="A56">
            <v>10052</v>
          </cell>
          <cell r="B56">
            <v>1212</v>
          </cell>
          <cell r="C56" t="str">
            <v>Collarín de una salida. Diámetro cerrado de 15 cm.</v>
          </cell>
          <cell r="D56" t="str">
            <v>U</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2</v>
          </cell>
          <cell r="X56">
            <v>8</v>
          </cell>
          <cell r="Y56">
            <v>0</v>
          </cell>
          <cell r="AA56">
            <v>10</v>
          </cell>
          <cell r="AB56">
            <v>14268.997599999999</v>
          </cell>
        </row>
        <row r="57">
          <cell r="A57">
            <v>10053</v>
          </cell>
          <cell r="B57">
            <v>1272</v>
          </cell>
          <cell r="C57" t="str">
            <v>Collarín para transformadores diámetro cerrado 17 cm</v>
          </cell>
          <cell r="D57" t="str">
            <v>U</v>
          </cell>
          <cell r="E57">
            <v>0</v>
          </cell>
          <cell r="F57">
            <v>0</v>
          </cell>
          <cell r="G57">
            <v>0</v>
          </cell>
          <cell r="H57">
            <v>0</v>
          </cell>
          <cell r="I57">
            <v>0</v>
          </cell>
          <cell r="J57">
            <v>8</v>
          </cell>
          <cell r="K57">
            <v>0</v>
          </cell>
          <cell r="L57">
            <v>0</v>
          </cell>
          <cell r="M57">
            <v>0</v>
          </cell>
          <cell r="N57">
            <v>0</v>
          </cell>
          <cell r="O57">
            <v>0</v>
          </cell>
          <cell r="P57">
            <v>0</v>
          </cell>
          <cell r="Q57">
            <v>0</v>
          </cell>
          <cell r="R57">
            <v>0</v>
          </cell>
          <cell r="S57">
            <v>0</v>
          </cell>
          <cell r="T57">
            <v>0</v>
          </cell>
          <cell r="U57">
            <v>0</v>
          </cell>
          <cell r="V57">
            <v>0</v>
          </cell>
          <cell r="W57">
            <v>0</v>
          </cell>
          <cell r="X57">
            <v>8</v>
          </cell>
          <cell r="Y57">
            <v>0</v>
          </cell>
          <cell r="AA57">
            <v>16</v>
          </cell>
          <cell r="AB57">
            <v>17980.881600000001</v>
          </cell>
        </row>
        <row r="58">
          <cell r="A58">
            <v>10054</v>
          </cell>
          <cell r="B58">
            <v>1031</v>
          </cell>
          <cell r="C58" t="str">
            <v>Conector bimetálico (Al-Cu) de dos pernos</v>
          </cell>
          <cell r="D58" t="str">
            <v>U</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24</v>
          </cell>
          <cell r="W58">
            <v>8</v>
          </cell>
          <cell r="X58">
            <v>0</v>
          </cell>
          <cell r="Y58">
            <v>0</v>
          </cell>
          <cell r="AA58">
            <v>32</v>
          </cell>
          <cell r="AB58">
            <v>6403.2</v>
          </cell>
        </row>
        <row r="59">
          <cell r="A59">
            <v>10055</v>
          </cell>
          <cell r="B59">
            <v>1041</v>
          </cell>
          <cell r="C59" t="str">
            <v>Conector bimetálico (Al-Cu) de un perno con argolla de cobre</v>
          </cell>
          <cell r="D59" t="str">
            <v>U</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AA59">
            <v>0</v>
          </cell>
          <cell r="AB59">
            <v>3668.4999999999995</v>
          </cell>
        </row>
        <row r="60">
          <cell r="A60">
            <v>10056</v>
          </cell>
          <cell r="B60" t="str">
            <v>SR-67</v>
          </cell>
          <cell r="C60" t="str">
            <v>Conector bimetálico tipo tornillo con chaqueta aislante para cable 1/0 Al a 1/0 Cu (Conexión puentes y cruces). Ref:KZ3-95. Marca AMP (También para 2/0-2/0)</v>
          </cell>
          <cell r="D60" t="str">
            <v>U</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AA60">
            <v>0</v>
          </cell>
          <cell r="AB60">
            <v>11405.699999999999</v>
          </cell>
        </row>
        <row r="61">
          <cell r="A61">
            <v>10057</v>
          </cell>
          <cell r="B61" t="str">
            <v>SR-68</v>
          </cell>
          <cell r="C61" t="str">
            <v>Conector bimetálico tipo tornillo con chaqueta aislante para cable 1/0 Al a 14 Cu. Ref: KZ-EP. Marca AMP (También para 2/0 - 14) (Conexión lámpara de alumbrado)</v>
          </cell>
          <cell r="D61" t="str">
            <v>U</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AA61">
            <v>0</v>
          </cell>
          <cell r="AB61">
            <v>9004.4999999999982</v>
          </cell>
        </row>
        <row r="62">
          <cell r="A62">
            <v>10058</v>
          </cell>
          <cell r="B62" t="str">
            <v>SR-66</v>
          </cell>
          <cell r="C62" t="str">
            <v>Conector bimetálico tipo tornillo con chaqueta aislante para cable 1/0 Al a 2 Cu (Conexión caja de abonado) Ref: JZ2-95SM. Marca AMP (También para 2/0-2)</v>
          </cell>
          <cell r="D62" t="str">
            <v>U</v>
          </cell>
          <cell r="E62">
            <v>0</v>
          </cell>
          <cell r="F62">
            <v>0</v>
          </cell>
          <cell r="G62">
            <v>0</v>
          </cell>
          <cell r="H62">
            <v>0</v>
          </cell>
          <cell r="I62">
            <v>84</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AA62">
            <v>84</v>
          </cell>
          <cell r="AB62">
            <v>9004.4999999999982</v>
          </cell>
        </row>
        <row r="63">
          <cell r="A63">
            <v>10059</v>
          </cell>
          <cell r="B63" t="str">
            <v>SR-65</v>
          </cell>
          <cell r="C63" t="str">
            <v>Conector bimetálico tipo tornillo con chaqueta aislante para cable 4/0 Cu a 1/0 Al (Bajada del trafo a la red) Ref: KZ4 - 150. Marca AMP (también para 2/0)</v>
          </cell>
          <cell r="D63" t="str">
            <v>U</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AA63">
            <v>0</v>
          </cell>
          <cell r="AB63">
            <v>32416.199999999993</v>
          </cell>
        </row>
        <row r="64">
          <cell r="A64">
            <v>10060</v>
          </cell>
          <cell r="B64">
            <v>1021</v>
          </cell>
          <cell r="C64" t="str">
            <v>Conector de un perno - aleación de aluminio</v>
          </cell>
          <cell r="D64" t="str">
            <v>U</v>
          </cell>
          <cell r="E64">
            <v>0</v>
          </cell>
          <cell r="F64">
            <v>0</v>
          </cell>
          <cell r="G64">
            <v>0</v>
          </cell>
          <cell r="H64">
            <v>0</v>
          </cell>
          <cell r="I64">
            <v>0</v>
          </cell>
          <cell r="J64">
            <v>0</v>
          </cell>
          <cell r="K64">
            <v>0</v>
          </cell>
          <cell r="L64">
            <v>48</v>
          </cell>
          <cell r="M64">
            <v>0</v>
          </cell>
          <cell r="N64">
            <v>0</v>
          </cell>
          <cell r="O64">
            <v>0</v>
          </cell>
          <cell r="P64">
            <v>0</v>
          </cell>
          <cell r="Q64">
            <v>0</v>
          </cell>
          <cell r="R64">
            <v>0</v>
          </cell>
          <cell r="S64">
            <v>0</v>
          </cell>
          <cell r="T64">
            <v>0</v>
          </cell>
          <cell r="U64">
            <v>0</v>
          </cell>
          <cell r="V64">
            <v>0</v>
          </cell>
          <cell r="W64">
            <v>0</v>
          </cell>
          <cell r="X64">
            <v>0</v>
          </cell>
          <cell r="Y64">
            <v>0</v>
          </cell>
          <cell r="AA64">
            <v>48</v>
          </cell>
          <cell r="AB64">
            <v>3334.9999999999995</v>
          </cell>
        </row>
        <row r="65">
          <cell r="A65">
            <v>10061</v>
          </cell>
          <cell r="B65" t="str">
            <v>SR-18</v>
          </cell>
          <cell r="C65" t="str">
            <v>Conector transversal</v>
          </cell>
          <cell r="D65" t="str">
            <v>U</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AA65">
            <v>0</v>
          </cell>
          <cell r="AB65">
            <v>32282.800000000003</v>
          </cell>
        </row>
        <row r="66">
          <cell r="A66">
            <v>10062</v>
          </cell>
          <cell r="B66" t="str">
            <v>SR-40</v>
          </cell>
          <cell r="C66" t="str">
            <v>Cortacircuito monopolares de 15 KV,  100 A, Acero, Ref: 55449</v>
          </cell>
          <cell r="D66" t="str">
            <v>U</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AA66">
            <v>0</v>
          </cell>
          <cell r="AB66">
            <v>200099.99999999997</v>
          </cell>
        </row>
        <row r="67">
          <cell r="A67">
            <v>10063</v>
          </cell>
          <cell r="B67">
            <v>5621</v>
          </cell>
          <cell r="C67" t="str">
            <v>Cortacircuito monopolares de 15 KV,  100 A, Hierro, Ref: 55408</v>
          </cell>
          <cell r="D67" t="str">
            <v>U</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8</v>
          </cell>
          <cell r="W67">
            <v>4</v>
          </cell>
          <cell r="X67">
            <v>0</v>
          </cell>
          <cell r="Y67">
            <v>0</v>
          </cell>
          <cell r="AA67">
            <v>12</v>
          </cell>
          <cell r="AB67">
            <v>155904.00000000003</v>
          </cell>
        </row>
        <row r="68">
          <cell r="A68">
            <v>10064</v>
          </cell>
          <cell r="B68" t="str">
            <v>SR-41</v>
          </cell>
          <cell r="C68" t="str">
            <v>Cortacircuito monopolares de 15 KV,  200 A, Hierro, Ref: 55436</v>
          </cell>
          <cell r="D68" t="str">
            <v>U</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AA68">
            <v>0</v>
          </cell>
          <cell r="AB68">
            <v>238118.99999999997</v>
          </cell>
        </row>
        <row r="69">
          <cell r="A69">
            <v>10065</v>
          </cell>
          <cell r="B69">
            <v>204</v>
          </cell>
          <cell r="C69" t="str">
            <v>Cruceta de madera de  1.5m x 9cm x 11.5 cm.</v>
          </cell>
          <cell r="D69" t="str">
            <v>U</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AA69">
            <v>0</v>
          </cell>
          <cell r="AB69">
            <v>0</v>
          </cell>
        </row>
        <row r="70">
          <cell r="A70">
            <v>10066</v>
          </cell>
          <cell r="B70">
            <v>218</v>
          </cell>
          <cell r="C70" t="str">
            <v>Cruceta de madera de  2m x 9,5cm x 12 cm.</v>
          </cell>
          <cell r="D70" t="str">
            <v>U</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AA70">
            <v>0</v>
          </cell>
          <cell r="AB70">
            <v>0</v>
          </cell>
        </row>
        <row r="71">
          <cell r="A71">
            <v>10067</v>
          </cell>
          <cell r="B71">
            <v>201</v>
          </cell>
          <cell r="C71" t="str">
            <v>Cruceta de madera de  2m x 9cm x 11.5 cm.</v>
          </cell>
          <cell r="D71" t="str">
            <v>U</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AA71">
            <v>0</v>
          </cell>
          <cell r="AB71">
            <v>0</v>
          </cell>
        </row>
        <row r="72">
          <cell r="A72">
            <v>10068</v>
          </cell>
          <cell r="B72">
            <v>202</v>
          </cell>
          <cell r="C72" t="str">
            <v>Cruceta de madera de  2m x 9cm x 11.5 cm.</v>
          </cell>
          <cell r="D72" t="str">
            <v>U</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AA72">
            <v>0</v>
          </cell>
          <cell r="AB72">
            <v>0</v>
          </cell>
        </row>
        <row r="73">
          <cell r="A73">
            <v>10069</v>
          </cell>
          <cell r="B73">
            <v>265</v>
          </cell>
          <cell r="C73" t="str">
            <v>Cruceta metálica de 2 m en ángulo de 2,5"x2,5"x1/4"</v>
          </cell>
          <cell r="D73" t="str">
            <v>U</v>
          </cell>
          <cell r="E73">
            <v>0</v>
          </cell>
          <cell r="F73">
            <v>0</v>
          </cell>
          <cell r="G73">
            <v>0</v>
          </cell>
          <cell r="H73">
            <v>0</v>
          </cell>
          <cell r="I73">
            <v>0</v>
          </cell>
          <cell r="J73">
            <v>4</v>
          </cell>
          <cell r="K73">
            <v>14</v>
          </cell>
          <cell r="L73">
            <v>12</v>
          </cell>
          <cell r="M73">
            <v>0</v>
          </cell>
          <cell r="N73">
            <v>0</v>
          </cell>
          <cell r="O73">
            <v>0</v>
          </cell>
          <cell r="P73">
            <v>66</v>
          </cell>
          <cell r="Q73">
            <v>4</v>
          </cell>
          <cell r="R73">
            <v>6</v>
          </cell>
          <cell r="S73">
            <v>0</v>
          </cell>
          <cell r="T73">
            <v>0</v>
          </cell>
          <cell r="U73">
            <v>0</v>
          </cell>
          <cell r="V73">
            <v>0</v>
          </cell>
          <cell r="W73">
            <v>2</v>
          </cell>
          <cell r="X73">
            <v>4</v>
          </cell>
          <cell r="Y73">
            <v>0</v>
          </cell>
          <cell r="AA73">
            <v>112</v>
          </cell>
          <cell r="AB73">
            <v>43941.959999999992</v>
          </cell>
        </row>
        <row r="74">
          <cell r="A74">
            <v>10070</v>
          </cell>
          <cell r="B74">
            <v>267</v>
          </cell>
          <cell r="C74" t="str">
            <v>Cruceta metálica de 2 m en ángulo de 2,5"x2,5"x1/4"</v>
          </cell>
          <cell r="D74" t="str">
            <v>U</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AA74">
            <v>0</v>
          </cell>
          <cell r="AB74">
            <v>43941.959999999992</v>
          </cell>
        </row>
        <row r="75">
          <cell r="A75">
            <v>10071</v>
          </cell>
          <cell r="B75">
            <v>313</v>
          </cell>
          <cell r="C75" t="str">
            <v>Diagonal de 0.64 m en ángulo de 1.5x1.5x3/16"</v>
          </cell>
          <cell r="D75" t="str">
            <v>U</v>
          </cell>
          <cell r="E75">
            <v>0</v>
          </cell>
          <cell r="F75">
            <v>0</v>
          </cell>
          <cell r="G75">
            <v>0</v>
          </cell>
          <cell r="H75">
            <v>0</v>
          </cell>
          <cell r="I75">
            <v>0</v>
          </cell>
          <cell r="J75">
            <v>4</v>
          </cell>
          <cell r="K75">
            <v>28</v>
          </cell>
          <cell r="L75">
            <v>24</v>
          </cell>
          <cell r="M75">
            <v>0</v>
          </cell>
          <cell r="N75">
            <v>0</v>
          </cell>
          <cell r="O75">
            <v>0</v>
          </cell>
          <cell r="P75">
            <v>0</v>
          </cell>
          <cell r="Q75">
            <v>0</v>
          </cell>
          <cell r="R75">
            <v>0</v>
          </cell>
          <cell r="S75">
            <v>0</v>
          </cell>
          <cell r="T75">
            <v>0</v>
          </cell>
          <cell r="U75">
            <v>0</v>
          </cell>
          <cell r="V75">
            <v>0</v>
          </cell>
          <cell r="W75">
            <v>0</v>
          </cell>
          <cell r="X75">
            <v>4</v>
          </cell>
          <cell r="Y75">
            <v>0</v>
          </cell>
          <cell r="AA75">
            <v>60</v>
          </cell>
          <cell r="AB75">
            <v>12806.4</v>
          </cell>
        </row>
        <row r="76">
          <cell r="A76">
            <v>10072</v>
          </cell>
          <cell r="B76">
            <v>333</v>
          </cell>
          <cell r="C76" t="str">
            <v>Diagonal de 0.68 m en ángulo de 1.5x1.5x3/16"</v>
          </cell>
          <cell r="D76" t="str">
            <v>U</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2</v>
          </cell>
          <cell r="X76">
            <v>0</v>
          </cell>
          <cell r="Y76">
            <v>0</v>
          </cell>
          <cell r="AA76">
            <v>2</v>
          </cell>
          <cell r="AB76">
            <v>14007</v>
          </cell>
        </row>
        <row r="77">
          <cell r="A77">
            <v>10073</v>
          </cell>
          <cell r="B77">
            <v>312</v>
          </cell>
          <cell r="C77" t="str">
            <v>Diagonal de 1,03 m en ángulo de 1.5x1.5x3/16"</v>
          </cell>
          <cell r="D77" t="str">
            <v>U</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AA77">
            <v>0</v>
          </cell>
          <cell r="AB77">
            <v>18035.679999999997</v>
          </cell>
        </row>
        <row r="78">
          <cell r="A78">
            <v>10074</v>
          </cell>
          <cell r="B78" t="str">
            <v>0232</v>
          </cell>
          <cell r="C78" t="str">
            <v>Diagonal de 1,16m en ángulo de 1,5"x1,5"x3/16"</v>
          </cell>
          <cell r="D78" t="str">
            <v>U</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AA78">
            <v>0</v>
          </cell>
          <cell r="AB78">
            <v>12104.075679999996</v>
          </cell>
        </row>
        <row r="79">
          <cell r="A79">
            <v>10075</v>
          </cell>
          <cell r="B79" t="str">
            <v>0321</v>
          </cell>
          <cell r="C79" t="str">
            <v>Diagonal en V de 1,1m en ángulo de 1,5"x1,5"x3/16"</v>
          </cell>
          <cell r="D79" t="str">
            <v>U</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AA79">
            <v>0</v>
          </cell>
          <cell r="AB79">
            <v>20347.368599999994</v>
          </cell>
        </row>
        <row r="80">
          <cell r="A80">
            <v>10076</v>
          </cell>
          <cell r="B80">
            <v>321</v>
          </cell>
          <cell r="C80" t="str">
            <v>Diagonal en V de 1,1m en ángulo de 1.5"x1.5"x3/16"</v>
          </cell>
          <cell r="D80" t="str">
            <v>U</v>
          </cell>
          <cell r="E80">
            <v>0</v>
          </cell>
          <cell r="F80">
            <v>0</v>
          </cell>
          <cell r="G80">
            <v>0</v>
          </cell>
          <cell r="H80">
            <v>0</v>
          </cell>
          <cell r="I80">
            <v>0</v>
          </cell>
          <cell r="J80">
            <v>0</v>
          </cell>
          <cell r="K80">
            <v>0</v>
          </cell>
          <cell r="L80">
            <v>0</v>
          </cell>
          <cell r="M80">
            <v>0</v>
          </cell>
          <cell r="N80">
            <v>0</v>
          </cell>
          <cell r="O80">
            <v>0</v>
          </cell>
          <cell r="P80">
            <v>66</v>
          </cell>
          <cell r="Q80">
            <v>4</v>
          </cell>
          <cell r="R80">
            <v>6</v>
          </cell>
          <cell r="S80">
            <v>0</v>
          </cell>
          <cell r="T80">
            <v>0</v>
          </cell>
          <cell r="U80">
            <v>0</v>
          </cell>
          <cell r="V80">
            <v>0</v>
          </cell>
          <cell r="W80">
            <v>0</v>
          </cell>
          <cell r="X80">
            <v>0</v>
          </cell>
          <cell r="Y80">
            <v>0</v>
          </cell>
          <cell r="AA80">
            <v>76</v>
          </cell>
          <cell r="AB80">
            <v>20869.095999999994</v>
          </cell>
        </row>
        <row r="81">
          <cell r="A81">
            <v>10077</v>
          </cell>
          <cell r="B81">
            <v>2102</v>
          </cell>
          <cell r="C81" t="str">
            <v>Espárrago de 16x305mm (5/8 x 12")</v>
          </cell>
          <cell r="D81" t="str">
            <v>U</v>
          </cell>
          <cell r="E81">
            <v>0</v>
          </cell>
          <cell r="F81">
            <v>0</v>
          </cell>
          <cell r="G81">
            <v>0</v>
          </cell>
          <cell r="H81">
            <v>0</v>
          </cell>
          <cell r="I81">
            <v>0</v>
          </cell>
          <cell r="J81">
            <v>0</v>
          </cell>
          <cell r="K81">
            <v>0</v>
          </cell>
          <cell r="L81">
            <v>0</v>
          </cell>
          <cell r="M81">
            <v>0</v>
          </cell>
          <cell r="N81">
            <v>0</v>
          </cell>
          <cell r="O81">
            <v>0</v>
          </cell>
          <cell r="P81">
            <v>0</v>
          </cell>
          <cell r="Q81">
            <v>4</v>
          </cell>
          <cell r="R81">
            <v>3</v>
          </cell>
          <cell r="S81">
            <v>0</v>
          </cell>
          <cell r="T81">
            <v>0</v>
          </cell>
          <cell r="U81">
            <v>0</v>
          </cell>
          <cell r="V81">
            <v>0</v>
          </cell>
          <cell r="W81">
            <v>0</v>
          </cell>
          <cell r="X81">
            <v>0</v>
          </cell>
          <cell r="Y81">
            <v>0</v>
          </cell>
          <cell r="AA81">
            <v>7</v>
          </cell>
          <cell r="AB81">
            <v>4202.0999999999995</v>
          </cell>
        </row>
        <row r="82">
          <cell r="A82">
            <v>10078</v>
          </cell>
          <cell r="B82">
            <v>2105</v>
          </cell>
          <cell r="C82" t="str">
            <v>Espárrago de 16x457mm (5/8 x 18")</v>
          </cell>
          <cell r="D82" t="str">
            <v>U</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AA82">
            <v>0</v>
          </cell>
          <cell r="AB82">
            <v>5577.4539999999997</v>
          </cell>
        </row>
        <row r="83">
          <cell r="A83">
            <v>10079</v>
          </cell>
          <cell r="B83">
            <v>2103</v>
          </cell>
          <cell r="C83" t="str">
            <v>Esparrago de 5/8"x14"</v>
          </cell>
          <cell r="D83" t="str">
            <v>U</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AA83">
            <v>0</v>
          </cell>
          <cell r="AB83">
            <v>4659.6619999999994</v>
          </cell>
        </row>
        <row r="84">
          <cell r="A84">
            <v>10080</v>
          </cell>
          <cell r="B84">
            <v>2101</v>
          </cell>
          <cell r="C84" t="str">
            <v>Espárrago de16x254mm (5/8"x10")</v>
          </cell>
          <cell r="D84" t="str">
            <v>U</v>
          </cell>
          <cell r="E84">
            <v>0</v>
          </cell>
          <cell r="F84">
            <v>0</v>
          </cell>
          <cell r="G84">
            <v>0</v>
          </cell>
          <cell r="H84">
            <v>0</v>
          </cell>
          <cell r="I84">
            <v>0</v>
          </cell>
          <cell r="J84">
            <v>0</v>
          </cell>
          <cell r="K84">
            <v>0</v>
          </cell>
          <cell r="L84">
            <v>0</v>
          </cell>
          <cell r="M84">
            <v>0</v>
          </cell>
          <cell r="N84">
            <v>0</v>
          </cell>
          <cell r="O84">
            <v>0</v>
          </cell>
          <cell r="P84">
            <v>0</v>
          </cell>
          <cell r="Q84">
            <v>0</v>
          </cell>
          <cell r="R84">
            <v>6</v>
          </cell>
          <cell r="S84">
            <v>0</v>
          </cell>
          <cell r="T84">
            <v>0</v>
          </cell>
          <cell r="U84">
            <v>0</v>
          </cell>
          <cell r="V84">
            <v>0</v>
          </cell>
          <cell r="W84">
            <v>0</v>
          </cell>
          <cell r="X84">
            <v>0</v>
          </cell>
          <cell r="Y84">
            <v>0</v>
          </cell>
          <cell r="AA84">
            <v>6</v>
          </cell>
          <cell r="AB84">
            <v>3734.9865599999994</v>
          </cell>
        </row>
        <row r="85">
          <cell r="A85">
            <v>10081</v>
          </cell>
          <cell r="B85" t="str">
            <v>SR-19</v>
          </cell>
          <cell r="C85" t="str">
            <v>Espigo para aislador line post</v>
          </cell>
          <cell r="D85" t="str">
            <v>U</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AA85">
            <v>0</v>
          </cell>
          <cell r="AB85">
            <v>0</v>
          </cell>
        </row>
        <row r="86">
          <cell r="A86">
            <v>10082</v>
          </cell>
          <cell r="B86">
            <v>502</v>
          </cell>
          <cell r="C86" t="str">
            <v>Espigo para cruceta de madera - 36000 psi</v>
          </cell>
          <cell r="D86" t="str">
            <v>U</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0</v>
          </cell>
          <cell r="AA86">
            <v>0</v>
          </cell>
          <cell r="AB86">
            <v>0</v>
          </cell>
        </row>
        <row r="87">
          <cell r="A87">
            <v>10083</v>
          </cell>
          <cell r="B87" t="str">
            <v>SR-20</v>
          </cell>
          <cell r="C87" t="str">
            <v>Espigo para cruceta metálica</v>
          </cell>
          <cell r="D87" t="str">
            <v>U</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AA87">
            <v>0</v>
          </cell>
          <cell r="AB87">
            <v>0</v>
          </cell>
        </row>
        <row r="88">
          <cell r="A88">
            <v>10084</v>
          </cell>
          <cell r="B88" t="str">
            <v>SR-21</v>
          </cell>
          <cell r="C88" t="str">
            <v>Espigo para extremo de poste</v>
          </cell>
          <cell r="D88" t="str">
            <v>U</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0</v>
          </cell>
          <cell r="X88">
            <v>0</v>
          </cell>
          <cell r="Y88">
            <v>0</v>
          </cell>
          <cell r="AA88">
            <v>0</v>
          </cell>
          <cell r="AB88">
            <v>19809.899999999998</v>
          </cell>
        </row>
        <row r="89">
          <cell r="A89">
            <v>10085</v>
          </cell>
          <cell r="B89" t="str">
            <v>SR-22</v>
          </cell>
          <cell r="C89" t="str">
            <v>Espigo para Line post cruceta metálica</v>
          </cell>
          <cell r="D89" t="str">
            <v>U</v>
          </cell>
          <cell r="E89">
            <v>0</v>
          </cell>
          <cell r="F89">
            <v>0</v>
          </cell>
          <cell r="G89">
            <v>0</v>
          </cell>
          <cell r="H89">
            <v>0</v>
          </cell>
          <cell r="I89">
            <v>0</v>
          </cell>
          <cell r="J89">
            <v>0</v>
          </cell>
          <cell r="K89">
            <v>0</v>
          </cell>
          <cell r="L89">
            <v>6</v>
          </cell>
          <cell r="M89">
            <v>0</v>
          </cell>
          <cell r="N89">
            <v>0</v>
          </cell>
          <cell r="O89">
            <v>0</v>
          </cell>
          <cell r="P89">
            <v>132</v>
          </cell>
          <cell r="Q89">
            <v>8</v>
          </cell>
          <cell r="R89">
            <v>0</v>
          </cell>
          <cell r="S89">
            <v>0</v>
          </cell>
          <cell r="T89">
            <v>0</v>
          </cell>
          <cell r="U89">
            <v>0</v>
          </cell>
          <cell r="V89">
            <v>0</v>
          </cell>
          <cell r="W89">
            <v>0</v>
          </cell>
          <cell r="X89">
            <v>0</v>
          </cell>
          <cell r="Y89">
            <v>0</v>
          </cell>
          <cell r="AA89">
            <v>146</v>
          </cell>
          <cell r="AB89">
            <v>3496.8779999999997</v>
          </cell>
        </row>
        <row r="90">
          <cell r="A90">
            <v>10086</v>
          </cell>
          <cell r="B90" t="str">
            <v>SR-27</v>
          </cell>
          <cell r="C90" t="str">
            <v>Fotocelda</v>
          </cell>
          <cell r="D90" t="str">
            <v>U</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cell r="W90">
            <v>0</v>
          </cell>
          <cell r="X90">
            <v>0</v>
          </cell>
          <cell r="Y90">
            <v>0</v>
          </cell>
          <cell r="AA90">
            <v>0</v>
          </cell>
          <cell r="AB90">
            <v>15175.583999999999</v>
          </cell>
        </row>
        <row r="91">
          <cell r="A91">
            <v>10087</v>
          </cell>
          <cell r="B91">
            <v>5508</v>
          </cell>
          <cell r="C91" t="str">
            <v>Fusible tipo H de 2 A.</v>
          </cell>
          <cell r="D91" t="str">
            <v>U</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8</v>
          </cell>
          <cell r="W91">
            <v>0</v>
          </cell>
          <cell r="X91">
            <v>0</v>
          </cell>
          <cell r="Y91">
            <v>0</v>
          </cell>
          <cell r="AA91">
            <v>8</v>
          </cell>
          <cell r="AB91">
            <v>2401.2000000000003</v>
          </cell>
        </row>
        <row r="92">
          <cell r="A92">
            <v>10088</v>
          </cell>
          <cell r="B92">
            <v>5521</v>
          </cell>
          <cell r="C92" t="str">
            <v>Fusible tipo T</v>
          </cell>
          <cell r="D92" t="str">
            <v>U</v>
          </cell>
          <cell r="E92">
            <v>0</v>
          </cell>
          <cell r="F92">
            <v>0</v>
          </cell>
          <cell r="G92">
            <v>0</v>
          </cell>
          <cell r="H92">
            <v>0</v>
          </cell>
          <cell r="I92">
            <v>0</v>
          </cell>
          <cell r="J92">
            <v>0</v>
          </cell>
          <cell r="K92">
            <v>0</v>
          </cell>
          <cell r="L92">
            <v>0</v>
          </cell>
          <cell r="M92">
            <v>0</v>
          </cell>
          <cell r="N92">
            <v>0</v>
          </cell>
          <cell r="O92">
            <v>0</v>
          </cell>
          <cell r="P92">
            <v>0</v>
          </cell>
          <cell r="Q92">
            <v>0</v>
          </cell>
          <cell r="R92">
            <v>0</v>
          </cell>
          <cell r="S92">
            <v>0</v>
          </cell>
          <cell r="T92">
            <v>0</v>
          </cell>
          <cell r="U92">
            <v>0</v>
          </cell>
          <cell r="V92">
            <v>0</v>
          </cell>
          <cell r="W92">
            <v>4</v>
          </cell>
          <cell r="X92">
            <v>0</v>
          </cell>
          <cell r="Y92">
            <v>0</v>
          </cell>
          <cell r="AA92">
            <v>4</v>
          </cell>
          <cell r="AB92">
            <v>2494.58</v>
          </cell>
        </row>
        <row r="93">
          <cell r="A93">
            <v>10089</v>
          </cell>
          <cell r="B93">
            <v>5513</v>
          </cell>
          <cell r="C93" t="str">
            <v>Fusibles de tipo K - 10 A.</v>
          </cell>
          <cell r="D93" t="str">
            <v>U</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W93">
            <v>0</v>
          </cell>
          <cell r="X93">
            <v>0</v>
          </cell>
          <cell r="Y93">
            <v>0</v>
          </cell>
          <cell r="AA93">
            <v>0</v>
          </cell>
          <cell r="AB93">
            <v>2401.1999999999998</v>
          </cell>
        </row>
        <row r="94">
          <cell r="A94">
            <v>10090</v>
          </cell>
          <cell r="B94">
            <v>5510</v>
          </cell>
          <cell r="C94" t="str">
            <v>Fusibles de tipo K - 3 A.</v>
          </cell>
          <cell r="D94" t="str">
            <v>U</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AA94">
            <v>0</v>
          </cell>
          <cell r="AB94">
            <v>2401.1999999999998</v>
          </cell>
        </row>
        <row r="95">
          <cell r="A95">
            <v>10091</v>
          </cell>
          <cell r="B95">
            <v>701</v>
          </cell>
          <cell r="C95" t="str">
            <v>Grapa de retención tipo pasante en aleación de aluminio</v>
          </cell>
          <cell r="D95" t="str">
            <v>U</v>
          </cell>
          <cell r="E95">
            <v>0</v>
          </cell>
          <cell r="F95">
            <v>0</v>
          </cell>
          <cell r="G95">
            <v>0</v>
          </cell>
          <cell r="H95">
            <v>0</v>
          </cell>
          <cell r="I95">
            <v>0</v>
          </cell>
          <cell r="J95">
            <v>0</v>
          </cell>
          <cell r="K95">
            <v>14</v>
          </cell>
          <cell r="L95">
            <v>12</v>
          </cell>
          <cell r="M95">
            <v>0</v>
          </cell>
          <cell r="N95">
            <v>0</v>
          </cell>
          <cell r="O95">
            <v>0</v>
          </cell>
          <cell r="P95">
            <v>0</v>
          </cell>
          <cell r="Q95">
            <v>0</v>
          </cell>
          <cell r="R95">
            <v>0</v>
          </cell>
          <cell r="S95">
            <v>0</v>
          </cell>
          <cell r="T95">
            <v>0</v>
          </cell>
          <cell r="U95">
            <v>0</v>
          </cell>
          <cell r="V95">
            <v>0</v>
          </cell>
          <cell r="W95">
            <v>0</v>
          </cell>
          <cell r="X95">
            <v>0</v>
          </cell>
          <cell r="Y95">
            <v>0</v>
          </cell>
          <cell r="AA95">
            <v>26</v>
          </cell>
          <cell r="AB95">
            <v>10295</v>
          </cell>
        </row>
        <row r="96">
          <cell r="A96">
            <v>10092</v>
          </cell>
          <cell r="B96">
            <v>703</v>
          </cell>
          <cell r="C96" t="str">
            <v>Grapa de retención tipo pasante en aleación de aluminio. ACSR # 2</v>
          </cell>
          <cell r="D96" t="str">
            <v>U</v>
          </cell>
          <cell r="E96">
            <v>0</v>
          </cell>
          <cell r="F96">
            <v>0</v>
          </cell>
          <cell r="G96">
            <v>0</v>
          </cell>
          <cell r="H96">
            <v>0</v>
          </cell>
          <cell r="I96">
            <v>0</v>
          </cell>
          <cell r="J96">
            <v>0</v>
          </cell>
          <cell r="K96">
            <v>0</v>
          </cell>
          <cell r="L96">
            <v>0</v>
          </cell>
          <cell r="M96">
            <v>0</v>
          </cell>
          <cell r="N96">
            <v>0</v>
          </cell>
          <cell r="O96">
            <v>0</v>
          </cell>
          <cell r="P96">
            <v>0</v>
          </cell>
          <cell r="Q96">
            <v>0</v>
          </cell>
          <cell r="R96">
            <v>12</v>
          </cell>
          <cell r="S96">
            <v>0</v>
          </cell>
          <cell r="T96">
            <v>0</v>
          </cell>
          <cell r="U96">
            <v>0</v>
          </cell>
          <cell r="V96">
            <v>0</v>
          </cell>
          <cell r="W96">
            <v>0</v>
          </cell>
          <cell r="X96">
            <v>0</v>
          </cell>
          <cell r="Y96">
            <v>0</v>
          </cell>
          <cell r="AA96">
            <v>12</v>
          </cell>
          <cell r="AB96">
            <v>10295</v>
          </cell>
        </row>
        <row r="97">
          <cell r="A97">
            <v>10093</v>
          </cell>
          <cell r="B97">
            <v>772</v>
          </cell>
          <cell r="C97" t="str">
            <v>Grapa prensora de tres pernos</v>
          </cell>
          <cell r="D97" t="str">
            <v>U</v>
          </cell>
          <cell r="E97">
            <v>0</v>
          </cell>
          <cell r="F97">
            <v>0</v>
          </cell>
          <cell r="G97">
            <v>0</v>
          </cell>
          <cell r="H97">
            <v>0</v>
          </cell>
          <cell r="I97">
            <v>0</v>
          </cell>
          <cell r="J97">
            <v>0</v>
          </cell>
          <cell r="K97">
            <v>0</v>
          </cell>
          <cell r="L97">
            <v>0</v>
          </cell>
          <cell r="M97">
            <v>30</v>
          </cell>
          <cell r="N97">
            <v>0</v>
          </cell>
          <cell r="O97">
            <v>0</v>
          </cell>
          <cell r="P97">
            <v>0</v>
          </cell>
          <cell r="Q97">
            <v>0</v>
          </cell>
          <cell r="R97">
            <v>0</v>
          </cell>
          <cell r="S97">
            <v>0</v>
          </cell>
          <cell r="T97">
            <v>0</v>
          </cell>
          <cell r="U97">
            <v>0</v>
          </cell>
          <cell r="V97">
            <v>0</v>
          </cell>
          <cell r="W97">
            <v>0</v>
          </cell>
          <cell r="X97">
            <v>0</v>
          </cell>
          <cell r="Y97">
            <v>0</v>
          </cell>
          <cell r="AA97">
            <v>30</v>
          </cell>
          <cell r="AB97">
            <v>13360.676999999998</v>
          </cell>
        </row>
        <row r="98">
          <cell r="A98">
            <v>10094</v>
          </cell>
          <cell r="B98">
            <v>771</v>
          </cell>
          <cell r="C98" t="str">
            <v>Grapa prensora de tres pernos de 3/8"x 1 1/2"x6"-Perno de 1/2"</v>
          </cell>
          <cell r="D98" t="str">
            <v>U</v>
          </cell>
          <cell r="E98">
            <v>0</v>
          </cell>
          <cell r="F98">
            <v>0</v>
          </cell>
          <cell r="G98">
            <v>0</v>
          </cell>
          <cell r="H98">
            <v>0</v>
          </cell>
          <cell r="I98">
            <v>0</v>
          </cell>
          <cell r="J98">
            <v>0</v>
          </cell>
          <cell r="K98">
            <v>0</v>
          </cell>
          <cell r="L98">
            <v>0</v>
          </cell>
          <cell r="M98">
            <v>0</v>
          </cell>
          <cell r="N98">
            <v>140</v>
          </cell>
          <cell r="O98">
            <v>0</v>
          </cell>
          <cell r="P98">
            <v>0</v>
          </cell>
          <cell r="Q98">
            <v>0</v>
          </cell>
          <cell r="R98">
            <v>0</v>
          </cell>
          <cell r="S98">
            <v>0</v>
          </cell>
          <cell r="T98">
            <v>0</v>
          </cell>
          <cell r="U98">
            <v>0</v>
          </cell>
          <cell r="V98">
            <v>0</v>
          </cell>
          <cell r="W98">
            <v>0</v>
          </cell>
          <cell r="X98">
            <v>0</v>
          </cell>
          <cell r="Y98">
            <v>0</v>
          </cell>
          <cell r="AA98">
            <v>140</v>
          </cell>
          <cell r="AB98">
            <v>8619.2639999999992</v>
          </cell>
        </row>
        <row r="99">
          <cell r="A99">
            <v>10095</v>
          </cell>
          <cell r="B99">
            <v>1103</v>
          </cell>
          <cell r="C99" t="str">
            <v>Guardacabo en acero 3/8"</v>
          </cell>
          <cell r="D99" t="str">
            <v>U</v>
          </cell>
          <cell r="E99">
            <v>0</v>
          </cell>
          <cell r="F99">
            <v>0</v>
          </cell>
          <cell r="G99">
            <v>0</v>
          </cell>
          <cell r="H99">
            <v>0</v>
          </cell>
          <cell r="I99">
            <v>0</v>
          </cell>
          <cell r="J99">
            <v>0</v>
          </cell>
          <cell r="K99">
            <v>0</v>
          </cell>
          <cell r="L99">
            <v>0</v>
          </cell>
          <cell r="M99">
            <v>0</v>
          </cell>
          <cell r="N99">
            <v>35</v>
          </cell>
          <cell r="O99">
            <v>0</v>
          </cell>
          <cell r="P99">
            <v>0</v>
          </cell>
          <cell r="Q99">
            <v>0</v>
          </cell>
          <cell r="R99">
            <v>0</v>
          </cell>
          <cell r="S99">
            <v>0</v>
          </cell>
          <cell r="T99">
            <v>0</v>
          </cell>
          <cell r="U99">
            <v>0</v>
          </cell>
          <cell r="V99">
            <v>0</v>
          </cell>
          <cell r="W99">
            <v>0</v>
          </cell>
          <cell r="X99">
            <v>0</v>
          </cell>
          <cell r="Y99">
            <v>0</v>
          </cell>
          <cell r="AA99">
            <v>35</v>
          </cell>
          <cell r="AB99">
            <v>1305.6959999999999</v>
          </cell>
        </row>
        <row r="100">
          <cell r="A100">
            <v>10096</v>
          </cell>
          <cell r="B100">
            <v>1102</v>
          </cell>
          <cell r="C100" t="str">
            <v>Guardacabo en acero para 1/4"</v>
          </cell>
          <cell r="D100" t="str">
            <v>U</v>
          </cell>
          <cell r="E100">
            <v>0</v>
          </cell>
          <cell r="F100">
            <v>0</v>
          </cell>
          <cell r="G100">
            <v>0</v>
          </cell>
          <cell r="H100">
            <v>0</v>
          </cell>
          <cell r="I100">
            <v>0</v>
          </cell>
          <cell r="J100">
            <v>0</v>
          </cell>
          <cell r="K100">
            <v>0</v>
          </cell>
          <cell r="L100">
            <v>0</v>
          </cell>
          <cell r="M100">
            <v>15</v>
          </cell>
          <cell r="N100">
            <v>0</v>
          </cell>
          <cell r="O100">
            <v>0</v>
          </cell>
          <cell r="P100">
            <v>0</v>
          </cell>
          <cell r="Q100">
            <v>0</v>
          </cell>
          <cell r="R100">
            <v>0</v>
          </cell>
          <cell r="S100">
            <v>0</v>
          </cell>
          <cell r="T100">
            <v>0</v>
          </cell>
          <cell r="U100">
            <v>0</v>
          </cell>
          <cell r="V100">
            <v>0</v>
          </cell>
          <cell r="W100">
            <v>0</v>
          </cell>
          <cell r="X100">
            <v>0</v>
          </cell>
          <cell r="Y100">
            <v>0</v>
          </cell>
          <cell r="AA100">
            <v>15</v>
          </cell>
          <cell r="AB100">
            <v>1067.1999999999998</v>
          </cell>
        </row>
        <row r="101">
          <cell r="A101">
            <v>10097</v>
          </cell>
          <cell r="B101">
            <v>1292</v>
          </cell>
          <cell r="C101" t="str">
            <v>Hebilla para cinta Band-it de 5/8"</v>
          </cell>
          <cell r="D101" t="str">
            <v>U</v>
          </cell>
          <cell r="E101">
            <v>0</v>
          </cell>
          <cell r="F101">
            <v>0</v>
          </cell>
          <cell r="G101">
            <v>0</v>
          </cell>
          <cell r="H101">
            <v>0</v>
          </cell>
          <cell r="I101">
            <v>56</v>
          </cell>
          <cell r="J101">
            <v>0</v>
          </cell>
          <cell r="K101">
            <v>0</v>
          </cell>
          <cell r="L101">
            <v>0</v>
          </cell>
          <cell r="M101">
            <v>0</v>
          </cell>
          <cell r="N101">
            <v>0</v>
          </cell>
          <cell r="O101">
            <v>0</v>
          </cell>
          <cell r="P101">
            <v>0</v>
          </cell>
          <cell r="Q101">
            <v>0</v>
          </cell>
          <cell r="R101">
            <v>0</v>
          </cell>
          <cell r="S101">
            <v>24</v>
          </cell>
          <cell r="T101">
            <v>0</v>
          </cell>
          <cell r="U101">
            <v>0</v>
          </cell>
          <cell r="V101">
            <v>8</v>
          </cell>
          <cell r="W101">
            <v>0</v>
          </cell>
          <cell r="X101">
            <v>0</v>
          </cell>
          <cell r="Y101">
            <v>0</v>
          </cell>
          <cell r="AA101">
            <v>88</v>
          </cell>
          <cell r="AB101">
            <v>830.41499999999985</v>
          </cell>
        </row>
        <row r="102">
          <cell r="A102">
            <v>10098</v>
          </cell>
          <cell r="B102">
            <v>1332</v>
          </cell>
          <cell r="C102" t="str">
            <v>Herraje para templete en guitarra</v>
          </cell>
          <cell r="D102" t="str">
            <v>U</v>
          </cell>
          <cell r="E102">
            <v>0</v>
          </cell>
          <cell r="F102">
            <v>0</v>
          </cell>
          <cell r="G102">
            <v>0</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AA102">
            <v>0</v>
          </cell>
          <cell r="AB102">
            <v>74437.199999999983</v>
          </cell>
        </row>
        <row r="103">
          <cell r="A103">
            <v>10099</v>
          </cell>
          <cell r="B103" t="str">
            <v>SR-24</v>
          </cell>
          <cell r="C103" t="str">
            <v>Luminaria  de Sodio 70 vatios, CBF 208/240 V</v>
          </cell>
          <cell r="D103" t="str">
            <v>U</v>
          </cell>
          <cell r="E103">
            <v>0</v>
          </cell>
          <cell r="F103">
            <v>0</v>
          </cell>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AA103">
            <v>0</v>
          </cell>
          <cell r="AB103">
            <v>104318.79999999999</v>
          </cell>
        </row>
        <row r="104">
          <cell r="A104">
            <v>10100</v>
          </cell>
          <cell r="B104">
            <v>5505</v>
          </cell>
          <cell r="C104" t="str">
            <v>Pararrayos distribución 12 KV, 10 KA, Ref: 55489</v>
          </cell>
          <cell r="D104" t="str">
            <v>U</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8</v>
          </cell>
          <cell r="W104">
            <v>0</v>
          </cell>
          <cell r="X104">
            <v>0</v>
          </cell>
          <cell r="Y104">
            <v>0</v>
          </cell>
          <cell r="AA104">
            <v>8</v>
          </cell>
          <cell r="AB104">
            <v>155904.00000000003</v>
          </cell>
        </row>
        <row r="105">
          <cell r="A105">
            <v>10101</v>
          </cell>
          <cell r="B105">
            <v>0</v>
          </cell>
          <cell r="C105" t="str">
            <v>Pararrayos polimérico 30 KV, 10 KA, Ref: S1301</v>
          </cell>
          <cell r="D105" t="str">
            <v>U</v>
          </cell>
          <cell r="E105">
            <v>0</v>
          </cell>
          <cell r="F105">
            <v>0</v>
          </cell>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AA105">
            <v>0</v>
          </cell>
          <cell r="AB105">
            <v>337502</v>
          </cell>
        </row>
        <row r="106">
          <cell r="A106">
            <v>10102</v>
          </cell>
          <cell r="B106">
            <v>1805</v>
          </cell>
          <cell r="C106" t="str">
            <v>Percha de cinco puestos</v>
          </cell>
          <cell r="D106" t="str">
            <v>U</v>
          </cell>
          <cell r="E106">
            <v>0</v>
          </cell>
          <cell r="F106">
            <v>0</v>
          </cell>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AA106">
            <v>0</v>
          </cell>
          <cell r="AB106">
            <v>37596.255399999995</v>
          </cell>
        </row>
        <row r="107">
          <cell r="A107">
            <v>10103</v>
          </cell>
          <cell r="B107">
            <v>1804</v>
          </cell>
          <cell r="C107" t="str">
            <v>Percha de cuatro puestos</v>
          </cell>
          <cell r="D107" t="str">
            <v>U</v>
          </cell>
          <cell r="E107">
            <v>0</v>
          </cell>
          <cell r="F107">
            <v>0</v>
          </cell>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AA107">
            <v>0</v>
          </cell>
          <cell r="AB107">
            <v>29955.503599999996</v>
          </cell>
        </row>
        <row r="108">
          <cell r="A108">
            <v>10104</v>
          </cell>
          <cell r="B108">
            <v>1802</v>
          </cell>
          <cell r="C108" t="str">
            <v>Percha de dos puestos</v>
          </cell>
          <cell r="D108" t="str">
            <v>U</v>
          </cell>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AA108">
            <v>0</v>
          </cell>
          <cell r="AB108">
            <v>14153.072999999997</v>
          </cell>
        </row>
        <row r="109">
          <cell r="A109">
            <v>10105</v>
          </cell>
          <cell r="B109">
            <v>2022</v>
          </cell>
          <cell r="C109" t="str">
            <v>Perno de máquina de 13x152mm (1/2 x 6")</v>
          </cell>
          <cell r="D109" t="str">
            <v>U</v>
          </cell>
          <cell r="E109">
            <v>0</v>
          </cell>
          <cell r="F109">
            <v>0</v>
          </cell>
          <cell r="G109">
            <v>0</v>
          </cell>
          <cell r="H109">
            <v>0</v>
          </cell>
          <cell r="I109">
            <v>0</v>
          </cell>
          <cell r="J109">
            <v>4</v>
          </cell>
          <cell r="K109">
            <v>28</v>
          </cell>
          <cell r="L109">
            <v>24</v>
          </cell>
          <cell r="M109">
            <v>0</v>
          </cell>
          <cell r="N109">
            <v>0</v>
          </cell>
          <cell r="O109">
            <v>0</v>
          </cell>
          <cell r="P109">
            <v>0</v>
          </cell>
          <cell r="Q109">
            <v>0</v>
          </cell>
          <cell r="R109">
            <v>0</v>
          </cell>
          <cell r="S109">
            <v>0</v>
          </cell>
          <cell r="T109">
            <v>0</v>
          </cell>
          <cell r="U109">
            <v>0</v>
          </cell>
          <cell r="V109">
            <v>0</v>
          </cell>
          <cell r="W109">
            <v>2</v>
          </cell>
          <cell r="X109">
            <v>4</v>
          </cell>
          <cell r="Y109">
            <v>0</v>
          </cell>
          <cell r="AA109">
            <v>62</v>
          </cell>
          <cell r="AB109">
            <v>1332.3991999999998</v>
          </cell>
        </row>
        <row r="110">
          <cell r="A110">
            <v>10106</v>
          </cell>
          <cell r="B110">
            <v>2041</v>
          </cell>
          <cell r="C110" t="str">
            <v>Perno de máquina de 13x50,8mm (1/2 x 2")</v>
          </cell>
          <cell r="D110" t="str">
            <v>U</v>
          </cell>
          <cell r="E110">
            <v>0</v>
          </cell>
          <cell r="F110">
            <v>0</v>
          </cell>
          <cell r="G110">
            <v>0</v>
          </cell>
          <cell r="H110">
            <v>0</v>
          </cell>
          <cell r="I110">
            <v>0</v>
          </cell>
          <cell r="J110">
            <v>0</v>
          </cell>
          <cell r="K110">
            <v>0</v>
          </cell>
          <cell r="L110">
            <v>0</v>
          </cell>
          <cell r="M110">
            <v>0</v>
          </cell>
          <cell r="N110">
            <v>0</v>
          </cell>
          <cell r="O110">
            <v>0</v>
          </cell>
          <cell r="P110">
            <v>132</v>
          </cell>
          <cell r="Q110">
            <v>8</v>
          </cell>
          <cell r="R110">
            <v>12</v>
          </cell>
          <cell r="S110">
            <v>0</v>
          </cell>
          <cell r="T110">
            <v>0</v>
          </cell>
          <cell r="U110">
            <v>0</v>
          </cell>
          <cell r="V110">
            <v>0</v>
          </cell>
          <cell r="W110">
            <v>0</v>
          </cell>
          <cell r="X110">
            <v>0</v>
          </cell>
          <cell r="Y110">
            <v>0</v>
          </cell>
          <cell r="AA110">
            <v>152</v>
          </cell>
          <cell r="AB110">
            <v>1040.5199999999998</v>
          </cell>
        </row>
        <row r="111">
          <cell r="A111">
            <v>10107</v>
          </cell>
          <cell r="B111">
            <v>2031</v>
          </cell>
          <cell r="C111" t="str">
            <v>Perno de máquina de 16 x 152mm (5/8 x6")</v>
          </cell>
          <cell r="D111" t="str">
            <v>U</v>
          </cell>
          <cell r="E111">
            <v>0</v>
          </cell>
          <cell r="F111">
            <v>0</v>
          </cell>
          <cell r="G111">
            <v>0</v>
          </cell>
          <cell r="H111">
            <v>0</v>
          </cell>
          <cell r="I111">
            <v>0</v>
          </cell>
          <cell r="J111">
            <v>0</v>
          </cell>
          <cell r="K111">
            <v>0</v>
          </cell>
          <cell r="L111">
            <v>12</v>
          </cell>
          <cell r="M111">
            <v>0</v>
          </cell>
          <cell r="N111">
            <v>0</v>
          </cell>
          <cell r="O111">
            <v>0</v>
          </cell>
          <cell r="P111">
            <v>0</v>
          </cell>
          <cell r="Q111">
            <v>0</v>
          </cell>
          <cell r="R111">
            <v>0</v>
          </cell>
          <cell r="S111">
            <v>0</v>
          </cell>
          <cell r="T111">
            <v>0</v>
          </cell>
          <cell r="U111">
            <v>0</v>
          </cell>
          <cell r="V111">
            <v>0</v>
          </cell>
          <cell r="W111">
            <v>0</v>
          </cell>
          <cell r="X111">
            <v>4</v>
          </cell>
          <cell r="Y111">
            <v>0</v>
          </cell>
          <cell r="AA111">
            <v>16</v>
          </cell>
          <cell r="AB111">
            <v>2501.9169999999999</v>
          </cell>
        </row>
        <row r="112">
          <cell r="A112">
            <v>10108</v>
          </cell>
          <cell r="B112">
            <v>2032</v>
          </cell>
          <cell r="C112" t="str">
            <v>Perno de máquina de 16 x 203mm (5/8 x 8")</v>
          </cell>
          <cell r="D112" t="str">
            <v>U</v>
          </cell>
          <cell r="E112">
            <v>0</v>
          </cell>
          <cell r="F112">
            <v>3</v>
          </cell>
          <cell r="G112">
            <v>18</v>
          </cell>
          <cell r="H112">
            <v>0</v>
          </cell>
          <cell r="I112">
            <v>0</v>
          </cell>
          <cell r="J112">
            <v>0</v>
          </cell>
          <cell r="K112">
            <v>7</v>
          </cell>
          <cell r="L112">
            <v>0</v>
          </cell>
          <cell r="M112">
            <v>0</v>
          </cell>
          <cell r="N112">
            <v>0</v>
          </cell>
          <cell r="O112">
            <v>0</v>
          </cell>
          <cell r="P112">
            <v>66</v>
          </cell>
          <cell r="Q112">
            <v>0</v>
          </cell>
          <cell r="R112">
            <v>0</v>
          </cell>
          <cell r="S112">
            <v>0</v>
          </cell>
          <cell r="T112">
            <v>0</v>
          </cell>
          <cell r="U112">
            <v>0</v>
          </cell>
          <cell r="V112">
            <v>0</v>
          </cell>
          <cell r="W112">
            <v>2</v>
          </cell>
          <cell r="X112">
            <v>0</v>
          </cell>
          <cell r="Y112">
            <v>0</v>
          </cell>
          <cell r="AA112">
            <v>96</v>
          </cell>
          <cell r="AB112">
            <v>3201.8667999999998</v>
          </cell>
        </row>
        <row r="113">
          <cell r="A113">
            <v>10109</v>
          </cell>
          <cell r="B113">
            <v>2033</v>
          </cell>
          <cell r="C113" t="str">
            <v>Perno de máquina de 16 x 229mm (5/8 x 9")</v>
          </cell>
          <cell r="D113" t="str">
            <v>U</v>
          </cell>
          <cell r="E113">
            <v>0</v>
          </cell>
          <cell r="F113">
            <v>0</v>
          </cell>
          <cell r="G113">
            <v>0</v>
          </cell>
          <cell r="H113">
            <v>0</v>
          </cell>
          <cell r="I113">
            <v>0</v>
          </cell>
          <cell r="J113">
            <v>0</v>
          </cell>
          <cell r="K113">
            <v>0</v>
          </cell>
          <cell r="L113">
            <v>0</v>
          </cell>
          <cell r="M113">
            <v>0</v>
          </cell>
          <cell r="N113">
            <v>0</v>
          </cell>
          <cell r="O113">
            <v>0</v>
          </cell>
          <cell r="P113">
            <v>0</v>
          </cell>
          <cell r="Q113">
            <v>2</v>
          </cell>
          <cell r="R113">
            <v>3</v>
          </cell>
          <cell r="S113">
            <v>0</v>
          </cell>
          <cell r="T113">
            <v>0</v>
          </cell>
          <cell r="U113">
            <v>0</v>
          </cell>
          <cell r="V113">
            <v>0</v>
          </cell>
          <cell r="W113">
            <v>0</v>
          </cell>
          <cell r="X113">
            <v>0</v>
          </cell>
          <cell r="Y113">
            <v>0</v>
          </cell>
          <cell r="AA113">
            <v>5</v>
          </cell>
          <cell r="AB113">
            <v>3375.0199999999995</v>
          </cell>
        </row>
        <row r="114">
          <cell r="A114">
            <v>10110</v>
          </cell>
          <cell r="B114">
            <v>2034</v>
          </cell>
          <cell r="C114" t="str">
            <v>Perno de máquina de 16 x 254 mm (5/8" x 10")</v>
          </cell>
          <cell r="D114" t="str">
            <v>U</v>
          </cell>
          <cell r="E114">
            <v>0</v>
          </cell>
          <cell r="F114">
            <v>0</v>
          </cell>
          <cell r="G114">
            <v>0</v>
          </cell>
          <cell r="H114">
            <v>1</v>
          </cell>
          <cell r="I114">
            <v>0</v>
          </cell>
          <cell r="J114">
            <v>4</v>
          </cell>
          <cell r="K114">
            <v>0</v>
          </cell>
          <cell r="L114">
            <v>0</v>
          </cell>
          <cell r="M114">
            <v>0</v>
          </cell>
          <cell r="N114">
            <v>0</v>
          </cell>
          <cell r="O114">
            <v>0</v>
          </cell>
          <cell r="P114">
            <v>66</v>
          </cell>
          <cell r="Q114">
            <v>2</v>
          </cell>
          <cell r="R114">
            <v>0</v>
          </cell>
          <cell r="S114">
            <v>0</v>
          </cell>
          <cell r="T114">
            <v>0</v>
          </cell>
          <cell r="U114">
            <v>0</v>
          </cell>
          <cell r="V114">
            <v>0</v>
          </cell>
          <cell r="W114">
            <v>0</v>
          </cell>
          <cell r="X114">
            <v>0</v>
          </cell>
          <cell r="Y114">
            <v>0</v>
          </cell>
          <cell r="AA114">
            <v>73</v>
          </cell>
          <cell r="AB114">
            <v>3565.7819999999997</v>
          </cell>
        </row>
        <row r="115">
          <cell r="A115">
            <v>10111</v>
          </cell>
          <cell r="B115">
            <v>2035</v>
          </cell>
          <cell r="C115" t="str">
            <v>Perno de máquina de 16 x 305mm (5/8 x12")</v>
          </cell>
          <cell r="D115" t="str">
            <v>U</v>
          </cell>
          <cell r="E115">
            <v>44</v>
          </cell>
          <cell r="F115">
            <v>0</v>
          </cell>
          <cell r="G115">
            <v>0</v>
          </cell>
          <cell r="H115">
            <v>0</v>
          </cell>
          <cell r="I115">
            <v>0</v>
          </cell>
          <cell r="J115">
            <v>4</v>
          </cell>
          <cell r="K115">
            <v>0</v>
          </cell>
          <cell r="L115">
            <v>0</v>
          </cell>
          <cell r="M115">
            <v>0</v>
          </cell>
          <cell r="N115">
            <v>0</v>
          </cell>
          <cell r="O115">
            <v>0</v>
          </cell>
          <cell r="P115">
            <v>0</v>
          </cell>
          <cell r="Q115">
            <v>0</v>
          </cell>
          <cell r="R115">
            <v>0</v>
          </cell>
          <cell r="S115">
            <v>0</v>
          </cell>
          <cell r="T115">
            <v>0</v>
          </cell>
          <cell r="U115">
            <v>0</v>
          </cell>
          <cell r="V115">
            <v>0</v>
          </cell>
          <cell r="W115">
            <v>0</v>
          </cell>
          <cell r="X115">
            <v>0</v>
          </cell>
          <cell r="Y115">
            <v>0</v>
          </cell>
          <cell r="AA115">
            <v>48</v>
          </cell>
          <cell r="AB115">
            <v>4146.8724000000002</v>
          </cell>
        </row>
        <row r="116">
          <cell r="A116">
            <v>10112</v>
          </cell>
          <cell r="B116">
            <v>2036</v>
          </cell>
          <cell r="C116" t="str">
            <v>Perno de máquina de 16 x 356mm (5/8 x14")</v>
          </cell>
          <cell r="D116" t="str">
            <v>U</v>
          </cell>
          <cell r="E116">
            <v>0</v>
          </cell>
          <cell r="F116">
            <v>0</v>
          </cell>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0</v>
          </cell>
          <cell r="AA116">
            <v>0</v>
          </cell>
          <cell r="AB116">
            <v>4739.7019999999993</v>
          </cell>
        </row>
        <row r="117">
          <cell r="A117">
            <v>10113</v>
          </cell>
          <cell r="B117">
            <v>2037</v>
          </cell>
          <cell r="C117" t="str">
            <v>Perno de máquina de 16 x 407mm (5/8 x16")</v>
          </cell>
          <cell r="D117" t="str">
            <v>U</v>
          </cell>
          <cell r="E117">
            <v>0</v>
          </cell>
          <cell r="F117">
            <v>0</v>
          </cell>
          <cell r="G117">
            <v>0</v>
          </cell>
          <cell r="H117">
            <v>0</v>
          </cell>
          <cell r="I117">
            <v>0</v>
          </cell>
          <cell r="J117">
            <v>0</v>
          </cell>
          <cell r="K117">
            <v>7</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AA117">
            <v>7</v>
          </cell>
          <cell r="AB117">
            <v>5348.6729999999998</v>
          </cell>
        </row>
        <row r="118">
          <cell r="A118">
            <v>10114</v>
          </cell>
          <cell r="B118">
            <v>2038</v>
          </cell>
          <cell r="C118" t="str">
            <v>Perno de máquina de 16 x 457mm (5/8 x18")</v>
          </cell>
          <cell r="D118" t="str">
            <v>U</v>
          </cell>
          <cell r="E118">
            <v>0</v>
          </cell>
          <cell r="F118">
            <v>0</v>
          </cell>
          <cell r="G118">
            <v>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AA118">
            <v>0</v>
          </cell>
          <cell r="AB118">
            <v>5953.2418000000007</v>
          </cell>
        </row>
        <row r="119">
          <cell r="A119">
            <v>10115</v>
          </cell>
          <cell r="B119">
            <v>2201</v>
          </cell>
          <cell r="C119" t="str">
            <v>Perno de ojo de 16 x 102 mm (5/8 x 4")</v>
          </cell>
          <cell r="D119" t="str">
            <v>U</v>
          </cell>
          <cell r="E119">
            <v>0</v>
          </cell>
          <cell r="F119">
            <v>0</v>
          </cell>
          <cell r="G119">
            <v>0</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cell r="W119">
            <v>0</v>
          </cell>
          <cell r="X119">
            <v>0</v>
          </cell>
          <cell r="Y119">
            <v>0</v>
          </cell>
          <cell r="AA119">
            <v>0</v>
          </cell>
          <cell r="AB119">
            <v>3988.3932</v>
          </cell>
        </row>
        <row r="120">
          <cell r="A120">
            <v>10116</v>
          </cell>
          <cell r="B120">
            <v>2203</v>
          </cell>
          <cell r="C120" t="str">
            <v>Perno de ojo de 16 x 203 mm (5/8 x 8")</v>
          </cell>
          <cell r="D120" t="str">
            <v>U</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cell r="AA120">
            <v>0</v>
          </cell>
          <cell r="AB120">
            <v>4551.8747999999996</v>
          </cell>
        </row>
        <row r="121">
          <cell r="A121">
            <v>10117</v>
          </cell>
          <cell r="B121">
            <v>2023</v>
          </cell>
          <cell r="C121" t="str">
            <v>Perno de ojo de 16 x 457mm (5/8 x 18")</v>
          </cell>
          <cell r="D121" t="str">
            <v>U</v>
          </cell>
          <cell r="E121">
            <v>0</v>
          </cell>
          <cell r="F121">
            <v>0</v>
          </cell>
          <cell r="G121">
            <v>0</v>
          </cell>
          <cell r="H121">
            <v>0</v>
          </cell>
          <cell r="I121">
            <v>0</v>
          </cell>
          <cell r="J121">
            <v>0</v>
          </cell>
          <cell r="K121">
            <v>0</v>
          </cell>
          <cell r="L121">
            <v>12</v>
          </cell>
          <cell r="M121">
            <v>0</v>
          </cell>
          <cell r="N121">
            <v>0</v>
          </cell>
          <cell r="O121">
            <v>0</v>
          </cell>
          <cell r="P121">
            <v>0</v>
          </cell>
          <cell r="Q121">
            <v>0</v>
          </cell>
          <cell r="R121">
            <v>0</v>
          </cell>
          <cell r="S121">
            <v>0</v>
          </cell>
          <cell r="T121">
            <v>0</v>
          </cell>
          <cell r="U121">
            <v>0</v>
          </cell>
          <cell r="V121">
            <v>0</v>
          </cell>
          <cell r="W121">
            <v>0</v>
          </cell>
          <cell r="X121">
            <v>0</v>
          </cell>
          <cell r="Y121">
            <v>0</v>
          </cell>
          <cell r="AA121">
            <v>12</v>
          </cell>
          <cell r="AB121">
            <v>7862.3291999999992</v>
          </cell>
        </row>
        <row r="122">
          <cell r="A122">
            <v>10118</v>
          </cell>
          <cell r="B122">
            <v>2223</v>
          </cell>
          <cell r="C122" t="str">
            <v>Perno de ojo de 16 x 457mm (5/8 x 18")</v>
          </cell>
          <cell r="D122" t="str">
            <v>U</v>
          </cell>
          <cell r="E122">
            <v>0</v>
          </cell>
          <cell r="F122">
            <v>0</v>
          </cell>
          <cell r="G122">
            <v>0</v>
          </cell>
          <cell r="H122">
            <v>0</v>
          </cell>
          <cell r="I122">
            <v>0</v>
          </cell>
          <cell r="J122">
            <v>0</v>
          </cell>
          <cell r="K122">
            <v>14</v>
          </cell>
          <cell r="L122">
            <v>0</v>
          </cell>
          <cell r="M122">
            <v>0</v>
          </cell>
          <cell r="N122">
            <v>0</v>
          </cell>
          <cell r="O122">
            <v>0</v>
          </cell>
          <cell r="P122">
            <v>0</v>
          </cell>
          <cell r="Q122">
            <v>0</v>
          </cell>
          <cell r="R122">
            <v>0</v>
          </cell>
          <cell r="S122">
            <v>0</v>
          </cell>
          <cell r="T122">
            <v>0</v>
          </cell>
          <cell r="U122">
            <v>0</v>
          </cell>
          <cell r="V122">
            <v>0</v>
          </cell>
          <cell r="W122">
            <v>0</v>
          </cell>
          <cell r="X122">
            <v>0</v>
          </cell>
          <cell r="Y122">
            <v>0</v>
          </cell>
          <cell r="AA122">
            <v>14</v>
          </cell>
          <cell r="AB122">
            <v>7862.3291999999992</v>
          </cell>
        </row>
        <row r="123">
          <cell r="A123">
            <v>10119</v>
          </cell>
          <cell r="B123">
            <v>109</v>
          </cell>
          <cell r="C123" t="str">
            <v>Poste de concreto de 12 m.  510 Kg</v>
          </cell>
          <cell r="D123" t="str">
            <v>U</v>
          </cell>
          <cell r="E123">
            <v>0</v>
          </cell>
          <cell r="F123">
            <v>0</v>
          </cell>
          <cell r="G123">
            <v>0</v>
          </cell>
          <cell r="H123">
            <v>0</v>
          </cell>
          <cell r="I123">
            <v>0</v>
          </cell>
          <cell r="J123">
            <v>0</v>
          </cell>
          <cell r="K123">
            <v>0</v>
          </cell>
          <cell r="L123">
            <v>0</v>
          </cell>
          <cell r="M123">
            <v>0</v>
          </cell>
          <cell r="N123">
            <v>0</v>
          </cell>
          <cell r="O123">
            <v>0</v>
          </cell>
          <cell r="P123">
            <v>0</v>
          </cell>
          <cell r="Q123">
            <v>0</v>
          </cell>
          <cell r="R123">
            <v>0</v>
          </cell>
          <cell r="S123">
            <v>0</v>
          </cell>
          <cell r="T123">
            <v>0</v>
          </cell>
          <cell r="U123">
            <v>68</v>
          </cell>
          <cell r="V123">
            <v>0</v>
          </cell>
          <cell r="W123">
            <v>0</v>
          </cell>
          <cell r="X123">
            <v>0</v>
          </cell>
          <cell r="Y123">
            <v>0</v>
          </cell>
          <cell r="AA123">
            <v>68</v>
          </cell>
          <cell r="AB123">
            <v>551237.56799999985</v>
          </cell>
        </row>
        <row r="124">
          <cell r="A124">
            <v>10120</v>
          </cell>
          <cell r="B124">
            <v>110</v>
          </cell>
          <cell r="C124" t="str">
            <v>Poste de concreto de 12 m.  750 Kg</v>
          </cell>
          <cell r="D124" t="str">
            <v>U</v>
          </cell>
          <cell r="E124">
            <v>0</v>
          </cell>
          <cell r="F124">
            <v>0</v>
          </cell>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12</v>
          </cell>
          <cell r="V124">
            <v>0</v>
          </cell>
          <cell r="W124">
            <v>0</v>
          </cell>
          <cell r="X124">
            <v>0</v>
          </cell>
          <cell r="Y124">
            <v>0</v>
          </cell>
          <cell r="AA124">
            <v>12</v>
          </cell>
          <cell r="AB124">
            <v>585159.09999999986</v>
          </cell>
        </row>
        <row r="125">
          <cell r="A125">
            <v>10121</v>
          </cell>
          <cell r="B125" t="str">
            <v>0114</v>
          </cell>
          <cell r="C125" t="str">
            <v>Poste de concreto de 14 metros 750 Kg.</v>
          </cell>
          <cell r="D125" t="str">
            <v>U</v>
          </cell>
          <cell r="E125">
            <v>0</v>
          </cell>
          <cell r="F125">
            <v>0</v>
          </cell>
          <cell r="G125">
            <v>0</v>
          </cell>
          <cell r="H125">
            <v>0</v>
          </cell>
          <cell r="I125">
            <v>0</v>
          </cell>
          <cell r="J125">
            <v>0</v>
          </cell>
          <cell r="K125">
            <v>0</v>
          </cell>
          <cell r="L125">
            <v>0</v>
          </cell>
          <cell r="M125">
            <v>0</v>
          </cell>
          <cell r="N125">
            <v>0</v>
          </cell>
          <cell r="O125">
            <v>0</v>
          </cell>
          <cell r="P125">
            <v>0</v>
          </cell>
          <cell r="Q125">
            <v>0</v>
          </cell>
          <cell r="R125">
            <v>0</v>
          </cell>
          <cell r="S125">
            <v>0</v>
          </cell>
          <cell r="T125">
            <v>0</v>
          </cell>
          <cell r="U125">
            <v>0</v>
          </cell>
          <cell r="V125">
            <v>0</v>
          </cell>
          <cell r="W125">
            <v>0</v>
          </cell>
          <cell r="X125">
            <v>0</v>
          </cell>
          <cell r="Y125">
            <v>0</v>
          </cell>
          <cell r="AA125">
            <v>0</v>
          </cell>
          <cell r="AB125">
            <v>899232.05799999984</v>
          </cell>
        </row>
        <row r="126">
          <cell r="A126">
            <v>10122</v>
          </cell>
          <cell r="B126" t="str">
            <v>01</v>
          </cell>
          <cell r="C126" t="str">
            <v>Poste de concreto, longitud mínima 10m - 500 Kg.</v>
          </cell>
          <cell r="D126" t="str">
            <v>U</v>
          </cell>
          <cell r="E126">
            <v>0</v>
          </cell>
          <cell r="F126">
            <v>0</v>
          </cell>
          <cell r="G126">
            <v>0</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cell r="W126">
            <v>0</v>
          </cell>
          <cell r="X126">
            <v>0</v>
          </cell>
          <cell r="Y126">
            <v>0</v>
          </cell>
          <cell r="AA126">
            <v>0</v>
          </cell>
          <cell r="AB126">
            <v>0</v>
          </cell>
        </row>
        <row r="127">
          <cell r="A127">
            <v>10123</v>
          </cell>
          <cell r="B127">
            <v>101</v>
          </cell>
          <cell r="C127" t="str">
            <v>Postes de concreto de 8 m.</v>
          </cell>
          <cell r="D127" t="str">
            <v>U</v>
          </cell>
          <cell r="E127">
            <v>0</v>
          </cell>
          <cell r="F127">
            <v>0</v>
          </cell>
          <cell r="G127">
            <v>0</v>
          </cell>
          <cell r="H127">
            <v>0</v>
          </cell>
          <cell r="I127">
            <v>0</v>
          </cell>
          <cell r="J127">
            <v>0</v>
          </cell>
          <cell r="K127">
            <v>0</v>
          </cell>
          <cell r="L127">
            <v>0</v>
          </cell>
          <cell r="M127">
            <v>0</v>
          </cell>
          <cell r="N127">
            <v>0</v>
          </cell>
          <cell r="O127">
            <v>0</v>
          </cell>
          <cell r="P127">
            <v>0</v>
          </cell>
          <cell r="Q127">
            <v>0</v>
          </cell>
          <cell r="R127">
            <v>0</v>
          </cell>
          <cell r="S127">
            <v>0</v>
          </cell>
          <cell r="T127">
            <v>0</v>
          </cell>
          <cell r="U127">
            <v>44</v>
          </cell>
          <cell r="V127">
            <v>0</v>
          </cell>
          <cell r="W127">
            <v>0</v>
          </cell>
          <cell r="X127">
            <v>0</v>
          </cell>
          <cell r="Y127">
            <v>0</v>
          </cell>
          <cell r="AA127">
            <v>44</v>
          </cell>
          <cell r="AB127">
            <v>256127.99999999994</v>
          </cell>
        </row>
        <row r="128">
          <cell r="A128">
            <v>10124</v>
          </cell>
          <cell r="B128" t="str">
            <v>0401</v>
          </cell>
          <cell r="C128" t="str">
            <v>Silla para cruceta de madera</v>
          </cell>
          <cell r="D128" t="str">
            <v>U</v>
          </cell>
          <cell r="E128">
            <v>0</v>
          </cell>
          <cell r="F128">
            <v>0</v>
          </cell>
          <cell r="G128">
            <v>0</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cell r="V128">
            <v>0</v>
          </cell>
          <cell r="W128">
            <v>0</v>
          </cell>
          <cell r="X128">
            <v>0</v>
          </cell>
          <cell r="Y128">
            <v>0</v>
          </cell>
          <cell r="AA128">
            <v>0</v>
          </cell>
          <cell r="AB128">
            <v>2742.5706</v>
          </cell>
        </row>
        <row r="129">
          <cell r="A129">
            <v>10125</v>
          </cell>
          <cell r="B129">
            <v>401</v>
          </cell>
          <cell r="C129" t="str">
            <v>Silleta para cruceta de madera.</v>
          </cell>
          <cell r="D129" t="str">
            <v>U</v>
          </cell>
          <cell r="E129">
            <v>0</v>
          </cell>
          <cell r="F129">
            <v>0</v>
          </cell>
          <cell r="G129">
            <v>0</v>
          </cell>
          <cell r="H129">
            <v>0</v>
          </cell>
          <cell r="I129">
            <v>0</v>
          </cell>
          <cell r="J129">
            <v>0</v>
          </cell>
          <cell r="K129">
            <v>0</v>
          </cell>
          <cell r="L129">
            <v>0</v>
          </cell>
          <cell r="M129">
            <v>0</v>
          </cell>
          <cell r="N129">
            <v>0</v>
          </cell>
          <cell r="O129">
            <v>0</v>
          </cell>
          <cell r="P129">
            <v>0</v>
          </cell>
          <cell r="Q129">
            <v>0</v>
          </cell>
          <cell r="R129">
            <v>0</v>
          </cell>
          <cell r="S129">
            <v>0</v>
          </cell>
          <cell r="T129">
            <v>0</v>
          </cell>
          <cell r="U129">
            <v>0</v>
          </cell>
          <cell r="V129">
            <v>0</v>
          </cell>
          <cell r="W129">
            <v>0</v>
          </cell>
          <cell r="X129">
            <v>0</v>
          </cell>
          <cell r="Y129">
            <v>0</v>
          </cell>
          <cell r="AA129">
            <v>0</v>
          </cell>
          <cell r="AB129">
            <v>5002.5</v>
          </cell>
        </row>
        <row r="130">
          <cell r="A130">
            <v>10126</v>
          </cell>
          <cell r="B130">
            <v>411</v>
          </cell>
          <cell r="C130" t="str">
            <v>Suplemento de madera para cruceta 9 x 12 x 2,5 cm</v>
          </cell>
          <cell r="D130" t="str">
            <v>U</v>
          </cell>
          <cell r="E130">
            <v>0</v>
          </cell>
          <cell r="F130">
            <v>0</v>
          </cell>
          <cell r="G130">
            <v>0</v>
          </cell>
          <cell r="H130">
            <v>0</v>
          </cell>
          <cell r="I130">
            <v>0</v>
          </cell>
          <cell r="J130">
            <v>0</v>
          </cell>
          <cell r="K130">
            <v>0</v>
          </cell>
          <cell r="L130">
            <v>0</v>
          </cell>
          <cell r="M130">
            <v>0</v>
          </cell>
          <cell r="N130">
            <v>0</v>
          </cell>
          <cell r="O130">
            <v>0</v>
          </cell>
          <cell r="P130">
            <v>0</v>
          </cell>
          <cell r="Q130">
            <v>0</v>
          </cell>
          <cell r="R130">
            <v>0</v>
          </cell>
          <cell r="S130">
            <v>0</v>
          </cell>
          <cell r="T130">
            <v>0</v>
          </cell>
          <cell r="U130">
            <v>0</v>
          </cell>
          <cell r="V130">
            <v>0</v>
          </cell>
          <cell r="W130">
            <v>0</v>
          </cell>
          <cell r="X130">
            <v>0</v>
          </cell>
          <cell r="Y130">
            <v>0</v>
          </cell>
          <cell r="AA130">
            <v>0</v>
          </cell>
          <cell r="AB130">
            <v>693.67999999999984</v>
          </cell>
        </row>
        <row r="131">
          <cell r="A131">
            <v>10127</v>
          </cell>
          <cell r="B131" t="str">
            <v>0411</v>
          </cell>
          <cell r="C131" t="str">
            <v>Suplemento de madera para cruceta 9x12x2,5cm.</v>
          </cell>
          <cell r="D131" t="str">
            <v>U</v>
          </cell>
          <cell r="E131">
            <v>0</v>
          </cell>
          <cell r="F131">
            <v>0</v>
          </cell>
          <cell r="G131">
            <v>0</v>
          </cell>
          <cell r="H131">
            <v>0</v>
          </cell>
          <cell r="I131">
            <v>0</v>
          </cell>
          <cell r="J131">
            <v>0</v>
          </cell>
          <cell r="K131">
            <v>0</v>
          </cell>
          <cell r="L131">
            <v>0</v>
          </cell>
          <cell r="M131">
            <v>0</v>
          </cell>
          <cell r="N131">
            <v>0</v>
          </cell>
          <cell r="O131">
            <v>0</v>
          </cell>
          <cell r="P131">
            <v>0</v>
          </cell>
          <cell r="Q131">
            <v>0</v>
          </cell>
          <cell r="R131">
            <v>0</v>
          </cell>
          <cell r="S131">
            <v>0</v>
          </cell>
          <cell r="T131">
            <v>0</v>
          </cell>
          <cell r="U131">
            <v>0</v>
          </cell>
          <cell r="V131">
            <v>0</v>
          </cell>
          <cell r="W131">
            <v>0</v>
          </cell>
          <cell r="X131">
            <v>0</v>
          </cell>
          <cell r="Y131">
            <v>0</v>
          </cell>
          <cell r="AA131">
            <v>0</v>
          </cell>
          <cell r="AB131">
            <v>800.4</v>
          </cell>
        </row>
        <row r="132">
          <cell r="A132">
            <v>10128</v>
          </cell>
          <cell r="B132" t="str">
            <v>0412</v>
          </cell>
          <cell r="C132" t="str">
            <v>Suplemento de madera para ext.  poste 30x10x4cm.</v>
          </cell>
          <cell r="D132" t="str">
            <v>U</v>
          </cell>
          <cell r="E132">
            <v>0</v>
          </cell>
          <cell r="F132">
            <v>0</v>
          </cell>
          <cell r="G132">
            <v>0</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cell r="V132">
            <v>0</v>
          </cell>
          <cell r="W132">
            <v>0</v>
          </cell>
          <cell r="X132">
            <v>0</v>
          </cell>
          <cell r="Y132">
            <v>0</v>
          </cell>
          <cell r="AA132">
            <v>0</v>
          </cell>
          <cell r="AB132">
            <v>1760.8799999999997</v>
          </cell>
        </row>
        <row r="133">
          <cell r="A133">
            <v>10129</v>
          </cell>
          <cell r="B133">
            <v>412</v>
          </cell>
          <cell r="C133" t="str">
            <v>Suplemento de madera para ext. poste 30 x 10 x 4 cm</v>
          </cell>
          <cell r="D133" t="str">
            <v>U</v>
          </cell>
          <cell r="E133">
            <v>0</v>
          </cell>
          <cell r="F133">
            <v>0</v>
          </cell>
          <cell r="G133">
            <v>0</v>
          </cell>
          <cell r="H133">
            <v>0</v>
          </cell>
          <cell r="I133">
            <v>0</v>
          </cell>
          <cell r="J133">
            <v>0</v>
          </cell>
          <cell r="K133">
            <v>0</v>
          </cell>
          <cell r="L133">
            <v>0</v>
          </cell>
          <cell r="M133">
            <v>0</v>
          </cell>
          <cell r="N133">
            <v>0</v>
          </cell>
          <cell r="O133">
            <v>0</v>
          </cell>
          <cell r="P133">
            <v>0</v>
          </cell>
          <cell r="Q133">
            <v>0</v>
          </cell>
          <cell r="R133">
            <v>0</v>
          </cell>
          <cell r="S133">
            <v>0</v>
          </cell>
          <cell r="T133">
            <v>0</v>
          </cell>
          <cell r="U133">
            <v>0</v>
          </cell>
          <cell r="V133">
            <v>0</v>
          </cell>
          <cell r="W133">
            <v>0</v>
          </cell>
          <cell r="X133">
            <v>0</v>
          </cell>
          <cell r="Y133">
            <v>0</v>
          </cell>
          <cell r="AA133">
            <v>0</v>
          </cell>
          <cell r="AB133">
            <v>1360.6799999999996</v>
          </cell>
        </row>
        <row r="134">
          <cell r="A134">
            <v>10130</v>
          </cell>
          <cell r="B134" t="str">
            <v>SR-44</v>
          </cell>
          <cell r="C134" t="str">
            <v>Tensor de un puesto tipo cuña para cable antifraude. (2x8+8 y/o 1x8+8)</v>
          </cell>
          <cell r="D134" t="str">
            <v>U</v>
          </cell>
          <cell r="E134">
            <v>0</v>
          </cell>
          <cell r="F134">
            <v>0</v>
          </cell>
          <cell r="G134">
            <v>0</v>
          </cell>
          <cell r="H134">
            <v>0</v>
          </cell>
          <cell r="I134">
            <v>0</v>
          </cell>
          <cell r="J134">
            <v>0</v>
          </cell>
          <cell r="K134">
            <v>0</v>
          </cell>
          <cell r="L134">
            <v>0</v>
          </cell>
          <cell r="M134">
            <v>0</v>
          </cell>
          <cell r="N134">
            <v>0</v>
          </cell>
          <cell r="O134">
            <v>0</v>
          </cell>
          <cell r="P134">
            <v>0</v>
          </cell>
          <cell r="Q134">
            <v>0</v>
          </cell>
          <cell r="R134">
            <v>0</v>
          </cell>
          <cell r="S134">
            <v>0</v>
          </cell>
          <cell r="T134">
            <v>0</v>
          </cell>
          <cell r="U134">
            <v>0</v>
          </cell>
          <cell r="V134">
            <v>0</v>
          </cell>
          <cell r="W134">
            <v>0</v>
          </cell>
          <cell r="X134">
            <v>0</v>
          </cell>
          <cell r="Y134">
            <v>0</v>
          </cell>
          <cell r="AA134">
            <v>0</v>
          </cell>
          <cell r="AB134">
            <v>4502.2499999999991</v>
          </cell>
        </row>
        <row r="135">
          <cell r="A135">
            <v>10131</v>
          </cell>
          <cell r="B135" t="str">
            <v>SR-09</v>
          </cell>
          <cell r="C135" t="str">
            <v>Transformador monofásico de 10 KVA</v>
          </cell>
          <cell r="D135" t="str">
            <v>U</v>
          </cell>
          <cell r="E135">
            <v>0</v>
          </cell>
          <cell r="F135">
            <v>0</v>
          </cell>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cell r="W135">
            <v>0</v>
          </cell>
          <cell r="X135">
            <v>0</v>
          </cell>
          <cell r="Y135">
            <v>0</v>
          </cell>
          <cell r="AA135">
            <v>0</v>
          </cell>
          <cell r="AB135">
            <v>1760879.9999999998</v>
          </cell>
        </row>
        <row r="136">
          <cell r="A136">
            <v>10132</v>
          </cell>
          <cell r="B136" t="str">
            <v>SR-13</v>
          </cell>
          <cell r="C136" t="str">
            <v>Transformador monofásico de 100 KVA</v>
          </cell>
          <cell r="D136" t="str">
            <v>U</v>
          </cell>
          <cell r="E136">
            <v>0</v>
          </cell>
          <cell r="F136">
            <v>0</v>
          </cell>
          <cell r="G136">
            <v>0</v>
          </cell>
          <cell r="H136">
            <v>0</v>
          </cell>
          <cell r="I136">
            <v>0</v>
          </cell>
          <cell r="J136">
            <v>0</v>
          </cell>
          <cell r="K136">
            <v>0</v>
          </cell>
          <cell r="L136">
            <v>0</v>
          </cell>
          <cell r="M136">
            <v>0</v>
          </cell>
          <cell r="N136">
            <v>0</v>
          </cell>
          <cell r="O136">
            <v>0</v>
          </cell>
          <cell r="P136">
            <v>0</v>
          </cell>
          <cell r="Q136">
            <v>0</v>
          </cell>
          <cell r="R136">
            <v>0</v>
          </cell>
          <cell r="S136">
            <v>0</v>
          </cell>
          <cell r="T136">
            <v>0</v>
          </cell>
          <cell r="U136">
            <v>0</v>
          </cell>
          <cell r="V136">
            <v>0</v>
          </cell>
          <cell r="W136">
            <v>0</v>
          </cell>
          <cell r="X136">
            <v>0</v>
          </cell>
          <cell r="Y136">
            <v>0</v>
          </cell>
          <cell r="AA136">
            <v>0</v>
          </cell>
          <cell r="AB136">
            <v>4613138.75</v>
          </cell>
        </row>
        <row r="137">
          <cell r="A137">
            <v>10133</v>
          </cell>
          <cell r="B137">
            <v>5823</v>
          </cell>
          <cell r="C137" t="str">
            <v>Transformador monofásico de 15 KVA</v>
          </cell>
          <cell r="D137" t="str">
            <v>U</v>
          </cell>
          <cell r="E137">
            <v>0</v>
          </cell>
          <cell r="F137">
            <v>0</v>
          </cell>
          <cell r="G137">
            <v>0</v>
          </cell>
          <cell r="H137">
            <v>0</v>
          </cell>
          <cell r="I137">
            <v>0</v>
          </cell>
          <cell r="J137">
            <v>0</v>
          </cell>
          <cell r="K137">
            <v>0</v>
          </cell>
          <cell r="L137">
            <v>0</v>
          </cell>
          <cell r="M137">
            <v>0</v>
          </cell>
          <cell r="N137">
            <v>0</v>
          </cell>
          <cell r="O137">
            <v>0</v>
          </cell>
          <cell r="P137">
            <v>0</v>
          </cell>
          <cell r="Q137">
            <v>0</v>
          </cell>
          <cell r="R137">
            <v>0</v>
          </cell>
          <cell r="S137">
            <v>0</v>
          </cell>
          <cell r="T137">
            <v>0</v>
          </cell>
          <cell r="U137">
            <v>0</v>
          </cell>
          <cell r="V137">
            <v>4</v>
          </cell>
          <cell r="W137">
            <v>0</v>
          </cell>
          <cell r="X137">
            <v>0</v>
          </cell>
          <cell r="Y137">
            <v>0</v>
          </cell>
          <cell r="AA137">
            <v>4</v>
          </cell>
          <cell r="AB137">
            <v>2777692.5</v>
          </cell>
        </row>
        <row r="138">
          <cell r="A138">
            <v>10134</v>
          </cell>
          <cell r="B138" t="str">
            <v>SR-14</v>
          </cell>
          <cell r="C138" t="str">
            <v>Transformador monofásico de 167 KVA</v>
          </cell>
          <cell r="D138" t="str">
            <v>U</v>
          </cell>
          <cell r="E138">
            <v>0</v>
          </cell>
          <cell r="F138">
            <v>0</v>
          </cell>
          <cell r="G138">
            <v>0</v>
          </cell>
          <cell r="H138">
            <v>0</v>
          </cell>
          <cell r="I138">
            <v>0</v>
          </cell>
          <cell r="J138">
            <v>0</v>
          </cell>
          <cell r="K138">
            <v>0</v>
          </cell>
          <cell r="L138">
            <v>0</v>
          </cell>
          <cell r="M138">
            <v>0</v>
          </cell>
          <cell r="N138">
            <v>0</v>
          </cell>
          <cell r="O138">
            <v>0</v>
          </cell>
          <cell r="P138">
            <v>0</v>
          </cell>
          <cell r="Q138">
            <v>0</v>
          </cell>
          <cell r="R138">
            <v>0</v>
          </cell>
          <cell r="S138">
            <v>0</v>
          </cell>
          <cell r="T138">
            <v>0</v>
          </cell>
          <cell r="U138">
            <v>0</v>
          </cell>
          <cell r="V138">
            <v>0</v>
          </cell>
          <cell r="W138">
            <v>0</v>
          </cell>
          <cell r="X138">
            <v>0</v>
          </cell>
          <cell r="Y138">
            <v>0</v>
          </cell>
          <cell r="AA138">
            <v>0</v>
          </cell>
          <cell r="AB138">
            <v>6594128.7499999991</v>
          </cell>
        </row>
        <row r="139">
          <cell r="A139">
            <v>10135</v>
          </cell>
          <cell r="B139">
            <v>5824</v>
          </cell>
          <cell r="C139" t="str">
            <v>Transformador monofásico de 25 KVA 13200 - 240/120 V.</v>
          </cell>
          <cell r="D139" t="str">
            <v>U</v>
          </cell>
          <cell r="E139">
            <v>0</v>
          </cell>
          <cell r="F139">
            <v>0</v>
          </cell>
          <cell r="G139">
            <v>0</v>
          </cell>
          <cell r="H139">
            <v>0</v>
          </cell>
          <cell r="I139">
            <v>0</v>
          </cell>
          <cell r="J139">
            <v>0</v>
          </cell>
          <cell r="K139">
            <v>0</v>
          </cell>
          <cell r="L139">
            <v>0</v>
          </cell>
          <cell r="M139">
            <v>0</v>
          </cell>
          <cell r="N139">
            <v>0</v>
          </cell>
          <cell r="O139">
            <v>0</v>
          </cell>
          <cell r="P139">
            <v>0</v>
          </cell>
          <cell r="Q139">
            <v>0</v>
          </cell>
          <cell r="R139">
            <v>0</v>
          </cell>
          <cell r="S139">
            <v>0</v>
          </cell>
          <cell r="T139">
            <v>0</v>
          </cell>
          <cell r="U139">
            <v>0</v>
          </cell>
          <cell r="V139">
            <v>0</v>
          </cell>
          <cell r="W139">
            <v>0</v>
          </cell>
          <cell r="X139">
            <v>0</v>
          </cell>
          <cell r="Y139">
            <v>0</v>
          </cell>
          <cell r="AA139">
            <v>0</v>
          </cell>
          <cell r="AB139">
            <v>3282727.5</v>
          </cell>
        </row>
        <row r="140">
          <cell r="A140">
            <v>10136</v>
          </cell>
          <cell r="B140" t="str">
            <v>SR-15</v>
          </cell>
          <cell r="C140" t="str">
            <v>Transformador monofásico de 250 KVA</v>
          </cell>
          <cell r="D140" t="str">
            <v>U</v>
          </cell>
          <cell r="E140">
            <v>0</v>
          </cell>
          <cell r="F140">
            <v>0</v>
          </cell>
          <cell r="G140">
            <v>0</v>
          </cell>
          <cell r="H140">
            <v>0</v>
          </cell>
          <cell r="I140">
            <v>0</v>
          </cell>
          <cell r="J140">
            <v>0</v>
          </cell>
          <cell r="K140">
            <v>0</v>
          </cell>
          <cell r="L140">
            <v>0</v>
          </cell>
          <cell r="M140">
            <v>0</v>
          </cell>
          <cell r="N140">
            <v>0</v>
          </cell>
          <cell r="O140">
            <v>0</v>
          </cell>
          <cell r="P140">
            <v>0</v>
          </cell>
          <cell r="Q140">
            <v>0</v>
          </cell>
          <cell r="R140">
            <v>0</v>
          </cell>
          <cell r="S140">
            <v>0</v>
          </cell>
          <cell r="T140">
            <v>0</v>
          </cell>
          <cell r="U140">
            <v>0</v>
          </cell>
          <cell r="V140">
            <v>0</v>
          </cell>
          <cell r="W140">
            <v>0</v>
          </cell>
          <cell r="X140">
            <v>0</v>
          </cell>
          <cell r="Y140">
            <v>0</v>
          </cell>
          <cell r="AA140">
            <v>0</v>
          </cell>
          <cell r="AB140">
            <v>7703850.0000000009</v>
          </cell>
        </row>
        <row r="141">
          <cell r="A141">
            <v>10137</v>
          </cell>
          <cell r="B141" t="str">
            <v>SR-16</v>
          </cell>
          <cell r="C141" t="str">
            <v>Transformador monofásico de 333 KVA</v>
          </cell>
          <cell r="D141" t="str">
            <v>U</v>
          </cell>
          <cell r="E141">
            <v>0</v>
          </cell>
          <cell r="F141">
            <v>0</v>
          </cell>
          <cell r="G141">
            <v>0</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cell r="V141">
            <v>0</v>
          </cell>
          <cell r="W141">
            <v>0</v>
          </cell>
          <cell r="X141">
            <v>0</v>
          </cell>
          <cell r="Y141">
            <v>0</v>
          </cell>
          <cell r="AA141">
            <v>0</v>
          </cell>
          <cell r="AB141">
            <v>9904950</v>
          </cell>
        </row>
        <row r="142">
          <cell r="A142">
            <v>10138</v>
          </cell>
          <cell r="B142" t="str">
            <v>SR-11</v>
          </cell>
          <cell r="C142" t="str">
            <v>Transformador monofásico de 37,5 KVA</v>
          </cell>
          <cell r="D142" t="str">
            <v>U</v>
          </cell>
          <cell r="E142">
            <v>0</v>
          </cell>
          <cell r="F142">
            <v>0</v>
          </cell>
          <cell r="G142">
            <v>0</v>
          </cell>
          <cell r="H142">
            <v>0</v>
          </cell>
          <cell r="I142">
            <v>0</v>
          </cell>
          <cell r="J142">
            <v>0</v>
          </cell>
          <cell r="K142">
            <v>0</v>
          </cell>
          <cell r="L142">
            <v>0</v>
          </cell>
          <cell r="M142">
            <v>0</v>
          </cell>
          <cell r="N142">
            <v>0</v>
          </cell>
          <cell r="O142">
            <v>0</v>
          </cell>
          <cell r="P142">
            <v>0</v>
          </cell>
          <cell r="Q142">
            <v>0</v>
          </cell>
          <cell r="R142">
            <v>0</v>
          </cell>
          <cell r="S142">
            <v>0</v>
          </cell>
          <cell r="T142">
            <v>0</v>
          </cell>
          <cell r="U142">
            <v>0</v>
          </cell>
          <cell r="V142">
            <v>0</v>
          </cell>
          <cell r="W142">
            <v>0</v>
          </cell>
          <cell r="X142">
            <v>0</v>
          </cell>
          <cell r="Y142">
            <v>0</v>
          </cell>
          <cell r="AA142">
            <v>0</v>
          </cell>
          <cell r="AB142">
            <v>4180567.4999999995</v>
          </cell>
        </row>
        <row r="143">
          <cell r="A143">
            <v>10139</v>
          </cell>
          <cell r="B143" t="str">
            <v>SR-08</v>
          </cell>
          <cell r="C143" t="str">
            <v>Transformador monofásico de 5 KVA</v>
          </cell>
          <cell r="D143" t="str">
            <v>U</v>
          </cell>
          <cell r="E143">
            <v>0</v>
          </cell>
          <cell r="F143">
            <v>0</v>
          </cell>
          <cell r="G143">
            <v>0</v>
          </cell>
          <cell r="H143">
            <v>0</v>
          </cell>
          <cell r="I143">
            <v>0</v>
          </cell>
          <cell r="J143">
            <v>0</v>
          </cell>
          <cell r="K143">
            <v>0</v>
          </cell>
          <cell r="L143">
            <v>0</v>
          </cell>
          <cell r="M143">
            <v>0</v>
          </cell>
          <cell r="N143">
            <v>0</v>
          </cell>
          <cell r="O143">
            <v>0</v>
          </cell>
          <cell r="P143">
            <v>0</v>
          </cell>
          <cell r="Q143">
            <v>0</v>
          </cell>
          <cell r="R143">
            <v>0</v>
          </cell>
          <cell r="S143">
            <v>0</v>
          </cell>
          <cell r="T143">
            <v>0</v>
          </cell>
          <cell r="U143">
            <v>0</v>
          </cell>
          <cell r="V143">
            <v>0</v>
          </cell>
          <cell r="W143">
            <v>0</v>
          </cell>
          <cell r="X143">
            <v>0</v>
          </cell>
          <cell r="Y143">
            <v>0</v>
          </cell>
          <cell r="AA143">
            <v>0</v>
          </cell>
          <cell r="AB143">
            <v>1357345</v>
          </cell>
        </row>
        <row r="144">
          <cell r="A144">
            <v>10140</v>
          </cell>
          <cell r="B144" t="str">
            <v>SR-12</v>
          </cell>
          <cell r="C144" t="str">
            <v>Transformador monofásico de 50 KVA</v>
          </cell>
          <cell r="D144" t="str">
            <v>U</v>
          </cell>
          <cell r="E144">
            <v>0</v>
          </cell>
          <cell r="F144">
            <v>0</v>
          </cell>
          <cell r="G144">
            <v>0</v>
          </cell>
          <cell r="H144">
            <v>0</v>
          </cell>
          <cell r="I144">
            <v>0</v>
          </cell>
          <cell r="J144">
            <v>0</v>
          </cell>
          <cell r="K144">
            <v>0</v>
          </cell>
          <cell r="L144">
            <v>0</v>
          </cell>
          <cell r="M144">
            <v>0</v>
          </cell>
          <cell r="N144">
            <v>0</v>
          </cell>
          <cell r="O144">
            <v>0</v>
          </cell>
          <cell r="P144">
            <v>0</v>
          </cell>
          <cell r="Q144">
            <v>0</v>
          </cell>
          <cell r="R144">
            <v>0</v>
          </cell>
          <cell r="S144">
            <v>0</v>
          </cell>
          <cell r="T144">
            <v>0</v>
          </cell>
          <cell r="U144">
            <v>0</v>
          </cell>
          <cell r="V144">
            <v>0</v>
          </cell>
          <cell r="W144">
            <v>0</v>
          </cell>
          <cell r="X144">
            <v>0</v>
          </cell>
          <cell r="Y144">
            <v>0</v>
          </cell>
          <cell r="AA144">
            <v>0</v>
          </cell>
          <cell r="AB144">
            <v>4882005</v>
          </cell>
        </row>
        <row r="145">
          <cell r="A145">
            <v>10141</v>
          </cell>
          <cell r="B145">
            <v>5827</v>
          </cell>
          <cell r="C145" t="str">
            <v>Transformador monofásico de 75 KVA 13200 - 240/120 V.</v>
          </cell>
          <cell r="D145" t="str">
            <v>U</v>
          </cell>
          <cell r="E145">
            <v>0</v>
          </cell>
          <cell r="F145">
            <v>0</v>
          </cell>
          <cell r="G145">
            <v>0</v>
          </cell>
          <cell r="H145">
            <v>0</v>
          </cell>
          <cell r="I145">
            <v>0</v>
          </cell>
          <cell r="J145">
            <v>0</v>
          </cell>
          <cell r="K145">
            <v>0</v>
          </cell>
          <cell r="L145">
            <v>0</v>
          </cell>
          <cell r="M145">
            <v>0</v>
          </cell>
          <cell r="N145">
            <v>0</v>
          </cell>
          <cell r="O145">
            <v>0</v>
          </cell>
          <cell r="P145">
            <v>0</v>
          </cell>
          <cell r="Q145">
            <v>0</v>
          </cell>
          <cell r="R145">
            <v>0</v>
          </cell>
          <cell r="S145">
            <v>0</v>
          </cell>
          <cell r="T145">
            <v>0</v>
          </cell>
          <cell r="U145">
            <v>0</v>
          </cell>
          <cell r="V145">
            <v>0</v>
          </cell>
          <cell r="W145">
            <v>0</v>
          </cell>
          <cell r="X145">
            <v>0</v>
          </cell>
          <cell r="Y145">
            <v>0</v>
          </cell>
          <cell r="AA145">
            <v>0</v>
          </cell>
          <cell r="AB145">
            <v>6172650</v>
          </cell>
        </row>
        <row r="146">
          <cell r="A146">
            <v>10142</v>
          </cell>
          <cell r="B146" t="str">
            <v>SR-32</v>
          </cell>
          <cell r="C146" t="str">
            <v>Transformador trifásico de 112,5 KVA</v>
          </cell>
          <cell r="D146" t="str">
            <v>U</v>
          </cell>
          <cell r="E146">
            <v>0</v>
          </cell>
          <cell r="F146">
            <v>0</v>
          </cell>
          <cell r="G146">
            <v>0</v>
          </cell>
          <cell r="H146">
            <v>0</v>
          </cell>
          <cell r="I146">
            <v>0</v>
          </cell>
          <cell r="J146">
            <v>0</v>
          </cell>
          <cell r="K146">
            <v>0</v>
          </cell>
          <cell r="L146">
            <v>0</v>
          </cell>
          <cell r="M146">
            <v>0</v>
          </cell>
          <cell r="N146">
            <v>0</v>
          </cell>
          <cell r="O146">
            <v>0</v>
          </cell>
          <cell r="P146">
            <v>0</v>
          </cell>
          <cell r="Q146">
            <v>0</v>
          </cell>
          <cell r="R146">
            <v>0</v>
          </cell>
          <cell r="S146">
            <v>0</v>
          </cell>
          <cell r="T146">
            <v>0</v>
          </cell>
          <cell r="U146">
            <v>0</v>
          </cell>
          <cell r="V146">
            <v>0</v>
          </cell>
          <cell r="W146">
            <v>0</v>
          </cell>
          <cell r="X146">
            <v>0</v>
          </cell>
          <cell r="Y146">
            <v>0</v>
          </cell>
          <cell r="AA146">
            <v>0</v>
          </cell>
          <cell r="AB146">
            <v>10493505</v>
          </cell>
        </row>
        <row r="147">
          <cell r="A147">
            <v>10143</v>
          </cell>
          <cell r="B147" t="str">
            <v>SR-28</v>
          </cell>
          <cell r="C147" t="str">
            <v>Transformador trifásico de 15 KVA</v>
          </cell>
          <cell r="D147" t="str">
            <v>U</v>
          </cell>
          <cell r="E147">
            <v>0</v>
          </cell>
          <cell r="F147">
            <v>0</v>
          </cell>
          <cell r="G147">
            <v>0</v>
          </cell>
          <cell r="H147">
            <v>0</v>
          </cell>
          <cell r="I147">
            <v>0</v>
          </cell>
          <cell r="J147">
            <v>0</v>
          </cell>
          <cell r="K147">
            <v>0</v>
          </cell>
          <cell r="L147">
            <v>0</v>
          </cell>
          <cell r="M147">
            <v>0</v>
          </cell>
          <cell r="N147">
            <v>0</v>
          </cell>
          <cell r="O147">
            <v>0</v>
          </cell>
          <cell r="P147">
            <v>0</v>
          </cell>
          <cell r="Q147">
            <v>0</v>
          </cell>
          <cell r="R147">
            <v>0</v>
          </cell>
          <cell r="S147">
            <v>0</v>
          </cell>
          <cell r="T147">
            <v>0</v>
          </cell>
          <cell r="U147">
            <v>0</v>
          </cell>
          <cell r="V147">
            <v>0</v>
          </cell>
          <cell r="W147">
            <v>0</v>
          </cell>
          <cell r="X147">
            <v>0</v>
          </cell>
          <cell r="Y147">
            <v>0</v>
          </cell>
          <cell r="AA147">
            <v>0</v>
          </cell>
          <cell r="AB147">
            <v>5106465</v>
          </cell>
        </row>
        <row r="148">
          <cell r="A148">
            <v>10144</v>
          </cell>
          <cell r="B148" t="str">
            <v>SR-33</v>
          </cell>
          <cell r="C148" t="str">
            <v>Transformador trifásico de 150 KVA</v>
          </cell>
          <cell r="D148" t="str">
            <v>U</v>
          </cell>
          <cell r="E148">
            <v>0</v>
          </cell>
          <cell r="F148">
            <v>0</v>
          </cell>
          <cell r="G148">
            <v>0</v>
          </cell>
          <cell r="H148">
            <v>0</v>
          </cell>
          <cell r="I148">
            <v>0</v>
          </cell>
          <cell r="J148">
            <v>0</v>
          </cell>
          <cell r="K148">
            <v>0</v>
          </cell>
          <cell r="L148">
            <v>0</v>
          </cell>
          <cell r="M148">
            <v>0</v>
          </cell>
          <cell r="N148">
            <v>0</v>
          </cell>
          <cell r="O148">
            <v>0</v>
          </cell>
          <cell r="P148">
            <v>0</v>
          </cell>
          <cell r="Q148">
            <v>0</v>
          </cell>
          <cell r="R148">
            <v>0</v>
          </cell>
          <cell r="S148">
            <v>0</v>
          </cell>
          <cell r="T148">
            <v>0</v>
          </cell>
          <cell r="U148">
            <v>0</v>
          </cell>
          <cell r="V148">
            <v>0</v>
          </cell>
          <cell r="W148">
            <v>0</v>
          </cell>
          <cell r="X148">
            <v>0</v>
          </cell>
          <cell r="Y148">
            <v>0</v>
          </cell>
          <cell r="AA148">
            <v>0</v>
          </cell>
          <cell r="AB148">
            <v>8104049.9999999981</v>
          </cell>
        </row>
        <row r="149">
          <cell r="A149">
            <v>10145</v>
          </cell>
          <cell r="B149" t="str">
            <v>SR-34</v>
          </cell>
          <cell r="C149" t="str">
            <v>Transformador trifásico de 225 KVA</v>
          </cell>
          <cell r="D149" t="str">
            <v>U</v>
          </cell>
          <cell r="E149">
            <v>0</v>
          </cell>
          <cell r="F149">
            <v>0</v>
          </cell>
          <cell r="G149">
            <v>0</v>
          </cell>
          <cell r="H149">
            <v>0</v>
          </cell>
          <cell r="I149">
            <v>0</v>
          </cell>
          <cell r="J149">
            <v>0</v>
          </cell>
          <cell r="K149">
            <v>0</v>
          </cell>
          <cell r="L149">
            <v>0</v>
          </cell>
          <cell r="M149">
            <v>0</v>
          </cell>
          <cell r="N149">
            <v>0</v>
          </cell>
          <cell r="O149">
            <v>0</v>
          </cell>
          <cell r="P149">
            <v>0</v>
          </cell>
          <cell r="Q149">
            <v>0</v>
          </cell>
          <cell r="R149">
            <v>0</v>
          </cell>
          <cell r="S149">
            <v>0</v>
          </cell>
          <cell r="T149">
            <v>0</v>
          </cell>
          <cell r="U149">
            <v>0</v>
          </cell>
          <cell r="V149">
            <v>0</v>
          </cell>
          <cell r="W149">
            <v>0</v>
          </cell>
          <cell r="X149">
            <v>0</v>
          </cell>
          <cell r="Y149">
            <v>0</v>
          </cell>
          <cell r="AA149">
            <v>0</v>
          </cell>
          <cell r="AB149">
            <v>9274634.9999999981</v>
          </cell>
        </row>
        <row r="150">
          <cell r="A150">
            <v>10146</v>
          </cell>
          <cell r="B150" t="str">
            <v>SR-29</v>
          </cell>
          <cell r="C150" t="str">
            <v>Transformador trifásico de 30 KVA</v>
          </cell>
          <cell r="D150" t="str">
            <v>U</v>
          </cell>
          <cell r="E150">
            <v>0</v>
          </cell>
          <cell r="F150">
            <v>0</v>
          </cell>
          <cell r="G150">
            <v>0</v>
          </cell>
          <cell r="H150">
            <v>0</v>
          </cell>
          <cell r="I150">
            <v>0</v>
          </cell>
          <cell r="J150">
            <v>0</v>
          </cell>
          <cell r="K150">
            <v>0</v>
          </cell>
          <cell r="L150">
            <v>0</v>
          </cell>
          <cell r="M150">
            <v>0</v>
          </cell>
          <cell r="N150">
            <v>0</v>
          </cell>
          <cell r="O150">
            <v>0</v>
          </cell>
          <cell r="P150">
            <v>0</v>
          </cell>
          <cell r="Q150">
            <v>0</v>
          </cell>
          <cell r="R150">
            <v>0</v>
          </cell>
          <cell r="S150">
            <v>0</v>
          </cell>
          <cell r="T150">
            <v>0</v>
          </cell>
          <cell r="U150">
            <v>0</v>
          </cell>
          <cell r="V150">
            <v>0</v>
          </cell>
          <cell r="W150">
            <v>0</v>
          </cell>
          <cell r="X150">
            <v>0</v>
          </cell>
          <cell r="Y150">
            <v>0</v>
          </cell>
          <cell r="AA150">
            <v>0</v>
          </cell>
          <cell r="AB150">
            <v>5415097.5</v>
          </cell>
        </row>
        <row r="151">
          <cell r="A151">
            <v>10147</v>
          </cell>
          <cell r="B151" t="str">
            <v>SR-35</v>
          </cell>
          <cell r="C151" t="str">
            <v>Transformador trifásico de 300 KVA</v>
          </cell>
          <cell r="D151" t="str">
            <v>U</v>
          </cell>
          <cell r="E151">
            <v>0</v>
          </cell>
          <cell r="F151">
            <v>0</v>
          </cell>
          <cell r="G151">
            <v>0</v>
          </cell>
          <cell r="H151">
            <v>0</v>
          </cell>
          <cell r="I151">
            <v>0</v>
          </cell>
          <cell r="J151">
            <v>0</v>
          </cell>
          <cell r="K151">
            <v>0</v>
          </cell>
          <cell r="L151">
            <v>0</v>
          </cell>
          <cell r="M151">
            <v>0</v>
          </cell>
          <cell r="N151">
            <v>0</v>
          </cell>
          <cell r="O151">
            <v>0</v>
          </cell>
          <cell r="P151">
            <v>0</v>
          </cell>
          <cell r="Q151">
            <v>0</v>
          </cell>
          <cell r="R151">
            <v>0</v>
          </cell>
          <cell r="S151">
            <v>0</v>
          </cell>
          <cell r="T151">
            <v>0</v>
          </cell>
          <cell r="U151">
            <v>0</v>
          </cell>
          <cell r="V151">
            <v>0</v>
          </cell>
          <cell r="W151">
            <v>0</v>
          </cell>
          <cell r="X151">
            <v>0</v>
          </cell>
          <cell r="Y151">
            <v>0</v>
          </cell>
          <cell r="AA151">
            <v>0</v>
          </cell>
          <cell r="AB151">
            <v>11265630</v>
          </cell>
        </row>
        <row r="152">
          <cell r="A152">
            <v>10148</v>
          </cell>
          <cell r="B152" t="str">
            <v>SR-36</v>
          </cell>
          <cell r="C152" t="str">
            <v>Transformador trifásico de 400 KVA</v>
          </cell>
          <cell r="D152" t="str">
            <v>U</v>
          </cell>
          <cell r="E152">
            <v>0</v>
          </cell>
          <cell r="F152">
            <v>0</v>
          </cell>
          <cell r="G152">
            <v>0</v>
          </cell>
          <cell r="H152">
            <v>0</v>
          </cell>
          <cell r="I152">
            <v>0</v>
          </cell>
          <cell r="J152">
            <v>0</v>
          </cell>
          <cell r="K152">
            <v>0</v>
          </cell>
          <cell r="L152">
            <v>0</v>
          </cell>
          <cell r="M152">
            <v>0</v>
          </cell>
          <cell r="N152">
            <v>0</v>
          </cell>
          <cell r="O152">
            <v>0</v>
          </cell>
          <cell r="P152">
            <v>0</v>
          </cell>
          <cell r="Q152">
            <v>0</v>
          </cell>
          <cell r="R152">
            <v>0</v>
          </cell>
          <cell r="S152">
            <v>0</v>
          </cell>
          <cell r="T152">
            <v>0</v>
          </cell>
          <cell r="U152">
            <v>0</v>
          </cell>
          <cell r="V152">
            <v>0</v>
          </cell>
          <cell r="W152">
            <v>0</v>
          </cell>
          <cell r="X152">
            <v>0</v>
          </cell>
          <cell r="Y152">
            <v>0</v>
          </cell>
          <cell r="AA152">
            <v>0</v>
          </cell>
          <cell r="AB152">
            <v>13146569.999999998</v>
          </cell>
        </row>
        <row r="153">
          <cell r="A153">
            <v>10149</v>
          </cell>
          <cell r="B153" t="str">
            <v>SR-30</v>
          </cell>
          <cell r="C153" t="str">
            <v>Transformador trifásico de 45 KVA</v>
          </cell>
          <cell r="D153" t="str">
            <v>U</v>
          </cell>
          <cell r="E153">
            <v>0</v>
          </cell>
          <cell r="F153">
            <v>0</v>
          </cell>
          <cell r="G153">
            <v>0</v>
          </cell>
          <cell r="H153">
            <v>0</v>
          </cell>
          <cell r="I153">
            <v>0</v>
          </cell>
          <cell r="J153">
            <v>0</v>
          </cell>
          <cell r="K153">
            <v>0</v>
          </cell>
          <cell r="L153">
            <v>0</v>
          </cell>
          <cell r="M153">
            <v>0</v>
          </cell>
          <cell r="N153">
            <v>0</v>
          </cell>
          <cell r="O153">
            <v>0</v>
          </cell>
          <cell r="P153">
            <v>0</v>
          </cell>
          <cell r="Q153">
            <v>0</v>
          </cell>
          <cell r="R153">
            <v>0</v>
          </cell>
          <cell r="S153">
            <v>0</v>
          </cell>
          <cell r="T153">
            <v>0</v>
          </cell>
          <cell r="U153">
            <v>0</v>
          </cell>
          <cell r="V153">
            <v>0</v>
          </cell>
          <cell r="W153">
            <v>0</v>
          </cell>
          <cell r="X153">
            <v>0</v>
          </cell>
          <cell r="Y153">
            <v>0</v>
          </cell>
          <cell r="AA153">
            <v>0</v>
          </cell>
          <cell r="AB153">
            <v>6481282.5</v>
          </cell>
        </row>
        <row r="154">
          <cell r="A154">
            <v>10150</v>
          </cell>
          <cell r="B154" t="str">
            <v>SR-37</v>
          </cell>
          <cell r="C154" t="str">
            <v>Transformador trifásico de 500 KVA</v>
          </cell>
          <cell r="D154" t="str">
            <v>U</v>
          </cell>
          <cell r="E154">
            <v>0</v>
          </cell>
          <cell r="F154">
            <v>0</v>
          </cell>
          <cell r="G154">
            <v>0</v>
          </cell>
          <cell r="H154">
            <v>0</v>
          </cell>
          <cell r="I154">
            <v>0</v>
          </cell>
          <cell r="J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AA154">
            <v>0</v>
          </cell>
          <cell r="AB154">
            <v>15767879.999999996</v>
          </cell>
        </row>
        <row r="155">
          <cell r="A155">
            <v>10151</v>
          </cell>
          <cell r="B155" t="str">
            <v>SR-31</v>
          </cell>
          <cell r="C155" t="str">
            <v>Transformador trifásico de 75 KVA</v>
          </cell>
          <cell r="D155" t="str">
            <v>U</v>
          </cell>
          <cell r="E155">
            <v>0</v>
          </cell>
          <cell r="F155">
            <v>0</v>
          </cell>
          <cell r="G155">
            <v>0</v>
          </cell>
          <cell r="H155">
            <v>0</v>
          </cell>
          <cell r="I155">
            <v>0</v>
          </cell>
          <cell r="J155">
            <v>0</v>
          </cell>
          <cell r="K155">
            <v>0</v>
          </cell>
          <cell r="L155">
            <v>0</v>
          </cell>
          <cell r="M155">
            <v>0</v>
          </cell>
          <cell r="N155">
            <v>0</v>
          </cell>
          <cell r="O155">
            <v>0</v>
          </cell>
          <cell r="P155">
            <v>0</v>
          </cell>
          <cell r="Q155">
            <v>0</v>
          </cell>
          <cell r="R155">
            <v>0</v>
          </cell>
          <cell r="S155">
            <v>0</v>
          </cell>
          <cell r="T155">
            <v>0</v>
          </cell>
          <cell r="U155">
            <v>0</v>
          </cell>
          <cell r="V155">
            <v>0</v>
          </cell>
          <cell r="W155">
            <v>0</v>
          </cell>
          <cell r="X155">
            <v>0</v>
          </cell>
          <cell r="Y155">
            <v>0</v>
          </cell>
          <cell r="AA155">
            <v>0</v>
          </cell>
          <cell r="AB155">
            <v>8052502.4999999991</v>
          </cell>
        </row>
        <row r="156">
          <cell r="A156">
            <v>10152</v>
          </cell>
          <cell r="B156">
            <v>2901</v>
          </cell>
          <cell r="C156" t="str">
            <v>Tubo conduit metálico de 3 m  x 1/2"</v>
          </cell>
          <cell r="D156" t="str">
            <v>U</v>
          </cell>
          <cell r="E156">
            <v>0</v>
          </cell>
          <cell r="F156">
            <v>0</v>
          </cell>
          <cell r="G156">
            <v>0</v>
          </cell>
          <cell r="H156">
            <v>0</v>
          </cell>
          <cell r="I156">
            <v>0</v>
          </cell>
          <cell r="J156">
            <v>0</v>
          </cell>
          <cell r="K156">
            <v>0</v>
          </cell>
          <cell r="L156">
            <v>0</v>
          </cell>
          <cell r="M156">
            <v>0</v>
          </cell>
          <cell r="N156">
            <v>0</v>
          </cell>
          <cell r="O156">
            <v>0</v>
          </cell>
          <cell r="P156">
            <v>0</v>
          </cell>
          <cell r="Q156">
            <v>0</v>
          </cell>
          <cell r="R156">
            <v>0</v>
          </cell>
          <cell r="S156">
            <v>4</v>
          </cell>
          <cell r="T156">
            <v>0</v>
          </cell>
          <cell r="U156">
            <v>0</v>
          </cell>
          <cell r="V156">
            <v>4</v>
          </cell>
          <cell r="W156">
            <v>0</v>
          </cell>
          <cell r="X156">
            <v>0</v>
          </cell>
          <cell r="Y156">
            <v>0</v>
          </cell>
          <cell r="AA156">
            <v>8</v>
          </cell>
          <cell r="AB156">
            <v>6635.2000000000007</v>
          </cell>
        </row>
        <row r="157">
          <cell r="A157">
            <v>10153</v>
          </cell>
          <cell r="B157">
            <v>2512</v>
          </cell>
          <cell r="C157" t="str">
            <v>Tuerca de ojo alargado para 5/8"</v>
          </cell>
          <cell r="D157" t="str">
            <v>U</v>
          </cell>
          <cell r="E157">
            <v>0</v>
          </cell>
          <cell r="F157">
            <v>0</v>
          </cell>
          <cell r="G157">
            <v>0</v>
          </cell>
          <cell r="H157">
            <v>0</v>
          </cell>
          <cell r="I157">
            <v>0</v>
          </cell>
          <cell r="J157">
            <v>0</v>
          </cell>
          <cell r="K157">
            <v>0</v>
          </cell>
          <cell r="L157">
            <v>0</v>
          </cell>
          <cell r="M157">
            <v>0</v>
          </cell>
          <cell r="N157">
            <v>0</v>
          </cell>
          <cell r="O157">
            <v>0</v>
          </cell>
          <cell r="P157">
            <v>0</v>
          </cell>
          <cell r="Q157">
            <v>0</v>
          </cell>
          <cell r="R157">
            <v>12</v>
          </cell>
          <cell r="S157">
            <v>0</v>
          </cell>
          <cell r="T157">
            <v>0</v>
          </cell>
          <cell r="U157">
            <v>0</v>
          </cell>
          <cell r="V157">
            <v>0</v>
          </cell>
          <cell r="W157">
            <v>0</v>
          </cell>
          <cell r="X157">
            <v>0</v>
          </cell>
          <cell r="Y157">
            <v>0</v>
          </cell>
          <cell r="AA157">
            <v>12</v>
          </cell>
          <cell r="AB157">
            <v>8184.9599999999991</v>
          </cell>
        </row>
        <row r="158">
          <cell r="A158">
            <v>10154</v>
          </cell>
          <cell r="B158">
            <v>3001</v>
          </cell>
          <cell r="C158" t="str">
            <v>Varilla copperweld con conector de 5/8" x 1.8m</v>
          </cell>
          <cell r="D158" t="str">
            <v>U</v>
          </cell>
          <cell r="E158">
            <v>0</v>
          </cell>
          <cell r="F158">
            <v>0</v>
          </cell>
          <cell r="G158">
            <v>0</v>
          </cell>
          <cell r="H158">
            <v>0</v>
          </cell>
          <cell r="I158">
            <v>0</v>
          </cell>
          <cell r="J158">
            <v>0</v>
          </cell>
          <cell r="K158">
            <v>0</v>
          </cell>
          <cell r="L158">
            <v>0</v>
          </cell>
          <cell r="M158">
            <v>0</v>
          </cell>
          <cell r="N158">
            <v>0</v>
          </cell>
          <cell r="O158">
            <v>0</v>
          </cell>
          <cell r="P158">
            <v>0</v>
          </cell>
          <cell r="Q158">
            <v>0</v>
          </cell>
          <cell r="R158">
            <v>0</v>
          </cell>
          <cell r="S158">
            <v>4</v>
          </cell>
          <cell r="T158">
            <v>0</v>
          </cell>
          <cell r="U158">
            <v>0</v>
          </cell>
          <cell r="V158">
            <v>4</v>
          </cell>
          <cell r="W158">
            <v>0</v>
          </cell>
          <cell r="X158">
            <v>0</v>
          </cell>
          <cell r="Y158">
            <v>0</v>
          </cell>
          <cell r="AA158">
            <v>8</v>
          </cell>
          <cell r="AB158">
            <v>44822.399999999994</v>
          </cell>
        </row>
        <row r="159">
          <cell r="A159">
            <v>10155</v>
          </cell>
          <cell r="B159">
            <v>2604</v>
          </cell>
          <cell r="C159" t="str">
            <v>Varilla de anclaje de acero de 1.8m x 5/8"</v>
          </cell>
          <cell r="D159" t="str">
            <v>U</v>
          </cell>
          <cell r="E159">
            <v>0</v>
          </cell>
          <cell r="F159">
            <v>0</v>
          </cell>
          <cell r="G159">
            <v>0</v>
          </cell>
          <cell r="H159">
            <v>0</v>
          </cell>
          <cell r="I159">
            <v>0</v>
          </cell>
          <cell r="J159">
            <v>0</v>
          </cell>
          <cell r="K159">
            <v>0</v>
          </cell>
          <cell r="L159">
            <v>0</v>
          </cell>
          <cell r="M159">
            <v>15</v>
          </cell>
          <cell r="N159">
            <v>35</v>
          </cell>
          <cell r="O159">
            <v>0</v>
          </cell>
          <cell r="P159">
            <v>0</v>
          </cell>
          <cell r="Q159">
            <v>0</v>
          </cell>
          <cell r="R159">
            <v>0</v>
          </cell>
          <cell r="S159">
            <v>0</v>
          </cell>
          <cell r="T159">
            <v>0</v>
          </cell>
          <cell r="U159">
            <v>0</v>
          </cell>
          <cell r="V159">
            <v>0</v>
          </cell>
          <cell r="W159">
            <v>0</v>
          </cell>
          <cell r="X159">
            <v>0</v>
          </cell>
          <cell r="Y159">
            <v>0</v>
          </cell>
          <cell r="AA159">
            <v>50</v>
          </cell>
          <cell r="AB159">
            <v>18008.079539999995</v>
          </cell>
        </row>
        <row r="160">
          <cell r="A160">
            <v>10156</v>
          </cell>
          <cell r="B160">
            <v>2701</v>
          </cell>
          <cell r="C160" t="str">
            <v>Vigueta de concreto tipo A</v>
          </cell>
          <cell r="D160" t="str">
            <v>U</v>
          </cell>
          <cell r="E160">
            <v>0</v>
          </cell>
          <cell r="F160">
            <v>0</v>
          </cell>
          <cell r="G160">
            <v>0</v>
          </cell>
          <cell r="H160">
            <v>0</v>
          </cell>
          <cell r="I160">
            <v>0</v>
          </cell>
          <cell r="J160">
            <v>0</v>
          </cell>
          <cell r="K160">
            <v>0</v>
          </cell>
          <cell r="L160">
            <v>0</v>
          </cell>
          <cell r="M160">
            <v>15</v>
          </cell>
          <cell r="N160">
            <v>35</v>
          </cell>
          <cell r="O160">
            <v>0</v>
          </cell>
          <cell r="P160">
            <v>0</v>
          </cell>
          <cell r="Q160">
            <v>0</v>
          </cell>
          <cell r="R160">
            <v>0</v>
          </cell>
          <cell r="S160">
            <v>0</v>
          </cell>
          <cell r="T160">
            <v>0</v>
          </cell>
          <cell r="U160">
            <v>0</v>
          </cell>
          <cell r="V160">
            <v>0</v>
          </cell>
          <cell r="W160">
            <v>0</v>
          </cell>
          <cell r="X160">
            <v>0</v>
          </cell>
          <cell r="Y160">
            <v>0</v>
          </cell>
          <cell r="AA160">
            <v>50</v>
          </cell>
          <cell r="AB160">
            <v>8500.2479999999996</v>
          </cell>
        </row>
        <row r="161">
          <cell r="A161">
            <v>10157</v>
          </cell>
          <cell r="B161">
            <v>1024</v>
          </cell>
          <cell r="C161" t="str">
            <v>Conector de un perno bimetálico (Para varilla cooperweld)</v>
          </cell>
          <cell r="D161" t="str">
            <v>U</v>
          </cell>
          <cell r="E161">
            <v>0</v>
          </cell>
          <cell r="F161">
            <v>0</v>
          </cell>
          <cell r="G161">
            <v>0</v>
          </cell>
          <cell r="H161">
            <v>0</v>
          </cell>
          <cell r="I161">
            <v>0</v>
          </cell>
          <cell r="J161">
            <v>0</v>
          </cell>
          <cell r="K161">
            <v>0</v>
          </cell>
          <cell r="L161">
            <v>0</v>
          </cell>
          <cell r="M161">
            <v>0</v>
          </cell>
          <cell r="N161">
            <v>0</v>
          </cell>
          <cell r="O161">
            <v>0</v>
          </cell>
          <cell r="P161">
            <v>0</v>
          </cell>
          <cell r="Q161">
            <v>0</v>
          </cell>
          <cell r="R161">
            <v>0</v>
          </cell>
          <cell r="S161">
            <v>4</v>
          </cell>
          <cell r="T161">
            <v>0</v>
          </cell>
          <cell r="U161">
            <v>0</v>
          </cell>
          <cell r="V161">
            <v>0</v>
          </cell>
          <cell r="W161">
            <v>0</v>
          </cell>
          <cell r="X161">
            <v>0</v>
          </cell>
          <cell r="Y161">
            <v>0</v>
          </cell>
          <cell r="AA161">
            <v>4</v>
          </cell>
          <cell r="AB161">
            <v>2467.8999999999996</v>
          </cell>
        </row>
        <row r="162">
          <cell r="A162">
            <v>10158</v>
          </cell>
          <cell r="C162" t="str">
            <v>Cinta  aislante de 18 mm.</v>
          </cell>
          <cell r="D162" t="str">
            <v>U</v>
          </cell>
          <cell r="E162">
            <v>0.22</v>
          </cell>
          <cell r="F162">
            <v>0.03</v>
          </cell>
          <cell r="G162">
            <v>0.18</v>
          </cell>
          <cell r="H162">
            <v>0.01</v>
          </cell>
          <cell r="I162">
            <v>0</v>
          </cell>
          <cell r="J162">
            <v>0</v>
          </cell>
          <cell r="K162">
            <v>0</v>
          </cell>
          <cell r="L162">
            <v>0</v>
          </cell>
          <cell r="M162">
            <v>0</v>
          </cell>
          <cell r="N162">
            <v>0</v>
          </cell>
          <cell r="O162">
            <v>0</v>
          </cell>
          <cell r="P162">
            <v>0</v>
          </cell>
          <cell r="Q162">
            <v>0</v>
          </cell>
          <cell r="R162">
            <v>0</v>
          </cell>
          <cell r="S162">
            <v>0</v>
          </cell>
          <cell r="T162">
            <v>0</v>
          </cell>
          <cell r="U162">
            <v>0</v>
          </cell>
          <cell r="V162">
            <v>0</v>
          </cell>
          <cell r="W162">
            <v>0</v>
          </cell>
          <cell r="X162">
            <v>0</v>
          </cell>
          <cell r="Y162">
            <v>0</v>
          </cell>
          <cell r="AA162">
            <v>0.44</v>
          </cell>
          <cell r="AB162">
            <v>6499.9149999999991</v>
          </cell>
        </row>
        <row r="163">
          <cell r="A163">
            <v>10159</v>
          </cell>
          <cell r="C163" t="str">
            <v>Cinta autofundente de 18 mm.</v>
          </cell>
          <cell r="D163" t="str">
            <v>U</v>
          </cell>
          <cell r="E163">
            <v>0.22</v>
          </cell>
          <cell r="F163">
            <v>0.03</v>
          </cell>
          <cell r="G163">
            <v>0.18</v>
          </cell>
          <cell r="H163">
            <v>0.01</v>
          </cell>
          <cell r="I163">
            <v>0</v>
          </cell>
          <cell r="J163">
            <v>0</v>
          </cell>
          <cell r="K163">
            <v>0</v>
          </cell>
          <cell r="L163">
            <v>0</v>
          </cell>
          <cell r="M163">
            <v>0</v>
          </cell>
          <cell r="N163">
            <v>0</v>
          </cell>
          <cell r="O163">
            <v>0</v>
          </cell>
          <cell r="P163">
            <v>0</v>
          </cell>
          <cell r="Q163">
            <v>0</v>
          </cell>
          <cell r="R163">
            <v>0</v>
          </cell>
          <cell r="S163">
            <v>0</v>
          </cell>
          <cell r="T163">
            <v>0</v>
          </cell>
          <cell r="U163">
            <v>0</v>
          </cell>
          <cell r="V163">
            <v>0</v>
          </cell>
          <cell r="W163">
            <v>0</v>
          </cell>
          <cell r="X163">
            <v>0</v>
          </cell>
          <cell r="Y163">
            <v>0</v>
          </cell>
          <cell r="AA163">
            <v>0.44</v>
          </cell>
          <cell r="AB163">
            <v>19999.994999999999</v>
          </cell>
        </row>
        <row r="164">
          <cell r="A164">
            <v>10160</v>
          </cell>
          <cell r="B164">
            <v>1801</v>
          </cell>
          <cell r="C164" t="str">
            <v>Percha acanalada de un puesto</v>
          </cell>
          <cell r="D164" t="str">
            <v>U</v>
          </cell>
          <cell r="E164">
            <v>0</v>
          </cell>
          <cell r="F164">
            <v>3</v>
          </cell>
          <cell r="G164">
            <v>18</v>
          </cell>
          <cell r="H164">
            <v>1</v>
          </cell>
          <cell r="I164">
            <v>0</v>
          </cell>
          <cell r="J164">
            <v>0</v>
          </cell>
          <cell r="K164">
            <v>0</v>
          </cell>
          <cell r="L164">
            <v>0</v>
          </cell>
          <cell r="M164">
            <v>0</v>
          </cell>
          <cell r="N164">
            <v>0</v>
          </cell>
          <cell r="O164">
            <v>0</v>
          </cell>
          <cell r="P164">
            <v>0</v>
          </cell>
          <cell r="Q164">
            <v>0</v>
          </cell>
          <cell r="R164">
            <v>0</v>
          </cell>
          <cell r="S164">
            <v>0</v>
          </cell>
          <cell r="T164">
            <v>0</v>
          </cell>
          <cell r="U164">
            <v>0</v>
          </cell>
          <cell r="V164">
            <v>0</v>
          </cell>
          <cell r="W164">
            <v>0</v>
          </cell>
          <cell r="X164">
            <v>0</v>
          </cell>
          <cell r="Y164">
            <v>0</v>
          </cell>
          <cell r="AA164">
            <v>22</v>
          </cell>
          <cell r="AB164">
            <v>6936.7999999999993</v>
          </cell>
        </row>
        <row r="165">
          <cell r="A165">
            <v>10161</v>
          </cell>
          <cell r="C165" t="str">
            <v>Cable de aluminio XLPE Nº 6</v>
          </cell>
          <cell r="D165" t="str">
            <v>U</v>
          </cell>
          <cell r="E165">
            <v>0</v>
          </cell>
          <cell r="F165">
            <v>0</v>
          </cell>
          <cell r="G165">
            <v>0</v>
          </cell>
          <cell r="H165">
            <v>0</v>
          </cell>
          <cell r="I165">
            <v>11.200000000000001</v>
          </cell>
          <cell r="J165">
            <v>0</v>
          </cell>
          <cell r="K165">
            <v>0</v>
          </cell>
          <cell r="L165">
            <v>0</v>
          </cell>
          <cell r="M165">
            <v>0</v>
          </cell>
          <cell r="N165">
            <v>0</v>
          </cell>
          <cell r="O165">
            <v>0</v>
          </cell>
          <cell r="P165">
            <v>0</v>
          </cell>
          <cell r="Q165">
            <v>0</v>
          </cell>
          <cell r="R165">
            <v>0</v>
          </cell>
          <cell r="S165">
            <v>0</v>
          </cell>
          <cell r="T165">
            <v>0</v>
          </cell>
          <cell r="U165">
            <v>0</v>
          </cell>
          <cell r="V165">
            <v>0</v>
          </cell>
          <cell r="W165">
            <v>0</v>
          </cell>
          <cell r="X165">
            <v>0</v>
          </cell>
          <cell r="Y165">
            <v>0</v>
          </cell>
          <cell r="AA165">
            <v>11.200000000000001</v>
          </cell>
          <cell r="AB165">
            <v>4500</v>
          </cell>
        </row>
        <row r="166">
          <cell r="A166">
            <v>10162</v>
          </cell>
          <cell r="C166" t="str">
            <v>Cable de aluminio XLPE Nº 4</v>
          </cell>
          <cell r="D166" t="str">
            <v>U</v>
          </cell>
          <cell r="E166">
            <v>0</v>
          </cell>
          <cell r="F166">
            <v>0</v>
          </cell>
          <cell r="G166">
            <v>0</v>
          </cell>
          <cell r="H166">
            <v>0</v>
          </cell>
          <cell r="I166">
            <v>22.400000000000002</v>
          </cell>
          <cell r="J166">
            <v>0</v>
          </cell>
          <cell r="K166">
            <v>0</v>
          </cell>
          <cell r="L166">
            <v>0</v>
          </cell>
          <cell r="M166">
            <v>0</v>
          </cell>
          <cell r="N166">
            <v>0</v>
          </cell>
          <cell r="O166">
            <v>0</v>
          </cell>
          <cell r="P166">
            <v>0</v>
          </cell>
          <cell r="Q166">
            <v>0</v>
          </cell>
          <cell r="R166">
            <v>0</v>
          </cell>
          <cell r="S166">
            <v>0</v>
          </cell>
          <cell r="T166">
            <v>0</v>
          </cell>
          <cell r="U166">
            <v>0</v>
          </cell>
          <cell r="V166">
            <v>0</v>
          </cell>
          <cell r="W166">
            <v>0</v>
          </cell>
          <cell r="X166">
            <v>0</v>
          </cell>
          <cell r="Y166">
            <v>0</v>
          </cell>
          <cell r="AA166">
            <v>22.400000000000002</v>
          </cell>
          <cell r="AB166">
            <v>6000.0000000000009</v>
          </cell>
        </row>
        <row r="167">
          <cell r="A167">
            <v>10163</v>
          </cell>
          <cell r="C167" t="str">
            <v>Aislador tipo carrete de 81 mm.</v>
          </cell>
          <cell r="D167" t="str">
            <v>U</v>
          </cell>
          <cell r="E167">
            <v>176</v>
          </cell>
          <cell r="F167">
            <v>3</v>
          </cell>
          <cell r="G167">
            <v>18</v>
          </cell>
          <cell r="H167">
            <v>1</v>
          </cell>
          <cell r="I167">
            <v>0</v>
          </cell>
          <cell r="J167">
            <v>0</v>
          </cell>
          <cell r="K167">
            <v>0</v>
          </cell>
          <cell r="L167">
            <v>0</v>
          </cell>
          <cell r="M167">
            <v>0</v>
          </cell>
          <cell r="N167">
            <v>0</v>
          </cell>
          <cell r="O167">
            <v>0</v>
          </cell>
          <cell r="P167">
            <v>0</v>
          </cell>
          <cell r="Q167">
            <v>0</v>
          </cell>
          <cell r="R167">
            <v>0</v>
          </cell>
          <cell r="S167">
            <v>0</v>
          </cell>
          <cell r="T167">
            <v>0</v>
          </cell>
          <cell r="U167">
            <v>0</v>
          </cell>
          <cell r="V167">
            <v>0</v>
          </cell>
          <cell r="W167">
            <v>0</v>
          </cell>
          <cell r="X167">
            <v>0</v>
          </cell>
          <cell r="Y167">
            <v>0</v>
          </cell>
          <cell r="AA167">
            <v>198</v>
          </cell>
          <cell r="AB167">
            <v>3316</v>
          </cell>
        </row>
        <row r="168">
          <cell r="A168">
            <v>10164</v>
          </cell>
          <cell r="C168" t="str">
            <v>Medidor de energía eléctrica monofásico de 120 V; 15(60) A.</v>
          </cell>
          <cell r="D168" t="str">
            <v>U</v>
          </cell>
          <cell r="E168">
            <v>0</v>
          </cell>
          <cell r="F168">
            <v>0</v>
          </cell>
          <cell r="G168">
            <v>0</v>
          </cell>
          <cell r="H168">
            <v>0</v>
          </cell>
          <cell r="I168">
            <v>0</v>
          </cell>
          <cell r="J168">
            <v>0</v>
          </cell>
          <cell r="K168">
            <v>0</v>
          </cell>
          <cell r="L168">
            <v>0</v>
          </cell>
          <cell r="M168">
            <v>0</v>
          </cell>
          <cell r="N168">
            <v>0</v>
          </cell>
          <cell r="O168">
            <v>0</v>
          </cell>
          <cell r="P168">
            <v>0</v>
          </cell>
          <cell r="Q168">
            <v>0</v>
          </cell>
          <cell r="R168">
            <v>0</v>
          </cell>
          <cell r="S168">
            <v>0</v>
          </cell>
          <cell r="T168">
            <v>0</v>
          </cell>
          <cell r="U168">
            <v>0</v>
          </cell>
          <cell r="V168">
            <v>0</v>
          </cell>
          <cell r="W168">
            <v>0</v>
          </cell>
          <cell r="X168">
            <v>0</v>
          </cell>
          <cell r="Y168">
            <v>0</v>
          </cell>
          <cell r="AA168">
            <v>0</v>
          </cell>
          <cell r="AB168">
            <v>106719.99999999999</v>
          </cell>
        </row>
        <row r="169">
          <cell r="A169">
            <v>10165</v>
          </cell>
          <cell r="C169" t="str">
            <v>Medidor de energía eléctrica monofásico de 240 V; 15(60) A.</v>
          </cell>
          <cell r="D169" t="str">
            <v>U</v>
          </cell>
          <cell r="E169">
            <v>0</v>
          </cell>
          <cell r="F169">
            <v>0</v>
          </cell>
          <cell r="G169">
            <v>0</v>
          </cell>
          <cell r="H169">
            <v>0</v>
          </cell>
          <cell r="I169">
            <v>0</v>
          </cell>
          <cell r="J169">
            <v>0</v>
          </cell>
          <cell r="K169">
            <v>0</v>
          </cell>
          <cell r="L169">
            <v>0</v>
          </cell>
          <cell r="M169">
            <v>0</v>
          </cell>
          <cell r="N169">
            <v>0</v>
          </cell>
          <cell r="O169">
            <v>0</v>
          </cell>
          <cell r="P169">
            <v>0</v>
          </cell>
          <cell r="Q169">
            <v>0</v>
          </cell>
          <cell r="R169">
            <v>0</v>
          </cell>
          <cell r="S169">
            <v>0</v>
          </cell>
          <cell r="T169">
            <v>0</v>
          </cell>
          <cell r="U169">
            <v>0</v>
          </cell>
          <cell r="V169">
            <v>0</v>
          </cell>
          <cell r="W169">
            <v>0</v>
          </cell>
          <cell r="X169">
            <v>0</v>
          </cell>
          <cell r="Y169">
            <v>28</v>
          </cell>
          <cell r="AA169">
            <v>28</v>
          </cell>
          <cell r="AB169">
            <v>126729.99999999997</v>
          </cell>
        </row>
      </sheetData>
      <sheetData sheetId="3"/>
      <sheetData sheetId="4" refreshError="1"/>
      <sheetData sheetId="5" refreshError="1"/>
      <sheetData sheetId="6"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mpa"/>
      <sheetName val="Cover"/>
      <sheetName val="Summary"/>
      <sheetName val="Input Operativi"/>
      <sheetName val="Personale"/>
      <sheetName val="Manutenzione"/>
      <sheetName val="Tariffa"/>
      <sheetName val="Traffico"/>
      <sheetName val="Canone "/>
      <sheetName val="CF"/>
      <sheetName val="Op.Margin"/>
      <sheetName val="Depreciation"/>
      <sheetName val="Input"/>
      <sheetName val="Ratios"/>
      <sheetName val="Investimento"/>
      <sheetName val="Tax"/>
      <sheetName val="g.finan."/>
      <sheetName val="Bs"/>
      <sheetName val="Tabella 1 - Conto Finanziario"/>
      <sheetName val="Tabella 2 - Conto Economico"/>
      <sheetName val="Tabella 3 - Conto Investimenti"/>
      <sheetName val="Tabella 4 - Conto Finanziamenti"/>
      <sheetName val="Tabella 5 - Conto Fab. e Cop."/>
      <sheetName val="Ulteriori ipotesi"/>
      <sheetName val="Ipotesi di traffico"/>
      <sheetName val="Sintesi"/>
      <sheetName val="Asspt."/>
    </sheetNames>
    <sheetDataSet>
      <sheetData sheetId="0" refreshError="1"/>
      <sheetData sheetId="1" refreshError="1"/>
      <sheetData sheetId="2" refreshError="1"/>
      <sheetData sheetId="3" refreshError="1"/>
      <sheetData sheetId="4" refreshError="1"/>
      <sheetData sheetId="5" refreshError="1"/>
      <sheetData sheetId="6" refreshError="1">
        <row r="45">
          <cell r="B45">
            <v>2000</v>
          </cell>
          <cell r="C45">
            <v>2001</v>
          </cell>
          <cell r="D45">
            <v>2002</v>
          </cell>
          <cell r="E45">
            <v>2003</v>
          </cell>
          <cell r="F45">
            <v>2004</v>
          </cell>
          <cell r="G45">
            <v>2005</v>
          </cell>
          <cell r="H45">
            <v>2006</v>
          </cell>
          <cell r="I45">
            <v>2007</v>
          </cell>
          <cell r="J45">
            <v>2008</v>
          </cell>
          <cell r="K45">
            <v>2009</v>
          </cell>
          <cell r="L45">
            <v>2010</v>
          </cell>
          <cell r="M45">
            <v>2011</v>
          </cell>
          <cell r="N45">
            <v>2012</v>
          </cell>
          <cell r="O45">
            <v>2013</v>
          </cell>
          <cell r="P45">
            <v>2014</v>
          </cell>
          <cell r="Q45">
            <v>2015</v>
          </cell>
          <cell r="R45">
            <v>2016</v>
          </cell>
          <cell r="S45">
            <v>2017</v>
          </cell>
          <cell r="T45">
            <v>2018</v>
          </cell>
          <cell r="U45">
            <v>2019</v>
          </cell>
          <cell r="V45">
            <v>2020</v>
          </cell>
          <cell r="W45">
            <v>2021</v>
          </cell>
          <cell r="X45">
            <v>2022</v>
          </cell>
          <cell r="Y45">
            <v>2023</v>
          </cell>
          <cell r="Z45">
            <v>2024</v>
          </cell>
          <cell r="AA45">
            <v>2025</v>
          </cell>
          <cell r="AB45">
            <v>2026</v>
          </cell>
          <cell r="AC45">
            <v>2027</v>
          </cell>
          <cell r="AD45">
            <v>2028</v>
          </cell>
          <cell r="AE45">
            <v>2029</v>
          </cell>
          <cell r="AF45">
            <v>2030</v>
          </cell>
          <cell r="AG45">
            <v>2031</v>
          </cell>
        </row>
        <row r="47">
          <cell r="B47">
            <v>0</v>
          </cell>
          <cell r="C47">
            <v>1.4999999999999999E-2</v>
          </cell>
          <cell r="D47">
            <v>1.4999999999999999E-2</v>
          </cell>
          <cell r="E47">
            <v>1.4999999999999999E-2</v>
          </cell>
          <cell r="F47">
            <v>1.4999999999999999E-2</v>
          </cell>
          <cell r="G47">
            <v>1.4999999999999999E-2</v>
          </cell>
          <cell r="H47">
            <v>0.01</v>
          </cell>
          <cell r="I47">
            <v>0.01</v>
          </cell>
          <cell r="J47">
            <v>0.01</v>
          </cell>
          <cell r="K47">
            <v>0.01</v>
          </cell>
          <cell r="L47">
            <v>0.01</v>
          </cell>
          <cell r="M47">
            <v>0.01</v>
          </cell>
          <cell r="N47">
            <v>0.01</v>
          </cell>
          <cell r="O47">
            <v>0.01</v>
          </cell>
          <cell r="P47">
            <v>0.01</v>
          </cell>
          <cell r="Q47">
            <v>0.01</v>
          </cell>
          <cell r="R47">
            <v>0.01</v>
          </cell>
          <cell r="S47">
            <v>0.01</v>
          </cell>
          <cell r="T47">
            <v>0.01</v>
          </cell>
          <cell r="U47">
            <v>0.01</v>
          </cell>
          <cell r="V47">
            <v>0.01</v>
          </cell>
          <cell r="W47">
            <v>0.01</v>
          </cell>
          <cell r="X47">
            <v>0.01</v>
          </cell>
          <cell r="Y47">
            <v>0.01</v>
          </cell>
          <cell r="Z47">
            <v>0.01</v>
          </cell>
          <cell r="AA47">
            <v>0.01</v>
          </cell>
          <cell r="AB47">
            <v>0.01</v>
          </cell>
          <cell r="AC47">
            <v>0.01</v>
          </cell>
          <cell r="AD47">
            <v>0.01</v>
          </cell>
          <cell r="AE47">
            <v>0.01</v>
          </cell>
          <cell r="AF47">
            <v>0.01</v>
          </cell>
          <cell r="AG47">
            <v>0.01</v>
          </cell>
        </row>
        <row r="48">
          <cell r="B48">
            <v>1</v>
          </cell>
          <cell r="C48">
            <v>1.0149999999999999</v>
          </cell>
          <cell r="D48">
            <v>1.0302249999999997</v>
          </cell>
          <cell r="E48">
            <v>1.0456783749999996</v>
          </cell>
          <cell r="F48">
            <v>1.0613635506249994</v>
          </cell>
          <cell r="G48">
            <v>1.0772840038843743</v>
          </cell>
          <cell r="H48">
            <v>1.0880568439232181</v>
          </cell>
          <cell r="I48">
            <v>1.0989374123624502</v>
          </cell>
          <cell r="J48">
            <v>1.1099267864860747</v>
          </cell>
          <cell r="K48">
            <v>1.1210260543509354</v>
          </cell>
          <cell r="L48">
            <v>1.1322363148944448</v>
          </cell>
          <cell r="M48">
            <v>1.1435586780433893</v>
          </cell>
          <cell r="N48">
            <v>1.1549942648238232</v>
          </cell>
          <cell r="O48">
            <v>1.1665442074720613</v>
          </cell>
          <cell r="P48">
            <v>1.178209649546782</v>
          </cell>
          <cell r="Q48">
            <v>1.1899917460422498</v>
          </cell>
          <cell r="R48">
            <v>1.2018916635026722</v>
          </cell>
          <cell r="S48">
            <v>1.2139105801376988</v>
          </cell>
          <cell r="T48">
            <v>1.2260496859390757</v>
          </cell>
          <cell r="U48">
            <v>1.2383101827984664</v>
          </cell>
          <cell r="V48">
            <v>1.2506932846264511</v>
          </cell>
          <cell r="W48">
            <v>1.2632002174727157</v>
          </cell>
          <cell r="X48">
            <v>1.275832219647443</v>
          </cell>
          <cell r="Y48">
            <v>1.2885905418439174</v>
          </cell>
          <cell r="Z48">
            <v>1.3014764472623566</v>
          </cell>
          <cell r="AA48">
            <v>1.3144912117349801</v>
          </cell>
          <cell r="AB48">
            <v>1.32763612385233</v>
          </cell>
          <cell r="AC48">
            <v>1.3409124850908534</v>
          </cell>
          <cell r="AD48">
            <v>1.3543216099417619</v>
          </cell>
          <cell r="AE48">
            <v>1.3678648260411794</v>
          </cell>
          <cell r="AF48">
            <v>1.3815434743015913</v>
          </cell>
          <cell r="AG48">
            <v>1.3953589090446072</v>
          </cell>
        </row>
        <row r="50">
          <cell r="B50">
            <v>0</v>
          </cell>
          <cell r="C50">
            <v>0</v>
          </cell>
          <cell r="D50">
            <v>0</v>
          </cell>
          <cell r="E50">
            <v>0</v>
          </cell>
          <cell r="F50">
            <v>0</v>
          </cell>
          <cell r="G50">
            <v>0</v>
          </cell>
          <cell r="H50">
            <v>0.01</v>
          </cell>
          <cell r="I50">
            <v>0.01</v>
          </cell>
          <cell r="J50">
            <v>0.01</v>
          </cell>
          <cell r="K50">
            <v>0.01</v>
          </cell>
          <cell r="L50">
            <v>0.01</v>
          </cell>
          <cell r="M50">
            <v>0.01</v>
          </cell>
          <cell r="N50">
            <v>0.01</v>
          </cell>
          <cell r="O50">
            <v>0.01</v>
          </cell>
          <cell r="P50">
            <v>0.01</v>
          </cell>
          <cell r="Q50">
            <v>0.01</v>
          </cell>
          <cell r="R50">
            <v>0.01</v>
          </cell>
          <cell r="S50">
            <v>0.01</v>
          </cell>
          <cell r="T50">
            <v>0.01</v>
          </cell>
          <cell r="U50">
            <v>0.01</v>
          </cell>
          <cell r="V50">
            <v>0.01</v>
          </cell>
          <cell r="W50">
            <v>0.01</v>
          </cell>
          <cell r="X50">
            <v>0.01</v>
          </cell>
          <cell r="Y50">
            <v>0.01</v>
          </cell>
          <cell r="Z50">
            <v>0.01</v>
          </cell>
          <cell r="AA50">
            <v>0.01</v>
          </cell>
          <cell r="AB50">
            <v>0.01</v>
          </cell>
          <cell r="AC50">
            <v>0.01</v>
          </cell>
          <cell r="AD50">
            <v>0.01</v>
          </cell>
          <cell r="AE50">
            <v>0.01</v>
          </cell>
          <cell r="AF50">
            <v>0.01</v>
          </cell>
          <cell r="AG50">
            <v>0.01</v>
          </cell>
        </row>
        <row r="51">
          <cell r="B51">
            <v>1</v>
          </cell>
          <cell r="C51">
            <v>1</v>
          </cell>
          <cell r="D51">
            <v>1</v>
          </cell>
          <cell r="E51">
            <v>1</v>
          </cell>
          <cell r="F51">
            <v>1</v>
          </cell>
          <cell r="G51">
            <v>1</v>
          </cell>
          <cell r="H51">
            <v>1.01</v>
          </cell>
          <cell r="I51">
            <v>1.0201</v>
          </cell>
          <cell r="J51">
            <v>1.0303009999999999</v>
          </cell>
          <cell r="K51">
            <v>1.04060401</v>
          </cell>
          <cell r="L51">
            <v>1.0510100500999999</v>
          </cell>
          <cell r="M51">
            <v>1.0615201506009999</v>
          </cell>
          <cell r="N51">
            <v>1.0721353521070098</v>
          </cell>
          <cell r="O51">
            <v>1.08285670562808</v>
          </cell>
          <cell r="P51">
            <v>1.0936852726843609</v>
          </cell>
          <cell r="Q51">
            <v>1.1046221254112045</v>
          </cell>
          <cell r="R51">
            <v>1.1156683466653166</v>
          </cell>
          <cell r="S51">
            <v>1.1268250301319698</v>
          </cell>
          <cell r="T51">
            <v>1.1380932804332895</v>
          </cell>
          <cell r="U51">
            <v>1.1494742132376223</v>
          </cell>
          <cell r="V51">
            <v>1.1609689553699987</v>
          </cell>
          <cell r="W51">
            <v>1.1725786449236986</v>
          </cell>
          <cell r="X51">
            <v>1.1843044313729356</v>
          </cell>
          <cell r="Y51">
            <v>1.196147475686665</v>
          </cell>
          <cell r="Z51">
            <v>1.2081089504435316</v>
          </cell>
          <cell r="AA51">
            <v>1.220190039947967</v>
          </cell>
          <cell r="AB51">
            <v>1.2323919403474468</v>
          </cell>
          <cell r="AC51">
            <v>1.2447158597509214</v>
          </cell>
          <cell r="AD51">
            <v>1.2571630183484306</v>
          </cell>
          <cell r="AE51">
            <v>1.269734648531915</v>
          </cell>
          <cell r="AF51">
            <v>1.282431995017234</v>
          </cell>
          <cell r="AG51">
            <v>1.2952563149674063</v>
          </cell>
        </row>
        <row r="53">
          <cell r="B53">
            <v>0</v>
          </cell>
          <cell r="C53">
            <v>1.4999999999999999E-2</v>
          </cell>
          <cell r="D53">
            <v>1.4999999999999999E-2</v>
          </cell>
          <cell r="E53">
            <v>1.4999999999999999E-2</v>
          </cell>
          <cell r="F53">
            <v>1.4999999999999999E-2</v>
          </cell>
          <cell r="G53">
            <v>1.4999999999999999E-2</v>
          </cell>
          <cell r="H53">
            <v>0.01</v>
          </cell>
          <cell r="I53">
            <v>0.01</v>
          </cell>
          <cell r="J53">
            <v>0.01</v>
          </cell>
          <cell r="K53">
            <v>0.01</v>
          </cell>
          <cell r="L53">
            <v>0.01</v>
          </cell>
          <cell r="M53">
            <v>0.01</v>
          </cell>
          <cell r="N53">
            <v>0.01</v>
          </cell>
          <cell r="O53">
            <v>0.01</v>
          </cell>
          <cell r="P53">
            <v>0.01</v>
          </cell>
          <cell r="Q53">
            <v>0.01</v>
          </cell>
          <cell r="R53">
            <v>0.01</v>
          </cell>
          <cell r="S53">
            <v>0.01</v>
          </cell>
          <cell r="T53">
            <v>0.01</v>
          </cell>
          <cell r="U53">
            <v>0.01</v>
          </cell>
          <cell r="V53">
            <v>0.01</v>
          </cell>
          <cell r="W53">
            <v>0.01</v>
          </cell>
          <cell r="X53">
            <v>0.01</v>
          </cell>
          <cell r="Y53">
            <v>0.01</v>
          </cell>
          <cell r="Z53">
            <v>0.01</v>
          </cell>
          <cell r="AA53">
            <v>0.01</v>
          </cell>
          <cell r="AB53">
            <v>0.01</v>
          </cell>
          <cell r="AC53">
            <v>0.01</v>
          </cell>
          <cell r="AD53">
            <v>0.01</v>
          </cell>
          <cell r="AE53">
            <v>0.01</v>
          </cell>
          <cell r="AF53">
            <v>0.01</v>
          </cell>
          <cell r="AG53">
            <v>0.01</v>
          </cell>
        </row>
        <row r="54">
          <cell r="B54">
            <v>1</v>
          </cell>
          <cell r="C54">
            <v>1.0149999999999999</v>
          </cell>
          <cell r="D54">
            <v>1.0302249999999997</v>
          </cell>
          <cell r="E54">
            <v>1.0456783749999996</v>
          </cell>
          <cell r="F54">
            <v>1.0613635506249994</v>
          </cell>
          <cell r="G54">
            <v>1.0772840038843743</v>
          </cell>
          <cell r="H54">
            <v>1.0880568439232181</v>
          </cell>
          <cell r="I54">
            <v>1.0989374123624502</v>
          </cell>
          <cell r="J54">
            <v>1.1099267864860747</v>
          </cell>
          <cell r="K54">
            <v>1.1210260543509354</v>
          </cell>
          <cell r="L54">
            <v>1.1322363148944448</v>
          </cell>
          <cell r="M54">
            <v>1.1435586780433893</v>
          </cell>
          <cell r="N54">
            <v>1.1549942648238232</v>
          </cell>
          <cell r="O54">
            <v>1.1665442074720613</v>
          </cell>
          <cell r="P54">
            <v>1.178209649546782</v>
          </cell>
          <cell r="Q54">
            <v>1.1899917460422498</v>
          </cell>
          <cell r="R54">
            <v>1.2018916635026722</v>
          </cell>
          <cell r="S54">
            <v>1.2139105801376988</v>
          </cell>
          <cell r="T54">
            <v>1.2260496859390757</v>
          </cell>
          <cell r="U54">
            <v>1.2383101827984664</v>
          </cell>
          <cell r="V54">
            <v>1.2506932846264511</v>
          </cell>
          <cell r="W54">
            <v>1.2632002174727157</v>
          </cell>
          <cell r="X54">
            <v>1.275832219647443</v>
          </cell>
          <cell r="Y54">
            <v>1.2885905418439174</v>
          </cell>
          <cell r="Z54">
            <v>1.3014764472623566</v>
          </cell>
          <cell r="AA54">
            <v>1.3144912117349801</v>
          </cell>
          <cell r="AB54">
            <v>1.32763612385233</v>
          </cell>
          <cell r="AC54">
            <v>1.3409124850908534</v>
          </cell>
          <cell r="AD54">
            <v>1.3543216099417619</v>
          </cell>
          <cell r="AE54">
            <v>1.3678648260411794</v>
          </cell>
          <cell r="AF54">
            <v>1.3815434743015913</v>
          </cell>
          <cell r="AG54">
            <v>1.3953589090446072</v>
          </cell>
        </row>
        <row r="56">
          <cell r="B56">
            <v>0</v>
          </cell>
          <cell r="C56">
            <v>1.4999999999999999E-2</v>
          </cell>
          <cell r="D56">
            <v>1.4999999999999999E-2</v>
          </cell>
          <cell r="E56">
            <v>1.4999999999999999E-2</v>
          </cell>
          <cell r="F56">
            <v>1.4999999999999999E-2</v>
          </cell>
          <cell r="G56">
            <v>1.4999999999999999E-2</v>
          </cell>
          <cell r="H56">
            <v>0.01</v>
          </cell>
          <cell r="I56">
            <v>0.01</v>
          </cell>
          <cell r="J56">
            <v>0.01</v>
          </cell>
          <cell r="K56">
            <v>0.01</v>
          </cell>
          <cell r="L56">
            <v>0.01</v>
          </cell>
          <cell r="M56">
            <v>0.01</v>
          </cell>
          <cell r="N56">
            <v>0.01</v>
          </cell>
          <cell r="O56">
            <v>0.01</v>
          </cell>
          <cell r="P56">
            <v>0.01</v>
          </cell>
          <cell r="Q56">
            <v>0.01</v>
          </cell>
          <cell r="R56">
            <v>0.01</v>
          </cell>
          <cell r="S56">
            <v>0.01</v>
          </cell>
          <cell r="T56">
            <v>0.01</v>
          </cell>
          <cell r="U56">
            <v>0.01</v>
          </cell>
          <cell r="V56">
            <v>0.01</v>
          </cell>
          <cell r="W56">
            <v>0.01</v>
          </cell>
          <cell r="X56">
            <v>0.01</v>
          </cell>
          <cell r="Y56">
            <v>0.01</v>
          </cell>
          <cell r="Z56">
            <v>0.01</v>
          </cell>
          <cell r="AA56">
            <v>0.01</v>
          </cell>
          <cell r="AB56">
            <v>0.01</v>
          </cell>
          <cell r="AC56">
            <v>0.01</v>
          </cell>
          <cell r="AD56">
            <v>0.01</v>
          </cell>
          <cell r="AE56">
            <v>0.01</v>
          </cell>
          <cell r="AF56">
            <v>0.01</v>
          </cell>
          <cell r="AG56">
            <v>0.01</v>
          </cell>
        </row>
        <row r="57">
          <cell r="B57">
            <v>1</v>
          </cell>
          <cell r="C57">
            <v>1.0149999999999999</v>
          </cell>
          <cell r="D57">
            <v>1.0302249999999997</v>
          </cell>
          <cell r="E57">
            <v>1.0456783749999996</v>
          </cell>
          <cell r="F57">
            <v>1.0613635506249994</v>
          </cell>
          <cell r="G57">
            <v>1.0772840038843743</v>
          </cell>
          <cell r="H57">
            <v>1.0880568439232181</v>
          </cell>
          <cell r="I57">
            <v>1.0989374123624502</v>
          </cell>
          <cell r="J57">
            <v>1.1099267864860747</v>
          </cell>
          <cell r="K57">
            <v>1.1210260543509354</v>
          </cell>
          <cell r="L57">
            <v>1.1322363148944448</v>
          </cell>
          <cell r="M57">
            <v>1.1435586780433893</v>
          </cell>
          <cell r="N57">
            <v>1.1549942648238232</v>
          </cell>
          <cell r="O57">
            <v>1.1665442074720613</v>
          </cell>
          <cell r="P57">
            <v>1.178209649546782</v>
          </cell>
          <cell r="Q57">
            <v>1.1899917460422498</v>
          </cell>
          <cell r="R57">
            <v>1.2018916635026722</v>
          </cell>
          <cell r="S57">
            <v>1.2139105801376988</v>
          </cell>
          <cell r="T57">
            <v>1.2260496859390757</v>
          </cell>
          <cell r="U57">
            <v>1.2383101827984664</v>
          </cell>
          <cell r="V57">
            <v>1.2506932846264511</v>
          </cell>
          <cell r="W57">
            <v>1.2632002174727157</v>
          </cell>
          <cell r="X57">
            <v>1.275832219647443</v>
          </cell>
          <cell r="Y57">
            <v>1.2885905418439174</v>
          </cell>
          <cell r="Z57">
            <v>1.3014764472623566</v>
          </cell>
          <cell r="AA57">
            <v>1.3144912117349801</v>
          </cell>
          <cell r="AB57">
            <v>1.32763612385233</v>
          </cell>
          <cell r="AC57">
            <v>1.3409124850908534</v>
          </cell>
          <cell r="AD57">
            <v>1.3543216099417619</v>
          </cell>
          <cell r="AE57">
            <v>1.3678648260411794</v>
          </cell>
          <cell r="AF57">
            <v>1.3815434743015913</v>
          </cell>
          <cell r="AG57">
            <v>1.3953589090446072</v>
          </cell>
        </row>
      </sheetData>
      <sheetData sheetId="7" refreshError="1"/>
      <sheetData sheetId="8" refreshError="1"/>
      <sheetData sheetId="9" refreshError="1"/>
      <sheetData sheetId="10" refreshError="1"/>
      <sheetData sheetId="11" refreshError="1"/>
      <sheetData sheetId="12" refreshError="1">
        <row r="42">
          <cell r="B42">
            <v>38717</v>
          </cell>
        </row>
        <row r="265">
          <cell r="A265" t="str">
            <v>INVESTIMENTI</v>
          </cell>
          <cell r="B265" t="str">
            <v>Lavori da Bando</v>
          </cell>
          <cell r="C265" t="str">
            <v>Altri investimenti sulla rete</v>
          </cell>
        </row>
        <row r="266">
          <cell r="A266">
            <v>2002</v>
          </cell>
          <cell r="B266">
            <v>7460</v>
          </cell>
          <cell r="C266">
            <v>10222</v>
          </cell>
          <cell r="E266">
            <v>3360</v>
          </cell>
          <cell r="F266">
            <v>6050</v>
          </cell>
        </row>
        <row r="267">
          <cell r="A267">
            <v>2003</v>
          </cell>
          <cell r="B267">
            <v>131632</v>
          </cell>
          <cell r="C267">
            <v>31130</v>
          </cell>
          <cell r="E267">
            <v>59278</v>
          </cell>
          <cell r="F267">
            <v>90000</v>
          </cell>
        </row>
        <row r="268">
          <cell r="A268">
            <v>2004</v>
          </cell>
          <cell r="B268">
            <v>67896</v>
          </cell>
          <cell r="C268">
            <v>52306</v>
          </cell>
          <cell r="E268">
            <v>40576</v>
          </cell>
          <cell r="F268">
            <v>33237</v>
          </cell>
        </row>
        <row r="269">
          <cell r="A269">
            <v>2005</v>
          </cell>
          <cell r="B269">
            <v>46412</v>
          </cell>
          <cell r="C269">
            <v>46674</v>
          </cell>
          <cell r="E269">
            <v>20900</v>
          </cell>
          <cell r="F269">
            <v>0</v>
          </cell>
        </row>
        <row r="270">
          <cell r="A270">
            <v>2006</v>
          </cell>
          <cell r="B270">
            <v>0</v>
          </cell>
          <cell r="C270">
            <v>42859</v>
          </cell>
        </row>
        <row r="271">
          <cell r="A271">
            <v>2007</v>
          </cell>
          <cell r="B271">
            <v>0</v>
          </cell>
        </row>
        <row r="272">
          <cell r="A272">
            <v>2008</v>
          </cell>
          <cell r="B272">
            <v>0</v>
          </cell>
        </row>
        <row r="273">
          <cell r="A273" t="str">
            <v>Totale</v>
          </cell>
          <cell r="B273">
            <v>253400</v>
          </cell>
          <cell r="C273">
            <v>183191</v>
          </cell>
        </row>
        <row r="288">
          <cell r="B288">
            <v>1</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s>
    <sheetDataSet>
      <sheetData sheetId="0"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EQUIPO"/>
      <sheetName val="MATERIAL"/>
      <sheetName val="SKJ452"/>
      <sheetName val="ITA878"/>
      <sheetName val="AEA-944"/>
      <sheetName val="DUB-823"/>
      <sheetName val="GPI 526"/>
      <sheetName val="XXJ617"/>
      <sheetName val="SNG_855"/>
      <sheetName val="VEA 374"/>
      <sheetName val="HFB024"/>
      <sheetName val="PAJ825"/>
      <sheetName val="Presup_Cancha"/>
      <sheetName val="Insumos"/>
      <sheetName val="materiales"/>
      <sheetName val="otros"/>
      <sheetName val="Res-Accide-10"/>
      <sheetName val="APU"/>
      <sheetName val="Presup Av 1o de mayo con 73a "/>
      <sheetName val="basicos"/>
      <sheetName val="Hoja2"/>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IVIDADES"/>
      <sheetName val="M y E "/>
      <sheetName val="APU LIMP CANALES"/>
      <sheetName val="APU BASICO"/>
      <sheetName val="LOC Y REP"/>
      <sheetName val="DESMONTE"/>
      <sheetName val="DESCAPOTE"/>
      <sheetName val="DESCAPOTE (2)"/>
      <sheetName val="EXPL MAT"/>
      <sheetName val="ENTIBADO"/>
      <sheetName val="EXC MANUAL"/>
      <sheetName val="EXC MANUAL (HUM)"/>
      <sheetName val="EXC A MAQ  RETRO"/>
      <sheetName val="EXC A MAQ  RETRO (2)"/>
      <sheetName val="EXC A MAQ  BULDOZER"/>
      <sheetName val="EXC A MAQ  BULDOZER (2)"/>
      <sheetName val="RELL SEL"/>
      <sheetName val="CON MANTO ROCOSO"/>
      <sheetName val="RELL EXCA"/>
      <sheetName val="RELL SEL (2)"/>
      <sheetName val="RELL SEL (3)"/>
      <sheetName val="RELL SEL (4)"/>
      <sheetName val="RELL SEL (5)"/>
      <sheetName val="RELL SIT A MAQ"/>
      <sheetName val="JARILLONES (3)"/>
      <sheetName val="JARILLONES"/>
      <sheetName val="JARILLONES (2)"/>
      <sheetName val="PERFILADO"/>
      <sheetName val="RETIRO &lt; 10"/>
      <sheetName val="RETIRO &gt;10 - 20"/>
      <sheetName val="RETIRO &gt;20"/>
      <sheetName val="RETIRO &lt; 10 (2)"/>
      <sheetName val="RETIRO &gt;10 - 20 (2)"/>
      <sheetName val="RETIRO &gt;20 (2)"/>
      <sheetName val="CINTA PVC"/>
      <sheetName val="CONC 1500 "/>
      <sheetName val="CONC 1500  (2)"/>
      <sheetName val="CONC 3000 IMP par canal"/>
      <sheetName val="CONC 3000 IMP fondo canal"/>
      <sheetName val="CONC 3000  anclaje"/>
      <sheetName val="CONC ANDEN"/>
      <sheetName val="CONC 3000  ZAPATA"/>
      <sheetName val="CONC 3000  COLUMNAS"/>
      <sheetName val="BORDILLO"/>
      <sheetName val="ALISTADO"/>
      <sheetName val="PAÑETE"/>
      <sheetName val="PAÑETE IMP 1.3"/>
      <sheetName val="PAÑETE IMP 1.4"/>
      <sheetName val="PINTURA VINILO"/>
      <sheetName val="PINTURA CORAZA"/>
      <sheetName val="PISO INDUSTRIAL"/>
      <sheetName val="viga en concreto"/>
      <sheetName val="zocalo y viga cinta"/>
      <sheetName val="VIGA CINTA ML"/>
      <sheetName val="placa contrapiso"/>
      <sheetName val="PLACA REFORZADA"/>
      <sheetName val="MURO EST"/>
      <sheetName val="SOBRECIMIENTO"/>
      <sheetName val="2400"/>
      <sheetName val="ACERO 60"/>
      <sheetName val="ACERO 37"/>
      <sheetName val="CONC CICLOPEO"/>
      <sheetName val="CONC CICLOPEO (2)"/>
      <sheetName val="CONC CICLOPEO (m2)"/>
      <sheetName val="GEOTEXTIL"/>
      <sheetName val="alambre de púas"/>
      <sheetName val="EXC MANUAL para tee"/>
      <sheetName val="TUBERIA 1'2&quot;"/>
      <sheetName val="TUBERIA 1 1'2&quot; "/>
      <sheetName val="TUBERIA 2 1'2&quot;  "/>
      <sheetName val="TUBERIA 2 &quot;"/>
      <sheetName val="TUBERIA 2 &quot; (2)"/>
      <sheetName val="TUBERIA 1&quot;"/>
      <sheetName val="TUBERIA 1&quot;_2"/>
      <sheetName val="TUBERIA 3-4"/>
      <sheetName val="TUBERIA 4"/>
      <sheetName val="TUBERIA 8"/>
      <sheetName val="TUBERIA PEAD 3&quot;"/>
      <sheetName val="EMPRAD"/>
      <sheetName val="ENTIBADO (2)"/>
      <sheetName val="JARILLONES (4)"/>
      <sheetName val="JARILLONES (5)"/>
      <sheetName val="DESCAPOTE (3)"/>
      <sheetName val="GEOTEXTI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IVIDADES"/>
      <sheetName val="M y E "/>
      <sheetName val="APU LIMP CANALES"/>
      <sheetName val="APU BASICO"/>
      <sheetName val="LOC Y REP"/>
      <sheetName val="DESMONTE"/>
      <sheetName val="DESCAPOTE"/>
      <sheetName val="DESCAPOTE (2)"/>
      <sheetName val="EXPL MAT"/>
      <sheetName val="ENTIBADO"/>
      <sheetName val="EXC MANUAL"/>
      <sheetName val="EXC MANUAL (HUM)"/>
      <sheetName val="EXC A MAQ  RETRO"/>
      <sheetName val="EXC A MAQ  RETRO (2)"/>
      <sheetName val="EXC A MAQ  BULDOZER"/>
      <sheetName val="EXC A MAQ  BULDOZER (2)"/>
      <sheetName val="RELL SEL"/>
      <sheetName val="CON MANTO ROCOSO"/>
      <sheetName val="RELL EXCA"/>
      <sheetName val="RELL SEL (2)"/>
      <sheetName val="RELL SEL (3)"/>
      <sheetName val="RELL SEL (4)"/>
      <sheetName val="RELL SEL (5)"/>
      <sheetName val="RELL SIT A MAQ"/>
      <sheetName val="JARILLONES (3)"/>
      <sheetName val="JARILLONES"/>
      <sheetName val="JARILLONES (2)"/>
      <sheetName val="PERFILADO"/>
      <sheetName val="RETIRO &lt; 10"/>
      <sheetName val="RETIRO &gt;10 - 20"/>
      <sheetName val="RETIRO &gt;20"/>
      <sheetName val="RETIRO &lt; 10 (2)"/>
      <sheetName val="RETIRO &gt;10 - 20 (2)"/>
      <sheetName val="RETIRO &gt;20 (2)"/>
      <sheetName val="CINTA PVC"/>
      <sheetName val="CONC 1500 "/>
      <sheetName val="CONC 1500  (2)"/>
      <sheetName val="CONC 3000 IMP par canal"/>
      <sheetName val="CONC 3000 IMP fondo canal"/>
      <sheetName val="CONC 3000  anclaje"/>
      <sheetName val="CONC ANDEN"/>
      <sheetName val="CONC 3000  ZAPATA"/>
      <sheetName val="CONC 3000  COLUMNAS"/>
      <sheetName val="BORDILLO"/>
      <sheetName val="ALISTADO"/>
      <sheetName val="PAÑETE"/>
      <sheetName val="PAÑETE IMP 1.3"/>
      <sheetName val="PAÑETE IMP 1.4"/>
      <sheetName val="PINTURA VINILO"/>
      <sheetName val="PINTURA CORAZA"/>
      <sheetName val="PISO INDUSTRIAL"/>
      <sheetName val="viga en concreto"/>
      <sheetName val="zocalo y viga cinta"/>
      <sheetName val="VIGA CINTA ML"/>
      <sheetName val="placa contrapiso"/>
      <sheetName val="PLACA REFORZADA"/>
      <sheetName val="MURO EST"/>
      <sheetName val="SOBRECIMIENTO"/>
      <sheetName val="2400"/>
      <sheetName val="ACERO 60"/>
      <sheetName val="ACERO 37"/>
      <sheetName val="CONC CICLOPEO"/>
      <sheetName val="CONC CICLOPEO (2)"/>
      <sheetName val="CONC CICLOPEO (m2)"/>
      <sheetName val="GEOTEXTIL"/>
      <sheetName val="alambre de púas"/>
      <sheetName val="EXC MANUAL para tee"/>
      <sheetName val="TUBERIA 1'2&quot;"/>
      <sheetName val="TUBERIA 1 1'2&quot; "/>
      <sheetName val="TUBERIA 2 1'2&quot;  "/>
      <sheetName val="TUBERIA 2 &quot;"/>
      <sheetName val="TUBERIA 2 &quot; (2)"/>
      <sheetName val="TUBERIA 1&quot;"/>
      <sheetName val="TUBERIA 1&quot;_2"/>
      <sheetName val="TUBERIA 3-4"/>
      <sheetName val="TUBERIA 4"/>
      <sheetName val="TUBERIA 8"/>
      <sheetName val="TUBERIA PEAD 3&quot;"/>
      <sheetName val="EMPRAD"/>
      <sheetName val="ENTIBADO (2)"/>
      <sheetName val="JARILLONES (4)"/>
      <sheetName val="JARILLONES (5)"/>
      <sheetName val="DESCAPOTE (3)"/>
      <sheetName val="GEOTEXTI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resup Av 1o de mayo con 73a "/>
      <sheetName val="Tablas"/>
      <sheetName val="COSTOS OFICINA"/>
      <sheetName val="COSTOS CAMPAMENTO"/>
      <sheetName val="Insum"/>
      <sheetName val="Presupuesto remoción de derrumb"/>
      <sheetName val="Compo C"/>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Datos"/>
      <sheetName val="Inversión"/>
      <sheetName val="Ingresos (Construcción)"/>
      <sheetName val="Gastos de Operación"/>
      <sheetName val="Ingresos"/>
      <sheetName val="Opex_Manut"/>
      <sheetName val="Opex_Other_Rev"/>
      <sheetName val="Supporto"/>
      <sheetName val="Traffico"/>
      <sheetName val="Scenari"/>
      <sheetName val="CIPE Parte II - B"/>
      <sheetName val="CIPE Parte I"/>
      <sheetName val="CIPE Parte II - A"/>
      <sheetName val="Conto Economico"/>
      <sheetName val="Stato Patrimoniale"/>
      <sheetName val="Cashflow"/>
      <sheetName val="Ratios"/>
      <sheetName val="MOL"/>
      <sheetName val="Investimento"/>
      <sheetName val="MSTR"/>
      <sheetName val="FIN"/>
      <sheetName val="Tax"/>
      <sheetName val="Summary"/>
      <sheetName val="Depreciation"/>
      <sheetName val="Inflazione"/>
      <sheetName val="TABELLA 1 - CONTO FINANZIARIO"/>
      <sheetName val="TABELLA 2 - CONTO ECONOMICO"/>
      <sheetName val="TABELLA 3 - CONTO INVESTIMENTI"/>
      <sheetName val="TABELLA 4 - CONTO FINANZIAMENTI"/>
      <sheetName val="TABELLA 5 - CONTO FABB. COP."/>
      <sheetName val="INDICATORI DI RENDIMENTO"/>
      <sheetName val="Foglio1"/>
    </sheetNames>
    <sheetDataSet>
      <sheetData sheetId="0" refreshError="1">
        <row r="9">
          <cell r="B9">
            <v>42005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Análisis de precios"/>
      <sheetName val="factores"/>
      <sheetName val="lista recursos"/>
      <sheetName val="Despiece"/>
      <sheetName val="COSTOS OFICINA"/>
      <sheetName val="COSTOS CAMPAMENTO"/>
      <sheetName val="AJIZAL 3335"/>
      <sheetName val="SABANETA 3335"/>
      <sheetName val="CálculoTarifasMR"/>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vdics"/>
    </sheetNames>
    <sheetDataSet>
      <sheetData sheetId="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GBOLILLOS29"/>
    </sheetNames>
    <sheetDataSet>
      <sheetData sheetId="0"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FMIX"/>
      <sheetName val="acquisitions"/>
      <sheetName val="h1"/>
      <sheetName val="ROS"/>
      <sheetName val="x share"/>
      <sheetName val="COMs2"/>
      <sheetName val="FH&amp;R"/>
      <sheetName val="valu"/>
      <sheetName val="input"/>
      <sheetName val="EVA "/>
      <sheetName val="DCF summary"/>
      <sheetName val="DCF "/>
      <sheetName val="Multipli"/>
      <sheetName val="va-s"/>
      <sheetName val="Sheet2"/>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E"/>
      <sheetName val="Presupuesto G"/>
      <sheetName val="Resumen Pres. Obra"/>
      <sheetName val="Pres. Obra"/>
      <sheetName val="APU Bas"/>
      <sheetName val="APU Gen"/>
      <sheetName val="Resumen C"/>
      <sheetName val="Excavaciones"/>
      <sheetName val="Columnas"/>
      <sheetName val="Placas"/>
      <sheetName val="Mamposteria"/>
      <sheetName val="Muebles M"/>
      <sheetName val="Piscina"/>
      <sheetName val="Puertas"/>
      <sheetName val="Ventanas"/>
      <sheetName val="C. Madera"/>
      <sheetName val="Pisos"/>
      <sheetName val="Cubiertas"/>
      <sheetName val="Dinteles"/>
      <sheetName val="Espacios"/>
      <sheetName val="Areas Ext"/>
      <sheetName val="Areas Int"/>
      <sheetName val="P. Sociales"/>
      <sheetName val="Jornales Hr."/>
      <sheetName val="Cuadrill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Cruscotto"/>
      <sheetName val="Calcolo_oneri_figurativi"/>
      <sheetName val="INTESTAZIONE "/>
      <sheetName val="SOMMARIO"/>
      <sheetName val="Ipotesi adottate"/>
      <sheetName val="Amm.Finanziario"/>
      <sheetName val="inflazione"/>
      <sheetName val="AVVERTIMENTI"/>
      <sheetName val="Pedaggi"/>
      <sheetName val="costi_operativi"/>
      <sheetName val="manutenzioni"/>
      <sheetName val="altri_costi operativi"/>
      <sheetName val="sommarioAZIONISTI"/>
      <sheetName val="sommarioindicidebito"/>
      <sheetName val="Tab1"/>
      <sheetName val="Tab2"/>
      <sheetName val="Tab3"/>
      <sheetName val="Tab4"/>
      <sheetName val="Tab5"/>
      <sheetName val="Ripartizione temporale"/>
      <sheetName val="Nuove opere"/>
      <sheetName val="Rend.Fin."/>
      <sheetName val="Finanziamenti"/>
      <sheetName val="TIR e ROE"/>
      <sheetName val="INDICIDEBITO"/>
      <sheetName val="SP"/>
      <sheetName val="Contributi"/>
      <sheetName val="Iva"/>
      <sheetName val="C.C.N."/>
      <sheetName val="Imposte"/>
      <sheetName val="Accantonamenti"/>
      <sheetName val="Manutenzioni straordinarie (1)"/>
      <sheetName val="Manutenzioni straordinarie (2)"/>
      <sheetName val="Costi capitalizzati"/>
      <sheetName val="Beni non reversibili"/>
      <sheetName val="Proventi vari"/>
      <sheetName val="Proventi finanziari"/>
      <sheetName val="Inpu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Hoja1"/>
    </sheetNames>
    <sheetDataSet>
      <sheetData sheetId="0">
        <row r="2">
          <cell r="A2" t="str">
            <v>1 - CENTRO SUR</v>
          </cell>
        </row>
        <row r="3">
          <cell r="A3" t="str">
            <v>2 - CENTRO OCCIDENTE</v>
          </cell>
        </row>
        <row r="4">
          <cell r="A4" t="str">
            <v>3 - CENTRO ORIENTE</v>
          </cell>
        </row>
        <row r="5">
          <cell r="A5" t="str">
            <v>4 - NORTE</v>
          </cell>
        </row>
      </sheetData>
      <sheetData sheetId="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amp;E"/>
      <sheetName val="M.O."/>
      <sheetName val="M.O.P 2024"/>
      <sheetName val="OTROS COSTOS"/>
      <sheetName val="DESGLOCE PPTO (2)"/>
      <sheetName val="DESGLOCE PPTO"/>
      <sheetName val="AUI"/>
      <sheetName val="COSTO MONTAJE EMPRESA"/>
      <sheetName val="INF. FLUJO"/>
    </sheetNames>
    <sheetDataSet>
      <sheetData sheetId="0">
        <row r="2">
          <cell r="A2" t="str">
            <v>Agarradora o mordaza 2-1/0</v>
          </cell>
        </row>
        <row r="3">
          <cell r="A3" t="str">
            <v>Almadana de 6lbs</v>
          </cell>
        </row>
        <row r="4">
          <cell r="A4" t="str">
            <v>Barra de hierro</v>
          </cell>
        </row>
        <row r="5">
          <cell r="A5" t="str">
            <v>Carretilla</v>
          </cell>
        </row>
        <row r="6">
          <cell r="A6" t="str">
            <v>Chispero, molde y pinza conexión p.a.t.</v>
          </cell>
        </row>
        <row r="7">
          <cell r="A7" t="str">
            <v>Equipo trabajo altura</v>
          </cell>
        </row>
        <row r="8">
          <cell r="A8" t="str">
            <v>Cizalla 18"</v>
          </cell>
        </row>
        <row r="9">
          <cell r="A9" t="str">
            <v>Comisión de topografía</v>
          </cell>
        </row>
        <row r="10">
          <cell r="A10" t="str">
            <v>Diferencial 5 ton</v>
          </cell>
        </row>
        <row r="11">
          <cell r="A11" t="str">
            <v>Equipo para puesta a tierra</v>
          </cell>
        </row>
        <row r="12">
          <cell r="A12" t="str">
            <v>Escalera 2 cuerpos</v>
          </cell>
        </row>
        <row r="13">
          <cell r="A13" t="str">
            <v>Escalera de tijera 2.4</v>
          </cell>
        </row>
        <row r="14">
          <cell r="A14" t="str">
            <v>Andamio 6 mts altura certificado</v>
          </cell>
        </row>
        <row r="15">
          <cell r="A15" t="str">
            <v>Grua con canasta</v>
          </cell>
        </row>
        <row r="16">
          <cell r="A16" t="str">
            <v>Grua en caliente</v>
          </cell>
        </row>
        <row r="17">
          <cell r="A17" t="str">
            <v>Grua PH</v>
          </cell>
        </row>
        <row r="18">
          <cell r="A18" t="str">
            <v>Grua hidraulica</v>
          </cell>
        </row>
        <row r="19">
          <cell r="A19" t="str">
            <v>Herramienta Ampact</v>
          </cell>
        </row>
        <row r="20">
          <cell r="A20" t="str">
            <v>Juego de herramientas menores</v>
          </cell>
        </row>
        <row r="21">
          <cell r="A21" t="str">
            <v>Juego de poles</v>
          </cell>
        </row>
        <row r="22">
          <cell r="A22" t="str">
            <v>Manila (20Mts)</v>
          </cell>
        </row>
        <row r="23">
          <cell r="A23" t="str">
            <v>Pala-cuchara</v>
          </cell>
        </row>
        <row r="24">
          <cell r="A24" t="str">
            <v>Pertiga de extensión 12mts</v>
          </cell>
        </row>
        <row r="25">
          <cell r="A25" t="str">
            <v>Pico y Pala</v>
          </cell>
        </row>
        <row r="26">
          <cell r="A26" t="str">
            <v>Pinza voltiamperimetrica</v>
          </cell>
        </row>
        <row r="27">
          <cell r="A27" t="str">
            <v>Ponchadora mecánica</v>
          </cell>
        </row>
        <row r="28">
          <cell r="A28" t="str">
            <v>Pretales</v>
          </cell>
        </row>
        <row r="29">
          <cell r="A29" t="str">
            <v>Caladora</v>
          </cell>
        </row>
        <row r="30">
          <cell r="A30" t="str">
            <v>Motosierra</v>
          </cell>
        </row>
        <row r="31">
          <cell r="A31" t="str">
            <v>Taladro percutor</v>
          </cell>
        </row>
        <row r="32">
          <cell r="A32" t="str">
            <v>Pulidora de 4 1/2"</v>
          </cell>
        </row>
        <row r="33">
          <cell r="A33" t="str">
            <v>Pulidora de 9"</v>
          </cell>
        </row>
        <row r="34">
          <cell r="A34" t="str">
            <v>Pistola Aire caliente</v>
          </cell>
        </row>
        <row r="35">
          <cell r="A35" t="str">
            <v>Zunchadora</v>
          </cell>
        </row>
        <row r="36">
          <cell r="A36" t="str">
            <v>Manlift</v>
          </cell>
        </row>
        <row r="37">
          <cell r="A37" t="str">
            <v>Plataforma Elevadora</v>
          </cell>
        </row>
        <row r="38">
          <cell r="A38" t="str">
            <v>Planta Electrica</v>
          </cell>
        </row>
      </sheetData>
      <sheetData sheetId="1" refreshError="1"/>
      <sheetData sheetId="2" refreshError="1"/>
      <sheetData sheetId="3" refreshError="1"/>
      <sheetData sheetId="4" refreshError="1"/>
      <sheetData sheetId="5" refreshError="1"/>
      <sheetData sheetId="6"/>
      <sheetData sheetId="7" refreshError="1"/>
      <sheetData sheetId="8"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FLUJOS"/>
      <sheetName val="Index"/>
      <sheetName val="NPV Summary"/>
      <sheetName val="Equip Data"/>
      <sheetName val="Royalties"/>
      <sheetName val="Title"/>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MICROEMP"/>
      <sheetName val="TUBERIA"/>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OTAL"/>
      <sheetName val="PRESUPUESTO COMEDOR"/>
      <sheetName val="AULAS"/>
      <sheetName val="LABORATORIO"/>
      <sheetName val="CANCHA"/>
      <sheetName val="trazado y rep."/>
      <sheetName val="Demolic de m y c"/>
      <sheetName val="Dem plant."/>
      <sheetName val="Desmonte de p y v"/>
      <sheetName val="Excav."/>
      <sheetName val="Desm. de C"/>
      <sheetName val="Relleno"/>
      <sheetName val="cerramiento"/>
      <sheetName val="V. amarre inf."/>
      <sheetName val="Sobrec"/>
      <sheetName val="Mesòn"/>
      <sheetName val="V. amarre sup"/>
      <sheetName val="alfajìas"/>
      <sheetName val="Bordillo"/>
      <sheetName val="V.culata"/>
      <sheetName val="Granito pulido"/>
      <sheetName val="Cercha"/>
      <sheetName val="Mant cercha"/>
      <sheetName val="Levant muro"/>
      <sheetName val="calados"/>
      <sheetName val="Teja ond"/>
      <sheetName val="Redoblon"/>
      <sheetName val="Ptos lamp. y ventil."/>
      <sheetName val="Pto toma corriente"/>
      <sheetName val="Lamp"/>
      <sheetName val="Sum. vent"/>
      <sheetName val="Sum. de tab."/>
      <sheetName val="Bombilla"/>
      <sheetName val="Aire acond."/>
      <sheetName val="Plantilla"/>
      <sheetName val="Ceram para piso"/>
      <sheetName val="Pañete"/>
      <sheetName val="Puerta"/>
      <sheetName val="Ventana"/>
      <sheetName val="Reja-protector"/>
      <sheetName val="Pintura"/>
      <sheetName val="Cielo raso"/>
      <sheetName val="Tab Acrilico"/>
      <sheetName val="Sanit"/>
      <sheetName val="Lavapl. senc"/>
      <sheetName val="Lavapl. doble"/>
      <sheetName val="Lavam"/>
      <sheetName val="Pto San. 4&quot;"/>
      <sheetName val="Pto San 3&quot;"/>
      <sheetName val="Pto San. 2&quot;"/>
      <sheetName val="Pto agua P. 1 2&quot;"/>
      <sheetName val="Ceram para muros"/>
      <sheetName val="Salida mechero"/>
      <sheetName val="Tub. cobre"/>
      <sheetName val="Sum Tanq. elevado"/>
      <sheetName val="Columna"/>
      <sheetName val="Zapata"/>
      <sheetName val="Pedestal"/>
      <sheetName val="Placa tanque"/>
      <sheetName val="Limp. General"/>
      <sheetName val="CUADRILLAS "/>
      <sheetName val="INSUMOS"/>
      <sheetName val="C3000"/>
      <sheetName val="form viga"/>
      <sheetName val="ACERO 60"/>
      <sheetName val="m 1-4"/>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ow r="15">
          <cell r="A15" t="str">
            <v>CUADRILLA C-1 : DEMOLICIÓN, DESMONTE, EXCAVACIÓN Y  RELLENOS</v>
          </cell>
        </row>
      </sheetData>
      <sheetData sheetId="61">
        <row r="4">
          <cell r="B4" t="str">
            <v xml:space="preserve">ACERO DE REFUERZO 40000 PSI </v>
          </cell>
        </row>
        <row r="5">
          <cell r="B5" t="str">
            <v xml:space="preserve">ACERO DE REFUERZO 60000 PSI </v>
          </cell>
        </row>
        <row r="6">
          <cell r="B6" t="str">
            <v>ACERO DE REFUERZO 3/8" 60000PSI</v>
          </cell>
        </row>
        <row r="7">
          <cell r="B7" t="str">
            <v>ACERO DE REFUERZO 1/4" 60000PSI</v>
          </cell>
        </row>
        <row r="8">
          <cell r="B8" t="str">
            <v>ACCESORIOS DE COBRE</v>
          </cell>
        </row>
        <row r="9">
          <cell r="B9" t="str">
            <v>ACOMETIDA PARA ACUEDUCTO EN TUBERIA DE PVC 3/4</v>
          </cell>
        </row>
        <row r="10">
          <cell r="B10" t="str">
            <v>ADAPTADOR MACHO 1/2"</v>
          </cell>
        </row>
        <row r="11">
          <cell r="B11" t="str">
            <v>ADAPTADOR MACHO PRESIÒN</v>
          </cell>
        </row>
        <row r="12">
          <cell r="B12" t="str">
            <v>ADAPTADOR TERMINAL 1/2"</v>
          </cell>
        </row>
        <row r="13">
          <cell r="B13" t="str">
            <v>ADAPTADOR TERMINAL 1"</v>
          </cell>
        </row>
        <row r="14">
          <cell r="B14" t="str">
            <v>ADOQUIN CORBATIN PEATONAL</v>
          </cell>
        </row>
        <row r="15">
          <cell r="B15" t="str">
            <v>AGUA DE ACUEDUCTO</v>
          </cell>
        </row>
        <row r="16">
          <cell r="B16" t="str">
            <v>AIRE ACONDICIONADO 12000 BTU</v>
          </cell>
        </row>
        <row r="17">
          <cell r="B17" t="str">
            <v>ALAMBRE DE COBRE NO. 10</v>
          </cell>
        </row>
        <row r="18">
          <cell r="B18" t="str">
            <v>ALAMBRE DE COBRE NO. 12</v>
          </cell>
        </row>
        <row r="19">
          <cell r="B19" t="str">
            <v>ALAMBRE DE COBRE DESNUDO AWG14</v>
          </cell>
        </row>
        <row r="20">
          <cell r="B20" t="str">
            <v>ALAMBRE RECOCIDO NO. 18</v>
          </cell>
        </row>
        <row r="21">
          <cell r="B21" t="str">
            <v>ALAMBRE THHN NO. 10</v>
          </cell>
        </row>
        <row r="22">
          <cell r="B22" t="str">
            <v>ALAMBRE THHN NO. 12</v>
          </cell>
        </row>
        <row r="23">
          <cell r="B23" t="str">
            <v>ALAMBRE THHN NO. 14</v>
          </cell>
        </row>
        <row r="24">
          <cell r="B24" t="str">
            <v>ALAMBRE THHN NO. 8</v>
          </cell>
        </row>
        <row r="25">
          <cell r="B25" t="str">
            <v>AMARRE CON TAPA METÁLICA X 20 UND</v>
          </cell>
        </row>
        <row r="26">
          <cell r="B26" t="str">
            <v>AMARRE DE ALAMBRE</v>
          </cell>
        </row>
        <row r="27">
          <cell r="B27" t="str">
            <v>ANGULO 7/8 X 7/8 TIRA 6 METROS</v>
          </cell>
        </row>
        <row r="28">
          <cell r="B28" t="str">
            <v xml:space="preserve">ARCHIVADOR DE 4 GAVETAS EN MADRA </v>
          </cell>
        </row>
        <row r="29">
          <cell r="B29" t="str">
            <v>ARENA</v>
          </cell>
        </row>
        <row r="30">
          <cell r="B30" t="str">
            <v>ARENA AMARILLA</v>
          </cell>
        </row>
        <row r="31">
          <cell r="B31" t="str">
            <v>ASFALTO 190/220</v>
          </cell>
        </row>
        <row r="32">
          <cell r="B32" t="str">
            <v>ASFALTO SÓLIDO</v>
          </cell>
        </row>
        <row r="33">
          <cell r="B33" t="str">
            <v>BALASTO</v>
          </cell>
        </row>
        <row r="34">
          <cell r="B34" t="str">
            <v>BISAGRAS 2 1/2" X 6 UND</v>
          </cell>
        </row>
        <row r="35">
          <cell r="B35" t="str">
            <v>BISAGRAS 3" PLANA</v>
          </cell>
        </row>
        <row r="36">
          <cell r="B36" t="str">
            <v>BLOQUE ARCILLA NO. 4 40X20X10</v>
          </cell>
        </row>
        <row r="37">
          <cell r="B37" t="str">
            <v>BLOQUE ARCILLA NO. 6 40X20X15</v>
          </cell>
        </row>
        <row r="38">
          <cell r="B38" t="str">
            <v>BLOQUE ARCILLA NO. 7 40X20X20</v>
          </cell>
        </row>
        <row r="39">
          <cell r="B39" t="str">
            <v>BLOQUE CEMENTO 10X20X40</v>
          </cell>
        </row>
        <row r="40">
          <cell r="B40" t="str">
            <v>BLOQUE CEMENTO 15X20X40</v>
          </cell>
        </row>
        <row r="41">
          <cell r="B41" t="str">
            <v>BLOQUE CEMENTO 20X20X40</v>
          </cell>
        </row>
        <row r="42">
          <cell r="B42" t="str">
            <v>BOMBILLA INCANDESCENTE 100 W</v>
          </cell>
        </row>
        <row r="43">
          <cell r="B43" t="str">
            <v xml:space="preserve">BOYA FLOTADOR BRONCE 1" </v>
          </cell>
        </row>
        <row r="44">
          <cell r="B44" t="str">
            <v>BUJE SOLDADO PRESIÒN 1 X 1/2"</v>
          </cell>
        </row>
        <row r="45">
          <cell r="B45" t="str">
            <v>BREAK 20 AMP.</v>
          </cell>
        </row>
        <row r="46">
          <cell r="B46" t="str">
            <v>BROCHA PROFESIONAL 1"</v>
          </cell>
        </row>
        <row r="47">
          <cell r="B47" t="str">
            <v>BUJE SOLDADO 3/4 x 1/2</v>
          </cell>
        </row>
        <row r="48">
          <cell r="B48" t="str">
            <v>CABALLETE ARTICULADO COLOMBIT</v>
          </cell>
        </row>
        <row r="49">
          <cell r="B49" t="str">
            <v>CABALLETE ARTICULADO ETERNIT</v>
          </cell>
        </row>
        <row r="50">
          <cell r="B50" t="str">
            <v>CABALLETE C15 COLOMBIT</v>
          </cell>
        </row>
        <row r="51">
          <cell r="B51" t="str">
            <v>CABALLETE FIJO 15 COLOMBIT</v>
          </cell>
        </row>
        <row r="52">
          <cell r="B52" t="str">
            <v>CABALLETE FIJO DE FIBROCEMENTO</v>
          </cell>
        </row>
        <row r="53">
          <cell r="B53" t="str">
            <v>CABALLETE FIJO 20 ETERNIT</v>
          </cell>
        </row>
        <row r="54">
          <cell r="B54" t="str">
            <v>CABALLETE G15 ETERNIT</v>
          </cell>
        </row>
        <row r="55">
          <cell r="B55" t="str">
            <v>CABALLETE G20 ETERNIT</v>
          </cell>
        </row>
        <row r="56">
          <cell r="B56" t="str">
            <v>CABLE THHN THWN NO. 10</v>
          </cell>
        </row>
        <row r="57">
          <cell r="B57" t="str">
            <v>CABLE THHN THWN NO. 12</v>
          </cell>
        </row>
        <row r="58">
          <cell r="B58" t="str">
            <v>CABLE THHN THWN NO. 2</v>
          </cell>
        </row>
        <row r="59">
          <cell r="B59" t="str">
            <v>CABLE THHN THWN NO. 4</v>
          </cell>
        </row>
        <row r="60">
          <cell r="B60" t="str">
            <v>CABLE THHN THWN NO. 6</v>
          </cell>
        </row>
        <row r="61">
          <cell r="B61" t="str">
            <v>CABLE THHN THWN NO. 8</v>
          </cell>
        </row>
        <row r="62">
          <cell r="B62" t="str">
            <v>CAFETERA BLACK AND DECKER</v>
          </cell>
        </row>
        <row r="63">
          <cell r="B63" t="str">
            <v>CAJA DE PASO CONDUIT PLASTICA</v>
          </cell>
        </row>
        <row r="64">
          <cell r="B64" t="str">
            <v>CAJA GALVANIZADA  CAL. 20 2 X 4</v>
          </cell>
        </row>
        <row r="65">
          <cell r="B65" t="str">
            <v>CAJA MULTIBREAK 4 CIRCUITOS</v>
          </cell>
        </row>
        <row r="66">
          <cell r="B66" t="str">
            <v>CAJA OCTAGONAL GALVANIZADA</v>
          </cell>
        </row>
        <row r="67">
          <cell r="B67" t="str">
            <v>CAJA PLÁSTICA CONDUIT DOBLE</v>
          </cell>
        </row>
        <row r="68">
          <cell r="B68" t="str">
            <v>CAJA PLÁSTICA CONDUIT SENCILLA</v>
          </cell>
        </row>
        <row r="69">
          <cell r="B69" t="str">
            <v xml:space="preserve">CAJA RECTANGULAR 2 X 4 PLASTICA RETIE </v>
          </cell>
        </row>
        <row r="70">
          <cell r="B70" t="str">
            <v>CAJA RECTANGULAR 4 X 4 PLASTICA RETIE</v>
          </cell>
        </row>
        <row r="71">
          <cell r="B71" t="str">
            <v>CAJA TACO 2 CIRCUITOS MONO</v>
          </cell>
        </row>
        <row r="72">
          <cell r="B72" t="str">
            <v>CAJA TACO 3 CIRCUITOS MONO</v>
          </cell>
        </row>
        <row r="73">
          <cell r="B73" t="str">
            <v>CAJA TACO 4 CIRCUITOS MONO</v>
          </cell>
        </row>
        <row r="74">
          <cell r="B74" t="str">
            <v>CAJA TACO 6 CIRCUITOS MONO</v>
          </cell>
        </row>
        <row r="75">
          <cell r="B75" t="str">
            <v>CAL HIDRATADA BLANCA NARE</v>
          </cell>
        </row>
        <row r="76">
          <cell r="B76" t="str">
            <v>CALADO INSTITUCIONAL (50X50) CM</v>
          </cell>
        </row>
        <row r="77">
          <cell r="B77" t="str">
            <v>CANECAS DE ASEO</v>
          </cell>
        </row>
        <row r="78">
          <cell r="B78" t="str">
            <v xml:space="preserve">CEMENTO BLANCO </v>
          </cell>
        </row>
        <row r="79">
          <cell r="B79" t="str">
            <v>CEMENTO GRIS</v>
          </cell>
        </row>
        <row r="80">
          <cell r="B80" t="str">
            <v>CERAMICA ALFA LISA 20X20</v>
          </cell>
        </row>
        <row r="81">
          <cell r="B81" t="str">
            <v>CERCHA METÁLICA</v>
          </cell>
        </row>
        <row r="82">
          <cell r="B82" t="str">
            <v>CERRADURA DE MANIJA TIPO S YALE</v>
          </cell>
        </row>
        <row r="83">
          <cell r="B83" t="str">
            <v>CERRADURA CLASICA</v>
          </cell>
        </row>
        <row r="84">
          <cell r="B84" t="str">
            <v>CERRADURA POMO YALE</v>
          </cell>
        </row>
        <row r="85">
          <cell r="B85" t="str">
            <v>CERRADURA TULIPAN</v>
          </cell>
        </row>
        <row r="86">
          <cell r="B86" t="str">
            <v>CHAZA DE MADERA</v>
          </cell>
        </row>
        <row r="87">
          <cell r="B87" t="str">
            <v>CHAZO 1/4" PLASTICO</v>
          </cell>
        </row>
        <row r="88">
          <cell r="B88" t="str">
            <v>CIERRE 1/2 LUNA VENTANERÌA</v>
          </cell>
        </row>
        <row r="89">
          <cell r="B89" t="str">
            <v>CILINDRO DE GAS 100 LB UNA SALIDAS</v>
          </cell>
        </row>
        <row r="90">
          <cell r="B90" t="str">
            <v>CINTA AISLANTE ESPECIALIZADA</v>
          </cell>
        </row>
        <row r="91">
          <cell r="B91" t="str">
            <v>CINTA AISLANTE PVC</v>
          </cell>
        </row>
        <row r="92">
          <cell r="B92" t="str">
            <v>CINTA TEFLON</v>
          </cell>
        </row>
        <row r="93">
          <cell r="B93" t="str">
            <v>CINTA POLIPROPILENO</v>
          </cell>
        </row>
        <row r="94">
          <cell r="B94" t="str">
            <v>CLORURO DE SODIO</v>
          </cell>
        </row>
        <row r="95">
          <cell r="B95" t="str">
            <v>CODO 45-1/8 cxc 2"</v>
          </cell>
        </row>
        <row r="96">
          <cell r="B96" t="str">
            <v>CODO 45º CXC 3"</v>
          </cell>
        </row>
        <row r="97">
          <cell r="B97" t="str">
            <v>CODO 45-1/8 cxc 4"</v>
          </cell>
        </row>
        <row r="98">
          <cell r="B98" t="str">
            <v xml:space="preserve">CODO 90º 1/2" PRESION </v>
          </cell>
        </row>
        <row r="99">
          <cell r="B99" t="str">
            <v>CODO 90° x 1/2</v>
          </cell>
        </row>
        <row r="100">
          <cell r="B100" t="str">
            <v>CODO 90° x 3/4</v>
          </cell>
        </row>
        <row r="101">
          <cell r="B101" t="str">
            <v>CODO 90-1/4 cxc 2"</v>
          </cell>
        </row>
        <row r="102">
          <cell r="B102" t="str">
            <v>CODO 90º CXC 3"</v>
          </cell>
        </row>
        <row r="103">
          <cell r="B103" t="str">
            <v>CODO 90-1/4 cxc 4"</v>
          </cell>
        </row>
        <row r="104">
          <cell r="B104" t="str">
            <v>CODO GALV. 1/2"</v>
          </cell>
        </row>
        <row r="105">
          <cell r="B105" t="str">
            <v>COLBÓN MADERA X 1 KG</v>
          </cell>
        </row>
        <row r="106">
          <cell r="B106" t="str">
            <v>COLCHONETA ESPUMA 1.00 * 2.00</v>
          </cell>
        </row>
        <row r="107">
          <cell r="B107" t="str">
            <v>COLLAR DE DERIVACION DE 2" 0 3" X 1/2"</v>
          </cell>
        </row>
        <row r="108">
          <cell r="B108" t="str">
            <v>COLORANTE ROJO</v>
          </cell>
        </row>
        <row r="109">
          <cell r="B109" t="str">
            <v xml:space="preserve">COMBO SILLA+MESA 60*60 METALICA TAPA EN MADERA INFANTIL TODOS LOS COLORES  </v>
          </cell>
        </row>
        <row r="110">
          <cell r="B110" t="str">
            <v>CONCRETO CICLOPEO 60/40</v>
          </cell>
        </row>
        <row r="111">
          <cell r="B111" t="str">
            <v>CONCRETO DE 2500 PSI</v>
          </cell>
        </row>
        <row r="112">
          <cell r="B112" t="str">
            <v>CONCRETO DE 3000 PSI</v>
          </cell>
        </row>
        <row r="113">
          <cell r="B113" t="str">
            <v>CONECTOR RESORTE ROJO</v>
          </cell>
        </row>
        <row r="114">
          <cell r="B114" t="str">
            <v>CONTROL DE PASO DE 1/2 REDWAYTHE</v>
          </cell>
        </row>
        <row r="115">
          <cell r="B115" t="str">
            <v>CORREA PAG-C-160X80X2X8480</v>
          </cell>
        </row>
        <row r="116">
          <cell r="B116" t="str">
            <v>CUERPO ANDAMIO</v>
          </cell>
        </row>
        <row r="117">
          <cell r="B117" t="str">
            <v>CURVA 90° PAVCO CONDUIT 1"</v>
          </cell>
        </row>
        <row r="118">
          <cell r="B118" t="str">
            <v>CURVA 90° PAVCO CONDUIT 1/2"</v>
          </cell>
        </row>
        <row r="119">
          <cell r="B119" t="str">
            <v>CURVA 90° PAVCO CONDUIT 3/4"</v>
          </cell>
        </row>
        <row r="120">
          <cell r="B120" t="str">
            <v>DIAGONAL LARGA  O CORTA</v>
          </cell>
        </row>
        <row r="121">
          <cell r="B121" t="str">
            <v>DVD LG</v>
          </cell>
        </row>
        <row r="122">
          <cell r="B122" t="str">
            <v xml:space="preserve">EMULSIÓN ASFÁLTICA </v>
          </cell>
        </row>
        <row r="123">
          <cell r="B123" t="str">
            <v>EQUIPO DE SOLDADURA</v>
          </cell>
        </row>
        <row r="124">
          <cell r="B124" t="str">
            <v>ESCRITORIO MODULAR</v>
          </cell>
        </row>
        <row r="125">
          <cell r="B125" t="str">
            <v>ESCRITORIO PARA PROFESOR CON 1 GAVETA DIMENSIONES 80-58-70</v>
          </cell>
        </row>
        <row r="126">
          <cell r="B126" t="str">
            <v>ESMALTE TIPO ACEITE</v>
          </cell>
        </row>
        <row r="127">
          <cell r="B127" t="str">
            <v>ESMALTE PREPARADO 1/8</v>
          </cell>
        </row>
        <row r="128">
          <cell r="B128" t="str">
            <v>ESTRUCTURA SOPORTE PARA LA CONDENSADORA</v>
          </cell>
        </row>
        <row r="129">
          <cell r="B129" t="str">
            <v>ESTUFA INDUSTRIAL 6 FOGONES LINEAL Y ACCESORIOS CRUZ CAÑON</v>
          </cell>
        </row>
        <row r="130">
          <cell r="B130" t="str">
            <v>FACHALETA</v>
          </cell>
        </row>
        <row r="131">
          <cell r="B131" t="str">
            <v>FORMALETA CAJA DE COLUMNA</v>
          </cell>
        </row>
        <row r="132">
          <cell r="B132" t="str">
            <v>FORMALETA PARA VIGA O COLUMNA</v>
          </cell>
        </row>
        <row r="133">
          <cell r="B133" t="str">
            <v>GANCHO GALVANIZADO 150</v>
          </cell>
        </row>
        <row r="134">
          <cell r="B134" t="str">
            <v>GANCHO PARA USO EN SERCHA DE MADERA X 10 UND</v>
          </cell>
        </row>
        <row r="135">
          <cell r="B135" t="str">
            <v>GANCHO PARA USO EN CERCHA METÁLICA X 10 UND</v>
          </cell>
        </row>
        <row r="136">
          <cell r="B136" t="str">
            <v>GAS</v>
          </cell>
        </row>
        <row r="137">
          <cell r="B137" t="str">
            <v>GRANITO NEGRO</v>
          </cell>
        </row>
        <row r="138">
          <cell r="B138" t="str">
            <v>GUARDERAS DE MADERA</v>
          </cell>
        </row>
        <row r="139">
          <cell r="B139" t="str">
            <v>GUÌA PLASTICA VC-50-20X6M</v>
          </cell>
        </row>
        <row r="140">
          <cell r="B140" t="str">
            <v>HERRAMIENTAS MENORES</v>
          </cell>
        </row>
        <row r="141">
          <cell r="B141" t="str">
            <v>HERRAMIENTAS MENORES</v>
          </cell>
        </row>
        <row r="142">
          <cell r="B142" t="str">
            <v>INTERRUPTOR  + TOMA A POLO A TIERRA</v>
          </cell>
        </row>
        <row r="143">
          <cell r="B143" t="str">
            <v>INTERRUPTOR DOBLE</v>
          </cell>
        </row>
        <row r="144">
          <cell r="B144" t="str">
            <v>INTERRUPTOR SENCILLO</v>
          </cell>
        </row>
        <row r="145">
          <cell r="B145" t="str">
            <v>JUEGO DE CUBIERTOS VARIOS</v>
          </cell>
        </row>
        <row r="146">
          <cell r="B146" t="str">
            <v>JUEGO DE PLATOS Y VASOS PLASTICO</v>
          </cell>
        </row>
        <row r="147">
          <cell r="B147" t="str">
            <v>JUEGOS DIDACTICOS VARIOS</v>
          </cell>
        </row>
        <row r="148">
          <cell r="B148" t="str">
            <v>LADRILLO COMÚN</v>
          </cell>
        </row>
        <row r="149">
          <cell r="B149" t="str">
            <v>LADRILLO TOLETTE NO. 1 25X12X6</v>
          </cell>
        </row>
        <row r="150">
          <cell r="B150" t="str">
            <v>LÁMINA COLL ROLLED CAL. 18</v>
          </cell>
        </row>
        <row r="151">
          <cell r="B151" t="str">
            <v>LAMINAS DE CALIBRE 22 2X1</v>
          </cell>
        </row>
        <row r="152">
          <cell r="B152" t="str">
            <v>LAMINA DE ICOPOR GL X 22Cm 18MM</v>
          </cell>
        </row>
        <row r="153">
          <cell r="B153" t="str">
            <v>LÁMPARAS FLUORESCENTES DE SOBREPONER 1 TUBO 1 X 20</v>
          </cell>
        </row>
        <row r="154">
          <cell r="B154" t="str">
            <v>LÁMPARAS FLUORESCENTES DE SOBREPONER 1 TUBO 1 X 40</v>
          </cell>
        </row>
        <row r="155">
          <cell r="B155" t="str">
            <v>LÁMPARAS FLUORESCENTES DE SOBREPONER 2 TUBOS 2 X 20</v>
          </cell>
        </row>
        <row r="156">
          <cell r="B156" t="str">
            <v>LÁMPARAS FLUORESCENTES DE SOBREPONER 2 TUBOS 2 X 48</v>
          </cell>
        </row>
        <row r="157">
          <cell r="B157" t="str">
            <v>LÁMPARAS FLUORESCENTES DE SOBREPONER 2 TUBOS 2 X 96</v>
          </cell>
        </row>
        <row r="158">
          <cell r="B158" t="str">
            <v>LAVAMANO INFANTIL</v>
          </cell>
        </row>
        <row r="159">
          <cell r="B159" t="str">
            <v>LAVAMANO NORMAL</v>
          </cell>
        </row>
        <row r="160">
          <cell r="B160" t="str">
            <v>LAVAMANOS BLANCO CORONA 2"</v>
          </cell>
        </row>
        <row r="161">
          <cell r="B161" t="str">
            <v>LAVAPLATOS SENCILLO EN ACERO INOXIDABLE TAMBORADO PARA MESON</v>
          </cell>
        </row>
        <row r="162">
          <cell r="B162" t="str">
            <v>LAVAPLATOS DOBLE EN ACERO INOXIDABLE TAMBORADO PARA MESON</v>
          </cell>
        </row>
        <row r="163">
          <cell r="B163" t="str">
            <v>LICUADORA CROMADA OSTERIZER</v>
          </cell>
        </row>
        <row r="164">
          <cell r="B164" t="str">
            <v>LIMPIADOR REM. PVC 760GR</v>
          </cell>
        </row>
        <row r="165">
          <cell r="B165" t="str">
            <v>LIMPIADOR 7070</v>
          </cell>
        </row>
        <row r="166">
          <cell r="B166" t="str">
            <v>LISTONES DE ABARCO 1 X 2 X 15</v>
          </cell>
        </row>
        <row r="167">
          <cell r="B167" t="str">
            <v>LISTONES DE ABARCO 2" X 2" X 3m</v>
          </cell>
        </row>
        <row r="168">
          <cell r="B168" t="str">
            <v>LISTONES DE ABARCO 2 X 4 X 15</v>
          </cell>
        </row>
        <row r="169">
          <cell r="B169" t="str">
            <v xml:space="preserve">LISTON 2 X2 </v>
          </cell>
        </row>
        <row r="170">
          <cell r="B170" t="str">
            <v>LISTONES DE ACERO DE REFUERZO 40000 PSI X TON.</v>
          </cell>
        </row>
        <row r="171">
          <cell r="B171" t="str">
            <v>LOCTIGAS F/MEDIA 36ML</v>
          </cell>
        </row>
        <row r="172">
          <cell r="B172" t="str">
            <v>MALLA CUADRADA VERDE</v>
          </cell>
        </row>
        <row r="173">
          <cell r="B173" t="str">
            <v>MALLA ELECTROSOLDADA H-084</v>
          </cell>
        </row>
        <row r="174">
          <cell r="B174" t="str">
            <v>MANGUERA FLEXIBLE SANITARIA</v>
          </cell>
        </row>
        <row r="175">
          <cell r="B175" t="str">
            <v>MANTO LIDER 30 S</v>
          </cell>
        </row>
        <row r="176">
          <cell r="B176" t="str">
            <v>MANTO LIDER 40 S</v>
          </cell>
        </row>
        <row r="177">
          <cell r="B177" t="str">
            <v>MARCO DE PUERTA</v>
          </cell>
        </row>
        <row r="178">
          <cell r="B178" t="str">
            <v>MATERIAL SELEC. RELLENO (CALICHE)</v>
          </cell>
        </row>
        <row r="179">
          <cell r="B179" t="str">
            <v>MESAS RIMAX PLASTICA</v>
          </cell>
        </row>
        <row r="180">
          <cell r="B180" t="str">
            <v>MEZCLADORA</v>
          </cell>
        </row>
        <row r="181">
          <cell r="B181" t="str">
            <v>MORTERO 1:4</v>
          </cell>
        </row>
        <row r="182">
          <cell r="B182" t="str">
            <v>MORTERO 1:4 IMPERMEABILIZADO</v>
          </cell>
        </row>
        <row r="183">
          <cell r="B183" t="str">
            <v>MORTERO 1:6</v>
          </cell>
        </row>
        <row r="184">
          <cell r="B184" t="str">
            <v>NEVERA 19 PIES WHIRLPOOL 620 LT</v>
          </cell>
        </row>
        <row r="185">
          <cell r="B185" t="str">
            <v>OLLA A PRESION 6 LT</v>
          </cell>
        </row>
        <row r="186">
          <cell r="B186" t="str">
            <v>OPERADOR EQUIPOS</v>
          </cell>
        </row>
        <row r="187">
          <cell r="B187" t="str">
            <v xml:space="preserve">OXIDO DE ZINC </v>
          </cell>
        </row>
        <row r="188">
          <cell r="B188" t="str">
            <v xml:space="preserve">PASADOR </v>
          </cell>
        </row>
        <row r="189">
          <cell r="B189" t="str">
            <v>PASADOR GERMANO 1 1/2"</v>
          </cell>
        </row>
        <row r="190">
          <cell r="B190" t="str">
            <v>PEGACOR</v>
          </cell>
        </row>
        <row r="191">
          <cell r="B191" t="str">
            <v>PERFIL METÁLICO PARA PUERTA CAL. 18 X 6 M</v>
          </cell>
        </row>
        <row r="192">
          <cell r="B192" t="str">
            <v>PERFIL METÁLICO PARA PUERTA CAL. 20 X 6 M</v>
          </cell>
        </row>
        <row r="193">
          <cell r="B193" t="str">
            <v>PERFIL METÁLICO PARA VENTANA CAL. 18 X 6 M</v>
          </cell>
        </row>
        <row r="194">
          <cell r="B194" t="str">
            <v>PERFIL METÁLICO PARA VENTANA CAL. 20 X 6 M</v>
          </cell>
        </row>
        <row r="195">
          <cell r="B195" t="str">
            <v>PIEDRA CICLOPEA</v>
          </cell>
        </row>
        <row r="196">
          <cell r="B196" t="str">
            <v>PINTURA ANTICORROSIVA</v>
          </cell>
        </row>
        <row r="197">
          <cell r="B197" t="str">
            <v>PINTURA TIPO 1 X 1 GL</v>
          </cell>
        </row>
        <row r="198">
          <cell r="B198" t="str">
            <v>PLATINA 1/8 X 1/2" X 6 M</v>
          </cell>
        </row>
        <row r="199">
          <cell r="B199" t="str">
            <v>POLVO MINERAL</v>
          </cell>
        </row>
        <row r="200">
          <cell r="B200" t="str">
            <v>POSTE MADERA</v>
          </cell>
        </row>
        <row r="201">
          <cell r="B201" t="str">
            <v>PRIMER SUPER 20 KLS</v>
          </cell>
        </row>
        <row r="202">
          <cell r="B202" t="str">
            <v>PULIDORA</v>
          </cell>
        </row>
        <row r="203">
          <cell r="B203" t="str">
            <v>PUNTILLAS 1 1/2</v>
          </cell>
        </row>
        <row r="204">
          <cell r="B204" t="str">
            <v>PUNTILLAS 2 1/2 - 3 1/2</v>
          </cell>
        </row>
        <row r="205">
          <cell r="B205" t="str">
            <v>RANA</v>
          </cell>
        </row>
        <row r="206">
          <cell r="B206" t="str">
            <v>REMACHE POP 4-2 1/4" X 1/8"</v>
          </cell>
        </row>
        <row r="207">
          <cell r="B207" t="str">
            <v>REMATE LATERAL SUPERIOR TIPO CINDU O SIMILAR</v>
          </cell>
        </row>
        <row r="208">
          <cell r="B208" t="str">
            <v>RODAMIENTO NYLON VC -50-20 X6M BAL-VENTANA</v>
          </cell>
        </row>
        <row r="209">
          <cell r="B209" t="str">
            <v>RODILLO FELPA ACRLICA NO. 9</v>
          </cell>
        </row>
        <row r="210">
          <cell r="B210" t="str">
            <v>SALIDA MECHERO COBRE 1 1/2" INCLUYE MANGUERA</v>
          </cell>
        </row>
        <row r="211">
          <cell r="B211" t="str">
            <v>SANITARIO BLANCO CORONA (SOLO)</v>
          </cell>
        </row>
        <row r="212">
          <cell r="B212" t="str">
            <v>SANITARIO INFANTIL</v>
          </cell>
        </row>
        <row r="213">
          <cell r="B213" t="str">
            <v>SANITARIO NORMAL</v>
          </cell>
        </row>
        <row r="214">
          <cell r="B214" t="str">
            <v>SIFON CON TAPON 2"</v>
          </cell>
        </row>
        <row r="215">
          <cell r="B215" t="str">
            <v>SILICONA SANSIL T/PTE 300CC</v>
          </cell>
        </row>
        <row r="216">
          <cell r="B216" t="str">
            <v>SIKA 1</v>
          </cell>
        </row>
        <row r="217">
          <cell r="B217" t="str">
            <v>SILLA PARA ESCRITORIO</v>
          </cell>
        </row>
        <row r="218">
          <cell r="B218" t="str">
            <v>SILLA PARA ESCRITORIO PRESIDENT</v>
          </cell>
        </row>
        <row r="219">
          <cell r="B219" t="str">
            <v>SILLAS FIJAS COSMOS, TAPIZADAS EN PAÑO</v>
          </cell>
        </row>
        <row r="220">
          <cell r="B220" t="str">
            <v>SILLAS RIMAX PLASTICA</v>
          </cell>
        </row>
        <row r="221">
          <cell r="B221" t="str">
            <v xml:space="preserve">SOLDADURA </v>
          </cell>
        </row>
        <row r="222">
          <cell r="B222" t="str">
            <v>SOLDADURA ELECTRICA 60/11 X 1/8 KG</v>
          </cell>
        </row>
        <row r="223">
          <cell r="B223" t="str">
            <v>SOLDADURA PVC 1/4 GL</v>
          </cell>
        </row>
        <row r="224">
          <cell r="B224" t="str">
            <v>SOLDADURA 95-5 PLATA</v>
          </cell>
        </row>
        <row r="225">
          <cell r="B225" t="str">
            <v>SOPORTE LOZA PLAFOND</v>
          </cell>
        </row>
        <row r="226">
          <cell r="B226" t="str">
            <v>SOPORTE PARA EQUIPO AUDIOVISUAL MARCVISION</v>
          </cell>
        </row>
        <row r="227">
          <cell r="B227" t="str">
            <v>SUMINSTRO E INSTALACION DE LAVAPLATOS INDUSTRIAL</v>
          </cell>
        </row>
        <row r="228">
          <cell r="B228" t="str">
            <v>TABLA CATIVO 1 X 12 X 15</v>
          </cell>
        </row>
        <row r="229">
          <cell r="B229" t="str">
            <v>TABLA CATIVO 3/4 X 15</v>
          </cell>
        </row>
        <row r="230">
          <cell r="B230" t="str">
            <v>TABLA BONGA</v>
          </cell>
        </row>
        <row r="231">
          <cell r="B231" t="str">
            <v>TABLERO 0,70X1,40</v>
          </cell>
        </row>
        <row r="232">
          <cell r="B232" t="str">
            <v>TABLERO BIFÁSICO SIN PUERTA</v>
          </cell>
        </row>
        <row r="233">
          <cell r="B233" t="str">
            <v>TABLERO EN ALUMINIO</v>
          </cell>
        </row>
        <row r="234">
          <cell r="B234" t="str">
            <v>TABLERO MONOFÁSICO SIN PUERTA</v>
          </cell>
        </row>
        <row r="235">
          <cell r="B235" t="str">
            <v>TABLERO PLANO  EN ACRÍLICO CON MARCO EN ALUMINIO Y PORTABORRADOR</v>
          </cell>
        </row>
        <row r="236">
          <cell r="B236" t="str">
            <v>TABLEROS ACRÍLICOS CON BISELES EN ALUMINIO</v>
          </cell>
        </row>
        <row r="237">
          <cell r="B237" t="str">
            <v>TABLETAS DE ARCILLA 0,25*0,07*</v>
          </cell>
        </row>
        <row r="238">
          <cell r="B238" t="str">
            <v>TABLON VITRIFICADO 30 X 30 CM</v>
          </cell>
        </row>
        <row r="239">
          <cell r="B239" t="str">
            <v>TABLONES PARA ANDAMIO</v>
          </cell>
        </row>
        <row r="240">
          <cell r="B240" t="str">
            <v>TACO ENCHUFABLE DE 1 POLO</v>
          </cell>
        </row>
        <row r="241">
          <cell r="B241" t="str">
            <v>TACO ENCHUFABLE DE 2 POLOS</v>
          </cell>
        </row>
        <row r="242">
          <cell r="B242" t="str">
            <v>TACO METÁLICO</v>
          </cell>
        </row>
        <row r="243">
          <cell r="B243" t="str">
            <v>TANQUE ELEVADO 1000LT PLASTICO ANTIALERGICO</v>
          </cell>
        </row>
        <row r="244">
          <cell r="B244" t="str">
            <v>TORNILLO LAMINA DIAMETRO 3/8"</v>
          </cell>
        </row>
        <row r="245">
          <cell r="B245" t="str">
            <v>TORNILLO LAM. PANRAN 8X1  1/4" GAL</v>
          </cell>
        </row>
        <row r="246">
          <cell r="B246" t="str">
            <v>TAPA INTERRUPTOR SENCILLA</v>
          </cell>
        </row>
        <row r="247">
          <cell r="B247" t="str">
            <v>TAPA PARA DOS INTERRUPTORES</v>
          </cell>
        </row>
        <row r="248">
          <cell r="B248" t="str">
            <v>TAPA TOMA DOBLE</v>
          </cell>
        </row>
        <row r="249">
          <cell r="B249" t="str">
            <v>TAPON MACHO GALV. 1/2"</v>
          </cell>
        </row>
        <row r="250">
          <cell r="B250" t="str">
            <v>TEE 1/2" PVC</v>
          </cell>
        </row>
        <row r="251">
          <cell r="B251" t="str">
            <v>TEE 3/4"</v>
          </cell>
        </row>
        <row r="252">
          <cell r="B252" t="str">
            <v xml:space="preserve">TEE PRESIÒN 1/2" </v>
          </cell>
        </row>
        <row r="253">
          <cell r="B253" t="str">
            <v>TELA  POLIPROPILENO</v>
          </cell>
        </row>
        <row r="254">
          <cell r="B254" t="str">
            <v>TEJA CABALLETE FIJO</v>
          </cell>
        </row>
        <row r="255">
          <cell r="B255" t="str">
            <v>TEJA ETERNIT PERFIL 1000 NO. 10</v>
          </cell>
        </row>
        <row r="256">
          <cell r="B256" t="str">
            <v>TEJA ETERNIT PERFIL 1000 NO. 12</v>
          </cell>
        </row>
        <row r="257">
          <cell r="B257" t="str">
            <v>TEJA ETERNIT PERFIL 1000 NO. 2</v>
          </cell>
        </row>
        <row r="258">
          <cell r="B258" t="str">
            <v>TEJA ETERNIT PERFIL 1000 NO. 3</v>
          </cell>
        </row>
        <row r="259">
          <cell r="B259" t="str">
            <v>TEJA ETERNIT PERFIL 1000 NO. 4</v>
          </cell>
        </row>
        <row r="260">
          <cell r="B260" t="str">
            <v>TEJA ETERNIT PERFIL 1000 NO. 5</v>
          </cell>
        </row>
        <row r="261">
          <cell r="B261" t="str">
            <v>TEJA PERFIL  NO. 6</v>
          </cell>
        </row>
        <row r="262">
          <cell r="B262" t="str">
            <v>TEJA ETERNIT PERFIL 1000 NO. 8</v>
          </cell>
        </row>
        <row r="263">
          <cell r="B263" t="str">
            <v>TEJA ETERNIT PERFIL 1000 NO. 9</v>
          </cell>
        </row>
        <row r="264">
          <cell r="B264" t="str">
            <v>TEJA PLACA ONDULADA NO. 4</v>
          </cell>
        </row>
        <row r="265">
          <cell r="B265" t="str">
            <v>TEJA TERMOACUSTICA</v>
          </cell>
        </row>
        <row r="266">
          <cell r="B266" t="str">
            <v>TEJAS ASBESTO-CEMENTO ETERNIT PERFIL 7 NO. 10</v>
          </cell>
        </row>
        <row r="267">
          <cell r="B267" t="str">
            <v>TEJAS ASBESTO-CEMENTO ETERNIT PERFIL 7 NO. 4</v>
          </cell>
        </row>
        <row r="268">
          <cell r="B268" t="str">
            <v>TEJAS ASBESTO-CEMENTO ETERNIT PERFIL 7 NO. 5</v>
          </cell>
        </row>
        <row r="269">
          <cell r="B269" t="str">
            <v>TEJAS ASBESTO-CEMENTO ETERNIT PERFIL 7 NO. 6</v>
          </cell>
        </row>
        <row r="270">
          <cell r="B270" t="str">
            <v>TEJAS ASBESTO-CEMENTO ETERNIT PERFIL 7 NO. 8</v>
          </cell>
        </row>
        <row r="271">
          <cell r="B271" t="str">
            <v>TEJAS FIBRO-CEMENTO COLOMBIT PERFIL 7 NO. 10</v>
          </cell>
        </row>
        <row r="272">
          <cell r="B272" t="str">
            <v>TEJAS FIBRO-CEMENTO COLOMBIT PERFIL 7 NO. 4</v>
          </cell>
        </row>
        <row r="273">
          <cell r="B273" t="str">
            <v>TEJAS FIBRO-CEMENTO COLOMBIT PERFIL 7 NO. 5</v>
          </cell>
        </row>
        <row r="274">
          <cell r="B274" t="str">
            <v>TEJAS FIBRO-CEMENTO COLOMBIT PERFIL 7 NO. 6</v>
          </cell>
        </row>
        <row r="275">
          <cell r="B275" t="str">
            <v>TEJAS FIBRO-CEMENTO COLOMBIT PERFIL 7 NO. 8</v>
          </cell>
        </row>
        <row r="276">
          <cell r="B276" t="str">
            <v>TELA PERMA-PLY ROLLO (40 M)</v>
          </cell>
        </row>
        <row r="277">
          <cell r="B277" t="str">
            <v xml:space="preserve">THINNER </v>
          </cell>
        </row>
        <row r="278">
          <cell r="B278" t="str">
            <v xml:space="preserve">TOMA DOBLE </v>
          </cell>
        </row>
        <row r="279">
          <cell r="B279" t="str">
            <v>TORNILLOS DE FIJACION</v>
          </cell>
        </row>
        <row r="280">
          <cell r="B280" t="str">
            <v>TRITURADO</v>
          </cell>
        </row>
        <row r="281">
          <cell r="B281" t="str">
            <v>TUBERIA DE 3/4" RDE 21</v>
          </cell>
        </row>
        <row r="282">
          <cell r="B282" t="str">
            <v>TUBERIA PVC PAVCO CONDUIT 1" X 3M</v>
          </cell>
        </row>
        <row r="283">
          <cell r="B283" t="str">
            <v>TUBERIA PVC PAVCO CONDUIT 1/2" X 3M</v>
          </cell>
        </row>
        <row r="284">
          <cell r="B284" t="str">
            <v>TUBERIA PVC PAVCO CONDUIT 2" X 3M</v>
          </cell>
        </row>
        <row r="285">
          <cell r="B285" t="str">
            <v>TUBERIA PVC PAVCO CONDUIT 3/4" X 3M</v>
          </cell>
        </row>
        <row r="286">
          <cell r="B286" t="str">
            <v>TUBERIA RDE 13.5 1/2"</v>
          </cell>
        </row>
        <row r="287">
          <cell r="B287" t="str">
            <v>TUBERÍA SANITARIA 2" PVC</v>
          </cell>
        </row>
        <row r="288">
          <cell r="B288" t="str">
            <v>TUBERÌA SANITARIA 3"</v>
          </cell>
        </row>
        <row r="289">
          <cell r="B289" t="str">
            <v>TUBERÍA SANITARIA 4" PVC</v>
          </cell>
        </row>
        <row r="290">
          <cell r="B290" t="str">
            <v>TUBERÍA SANITARIA 6" PVC</v>
          </cell>
        </row>
        <row r="291">
          <cell r="B291" t="str">
            <v>TUBO DE 1" X 3MT</v>
          </cell>
        </row>
        <row r="292">
          <cell r="B292" t="str">
            <v>TUBO COBRE CERTIFICADO 1 1/2"</v>
          </cell>
        </row>
        <row r="293">
          <cell r="B293" t="str">
            <v>TUBO ECONOMICA PRESIÒN 1/2 R13.5</v>
          </cell>
        </row>
        <row r="294">
          <cell r="B294" t="str">
            <v>TUBO 1/2" PRESION</v>
          </cell>
        </row>
        <row r="295">
          <cell r="B295" t="str">
            <v>TUBO GRIS 1/2</v>
          </cell>
        </row>
        <row r="296">
          <cell r="B296" t="str">
            <v>TV 21" LG</v>
          </cell>
        </row>
        <row r="297">
          <cell r="B297" t="str">
            <v>UNIÓN CABALLETE LIMATESA COLOMBIT</v>
          </cell>
        </row>
        <row r="298">
          <cell r="B298" t="str">
            <v>UNIÓN CABALLETE LIMATESA ETERNIT</v>
          </cell>
        </row>
        <row r="299">
          <cell r="B299" t="str">
            <v>UNIÓN PAVCO CONDUIT 1"</v>
          </cell>
        </row>
        <row r="300">
          <cell r="B300" t="str">
            <v>UNIÓN PAVCO CONDUIT 1/2"</v>
          </cell>
        </row>
        <row r="301">
          <cell r="B301" t="str">
            <v>UNIÓN PAVCO CONDUIT 3/4"</v>
          </cell>
        </row>
        <row r="302">
          <cell r="B302" t="str">
            <v>UNION PVC 1/2"</v>
          </cell>
        </row>
        <row r="303">
          <cell r="B303" t="str">
            <v>UNION PVC 3/4"</v>
          </cell>
        </row>
        <row r="304">
          <cell r="B304" t="str">
            <v>UNION PRESION 1/2"</v>
          </cell>
        </row>
        <row r="305">
          <cell r="B305" t="str">
            <v>UNION SANITARIA 2"</v>
          </cell>
        </row>
        <row r="306">
          <cell r="B306" t="str">
            <v>UNION SANITARIA 4"</v>
          </cell>
        </row>
        <row r="307">
          <cell r="B307" t="str">
            <v>VALVULA DE CIERRE LENTO 1/2"</v>
          </cell>
        </row>
        <row r="308">
          <cell r="B308" t="str">
            <v>VALVULA DE CONTROL EXTERNO DE 1/2" (PVC OFF)</v>
          </cell>
        </row>
        <row r="309">
          <cell r="B309" t="str">
            <v>VARILLA 1/2" X 6 M CORRUGADA</v>
          </cell>
        </row>
        <row r="310">
          <cell r="B310" t="str">
            <v>VARILLA 1/2" X 6 M CUADRADA</v>
          </cell>
        </row>
        <row r="311">
          <cell r="B311" t="str">
            <v>VARILLA 1/4" X 6 M CORRUGADA</v>
          </cell>
        </row>
        <row r="312">
          <cell r="B312" t="str">
            <v>VARILLA 3/4" X 6 M CORRUGADA</v>
          </cell>
        </row>
        <row r="313">
          <cell r="B313" t="str">
            <v>VARILLA 3/8" X 6 M CORRUGADA</v>
          </cell>
        </row>
        <row r="314">
          <cell r="B314" t="str">
            <v>VARILLA 5/8" X 6 M CORRUGADA</v>
          </cell>
        </row>
        <row r="315">
          <cell r="B315" t="str">
            <v>VARILLA 5/8" X 6 M CUADRADA</v>
          </cell>
        </row>
        <row r="316">
          <cell r="B316" t="str">
            <v>VARILLA COPERWELL</v>
          </cell>
        </row>
        <row r="317">
          <cell r="B317" t="str">
            <v>VENTANA CORREDIZA EN ALUMINIO 100 X 100 INC. VIDRIO</v>
          </cell>
        </row>
        <row r="318">
          <cell r="B318" t="str">
            <v xml:space="preserve">VENTANA CORREDIZA EN ALUMINIO </v>
          </cell>
        </row>
        <row r="319">
          <cell r="B319" t="str">
            <v>VENTANA CORREDIZA EN ALUMINIO 120 X 120 INC. VIDRIO</v>
          </cell>
        </row>
        <row r="320">
          <cell r="B320" t="str">
            <v>VENTANERIA ALUMINIO Y VIDRIO 5MM</v>
          </cell>
        </row>
        <row r="321">
          <cell r="B321" t="str">
            <v>VENTILADOR DE TECHO</v>
          </cell>
        </row>
        <row r="322">
          <cell r="B322" t="str">
            <v>VIBRADOR PARA CONCRETO</v>
          </cell>
        </row>
        <row r="323">
          <cell r="B323" t="str">
            <v>VIBROCOMPACTADOR RANA</v>
          </cell>
        </row>
        <row r="324">
          <cell r="B324" t="str">
            <v>VIDRIO TRANS.</v>
          </cell>
        </row>
        <row r="325">
          <cell r="B325" t="str">
            <v>VOLQUETA 6 M3 VIAJE</v>
          </cell>
        </row>
        <row r="326">
          <cell r="B326" t="str">
            <v>YEE 2" SANITARIA</v>
          </cell>
        </row>
        <row r="327">
          <cell r="B327" t="str">
            <v>YEE 3" SANITARIA</v>
          </cell>
        </row>
        <row r="328">
          <cell r="B328" t="str">
            <v>YEE 4 X 2" SANITARIA</v>
          </cell>
        </row>
        <row r="329">
          <cell r="B329" t="str">
            <v>YEE 4" SANITARIA</v>
          </cell>
        </row>
        <row r="330">
          <cell r="B330" t="str">
            <v>VARILLA CUADRADA 10MM X 6M</v>
          </cell>
        </row>
        <row r="331">
          <cell r="B331" t="str">
            <v>PISO CERAMICA 30 CM X 30 CM BLANCO</v>
          </cell>
        </row>
      </sheetData>
      <sheetData sheetId="62" refreshError="1"/>
      <sheetData sheetId="63" refreshError="1"/>
      <sheetData sheetId="64" refreshError="1"/>
      <sheetData sheetId="65" refreshError="1"/>
      <sheetData sheetId="66"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
      <sheetName val="Apu Basicos"/>
      <sheetName val="M.O."/>
      <sheetName val="Presupuesto"/>
      <sheetName val="APU"/>
      <sheetName val="avance de obra"/>
      <sheetName val="Hoja1"/>
    </sheetNames>
    <sheetDataSet>
      <sheetData sheetId="0"/>
      <sheetData sheetId="1"/>
      <sheetData sheetId="2">
        <row r="19">
          <cell r="F19">
            <v>54253.131999999998</v>
          </cell>
        </row>
      </sheetData>
      <sheetData sheetId="3"/>
      <sheetData sheetId="4"/>
      <sheetData sheetId="5"/>
      <sheetData sheetId="6"/>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s>
    <sheetDataSet>
      <sheetData sheetId="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Hoja1"/>
      <sheetName val="Presup (3)"/>
      <sheetName val="Presup"/>
      <sheetName val="0"/>
      <sheetName val="1,1"/>
      <sheetName val="1,3"/>
      <sheetName val="2,1"/>
      <sheetName val="2,2"/>
      <sheetName val="2,3"/>
      <sheetName val="2,4"/>
      <sheetName val="2,5"/>
      <sheetName val="2,6"/>
      <sheetName val="2,8"/>
      <sheetName val="2,9"/>
      <sheetName val="3,1"/>
      <sheetName val="3,2"/>
      <sheetName val="3,3"/>
      <sheetName val="3,4"/>
      <sheetName val="3,5"/>
      <sheetName val="3,6"/>
      <sheetName val="3,7"/>
      <sheetName val="3,8"/>
      <sheetName val="3,9"/>
      <sheetName val="3,10"/>
      <sheetName val="4,1"/>
      <sheetName val="4,2"/>
      <sheetName val="4,4"/>
      <sheetName val="4,3"/>
      <sheetName val="4,5"/>
      <sheetName val="4,6"/>
      <sheetName val="4,7"/>
      <sheetName val="4,8"/>
      <sheetName val="4,9"/>
      <sheetName val="4,10"/>
      <sheetName val="4,11"/>
      <sheetName val="4,12"/>
      <sheetName val="4,13"/>
      <sheetName val="4,14"/>
      <sheetName val="4,15"/>
      <sheetName val="4,16"/>
      <sheetName val="4,17"/>
      <sheetName val="4,18"/>
      <sheetName val="4,19"/>
      <sheetName val="4,20"/>
      <sheetName val="5,1"/>
      <sheetName val="5,2"/>
      <sheetName val="5,3"/>
      <sheetName val="6,1"/>
      <sheetName val="6,2"/>
      <sheetName val="6,3"/>
      <sheetName val="6,4"/>
      <sheetName val="6,5"/>
      <sheetName val="6,6"/>
      <sheetName val="7,1"/>
      <sheetName val="7,2"/>
      <sheetName val="8,1"/>
      <sheetName val="8,2"/>
      <sheetName val="8,3"/>
      <sheetName val="8,4"/>
      <sheetName val="8,5"/>
      <sheetName val="8,6"/>
      <sheetName val="8,7"/>
      <sheetName val="8,8"/>
      <sheetName val="8,9"/>
      <sheetName val="8,10"/>
      <sheetName val="8,11"/>
      <sheetName val="8,12"/>
      <sheetName val="9,1"/>
      <sheetName val="9,2"/>
      <sheetName val="9,3"/>
      <sheetName val="9,4"/>
      <sheetName val="9,5"/>
      <sheetName val="9,6"/>
      <sheetName val="9,7"/>
      <sheetName val="10,1"/>
      <sheetName val="10,2"/>
      <sheetName val="10,3"/>
      <sheetName val="11,1"/>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3,1"/>
      <sheetName val="13,2"/>
      <sheetName val="13,3"/>
      <sheetName val="13,4"/>
      <sheetName val="13,5"/>
      <sheetName val="13,6"/>
      <sheetName val="13,7"/>
      <sheetName val="13,8"/>
      <sheetName val="13,9"/>
      <sheetName val="13,10"/>
      <sheetName val="13,11"/>
      <sheetName val="13,12"/>
      <sheetName val="13,13"/>
      <sheetName val="13,14"/>
      <sheetName val="14,1"/>
      <sheetName val="14,2"/>
      <sheetName val="14,3"/>
      <sheetName val="14,4"/>
      <sheetName val="14,5"/>
      <sheetName val="15,1"/>
      <sheetName val="16,1"/>
      <sheetName val="16,2"/>
      <sheetName val="16,3"/>
      <sheetName val="16,4"/>
      <sheetName val="16,5"/>
      <sheetName val="16,6"/>
      <sheetName val="16,7"/>
      <sheetName val="17,1"/>
      <sheetName val="17,2"/>
      <sheetName val="17,3"/>
      <sheetName val="17,4"/>
      <sheetName val="17,5"/>
      <sheetName val="17,6"/>
      <sheetName val="17,7"/>
      <sheetName val="17,8"/>
      <sheetName val="17,9"/>
      <sheetName val="17,10"/>
      <sheetName val="17,11"/>
      <sheetName val="17,12"/>
      <sheetName val="17,13"/>
      <sheetName val="17,14"/>
      <sheetName val="17,15"/>
      <sheetName val="17,16"/>
      <sheetName val="17,17"/>
      <sheetName val="17,18"/>
      <sheetName val="17,19"/>
      <sheetName val="17,20"/>
      <sheetName val="17,21"/>
      <sheetName val="17,22"/>
      <sheetName val="17,23"/>
      <sheetName val="18,1"/>
      <sheetName val="18,2"/>
      <sheetName val="18,3"/>
      <sheetName val="18,4"/>
      <sheetName val="18,5"/>
      <sheetName val="18,6"/>
      <sheetName val="18,7"/>
      <sheetName val="18,8"/>
      <sheetName val="18,9"/>
      <sheetName val="18,10"/>
      <sheetName val="18,11"/>
      <sheetName val="18,12"/>
      <sheetName val="18,13"/>
      <sheetName val="18,14"/>
      <sheetName val="18,15"/>
      <sheetName val="18,16"/>
      <sheetName val="18,17"/>
      <sheetName val="18,18"/>
      <sheetName val="18,19"/>
      <sheetName val="18,20"/>
      <sheetName val="18,21"/>
      <sheetName val="18,22"/>
      <sheetName val="18,23"/>
      <sheetName val="18,24"/>
      <sheetName val="18,25"/>
      <sheetName val="18,26"/>
      <sheetName val="18,27"/>
      <sheetName val="18,28"/>
      <sheetName val="18,29"/>
      <sheetName val="18,30"/>
      <sheetName val="18,31"/>
      <sheetName val="18,32"/>
      <sheetName val="18,33"/>
      <sheetName val="18,34"/>
      <sheetName val="18,35"/>
      <sheetName val="18,36"/>
      <sheetName val="18,37"/>
      <sheetName val="18,38"/>
      <sheetName val="18,39"/>
      <sheetName val="18,40"/>
      <sheetName val="18,41"/>
      <sheetName val="18,42"/>
      <sheetName val="18,43"/>
      <sheetName val="19,1"/>
      <sheetName val="19,2"/>
      <sheetName val="19,3"/>
      <sheetName val="19,4"/>
      <sheetName val="20,1"/>
      <sheetName val="20,2"/>
      <sheetName val="20,3"/>
      <sheetName val="20,4"/>
      <sheetName val="20,5"/>
      <sheetName val="20,6"/>
      <sheetName val="20,7"/>
      <sheetName val="21,1"/>
    </sheetNames>
    <sheetDataSet>
      <sheetData sheetId="0">
        <row r="2">
          <cell r="A2" t="str">
            <v>LISTA DE INSUMOS</v>
          </cell>
        </row>
      </sheetData>
      <sheetData sheetId="1">
        <row r="2">
          <cell r="A2" t="str">
            <v>LISTA DE INSUMOS</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ManoDeObra"/>
      <sheetName val="ELECTRICO"/>
      <sheetName val="Vuelta"/>
      <sheetName val="Análisis de precios"/>
      <sheetName val="2103mar%20.xls"/>
      <sheetName val="Formulas"/>
      <sheetName val="Hoja1"/>
      <sheetName val="BASE"/>
      <sheetName val="1_Preliminares"/>
      <sheetName val="M.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TOTAL PROYECTO"/>
      <sheetName val="PPTO OBRA"/>
      <sheetName val="PPTO INTERVENTORÍA"/>
      <sheetName val="FM"/>
      <sheetName val="resumen cantidades"/>
      <sheetName val="AUI"/>
      <sheetName val="APU ITEM 1.1"/>
      <sheetName val="APU ITEMS 2.1"/>
      <sheetName val="APU ITEMS 2.2"/>
      <sheetName val="APU ITEMS 2.3"/>
      <sheetName val="APU ITEM 2.4"/>
      <sheetName val="APU ITEM 3.1"/>
      <sheetName val="corte y relleno"/>
      <sheetName val="insumos, maquinar, mano de obra"/>
      <sheetName val="prestaciones y parafiscales"/>
      <sheetName val="Hoja3"/>
      <sheetName val="Hoja2"/>
    </sheetNames>
    <sheetDataSet>
      <sheetData sheetId="0" refreshError="1"/>
      <sheetData sheetId="1" refreshError="1"/>
      <sheetData sheetId="2" refreshError="1"/>
      <sheetData sheetId="3"/>
      <sheetData sheetId="4" refreshError="1"/>
      <sheetData sheetId="5" refreshError="1"/>
      <sheetData sheetId="6" refreshError="1"/>
      <sheetData sheetId="7">
        <row r="35">
          <cell r="I35">
            <v>2656</v>
          </cell>
        </row>
      </sheetData>
      <sheetData sheetId="8" refreshError="1"/>
      <sheetData sheetId="9" refreshError="1"/>
      <sheetData sheetId="10" refreshError="1"/>
      <sheetData sheetId="11" refreshError="1"/>
      <sheetData sheetId="12" refreshError="1"/>
      <sheetData sheetId="13" refreshError="1"/>
      <sheetData sheetId="14" refreshError="1"/>
      <sheetData sheetId="15">
        <row r="23">
          <cell r="C23">
            <v>0.58289999999999997</v>
          </cell>
          <cell r="F23">
            <v>0.78</v>
          </cell>
        </row>
      </sheetData>
      <sheetData sheetId="16" refreshError="1"/>
      <sheetData sheetId="17"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S"/>
      <sheetName val="2.3"/>
      <sheetName val="2.2"/>
      <sheetName val="3.1"/>
      <sheetName val="3.2"/>
      <sheetName val="3,3"/>
      <sheetName val="3,4"/>
      <sheetName val="3,5"/>
      <sheetName val="Talleres 1"/>
      <sheetName val="Cadena de valor"/>
    </sheetNames>
    <sheetDataSet>
      <sheetData sheetId="0" refreshError="1"/>
      <sheetData sheetId="1" refreshError="1"/>
      <sheetData sheetId="2" refreshError="1"/>
      <sheetData sheetId="3" refreshError="1"/>
      <sheetData sheetId="4" refreshError="1">
        <row r="35">
          <cell r="F35">
            <v>34925.627272727274</v>
          </cell>
        </row>
      </sheetData>
      <sheetData sheetId="5" refreshError="1">
        <row r="35">
          <cell r="F35">
            <v>9873</v>
          </cell>
        </row>
      </sheetData>
      <sheetData sheetId="6" refreshError="1">
        <row r="33">
          <cell r="F33">
            <v>11056</v>
          </cell>
        </row>
      </sheetData>
      <sheetData sheetId="7" refreshError="1">
        <row r="33">
          <cell r="F33">
            <v>12673</v>
          </cell>
        </row>
      </sheetData>
      <sheetData sheetId="8" refreshError="1">
        <row r="35">
          <cell r="F35">
            <v>546950.62727272732</v>
          </cell>
        </row>
      </sheetData>
      <sheetData sheetId="9" refreshError="1"/>
      <sheetData sheetId="10"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TOTAL PROYECTO"/>
      <sheetName val="PPTO INTERVENTORÍA"/>
      <sheetName val="FM"/>
      <sheetName val="PPTO OBRA"/>
      <sheetName val="AUI"/>
      <sheetName val="APU capitulos 1 y 2"/>
      <sheetName val="APU capitulo 3"/>
      <sheetName val="APU capitulo 4"/>
      <sheetName val="resumen cantidades"/>
      <sheetName val="corte y relleno"/>
      <sheetName val="insumos, maquinar, mano de obra"/>
      <sheetName val="prestaciones y parafiscales"/>
      <sheetName val="Hoja3"/>
      <sheetName val="Hoja2"/>
    </sheetNames>
    <sheetDataSet>
      <sheetData sheetId="0" refreshError="1"/>
      <sheetData sheetId="1" refreshError="1"/>
      <sheetData sheetId="2" refreshError="1"/>
      <sheetData sheetId="3" refreshError="1"/>
      <sheetData sheetId="4"/>
      <sheetData sheetId="5" refreshError="1"/>
      <sheetData sheetId="6"/>
      <sheetData sheetId="7" refreshError="1"/>
      <sheetData sheetId="8"/>
      <sheetData sheetId="9" refreshError="1"/>
      <sheetData sheetId="10" refreshError="1"/>
      <sheetData sheetId="11" refreshError="1"/>
      <sheetData sheetId="12">
        <row r="23">
          <cell r="C23">
            <v>0.58289999999999997</v>
          </cell>
          <cell r="F23">
            <v>0.78</v>
          </cell>
        </row>
      </sheetData>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Gráfica"/>
      <sheetName val="Caudales"/>
      <sheetName val="Diametros"/>
      <sheetName val="Perfiles"/>
      <sheetName val="Punto de operaciónº"/>
      <sheetName val="Curva-sistemaº"/>
      <sheetName val="Curva.bombaº"/>
      <sheetName val="Gráf.-"/>
      <sheetName val="Hoja1"/>
      <sheetName val="Laminas"/>
      <sheetName val="Perfiles (2)"/>
      <sheetName val="INDICE"/>
      <sheetName val="320.1"/>
      <sheetName val="330.2"/>
      <sheetName val="700.1"/>
      <sheetName val="PR 1"/>
      <sheetName val="M y E "/>
      <sheetName val="relacion facturas"/>
      <sheetName val="MATERIALES  SEPARADOS "/>
      <sheetName val="NOMINA "/>
      <sheetName val="ELEMENTOS SEPARADOS "/>
      <sheetName val="APU"/>
      <sheetName val="CUADRILLAS"/>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Cover"/>
      <sheetName val="Sal investimento"/>
      <sheetName val="Input Investimento"/>
      <sheetName val="Input Finanziari"/>
      <sheetName val="Costruzione"/>
      <sheetName val="Flussi annui 2013-2057"/>
      <sheetName val="Ricavi"/>
      <sheetName val="Costi"/>
      <sheetName val="Modello Finanziario"/>
      <sheetName val="Sommario"/>
      <sheetName val="Linea Base"/>
      <sheetName val="Linea Standby"/>
      <sheetName val="IVA"/>
      <sheetName val="Riepilogo contributi"/>
      <sheetName val="Ulteriori ipotesi DM125_97"/>
      <sheetName val="Tabella 1 DM125_97"/>
      <sheetName val="Tabella 2 DM125_97"/>
      <sheetName val="Tabella 3 DM125_97"/>
      <sheetName val="Tabella 4 DM125_97"/>
      <sheetName val="Tabella 5 DM125_97"/>
      <sheetName val="Tab 1 CIPE 11_2004"/>
      <sheetName val="Tab 2 CIPE 11_2004"/>
      <sheetName val="Tab 3 CIPE 11_2004"/>
      <sheetName val="Tab 4 CIPE 11_2004"/>
      <sheetName val="Tab 5 CIPE 11_2004"/>
      <sheetName val="Tab 6 CIPE 11_2004"/>
      <sheetName val="Tab 7 CIPE 11_2004"/>
    </sheetNames>
    <sheetDataSet>
      <sheetData sheetId="0" refreshError="1">
        <row r="21">
          <cell r="E21">
            <v>20</v>
          </cell>
        </row>
        <row r="26">
          <cell r="E26">
            <v>15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PR_1"/>
      <sheetName val="MANO_DE_OBRA"/>
      <sheetName val="ESTADO_RED"/>
      <sheetName val="GENERALIDADES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PR_11"/>
      <sheetName val="MANO_DE_OBRA1"/>
      <sheetName val="ESTADO_RED1"/>
      <sheetName val="GENERALIDADES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PU630,6_especial_por_M32"/>
      <sheetName val="PU630,6_Simple2"/>
      <sheetName val="PU630,6_especial_por_M22"/>
      <sheetName val="PU630,6_F2"/>
      <sheetName val="PU630P_7_2"/>
      <sheetName val="PU630,7_2"/>
      <sheetName val="PU630,7_Especial2"/>
      <sheetName val="PU630P_152"/>
      <sheetName val="PU660_22"/>
      <sheetName val="670_32"/>
      <sheetName val="PU673_2"/>
      <sheetName val="PU681,1_Esp__Q_Caliche2"/>
      <sheetName val="PU830P_1_2"/>
      <sheetName val="PR_12"/>
      <sheetName val="MANO_DE_OBRA2"/>
      <sheetName val="ESTADO_RED2"/>
      <sheetName val="GENERALIDADES_2"/>
      <sheetName val="necesidades_de_la_via3"/>
      <sheetName val="5+440_RÍO_SECO3"/>
      <sheetName val="21+100_3"/>
      <sheetName val="31+250_PTE__GUADUALITO3"/>
      <sheetName val="31+580_P__GUADUAL3"/>
      <sheetName val="34+_2703"/>
      <sheetName val="36+380_3"/>
      <sheetName val="64+110_P__GUADUAS_II3"/>
      <sheetName val="64+180_P__GUADUAS_I3"/>
      <sheetName val="64+820_P__QUEBRADA_CUNE3"/>
      <sheetName val="66+480_PUENTE_VARIANTE_23"/>
      <sheetName val="FRESADO_68_-_1143"/>
      <sheetName val="68+370_P__FÉRREO_3"/>
      <sheetName val="68+520_P__GUANÁBANO3"/>
      <sheetName val="69+030_RÍO_VILLETA3"/>
      <sheetName val="Villeta_centro3"/>
      <sheetName val="72+1020_LA_MARÍA3"/>
      <sheetName val="78+600_EL_ZANCUDO3"/>
      <sheetName val="81+650_LA_HONDA3"/>
      <sheetName val="83+230_QDA__NAUTATÁ3"/>
      <sheetName val="86+220_PUENTE_AZUL3"/>
      <sheetName val="86+600_PUENTE_HILA3"/>
      <sheetName val="101+800_QDA__EL_CHUSCAL3"/>
      <sheetName val="FRESADO_68-_1143"/>
      <sheetName val="REMOCION_DERRUMBES_68_-__1143"/>
      <sheetName val="DESARENADORES_68-114_3"/>
      <sheetName val="Lineas_de_demarcacion_68-11_3"/>
      <sheetName val="REALCE_BORDILLOS_68-114_3"/>
      <sheetName val="PARCHEO_68-114_3"/>
      <sheetName val="DESTAPE_ALCANTARILLAS_000-1_3"/>
      <sheetName val="tachas_reflectivas_68-114_3"/>
      <sheetName val="pinmuros_68+114_3"/>
      <sheetName val="CUNETAS_68-114_3"/>
      <sheetName val="DEFENSAS_METALICAS_68-114_3"/>
      <sheetName val="REFERENCICACIÓN_VIAL_3"/>
      <sheetName val="REMOCION_DERRUMBES3"/>
      <sheetName val="DESARENADORES_68-1143"/>
      <sheetName val="REALCE_BORDILLOS_68-1143"/>
      <sheetName val="PARCHEO_68-1143"/>
      <sheetName val="DESTAPE_ALCANTARILLAS_000-1143"/>
      <sheetName val="pinmuros_68+1143"/>
      <sheetName val="CUNETAS_68-1143"/>
      <sheetName val="SEÑALI_68-1143"/>
      <sheetName val="DEFENSAS_METALICAS_68-1143"/>
      <sheetName val="REFERENCICACIÓN_VIAL3"/>
      <sheetName val="juntas_de_expansion3"/>
      <sheetName val="Hincado_de_rieles3"/>
      <sheetName val="Pintura_muros_y_cabezotes3"/>
      <sheetName val="Suministro_e_instal_rieles3"/>
      <sheetName val="Drenes_PVC_4_pulg3"/>
      <sheetName val="SELLOS_PARA_JUNTAS_DE_PUENTES3"/>
      <sheetName val="Sello_de_grietas_de_concreto3"/>
      <sheetName val="Tubería_PVC_4_pulg3"/>
      <sheetName val="SECCIÓN_FINAL3"/>
      <sheetName val="DEFENSA_METÁLICA3"/>
      <sheetName val="Postes_de_kilometraje3"/>
      <sheetName val="REMOCIÓN_DE_DERRUMBES3"/>
      <sheetName val="Mant__Postes_de_kilometraje3"/>
      <sheetName val="PU_201,3_3"/>
      <sheetName val="PU211P_13"/>
      <sheetName val="PU211P_23"/>
      <sheetName val="201p_33"/>
      <sheetName val="PU_320,13"/>
      <sheetName val="PU330,1_3"/>
      <sheetName val="PU450P,1_(tapada_huecos)3"/>
      <sheetName val="PU460_Parcheo3"/>
      <sheetName val="PU600P_1_3"/>
      <sheetName val="PU610,1_3"/>
      <sheetName val="PU630,4_3"/>
      <sheetName val="PU630,4_acelerante3"/>
      <sheetName val="PU630,4_D3"/>
      <sheetName val="PU630,6_especial_por_M33"/>
      <sheetName val="PU630,6_Simple3"/>
      <sheetName val="PU630,6_especial_por_M23"/>
      <sheetName val="PU630,6_F3"/>
      <sheetName val="PU630P_7_3"/>
      <sheetName val="PU630,7_3"/>
      <sheetName val="PU630,7_Especial3"/>
      <sheetName val="PU630P_153"/>
      <sheetName val="PU660_23"/>
      <sheetName val="670_33"/>
      <sheetName val="PU673_3"/>
      <sheetName val="PU681,1_Esp__Q_Caliche3"/>
      <sheetName val="PU830P_1_3"/>
      <sheetName val="PR_13"/>
      <sheetName val="MANO_DE_OBRA3"/>
      <sheetName val="ESTADO_RED3"/>
      <sheetName val="GENERALIDADES_3"/>
      <sheetName val="necesidades_de_la_via4"/>
      <sheetName val="5+440_RÍO_SECO4"/>
      <sheetName val="21+100_4"/>
      <sheetName val="31+250_PTE__GUADUALITO4"/>
      <sheetName val="31+580_P__GUADUAL4"/>
      <sheetName val="34+_2704"/>
      <sheetName val="36+380_4"/>
      <sheetName val="64+110_P__GUADUAS_II4"/>
      <sheetName val="64+180_P__GUADUAS_I4"/>
      <sheetName val="64+820_P__QUEBRADA_CUNE4"/>
      <sheetName val="66+480_PUENTE_VARIANTE_24"/>
      <sheetName val="FRESADO_68_-_1144"/>
      <sheetName val="68+370_P__FÉRREO_4"/>
      <sheetName val="68+520_P__GUANÁBANO4"/>
      <sheetName val="69+030_RÍO_VILLETA4"/>
      <sheetName val="Villeta_centro4"/>
      <sheetName val="72+1020_LA_MARÍA4"/>
      <sheetName val="78+600_EL_ZANCUDO4"/>
      <sheetName val="81+650_LA_HONDA4"/>
      <sheetName val="83+230_QDA__NAUTATÁ4"/>
      <sheetName val="86+220_PUENTE_AZUL4"/>
      <sheetName val="86+600_PUENTE_HILA4"/>
      <sheetName val="101+800_QDA__EL_CHUSCAL4"/>
      <sheetName val="FRESADO_68-_1144"/>
      <sheetName val="REMOCION_DERRUMBES_68_-__1144"/>
      <sheetName val="DESARENADORES_68-114_4"/>
      <sheetName val="Lineas_de_demarcacion_68-11_4"/>
      <sheetName val="REALCE_BORDILLOS_68-114_4"/>
      <sheetName val="PARCHEO_68-114_4"/>
      <sheetName val="DESTAPE_ALCANTARILLAS_000-1_4"/>
      <sheetName val="tachas_reflectivas_68-114_4"/>
      <sheetName val="pinmuros_68+114_4"/>
      <sheetName val="CUNETAS_68-114_4"/>
      <sheetName val="DEFENSAS_METALICAS_68-114_4"/>
      <sheetName val="REFERENCICACIÓN_VIAL_4"/>
      <sheetName val="REMOCION_DERRUMBES4"/>
      <sheetName val="DESARENADORES_68-1144"/>
      <sheetName val="REALCE_BORDILLOS_68-1144"/>
      <sheetName val="PARCHEO_68-1144"/>
      <sheetName val="DESTAPE_ALCANTARILLAS_000-1144"/>
      <sheetName val="pinmuros_68+1144"/>
      <sheetName val="CUNETAS_68-1144"/>
      <sheetName val="SEÑALI_68-1144"/>
      <sheetName val="DEFENSAS_METALICAS_68-1144"/>
      <sheetName val="REFERENCICACIÓN_VIAL4"/>
      <sheetName val="juntas_de_expansion4"/>
      <sheetName val="Hincado_de_rieles4"/>
      <sheetName val="Pintura_muros_y_cabezotes4"/>
      <sheetName val="Suministro_e_instal_rieles4"/>
      <sheetName val="Drenes_PVC_4_pulg4"/>
      <sheetName val="SELLOS_PARA_JUNTAS_DE_PUENTES4"/>
      <sheetName val="Sello_de_grietas_de_concreto4"/>
      <sheetName val="Tubería_PVC_4_pulg4"/>
      <sheetName val="SECCIÓN_FINAL4"/>
      <sheetName val="DEFENSA_METÁLICA4"/>
      <sheetName val="Postes_de_kilometraje4"/>
      <sheetName val="REMOCIÓN_DE_DERRUMBES4"/>
      <sheetName val="Mant__Postes_de_kilometraje4"/>
      <sheetName val="PU_201,3_4"/>
      <sheetName val="PU211P_14"/>
      <sheetName val="PU211P_24"/>
      <sheetName val="201p_34"/>
      <sheetName val="PU_320,14"/>
      <sheetName val="PU330,1_4"/>
      <sheetName val="PU450P,1_(tapada_huecos)4"/>
      <sheetName val="PU460_Parcheo4"/>
      <sheetName val="PU600P_1_4"/>
      <sheetName val="PU610,1_4"/>
      <sheetName val="PU630,4_4"/>
      <sheetName val="PU630,4_acelerante4"/>
      <sheetName val="PU630,4_D4"/>
      <sheetName val="PU630,6_especial_por_M34"/>
      <sheetName val="PU630,6_Simple4"/>
      <sheetName val="PU630,6_especial_por_M24"/>
      <sheetName val="PU630,6_F4"/>
      <sheetName val="PU630P_7_4"/>
      <sheetName val="PU630,7_4"/>
      <sheetName val="PU630,7_Especial4"/>
      <sheetName val="PU630P_154"/>
      <sheetName val="PU660_24"/>
      <sheetName val="670_34"/>
      <sheetName val="PU673_4"/>
      <sheetName val="PU681,1_Esp__Q_Caliche4"/>
      <sheetName val="PU830P_1_4"/>
      <sheetName val="PR_14"/>
      <sheetName val="MANO_DE_OBRA4"/>
      <sheetName val="ESTADO_RED4"/>
      <sheetName val="GENERALIDADES_4"/>
      <sheetName val="necesidades_de_la_via5"/>
      <sheetName val="5+440_RÍO_SECO5"/>
      <sheetName val="21+100_5"/>
      <sheetName val="31+250_PTE__GUADUALITO5"/>
      <sheetName val="31+580_P__GUADUAL5"/>
      <sheetName val="34+_2705"/>
      <sheetName val="36+380_5"/>
      <sheetName val="64+110_P__GUADUAS_II5"/>
      <sheetName val="64+180_P__GUADUAS_I5"/>
      <sheetName val="64+820_P__QUEBRADA_CUNE5"/>
      <sheetName val="66+480_PUENTE_VARIANTE_25"/>
      <sheetName val="FRESADO_68_-_1145"/>
      <sheetName val="68+370_P__FÉRREO_5"/>
      <sheetName val="68+520_P__GUANÁBANO5"/>
      <sheetName val="69+030_RÍO_VILLETA5"/>
      <sheetName val="Villeta_centro5"/>
      <sheetName val="72+1020_LA_MARÍA5"/>
      <sheetName val="78+600_EL_ZANCUDO5"/>
      <sheetName val="81+650_LA_HONDA5"/>
      <sheetName val="83+230_QDA__NAUTATÁ5"/>
      <sheetName val="86+220_PUENTE_AZUL5"/>
      <sheetName val="86+600_PUENTE_HILA5"/>
      <sheetName val="101+800_QDA__EL_CHUSCAL5"/>
      <sheetName val="FRESADO_68-_1145"/>
      <sheetName val="REMOCION_DERRUMBES_68_-__1145"/>
      <sheetName val="DESARENADORES_68-114_5"/>
      <sheetName val="Lineas_de_demarcacion_68-11_5"/>
      <sheetName val="REALCE_BORDILLOS_68-114_5"/>
      <sheetName val="PARCHEO_68-114_5"/>
      <sheetName val="DESTAPE_ALCANTARILLAS_000-1_5"/>
      <sheetName val="tachas_reflectivas_68-114_5"/>
      <sheetName val="pinmuros_68+114_5"/>
      <sheetName val="CUNETAS_68-114_5"/>
      <sheetName val="DEFENSAS_METALICAS_68-114_5"/>
      <sheetName val="REFERENCICACIÓN_VIAL_5"/>
      <sheetName val="REMOCION_DERRUMBES5"/>
      <sheetName val="DESARENADORES_68-1145"/>
      <sheetName val="REALCE_BORDILLOS_68-1145"/>
      <sheetName val="PARCHEO_68-1145"/>
      <sheetName val="DESTAPE_ALCANTARILLAS_000-1145"/>
      <sheetName val="pinmuros_68+1145"/>
      <sheetName val="CUNETAS_68-1145"/>
      <sheetName val="SEÑALI_68-1145"/>
      <sheetName val="DEFENSAS_METALICAS_68-1145"/>
      <sheetName val="REFERENCICACIÓN_VIAL5"/>
      <sheetName val="juntas_de_expansion5"/>
      <sheetName val="Hincado_de_rieles5"/>
      <sheetName val="Pintura_muros_y_cabezotes5"/>
      <sheetName val="Suministro_e_instal_rieles5"/>
      <sheetName val="Drenes_PVC_4_pulg5"/>
      <sheetName val="SELLOS_PARA_JUNTAS_DE_PUENTES5"/>
      <sheetName val="Sello_de_grietas_de_concreto5"/>
      <sheetName val="Tubería_PVC_4_pulg5"/>
      <sheetName val="SECCIÓN_FINAL5"/>
      <sheetName val="DEFENSA_METÁLICA5"/>
      <sheetName val="Postes_de_kilometraje5"/>
      <sheetName val="REMOCIÓN_DE_DERRUMBES5"/>
      <sheetName val="Mant__Postes_de_kilometraje5"/>
      <sheetName val="PU_201,3_5"/>
      <sheetName val="PU211P_15"/>
      <sheetName val="PU211P_25"/>
      <sheetName val="201p_35"/>
      <sheetName val="PU_320,15"/>
      <sheetName val="PU330,1_5"/>
      <sheetName val="PU450P,1_(tapada_huecos)5"/>
      <sheetName val="PU460_Parcheo5"/>
      <sheetName val="PU600P_1_5"/>
      <sheetName val="PU610,1_5"/>
      <sheetName val="PU630,4_5"/>
      <sheetName val="PU630,4_acelerante5"/>
      <sheetName val="PU630,4_D5"/>
      <sheetName val="PU630,6_especial_por_M35"/>
      <sheetName val="PU630,6_Simple5"/>
      <sheetName val="PU630,6_especial_por_M25"/>
      <sheetName val="PU630,6_F5"/>
      <sheetName val="PU630P_7_5"/>
      <sheetName val="PU630,7_5"/>
      <sheetName val="PU630,7_Especial5"/>
      <sheetName val="PU630P_155"/>
      <sheetName val="PU660_25"/>
      <sheetName val="670_35"/>
      <sheetName val="PU673_5"/>
      <sheetName val="PU681,1_Esp__Q_Caliche5"/>
      <sheetName val="PU830P_1_5"/>
      <sheetName val="PR_15"/>
      <sheetName val="MANO_DE_OBRA5"/>
      <sheetName val="ESTADO_RED5"/>
      <sheetName val="GENERALIDADES_5"/>
      <sheetName val="necesidades_de_la_via8"/>
      <sheetName val="5+440_RÍO_SECO8"/>
      <sheetName val="21+100_8"/>
      <sheetName val="31+250_PTE__GUADUALITO8"/>
      <sheetName val="31+580_P__GUADUAL8"/>
      <sheetName val="34+_2708"/>
      <sheetName val="36+380_8"/>
      <sheetName val="64+110_P__GUADUAS_II8"/>
      <sheetName val="64+180_P__GUADUAS_I8"/>
      <sheetName val="64+820_P__QUEBRADA_CUNE8"/>
      <sheetName val="66+480_PUENTE_VARIANTE_28"/>
      <sheetName val="FRESADO_68_-_1148"/>
      <sheetName val="68+370_P__FÉRREO_8"/>
      <sheetName val="68+520_P__GUANÁBANO8"/>
      <sheetName val="69+030_RÍO_VILLETA8"/>
      <sheetName val="Villeta_centro8"/>
      <sheetName val="72+1020_LA_MARÍA8"/>
      <sheetName val="78+600_EL_ZANCUDO8"/>
      <sheetName val="81+650_LA_HONDA8"/>
      <sheetName val="83+230_QDA__NAUTATÁ8"/>
      <sheetName val="86+220_PUENTE_AZUL8"/>
      <sheetName val="86+600_PUENTE_HILA8"/>
      <sheetName val="101+800_QDA__EL_CHUSCAL8"/>
      <sheetName val="FRESADO_68-_1148"/>
      <sheetName val="REMOCION_DERRUMBES_68_-__1148"/>
      <sheetName val="DESARENADORES_68-114_8"/>
      <sheetName val="Lineas_de_demarcacion_68-11_8"/>
      <sheetName val="REALCE_BORDILLOS_68-114_8"/>
      <sheetName val="PARCHEO_68-114_8"/>
      <sheetName val="DESTAPE_ALCANTARILLAS_000-1_8"/>
      <sheetName val="tachas_reflectivas_68-114_8"/>
      <sheetName val="pinmuros_68+114_8"/>
      <sheetName val="CUNETAS_68-114_8"/>
      <sheetName val="DEFENSAS_METALICAS_68-114_8"/>
      <sheetName val="REFERENCICACIÓN_VIAL_8"/>
      <sheetName val="REMOCION_DERRUMBES8"/>
      <sheetName val="DESARENADORES_68-1148"/>
      <sheetName val="REALCE_BORDILLOS_68-1148"/>
      <sheetName val="PARCHEO_68-1148"/>
      <sheetName val="DESTAPE_ALCANTARILLAS_000-1148"/>
      <sheetName val="pinmuros_68+1148"/>
      <sheetName val="CUNETAS_68-1148"/>
      <sheetName val="SEÑALI_68-1148"/>
      <sheetName val="DEFENSAS_METALICAS_68-1148"/>
      <sheetName val="REFERENCICACIÓN_VIAL8"/>
      <sheetName val="juntas_de_expansion8"/>
      <sheetName val="Hincado_de_rieles8"/>
      <sheetName val="Pintura_muros_y_cabezotes8"/>
      <sheetName val="Suministro_e_instal_rieles8"/>
      <sheetName val="Drenes_PVC_4_pulg8"/>
      <sheetName val="SELLOS_PARA_JUNTAS_DE_PUENTES8"/>
      <sheetName val="Sello_de_grietas_de_concreto8"/>
      <sheetName val="Tubería_PVC_4_pulg8"/>
      <sheetName val="SECCIÓN_FINAL8"/>
      <sheetName val="DEFENSA_METÁLICA8"/>
      <sheetName val="Postes_de_kilometraje8"/>
      <sheetName val="REMOCIÓN_DE_DERRUMBES8"/>
      <sheetName val="Mant__Postes_de_kilometraje8"/>
      <sheetName val="PU_201,3_8"/>
      <sheetName val="PU211P_18"/>
      <sheetName val="PU211P_28"/>
      <sheetName val="201p_38"/>
      <sheetName val="PU_320,18"/>
      <sheetName val="PU330,1_8"/>
      <sheetName val="PU450P,1_(tapada_huecos)8"/>
      <sheetName val="PU460_Parcheo8"/>
      <sheetName val="PU600P_1_8"/>
      <sheetName val="PU610,1_8"/>
      <sheetName val="PU630,4_8"/>
      <sheetName val="PU630,4_acelerante8"/>
      <sheetName val="PU630,4_D8"/>
      <sheetName val="PU630,6_especial_por_M38"/>
      <sheetName val="PU630,6_Simple8"/>
      <sheetName val="PU630,6_especial_por_M28"/>
      <sheetName val="PU630,6_F8"/>
      <sheetName val="PU630P_7_8"/>
      <sheetName val="PU630,7_8"/>
      <sheetName val="PU630,7_Especial8"/>
      <sheetName val="PU630P_158"/>
      <sheetName val="PU660_28"/>
      <sheetName val="670_38"/>
      <sheetName val="PU673_8"/>
      <sheetName val="PU681,1_Esp__Q_Caliche8"/>
      <sheetName val="PU830P_1_8"/>
      <sheetName val="PR_18"/>
      <sheetName val="MANO_DE_OBRA8"/>
      <sheetName val="ESTADO_RED8"/>
      <sheetName val="GENERALIDADES_8"/>
      <sheetName val="necesidades_de_la_via6"/>
      <sheetName val="5+440_RÍO_SECO6"/>
      <sheetName val="21+100_6"/>
      <sheetName val="31+250_PTE__GUADUALITO6"/>
      <sheetName val="31+580_P__GUADUAL6"/>
      <sheetName val="34+_2706"/>
      <sheetName val="36+380_6"/>
      <sheetName val="64+110_P__GUADUAS_II6"/>
      <sheetName val="64+180_P__GUADUAS_I6"/>
      <sheetName val="64+820_P__QUEBRADA_CUNE6"/>
      <sheetName val="66+480_PUENTE_VARIANTE_26"/>
      <sheetName val="FRESADO_68_-_1146"/>
      <sheetName val="68+370_P__FÉRREO_6"/>
      <sheetName val="68+520_P__GUANÁBANO6"/>
      <sheetName val="69+030_RÍO_VILLETA6"/>
      <sheetName val="Villeta_centro6"/>
      <sheetName val="72+1020_LA_MARÍA6"/>
      <sheetName val="78+600_EL_ZANCUDO6"/>
      <sheetName val="81+650_LA_HONDA6"/>
      <sheetName val="83+230_QDA__NAUTATÁ6"/>
      <sheetName val="86+220_PUENTE_AZUL6"/>
      <sheetName val="86+600_PUENTE_HILA6"/>
      <sheetName val="101+800_QDA__EL_CHUSCAL6"/>
      <sheetName val="FRESADO_68-_1146"/>
      <sheetName val="REMOCION_DERRUMBES_68_-__1146"/>
      <sheetName val="DESARENADORES_68-114_6"/>
      <sheetName val="Lineas_de_demarcacion_68-11_6"/>
      <sheetName val="REALCE_BORDILLOS_68-114_6"/>
      <sheetName val="PARCHEO_68-114_6"/>
      <sheetName val="DESTAPE_ALCANTARILLAS_000-1_6"/>
      <sheetName val="tachas_reflectivas_68-114_6"/>
      <sheetName val="pinmuros_68+114_6"/>
      <sheetName val="CUNETAS_68-114_6"/>
      <sheetName val="DEFENSAS_METALICAS_68-114_6"/>
      <sheetName val="REFERENCICACIÓN_VIAL_6"/>
      <sheetName val="REMOCION_DERRUMBES6"/>
      <sheetName val="DESARENADORES_68-1146"/>
      <sheetName val="REALCE_BORDILLOS_68-1146"/>
      <sheetName val="PARCHEO_68-1146"/>
      <sheetName val="DESTAPE_ALCANTARILLAS_000-1146"/>
      <sheetName val="pinmuros_68+1146"/>
      <sheetName val="CUNETAS_68-1146"/>
      <sheetName val="SEÑALI_68-1146"/>
      <sheetName val="DEFENSAS_METALICAS_68-1146"/>
      <sheetName val="REFERENCICACIÓN_VIAL6"/>
      <sheetName val="juntas_de_expansion6"/>
      <sheetName val="Hincado_de_rieles6"/>
      <sheetName val="Pintura_muros_y_cabezotes6"/>
      <sheetName val="Suministro_e_instal_rieles6"/>
      <sheetName val="Drenes_PVC_4_pulg6"/>
      <sheetName val="SELLOS_PARA_JUNTAS_DE_PUENTES6"/>
      <sheetName val="Sello_de_grietas_de_concreto6"/>
      <sheetName val="Tubería_PVC_4_pulg6"/>
      <sheetName val="SECCIÓN_FINAL6"/>
      <sheetName val="DEFENSA_METÁLICA6"/>
      <sheetName val="Postes_de_kilometraje6"/>
      <sheetName val="REMOCIÓN_DE_DERRUMBES6"/>
      <sheetName val="Mant__Postes_de_kilometraje6"/>
      <sheetName val="PU_201,3_6"/>
      <sheetName val="PU211P_16"/>
      <sheetName val="PU211P_26"/>
      <sheetName val="201p_36"/>
      <sheetName val="PU_320,16"/>
      <sheetName val="PU330,1_6"/>
      <sheetName val="PU450P,1_(tapada_huecos)6"/>
      <sheetName val="PU460_Parcheo6"/>
      <sheetName val="PU600P_1_6"/>
      <sheetName val="PU610,1_6"/>
      <sheetName val="PU630,4_6"/>
      <sheetName val="PU630,4_acelerante6"/>
      <sheetName val="PU630,4_D6"/>
      <sheetName val="PU630,6_especial_por_M36"/>
      <sheetName val="PU630,6_Simple6"/>
      <sheetName val="PU630,6_especial_por_M26"/>
      <sheetName val="PU630,6_F6"/>
      <sheetName val="PU630P_7_6"/>
      <sheetName val="PU630,7_6"/>
      <sheetName val="PU630,7_Especial6"/>
      <sheetName val="PU630P_156"/>
      <sheetName val="PU660_26"/>
      <sheetName val="670_36"/>
      <sheetName val="PU673_6"/>
      <sheetName val="PU681,1_Esp__Q_Caliche6"/>
      <sheetName val="PU830P_1_6"/>
      <sheetName val="PR_16"/>
      <sheetName val="MANO_DE_OBRA6"/>
      <sheetName val="ESTADO_RED6"/>
      <sheetName val="GENERALIDADES_6"/>
      <sheetName val="necesidades_de_la_via7"/>
      <sheetName val="5+440_RÍO_SECO7"/>
      <sheetName val="21+100_7"/>
      <sheetName val="31+250_PTE__GUADUALITO7"/>
      <sheetName val="31+580_P__GUADUAL7"/>
      <sheetName val="34+_2707"/>
      <sheetName val="36+380_7"/>
      <sheetName val="64+110_P__GUADUAS_II7"/>
      <sheetName val="64+180_P__GUADUAS_I7"/>
      <sheetName val="64+820_P__QUEBRADA_CUNE7"/>
      <sheetName val="66+480_PUENTE_VARIANTE_27"/>
      <sheetName val="FRESADO_68_-_1147"/>
      <sheetName val="68+370_P__FÉRREO_7"/>
      <sheetName val="68+520_P__GUANÁBANO7"/>
      <sheetName val="69+030_RÍO_VILLETA7"/>
      <sheetName val="Villeta_centro7"/>
      <sheetName val="72+1020_LA_MARÍA7"/>
      <sheetName val="78+600_EL_ZANCUDO7"/>
      <sheetName val="81+650_LA_HONDA7"/>
      <sheetName val="83+230_QDA__NAUTATÁ7"/>
      <sheetName val="86+220_PUENTE_AZUL7"/>
      <sheetName val="86+600_PUENTE_HILA7"/>
      <sheetName val="101+800_QDA__EL_CHUSCAL7"/>
      <sheetName val="FRESADO_68-_1147"/>
      <sheetName val="REMOCION_DERRUMBES_68_-__1147"/>
      <sheetName val="DESARENADORES_68-114_7"/>
      <sheetName val="Lineas_de_demarcacion_68-11_7"/>
      <sheetName val="REALCE_BORDILLOS_68-114_7"/>
      <sheetName val="PARCHEO_68-114_7"/>
      <sheetName val="DESTAPE_ALCANTARILLAS_000-1_7"/>
      <sheetName val="tachas_reflectivas_68-114_7"/>
      <sheetName val="pinmuros_68+114_7"/>
      <sheetName val="CUNETAS_68-114_7"/>
      <sheetName val="DEFENSAS_METALICAS_68-114_7"/>
      <sheetName val="REFERENCICACIÓN_VIAL_7"/>
      <sheetName val="REMOCION_DERRUMBES7"/>
      <sheetName val="DESARENADORES_68-1147"/>
      <sheetName val="REALCE_BORDILLOS_68-1147"/>
      <sheetName val="PARCHEO_68-1147"/>
      <sheetName val="DESTAPE_ALCANTARILLAS_000-1147"/>
      <sheetName val="pinmuros_68+1147"/>
      <sheetName val="CUNETAS_68-1147"/>
      <sheetName val="SEÑALI_68-1147"/>
      <sheetName val="DEFENSAS_METALICAS_68-1147"/>
      <sheetName val="REFERENCICACIÓN_VIAL7"/>
      <sheetName val="juntas_de_expansion7"/>
      <sheetName val="Hincado_de_rieles7"/>
      <sheetName val="Pintura_muros_y_cabezotes7"/>
      <sheetName val="Suministro_e_instal_rieles7"/>
      <sheetName val="Drenes_PVC_4_pulg7"/>
      <sheetName val="SELLOS_PARA_JUNTAS_DE_PUENTES7"/>
      <sheetName val="Sello_de_grietas_de_concreto7"/>
      <sheetName val="Tubería_PVC_4_pulg7"/>
      <sheetName val="SECCIÓN_FINAL7"/>
      <sheetName val="DEFENSA_METÁLICA7"/>
      <sheetName val="Postes_de_kilometraje7"/>
      <sheetName val="REMOCIÓN_DE_DERRUMBES7"/>
      <sheetName val="Mant__Postes_de_kilometraje7"/>
      <sheetName val="PU_201,3_7"/>
      <sheetName val="PU211P_17"/>
      <sheetName val="PU211P_27"/>
      <sheetName val="201p_37"/>
      <sheetName val="PU_320,17"/>
      <sheetName val="PU330,1_7"/>
      <sheetName val="PU450P,1_(tapada_huecos)7"/>
      <sheetName val="PU460_Parcheo7"/>
      <sheetName val="PU600P_1_7"/>
      <sheetName val="PU610,1_7"/>
      <sheetName val="PU630,4_7"/>
      <sheetName val="PU630,4_acelerante7"/>
      <sheetName val="PU630,4_D7"/>
      <sheetName val="PU630,6_especial_por_M37"/>
      <sheetName val="PU630,6_Simple7"/>
      <sheetName val="PU630,6_especial_por_M27"/>
      <sheetName val="PU630,6_F7"/>
      <sheetName val="PU630P_7_7"/>
      <sheetName val="PU630,7_7"/>
      <sheetName val="PU630,7_Especial7"/>
      <sheetName val="PU630P_157"/>
      <sheetName val="PU660_27"/>
      <sheetName val="670_37"/>
      <sheetName val="PU673_7"/>
      <sheetName val="PU681,1_Esp__Q_Caliche7"/>
      <sheetName val="PU830P_1_7"/>
      <sheetName val="PR_17"/>
      <sheetName val="MANO_DE_OBRA7"/>
      <sheetName val="ESTADO_RED7"/>
      <sheetName val="GENERALIDADES_7"/>
      <sheetName val="necesidades_de_la_via9"/>
      <sheetName val="5+440_RÍO_SECO9"/>
      <sheetName val="21+100_9"/>
      <sheetName val="31+250_PTE__GUADUALITO9"/>
      <sheetName val="31+580_P__GUADUAL9"/>
      <sheetName val="34+_2709"/>
      <sheetName val="36+380_9"/>
      <sheetName val="64+110_P__GUADUAS_II9"/>
      <sheetName val="64+180_P__GUADUAS_I9"/>
      <sheetName val="64+820_P__QUEBRADA_CUNE9"/>
      <sheetName val="66+480_PUENTE_VARIANTE_29"/>
      <sheetName val="FRESADO_68_-_1149"/>
      <sheetName val="68+370_P__FÉRREO_9"/>
      <sheetName val="68+520_P__GUANÁBANO9"/>
      <sheetName val="69+030_RÍO_VILLETA9"/>
      <sheetName val="Villeta_centro9"/>
      <sheetName val="72+1020_LA_MARÍA9"/>
      <sheetName val="78+600_EL_ZANCUDO9"/>
      <sheetName val="81+650_LA_HONDA9"/>
      <sheetName val="83+230_QDA__NAUTATÁ9"/>
      <sheetName val="86+220_PUENTE_AZUL9"/>
      <sheetName val="86+600_PUENTE_HILA9"/>
      <sheetName val="101+800_QDA__EL_CHUSCAL9"/>
      <sheetName val="FRESADO_68-_1149"/>
      <sheetName val="REMOCION_DERRUMBES_68_-__1149"/>
      <sheetName val="DESARENADORES_68-114_9"/>
      <sheetName val="Lineas_de_demarcacion_68-11_9"/>
      <sheetName val="REALCE_BORDILLOS_68-114_9"/>
      <sheetName val="PARCHEO_68-114_9"/>
      <sheetName val="DESTAPE_ALCANTARILLAS_000-1_9"/>
      <sheetName val="tachas_reflectivas_68-114_9"/>
      <sheetName val="pinmuros_68+114_9"/>
      <sheetName val="CUNETAS_68-114_9"/>
      <sheetName val="DEFENSAS_METALICAS_68-114_9"/>
      <sheetName val="REFERENCICACIÓN_VIAL_9"/>
      <sheetName val="REMOCION_DERRUMBES9"/>
      <sheetName val="DESARENADORES_68-1149"/>
      <sheetName val="REALCE_BORDILLOS_68-1149"/>
      <sheetName val="PARCHEO_68-1149"/>
      <sheetName val="DESTAPE_ALCANTARILLAS_000-1149"/>
      <sheetName val="pinmuros_68+1149"/>
      <sheetName val="CUNETAS_68-1149"/>
      <sheetName val="SEÑALI_68-1149"/>
      <sheetName val="DEFENSAS_METALICAS_68-1149"/>
      <sheetName val="REFERENCICACIÓN_VIAL9"/>
      <sheetName val="juntas_de_expansion9"/>
      <sheetName val="Hincado_de_rieles9"/>
      <sheetName val="Pintura_muros_y_cabezotes9"/>
      <sheetName val="Suministro_e_instal_rieles9"/>
      <sheetName val="Drenes_PVC_4_pulg9"/>
      <sheetName val="SELLOS_PARA_JUNTAS_DE_PUENTES9"/>
      <sheetName val="Sello_de_grietas_de_concreto9"/>
      <sheetName val="Tubería_PVC_4_pulg9"/>
      <sheetName val="SECCIÓN_FINAL9"/>
      <sheetName val="DEFENSA_METÁLICA9"/>
      <sheetName val="Postes_de_kilometraje9"/>
      <sheetName val="REMOCIÓN_DE_DERRUMBES9"/>
      <sheetName val="Mant__Postes_de_kilometraje9"/>
      <sheetName val="PU_201,3_9"/>
      <sheetName val="PU211P_19"/>
      <sheetName val="PU211P_29"/>
      <sheetName val="201p_39"/>
      <sheetName val="PU_320,19"/>
      <sheetName val="PU330,1_9"/>
      <sheetName val="PU450P,1_(tapada_huecos)9"/>
      <sheetName val="PU460_Parcheo9"/>
      <sheetName val="PU600P_1_9"/>
      <sheetName val="PU610,1_9"/>
      <sheetName val="PU630,4_9"/>
      <sheetName val="PU630,4_acelerante9"/>
      <sheetName val="PU630,4_D9"/>
      <sheetName val="PU630,6_especial_por_M39"/>
      <sheetName val="PU630,6_Simple9"/>
      <sheetName val="PU630,6_especial_por_M29"/>
      <sheetName val="PU630,6_F9"/>
      <sheetName val="PU630P_7_9"/>
      <sheetName val="PU630,7_9"/>
      <sheetName val="PU630,7_Especial9"/>
      <sheetName val="PU630P_159"/>
      <sheetName val="PU660_29"/>
      <sheetName val="670_39"/>
      <sheetName val="PU673_9"/>
      <sheetName val="PU681,1_Esp__Q_Caliche9"/>
      <sheetName val="PU830P_1_9"/>
      <sheetName val="PR_19"/>
      <sheetName val="MANO_DE_OBRA9"/>
      <sheetName val="ESTADO_RED9"/>
      <sheetName val="GENERALIDADES_9"/>
      <sheetName val="necesidades_de_la_via10"/>
      <sheetName val="5+440_RÍO_SECO10"/>
      <sheetName val="21+100_10"/>
      <sheetName val="31+250_PTE__GUADUALITO10"/>
      <sheetName val="31+580_P__GUADUAL10"/>
      <sheetName val="34+_27010"/>
      <sheetName val="36+380_10"/>
      <sheetName val="64+110_P__GUADUAS_II10"/>
      <sheetName val="64+180_P__GUADUAS_I10"/>
      <sheetName val="64+820_P__QUEBRADA_CUNE10"/>
      <sheetName val="66+480_PUENTE_VARIANTE_210"/>
      <sheetName val="FRESADO_68_-_11410"/>
      <sheetName val="68+370_P__FÉRREO_10"/>
      <sheetName val="68+520_P__GUANÁBANO10"/>
      <sheetName val="69+030_RÍO_VILLETA10"/>
      <sheetName val="Villeta_centro10"/>
      <sheetName val="72+1020_LA_MARÍA10"/>
      <sheetName val="78+600_EL_ZANCUDO10"/>
      <sheetName val="81+650_LA_HONDA10"/>
      <sheetName val="83+230_QDA__NAUTATÁ10"/>
      <sheetName val="86+220_PUENTE_AZUL10"/>
      <sheetName val="86+600_PUENTE_HILA10"/>
      <sheetName val="101+800_QDA__EL_CHUSCAL10"/>
      <sheetName val="FRESADO_68-_11410"/>
      <sheetName val="REMOCION_DERRUMBES_68_-__11410"/>
      <sheetName val="DESARENADORES_68-114_10"/>
      <sheetName val="Lineas_de_demarcacion_68-11_10"/>
      <sheetName val="REALCE_BORDILLOS_68-114_10"/>
      <sheetName val="PARCHEO_68-114_10"/>
      <sheetName val="DESTAPE_ALCANTARILLAS_000-1_10"/>
      <sheetName val="tachas_reflectivas_68-114_10"/>
      <sheetName val="pinmuros_68+114_10"/>
      <sheetName val="CUNETAS_68-114_10"/>
      <sheetName val="DEFENSAS_METALICAS_68-114_10"/>
      <sheetName val="REFERENCICACIÓN_VIAL_10"/>
      <sheetName val="REMOCION_DERRUMBES10"/>
      <sheetName val="DESARENADORES_68-11410"/>
      <sheetName val="REALCE_BORDILLOS_68-11410"/>
      <sheetName val="PARCHEO_68-11410"/>
      <sheetName val="DESTAPE_ALCANTARILLAS_000-11410"/>
      <sheetName val="pinmuros_68+11410"/>
      <sheetName val="CUNETAS_68-11410"/>
      <sheetName val="SEÑALI_68-11410"/>
      <sheetName val="DEFENSAS_METALICAS_68-11410"/>
      <sheetName val="REFERENCICACIÓN_VIAL10"/>
      <sheetName val="juntas_de_expansion10"/>
      <sheetName val="Hincado_de_rieles10"/>
      <sheetName val="Pintura_muros_y_cabezotes10"/>
      <sheetName val="Suministro_e_instal_rieles10"/>
      <sheetName val="Drenes_PVC_4_pulg10"/>
      <sheetName val="SELLOS_PARA_JUNTAS_DE_PUENTES10"/>
      <sheetName val="Sello_de_grietas_de_concreto10"/>
      <sheetName val="Tubería_PVC_4_pulg10"/>
      <sheetName val="SECCIÓN_FINAL10"/>
      <sheetName val="DEFENSA_METÁLICA10"/>
      <sheetName val="Postes_de_kilometraje10"/>
      <sheetName val="REMOCIÓN_DE_DERRUMBES10"/>
      <sheetName val="Mant__Postes_de_kilometraje10"/>
      <sheetName val="PU_201,3_10"/>
      <sheetName val="PU211P_110"/>
      <sheetName val="PU211P_210"/>
      <sheetName val="201p_310"/>
      <sheetName val="PU_320,110"/>
      <sheetName val="PU330,1_10"/>
      <sheetName val="PU450P,1_(tapada_huecos)10"/>
      <sheetName val="PU460_Parcheo10"/>
      <sheetName val="PU600P_1_10"/>
      <sheetName val="PU610,1_10"/>
      <sheetName val="PU630,4_10"/>
      <sheetName val="PU630,4_acelerante10"/>
      <sheetName val="PU630,4_D10"/>
      <sheetName val="PU630,6_especial_por_M310"/>
      <sheetName val="PU630,6_Simple10"/>
      <sheetName val="PU630,6_especial_por_M210"/>
      <sheetName val="PU630,6_F10"/>
      <sheetName val="PU630P_7_10"/>
      <sheetName val="PU630,7_10"/>
      <sheetName val="PU630,7_Especial10"/>
      <sheetName val="PU630P_1510"/>
      <sheetName val="PU660_210"/>
      <sheetName val="670_310"/>
      <sheetName val="PU673_10"/>
      <sheetName val="PU681,1_Esp__Q_Caliche10"/>
      <sheetName val="PU830P_1_10"/>
      <sheetName val="PR_110"/>
      <sheetName val="MANO_DE_OBRA10"/>
      <sheetName val="ESTADO_RED10"/>
      <sheetName val="GENERALIDADES_10"/>
      <sheetName val="ACTA No. 2"/>
      <sheetName val="necesidades_de_la_via15"/>
      <sheetName val="5+440_RÍO_SECO15"/>
      <sheetName val="21+100_15"/>
      <sheetName val="31+250_PTE__GUADUALITO15"/>
      <sheetName val="31+580_P__GUADUAL15"/>
      <sheetName val="34+_27015"/>
      <sheetName val="36+380_15"/>
      <sheetName val="64+110_P__GUADUAS_II15"/>
      <sheetName val="64+180_P__GUADUAS_I15"/>
      <sheetName val="64+820_P__QUEBRADA_CUNE15"/>
      <sheetName val="66+480_PUENTE_VARIANTE_215"/>
      <sheetName val="FRESADO_68_-_11415"/>
      <sheetName val="68+370_P__FÉRREO_15"/>
      <sheetName val="68+520_P__GUANÁBANO15"/>
      <sheetName val="69+030_RÍO_VILLETA15"/>
      <sheetName val="Villeta_centro15"/>
      <sheetName val="72+1020_LA_MARÍA15"/>
      <sheetName val="78+600_EL_ZANCUDO15"/>
      <sheetName val="81+650_LA_HONDA15"/>
      <sheetName val="83+230_QDA__NAUTATÁ15"/>
      <sheetName val="86+220_PUENTE_AZUL15"/>
      <sheetName val="86+600_PUENTE_HILA15"/>
      <sheetName val="101+800_QDA__EL_CHUSCAL15"/>
      <sheetName val="FRESADO_68-_11415"/>
      <sheetName val="REMOCION_DERRUMBES_68_-__11415"/>
      <sheetName val="DESARENADORES_68-114_15"/>
      <sheetName val="Lineas_de_demarcacion_68-11_15"/>
      <sheetName val="REALCE_BORDILLOS_68-114_15"/>
      <sheetName val="PARCHEO_68-114_15"/>
      <sheetName val="DESTAPE_ALCANTARILLAS_000-1_15"/>
      <sheetName val="tachas_reflectivas_68-114_15"/>
      <sheetName val="pinmuros_68+114_15"/>
      <sheetName val="CUNETAS_68-114_15"/>
      <sheetName val="DEFENSAS_METALICAS_68-114_15"/>
      <sheetName val="REFERENCICACIÓN_VIAL_15"/>
      <sheetName val="REMOCION_DERRUMBES15"/>
      <sheetName val="DESARENADORES_68-11415"/>
      <sheetName val="REALCE_BORDILLOS_68-11415"/>
      <sheetName val="PARCHEO_68-11415"/>
      <sheetName val="DESTAPE_ALCANTARILLAS_000-11415"/>
      <sheetName val="pinmuros_68+11415"/>
      <sheetName val="CUNETAS_68-11415"/>
      <sheetName val="SEÑALI_68-11415"/>
      <sheetName val="DEFENSAS_METALICAS_68-11415"/>
      <sheetName val="REFERENCICACIÓN_VIAL15"/>
      <sheetName val="juntas_de_expansion15"/>
      <sheetName val="Hincado_de_rieles15"/>
      <sheetName val="Pintura_muros_y_cabezotes15"/>
      <sheetName val="Suministro_e_instal_rieles15"/>
      <sheetName val="Drenes_PVC_4_pulg15"/>
      <sheetName val="SELLOS_PARA_JUNTAS_DE_PUENTES15"/>
      <sheetName val="Sello_de_grietas_de_concreto15"/>
      <sheetName val="Tubería_PVC_4_pulg15"/>
      <sheetName val="SECCIÓN_FINAL15"/>
      <sheetName val="DEFENSA_METÁLICA15"/>
      <sheetName val="Postes_de_kilometraje15"/>
      <sheetName val="REMOCIÓN_DE_DERRUMBES15"/>
      <sheetName val="Mant__Postes_de_kilometraje15"/>
      <sheetName val="PU_201,3_15"/>
      <sheetName val="PU211P_115"/>
      <sheetName val="PU211P_215"/>
      <sheetName val="201p_315"/>
      <sheetName val="PU_320,115"/>
      <sheetName val="PU330,1_15"/>
      <sheetName val="PU450P,1_(tapada_huecos)15"/>
      <sheetName val="PU460_Parcheo15"/>
      <sheetName val="PU600P_1_15"/>
      <sheetName val="PU610,1_15"/>
      <sheetName val="PU630,4_15"/>
      <sheetName val="PU630,4_acelerante15"/>
      <sheetName val="PU630,4_D15"/>
      <sheetName val="PU630,6_especial_por_M315"/>
      <sheetName val="PU630,6_Simple15"/>
      <sheetName val="PU630,6_especial_por_M215"/>
      <sheetName val="PU630,6_F15"/>
      <sheetName val="PU630P_7_15"/>
      <sheetName val="PU630,7_15"/>
      <sheetName val="PU630,7_Especial15"/>
      <sheetName val="PU630P_1515"/>
      <sheetName val="PU660_215"/>
      <sheetName val="670_315"/>
      <sheetName val="PU673_15"/>
      <sheetName val="PU681,1_Esp__Q_Caliche15"/>
      <sheetName val="PU830P_1_15"/>
      <sheetName val="PR_115"/>
      <sheetName val="MANO_DE_OBRA15"/>
      <sheetName val="ESTADO_RED15"/>
      <sheetName val="GENERALIDADES_15"/>
      <sheetName val="necesidades_de_la_via13"/>
      <sheetName val="5+440_RÍO_SECO13"/>
      <sheetName val="21+100_13"/>
      <sheetName val="31+250_PTE__GUADUALITO13"/>
      <sheetName val="31+580_P__GUADUAL13"/>
      <sheetName val="34+_27013"/>
      <sheetName val="36+380_13"/>
      <sheetName val="64+110_P__GUADUAS_II13"/>
      <sheetName val="64+180_P__GUADUAS_I13"/>
      <sheetName val="64+820_P__QUEBRADA_CUNE13"/>
      <sheetName val="66+480_PUENTE_VARIANTE_213"/>
      <sheetName val="FRESADO_68_-_11413"/>
      <sheetName val="68+370_P__FÉRREO_13"/>
      <sheetName val="68+520_P__GUANÁBANO13"/>
      <sheetName val="69+030_RÍO_VILLETA13"/>
      <sheetName val="Villeta_centro13"/>
      <sheetName val="72+1020_LA_MARÍA13"/>
      <sheetName val="78+600_EL_ZANCUDO13"/>
      <sheetName val="81+650_LA_HONDA13"/>
      <sheetName val="83+230_QDA__NAUTATÁ13"/>
      <sheetName val="86+220_PUENTE_AZUL13"/>
      <sheetName val="86+600_PUENTE_HILA13"/>
      <sheetName val="101+800_QDA__EL_CHUSCAL13"/>
      <sheetName val="FRESADO_68-_11413"/>
      <sheetName val="REMOCION_DERRUMBES_68_-__11413"/>
      <sheetName val="DESARENADORES_68-114_13"/>
      <sheetName val="Lineas_de_demarcacion_68-11_13"/>
      <sheetName val="REALCE_BORDILLOS_68-114_13"/>
      <sheetName val="PARCHEO_68-114_13"/>
      <sheetName val="DESTAPE_ALCANTARILLAS_000-1_13"/>
      <sheetName val="tachas_reflectivas_68-114_13"/>
      <sheetName val="pinmuros_68+114_13"/>
      <sheetName val="CUNETAS_68-114_13"/>
      <sheetName val="DEFENSAS_METALICAS_68-114_13"/>
      <sheetName val="REFERENCICACIÓN_VIAL_13"/>
      <sheetName val="REMOCION_DERRUMBES13"/>
      <sheetName val="DESARENADORES_68-11413"/>
      <sheetName val="REALCE_BORDILLOS_68-11413"/>
      <sheetName val="PARCHEO_68-11413"/>
      <sheetName val="DESTAPE_ALCANTARILLAS_000-11413"/>
      <sheetName val="pinmuros_68+11413"/>
      <sheetName val="CUNETAS_68-11413"/>
      <sheetName val="SEÑALI_68-11413"/>
      <sheetName val="DEFENSAS_METALICAS_68-11413"/>
      <sheetName val="REFERENCICACIÓN_VIAL13"/>
      <sheetName val="juntas_de_expansion13"/>
      <sheetName val="Hincado_de_rieles13"/>
      <sheetName val="Pintura_muros_y_cabezotes13"/>
      <sheetName val="Suministro_e_instal_rieles13"/>
      <sheetName val="Drenes_PVC_4_pulg13"/>
      <sheetName val="SELLOS_PARA_JUNTAS_DE_PUENTES13"/>
      <sheetName val="Sello_de_grietas_de_concreto13"/>
      <sheetName val="Tubería_PVC_4_pulg13"/>
      <sheetName val="SECCIÓN_FINAL13"/>
      <sheetName val="DEFENSA_METÁLICA13"/>
      <sheetName val="Postes_de_kilometraje13"/>
      <sheetName val="REMOCIÓN_DE_DERRUMBES13"/>
      <sheetName val="Mant__Postes_de_kilometraje13"/>
      <sheetName val="PU_201,3_13"/>
      <sheetName val="PU211P_113"/>
      <sheetName val="PU211P_213"/>
      <sheetName val="201p_313"/>
      <sheetName val="PU_320,113"/>
      <sheetName val="PU330,1_13"/>
      <sheetName val="PU450P,1_(tapada_huecos)13"/>
      <sheetName val="PU460_Parcheo13"/>
      <sheetName val="PU600P_1_13"/>
      <sheetName val="PU610,1_13"/>
      <sheetName val="PU630,4_13"/>
      <sheetName val="PU630,4_acelerante13"/>
      <sheetName val="PU630,4_D13"/>
      <sheetName val="PU630,6_especial_por_M313"/>
      <sheetName val="PU630,6_Simple13"/>
      <sheetName val="PU630,6_especial_por_M213"/>
      <sheetName val="PU630,6_F13"/>
      <sheetName val="PU630P_7_13"/>
      <sheetName val="PU630,7_13"/>
      <sheetName val="PU630,7_Especial13"/>
      <sheetName val="PU630P_1513"/>
      <sheetName val="PU660_213"/>
      <sheetName val="670_313"/>
      <sheetName val="PU673_13"/>
      <sheetName val="PU681,1_Esp__Q_Caliche13"/>
      <sheetName val="PU830P_1_13"/>
      <sheetName val="PR_113"/>
      <sheetName val="MANO_DE_OBRA13"/>
      <sheetName val="ESTADO_RED13"/>
      <sheetName val="GENERALIDADES_13"/>
      <sheetName val="necesidades_de_la_via11"/>
      <sheetName val="5+440_RÍO_SECO11"/>
      <sheetName val="21+100_11"/>
      <sheetName val="31+250_PTE__GUADUALITO11"/>
      <sheetName val="31+580_P__GUADUAL11"/>
      <sheetName val="34+_27011"/>
      <sheetName val="36+380_11"/>
      <sheetName val="64+110_P__GUADUAS_II11"/>
      <sheetName val="64+180_P__GUADUAS_I11"/>
      <sheetName val="64+820_P__QUEBRADA_CUNE11"/>
      <sheetName val="66+480_PUENTE_VARIANTE_211"/>
      <sheetName val="FRESADO_68_-_11411"/>
      <sheetName val="68+370_P__FÉRREO_11"/>
      <sheetName val="68+520_P__GUANÁBANO11"/>
      <sheetName val="69+030_RÍO_VILLETA11"/>
      <sheetName val="Villeta_centro11"/>
      <sheetName val="72+1020_LA_MARÍA11"/>
      <sheetName val="78+600_EL_ZANCUDO11"/>
      <sheetName val="81+650_LA_HONDA11"/>
      <sheetName val="83+230_QDA__NAUTATÁ11"/>
      <sheetName val="86+220_PUENTE_AZUL11"/>
      <sheetName val="86+600_PUENTE_HILA11"/>
      <sheetName val="101+800_QDA__EL_CHUSCAL11"/>
      <sheetName val="FRESADO_68-_11411"/>
      <sheetName val="REMOCION_DERRUMBES_68_-__11411"/>
      <sheetName val="DESARENADORES_68-114_11"/>
      <sheetName val="Lineas_de_demarcacion_68-11_11"/>
      <sheetName val="REALCE_BORDILLOS_68-114_11"/>
      <sheetName val="PARCHEO_68-114_11"/>
      <sheetName val="DESTAPE_ALCANTARILLAS_000-1_11"/>
      <sheetName val="tachas_reflectivas_68-114_11"/>
      <sheetName val="pinmuros_68+114_11"/>
      <sheetName val="CUNETAS_68-114_11"/>
      <sheetName val="DEFENSAS_METALICAS_68-114_11"/>
      <sheetName val="REFERENCICACIÓN_VIAL_11"/>
      <sheetName val="REMOCION_DERRUMBES11"/>
      <sheetName val="DESARENADORES_68-11411"/>
      <sheetName val="REALCE_BORDILLOS_68-11411"/>
      <sheetName val="PARCHEO_68-11411"/>
      <sheetName val="DESTAPE_ALCANTARILLAS_000-11411"/>
      <sheetName val="pinmuros_68+11411"/>
      <sheetName val="CUNETAS_68-11411"/>
      <sheetName val="SEÑALI_68-11411"/>
      <sheetName val="DEFENSAS_METALICAS_68-11411"/>
      <sheetName val="REFERENCICACIÓN_VIAL11"/>
      <sheetName val="juntas_de_expansion11"/>
      <sheetName val="Hincado_de_rieles11"/>
      <sheetName val="Pintura_muros_y_cabezotes11"/>
      <sheetName val="Suministro_e_instal_rieles11"/>
      <sheetName val="Drenes_PVC_4_pulg11"/>
      <sheetName val="SELLOS_PARA_JUNTAS_DE_PUENTES11"/>
      <sheetName val="Sello_de_grietas_de_concreto11"/>
      <sheetName val="Tubería_PVC_4_pulg11"/>
      <sheetName val="SECCIÓN_FINAL11"/>
      <sheetName val="DEFENSA_METÁLICA11"/>
      <sheetName val="Postes_de_kilometraje11"/>
      <sheetName val="REMOCIÓN_DE_DERRUMBES11"/>
      <sheetName val="Mant__Postes_de_kilometraje11"/>
      <sheetName val="PU_201,3_11"/>
      <sheetName val="PU211P_111"/>
      <sheetName val="PU211P_211"/>
      <sheetName val="201p_311"/>
      <sheetName val="PU_320,111"/>
      <sheetName val="PU330,1_11"/>
      <sheetName val="PU450P,1_(tapada_huecos)11"/>
      <sheetName val="PU460_Parcheo11"/>
      <sheetName val="PU600P_1_11"/>
      <sheetName val="PU610,1_11"/>
      <sheetName val="PU630,4_11"/>
      <sheetName val="PU630,4_acelerante11"/>
      <sheetName val="PU630,4_D11"/>
      <sheetName val="PU630,6_especial_por_M311"/>
      <sheetName val="PU630,6_Simple11"/>
      <sheetName val="PU630,6_especial_por_M211"/>
      <sheetName val="PU630,6_F11"/>
      <sheetName val="PU630P_7_11"/>
      <sheetName val="PU630,7_11"/>
      <sheetName val="PU630,7_Especial11"/>
      <sheetName val="PU630P_1511"/>
      <sheetName val="PU660_211"/>
      <sheetName val="670_311"/>
      <sheetName val="PU673_11"/>
      <sheetName val="PU681,1_Esp__Q_Caliche11"/>
      <sheetName val="PU830P_1_11"/>
      <sheetName val="PR_111"/>
      <sheetName val="MANO_DE_OBRA11"/>
      <sheetName val="ESTADO_RED11"/>
      <sheetName val="GENERALIDADES_11"/>
      <sheetName val="necesidades_de_la_via12"/>
      <sheetName val="5+440_RÍO_SECO12"/>
      <sheetName val="21+100_12"/>
      <sheetName val="31+250_PTE__GUADUALITO12"/>
      <sheetName val="31+580_P__GUADUAL12"/>
      <sheetName val="34+_27012"/>
      <sheetName val="36+380_12"/>
      <sheetName val="64+110_P__GUADUAS_II12"/>
      <sheetName val="64+180_P__GUADUAS_I12"/>
      <sheetName val="64+820_P__QUEBRADA_CUNE12"/>
      <sheetName val="66+480_PUENTE_VARIANTE_212"/>
      <sheetName val="FRESADO_68_-_11412"/>
      <sheetName val="68+370_P__FÉRREO_12"/>
      <sheetName val="68+520_P__GUANÁBANO12"/>
      <sheetName val="69+030_RÍO_VILLETA12"/>
      <sheetName val="Villeta_centro12"/>
      <sheetName val="72+1020_LA_MARÍA12"/>
      <sheetName val="78+600_EL_ZANCUDO12"/>
      <sheetName val="81+650_LA_HONDA12"/>
      <sheetName val="83+230_QDA__NAUTATÁ12"/>
      <sheetName val="86+220_PUENTE_AZUL12"/>
      <sheetName val="86+600_PUENTE_HILA12"/>
      <sheetName val="101+800_QDA__EL_CHUSCAL12"/>
      <sheetName val="FRESADO_68-_11412"/>
      <sheetName val="REMOCION_DERRUMBES_68_-__11412"/>
      <sheetName val="DESARENADORES_68-114_12"/>
      <sheetName val="Lineas_de_demarcacion_68-11_12"/>
      <sheetName val="REALCE_BORDILLOS_68-114_12"/>
      <sheetName val="PARCHEO_68-114_12"/>
      <sheetName val="DESTAPE_ALCANTARILLAS_000-1_12"/>
      <sheetName val="tachas_reflectivas_68-114_12"/>
      <sheetName val="pinmuros_68+114_12"/>
      <sheetName val="CUNETAS_68-114_12"/>
      <sheetName val="DEFENSAS_METALICAS_68-114_12"/>
      <sheetName val="REFERENCICACIÓN_VIAL_12"/>
      <sheetName val="REMOCION_DERRUMBES12"/>
      <sheetName val="DESARENADORES_68-11412"/>
      <sheetName val="REALCE_BORDILLOS_68-11412"/>
      <sheetName val="PARCHEO_68-11412"/>
      <sheetName val="DESTAPE_ALCANTARILLAS_000-11412"/>
      <sheetName val="pinmuros_68+11412"/>
      <sheetName val="CUNETAS_68-11412"/>
      <sheetName val="SEÑALI_68-11412"/>
      <sheetName val="DEFENSAS_METALICAS_68-11412"/>
      <sheetName val="REFERENCICACIÓN_VIAL12"/>
      <sheetName val="juntas_de_expansion12"/>
      <sheetName val="Hincado_de_rieles12"/>
      <sheetName val="Pintura_muros_y_cabezotes12"/>
      <sheetName val="Suministro_e_instal_rieles12"/>
      <sheetName val="Drenes_PVC_4_pulg12"/>
      <sheetName val="SELLOS_PARA_JUNTAS_DE_PUENTES12"/>
      <sheetName val="Sello_de_grietas_de_concreto12"/>
      <sheetName val="Tubería_PVC_4_pulg12"/>
      <sheetName val="SECCIÓN_FINAL12"/>
      <sheetName val="DEFENSA_METÁLICA12"/>
      <sheetName val="Postes_de_kilometraje12"/>
      <sheetName val="REMOCIÓN_DE_DERRUMBES12"/>
      <sheetName val="Mant__Postes_de_kilometraje12"/>
      <sheetName val="PU_201,3_12"/>
      <sheetName val="PU211P_112"/>
      <sheetName val="PU211P_212"/>
      <sheetName val="201p_312"/>
      <sheetName val="PU_320,112"/>
      <sheetName val="PU330,1_12"/>
      <sheetName val="PU450P,1_(tapada_huecos)12"/>
      <sheetName val="PU460_Parcheo12"/>
      <sheetName val="PU600P_1_12"/>
      <sheetName val="PU610,1_12"/>
      <sheetName val="PU630,4_12"/>
      <sheetName val="PU630,4_acelerante12"/>
      <sheetName val="PU630,4_D12"/>
      <sheetName val="PU630,6_especial_por_M312"/>
      <sheetName val="PU630,6_Simple12"/>
      <sheetName val="PU630,6_especial_por_M212"/>
      <sheetName val="PU630,6_F12"/>
      <sheetName val="PU630P_7_12"/>
      <sheetName val="PU630,7_12"/>
      <sheetName val="PU630,7_Especial12"/>
      <sheetName val="PU630P_1512"/>
      <sheetName val="PU660_212"/>
      <sheetName val="670_312"/>
      <sheetName val="PU673_12"/>
      <sheetName val="PU681,1_Esp__Q_Caliche12"/>
      <sheetName val="PU830P_1_12"/>
      <sheetName val="PR_112"/>
      <sheetName val="MANO_DE_OBRA12"/>
      <sheetName val="ESTADO_RED12"/>
      <sheetName val="GENERALIDADES_12"/>
      <sheetName val="necesidades_de_la_via14"/>
      <sheetName val="5+440_RÍO_SECO14"/>
      <sheetName val="21+100_14"/>
      <sheetName val="31+250_PTE__GUADUALITO14"/>
      <sheetName val="31+580_P__GUADUAL14"/>
      <sheetName val="34+_27014"/>
      <sheetName val="36+380_14"/>
      <sheetName val="64+110_P__GUADUAS_II14"/>
      <sheetName val="64+180_P__GUADUAS_I14"/>
      <sheetName val="64+820_P__QUEBRADA_CUNE14"/>
      <sheetName val="66+480_PUENTE_VARIANTE_214"/>
      <sheetName val="FRESADO_68_-_11414"/>
      <sheetName val="68+370_P__FÉRREO_14"/>
      <sheetName val="68+520_P__GUANÁBANO14"/>
      <sheetName val="69+030_RÍO_VILLETA14"/>
      <sheetName val="Villeta_centro14"/>
      <sheetName val="72+1020_LA_MARÍA14"/>
      <sheetName val="78+600_EL_ZANCUDO14"/>
      <sheetName val="81+650_LA_HONDA14"/>
      <sheetName val="83+230_QDA__NAUTATÁ14"/>
      <sheetName val="86+220_PUENTE_AZUL14"/>
      <sheetName val="86+600_PUENTE_HILA14"/>
      <sheetName val="101+800_QDA__EL_CHUSCAL14"/>
      <sheetName val="FRESADO_68-_11414"/>
      <sheetName val="REMOCION_DERRUMBES_68_-__11414"/>
      <sheetName val="DESARENADORES_68-114_14"/>
      <sheetName val="Lineas_de_demarcacion_68-11_14"/>
      <sheetName val="REALCE_BORDILLOS_68-114_14"/>
      <sheetName val="PARCHEO_68-114_14"/>
      <sheetName val="DESTAPE_ALCANTARILLAS_000-1_14"/>
      <sheetName val="tachas_reflectivas_68-114_14"/>
      <sheetName val="pinmuros_68+114_14"/>
      <sheetName val="CUNETAS_68-114_14"/>
      <sheetName val="DEFENSAS_METALICAS_68-114_14"/>
      <sheetName val="REFERENCICACIÓN_VIAL_14"/>
      <sheetName val="REMOCION_DERRUMBES14"/>
      <sheetName val="DESARENADORES_68-11414"/>
      <sheetName val="REALCE_BORDILLOS_68-11414"/>
      <sheetName val="PARCHEO_68-11414"/>
      <sheetName val="DESTAPE_ALCANTARILLAS_000-11414"/>
      <sheetName val="pinmuros_68+11414"/>
      <sheetName val="CUNETAS_68-11414"/>
      <sheetName val="SEÑALI_68-11414"/>
      <sheetName val="DEFENSAS_METALICAS_68-11414"/>
      <sheetName val="REFERENCICACIÓN_VIAL14"/>
      <sheetName val="juntas_de_expansion14"/>
      <sheetName val="Hincado_de_rieles14"/>
      <sheetName val="Pintura_muros_y_cabezotes14"/>
      <sheetName val="Suministro_e_instal_rieles14"/>
      <sheetName val="Drenes_PVC_4_pulg14"/>
      <sheetName val="SELLOS_PARA_JUNTAS_DE_PUENTES14"/>
      <sheetName val="Sello_de_grietas_de_concreto14"/>
      <sheetName val="Tubería_PVC_4_pulg14"/>
      <sheetName val="SECCIÓN_FINAL14"/>
      <sheetName val="DEFENSA_METÁLICA14"/>
      <sheetName val="Postes_de_kilometraje14"/>
      <sheetName val="REMOCIÓN_DE_DERRUMBES14"/>
      <sheetName val="Mant__Postes_de_kilometraje14"/>
      <sheetName val="PU_201,3_14"/>
      <sheetName val="PU211P_114"/>
      <sheetName val="PU211P_214"/>
      <sheetName val="201p_314"/>
      <sheetName val="PU_320,114"/>
      <sheetName val="PU330,1_14"/>
      <sheetName val="PU450P,1_(tapada_huecos)14"/>
      <sheetName val="PU460_Parcheo14"/>
      <sheetName val="PU600P_1_14"/>
      <sheetName val="PU610,1_14"/>
      <sheetName val="PU630,4_14"/>
      <sheetName val="PU630,4_acelerante14"/>
      <sheetName val="PU630,4_D14"/>
      <sheetName val="PU630,6_especial_por_M314"/>
      <sheetName val="PU630,6_Simple14"/>
      <sheetName val="PU630,6_especial_por_M214"/>
      <sheetName val="PU630,6_F14"/>
      <sheetName val="PU630P_7_14"/>
      <sheetName val="PU630,7_14"/>
      <sheetName val="PU630,7_Especial14"/>
      <sheetName val="PU630P_1514"/>
      <sheetName val="PU660_214"/>
      <sheetName val="670_314"/>
      <sheetName val="PU673_14"/>
      <sheetName val="PU681,1_Esp__Q_Caliche14"/>
      <sheetName val="PU830P_1_14"/>
      <sheetName val="PR_114"/>
      <sheetName val="MANO_DE_OBRA14"/>
      <sheetName val="ESTADO_RED14"/>
      <sheetName val="GENERALIDADES_14"/>
      <sheetName val="necesidades_de_la_via16"/>
      <sheetName val="5+440_RÍO_SECO16"/>
      <sheetName val="21+100_16"/>
      <sheetName val="31+250_PTE__GUADUALITO16"/>
      <sheetName val="31+580_P__GUADUAL16"/>
      <sheetName val="34+_27016"/>
      <sheetName val="36+380_16"/>
      <sheetName val="64+110_P__GUADUAS_II16"/>
      <sheetName val="64+180_P__GUADUAS_I16"/>
      <sheetName val="64+820_P__QUEBRADA_CUNE16"/>
      <sheetName val="66+480_PUENTE_VARIANTE_216"/>
      <sheetName val="FRESADO_68_-_11416"/>
      <sheetName val="68+370_P__FÉRREO_16"/>
      <sheetName val="68+520_P__GUANÁBANO16"/>
      <sheetName val="69+030_RÍO_VILLETA16"/>
      <sheetName val="Villeta_centro16"/>
      <sheetName val="72+1020_LA_MARÍA16"/>
      <sheetName val="78+600_EL_ZANCUDO16"/>
      <sheetName val="81+650_LA_HONDA16"/>
      <sheetName val="83+230_QDA__NAUTATÁ16"/>
      <sheetName val="86+220_PUENTE_AZUL16"/>
      <sheetName val="86+600_PUENTE_HILA16"/>
      <sheetName val="101+800_QDA__EL_CHUSCAL16"/>
      <sheetName val="FRESADO_68-_11416"/>
      <sheetName val="REMOCION_DERRUMBES_68_-__11416"/>
      <sheetName val="DESARENADORES_68-114_16"/>
      <sheetName val="Lineas_de_demarcacion_68-11_16"/>
      <sheetName val="REALCE_BORDILLOS_68-114_16"/>
      <sheetName val="PARCHEO_68-114_16"/>
      <sheetName val="DESTAPE_ALCANTARILLAS_000-1_16"/>
      <sheetName val="tachas_reflectivas_68-114_16"/>
      <sheetName val="pinmuros_68+114_16"/>
      <sheetName val="CUNETAS_68-114_16"/>
      <sheetName val="DEFENSAS_METALICAS_68-114_16"/>
      <sheetName val="REFERENCICACIÓN_VIAL_16"/>
      <sheetName val="REMOCION_DERRUMBES16"/>
      <sheetName val="DESARENADORES_68-11416"/>
      <sheetName val="REALCE_BORDILLOS_68-11416"/>
      <sheetName val="PARCHEO_68-11416"/>
      <sheetName val="DESTAPE_ALCANTARILLAS_000-11416"/>
      <sheetName val="pinmuros_68+11416"/>
      <sheetName val="CUNETAS_68-11416"/>
      <sheetName val="SEÑALI_68-11416"/>
      <sheetName val="DEFENSAS_METALICAS_68-11416"/>
      <sheetName val="REFERENCICACIÓN_VIAL16"/>
      <sheetName val="juntas_de_expansion16"/>
      <sheetName val="Hincado_de_rieles16"/>
      <sheetName val="Pintura_muros_y_cabezotes16"/>
      <sheetName val="Suministro_e_instal_rieles16"/>
      <sheetName val="Drenes_PVC_4_pulg16"/>
      <sheetName val="SELLOS_PARA_JUNTAS_DE_PUENTES16"/>
      <sheetName val="Sello_de_grietas_de_concreto16"/>
      <sheetName val="Tubería_PVC_4_pulg16"/>
      <sheetName val="SECCIÓN_FINAL16"/>
      <sheetName val="DEFENSA_METÁLICA16"/>
      <sheetName val="Postes_de_kilometraje16"/>
      <sheetName val="REMOCIÓN_DE_DERRUMBES16"/>
      <sheetName val="Mant__Postes_de_kilometraje16"/>
      <sheetName val="PU_201,3_16"/>
      <sheetName val="PU211P_116"/>
      <sheetName val="PU211P_216"/>
      <sheetName val="201p_316"/>
      <sheetName val="PU_320,116"/>
      <sheetName val="PU330,1_16"/>
      <sheetName val="PU450P,1_(tapada_huecos)16"/>
      <sheetName val="PU460_Parcheo16"/>
      <sheetName val="PU600P_1_16"/>
      <sheetName val="PU610,1_16"/>
      <sheetName val="PU630,4_16"/>
      <sheetName val="PU630,4_acelerante16"/>
      <sheetName val="PU630,4_D16"/>
      <sheetName val="PU630,6_especial_por_M316"/>
      <sheetName val="PU630,6_Simple16"/>
      <sheetName val="PU630,6_especial_por_M216"/>
      <sheetName val="PU630,6_F16"/>
      <sheetName val="PU630P_7_16"/>
      <sheetName val="PU630,7_16"/>
      <sheetName val="PU630,7_Especial16"/>
      <sheetName val="PU630P_1516"/>
      <sheetName val="PU660_216"/>
      <sheetName val="670_316"/>
      <sheetName val="PU673_16"/>
      <sheetName val="PU681,1_Esp__Q_Caliche16"/>
      <sheetName val="PU830P_1_16"/>
      <sheetName val="PR_116"/>
      <sheetName val="MANO_DE_OBRA16"/>
      <sheetName val="ESTADO_RED16"/>
      <sheetName val="GENERALIDADES_16"/>
      <sheetName val="necesidades_de_la_via17"/>
      <sheetName val="5+440_RÍO_SECO17"/>
      <sheetName val="21+100_17"/>
      <sheetName val="31+250_PTE__GUADUALITO17"/>
      <sheetName val="31+580_P__GUADUAL17"/>
      <sheetName val="34+_27017"/>
      <sheetName val="36+380_17"/>
      <sheetName val="64+110_P__GUADUAS_II17"/>
      <sheetName val="64+180_P__GUADUAS_I17"/>
      <sheetName val="64+820_P__QUEBRADA_CUNE17"/>
      <sheetName val="66+480_PUENTE_VARIANTE_217"/>
      <sheetName val="FRESADO_68_-_11417"/>
      <sheetName val="68+370_P__FÉRREO_17"/>
      <sheetName val="68+520_P__GUANÁBANO17"/>
      <sheetName val="69+030_RÍO_VILLETA17"/>
      <sheetName val="Villeta_centro17"/>
      <sheetName val="72+1020_LA_MARÍA17"/>
      <sheetName val="78+600_EL_ZANCUDO17"/>
      <sheetName val="81+650_LA_HONDA17"/>
      <sheetName val="83+230_QDA__NAUTATÁ17"/>
      <sheetName val="86+220_PUENTE_AZUL17"/>
      <sheetName val="86+600_PUENTE_HILA17"/>
      <sheetName val="101+800_QDA__EL_CHUSCAL17"/>
      <sheetName val="FRESADO_68-_11417"/>
      <sheetName val="REMOCION_DERRUMBES_68_-__11417"/>
      <sheetName val="DESARENADORES_68-114_17"/>
      <sheetName val="Lineas_de_demarcacion_68-11_17"/>
      <sheetName val="REALCE_BORDILLOS_68-114_17"/>
      <sheetName val="PARCHEO_68-114_17"/>
      <sheetName val="DESTAPE_ALCANTARILLAS_000-1_17"/>
      <sheetName val="tachas_reflectivas_68-114_17"/>
      <sheetName val="pinmuros_68+114_17"/>
      <sheetName val="CUNETAS_68-114_17"/>
      <sheetName val="DEFENSAS_METALICAS_68-114_17"/>
      <sheetName val="REFERENCICACIÓN_VIAL_17"/>
      <sheetName val="REMOCION_DERRUMBES17"/>
      <sheetName val="DESARENADORES_68-11417"/>
      <sheetName val="REALCE_BORDILLOS_68-11417"/>
      <sheetName val="PARCHEO_68-11417"/>
      <sheetName val="DESTAPE_ALCANTARILLAS_000-11417"/>
      <sheetName val="pinmuros_68+11417"/>
      <sheetName val="CUNETAS_68-11417"/>
      <sheetName val="SEÑALI_68-11417"/>
      <sheetName val="DEFENSAS_METALICAS_68-11417"/>
      <sheetName val="REFERENCICACIÓN_VIAL17"/>
      <sheetName val="juntas_de_expansion17"/>
      <sheetName val="Hincado_de_rieles17"/>
      <sheetName val="Pintura_muros_y_cabezotes17"/>
      <sheetName val="Suministro_e_instal_rieles17"/>
      <sheetName val="Drenes_PVC_4_pulg17"/>
      <sheetName val="SELLOS_PARA_JUNTAS_DE_PUENTES17"/>
      <sheetName val="Sello_de_grietas_de_concreto17"/>
      <sheetName val="Tubería_PVC_4_pulg17"/>
      <sheetName val="SECCIÓN_FINAL17"/>
      <sheetName val="DEFENSA_METÁLICA17"/>
      <sheetName val="Postes_de_kilometraje17"/>
      <sheetName val="REMOCIÓN_DE_DERRUMBES17"/>
      <sheetName val="Mant__Postes_de_kilometraje17"/>
      <sheetName val="PU_201,3_17"/>
      <sheetName val="PU211P_117"/>
      <sheetName val="PU211P_217"/>
      <sheetName val="201p_317"/>
      <sheetName val="PU_320,117"/>
      <sheetName val="PU330,1_17"/>
      <sheetName val="PU450P,1_(tapada_huecos)17"/>
      <sheetName val="PU460_Parcheo17"/>
      <sheetName val="PU600P_1_17"/>
      <sheetName val="PU610,1_17"/>
      <sheetName val="PU630,4_17"/>
      <sheetName val="PU630,4_acelerante17"/>
      <sheetName val="PU630,4_D17"/>
      <sheetName val="PU630,6_especial_por_M317"/>
      <sheetName val="PU630,6_Simple17"/>
      <sheetName val="PU630,6_especial_por_M217"/>
      <sheetName val="PU630,6_F17"/>
      <sheetName val="PU630P_7_17"/>
      <sheetName val="PU630,7_17"/>
      <sheetName val="PU630,7_Especial17"/>
      <sheetName val="PU630P_1517"/>
      <sheetName val="PU660_217"/>
      <sheetName val="670_317"/>
      <sheetName val="PU673_17"/>
      <sheetName val="PU681,1_Esp__Q_Caliche17"/>
      <sheetName val="PU830P_1_17"/>
      <sheetName val="PR_117"/>
      <sheetName val="MANO_DE_OBRA17"/>
      <sheetName val="ESTADO_RED17"/>
      <sheetName val="GENERALIDADES_17"/>
      <sheetName val="necesidades_de_la_via18"/>
      <sheetName val="5+440_RÍO_SECO18"/>
      <sheetName val="21+100_18"/>
      <sheetName val="31+250_PTE__GUADUALITO18"/>
      <sheetName val="31+580_P__GUADUAL18"/>
      <sheetName val="34+_27018"/>
      <sheetName val="36+380_18"/>
      <sheetName val="64+110_P__GUADUAS_II18"/>
      <sheetName val="64+180_P__GUADUAS_I18"/>
      <sheetName val="64+820_P__QUEBRADA_CUNE18"/>
      <sheetName val="66+480_PUENTE_VARIANTE_218"/>
      <sheetName val="FRESADO_68_-_11418"/>
      <sheetName val="68+370_P__FÉRREO_18"/>
      <sheetName val="68+520_P__GUANÁBANO18"/>
      <sheetName val="69+030_RÍO_VILLETA18"/>
      <sheetName val="Villeta_centro18"/>
      <sheetName val="72+1020_LA_MARÍA18"/>
      <sheetName val="78+600_EL_ZANCUDO18"/>
      <sheetName val="81+650_LA_HONDA18"/>
      <sheetName val="83+230_QDA__NAUTATÁ18"/>
      <sheetName val="86+220_PUENTE_AZUL18"/>
      <sheetName val="86+600_PUENTE_HILA18"/>
      <sheetName val="101+800_QDA__EL_CHUSCAL18"/>
      <sheetName val="FRESADO_68-_11418"/>
      <sheetName val="REMOCION_DERRUMBES_68_-__11418"/>
      <sheetName val="DESARENADORES_68-114_18"/>
      <sheetName val="Lineas_de_demarcacion_68-11_18"/>
      <sheetName val="REALCE_BORDILLOS_68-114_18"/>
      <sheetName val="PARCHEO_68-114_18"/>
      <sheetName val="DESTAPE_ALCANTARILLAS_000-1_18"/>
      <sheetName val="tachas_reflectivas_68-114_18"/>
      <sheetName val="pinmuros_68+114_18"/>
      <sheetName val="CUNETAS_68-114_18"/>
      <sheetName val="DEFENSAS_METALICAS_68-114_18"/>
      <sheetName val="REFERENCICACIÓN_VIAL_18"/>
      <sheetName val="REMOCION_DERRUMBES18"/>
      <sheetName val="DESARENADORES_68-11418"/>
      <sheetName val="REALCE_BORDILLOS_68-11418"/>
      <sheetName val="PARCHEO_68-11418"/>
      <sheetName val="DESTAPE_ALCANTARILLAS_000-11418"/>
      <sheetName val="pinmuros_68+11418"/>
      <sheetName val="CUNETAS_68-11418"/>
      <sheetName val="SEÑALI_68-11418"/>
      <sheetName val="DEFENSAS_METALICAS_68-11418"/>
      <sheetName val="REFERENCICACIÓN_VIAL18"/>
      <sheetName val="juntas_de_expansion18"/>
      <sheetName val="Hincado_de_rieles18"/>
      <sheetName val="Pintura_muros_y_cabezotes18"/>
      <sheetName val="Suministro_e_instal_rieles18"/>
      <sheetName val="Drenes_PVC_4_pulg18"/>
      <sheetName val="SELLOS_PARA_JUNTAS_DE_PUENTES18"/>
      <sheetName val="Sello_de_grietas_de_concreto18"/>
      <sheetName val="Tubería_PVC_4_pulg18"/>
      <sheetName val="SECCIÓN_FINAL18"/>
      <sheetName val="DEFENSA_METÁLICA18"/>
      <sheetName val="Postes_de_kilometraje18"/>
      <sheetName val="REMOCIÓN_DE_DERRUMBES18"/>
      <sheetName val="Mant__Postes_de_kilometraje18"/>
      <sheetName val="PU_201,3_18"/>
      <sheetName val="PU211P_118"/>
      <sheetName val="PU211P_218"/>
      <sheetName val="201p_318"/>
      <sheetName val="PU_320,118"/>
      <sheetName val="PU330,1_18"/>
      <sheetName val="PU450P,1_(tapada_huecos)18"/>
      <sheetName val="PU460_Parcheo18"/>
      <sheetName val="PU600P_1_18"/>
      <sheetName val="PU610,1_18"/>
      <sheetName val="PU630,4_18"/>
      <sheetName val="PU630,4_acelerante18"/>
      <sheetName val="PU630,4_D18"/>
      <sheetName val="PU630,6_especial_por_M318"/>
      <sheetName val="PU630,6_Simple18"/>
      <sheetName val="PU630,6_especial_por_M218"/>
      <sheetName val="PU630,6_F18"/>
      <sheetName val="PU630P_7_18"/>
      <sheetName val="PU630,7_18"/>
      <sheetName val="PU630,7_Especial18"/>
      <sheetName val="PU630P_1518"/>
      <sheetName val="PU660_218"/>
      <sheetName val="670_318"/>
      <sheetName val="PU673_18"/>
      <sheetName val="PU681,1_Esp__Q_Caliche18"/>
      <sheetName val="PU830P_1_18"/>
      <sheetName val="PR_118"/>
      <sheetName val="MANO_DE_OBRA18"/>
      <sheetName val="ESTADO_RED18"/>
      <sheetName val="GENERALIDADES_18"/>
      <sheetName val="necesidades_de_la_via20"/>
      <sheetName val="5+440_RÍO_SECO20"/>
      <sheetName val="21+100_20"/>
      <sheetName val="31+250_PTE__GUADUALITO20"/>
      <sheetName val="31+580_P__GUADUAL20"/>
      <sheetName val="34+_27020"/>
      <sheetName val="36+380_20"/>
      <sheetName val="64+110_P__GUADUAS_II20"/>
      <sheetName val="64+180_P__GUADUAS_I20"/>
      <sheetName val="64+820_P__QUEBRADA_CUNE20"/>
      <sheetName val="66+480_PUENTE_VARIANTE_220"/>
      <sheetName val="FRESADO_68_-_11420"/>
      <sheetName val="68+370_P__FÉRREO_20"/>
      <sheetName val="68+520_P__GUANÁBANO20"/>
      <sheetName val="69+030_RÍO_VILLETA20"/>
      <sheetName val="Villeta_centro20"/>
      <sheetName val="72+1020_LA_MARÍA20"/>
      <sheetName val="78+600_EL_ZANCUDO20"/>
      <sheetName val="81+650_LA_HONDA20"/>
      <sheetName val="83+230_QDA__NAUTATÁ20"/>
      <sheetName val="86+220_PUENTE_AZUL20"/>
      <sheetName val="86+600_PUENTE_HILA20"/>
      <sheetName val="101+800_QDA__EL_CHUSCAL20"/>
      <sheetName val="FRESADO_68-_11420"/>
      <sheetName val="REMOCION_DERRUMBES_68_-__11420"/>
      <sheetName val="DESARENADORES_68-114_20"/>
      <sheetName val="Lineas_de_demarcacion_68-11_20"/>
      <sheetName val="REALCE_BORDILLOS_68-114_20"/>
      <sheetName val="PARCHEO_68-114_20"/>
      <sheetName val="DESTAPE_ALCANTARILLAS_000-1_20"/>
      <sheetName val="tachas_reflectivas_68-114_20"/>
      <sheetName val="pinmuros_68+114_20"/>
      <sheetName val="CUNETAS_68-114_20"/>
      <sheetName val="DEFENSAS_METALICAS_68-114_20"/>
      <sheetName val="REFERENCICACIÓN_VIAL_20"/>
      <sheetName val="REMOCION_DERRUMBES20"/>
      <sheetName val="DESARENADORES_68-11420"/>
      <sheetName val="REALCE_BORDILLOS_68-11420"/>
      <sheetName val="PARCHEO_68-11420"/>
      <sheetName val="DESTAPE_ALCANTARILLAS_000-11420"/>
      <sheetName val="pinmuros_68+11420"/>
      <sheetName val="CUNETAS_68-11420"/>
      <sheetName val="SEÑALI_68-11420"/>
      <sheetName val="DEFENSAS_METALICAS_68-11420"/>
      <sheetName val="REFERENCICACIÓN_VIAL20"/>
      <sheetName val="juntas_de_expansion20"/>
      <sheetName val="Hincado_de_rieles20"/>
      <sheetName val="Pintura_muros_y_cabezotes20"/>
      <sheetName val="Suministro_e_instal_rieles20"/>
      <sheetName val="Drenes_PVC_4_pulg20"/>
      <sheetName val="SELLOS_PARA_JUNTAS_DE_PUENTES20"/>
      <sheetName val="Sello_de_grietas_de_concreto20"/>
      <sheetName val="Tubería_PVC_4_pulg20"/>
      <sheetName val="SECCIÓN_FINAL20"/>
      <sheetName val="DEFENSA_METÁLICA20"/>
      <sheetName val="Postes_de_kilometraje20"/>
      <sheetName val="REMOCIÓN_DE_DERRUMBES20"/>
      <sheetName val="Mant__Postes_de_kilometraje20"/>
      <sheetName val="PU_201,3_20"/>
      <sheetName val="PU211P_120"/>
      <sheetName val="PU211P_220"/>
      <sheetName val="201p_320"/>
      <sheetName val="PU_320,120"/>
      <sheetName val="PU330,1_20"/>
      <sheetName val="PU450P,1_(tapada_huecos)20"/>
      <sheetName val="PU460_Parcheo20"/>
      <sheetName val="PU600P_1_20"/>
      <sheetName val="PU610,1_20"/>
      <sheetName val="PU630,4_20"/>
      <sheetName val="PU630,4_acelerante20"/>
      <sheetName val="PU630,4_D20"/>
      <sheetName val="PU630,6_especial_por_M320"/>
      <sheetName val="PU630,6_Simple20"/>
      <sheetName val="PU630,6_especial_por_M220"/>
      <sheetName val="PU630,6_F20"/>
      <sheetName val="PU630P_7_20"/>
      <sheetName val="PU630,7_20"/>
      <sheetName val="PU630,7_Especial20"/>
      <sheetName val="PU630P_1520"/>
      <sheetName val="PU660_220"/>
      <sheetName val="670_320"/>
      <sheetName val="PU673_20"/>
      <sheetName val="PU681,1_Esp__Q_Caliche20"/>
      <sheetName val="PU830P_1_20"/>
      <sheetName val="PR_120"/>
      <sheetName val="MANO_DE_OBRA20"/>
      <sheetName val="ESTADO_RED20"/>
      <sheetName val="GENERALIDADES_20"/>
      <sheetName val="necesidades_de_la_via19"/>
      <sheetName val="5+440_RÍO_SECO19"/>
      <sheetName val="21+100_19"/>
      <sheetName val="31+250_PTE__GUADUALITO19"/>
      <sheetName val="31+580_P__GUADUAL19"/>
      <sheetName val="34+_27019"/>
      <sheetName val="36+380_19"/>
      <sheetName val="64+110_P__GUADUAS_II19"/>
      <sheetName val="64+180_P__GUADUAS_I19"/>
      <sheetName val="64+820_P__QUEBRADA_CUNE19"/>
      <sheetName val="66+480_PUENTE_VARIANTE_219"/>
      <sheetName val="FRESADO_68_-_11419"/>
      <sheetName val="68+370_P__FÉRREO_19"/>
      <sheetName val="68+520_P__GUANÁBANO19"/>
      <sheetName val="69+030_RÍO_VILLETA19"/>
      <sheetName val="Villeta_centro19"/>
      <sheetName val="72+1020_LA_MARÍA19"/>
      <sheetName val="78+600_EL_ZANCUDO19"/>
      <sheetName val="81+650_LA_HONDA19"/>
      <sheetName val="83+230_QDA__NAUTATÁ19"/>
      <sheetName val="86+220_PUENTE_AZUL19"/>
      <sheetName val="86+600_PUENTE_HILA19"/>
      <sheetName val="101+800_QDA__EL_CHUSCAL19"/>
      <sheetName val="FRESADO_68-_11419"/>
      <sheetName val="REMOCION_DERRUMBES_68_-__11419"/>
      <sheetName val="DESARENADORES_68-114_19"/>
      <sheetName val="Lineas_de_demarcacion_68-11_19"/>
      <sheetName val="REALCE_BORDILLOS_68-114_19"/>
      <sheetName val="PARCHEO_68-114_19"/>
      <sheetName val="DESTAPE_ALCANTARILLAS_000-1_19"/>
      <sheetName val="tachas_reflectivas_68-114_19"/>
      <sheetName val="pinmuros_68+114_19"/>
      <sheetName val="CUNETAS_68-114_19"/>
      <sheetName val="DEFENSAS_METALICAS_68-114_19"/>
      <sheetName val="REFERENCICACIÓN_VIAL_19"/>
      <sheetName val="REMOCION_DERRUMBES19"/>
      <sheetName val="DESARENADORES_68-11419"/>
      <sheetName val="REALCE_BORDILLOS_68-11419"/>
      <sheetName val="PARCHEO_68-11419"/>
      <sheetName val="DESTAPE_ALCANTARILLAS_000-11419"/>
      <sheetName val="pinmuros_68+11419"/>
      <sheetName val="CUNETAS_68-11419"/>
      <sheetName val="SEÑALI_68-11419"/>
      <sheetName val="DEFENSAS_METALICAS_68-11419"/>
      <sheetName val="REFERENCICACIÓN_VIAL19"/>
      <sheetName val="juntas_de_expansion19"/>
      <sheetName val="Hincado_de_rieles19"/>
      <sheetName val="Pintura_muros_y_cabezotes19"/>
      <sheetName val="Suministro_e_instal_rieles19"/>
      <sheetName val="Drenes_PVC_4_pulg19"/>
      <sheetName val="SELLOS_PARA_JUNTAS_DE_PUENTES19"/>
      <sheetName val="Sello_de_grietas_de_concreto19"/>
      <sheetName val="Tubería_PVC_4_pulg19"/>
      <sheetName val="SECCIÓN_FINAL19"/>
      <sheetName val="DEFENSA_METÁLICA19"/>
      <sheetName val="Postes_de_kilometraje19"/>
      <sheetName val="REMOCIÓN_DE_DERRUMBES19"/>
      <sheetName val="Mant__Postes_de_kilometraje19"/>
      <sheetName val="PU_201,3_19"/>
      <sheetName val="PU211P_119"/>
      <sheetName val="PU211P_219"/>
      <sheetName val="201p_319"/>
      <sheetName val="PU_320,119"/>
      <sheetName val="PU330,1_19"/>
      <sheetName val="PU450P,1_(tapada_huecos)19"/>
      <sheetName val="PU460_Parcheo19"/>
      <sheetName val="PU600P_1_19"/>
      <sheetName val="PU610,1_19"/>
      <sheetName val="PU630,4_19"/>
      <sheetName val="PU630,4_acelerante19"/>
      <sheetName val="PU630,4_D19"/>
      <sheetName val="PU630,6_especial_por_M319"/>
      <sheetName val="PU630,6_Simple19"/>
      <sheetName val="PU630,6_especial_por_M219"/>
      <sheetName val="PU630,6_F19"/>
      <sheetName val="PU630P_7_19"/>
      <sheetName val="PU630,7_19"/>
      <sheetName val="PU630,7_Especial19"/>
      <sheetName val="PU630P_1519"/>
      <sheetName val="PU660_219"/>
      <sheetName val="670_319"/>
      <sheetName val="PU673_19"/>
      <sheetName val="PU681,1_Esp__Q_Caliche19"/>
      <sheetName val="PU830P_1_19"/>
      <sheetName val="PR_119"/>
      <sheetName val="MANO_DE_OBRA19"/>
      <sheetName val="ESTADO_RED19"/>
      <sheetName val="GENERALIDADES_19"/>
      <sheetName val="Datos-Gráfica"/>
    </sheetNames>
    <sheetDataSet>
      <sheetData sheetId="0">
        <row r="4">
          <cell r="C4">
            <v>200.1</v>
          </cell>
        </row>
      </sheetData>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refreshError="1"/>
      <sheetData sheetId="1189" refreshError="1"/>
      <sheetData sheetId="1190" refreshError="1"/>
      <sheetData sheetId="1191" refreshError="1"/>
      <sheetData sheetId="1192">
        <row r="4">
          <cell r="C4">
            <v>0</v>
          </cell>
        </row>
      </sheetData>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refreshError="1"/>
      <sheetData sheetId="2070" refreshError="1"/>
      <sheetData sheetId="2071" refreshError="1"/>
      <sheetData sheetId="2072" refreshError="1"/>
      <sheetData sheetId="2073"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t"/>
      <sheetName val="iDebt"/>
      <sheetName val="l"/>
      <sheetName val="le"/>
      <sheetName val="1"/>
      <sheetName val="2"/>
      <sheetName val="3"/>
      <sheetName val="iCE"/>
      <sheetName val="iSP"/>
      <sheetName val="iEquity"/>
      <sheetName val="iAmm"/>
      <sheetName val="iWacc"/>
      <sheetName val="C"/>
      <sheetName val="rRend"/>
      <sheetName val="rIndici"/>
      <sheetName val="rGraf"/>
      <sheetName val="g1"/>
      <sheetName val="g2"/>
      <sheetName val="g3"/>
      <sheetName val="g4"/>
      <sheetName val="g5"/>
      <sheetName val="g6"/>
      <sheetName val="g7"/>
      <sheetName val="g8"/>
      <sheetName val="PrRF"/>
      <sheetName val="PrCEgest"/>
      <sheetName val="PrSPgest"/>
      <sheetName val="PrCEciv"/>
      <sheetName val="."/>
      <sheetName val="sI"/>
      <sheetName val="sR1"/>
      <sheetName val="sR2"/>
      <sheetName val="sR3"/>
      <sheetName val="sR4"/>
      <sheetName val="sAn1"/>
      <sheetName val="sAn2"/>
      <sheetName val="sAn3"/>
      <sheetName val="sAn4"/>
      <sheetName val="cip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2)"/>
      <sheetName val="REDES (2)"/>
      <sheetName val="PRESUPUESTO"/>
      <sheetName val="REDES"/>
      <sheetName val="Costo Total"/>
      <sheetName val="PMA"/>
      <sheetName val="A.P.U"/>
      <sheetName val="PlanFinanciero"/>
      <sheetName val="Cronograma "/>
      <sheetName val="seguim1ALC"/>
    </sheetNames>
    <sheetDataSet>
      <sheetData sheetId="0"/>
      <sheetData sheetId="1"/>
      <sheetData sheetId="2">
        <row r="74">
          <cell r="F74">
            <v>581455588.31533337</v>
          </cell>
        </row>
      </sheetData>
      <sheetData sheetId="3">
        <row r="44">
          <cell r="H44">
            <v>47278434.906800002</v>
          </cell>
        </row>
      </sheetData>
      <sheetData sheetId="4">
        <row r="11">
          <cell r="D11">
            <v>51493316.501892723</v>
          </cell>
        </row>
      </sheetData>
      <sheetData sheetId="5"/>
      <sheetData sheetId="6"/>
      <sheetData sheetId="7"/>
      <sheetData sheetId="8"/>
      <sheetData sheetId="9"/>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ow r="45">
          <cell r="B45">
            <v>1200</v>
          </cell>
        </row>
        <row r="90">
          <cell r="B90">
            <v>800</v>
          </cell>
        </row>
      </sheetData>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nsidades"/>
      <sheetName val="INDICE"/>
      <sheetName val="Materiales"/>
      <sheetName val="Equipo"/>
      <sheetName val="Otro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
      <sheetName val="673.1 "/>
      <sheetName val="673.2 "/>
      <sheetName val="673.3"/>
      <sheetName val="674.1"/>
      <sheetName val="674.2"/>
      <sheetName val="680.1 "/>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sheetData sheetId="1"/>
      <sheetData sheetId="2"/>
      <sheetData sheetId="3"/>
      <sheetData sheetId="4">
        <row r="6">
          <cell r="C6">
            <v>1.85</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items"/>
      <sheetName val="ESTADO RED"/>
      <sheetName val="CARRETERAS"/>
      <sheetName val="GENERALIDADES "/>
      <sheetName val="EST.VÍA CRITERIO TECNICO"/>
      <sheetName val="PRECIOS"/>
      <sheetName val="PR 1"/>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Gráfica-Apartada"/>
      <sheetName val="Perdidas"/>
      <sheetName val="Curva-sistema"/>
      <sheetName val="Curva.bomba"/>
      <sheetName val="Gráf.-Apartada-01"/>
      <sheetName val="Datos Garavito"/>
      <sheetName val="Gráfica Garavito"/>
      <sheetName val="Linea de Impulsion"/>
      <sheetName val="items"/>
      <sheetName val="Linea de Impulsion.xls"/>
      <sheetName val="Linea%20de%20Impulsion.xls"/>
      <sheetName val="ESTADO VÍA-CRIT.TECNICO"/>
      <sheetName val="M y E "/>
      <sheetName val="relacion facturas"/>
      <sheetName val="MATERIALES  SEPARADOS "/>
      <sheetName val="NOMINA "/>
      <sheetName val="ELEMENTOS SEPARADOS "/>
      <sheetName val="1.1"/>
      <sheetName val="1.2"/>
      <sheetName val="1.3"/>
      <sheetName val="2.1"/>
      <sheetName val="2.2"/>
      <sheetName val="3.1"/>
      <sheetName val="3.2"/>
      <sheetName val="3.3"/>
      <sheetName val="3.4"/>
      <sheetName val="3.5"/>
      <sheetName val="4.1"/>
      <sheetName val="4.2"/>
      <sheetName val="5.1"/>
      <sheetName val="5.2"/>
      <sheetName val="5.3"/>
      <sheetName val="6.1"/>
      <sheetName val="6.2"/>
      <sheetName val="6.3"/>
      <sheetName val="6.4"/>
      <sheetName val="7.1"/>
      <sheetName val="7.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eros"/>
      <sheetName val="PRESUPUESTO GENERAL"/>
      <sheetName val="Hoja1"/>
      <sheetName val="APU ELEC"/>
      <sheetName val="Base datos"/>
      <sheetName val="Mano y Trasnsporte"/>
      <sheetName val="Equipo"/>
      <sheetName val="M.O."/>
      <sheetName val="LISTADO MAT-EQUIP-MO"/>
    </sheetNames>
    <sheetDataSet>
      <sheetData sheetId="0" refreshError="1"/>
      <sheetData sheetId="1" refreshError="1"/>
      <sheetData sheetId="2" refreshError="1"/>
      <sheetData sheetId="3"/>
      <sheetData sheetId="4">
        <row r="6">
          <cell r="B6" t="str">
            <v>Abode Rojo</v>
          </cell>
        </row>
      </sheetData>
      <sheetData sheetId="5">
        <row r="5">
          <cell r="B5" t="str">
            <v>Albañil II</v>
          </cell>
        </row>
        <row r="6">
          <cell r="B6" t="str">
            <v>Auxiliar de carga</v>
          </cell>
        </row>
        <row r="7">
          <cell r="B7" t="str">
            <v>Ayudante obra civil</v>
          </cell>
        </row>
        <row r="8">
          <cell r="B8" t="str">
            <v xml:space="preserve">Ayudante obra </v>
          </cell>
        </row>
        <row r="9">
          <cell r="B9" t="str">
            <v>Ayudante obra Eléctrica</v>
          </cell>
        </row>
        <row r="10">
          <cell r="B10" t="str">
            <v>Ingeniero Electricista</v>
          </cell>
        </row>
        <row r="11">
          <cell r="B11" t="str">
            <v>Ingeniero Electricista tipo I</v>
          </cell>
        </row>
        <row r="12">
          <cell r="B12" t="str">
            <v xml:space="preserve">Ingeniero especialista </v>
          </cell>
        </row>
        <row r="13">
          <cell r="B13" t="str">
            <v xml:space="preserve">Técnico de obra civil </v>
          </cell>
        </row>
        <row r="14">
          <cell r="B14" t="str">
            <v>Técnico electricista</v>
          </cell>
        </row>
        <row r="15">
          <cell r="B15" t="str">
            <v>Técnico especialista</v>
          </cell>
        </row>
        <row r="16">
          <cell r="B16" t="str">
            <v>Técnico especialista: electricidad</v>
          </cell>
        </row>
        <row r="17">
          <cell r="B17" t="str">
            <v>Técnico obra civil</v>
          </cell>
        </row>
        <row r="18">
          <cell r="B18" t="str">
            <v>Coordinador HSEQ</v>
          </cell>
        </row>
        <row r="19">
          <cell r="B19" t="str">
            <v>-</v>
          </cell>
        </row>
        <row r="20">
          <cell r="B20" t="str">
            <v>RESCATISTA</v>
          </cell>
        </row>
      </sheetData>
      <sheetData sheetId="6">
        <row r="4">
          <cell r="B4" t="str">
            <v>Andamios colgantes</v>
          </cell>
        </row>
      </sheetData>
      <sheetData sheetId="7" refreshError="1"/>
      <sheetData sheetId="8"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_PREST."/>
      <sheetName val="MANO DE OBRA "/>
      <sheetName val="PRESUPUESTO"/>
      <sheetName val="PROGRAMACION"/>
      <sheetName val="23"/>
      <sheetName val="22"/>
      <sheetName val="21"/>
      <sheetName val="20"/>
      <sheetName val="19"/>
      <sheetName val="18"/>
      <sheetName val="17"/>
      <sheetName val="16"/>
      <sheetName val="15"/>
      <sheetName val="14"/>
      <sheetName val="13"/>
      <sheetName val="12"/>
      <sheetName val="11"/>
      <sheetName val="1"/>
      <sheetName val="2"/>
      <sheetName val="3"/>
      <sheetName val="4"/>
      <sheetName val="5"/>
      <sheetName val="6"/>
      <sheetName val="7"/>
      <sheetName val="8"/>
      <sheetName val="9"/>
      <sheetName val="10"/>
    </sheetNames>
    <sheetDataSet>
      <sheetData sheetId="0">
        <row r="42">
          <cell r="K42">
            <v>12500</v>
          </cell>
        </row>
      </sheetData>
      <sheetData sheetId="1">
        <row r="10">
          <cell r="G10">
            <v>58075</v>
          </cell>
        </row>
      </sheetData>
      <sheetData sheetId="2">
        <row r="10">
          <cell r="G10">
            <v>58075</v>
          </cell>
        </row>
      </sheetData>
      <sheetData sheetId="3"/>
      <sheetData sheetId="4">
        <row r="61">
          <cell r="A61" t="str">
            <v>CUADRILLA B</v>
          </cell>
        </row>
      </sheetData>
      <sheetData sheetId="5">
        <row r="61">
          <cell r="A61" t="str">
            <v>CUADRILLA B</v>
          </cell>
        </row>
      </sheetData>
      <sheetData sheetId="6">
        <row r="62">
          <cell r="A62" t="str">
            <v>CUADRILLA B</v>
          </cell>
        </row>
      </sheetData>
      <sheetData sheetId="7">
        <row r="61">
          <cell r="A61" t="str">
            <v>CUADRILLA S</v>
          </cell>
        </row>
      </sheetData>
      <sheetData sheetId="8">
        <row r="55">
          <cell r="A55" t="str">
            <v>CUADRILLA C</v>
          </cell>
        </row>
      </sheetData>
      <sheetData sheetId="9">
        <row r="55">
          <cell r="A55" t="str">
            <v>CUADRILLA C</v>
          </cell>
        </row>
      </sheetData>
      <sheetData sheetId="10">
        <row r="53">
          <cell r="A53" t="str">
            <v>CUADRILLA E</v>
          </cell>
        </row>
      </sheetData>
      <sheetData sheetId="11">
        <row r="53">
          <cell r="A53" t="str">
            <v>CUADRILLA E</v>
          </cell>
        </row>
      </sheetData>
      <sheetData sheetId="12">
        <row r="54">
          <cell r="A54" t="str">
            <v>CUADRILLA E</v>
          </cell>
        </row>
      </sheetData>
      <sheetData sheetId="13">
        <row r="62">
          <cell r="A62" t="str">
            <v>CUADRILLA C</v>
          </cell>
        </row>
      </sheetData>
      <sheetData sheetId="14">
        <row r="62">
          <cell r="A62" t="str">
            <v>CUADRILLA C</v>
          </cell>
        </row>
      </sheetData>
      <sheetData sheetId="15">
        <row r="64">
          <cell r="A64" t="str">
            <v>CUADRILLA C</v>
          </cell>
        </row>
      </sheetData>
      <sheetData sheetId="16">
        <row r="54">
          <cell r="A54" t="str">
            <v>CUADRILLA E</v>
          </cell>
        </row>
      </sheetData>
      <sheetData sheetId="17">
        <row r="54">
          <cell r="A54" t="str">
            <v>CUADRILLA E</v>
          </cell>
        </row>
      </sheetData>
      <sheetData sheetId="18">
        <row r="42">
          <cell r="K42">
            <v>12500</v>
          </cell>
        </row>
      </sheetData>
      <sheetData sheetId="19">
        <row r="57">
          <cell r="A57" t="str">
            <v>CUADRILLA E</v>
          </cell>
        </row>
      </sheetData>
      <sheetData sheetId="20">
        <row r="54">
          <cell r="A54" t="str">
            <v>CUADRILLA E</v>
          </cell>
        </row>
      </sheetData>
      <sheetData sheetId="21">
        <row r="55">
          <cell r="A55" t="str">
            <v>CUADRILLA E</v>
          </cell>
        </row>
      </sheetData>
      <sheetData sheetId="22">
        <row r="58">
          <cell r="M58">
            <v>958</v>
          </cell>
        </row>
      </sheetData>
      <sheetData sheetId="23">
        <row r="58">
          <cell r="M58">
            <v>958</v>
          </cell>
        </row>
      </sheetData>
      <sheetData sheetId="24">
        <row r="56">
          <cell r="A56" t="str">
            <v>CUADRILLA D</v>
          </cell>
        </row>
      </sheetData>
      <sheetData sheetId="25">
        <row r="55">
          <cell r="A55" t="str">
            <v>CUADRILLA D</v>
          </cell>
        </row>
      </sheetData>
      <sheetData sheetId="26">
        <row r="63">
          <cell r="A63" t="str">
            <v>CUADRILLA C</v>
          </cell>
        </row>
      </sheetData>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MEMORIA ARQUITECTÓNICA "/>
      <sheetName val="Cuadro Resumen"/>
      <sheetName val="Cuadro Resumen (2)"/>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4,11 Caja inspección 0,70"/>
      <sheetName val="3,5,1 Exc Man "/>
      <sheetName val="3,5,4 Relleno M Común "/>
      <sheetName val="4,1,1 Columnas"/>
      <sheetName val="4,2,1 Vigas aéreas"/>
      <sheetName val="4,2,4 Vigas aéreas EN ARCO"/>
      <sheetName val="4,3,2 Caseton"/>
      <sheetName val="4,3,6 Placa maciza 0,20"/>
      <sheetName val="4,3,3 Metal deck 0,10 m"/>
      <sheetName val="4,3,7 Placa maciza 0,10"/>
      <sheetName val="4,3,8 Placa maciza 0,15"/>
      <sheetName val="4,4,1 Escalera"/>
      <sheetName val="4,3,9 Placa maciza 0,12"/>
      <sheetName val="4,3,10 losa alig 0.35"/>
      <sheetName val="4,3,11 losa alig 0.45"/>
      <sheetName val="4,4,2 Rampas"/>
      <sheetName val="4,4,4 POZO CONCRETO"/>
      <sheetName val="4,4,5 Escel metaldeck"/>
      <sheetName val="4,5,2 Acero 60000 est"/>
      <sheetName val="4,5,3 Malla Electrosoldada est"/>
      <sheetName val="4,6,2,4 Perfil Anterior"/>
      <sheetName val="5,1,6 Bloq Conc Estruc 014"/>
      <sheetName val="4,6,2,4 Perfil"/>
      <sheetName val="4,6,2,5 Anclaje Col-Viga"/>
      <sheetName val="4,6,2,7 Columna 100"/>
      <sheetName val="4,6,2,8 Viga 60x120"/>
      <sheetName val="4,6,2,9 Viga 60x140"/>
      <sheetName val="4,6,2,10 Viga 65x180"/>
      <sheetName val="5,1,7 Bloq Conc Estruc 019"/>
      <sheetName val="5,1,8 BLOQUE CONCRETO 0,09"/>
      <sheetName val="5,2,7 Bloq arcilla No5"/>
      <sheetName val="5,2,8 Bloq arcilla No4"/>
      <sheetName val="5,4,1 Mort 1-4 "/>
      <sheetName val="5,5,2 Acero 60000 mamp"/>
      <sheetName val="6,1,1 Alfajias"/>
      <sheetName val="6,1,2 Dinteles"/>
      <sheetName val="6,1,3 CAPITEL Y BASE"/>
      <sheetName val="6,1,4 CORNISA"/>
      <sheetName val="6,1,5 Alfajias LADRILLO"/>
      <sheetName val="6,1,18 Cañuela Per"/>
      <sheetName val="6,2,2 Mesones lavamanos"/>
      <sheetName val="7,1,1,1 Acometida PVC-P"/>
      <sheetName val="7,1,2,3 Flotador 1"/>
      <sheetName val="7,1,2,4 Tanque Plastico"/>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9,9 Tapon sanitario 4&quot;"/>
      <sheetName val="7,1,10,1 sanit 4"/>
      <sheetName val="7,1,10,3 Sanit 2"/>
      <sheetName val="7,1,10,4 Sanit 6"/>
      <sheetName val="7,1,10,5 Sanit 3"/>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4,1 Tablero 18 Circuitos"/>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8,4,14 Tablero 24 circuitos"/>
      <sheetName val="8,4,15 Medidor Monofásico"/>
      <sheetName val="8,6,1 Salida TV"/>
      <sheetName val="8,6,4 Ventilador Techo"/>
      <sheetName val="8,8,2 Puesta tierra"/>
      <sheetName val="8,11,1 Camara CS274"/>
      <sheetName val="8,11,2 Camara CS275"/>
      <sheetName val="8,11,3 Camara CS276"/>
      <sheetName val="8,11,4 Caja 30  x30"/>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1,3,6 Canal LAMINA GALV"/>
      <sheetName val="12,2,1,1 Marcos puerta"/>
      <sheetName val="12,2,1,2 Puerta Sencilla"/>
      <sheetName val="12,2,1,3 Puerta S niños"/>
      <sheetName val="12,2,1,5 Puertas Emtamborada"/>
      <sheetName val="12,2,2,3 Baranda Malla"/>
      <sheetName val=" 12,2,2,4 Baranda tubo"/>
      <sheetName val="12.2.2.5 Pasamanos 3"/>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1">
          <cell r="A11" t="str">
            <v>Descripción</v>
          </cell>
          <cell r="B11" t="str">
            <v>Unid</v>
          </cell>
          <cell r="C11" t="str">
            <v>Cant</v>
          </cell>
          <cell r="D11" t="str">
            <v>Valor unitario</v>
          </cell>
          <cell r="E11" t="str">
            <v>% Actualización</v>
          </cell>
          <cell r="F11" t="str">
            <v>Vlr Actualizado</v>
          </cell>
          <cell r="G11" t="str">
            <v>Observaciones / proveedor</v>
          </cell>
        </row>
        <row r="12">
          <cell r="A12" t="str">
            <v>Agua</v>
          </cell>
          <cell r="B12" t="str">
            <v>Litro</v>
          </cell>
          <cell r="C12">
            <v>1</v>
          </cell>
          <cell r="D12">
            <v>5</v>
          </cell>
          <cell r="E12">
            <v>4.4999999999999998E-2</v>
          </cell>
          <cell r="F12">
            <v>5</v>
          </cell>
        </row>
        <row r="13">
          <cell r="A13" t="str">
            <v>Abrazadera metálica</v>
          </cell>
          <cell r="B13" t="str">
            <v>UN</v>
          </cell>
          <cell r="C13">
            <v>1</v>
          </cell>
          <cell r="D13">
            <v>350</v>
          </cell>
          <cell r="E13">
            <v>4.4999999999999998E-2</v>
          </cell>
          <cell r="F13">
            <v>366</v>
          </cell>
        </row>
        <row r="14">
          <cell r="A14" t="str">
            <v>Abrazadera metálica 1"</v>
          </cell>
          <cell r="B14" t="str">
            <v>UN</v>
          </cell>
          <cell r="C14">
            <v>1</v>
          </cell>
          <cell r="D14">
            <v>500</v>
          </cell>
          <cell r="E14">
            <v>4.4999999999999998E-2</v>
          </cell>
          <cell r="F14">
            <v>523</v>
          </cell>
        </row>
        <row r="15">
          <cell r="A15" t="str">
            <v>Abrazadera metálica 1 1/4"</v>
          </cell>
          <cell r="B15" t="str">
            <v>UN</v>
          </cell>
          <cell r="C15">
            <v>1</v>
          </cell>
          <cell r="D15">
            <v>750</v>
          </cell>
          <cell r="E15">
            <v>4.4999999999999998E-2</v>
          </cell>
          <cell r="F15">
            <v>784</v>
          </cell>
        </row>
        <row r="16">
          <cell r="A16" t="str">
            <v>Abrazadera metálica 1 1/2"</v>
          </cell>
          <cell r="B16" t="str">
            <v>UN</v>
          </cell>
          <cell r="C16">
            <v>1</v>
          </cell>
          <cell r="D16">
            <v>1000</v>
          </cell>
          <cell r="E16">
            <v>4.4999999999999998E-2</v>
          </cell>
          <cell r="F16">
            <v>1045</v>
          </cell>
        </row>
        <row r="17">
          <cell r="A17" t="str">
            <v>Abrazadera metálica 2"</v>
          </cell>
          <cell r="B17" t="str">
            <v>UN</v>
          </cell>
          <cell r="C17">
            <v>1</v>
          </cell>
          <cell r="D17">
            <v>1200</v>
          </cell>
          <cell r="E17">
            <v>4.4999999999999998E-2</v>
          </cell>
          <cell r="F17">
            <v>1254</v>
          </cell>
        </row>
        <row r="18">
          <cell r="A18" t="str">
            <v>Ad.Terminal cond.1"</v>
          </cell>
          <cell r="B18" t="str">
            <v>UN</v>
          </cell>
          <cell r="C18">
            <v>1</v>
          </cell>
          <cell r="D18">
            <v>295</v>
          </cell>
          <cell r="E18">
            <v>4.4999999999999998E-2</v>
          </cell>
          <cell r="F18">
            <v>308</v>
          </cell>
        </row>
        <row r="19">
          <cell r="A19" t="str">
            <v>Ad.Terminal cond.3/4"</v>
          </cell>
          <cell r="B19" t="str">
            <v>UN</v>
          </cell>
          <cell r="C19">
            <v>1</v>
          </cell>
          <cell r="D19">
            <v>178.030303030303</v>
          </cell>
          <cell r="E19">
            <v>4.4999999999999998E-2</v>
          </cell>
          <cell r="F19">
            <v>186</v>
          </cell>
        </row>
        <row r="20">
          <cell r="A20" t="str">
            <v>Ad.Terminal cond.1/2"</v>
          </cell>
          <cell r="B20" t="str">
            <v>UN</v>
          </cell>
          <cell r="C20">
            <v>1</v>
          </cell>
          <cell r="D20">
            <v>110</v>
          </cell>
          <cell r="E20">
            <v>4.4999999999999998E-2</v>
          </cell>
          <cell r="F20">
            <v>115</v>
          </cell>
        </row>
        <row r="21">
          <cell r="A21" t="str">
            <v>Adoquín peatonal Santa Fe</v>
          </cell>
          <cell r="B21" t="str">
            <v>UN</v>
          </cell>
          <cell r="C21">
            <v>1</v>
          </cell>
          <cell r="D21">
            <v>900</v>
          </cell>
          <cell r="E21">
            <v>4.4999999999999998E-2</v>
          </cell>
          <cell r="F21">
            <v>941</v>
          </cell>
        </row>
        <row r="22">
          <cell r="A22" t="str">
            <v>Accesorios PVC-P 2"</v>
          </cell>
          <cell r="B22" t="str">
            <v>UN</v>
          </cell>
          <cell r="C22">
            <v>1</v>
          </cell>
          <cell r="D22">
            <v>6000</v>
          </cell>
          <cell r="E22">
            <v>4.4999999999999998E-2</v>
          </cell>
          <cell r="F22">
            <v>6270</v>
          </cell>
        </row>
        <row r="23">
          <cell r="A23" t="str">
            <v>Accesorios PVC-P 1 1/2"</v>
          </cell>
          <cell r="B23" t="str">
            <v>UN</v>
          </cell>
          <cell r="C23">
            <v>1</v>
          </cell>
          <cell r="D23">
            <v>2600</v>
          </cell>
          <cell r="E23">
            <v>4.4999999999999998E-2</v>
          </cell>
          <cell r="F23">
            <v>2717</v>
          </cell>
        </row>
        <row r="24">
          <cell r="A24" t="str">
            <v>Accesorios PVC-P 1 1/4"</v>
          </cell>
          <cell r="B24" t="str">
            <v>UN</v>
          </cell>
          <cell r="C24">
            <v>1</v>
          </cell>
          <cell r="D24">
            <v>1850</v>
          </cell>
          <cell r="E24">
            <v>4.4999999999999998E-2</v>
          </cell>
          <cell r="F24">
            <v>1933</v>
          </cell>
        </row>
        <row r="25">
          <cell r="A25" t="str">
            <v>Accesorios PVC-P 1"</v>
          </cell>
          <cell r="B25" t="str">
            <v>UN</v>
          </cell>
          <cell r="C25">
            <v>1</v>
          </cell>
          <cell r="D25">
            <v>980</v>
          </cell>
          <cell r="E25">
            <v>4.4999999999999998E-2</v>
          </cell>
          <cell r="F25">
            <v>1024</v>
          </cell>
        </row>
        <row r="26">
          <cell r="A26" t="str">
            <v>Accesorios PVC-P 3/4"</v>
          </cell>
          <cell r="B26" t="str">
            <v>UN</v>
          </cell>
          <cell r="C26">
            <v>1</v>
          </cell>
          <cell r="D26">
            <v>500</v>
          </cell>
          <cell r="E26">
            <v>4.4999999999999998E-2</v>
          </cell>
          <cell r="F26">
            <v>523</v>
          </cell>
        </row>
        <row r="27">
          <cell r="A27" t="str">
            <v>Accesorios PVC-P 1/2"</v>
          </cell>
          <cell r="B27" t="str">
            <v>UN</v>
          </cell>
          <cell r="C27">
            <v>1</v>
          </cell>
          <cell r="D27">
            <v>320</v>
          </cell>
          <cell r="E27">
            <v>4.4999999999999998E-2</v>
          </cell>
          <cell r="F27">
            <v>334</v>
          </cell>
        </row>
        <row r="28">
          <cell r="A28" t="str">
            <v>Accesorios - Codo de 90° 4"</v>
          </cell>
          <cell r="B28" t="str">
            <v>UN</v>
          </cell>
          <cell r="C28">
            <v>1</v>
          </cell>
          <cell r="D28">
            <v>6450</v>
          </cell>
          <cell r="E28">
            <v>4.4999999999999998E-2</v>
          </cell>
          <cell r="F28">
            <v>6740</v>
          </cell>
        </row>
        <row r="29">
          <cell r="A29" t="str">
            <v>Accesorios - Codo de 90° 3"</v>
          </cell>
          <cell r="B29" t="str">
            <v>UN</v>
          </cell>
          <cell r="C29">
            <v>1</v>
          </cell>
          <cell r="D29">
            <v>3500</v>
          </cell>
          <cell r="E29">
            <v>4.4999999999999998E-2</v>
          </cell>
          <cell r="F29">
            <v>3658</v>
          </cell>
        </row>
        <row r="30">
          <cell r="A30" t="str">
            <v>Accesorios - Codo de 90° 2"</v>
          </cell>
          <cell r="B30" t="str">
            <v>UN</v>
          </cell>
          <cell r="C30">
            <v>1</v>
          </cell>
          <cell r="D30">
            <v>1500</v>
          </cell>
          <cell r="E30">
            <v>4.4999999999999998E-2</v>
          </cell>
          <cell r="F30">
            <v>1568</v>
          </cell>
        </row>
        <row r="31">
          <cell r="A31" t="str">
            <v>Accesorios - Y de 4"</v>
          </cell>
          <cell r="B31" t="str">
            <v>UN</v>
          </cell>
          <cell r="C31">
            <v>1</v>
          </cell>
          <cell r="D31">
            <v>9396</v>
          </cell>
          <cell r="E31">
            <v>4.4999999999999998E-2</v>
          </cell>
          <cell r="F31">
            <v>9819</v>
          </cell>
        </row>
        <row r="32">
          <cell r="A32" t="str">
            <v>Accesorios - Y de 3"</v>
          </cell>
          <cell r="B32" t="str">
            <v>UN</v>
          </cell>
          <cell r="C32">
            <v>1</v>
          </cell>
          <cell r="D32">
            <v>5290</v>
          </cell>
          <cell r="E32">
            <v>4.4999999999999998E-2</v>
          </cell>
          <cell r="F32">
            <v>5528</v>
          </cell>
        </row>
        <row r="33">
          <cell r="A33" t="str">
            <v xml:space="preserve">Acero 60,000 p.s.i. </v>
          </cell>
          <cell r="B33" t="str">
            <v>KG</v>
          </cell>
          <cell r="C33">
            <v>1</v>
          </cell>
          <cell r="D33">
            <v>2800</v>
          </cell>
          <cell r="E33">
            <v>4.4999999999999998E-2</v>
          </cell>
          <cell r="F33">
            <v>2926</v>
          </cell>
        </row>
        <row r="34">
          <cell r="A34" t="str">
            <v>Acero 37,000 p.s.i. 1/4"</v>
          </cell>
          <cell r="B34" t="str">
            <v>KG</v>
          </cell>
          <cell r="C34">
            <v>1</v>
          </cell>
          <cell r="D34">
            <v>1800</v>
          </cell>
          <cell r="E34">
            <v>4.4999999999999998E-2</v>
          </cell>
          <cell r="F34">
            <v>1881</v>
          </cell>
        </row>
        <row r="35">
          <cell r="A35" t="str">
            <v>Acero de refuerzo 60000 PSI</v>
          </cell>
          <cell r="B35" t="str">
            <v>KG</v>
          </cell>
          <cell r="C35">
            <v>1</v>
          </cell>
          <cell r="D35">
            <v>3426</v>
          </cell>
          <cell r="E35">
            <v>0</v>
          </cell>
          <cell r="F35">
            <v>3426</v>
          </cell>
        </row>
        <row r="36">
          <cell r="A36" t="str">
            <v>Acero figurado 60,000 p.s.i. 1/2"</v>
          </cell>
          <cell r="B36" t="str">
            <v>KG</v>
          </cell>
          <cell r="C36">
            <v>1</v>
          </cell>
          <cell r="D36">
            <v>3426</v>
          </cell>
          <cell r="E36">
            <v>0</v>
          </cell>
          <cell r="F36">
            <v>3426</v>
          </cell>
        </row>
        <row r="37">
          <cell r="A37" t="str">
            <v>Acero figurado 37,000 p.s.i. 1/4"</v>
          </cell>
          <cell r="B37" t="str">
            <v>KG</v>
          </cell>
          <cell r="C37">
            <v>1</v>
          </cell>
          <cell r="D37">
            <v>1800</v>
          </cell>
          <cell r="E37">
            <v>4.4999999999999998E-2</v>
          </cell>
          <cell r="F37">
            <v>1881</v>
          </cell>
        </row>
        <row r="38">
          <cell r="A38" t="str">
            <v>A.C.P.M.</v>
          </cell>
          <cell r="B38" t="str">
            <v>GL</v>
          </cell>
          <cell r="C38">
            <v>1</v>
          </cell>
          <cell r="D38">
            <v>4000</v>
          </cell>
          <cell r="E38">
            <v>4.4999999999999998E-2</v>
          </cell>
          <cell r="F38">
            <v>4180</v>
          </cell>
        </row>
        <row r="39">
          <cell r="A39" t="str">
            <v>Adaptador conduit de 1/2"</v>
          </cell>
          <cell r="B39" t="str">
            <v>UN</v>
          </cell>
          <cell r="C39">
            <v>1</v>
          </cell>
          <cell r="D39">
            <v>300</v>
          </cell>
          <cell r="E39">
            <v>4.4999999999999998E-2</v>
          </cell>
          <cell r="F39">
            <v>314</v>
          </cell>
        </row>
        <row r="40">
          <cell r="A40" t="str">
            <v>Adaptador macho PVC de 1/2"</v>
          </cell>
          <cell r="B40" t="str">
            <v>UN</v>
          </cell>
          <cell r="C40">
            <v>1</v>
          </cell>
          <cell r="D40">
            <v>240</v>
          </cell>
          <cell r="E40">
            <v>4.4999999999999998E-2</v>
          </cell>
          <cell r="F40">
            <v>251</v>
          </cell>
        </row>
        <row r="41">
          <cell r="A41" t="str">
            <v>Adaptador macho PVC de 1"</v>
          </cell>
          <cell r="B41" t="str">
            <v>UN</v>
          </cell>
          <cell r="C41">
            <v>1</v>
          </cell>
          <cell r="D41">
            <v>910</v>
          </cell>
          <cell r="E41">
            <v>4.4999999999999998E-2</v>
          </cell>
          <cell r="F41">
            <v>951</v>
          </cell>
        </row>
        <row r="42">
          <cell r="A42" t="str">
            <v>Adaptador macho PVC de 2 plg</v>
          </cell>
          <cell r="B42" t="str">
            <v>UN</v>
          </cell>
          <cell r="C42">
            <v>1</v>
          </cell>
          <cell r="D42">
            <v>3050</v>
          </cell>
          <cell r="E42">
            <v>4.4999999999999998E-2</v>
          </cell>
          <cell r="F42">
            <v>3187</v>
          </cell>
        </row>
        <row r="43">
          <cell r="A43" t="str">
            <v>Agarraderas metálicas l=0.10</v>
          </cell>
          <cell r="B43" t="str">
            <v>UN</v>
          </cell>
          <cell r="C43">
            <v>1</v>
          </cell>
          <cell r="D43">
            <v>7500</v>
          </cell>
          <cell r="E43">
            <v>4.4999999999999998E-2</v>
          </cell>
          <cell r="F43">
            <v>7838</v>
          </cell>
        </row>
        <row r="44">
          <cell r="A44" t="str">
            <v>Aislador de carrete en porcelana</v>
          </cell>
          <cell r="B44" t="str">
            <v>UN</v>
          </cell>
          <cell r="C44">
            <v>1</v>
          </cell>
          <cell r="D44">
            <v>3500</v>
          </cell>
          <cell r="E44">
            <v>4.4999999999999998E-2</v>
          </cell>
          <cell r="F44">
            <v>3658</v>
          </cell>
        </row>
        <row r="45">
          <cell r="A45" t="str">
            <v>Alambre cobre THW 10 AWG</v>
          </cell>
          <cell r="B45" t="str">
            <v>ML</v>
          </cell>
          <cell r="C45">
            <v>1</v>
          </cell>
          <cell r="D45">
            <v>767</v>
          </cell>
          <cell r="E45">
            <v>4.4999999999999998E-2</v>
          </cell>
          <cell r="F45">
            <v>802</v>
          </cell>
        </row>
        <row r="46">
          <cell r="A46" t="str">
            <v>Alambre cobre THW 12 AWG</v>
          </cell>
          <cell r="B46" t="str">
            <v>ML</v>
          </cell>
          <cell r="C46">
            <v>1</v>
          </cell>
          <cell r="D46">
            <v>548.80000000000007</v>
          </cell>
          <cell r="E46">
            <v>4.4999999999999998E-2</v>
          </cell>
          <cell r="F46">
            <v>573</v>
          </cell>
        </row>
        <row r="47">
          <cell r="A47" t="str">
            <v>Alambre cobre THW 14 AWG</v>
          </cell>
          <cell r="B47" t="str">
            <v>ML</v>
          </cell>
          <cell r="C47">
            <v>1</v>
          </cell>
          <cell r="D47">
            <v>351</v>
          </cell>
          <cell r="E47">
            <v>4.4999999999999998E-2</v>
          </cell>
          <cell r="F47">
            <v>367</v>
          </cell>
        </row>
        <row r="48">
          <cell r="A48" t="str">
            <v>Alambre de cobre 12 THHN</v>
          </cell>
          <cell r="B48" t="str">
            <v>ML</v>
          </cell>
          <cell r="C48">
            <v>1</v>
          </cell>
          <cell r="D48">
            <v>1150</v>
          </cell>
          <cell r="E48">
            <v>4.4999999999999998E-2</v>
          </cell>
          <cell r="F48">
            <v>1202</v>
          </cell>
        </row>
        <row r="49">
          <cell r="A49" t="str">
            <v>Alambre Cu desnudo AWG 10</v>
          </cell>
          <cell r="B49" t="str">
            <v>KG</v>
          </cell>
          <cell r="C49">
            <v>1</v>
          </cell>
          <cell r="D49">
            <v>17342.5</v>
          </cell>
          <cell r="E49">
            <v>4.4999999999999998E-2</v>
          </cell>
          <cell r="F49">
            <v>18123</v>
          </cell>
        </row>
        <row r="50">
          <cell r="A50" t="str">
            <v>Alambre de cobre 12 AWG desnudo</v>
          </cell>
          <cell r="B50" t="str">
            <v>ML</v>
          </cell>
          <cell r="C50">
            <v>1</v>
          </cell>
          <cell r="D50">
            <v>1100</v>
          </cell>
          <cell r="E50">
            <v>4.4999999999999998E-2</v>
          </cell>
          <cell r="F50">
            <v>1150</v>
          </cell>
        </row>
        <row r="51">
          <cell r="A51" t="str">
            <v>Alambre Cu desnudo AWG 14 x kg</v>
          </cell>
          <cell r="B51" t="str">
            <v>KG</v>
          </cell>
          <cell r="C51">
            <v>1</v>
          </cell>
          <cell r="D51">
            <v>18937.5</v>
          </cell>
          <cell r="E51">
            <v>4.4999999999999998E-2</v>
          </cell>
          <cell r="F51">
            <v>19790</v>
          </cell>
        </row>
        <row r="52">
          <cell r="A52" t="str">
            <v>Alambre Cu desnudo AWG 14 x ML</v>
          </cell>
          <cell r="B52" t="str">
            <v>ML</v>
          </cell>
          <cell r="C52">
            <v>1</v>
          </cell>
          <cell r="D52">
            <v>300</v>
          </cell>
          <cell r="E52">
            <v>4.4999999999999998E-2</v>
          </cell>
          <cell r="F52">
            <v>314</v>
          </cell>
        </row>
        <row r="53">
          <cell r="A53" t="str">
            <v>Alambre negro Cal. 18</v>
          </cell>
          <cell r="B53" t="str">
            <v>KG</v>
          </cell>
          <cell r="C53">
            <v>1</v>
          </cell>
          <cell r="D53">
            <v>2800</v>
          </cell>
          <cell r="E53">
            <v>4.4999999999999998E-2</v>
          </cell>
          <cell r="F53">
            <v>2926</v>
          </cell>
        </row>
        <row r="54">
          <cell r="A54" t="str">
            <v>Alambre Teléfono 2x22 estañado</v>
          </cell>
          <cell r="B54" t="str">
            <v>ML</v>
          </cell>
          <cell r="C54">
            <v>1</v>
          </cell>
          <cell r="D54">
            <v>395</v>
          </cell>
          <cell r="E54">
            <v>4.4999999999999998E-2</v>
          </cell>
          <cell r="F54">
            <v>413</v>
          </cell>
        </row>
        <row r="55">
          <cell r="A55" t="str">
            <v>Alambre Teléfono 2x22 trenzado</v>
          </cell>
          <cell r="B55" t="str">
            <v>ML</v>
          </cell>
          <cell r="C55">
            <v>1</v>
          </cell>
          <cell r="D55">
            <v>195</v>
          </cell>
          <cell r="E55">
            <v>4.4999999999999998E-2</v>
          </cell>
          <cell r="F55">
            <v>204</v>
          </cell>
        </row>
        <row r="56">
          <cell r="A56" t="str">
            <v>Alquiler Campamento 20 a 60 M2</v>
          </cell>
          <cell r="B56" t="str">
            <v>MES</v>
          </cell>
          <cell r="C56">
            <v>1</v>
          </cell>
          <cell r="D56">
            <v>185000</v>
          </cell>
          <cell r="E56">
            <v>4.4999999999999998E-2</v>
          </cell>
          <cell r="F56">
            <v>193325</v>
          </cell>
        </row>
        <row r="57">
          <cell r="A57" t="str">
            <v>Alumol Sika</v>
          </cell>
          <cell r="B57" t="str">
            <v>GL</v>
          </cell>
          <cell r="C57">
            <v>1</v>
          </cell>
          <cell r="D57">
            <v>58000</v>
          </cell>
          <cell r="E57">
            <v>4.4999999999999998E-2</v>
          </cell>
          <cell r="F57">
            <v>60610</v>
          </cell>
        </row>
        <row r="58">
          <cell r="A58" t="str">
            <v>Anclajes con resina epoxica</v>
          </cell>
          <cell r="B58" t="str">
            <v>KG</v>
          </cell>
          <cell r="C58">
            <v>1</v>
          </cell>
          <cell r="D58">
            <v>39440</v>
          </cell>
          <cell r="E58">
            <v>4.4999999999999998E-2</v>
          </cell>
          <cell r="F58">
            <v>41215</v>
          </cell>
        </row>
        <row r="59">
          <cell r="A59" t="str">
            <v>Angulo 3/4 x 1/8</v>
          </cell>
          <cell r="B59" t="str">
            <v>ML</v>
          </cell>
          <cell r="C59">
            <v>1</v>
          </cell>
          <cell r="D59">
            <v>1500</v>
          </cell>
          <cell r="E59">
            <v>4.4999999999999998E-2</v>
          </cell>
          <cell r="F59">
            <v>1568</v>
          </cell>
        </row>
        <row r="60">
          <cell r="A60" t="str">
            <v>Angulo 1" x 1" x 3/16"</v>
          </cell>
          <cell r="B60" t="str">
            <v>ML</v>
          </cell>
          <cell r="C60">
            <v>1</v>
          </cell>
          <cell r="D60">
            <v>3900</v>
          </cell>
          <cell r="E60">
            <v>4.4999999999999998E-2</v>
          </cell>
          <cell r="F60">
            <v>4076</v>
          </cell>
        </row>
        <row r="61">
          <cell r="A61" t="str">
            <v>Anticorrosivo rojo claro PHLC</v>
          </cell>
          <cell r="B61" t="str">
            <v>GL</v>
          </cell>
          <cell r="C61">
            <v>1</v>
          </cell>
          <cell r="D61">
            <v>23000</v>
          </cell>
          <cell r="E61">
            <v>4.4999999999999998E-2</v>
          </cell>
          <cell r="F61">
            <v>24035</v>
          </cell>
        </row>
        <row r="62">
          <cell r="A62" t="str">
            <v>Arbol especie local de 1,80 a 2,00 mts</v>
          </cell>
          <cell r="B62" t="str">
            <v>UN</v>
          </cell>
          <cell r="C62">
            <v>1</v>
          </cell>
          <cell r="D62">
            <v>22000</v>
          </cell>
          <cell r="E62">
            <v>4.4999999999999998E-2</v>
          </cell>
          <cell r="F62">
            <v>22990</v>
          </cell>
        </row>
        <row r="63">
          <cell r="A63" t="str">
            <v>Arena de río</v>
          </cell>
          <cell r="B63" t="str">
            <v>M3</v>
          </cell>
          <cell r="C63">
            <v>1</v>
          </cell>
          <cell r="D63">
            <v>19000</v>
          </cell>
          <cell r="E63">
            <v>4.4999999999999998E-2</v>
          </cell>
          <cell r="F63">
            <v>19855</v>
          </cell>
        </row>
        <row r="64">
          <cell r="A64" t="str">
            <v>Arena Blanca</v>
          </cell>
          <cell r="B64" t="str">
            <v>M3</v>
          </cell>
          <cell r="C64">
            <v>1</v>
          </cell>
          <cell r="D64">
            <v>16000</v>
          </cell>
          <cell r="E64">
            <v>4.4999999999999998E-2</v>
          </cell>
          <cell r="F64">
            <v>16720</v>
          </cell>
          <cell r="G64" t="str">
            <v>Por viaje de 5 metros cúbicos</v>
          </cell>
        </row>
        <row r="65">
          <cell r="A65" t="str">
            <v>Arena de peña</v>
          </cell>
          <cell r="B65" t="str">
            <v>M3</v>
          </cell>
          <cell r="C65">
            <v>1</v>
          </cell>
          <cell r="D65">
            <v>16043</v>
          </cell>
          <cell r="E65">
            <v>4.4999999999999998E-2</v>
          </cell>
          <cell r="F65">
            <v>16765</v>
          </cell>
          <cell r="G65" t="str">
            <v>Por viaje de 4 metros cúbicos</v>
          </cell>
        </row>
        <row r="66">
          <cell r="A66" t="str">
            <v xml:space="preserve">Arena fina </v>
          </cell>
          <cell r="B66" t="str">
            <v>M3</v>
          </cell>
          <cell r="C66">
            <v>1</v>
          </cell>
          <cell r="D66">
            <v>28000</v>
          </cell>
          <cell r="E66">
            <v>4.4999999999999998E-2</v>
          </cell>
          <cell r="F66">
            <v>29260</v>
          </cell>
        </row>
        <row r="67">
          <cell r="A67" t="str">
            <v>Arena lavada de pozo</v>
          </cell>
          <cell r="B67" t="str">
            <v>M3</v>
          </cell>
          <cell r="C67">
            <v>1</v>
          </cell>
          <cell r="D67">
            <v>35000</v>
          </cell>
          <cell r="E67">
            <v>4.4999999999999998E-2</v>
          </cell>
          <cell r="F67">
            <v>36575</v>
          </cell>
          <cell r="G67" t="str">
            <v>Por viaje de 4 metros cúbicos</v>
          </cell>
        </row>
        <row r="68">
          <cell r="A68" t="str">
            <v xml:space="preserve">Arena lavada blanca </v>
          </cell>
          <cell r="B68" t="str">
            <v>M3</v>
          </cell>
          <cell r="C68">
            <v>1</v>
          </cell>
          <cell r="D68">
            <v>22500</v>
          </cell>
          <cell r="E68">
            <v>4.4999999999999998E-2</v>
          </cell>
          <cell r="F68">
            <v>23513</v>
          </cell>
          <cell r="G68" t="str">
            <v>Por viaje de 5 m3</v>
          </cell>
        </row>
        <row r="69">
          <cell r="A69" t="str">
            <v>Arena de río (viaje 5 m3)</v>
          </cell>
          <cell r="B69" t="str">
            <v>M3</v>
          </cell>
          <cell r="C69">
            <v>1</v>
          </cell>
          <cell r="D69">
            <v>16043</v>
          </cell>
          <cell r="E69">
            <v>4.4999999999999998E-2</v>
          </cell>
          <cell r="F69">
            <v>16765</v>
          </cell>
          <cell r="G69" t="str">
            <v>Por viaje de 5 metros cúbicos</v>
          </cell>
        </row>
        <row r="70">
          <cell r="A70" t="str">
            <v>Baldosin cerámico blanco 30 x 30</v>
          </cell>
          <cell r="B70" t="str">
            <v>m2</v>
          </cell>
          <cell r="C70">
            <v>1</v>
          </cell>
          <cell r="D70">
            <v>20000</v>
          </cell>
          <cell r="E70">
            <v>4.4999999999999998E-2</v>
          </cell>
          <cell r="F70">
            <v>20900</v>
          </cell>
        </row>
        <row r="71">
          <cell r="A71" t="str">
            <v>Baldosin cerámico cristanac corona 32,4 x 32,4</v>
          </cell>
          <cell r="B71" t="str">
            <v>M2</v>
          </cell>
          <cell r="C71">
            <v>1</v>
          </cell>
          <cell r="D71">
            <v>27000</v>
          </cell>
          <cell r="E71">
            <v>4.4999999999999998E-2</v>
          </cell>
          <cell r="F71">
            <v>28215</v>
          </cell>
        </row>
        <row r="72">
          <cell r="A72" t="str">
            <v>Baldosin cerámico pared corona Olimpia de 20,5 x 20,5 blanco primera</v>
          </cell>
          <cell r="B72" t="str">
            <v>M2</v>
          </cell>
          <cell r="C72">
            <v>1</v>
          </cell>
          <cell r="D72">
            <v>17500</v>
          </cell>
          <cell r="E72">
            <v>4.4999999999999998E-2</v>
          </cell>
          <cell r="F72">
            <v>18288</v>
          </cell>
        </row>
        <row r="73">
          <cell r="A73" t="str">
            <v>Baldosin cerámico pared Valencia 20,5 x 30,5</v>
          </cell>
          <cell r="B73" t="str">
            <v>M2</v>
          </cell>
          <cell r="C73">
            <v>1</v>
          </cell>
          <cell r="D73">
            <v>21000</v>
          </cell>
          <cell r="E73">
            <v>4.4999999999999998E-2</v>
          </cell>
          <cell r="F73">
            <v>21945</v>
          </cell>
        </row>
        <row r="74">
          <cell r="A74" t="str">
            <v>Baldosin cerámico Italia (30,5 x 30,5)</v>
          </cell>
          <cell r="B74" t="str">
            <v>M3</v>
          </cell>
          <cell r="C74">
            <v>1</v>
          </cell>
          <cell r="D74">
            <v>25000</v>
          </cell>
          <cell r="E74">
            <v>4.4999999999999998E-2</v>
          </cell>
          <cell r="F74">
            <v>26125</v>
          </cell>
        </row>
        <row r="75">
          <cell r="A75" t="str">
            <v>Baldosin de granito (30 x 30)</v>
          </cell>
          <cell r="B75" t="str">
            <v>M2</v>
          </cell>
          <cell r="C75">
            <v>1</v>
          </cell>
          <cell r="D75">
            <v>33000</v>
          </cell>
          <cell r="E75">
            <v>4.4999999999999998E-2</v>
          </cell>
          <cell r="F75">
            <v>34485</v>
          </cell>
        </row>
        <row r="76">
          <cell r="A76" t="str">
            <v>Balinera de acero 1/2"</v>
          </cell>
          <cell r="B76" t="str">
            <v>UN</v>
          </cell>
          <cell r="C76">
            <v>1</v>
          </cell>
          <cell r="D76">
            <v>16000</v>
          </cell>
          <cell r="E76">
            <v>4.4999999999999998E-2</v>
          </cell>
          <cell r="F76">
            <v>16720</v>
          </cell>
        </row>
        <row r="77">
          <cell r="A77" t="str">
            <v>Bajante PVC Trapezoidal tipo Amazonas</v>
          </cell>
          <cell r="B77" t="str">
            <v>Ml</v>
          </cell>
          <cell r="C77">
            <v>1</v>
          </cell>
          <cell r="D77">
            <v>17000</v>
          </cell>
          <cell r="E77">
            <v>4.4999999999999998E-2</v>
          </cell>
          <cell r="F77">
            <v>17765</v>
          </cell>
        </row>
        <row r="78">
          <cell r="A78" t="str">
            <v>Barniz vitriflex</v>
          </cell>
          <cell r="B78" t="str">
            <v>GL</v>
          </cell>
          <cell r="C78">
            <v>1</v>
          </cell>
          <cell r="D78">
            <v>96200</v>
          </cell>
          <cell r="E78">
            <v>4.4999999999999998E-2</v>
          </cell>
          <cell r="F78">
            <v>100529</v>
          </cell>
        </row>
        <row r="79">
          <cell r="A79" t="str">
            <v>Barra  discapacitados Inox (juego)</v>
          </cell>
          <cell r="B79" t="str">
            <v>UN</v>
          </cell>
          <cell r="C79">
            <v>1</v>
          </cell>
          <cell r="D79">
            <v>380000</v>
          </cell>
          <cell r="E79">
            <v>4.4999999999999998E-2</v>
          </cell>
          <cell r="F79">
            <v>397100</v>
          </cell>
        </row>
        <row r="80">
          <cell r="A80" t="str">
            <v>Barra discapacitados 18" (46 cm) cromo grival</v>
          </cell>
          <cell r="B80" t="str">
            <v>UN</v>
          </cell>
          <cell r="C80">
            <v>1</v>
          </cell>
          <cell r="D80">
            <v>95000</v>
          </cell>
          <cell r="E80">
            <v>4.4999999999999998E-2</v>
          </cell>
          <cell r="F80">
            <v>99275</v>
          </cell>
        </row>
        <row r="81">
          <cell r="A81" t="str">
            <v>Barra discapacitados 30" (76 cm) cromo grival</v>
          </cell>
          <cell r="B81" t="str">
            <v>UN</v>
          </cell>
          <cell r="C81">
            <v>1</v>
          </cell>
          <cell r="D81">
            <v>120000</v>
          </cell>
          <cell r="E81">
            <v>4.4999999999999998E-2</v>
          </cell>
          <cell r="F81">
            <v>125400</v>
          </cell>
        </row>
        <row r="82">
          <cell r="A82" t="str">
            <v>Bisagra alum.Ext 2"</v>
          </cell>
          <cell r="B82" t="str">
            <v>UN</v>
          </cell>
          <cell r="C82">
            <v>1</v>
          </cell>
          <cell r="D82">
            <v>801</v>
          </cell>
          <cell r="E82">
            <v>4.4999999999999998E-2</v>
          </cell>
          <cell r="F82">
            <v>837</v>
          </cell>
        </row>
        <row r="83">
          <cell r="A83" t="str">
            <v>Bisagra alum.Ext 3"</v>
          </cell>
          <cell r="B83" t="str">
            <v>UN</v>
          </cell>
          <cell r="C83">
            <v>1</v>
          </cell>
          <cell r="D83">
            <v>1802</v>
          </cell>
          <cell r="E83">
            <v>4.4999999999999998E-2</v>
          </cell>
          <cell r="F83">
            <v>1883</v>
          </cell>
        </row>
        <row r="84">
          <cell r="A84" t="str">
            <v>Bisagra Metalisteria triple</v>
          </cell>
          <cell r="B84" t="str">
            <v>UN</v>
          </cell>
          <cell r="C84">
            <v>1</v>
          </cell>
          <cell r="D84">
            <v>5400</v>
          </cell>
          <cell r="E84">
            <v>4.4999999999999998E-2</v>
          </cell>
          <cell r="F84">
            <v>5643</v>
          </cell>
        </row>
        <row r="85">
          <cell r="A85" t="str">
            <v>Bloque muro LN-14N</v>
          </cell>
          <cell r="B85" t="str">
            <v>UN</v>
          </cell>
          <cell r="C85">
            <v>1</v>
          </cell>
          <cell r="D85">
            <v>1022</v>
          </cell>
          <cell r="E85">
            <v>4.4999999999999998E-2</v>
          </cell>
          <cell r="F85">
            <v>1068</v>
          </cell>
          <cell r="G85" t="str">
            <v>Por viaje de 1000 bloques</v>
          </cell>
        </row>
        <row r="86">
          <cell r="A86" t="str">
            <v>Bloque en concreto para muros estructurales de 14x19x39</v>
          </cell>
          <cell r="B86" t="str">
            <v>UN</v>
          </cell>
          <cell r="C86">
            <v>1</v>
          </cell>
          <cell r="D86">
            <v>1676</v>
          </cell>
          <cell r="E86">
            <v>4.4999999999999998E-2</v>
          </cell>
          <cell r="F86">
            <v>1751</v>
          </cell>
        </row>
        <row r="87">
          <cell r="A87" t="str">
            <v>Bloque en concreto para muros estructurales de  19x19x39</v>
          </cell>
          <cell r="B87" t="str">
            <v>UN</v>
          </cell>
          <cell r="C87">
            <v>1</v>
          </cell>
          <cell r="D87">
            <v>1800</v>
          </cell>
          <cell r="E87">
            <v>4.4999999999999998E-2</v>
          </cell>
          <cell r="F87">
            <v>1881</v>
          </cell>
        </row>
        <row r="88">
          <cell r="A88" t="str">
            <v>Bloque en concreto para muros estructurales tipo piedra de e = 0,16 m</v>
          </cell>
          <cell r="B88" t="str">
            <v>UN</v>
          </cell>
          <cell r="C88">
            <v>1</v>
          </cell>
          <cell r="E88">
            <v>4.4999999999999998E-2</v>
          </cell>
          <cell r="F88">
            <v>0</v>
          </cell>
        </row>
        <row r="89">
          <cell r="A89" t="str">
            <v>Bloque en concreto par muros estructurales de 0,09 x 19 x 39</v>
          </cell>
          <cell r="B89" t="str">
            <v>UN</v>
          </cell>
          <cell r="C89">
            <v>1</v>
          </cell>
          <cell r="D89">
            <v>750</v>
          </cell>
          <cell r="E89">
            <v>4.4999999999999998E-2</v>
          </cell>
          <cell r="F89">
            <v>784</v>
          </cell>
        </row>
        <row r="90">
          <cell r="A90" t="str">
            <v>Bloque No.4</v>
          </cell>
          <cell r="B90" t="str">
            <v>UN</v>
          </cell>
          <cell r="C90">
            <v>1</v>
          </cell>
          <cell r="D90">
            <v>750</v>
          </cell>
          <cell r="E90">
            <v>4.4999999999999998E-2</v>
          </cell>
          <cell r="F90">
            <v>784</v>
          </cell>
        </row>
        <row r="91">
          <cell r="A91" t="str">
            <v>Bloque No.5</v>
          </cell>
          <cell r="B91" t="str">
            <v>UN</v>
          </cell>
          <cell r="C91">
            <v>1</v>
          </cell>
          <cell r="D91">
            <v>800</v>
          </cell>
          <cell r="E91">
            <v>4.4999999999999998E-2</v>
          </cell>
          <cell r="F91">
            <v>836</v>
          </cell>
        </row>
        <row r="92">
          <cell r="A92" t="str">
            <v>Bloque calado sencillo 20 x 20</v>
          </cell>
          <cell r="B92" t="str">
            <v>UN</v>
          </cell>
          <cell r="C92">
            <v>1</v>
          </cell>
          <cell r="D92">
            <v>1200</v>
          </cell>
          <cell r="E92">
            <v>4.4999999999999998E-2</v>
          </cell>
          <cell r="F92">
            <v>1254</v>
          </cell>
        </row>
        <row r="93">
          <cell r="A93" t="str">
            <v>Bomba de 1/2 HP, 2" de salida, H=4.50</v>
          </cell>
          <cell r="B93" t="str">
            <v>UN</v>
          </cell>
          <cell r="C93">
            <v>1</v>
          </cell>
          <cell r="D93">
            <v>1200000</v>
          </cell>
          <cell r="E93">
            <v>4.4999999999999998E-2</v>
          </cell>
          <cell r="F93">
            <v>1254000</v>
          </cell>
        </row>
        <row r="94">
          <cell r="A94" t="str">
            <v>Botón timbre</v>
          </cell>
          <cell r="B94" t="str">
            <v>UN</v>
          </cell>
          <cell r="C94">
            <v>1</v>
          </cell>
          <cell r="D94">
            <v>2500</v>
          </cell>
          <cell r="E94">
            <v>4.4999999999999998E-2</v>
          </cell>
          <cell r="F94">
            <v>2613</v>
          </cell>
        </row>
        <row r="95">
          <cell r="A95" t="str">
            <v>Breaker enchufable unip.1 x 20 A</v>
          </cell>
          <cell r="B95" t="str">
            <v>UN</v>
          </cell>
          <cell r="C95">
            <v>1</v>
          </cell>
          <cell r="D95">
            <v>6000</v>
          </cell>
          <cell r="E95">
            <v>4.4999999999999998E-2</v>
          </cell>
          <cell r="F95">
            <v>6270</v>
          </cell>
        </row>
        <row r="96">
          <cell r="A96" t="str">
            <v>Breaker enchufable unip.2 x 20 A</v>
          </cell>
          <cell r="B96" t="str">
            <v>UN</v>
          </cell>
          <cell r="C96">
            <v>1</v>
          </cell>
          <cell r="D96">
            <v>15000</v>
          </cell>
          <cell r="E96">
            <v>4.4999999999999998E-2</v>
          </cell>
          <cell r="F96">
            <v>15675</v>
          </cell>
        </row>
        <row r="97">
          <cell r="A97" t="str">
            <v>Breaker enchufable unip.3 x 50 A</v>
          </cell>
          <cell r="B97" t="str">
            <v>UN</v>
          </cell>
          <cell r="C97">
            <v>1</v>
          </cell>
          <cell r="D97">
            <v>60000</v>
          </cell>
          <cell r="E97">
            <v>4.4999999999999998E-2</v>
          </cell>
          <cell r="F97">
            <v>62700</v>
          </cell>
        </row>
        <row r="98">
          <cell r="A98" t="str">
            <v>Breaker tipo individual de 3 x 50 A</v>
          </cell>
          <cell r="B98" t="str">
            <v>UN</v>
          </cell>
          <cell r="C98">
            <v>1</v>
          </cell>
          <cell r="D98">
            <v>60000</v>
          </cell>
          <cell r="E98">
            <v>4.4999999999999998E-2</v>
          </cell>
          <cell r="F98">
            <v>62700</v>
          </cell>
        </row>
        <row r="99">
          <cell r="A99" t="str">
            <v>Breaker 3 x 100</v>
          </cell>
          <cell r="B99" t="str">
            <v>UN</v>
          </cell>
          <cell r="C99">
            <v>1</v>
          </cell>
          <cell r="D99">
            <v>150000</v>
          </cell>
          <cell r="E99">
            <v>4.4999999999999998E-2</v>
          </cell>
          <cell r="F99">
            <v>156750</v>
          </cell>
        </row>
        <row r="100">
          <cell r="A100" t="str">
            <v>Breaker de riel bipolar  2 x 100A</v>
          </cell>
          <cell r="B100" t="str">
            <v>UN</v>
          </cell>
          <cell r="C100">
            <v>1</v>
          </cell>
          <cell r="D100">
            <v>35000</v>
          </cell>
          <cell r="E100">
            <v>4.4999999999999998E-2</v>
          </cell>
          <cell r="F100">
            <v>36575</v>
          </cell>
        </row>
        <row r="101">
          <cell r="A101" t="str">
            <v>Buje roscado  3/4" x 1/2" PVC - Presión</v>
          </cell>
          <cell r="B101" t="str">
            <v>UN</v>
          </cell>
          <cell r="C101">
            <v>1</v>
          </cell>
          <cell r="D101">
            <v>810</v>
          </cell>
          <cell r="E101">
            <v>4.4999999999999998E-2</v>
          </cell>
          <cell r="F101">
            <v>846</v>
          </cell>
        </row>
        <row r="102">
          <cell r="A102" t="str">
            <v>Buje roscado  1" x 3/4"  PVC - Presión</v>
          </cell>
          <cell r="B102" t="str">
            <v>UN</v>
          </cell>
          <cell r="C102">
            <v>1</v>
          </cell>
          <cell r="D102">
            <v>1450</v>
          </cell>
          <cell r="E102">
            <v>4.4999999999999998E-2</v>
          </cell>
          <cell r="F102">
            <v>1515</v>
          </cell>
        </row>
        <row r="103">
          <cell r="A103" t="str">
            <v>Buje roscado  1" x 1 1/4"  PVC - Presión</v>
          </cell>
          <cell r="B103" t="str">
            <v>UN</v>
          </cell>
          <cell r="C103">
            <v>1</v>
          </cell>
          <cell r="D103">
            <v>1450</v>
          </cell>
          <cell r="E103">
            <v>4.4999999999999998E-2</v>
          </cell>
          <cell r="F103">
            <v>1515</v>
          </cell>
        </row>
        <row r="104">
          <cell r="A104" t="str">
            <v>Cable Coaxial Para TV RG 59</v>
          </cell>
          <cell r="B104" t="str">
            <v>ML</v>
          </cell>
          <cell r="C104">
            <v>1</v>
          </cell>
          <cell r="D104">
            <v>1200</v>
          </cell>
          <cell r="E104">
            <v>4.4999999999999998E-2</v>
          </cell>
          <cell r="F104">
            <v>1254</v>
          </cell>
        </row>
        <row r="105">
          <cell r="A105" t="str">
            <v>Cable de cobre desnudo Nº 6 AWG</v>
          </cell>
          <cell r="B105" t="str">
            <v>ML</v>
          </cell>
          <cell r="C105">
            <v>1</v>
          </cell>
          <cell r="D105">
            <v>4800</v>
          </cell>
          <cell r="E105">
            <v>4.4999999999999998E-2</v>
          </cell>
          <cell r="F105">
            <v>5016</v>
          </cell>
        </row>
        <row r="106">
          <cell r="A106" t="str">
            <v>Cable cobre desn.AWG No.8</v>
          </cell>
          <cell r="B106" t="str">
            <v>ML</v>
          </cell>
          <cell r="C106">
            <v>1</v>
          </cell>
          <cell r="D106">
            <v>650</v>
          </cell>
          <cell r="E106">
            <v>4.4999999999999998E-2</v>
          </cell>
          <cell r="F106">
            <v>679</v>
          </cell>
        </row>
        <row r="107">
          <cell r="A107" t="str">
            <v>Cable de cobre THHN Nº 2</v>
          </cell>
          <cell r="B107" t="str">
            <v>ML</v>
          </cell>
          <cell r="C107">
            <v>1</v>
          </cell>
          <cell r="D107">
            <v>12600</v>
          </cell>
          <cell r="E107">
            <v>4.4999999999999998E-2</v>
          </cell>
          <cell r="F107">
            <v>13167</v>
          </cell>
        </row>
        <row r="108">
          <cell r="A108" t="str">
            <v>Cable de cobre THHN Nº 4</v>
          </cell>
          <cell r="B108" t="str">
            <v>ML</v>
          </cell>
          <cell r="C108">
            <v>1</v>
          </cell>
          <cell r="D108">
            <v>8000</v>
          </cell>
          <cell r="E108">
            <v>4.4999999999999998E-2</v>
          </cell>
          <cell r="F108">
            <v>8360</v>
          </cell>
        </row>
        <row r="109">
          <cell r="A109" t="str">
            <v>Cable de cobre THHN Nº 6</v>
          </cell>
          <cell r="B109" t="str">
            <v>ML</v>
          </cell>
          <cell r="C109">
            <v>1</v>
          </cell>
          <cell r="D109">
            <v>5200</v>
          </cell>
          <cell r="E109">
            <v>4.4999999999999998E-2</v>
          </cell>
          <cell r="F109">
            <v>5434</v>
          </cell>
        </row>
        <row r="110">
          <cell r="A110" t="str">
            <v>Cable de cobre THHN Nº 8</v>
          </cell>
          <cell r="B110" t="str">
            <v>ML</v>
          </cell>
          <cell r="C110">
            <v>1</v>
          </cell>
          <cell r="D110">
            <v>3500</v>
          </cell>
          <cell r="E110">
            <v>4.4999999999999998E-2</v>
          </cell>
          <cell r="F110">
            <v>3658</v>
          </cell>
        </row>
        <row r="111">
          <cell r="A111" t="str">
            <v>Cable de cobre THHN Nº 10</v>
          </cell>
          <cell r="B111" t="str">
            <v>ML</v>
          </cell>
          <cell r="C111">
            <v>1</v>
          </cell>
          <cell r="D111">
            <v>2000</v>
          </cell>
          <cell r="E111">
            <v>4.4999999999999998E-2</v>
          </cell>
          <cell r="F111">
            <v>2090</v>
          </cell>
        </row>
        <row r="112">
          <cell r="A112" t="str">
            <v>Cable de cobre THW  2 x 8 + 1 x 8 Antifraude</v>
          </cell>
          <cell r="B112" t="str">
            <v>ML</v>
          </cell>
          <cell r="C112">
            <v>1</v>
          </cell>
          <cell r="D112">
            <v>13000</v>
          </cell>
          <cell r="E112">
            <v>4.4999999999999998E-2</v>
          </cell>
          <cell r="F112">
            <v>13585</v>
          </cell>
        </row>
        <row r="113">
          <cell r="A113" t="str">
            <v>Cable de cobre THW 8 AWG</v>
          </cell>
          <cell r="B113" t="str">
            <v>ML</v>
          </cell>
          <cell r="C113">
            <v>1</v>
          </cell>
          <cell r="D113">
            <v>2051.25</v>
          </cell>
          <cell r="E113">
            <v>4.4999999999999998E-2</v>
          </cell>
          <cell r="F113">
            <v>2144</v>
          </cell>
        </row>
        <row r="114">
          <cell r="A114" t="str">
            <v>Cable de cobre THW 10 AWG</v>
          </cell>
          <cell r="B114" t="str">
            <v>ML</v>
          </cell>
          <cell r="C114">
            <v>1</v>
          </cell>
          <cell r="D114">
            <v>1417.5</v>
          </cell>
          <cell r="E114">
            <v>4.4999999999999998E-2</v>
          </cell>
          <cell r="F114">
            <v>1481</v>
          </cell>
        </row>
        <row r="115">
          <cell r="A115" t="str">
            <v>Cable de cobre THW 12 AWG</v>
          </cell>
          <cell r="B115" t="str">
            <v>ML</v>
          </cell>
          <cell r="C115">
            <v>1</v>
          </cell>
          <cell r="D115">
            <v>986.25</v>
          </cell>
          <cell r="E115">
            <v>4.4999999999999998E-2</v>
          </cell>
          <cell r="F115">
            <v>1031</v>
          </cell>
        </row>
        <row r="116">
          <cell r="A116" t="str">
            <v xml:space="preserve">Cable de cobre THHN 14 </v>
          </cell>
          <cell r="B116" t="str">
            <v>ML</v>
          </cell>
          <cell r="C116">
            <v>1</v>
          </cell>
          <cell r="D116">
            <v>950</v>
          </cell>
          <cell r="E116">
            <v>4.4999999999999998E-2</v>
          </cell>
          <cell r="F116">
            <v>993</v>
          </cell>
        </row>
        <row r="117">
          <cell r="A117" t="str">
            <v>Cable de cobre desnudo Nº 4 AWG</v>
          </cell>
          <cell r="B117" t="str">
            <v>ML</v>
          </cell>
          <cell r="C117">
            <v>1</v>
          </cell>
          <cell r="D117">
            <v>4700</v>
          </cell>
          <cell r="E117">
            <v>4.4999999999999998E-2</v>
          </cell>
          <cell r="F117">
            <v>4912</v>
          </cell>
        </row>
        <row r="118">
          <cell r="A118" t="str">
            <v>Cable de cobre encauchetado 3 x 10</v>
          </cell>
          <cell r="B118" t="str">
            <v>ML</v>
          </cell>
          <cell r="C118">
            <v>1</v>
          </cell>
          <cell r="D118">
            <v>7800</v>
          </cell>
          <cell r="E118">
            <v>4.4999999999999998E-2</v>
          </cell>
          <cell r="F118">
            <v>8151</v>
          </cell>
        </row>
        <row r="119">
          <cell r="A119" t="str">
            <v>Cable de cobre encauchetado 3 x 12</v>
          </cell>
          <cell r="B119" t="str">
            <v>ML</v>
          </cell>
          <cell r="C119">
            <v>1</v>
          </cell>
          <cell r="D119">
            <v>5800</v>
          </cell>
          <cell r="E119">
            <v>4.4999999999999998E-2</v>
          </cell>
          <cell r="F119">
            <v>6061</v>
          </cell>
        </row>
        <row r="120">
          <cell r="A120" t="str">
            <v>Cable teléfonos 50 pares</v>
          </cell>
          <cell r="B120" t="str">
            <v>ML</v>
          </cell>
          <cell r="C120">
            <v>1</v>
          </cell>
          <cell r="D120">
            <v>5626.25</v>
          </cell>
          <cell r="E120">
            <v>4.4999999999999998E-2</v>
          </cell>
          <cell r="F120">
            <v>5879</v>
          </cell>
        </row>
        <row r="121">
          <cell r="A121" t="str">
            <v>Cable teléfonos 40 pares</v>
          </cell>
          <cell r="B121" t="str">
            <v>ML</v>
          </cell>
          <cell r="C121">
            <v>1</v>
          </cell>
          <cell r="D121">
            <v>4555</v>
          </cell>
          <cell r="E121">
            <v>4.4999999999999998E-2</v>
          </cell>
          <cell r="F121">
            <v>4760</v>
          </cell>
        </row>
        <row r="122">
          <cell r="A122" t="str">
            <v>Cable teléfonos 20 pares</v>
          </cell>
          <cell r="B122" t="str">
            <v>ML</v>
          </cell>
          <cell r="C122">
            <v>1</v>
          </cell>
          <cell r="D122">
            <v>2536.25</v>
          </cell>
          <cell r="E122">
            <v>4.4999999999999998E-2</v>
          </cell>
          <cell r="F122">
            <v>2650</v>
          </cell>
        </row>
        <row r="123">
          <cell r="A123" t="str">
            <v>Cable teléfonos 10 pares</v>
          </cell>
          <cell r="B123" t="str">
            <v>ML</v>
          </cell>
          <cell r="C123">
            <v>1</v>
          </cell>
          <cell r="D123">
            <v>1461.25</v>
          </cell>
          <cell r="E123">
            <v>4.4999999999999998E-2</v>
          </cell>
          <cell r="F123">
            <v>1527</v>
          </cell>
        </row>
        <row r="124">
          <cell r="A124" t="str">
            <v>Cable teléfonos 4 pares</v>
          </cell>
          <cell r="B124" t="str">
            <v>ML</v>
          </cell>
          <cell r="C124">
            <v>1</v>
          </cell>
          <cell r="D124">
            <v>1200</v>
          </cell>
          <cell r="E124">
            <v>4.4999999999999998E-2</v>
          </cell>
          <cell r="F124">
            <v>1254</v>
          </cell>
        </row>
        <row r="125">
          <cell r="A125" t="str">
            <v>Cable teléfonos 2 pares</v>
          </cell>
          <cell r="B125" t="str">
            <v>ML</v>
          </cell>
          <cell r="C125">
            <v>1</v>
          </cell>
          <cell r="D125">
            <v>411.25</v>
          </cell>
          <cell r="E125">
            <v>4.4999999999999998E-2</v>
          </cell>
          <cell r="F125">
            <v>430</v>
          </cell>
        </row>
        <row r="126">
          <cell r="A126" t="str">
            <v>Cadena Galvanizada 3/8"</v>
          </cell>
          <cell r="B126" t="str">
            <v>ML</v>
          </cell>
          <cell r="C126">
            <v>1</v>
          </cell>
          <cell r="D126">
            <v>10450</v>
          </cell>
          <cell r="E126">
            <v>4.4999999999999998E-2</v>
          </cell>
          <cell r="F126">
            <v>10920</v>
          </cell>
        </row>
        <row r="127">
          <cell r="A127" t="str">
            <v>Caja tapa registro europa de 15 x 15 blanca</v>
          </cell>
          <cell r="B127" t="str">
            <v>UN</v>
          </cell>
          <cell r="C127">
            <v>1</v>
          </cell>
          <cell r="D127">
            <v>4250</v>
          </cell>
          <cell r="E127">
            <v>4.4999999999999998E-2</v>
          </cell>
          <cell r="F127">
            <v>4441</v>
          </cell>
        </row>
        <row r="128">
          <cell r="A128" t="str">
            <v>Caja 4 x 4 met.Deko AK 2V</v>
          </cell>
          <cell r="B128" t="str">
            <v>UN</v>
          </cell>
          <cell r="C128">
            <v>1</v>
          </cell>
          <cell r="D128">
            <v>1867.1999999999998</v>
          </cell>
          <cell r="E128">
            <v>4.4999999999999998E-2</v>
          </cell>
          <cell r="F128">
            <v>1951</v>
          </cell>
        </row>
        <row r="129">
          <cell r="A129" t="str">
            <v>Caja de 40 x 40 mamposteria</v>
          </cell>
          <cell r="B129" t="str">
            <v>UN</v>
          </cell>
          <cell r="C129">
            <v>1</v>
          </cell>
          <cell r="D129">
            <v>74250</v>
          </cell>
          <cell r="E129">
            <v>4.4999999999999998E-2</v>
          </cell>
          <cell r="F129">
            <v>77591</v>
          </cell>
        </row>
        <row r="130">
          <cell r="A130" t="str">
            <v>Caja de 60 x 60 mamposteria</v>
          </cell>
          <cell r="B130" t="str">
            <v>UN</v>
          </cell>
          <cell r="C130">
            <v>1</v>
          </cell>
          <cell r="D130">
            <v>102618.75</v>
          </cell>
          <cell r="E130">
            <v>4.4999999999999998E-2</v>
          </cell>
          <cell r="F130">
            <v>107237</v>
          </cell>
        </row>
        <row r="131">
          <cell r="A131" t="str">
            <v>Caja de 60 x 60 x 12 cm</v>
          </cell>
          <cell r="B131" t="str">
            <v>UN</v>
          </cell>
          <cell r="C131">
            <v>1</v>
          </cell>
          <cell r="D131">
            <v>26773</v>
          </cell>
          <cell r="E131">
            <v>4.4999999999999998E-2</v>
          </cell>
          <cell r="F131">
            <v>27978</v>
          </cell>
        </row>
        <row r="132">
          <cell r="A132" t="str">
            <v>Caja metálica de 15 x 15</v>
          </cell>
          <cell r="B132" t="str">
            <v>UN</v>
          </cell>
          <cell r="C132">
            <v>1</v>
          </cell>
          <cell r="D132">
            <v>20000</v>
          </cell>
          <cell r="E132">
            <v>4.4999999999999998E-2</v>
          </cell>
          <cell r="F132">
            <v>20900</v>
          </cell>
        </row>
        <row r="133">
          <cell r="A133" t="str">
            <v>Caja monofás.3 circ.con barraje adic.para tierra</v>
          </cell>
          <cell r="B133" t="str">
            <v>UN</v>
          </cell>
          <cell r="C133">
            <v>1</v>
          </cell>
          <cell r="D133">
            <v>37500</v>
          </cell>
          <cell r="E133">
            <v>4.4999999999999998E-2</v>
          </cell>
          <cell r="F133">
            <v>39188</v>
          </cell>
        </row>
        <row r="134">
          <cell r="A134" t="str">
            <v>Caja monofásica 4 circuitos</v>
          </cell>
          <cell r="B134" t="str">
            <v>UN</v>
          </cell>
          <cell r="C134">
            <v>1</v>
          </cell>
          <cell r="D134">
            <v>16000</v>
          </cell>
          <cell r="E134">
            <v>4.4999999999999998E-2</v>
          </cell>
          <cell r="F134">
            <v>16720</v>
          </cell>
        </row>
        <row r="135">
          <cell r="A135" t="str">
            <v>Caja monofásica 2 circuitos</v>
          </cell>
          <cell r="B135" t="str">
            <v>UN</v>
          </cell>
          <cell r="C135">
            <v>1</v>
          </cell>
          <cell r="D135">
            <v>11000</v>
          </cell>
          <cell r="E135">
            <v>4.4999999999999998E-2</v>
          </cell>
          <cell r="F135">
            <v>11495</v>
          </cell>
        </row>
        <row r="136">
          <cell r="A136" t="str">
            <v>Caja doble Conduit</v>
          </cell>
          <cell r="B136" t="str">
            <v>UN</v>
          </cell>
          <cell r="C136">
            <v>1</v>
          </cell>
          <cell r="D136">
            <v>1400</v>
          </cell>
          <cell r="E136">
            <v>4.4999999999999998E-2</v>
          </cell>
          <cell r="F136">
            <v>1463</v>
          </cell>
        </row>
        <row r="137">
          <cell r="A137" t="str">
            <v>Caja Octogonal</v>
          </cell>
          <cell r="B137" t="str">
            <v>UN</v>
          </cell>
          <cell r="C137">
            <v>1</v>
          </cell>
          <cell r="D137">
            <v>980</v>
          </cell>
          <cell r="E137">
            <v>4.4999999999999998E-2</v>
          </cell>
          <cell r="F137">
            <v>1024</v>
          </cell>
        </row>
        <row r="138">
          <cell r="A138" t="str">
            <v>Caja 5800</v>
          </cell>
          <cell r="B138" t="str">
            <v>UN</v>
          </cell>
          <cell r="C138">
            <v>1</v>
          </cell>
          <cell r="D138">
            <v>950</v>
          </cell>
          <cell r="E138">
            <v>4.4999999999999998E-2</v>
          </cell>
          <cell r="F138">
            <v>993</v>
          </cell>
        </row>
        <row r="139">
          <cell r="A139" t="str">
            <v>Caja sencilla Conduit</v>
          </cell>
          <cell r="B139" t="str">
            <v>UN</v>
          </cell>
          <cell r="C139">
            <v>1</v>
          </cell>
          <cell r="D139">
            <v>950</v>
          </cell>
          <cell r="E139">
            <v>4.4999999999999998E-2</v>
          </cell>
          <cell r="F139">
            <v>993</v>
          </cell>
        </row>
        <row r="140">
          <cell r="A140" t="str">
            <v>Caja trifásica 6 circuitos</v>
          </cell>
          <cell r="B140" t="str">
            <v>UN</v>
          </cell>
          <cell r="C140">
            <v>1</v>
          </cell>
          <cell r="D140">
            <v>65500</v>
          </cell>
          <cell r="E140">
            <v>4.4999999999999998E-2</v>
          </cell>
          <cell r="F140">
            <v>68448</v>
          </cell>
        </row>
        <row r="141">
          <cell r="A141" t="str">
            <v>Caja trifásica 18 circuitos</v>
          </cell>
          <cell r="B141" t="str">
            <v>UN</v>
          </cell>
          <cell r="C141">
            <v>1</v>
          </cell>
          <cell r="D141">
            <v>65500</v>
          </cell>
          <cell r="E141">
            <v>4.4999999999999998E-2</v>
          </cell>
          <cell r="F141">
            <v>68448</v>
          </cell>
        </row>
        <row r="142">
          <cell r="A142" t="str">
            <v>Caja para medidor con espacio interruptor</v>
          </cell>
          <cell r="B142" t="str">
            <v>UN</v>
          </cell>
          <cell r="C142">
            <v>1</v>
          </cell>
          <cell r="D142">
            <v>165000</v>
          </cell>
          <cell r="E142">
            <v>4.4999999999999998E-2</v>
          </cell>
          <cell r="F142">
            <v>172425</v>
          </cell>
        </row>
        <row r="143">
          <cell r="A143" t="str">
            <v>Caja Monofásica 4 circuitos</v>
          </cell>
          <cell r="B143" t="str">
            <v>UN</v>
          </cell>
          <cell r="C143">
            <v>1</v>
          </cell>
          <cell r="D143">
            <v>16000</v>
          </cell>
          <cell r="E143">
            <v>4.4999999999999998E-2</v>
          </cell>
          <cell r="F143">
            <v>16720</v>
          </cell>
        </row>
        <row r="144">
          <cell r="A144" t="str">
            <v>Caja monofásica 2 circuitos</v>
          </cell>
          <cell r="B144" t="str">
            <v>UN</v>
          </cell>
          <cell r="C144">
            <v>1</v>
          </cell>
          <cell r="D144">
            <v>11000</v>
          </cell>
          <cell r="E144">
            <v>4.4999999999999998E-2</v>
          </cell>
          <cell r="F144">
            <v>11495</v>
          </cell>
        </row>
        <row r="145">
          <cell r="A145" t="str">
            <v>Canal PVC  Tipo Amazonas</v>
          </cell>
          <cell r="B145" t="str">
            <v>ML</v>
          </cell>
          <cell r="C145">
            <v>1</v>
          </cell>
          <cell r="D145">
            <v>18000</v>
          </cell>
          <cell r="E145">
            <v>4.4999999999999998E-2</v>
          </cell>
          <cell r="F145">
            <v>18810</v>
          </cell>
        </row>
        <row r="146">
          <cell r="A146" t="str">
            <v>Canaleta .8  L=2.40</v>
          </cell>
          <cell r="B146" t="str">
            <v>UN</v>
          </cell>
          <cell r="C146">
            <v>1</v>
          </cell>
          <cell r="D146">
            <v>9744.0000000000018</v>
          </cell>
          <cell r="E146">
            <v>4.4999999999999998E-2</v>
          </cell>
          <cell r="F146">
            <v>10182</v>
          </cell>
        </row>
        <row r="147">
          <cell r="A147" t="str">
            <v>Canaleta Metal C/Divis.10 x 4</v>
          </cell>
          <cell r="B147" t="str">
            <v>UN</v>
          </cell>
          <cell r="C147">
            <v>1</v>
          </cell>
          <cell r="D147">
            <v>13341.25</v>
          </cell>
          <cell r="E147">
            <v>4.4999999999999998E-2</v>
          </cell>
          <cell r="F147">
            <v>13942</v>
          </cell>
        </row>
        <row r="148">
          <cell r="A148" t="str">
            <v>Capacete de 1"</v>
          </cell>
          <cell r="B148" t="str">
            <v>UN</v>
          </cell>
          <cell r="C148">
            <v>1</v>
          </cell>
          <cell r="D148">
            <v>2000</v>
          </cell>
          <cell r="E148">
            <v>4.4999999999999998E-2</v>
          </cell>
          <cell r="F148">
            <v>2090</v>
          </cell>
        </row>
        <row r="149">
          <cell r="A149" t="str">
            <v>Caseton en lona sintética</v>
          </cell>
          <cell r="B149" t="str">
            <v>M2</v>
          </cell>
          <cell r="C149">
            <v>1</v>
          </cell>
          <cell r="D149">
            <v>15000</v>
          </cell>
          <cell r="E149">
            <v>4.4999999999999998E-2</v>
          </cell>
          <cell r="F149">
            <v>15675</v>
          </cell>
        </row>
        <row r="150">
          <cell r="A150" t="str">
            <v xml:space="preserve">Cemento gris </v>
          </cell>
          <cell r="B150" t="str">
            <v>KG</v>
          </cell>
          <cell r="C150">
            <v>1</v>
          </cell>
          <cell r="D150">
            <v>336</v>
          </cell>
          <cell r="E150">
            <v>4.4999999999999998E-2</v>
          </cell>
          <cell r="F150">
            <v>351</v>
          </cell>
          <cell r="G150" t="str">
            <v>Bulto de 50 Kilogramos, puesto en obra</v>
          </cell>
        </row>
        <row r="151">
          <cell r="A151" t="str">
            <v xml:space="preserve">Cemento blanco </v>
          </cell>
          <cell r="B151" t="str">
            <v>KG</v>
          </cell>
          <cell r="C151">
            <v>1</v>
          </cell>
          <cell r="D151">
            <v>1200</v>
          </cell>
          <cell r="E151">
            <v>4.4999999999999998E-2</v>
          </cell>
          <cell r="F151">
            <v>1254</v>
          </cell>
        </row>
        <row r="152">
          <cell r="A152" t="str">
            <v>Cerradura Inafer C-998 Madera</v>
          </cell>
          <cell r="B152" t="str">
            <v>UN</v>
          </cell>
          <cell r="C152">
            <v>1</v>
          </cell>
          <cell r="D152">
            <v>30900</v>
          </cell>
          <cell r="E152">
            <v>4.4999999999999998E-2</v>
          </cell>
          <cell r="F152">
            <v>32291</v>
          </cell>
        </row>
        <row r="153">
          <cell r="A153" t="str">
            <v>Cerradura Shalage Ref A30D - terraza, Georgia</v>
          </cell>
          <cell r="B153" t="str">
            <v>UN</v>
          </cell>
          <cell r="C153">
            <v>1</v>
          </cell>
          <cell r="D153">
            <v>35000</v>
          </cell>
          <cell r="E153">
            <v>4.4999999999999998E-2</v>
          </cell>
          <cell r="F153">
            <v>36575</v>
          </cell>
        </row>
        <row r="154">
          <cell r="A154" t="str">
            <v>Cerradura Shalage Ref B362 Doble cilindro</v>
          </cell>
          <cell r="B154" t="str">
            <v>UN</v>
          </cell>
          <cell r="C154">
            <v>1</v>
          </cell>
          <cell r="D154">
            <v>65000</v>
          </cell>
          <cell r="E154">
            <v>4.4999999999999998E-2</v>
          </cell>
          <cell r="F154">
            <v>67925</v>
          </cell>
        </row>
        <row r="155">
          <cell r="A155" t="str">
            <v>Cerradura Schlage T.A. Econ./Gold</v>
          </cell>
          <cell r="B155" t="str">
            <v>UN</v>
          </cell>
          <cell r="C155">
            <v>1</v>
          </cell>
          <cell r="D155">
            <v>14400</v>
          </cell>
          <cell r="E155">
            <v>4.4999999999999998E-2</v>
          </cell>
          <cell r="F155">
            <v>15048</v>
          </cell>
        </row>
        <row r="156">
          <cell r="A156" t="str">
            <v>Cerradura Gato doble cerrojo/210400</v>
          </cell>
          <cell r="B156" t="str">
            <v>UN</v>
          </cell>
          <cell r="C156">
            <v>1</v>
          </cell>
          <cell r="D156">
            <v>34200</v>
          </cell>
          <cell r="E156">
            <v>4.4999999999999998E-2</v>
          </cell>
          <cell r="F156">
            <v>35739</v>
          </cell>
        </row>
        <row r="157">
          <cell r="A157" t="str">
            <v>Cerradura YALE 170 1/4</v>
          </cell>
          <cell r="B157" t="str">
            <v>UN</v>
          </cell>
          <cell r="C157">
            <v>1</v>
          </cell>
          <cell r="D157">
            <v>41850</v>
          </cell>
          <cell r="E157">
            <v>4.4999999999999998E-2</v>
          </cell>
          <cell r="F157">
            <v>43733</v>
          </cell>
        </row>
        <row r="158">
          <cell r="A158" t="str">
            <v>Cerradura YALE doble pasador 987-1 1/4</v>
          </cell>
          <cell r="B158" t="str">
            <v>UN</v>
          </cell>
          <cell r="C158">
            <v>1</v>
          </cell>
          <cell r="D158">
            <v>54800</v>
          </cell>
          <cell r="E158">
            <v>4.4999999999999998E-2</v>
          </cell>
          <cell r="F158">
            <v>57266</v>
          </cell>
        </row>
        <row r="159">
          <cell r="A159" t="str">
            <v>Cerradura de alcoba en poma metálica</v>
          </cell>
          <cell r="B159" t="str">
            <v>UN</v>
          </cell>
          <cell r="C159">
            <v>1</v>
          </cell>
          <cell r="D159">
            <v>40550</v>
          </cell>
          <cell r="E159">
            <v>4.4999999999999998E-2</v>
          </cell>
          <cell r="F159">
            <v>42375</v>
          </cell>
        </row>
        <row r="160">
          <cell r="A160" t="str">
            <v>Cerradura puerta discapacitados 63 AA - F30 B A &amp; A</v>
          </cell>
          <cell r="B160" t="str">
            <v>UN</v>
          </cell>
          <cell r="C160">
            <v>1</v>
          </cell>
          <cell r="D160">
            <v>100000</v>
          </cell>
          <cell r="E160">
            <v>4.4999999999999998E-2</v>
          </cell>
          <cell r="F160">
            <v>104500</v>
          </cell>
        </row>
        <row r="161">
          <cell r="A161" t="str">
            <v>Chazo p/tornillo 1/8" x 1 1/4</v>
          </cell>
          <cell r="B161" t="str">
            <v>UN</v>
          </cell>
          <cell r="C161">
            <v>1</v>
          </cell>
          <cell r="D161">
            <v>634.5</v>
          </cell>
          <cell r="E161">
            <v>4.4999999999999998E-2</v>
          </cell>
          <cell r="F161">
            <v>663</v>
          </cell>
        </row>
        <row r="162">
          <cell r="A162" t="str">
            <v>Cheque red white roscado de   1/2"; incluye accesorios</v>
          </cell>
          <cell r="B162" t="str">
            <v>UN</v>
          </cell>
          <cell r="C162">
            <v>1</v>
          </cell>
          <cell r="D162">
            <v>28000</v>
          </cell>
          <cell r="E162">
            <v>4.4999999999999998E-2</v>
          </cell>
          <cell r="F162">
            <v>29260</v>
          </cell>
        </row>
        <row r="163">
          <cell r="A163" t="str">
            <v>Cheque red white roscado  3/4"; incluye accesorios</v>
          </cell>
          <cell r="B163" t="str">
            <v>UN</v>
          </cell>
          <cell r="C163">
            <v>1</v>
          </cell>
          <cell r="D163">
            <v>38000</v>
          </cell>
          <cell r="E163">
            <v>4.4999999999999998E-2</v>
          </cell>
          <cell r="F163">
            <v>39710</v>
          </cell>
        </row>
        <row r="164">
          <cell r="A164" t="str">
            <v>Cheque red white roscado de 1"; incluye accesorios</v>
          </cell>
          <cell r="B164" t="str">
            <v>UN</v>
          </cell>
          <cell r="C164">
            <v>1</v>
          </cell>
          <cell r="D164">
            <v>52000</v>
          </cell>
          <cell r="E164">
            <v>4.4999999999999998E-2</v>
          </cell>
          <cell r="F164">
            <v>54340</v>
          </cell>
        </row>
        <row r="165">
          <cell r="A165" t="str">
            <v>Valvula - Cheque cortina HICC Helbert  1 1/4" ; incluye accesorios</v>
          </cell>
          <cell r="B165" t="str">
            <v>UN</v>
          </cell>
          <cell r="C165">
            <v>1</v>
          </cell>
          <cell r="D165">
            <v>105000</v>
          </cell>
          <cell r="E165">
            <v>4.4999999999999998E-2</v>
          </cell>
          <cell r="F165">
            <v>109725</v>
          </cell>
        </row>
        <row r="166">
          <cell r="A166" t="str">
            <v>Valvula - Cheque cortina HICC Helbert  1 1/2" ; incluye accesorios</v>
          </cell>
          <cell r="B166" t="str">
            <v>UN</v>
          </cell>
          <cell r="C166">
            <v>1</v>
          </cell>
          <cell r="D166">
            <v>160000</v>
          </cell>
          <cell r="E166">
            <v>4.4999999999999998E-2</v>
          </cell>
          <cell r="F166">
            <v>167200</v>
          </cell>
        </row>
        <row r="167">
          <cell r="A167" t="str">
            <v>Valvula - Cheque cortina HICC Helbert  2" ; incluye accesorios</v>
          </cell>
          <cell r="B167" t="str">
            <v>UN</v>
          </cell>
          <cell r="C167">
            <v>1</v>
          </cell>
          <cell r="D167">
            <v>253000</v>
          </cell>
          <cell r="E167">
            <v>4.4999999999999998E-2</v>
          </cell>
          <cell r="F167">
            <v>264385</v>
          </cell>
        </row>
        <row r="168">
          <cell r="A168" t="str">
            <v>Valvula - Cheque cortina HICC Helbert   3" ; incluye accesorios</v>
          </cell>
          <cell r="B168" t="str">
            <v>UN</v>
          </cell>
          <cell r="C168">
            <v>1</v>
          </cell>
          <cell r="D168">
            <v>582000</v>
          </cell>
          <cell r="E168">
            <v>4.4999999999999998E-2</v>
          </cell>
          <cell r="F168">
            <v>608190</v>
          </cell>
        </row>
        <row r="169">
          <cell r="A169" t="str">
            <v>Cinta Aislante</v>
          </cell>
          <cell r="B169" t="str">
            <v>UN</v>
          </cell>
          <cell r="C169">
            <v>1</v>
          </cell>
          <cell r="D169">
            <v>1300</v>
          </cell>
          <cell r="E169">
            <v>4.4999999999999998E-2</v>
          </cell>
          <cell r="F169">
            <v>1359</v>
          </cell>
        </row>
        <row r="170">
          <cell r="A170" t="str">
            <v>Codo de Bajante 45º Amazonas</v>
          </cell>
          <cell r="B170" t="str">
            <v>UN</v>
          </cell>
          <cell r="C170">
            <v>1</v>
          </cell>
          <cell r="D170">
            <v>3890</v>
          </cell>
          <cell r="E170">
            <v>4.4999999999999998E-2</v>
          </cell>
          <cell r="F170">
            <v>4065</v>
          </cell>
        </row>
        <row r="171">
          <cell r="A171" t="str">
            <v>Codo 90º 1/4 CxC 3"</v>
          </cell>
          <cell r="B171" t="str">
            <v>UN</v>
          </cell>
          <cell r="C171">
            <v>1</v>
          </cell>
          <cell r="D171">
            <v>3510</v>
          </cell>
          <cell r="E171">
            <v>4.4999999999999998E-2</v>
          </cell>
          <cell r="F171">
            <v>3668</v>
          </cell>
        </row>
        <row r="172">
          <cell r="A172" t="str">
            <v>Codo 90º 1/4 CxC 4"</v>
          </cell>
          <cell r="B172" t="str">
            <v>UN</v>
          </cell>
          <cell r="C172">
            <v>1</v>
          </cell>
          <cell r="D172">
            <v>6430</v>
          </cell>
          <cell r="E172">
            <v>4.4999999999999998E-2</v>
          </cell>
          <cell r="F172">
            <v>6719</v>
          </cell>
        </row>
        <row r="173">
          <cell r="A173" t="str">
            <v>Codo 90º Pres.PVC 2"</v>
          </cell>
          <cell r="B173" t="str">
            <v>UN</v>
          </cell>
          <cell r="C173">
            <v>1</v>
          </cell>
          <cell r="D173">
            <v>6300</v>
          </cell>
          <cell r="E173">
            <v>4.4999999999999998E-2</v>
          </cell>
          <cell r="F173">
            <v>6584</v>
          </cell>
        </row>
        <row r="174">
          <cell r="A174" t="str">
            <v>Codo 90º Pres.PVC 1"</v>
          </cell>
          <cell r="B174" t="str">
            <v>UN</v>
          </cell>
          <cell r="C174">
            <v>1</v>
          </cell>
          <cell r="D174">
            <v>1000</v>
          </cell>
          <cell r="E174">
            <v>4.4999999999999998E-2</v>
          </cell>
          <cell r="F174">
            <v>1045</v>
          </cell>
        </row>
        <row r="175">
          <cell r="A175" t="str">
            <v>Codo 90º Pres.PVC 1/2"</v>
          </cell>
          <cell r="B175" t="str">
            <v>UN</v>
          </cell>
          <cell r="C175">
            <v>1</v>
          </cell>
          <cell r="D175">
            <v>270</v>
          </cell>
          <cell r="E175">
            <v>4.4999999999999998E-2</v>
          </cell>
          <cell r="F175">
            <v>282</v>
          </cell>
        </row>
        <row r="176">
          <cell r="A176" t="str">
            <v>Codo 90º Pres.PVC 3/4"</v>
          </cell>
          <cell r="B176" t="str">
            <v>UN</v>
          </cell>
          <cell r="C176">
            <v>1</v>
          </cell>
          <cell r="D176">
            <v>420</v>
          </cell>
          <cell r="E176">
            <v>4.4999999999999998E-2</v>
          </cell>
          <cell r="F176">
            <v>439</v>
          </cell>
        </row>
        <row r="177">
          <cell r="A177" t="str">
            <v>Codo 90º Pres.PVC 1 1/2"</v>
          </cell>
          <cell r="B177" t="str">
            <v>UN</v>
          </cell>
          <cell r="C177">
            <v>1</v>
          </cell>
          <cell r="D177">
            <v>3800</v>
          </cell>
          <cell r="E177">
            <v>4.4999999999999998E-2</v>
          </cell>
          <cell r="F177">
            <v>3971</v>
          </cell>
        </row>
        <row r="178">
          <cell r="A178" t="str">
            <v>Codo H.G: 1/2"</v>
          </cell>
          <cell r="B178" t="str">
            <v>UN</v>
          </cell>
          <cell r="C178">
            <v>1</v>
          </cell>
          <cell r="D178">
            <v>615</v>
          </cell>
          <cell r="E178">
            <v>4.4999999999999998E-2</v>
          </cell>
          <cell r="F178">
            <v>643</v>
          </cell>
        </row>
        <row r="179">
          <cell r="A179" t="str">
            <v>Codo PVC-P 3/4"</v>
          </cell>
          <cell r="B179" t="str">
            <v>UN</v>
          </cell>
          <cell r="C179">
            <v>1</v>
          </cell>
          <cell r="D179">
            <v>556</v>
          </cell>
          <cell r="E179">
            <v>4.4999999999999998E-2</v>
          </cell>
          <cell r="F179">
            <v>581</v>
          </cell>
        </row>
        <row r="180">
          <cell r="A180" t="str">
            <v>Codo PVC-P 1/2"</v>
          </cell>
          <cell r="B180" t="str">
            <v>UN</v>
          </cell>
          <cell r="C180">
            <v>1</v>
          </cell>
          <cell r="D180">
            <v>335</v>
          </cell>
          <cell r="E180">
            <v>4.4999999999999998E-2</v>
          </cell>
          <cell r="F180">
            <v>350</v>
          </cell>
        </row>
        <row r="181">
          <cell r="A181" t="str">
            <v>Codo PVC-S  22,5º</v>
          </cell>
          <cell r="B181" t="str">
            <v>UN</v>
          </cell>
          <cell r="C181">
            <v>1</v>
          </cell>
          <cell r="D181">
            <v>2500</v>
          </cell>
          <cell r="E181">
            <v>4.4999999999999998E-2</v>
          </cell>
          <cell r="F181">
            <v>2613</v>
          </cell>
        </row>
        <row r="182">
          <cell r="A182" t="str">
            <v>Codo 90º  CxC Sanitario 2"</v>
          </cell>
          <cell r="B182" t="str">
            <v>UN</v>
          </cell>
          <cell r="C182">
            <v>1</v>
          </cell>
          <cell r="D182">
            <v>1850</v>
          </cell>
          <cell r="E182">
            <v>4.4999999999999998E-2</v>
          </cell>
          <cell r="F182">
            <v>1933</v>
          </cell>
        </row>
        <row r="183">
          <cell r="A183" t="str">
            <v>Codo 90º  CxC Sanitario 3"</v>
          </cell>
          <cell r="B183" t="str">
            <v>UN</v>
          </cell>
          <cell r="C183">
            <v>1</v>
          </cell>
          <cell r="D183">
            <v>4100</v>
          </cell>
          <cell r="E183">
            <v>4.4999999999999998E-2</v>
          </cell>
          <cell r="F183">
            <v>4285</v>
          </cell>
        </row>
        <row r="184">
          <cell r="A184" t="str">
            <v>Codo 90º  CxC Sanitario 4"</v>
          </cell>
          <cell r="B184" t="str">
            <v>UN</v>
          </cell>
          <cell r="C184">
            <v>1</v>
          </cell>
          <cell r="D184">
            <v>7950</v>
          </cell>
          <cell r="E184">
            <v>4.4999999999999998E-2</v>
          </cell>
          <cell r="F184">
            <v>8308</v>
          </cell>
        </row>
        <row r="185">
          <cell r="A185" t="str">
            <v>Concreto de 2,000 p.s.i.</v>
          </cell>
          <cell r="B185" t="str">
            <v>M3</v>
          </cell>
          <cell r="C185">
            <v>1</v>
          </cell>
          <cell r="D185">
            <v>245321</v>
          </cell>
          <cell r="E185">
            <v>0</v>
          </cell>
          <cell r="F185">
            <v>245321</v>
          </cell>
        </row>
        <row r="186">
          <cell r="A186" t="str">
            <v>Concreto de 2,500 p.s.i.</v>
          </cell>
          <cell r="B186" t="str">
            <v>M3</v>
          </cell>
          <cell r="C186">
            <v>1</v>
          </cell>
          <cell r="D186">
            <v>247310</v>
          </cell>
          <cell r="E186">
            <v>0</v>
          </cell>
          <cell r="F186">
            <v>247310</v>
          </cell>
        </row>
        <row r="187">
          <cell r="A187" t="str">
            <v>Concreto de 3,000 p.s.i.</v>
          </cell>
          <cell r="B187" t="str">
            <v>M3</v>
          </cell>
          <cell r="C187">
            <v>1</v>
          </cell>
          <cell r="D187">
            <v>260080</v>
          </cell>
          <cell r="E187">
            <v>0</v>
          </cell>
          <cell r="F187">
            <v>260080</v>
          </cell>
        </row>
        <row r="188">
          <cell r="A188" t="str">
            <v>Conector resorte rojo</v>
          </cell>
          <cell r="B188" t="str">
            <v>UN</v>
          </cell>
          <cell r="C188">
            <v>1</v>
          </cell>
          <cell r="D188">
            <v>850</v>
          </cell>
          <cell r="E188">
            <v>4.4999999999999998E-2</v>
          </cell>
          <cell r="F188">
            <v>888</v>
          </cell>
        </row>
        <row r="189">
          <cell r="A189" t="str">
            <v>Conector para varilla cooper weld</v>
          </cell>
          <cell r="B189" t="str">
            <v>UN</v>
          </cell>
          <cell r="C189">
            <v>1</v>
          </cell>
          <cell r="D189">
            <v>4500</v>
          </cell>
          <cell r="E189">
            <v>4.4999999999999998E-2</v>
          </cell>
          <cell r="F189">
            <v>4703</v>
          </cell>
        </row>
        <row r="190">
          <cell r="A190" t="str">
            <v>Correa Z HR 305 x 80 Cal. 14 Long.6 m.</v>
          </cell>
          <cell r="B190" t="str">
            <v>ML</v>
          </cell>
          <cell r="C190">
            <v>1</v>
          </cell>
          <cell r="D190">
            <v>58085</v>
          </cell>
          <cell r="E190">
            <v>4.4999999999999998E-2</v>
          </cell>
          <cell r="F190">
            <v>60699</v>
          </cell>
        </row>
        <row r="191">
          <cell r="A191" t="str">
            <v>Cortina enrrollableBlackout</v>
          </cell>
          <cell r="B191" t="str">
            <v>M2</v>
          </cell>
          <cell r="C191">
            <v>1</v>
          </cell>
          <cell r="D191">
            <v>30000</v>
          </cell>
          <cell r="E191">
            <v>4.4999999999999998E-2</v>
          </cell>
          <cell r="F191">
            <v>31350</v>
          </cell>
        </row>
        <row r="192">
          <cell r="A192" t="str">
            <v>Cerco ordinario 3M</v>
          </cell>
          <cell r="B192" t="str">
            <v>ML</v>
          </cell>
          <cell r="C192">
            <v>1</v>
          </cell>
          <cell r="D192">
            <v>1550</v>
          </cell>
          <cell r="E192">
            <v>4.4999999999999998E-2</v>
          </cell>
          <cell r="F192">
            <v>1620</v>
          </cell>
        </row>
        <row r="193">
          <cell r="A193" t="str">
            <v>Curva galvanizada de 1"</v>
          </cell>
          <cell r="B193" t="str">
            <v>UN</v>
          </cell>
          <cell r="C193">
            <v>1</v>
          </cell>
          <cell r="D193">
            <v>6600</v>
          </cell>
          <cell r="E193">
            <v>4.4999999999999998E-2</v>
          </cell>
          <cell r="F193">
            <v>6897</v>
          </cell>
        </row>
        <row r="194">
          <cell r="A194" t="str">
            <v>Desperdicio acero 3%</v>
          </cell>
          <cell r="B194" t="str">
            <v>%</v>
          </cell>
          <cell r="C194">
            <v>1</v>
          </cell>
          <cell r="D194">
            <v>84</v>
          </cell>
          <cell r="E194">
            <v>4.4999999999999998E-2</v>
          </cell>
          <cell r="F194">
            <v>88</v>
          </cell>
        </row>
        <row r="195">
          <cell r="A195" t="str">
            <v>Detergentes, ácidos</v>
          </cell>
          <cell r="B195" t="str">
            <v>GL</v>
          </cell>
          <cell r="C195">
            <v>1</v>
          </cell>
          <cell r="D195">
            <v>750</v>
          </cell>
          <cell r="E195">
            <v>4.4999999999999998E-2</v>
          </cell>
          <cell r="F195">
            <v>784</v>
          </cell>
        </row>
        <row r="196">
          <cell r="A196" t="str">
            <v>Enchape de mesón en madera Cedro</v>
          </cell>
          <cell r="B196" t="str">
            <v>M2</v>
          </cell>
          <cell r="C196">
            <v>1</v>
          </cell>
          <cell r="D196">
            <v>95000</v>
          </cell>
          <cell r="E196">
            <v>4.4999999999999998E-2</v>
          </cell>
          <cell r="F196">
            <v>99275</v>
          </cell>
        </row>
        <row r="197">
          <cell r="A197" t="str">
            <v>Escuadra metálica para anclaje</v>
          </cell>
          <cell r="B197" t="str">
            <v>UN</v>
          </cell>
          <cell r="C197">
            <v>1</v>
          </cell>
          <cell r="D197">
            <v>3000</v>
          </cell>
          <cell r="E197">
            <v>4.4999999999999998E-2</v>
          </cell>
          <cell r="F197">
            <v>3135</v>
          </cell>
        </row>
        <row r="198">
          <cell r="A198" t="str">
            <v>Esfumado 20,5 x 20,5</v>
          </cell>
          <cell r="B198" t="str">
            <v>M2</v>
          </cell>
          <cell r="C198">
            <v>1</v>
          </cell>
          <cell r="D198">
            <v>12400</v>
          </cell>
          <cell r="E198">
            <v>4.4999999999999998E-2</v>
          </cell>
          <cell r="F198">
            <v>12958</v>
          </cell>
        </row>
        <row r="199">
          <cell r="A199" t="str">
            <v>Esmalte sobre reja</v>
          </cell>
          <cell r="B199" t="str">
            <v>M2</v>
          </cell>
          <cell r="C199">
            <v>1</v>
          </cell>
          <cell r="D199">
            <v>2500</v>
          </cell>
          <cell r="E199">
            <v>4.4999999999999998E-2</v>
          </cell>
          <cell r="F199">
            <v>2613</v>
          </cell>
        </row>
        <row r="200">
          <cell r="A200" t="str">
            <v>Esmalte mate supersintético</v>
          </cell>
          <cell r="B200" t="str">
            <v>GL</v>
          </cell>
          <cell r="C200">
            <v>1</v>
          </cell>
          <cell r="D200">
            <v>52200</v>
          </cell>
          <cell r="E200">
            <v>4.4999999999999998E-2</v>
          </cell>
          <cell r="F200">
            <v>54549</v>
          </cell>
        </row>
        <row r="201">
          <cell r="A201" t="str">
            <v>Esmalte sintético para señalización</v>
          </cell>
          <cell r="B201" t="str">
            <v>GL</v>
          </cell>
          <cell r="C201">
            <v>1</v>
          </cell>
          <cell r="D201">
            <v>48000</v>
          </cell>
          <cell r="E201">
            <v>4.4999999999999998E-2</v>
          </cell>
          <cell r="F201">
            <v>50160</v>
          </cell>
        </row>
        <row r="202">
          <cell r="A202" t="str">
            <v>Esmalte sintético Pintulux</v>
          </cell>
          <cell r="B202" t="str">
            <v>GL</v>
          </cell>
          <cell r="C202">
            <v>1</v>
          </cell>
          <cell r="D202">
            <v>45000</v>
          </cell>
          <cell r="E202">
            <v>4.4999999999999998E-2</v>
          </cell>
          <cell r="F202">
            <v>47025</v>
          </cell>
        </row>
        <row r="203">
          <cell r="A203" t="str">
            <v>Esmalte epoxico Epoxibler 2 componentes</v>
          </cell>
          <cell r="B203" t="str">
            <v>GL</v>
          </cell>
          <cell r="C203">
            <v>1</v>
          </cell>
          <cell r="D203">
            <v>108000</v>
          </cell>
          <cell r="E203">
            <v>4.4999999999999998E-2</v>
          </cell>
          <cell r="F203">
            <v>112860</v>
          </cell>
        </row>
        <row r="204">
          <cell r="A204" t="str">
            <v xml:space="preserve">Estuco </v>
          </cell>
          <cell r="B204" t="str">
            <v>KG</v>
          </cell>
          <cell r="C204">
            <v>1</v>
          </cell>
          <cell r="D204">
            <v>5000</v>
          </cell>
          <cell r="E204">
            <v>4.4999999999999998E-2</v>
          </cell>
          <cell r="F204">
            <v>5225</v>
          </cell>
        </row>
        <row r="205">
          <cell r="A205" t="str">
            <v>Espejo biselado de 4 mm</v>
          </cell>
          <cell r="B205" t="str">
            <v>M2</v>
          </cell>
          <cell r="C205">
            <v>1</v>
          </cell>
          <cell r="D205">
            <v>70000</v>
          </cell>
          <cell r="E205">
            <v>4.4999999999999998E-2</v>
          </cell>
          <cell r="F205">
            <v>73150</v>
          </cell>
        </row>
        <row r="206">
          <cell r="A206" t="str">
            <v>Disolvente Thinner</v>
          </cell>
          <cell r="B206" t="str">
            <v>GL</v>
          </cell>
          <cell r="C206">
            <v>1</v>
          </cell>
          <cell r="D206">
            <v>12250</v>
          </cell>
          <cell r="E206">
            <v>4.4999999999999998E-2</v>
          </cell>
          <cell r="F206">
            <v>12801</v>
          </cell>
        </row>
        <row r="207">
          <cell r="A207" t="str">
            <v>Ducha Galaxia sencilla</v>
          </cell>
          <cell r="B207" t="str">
            <v>UN</v>
          </cell>
          <cell r="C207">
            <v>1</v>
          </cell>
          <cell r="D207">
            <v>23200</v>
          </cell>
          <cell r="E207">
            <v>4.4999999999999998E-2</v>
          </cell>
          <cell r="F207">
            <v>24244</v>
          </cell>
        </row>
        <row r="208">
          <cell r="A208" t="str">
            <v>Durmiente abarco 4M</v>
          </cell>
          <cell r="B208" t="str">
            <v>ML</v>
          </cell>
          <cell r="C208">
            <v>1</v>
          </cell>
          <cell r="D208">
            <v>1913</v>
          </cell>
          <cell r="E208">
            <v>4.4999999999999998E-2</v>
          </cell>
          <cell r="F208">
            <v>1999</v>
          </cell>
        </row>
        <row r="209">
          <cell r="A209" t="str">
            <v>Durmiente ordinario 3 m</v>
          </cell>
          <cell r="B209" t="str">
            <v>ML</v>
          </cell>
          <cell r="C209">
            <v>1</v>
          </cell>
          <cell r="D209">
            <v>367</v>
          </cell>
          <cell r="E209">
            <v>4.4999999999999998E-2</v>
          </cell>
          <cell r="F209">
            <v>384</v>
          </cell>
        </row>
        <row r="210">
          <cell r="A210" t="str">
            <v>Gancho teja eternit</v>
          </cell>
          <cell r="B210" t="str">
            <v>UN</v>
          </cell>
          <cell r="C210">
            <v>1</v>
          </cell>
          <cell r="D210">
            <v>190</v>
          </cell>
          <cell r="E210">
            <v>4.4999999999999998E-2</v>
          </cell>
          <cell r="F210">
            <v>199</v>
          </cell>
        </row>
        <row r="211">
          <cell r="A211" t="str">
            <v>Gancho Tensor GalvanizadoTipo comercial 5/16 x 5"</v>
          </cell>
          <cell r="B211" t="str">
            <v>UN</v>
          </cell>
          <cell r="C211">
            <v>1</v>
          </cell>
          <cell r="D211">
            <v>2680</v>
          </cell>
          <cell r="E211">
            <v>4.4999999999999998E-2</v>
          </cell>
          <cell r="F211">
            <v>2801</v>
          </cell>
        </row>
        <row r="212">
          <cell r="A212" t="str">
            <v xml:space="preserve">Gancho galvanizado con platina </v>
          </cell>
          <cell r="B212" t="str">
            <v>UN</v>
          </cell>
          <cell r="C212">
            <v>1</v>
          </cell>
          <cell r="D212">
            <v>11500</v>
          </cell>
          <cell r="E212">
            <v>4.4999999999999998E-2</v>
          </cell>
          <cell r="F212">
            <v>12018</v>
          </cell>
        </row>
        <row r="213">
          <cell r="A213" t="str">
            <v>Gravilla de rio (viaje 5 m3)</v>
          </cell>
          <cell r="B213" t="str">
            <v>M3</v>
          </cell>
          <cell r="C213">
            <v>1</v>
          </cell>
          <cell r="D213">
            <v>44138</v>
          </cell>
          <cell r="E213">
            <v>4.4999999999999998E-2</v>
          </cell>
          <cell r="F213">
            <v>46124</v>
          </cell>
          <cell r="G213" t="str">
            <v>Por viaje de 5 metros cúbicos</v>
          </cell>
        </row>
        <row r="214">
          <cell r="A214" t="str">
            <v>Granito Pulido para mesones</v>
          </cell>
          <cell r="B214" t="str">
            <v>M2</v>
          </cell>
          <cell r="C214">
            <v>1</v>
          </cell>
          <cell r="D214">
            <v>24530</v>
          </cell>
          <cell r="E214">
            <v>0</v>
          </cell>
          <cell r="F214">
            <v>24530</v>
          </cell>
        </row>
        <row r="215">
          <cell r="A215" t="str">
            <v>Granito No.3</v>
          </cell>
          <cell r="B215" t="str">
            <v>Bulto</v>
          </cell>
          <cell r="C215">
            <v>1</v>
          </cell>
          <cell r="D215">
            <v>20000</v>
          </cell>
          <cell r="E215">
            <v>4.4999999999999998E-2</v>
          </cell>
          <cell r="F215">
            <v>20900</v>
          </cell>
        </row>
        <row r="216">
          <cell r="A216" t="str">
            <v>Gravilla mona Nº 2</v>
          </cell>
          <cell r="B216" t="str">
            <v>Bulto</v>
          </cell>
          <cell r="C216">
            <v>1</v>
          </cell>
          <cell r="D216">
            <v>18000</v>
          </cell>
          <cell r="E216">
            <v>4.4999999999999998E-2</v>
          </cell>
          <cell r="F216">
            <v>18810</v>
          </cell>
        </row>
        <row r="217">
          <cell r="A217" t="str">
            <v>Guaya 1/8"</v>
          </cell>
          <cell r="B217" t="str">
            <v>ML</v>
          </cell>
          <cell r="C217">
            <v>1</v>
          </cell>
          <cell r="D217">
            <v>500</v>
          </cell>
          <cell r="E217">
            <v>4.4999999999999998E-2</v>
          </cell>
          <cell r="F217">
            <v>523</v>
          </cell>
        </row>
        <row r="218">
          <cell r="A218" t="str">
            <v>Formaleta cedro macho</v>
          </cell>
          <cell r="B218" t="str">
            <v>m2</v>
          </cell>
          <cell r="C218">
            <v>1</v>
          </cell>
          <cell r="D218">
            <v>25000</v>
          </cell>
          <cell r="E218">
            <v>4.4999999999999998E-2</v>
          </cell>
          <cell r="F218">
            <v>26125</v>
          </cell>
        </row>
        <row r="219">
          <cell r="A219" t="str">
            <v>Flotador 3/4 plg - bronce, incluye accesorios</v>
          </cell>
          <cell r="B219" t="str">
            <v>UN</v>
          </cell>
          <cell r="C219">
            <v>1</v>
          </cell>
          <cell r="D219">
            <v>50000</v>
          </cell>
          <cell r="E219">
            <v>4.4999999999999998E-2</v>
          </cell>
          <cell r="F219">
            <v>52250</v>
          </cell>
        </row>
        <row r="220">
          <cell r="A220" t="str">
            <v>Flotador mecánico 1" Incluye accesorios</v>
          </cell>
          <cell r="B220" t="str">
            <v>UN</v>
          </cell>
          <cell r="C220">
            <v>1</v>
          </cell>
          <cell r="D220">
            <v>85000</v>
          </cell>
          <cell r="E220">
            <v>4.4999999999999998E-2</v>
          </cell>
          <cell r="F220">
            <v>88825</v>
          </cell>
        </row>
        <row r="221">
          <cell r="A221" t="str">
            <v>Falleva con portacandado</v>
          </cell>
          <cell r="B221" t="str">
            <v>UN</v>
          </cell>
          <cell r="C221">
            <v>1</v>
          </cell>
          <cell r="D221">
            <v>15000</v>
          </cell>
          <cell r="E221">
            <v>4.4999999999999998E-2</v>
          </cell>
          <cell r="F221">
            <v>15675</v>
          </cell>
        </row>
        <row r="222">
          <cell r="A222" t="str">
            <v xml:space="preserve">Falleva  </v>
          </cell>
          <cell r="B222" t="str">
            <v>UN</v>
          </cell>
          <cell r="C222">
            <v>1</v>
          </cell>
          <cell r="D222">
            <v>7800</v>
          </cell>
          <cell r="E222">
            <v>4.4999999999999998E-2</v>
          </cell>
          <cell r="F222">
            <v>8151</v>
          </cell>
        </row>
        <row r="223">
          <cell r="A223" t="str">
            <v>Guardaescoba granito  7 X 33</v>
          </cell>
          <cell r="B223" t="str">
            <v>Ml</v>
          </cell>
          <cell r="C223">
            <v>1</v>
          </cell>
          <cell r="D223">
            <v>9000</v>
          </cell>
          <cell r="E223">
            <v>4.4999999999999998E-2</v>
          </cell>
          <cell r="F223">
            <v>9405</v>
          </cell>
        </row>
        <row r="224">
          <cell r="A224" t="str">
            <v>Guardaescoba granito pulido media caña; tipo alfa</v>
          </cell>
          <cell r="B224" t="str">
            <v>Ml</v>
          </cell>
          <cell r="C224">
            <v>1</v>
          </cell>
          <cell r="D224">
            <v>35000</v>
          </cell>
          <cell r="E224">
            <v>4.4999999999999998E-2</v>
          </cell>
          <cell r="F224">
            <v>36575</v>
          </cell>
        </row>
        <row r="225">
          <cell r="A225" t="str">
            <v>Hidrosello Canal Amazonas</v>
          </cell>
          <cell r="B225" t="str">
            <v>UN</v>
          </cell>
          <cell r="C225">
            <v>1</v>
          </cell>
          <cell r="D225">
            <v>1028</v>
          </cell>
          <cell r="E225">
            <v>4.4999999999999998E-2</v>
          </cell>
          <cell r="F225">
            <v>1074</v>
          </cell>
        </row>
        <row r="226">
          <cell r="A226" t="str">
            <v>Interruptor doble</v>
          </cell>
          <cell r="B226" t="str">
            <v>UN</v>
          </cell>
          <cell r="C226">
            <v>1</v>
          </cell>
          <cell r="D226">
            <v>3173</v>
          </cell>
          <cell r="E226">
            <v>4.4999999999999998E-2</v>
          </cell>
          <cell r="F226">
            <v>3316</v>
          </cell>
        </row>
        <row r="227">
          <cell r="A227" t="str">
            <v xml:space="preserve">Interruptor sencillo </v>
          </cell>
          <cell r="B227" t="str">
            <v>UN</v>
          </cell>
          <cell r="C227">
            <v>1</v>
          </cell>
          <cell r="D227">
            <v>2180</v>
          </cell>
          <cell r="E227">
            <v>4.4999999999999998E-2</v>
          </cell>
          <cell r="F227">
            <v>2278</v>
          </cell>
        </row>
        <row r="228">
          <cell r="A228" t="str">
            <v>Interruptor Tipo industrial de 3 x 16/63 amp</v>
          </cell>
          <cell r="B228" t="str">
            <v>UN</v>
          </cell>
          <cell r="C228">
            <v>1</v>
          </cell>
          <cell r="D228">
            <v>250000</v>
          </cell>
          <cell r="E228">
            <v>4.4999999999999998E-2</v>
          </cell>
          <cell r="F228">
            <v>261250</v>
          </cell>
        </row>
        <row r="229">
          <cell r="A229" t="str">
            <v>Interruptor Tipo industrial de 3 x 75 amp ABB</v>
          </cell>
          <cell r="B229" t="str">
            <v>UN</v>
          </cell>
          <cell r="C229">
            <v>1</v>
          </cell>
          <cell r="D229">
            <v>275000</v>
          </cell>
          <cell r="E229">
            <v>4.4999999999999998E-2</v>
          </cell>
          <cell r="F229">
            <v>287375</v>
          </cell>
        </row>
        <row r="230">
          <cell r="E230">
            <v>4.4999999999999998E-2</v>
          </cell>
          <cell r="F230">
            <v>0</v>
          </cell>
        </row>
        <row r="231">
          <cell r="A231" t="str">
            <v>Interruptor enchufable de 3 x 15 amp</v>
          </cell>
          <cell r="B231" t="str">
            <v>UN</v>
          </cell>
          <cell r="C231">
            <v>1</v>
          </cell>
          <cell r="D231">
            <v>71900</v>
          </cell>
          <cell r="E231">
            <v>4.4999999999999998E-2</v>
          </cell>
          <cell r="F231">
            <v>75136</v>
          </cell>
        </row>
        <row r="232">
          <cell r="A232" t="str">
            <v>Interruptor enchufable de 1 x 15 / 60 amp</v>
          </cell>
          <cell r="B232" t="str">
            <v>UN</v>
          </cell>
          <cell r="C232">
            <v>1</v>
          </cell>
          <cell r="D232">
            <v>10750</v>
          </cell>
          <cell r="E232">
            <v>4.4999999999999998E-2</v>
          </cell>
          <cell r="F232">
            <v>11234</v>
          </cell>
        </row>
        <row r="233">
          <cell r="A233" t="str">
            <v>Interruptor enchufable de 2 x 15 / 30 amp</v>
          </cell>
          <cell r="B233" t="str">
            <v>UN</v>
          </cell>
          <cell r="C233">
            <v>1</v>
          </cell>
          <cell r="D233">
            <v>21500</v>
          </cell>
          <cell r="E233">
            <v>4.4999999999999998E-2</v>
          </cell>
          <cell r="F233">
            <v>22468</v>
          </cell>
        </row>
        <row r="234">
          <cell r="A234" t="str">
            <v>Interruptor enchufable de 2 x 40 / 60 amp</v>
          </cell>
          <cell r="B234" t="str">
            <v>UN</v>
          </cell>
          <cell r="C234">
            <v>1</v>
          </cell>
          <cell r="D234">
            <v>26000</v>
          </cell>
          <cell r="E234">
            <v>4.4999999999999998E-2</v>
          </cell>
          <cell r="F234">
            <v>27170</v>
          </cell>
        </row>
        <row r="235">
          <cell r="A235" t="str">
            <v>Interruptor enchufable de 2 x 70 amp</v>
          </cell>
          <cell r="B235" t="str">
            <v>UN</v>
          </cell>
          <cell r="C235">
            <v>1</v>
          </cell>
          <cell r="D235">
            <v>43000</v>
          </cell>
          <cell r="E235">
            <v>4.4999999999999998E-2</v>
          </cell>
          <cell r="F235">
            <v>44935</v>
          </cell>
        </row>
        <row r="236">
          <cell r="A236" t="str">
            <v>Hebilla  Band it de 1/2"</v>
          </cell>
          <cell r="B236" t="str">
            <v>UN</v>
          </cell>
          <cell r="C236">
            <v>1</v>
          </cell>
          <cell r="D236">
            <v>400</v>
          </cell>
          <cell r="E236">
            <v>4.4999999999999998E-2</v>
          </cell>
          <cell r="F236">
            <v>418</v>
          </cell>
        </row>
        <row r="237">
          <cell r="A237" t="str">
            <v>Hierro cuadrado 9 mm</v>
          </cell>
          <cell r="B237" t="str">
            <v>ML</v>
          </cell>
          <cell r="C237">
            <v>1</v>
          </cell>
          <cell r="D237">
            <v>1250</v>
          </cell>
          <cell r="E237">
            <v>4.4999999999999998E-2</v>
          </cell>
          <cell r="F237">
            <v>1306</v>
          </cell>
        </row>
        <row r="238">
          <cell r="A238" t="str">
            <v>Hoja puerta triplex 0,81</v>
          </cell>
          <cell r="B238" t="str">
            <v>UN</v>
          </cell>
          <cell r="C238">
            <v>1</v>
          </cell>
          <cell r="D238">
            <v>49200</v>
          </cell>
          <cell r="E238">
            <v>4.4999999999999998E-2</v>
          </cell>
          <cell r="F238">
            <v>51414</v>
          </cell>
        </row>
        <row r="239">
          <cell r="A239" t="str">
            <v>Hoja puerta triplex 4mm.(2x1). Entamborada. Estructura ancho=0.10 m., espesor 4cm.</v>
          </cell>
          <cell r="B239" t="str">
            <v>UN</v>
          </cell>
          <cell r="C239">
            <v>1</v>
          </cell>
          <cell r="D239">
            <v>85000</v>
          </cell>
          <cell r="E239">
            <v>4.4999999999999998E-2</v>
          </cell>
          <cell r="F239">
            <v>88825</v>
          </cell>
        </row>
        <row r="240">
          <cell r="A240" t="str">
            <v>Interruptor Doble Lum.101C</v>
          </cell>
          <cell r="B240" t="str">
            <v>UN</v>
          </cell>
          <cell r="C240">
            <v>1</v>
          </cell>
          <cell r="D240">
            <v>13700</v>
          </cell>
          <cell r="E240">
            <v>4.4999999999999998E-2</v>
          </cell>
          <cell r="F240">
            <v>14317</v>
          </cell>
        </row>
        <row r="241">
          <cell r="A241" t="str">
            <v>Instalación Acometidad Sanitaria - Baños inc Mat.</v>
          </cell>
          <cell r="B241" t="str">
            <v>UN</v>
          </cell>
          <cell r="C241">
            <v>1</v>
          </cell>
          <cell r="D241">
            <v>150000</v>
          </cell>
          <cell r="E241">
            <v>4.4999999999999998E-2</v>
          </cell>
          <cell r="F241">
            <v>156750</v>
          </cell>
        </row>
        <row r="242">
          <cell r="A242" t="str">
            <v>Juego conx. Tanque</v>
          </cell>
          <cell r="B242" t="str">
            <v>UN</v>
          </cell>
          <cell r="C242">
            <v>1</v>
          </cell>
          <cell r="D242">
            <v>9643</v>
          </cell>
          <cell r="E242">
            <v>4.4999999999999998E-2</v>
          </cell>
          <cell r="F242">
            <v>10077</v>
          </cell>
        </row>
        <row r="243">
          <cell r="A243" t="str">
            <v>Ladrillo prensado Santa Fe</v>
          </cell>
          <cell r="B243" t="str">
            <v>UN</v>
          </cell>
          <cell r="C243">
            <v>1</v>
          </cell>
          <cell r="D243">
            <v>650</v>
          </cell>
          <cell r="E243">
            <v>4.4999999999999998E-2</v>
          </cell>
          <cell r="F243">
            <v>679</v>
          </cell>
          <cell r="G243" t="str">
            <v>Por viaje de 1000 bloques</v>
          </cell>
        </row>
        <row r="244">
          <cell r="A244" t="str">
            <v>Ladrillo tolete recocido</v>
          </cell>
          <cell r="B244" t="str">
            <v>UN</v>
          </cell>
          <cell r="C244">
            <v>1</v>
          </cell>
          <cell r="D244">
            <v>400</v>
          </cell>
          <cell r="E244">
            <v>4.4999999999999998E-2</v>
          </cell>
          <cell r="F244">
            <v>418</v>
          </cell>
          <cell r="G244" t="str">
            <v>Por viaje de 1000 bloques</v>
          </cell>
        </row>
        <row r="245">
          <cell r="A245" t="str">
            <v>Ladrillo tolete común</v>
          </cell>
          <cell r="B245" t="str">
            <v>UN</v>
          </cell>
          <cell r="C245">
            <v>1</v>
          </cell>
          <cell r="D245">
            <v>450</v>
          </cell>
          <cell r="E245">
            <v>4.4999999999999998E-2</v>
          </cell>
          <cell r="F245">
            <v>470</v>
          </cell>
        </row>
        <row r="246">
          <cell r="A246" t="str">
            <v>Ladrillo estructural</v>
          </cell>
          <cell r="B246" t="str">
            <v>UN</v>
          </cell>
          <cell r="C246">
            <v>1</v>
          </cell>
          <cell r="D246">
            <v>500</v>
          </cell>
          <cell r="E246">
            <v>4.4999999999999998E-2</v>
          </cell>
          <cell r="F246">
            <v>523</v>
          </cell>
        </row>
        <row r="247">
          <cell r="A247" t="str">
            <v>Ladrillo rejilla</v>
          </cell>
          <cell r="B247" t="str">
            <v>UN</v>
          </cell>
          <cell r="C247">
            <v>1</v>
          </cell>
          <cell r="D247">
            <v>400</v>
          </cell>
          <cell r="E247">
            <v>4.4999999999999998E-2</v>
          </cell>
          <cell r="F247">
            <v>418</v>
          </cell>
        </row>
        <row r="248">
          <cell r="A248" t="str">
            <v>Lamina Cold-Rolled Cal.16</v>
          </cell>
          <cell r="B248" t="str">
            <v>UN</v>
          </cell>
          <cell r="C248">
            <v>1</v>
          </cell>
          <cell r="D248">
            <v>23210</v>
          </cell>
          <cell r="E248">
            <v>4.4999999999999998E-2</v>
          </cell>
          <cell r="F248">
            <v>24254</v>
          </cell>
        </row>
        <row r="249">
          <cell r="A249" t="str">
            <v>Lamina Cold-Rolled Cal.18  1 x 2 m</v>
          </cell>
          <cell r="B249" t="str">
            <v>UN</v>
          </cell>
          <cell r="C249">
            <v>1</v>
          </cell>
          <cell r="D249">
            <v>50000</v>
          </cell>
          <cell r="E249">
            <v>4.4999999999999998E-2</v>
          </cell>
          <cell r="F249">
            <v>52250</v>
          </cell>
        </row>
        <row r="250">
          <cell r="A250" t="str">
            <v>Lamina Cold-Rolled Cal. 18 -M2</v>
          </cell>
          <cell r="B250" t="str">
            <v>M2</v>
          </cell>
          <cell r="C250">
            <v>1</v>
          </cell>
          <cell r="D250">
            <v>25000</v>
          </cell>
          <cell r="E250">
            <v>4.4999999999999998E-2</v>
          </cell>
          <cell r="F250">
            <v>26125</v>
          </cell>
        </row>
        <row r="251">
          <cell r="A251" t="str">
            <v>Lamina galvanizada cal.22</v>
          </cell>
          <cell r="B251" t="str">
            <v>UN</v>
          </cell>
          <cell r="C251">
            <v>1</v>
          </cell>
          <cell r="D251">
            <v>32500</v>
          </cell>
          <cell r="E251">
            <v>4.4999999999999998E-2</v>
          </cell>
          <cell r="F251">
            <v>33963</v>
          </cell>
        </row>
        <row r="252">
          <cell r="A252" t="str">
            <v>Lámpara fluorescente 2 x 32 - T 8</v>
          </cell>
          <cell r="B252" t="str">
            <v>UN</v>
          </cell>
          <cell r="C252">
            <v>1</v>
          </cell>
          <cell r="D252">
            <v>65000</v>
          </cell>
          <cell r="E252">
            <v>4.4999999999999998E-2</v>
          </cell>
          <cell r="F252">
            <v>67925</v>
          </cell>
        </row>
        <row r="253">
          <cell r="A253" t="str">
            <v xml:space="preserve">Lámpara Fluorescente 2 x 48" </v>
          </cell>
          <cell r="B253" t="str">
            <v>UN</v>
          </cell>
          <cell r="C253">
            <v>1</v>
          </cell>
          <cell r="D253">
            <v>88000</v>
          </cell>
          <cell r="E253">
            <v>4.4999999999999998E-2</v>
          </cell>
          <cell r="F253">
            <v>91960</v>
          </cell>
        </row>
        <row r="254">
          <cell r="A254" t="str">
            <v>Lavadero de cemento 60 x 80</v>
          </cell>
          <cell r="B254" t="str">
            <v>UN</v>
          </cell>
          <cell r="C254">
            <v>1</v>
          </cell>
          <cell r="D254">
            <v>41000</v>
          </cell>
          <cell r="E254">
            <v>4.4999999999999998E-2</v>
          </cell>
          <cell r="F254">
            <v>42845</v>
          </cell>
        </row>
        <row r="255">
          <cell r="A255" t="str">
            <v>Lavamanos Acuacer</v>
          </cell>
          <cell r="B255" t="str">
            <v>UN</v>
          </cell>
          <cell r="C255">
            <v>1</v>
          </cell>
          <cell r="D255">
            <v>180000</v>
          </cell>
          <cell r="E255">
            <v>4.4999999999999998E-2</v>
          </cell>
          <cell r="F255">
            <v>188100</v>
          </cell>
        </row>
        <row r="256">
          <cell r="A256" t="str">
            <v>Lavamanos Acuacer, suministro e instalación</v>
          </cell>
          <cell r="B256" t="str">
            <v>UN</v>
          </cell>
          <cell r="C256">
            <v>1</v>
          </cell>
          <cell r="D256">
            <v>150000</v>
          </cell>
          <cell r="E256">
            <v>4.4999999999999998E-2</v>
          </cell>
          <cell r="F256">
            <v>156750</v>
          </cell>
        </row>
        <row r="257">
          <cell r="A257" t="str">
            <v>Lavaplatos galaxia</v>
          </cell>
          <cell r="B257" t="str">
            <v>UN</v>
          </cell>
          <cell r="C257">
            <v>1</v>
          </cell>
          <cell r="D257">
            <v>28900</v>
          </cell>
          <cell r="E257">
            <v>4.4999999999999998E-2</v>
          </cell>
          <cell r="F257">
            <v>30201</v>
          </cell>
        </row>
        <row r="258">
          <cell r="A258" t="str">
            <v>Llave terminal 1/2" - cromada , incluye adaptadores</v>
          </cell>
          <cell r="B258" t="str">
            <v>UN</v>
          </cell>
          <cell r="C258">
            <v>1</v>
          </cell>
          <cell r="D258">
            <v>9800</v>
          </cell>
          <cell r="E258">
            <v>4.4999999999999998E-2</v>
          </cell>
          <cell r="F258">
            <v>10241</v>
          </cell>
        </row>
        <row r="259">
          <cell r="A259" t="str">
            <v>Limpiador rem.PVC 760 gr</v>
          </cell>
          <cell r="B259" t="str">
            <v>UN</v>
          </cell>
          <cell r="C259">
            <v>1</v>
          </cell>
          <cell r="D259">
            <v>28672.000000000004</v>
          </cell>
          <cell r="E259">
            <v>4.4999999999999998E-2</v>
          </cell>
          <cell r="F259">
            <v>29962</v>
          </cell>
        </row>
        <row r="260">
          <cell r="A260" t="str">
            <v>Lona Verde</v>
          </cell>
          <cell r="B260" t="str">
            <v>ML</v>
          </cell>
          <cell r="C260">
            <v>1</v>
          </cell>
          <cell r="D260">
            <v>1800</v>
          </cell>
          <cell r="E260">
            <v>4.4999999999999998E-2</v>
          </cell>
          <cell r="F260">
            <v>1881</v>
          </cell>
        </row>
        <row r="261">
          <cell r="A261" t="str">
            <v>Lubricante de silicona Canal y Bajante Amazonas</v>
          </cell>
          <cell r="B261" t="str">
            <v>UN</v>
          </cell>
          <cell r="C261">
            <v>1</v>
          </cell>
          <cell r="D261">
            <v>2000</v>
          </cell>
          <cell r="E261">
            <v>4.4999999999999998E-2</v>
          </cell>
          <cell r="F261">
            <v>2090</v>
          </cell>
        </row>
        <row r="262">
          <cell r="A262" t="str">
            <v>Mallas electrosoldadas M - 131</v>
          </cell>
          <cell r="B262" t="str">
            <v>KG</v>
          </cell>
          <cell r="C262">
            <v>1</v>
          </cell>
          <cell r="D262">
            <v>2734.1079972658918</v>
          </cell>
          <cell r="E262">
            <v>4.4999999999999998E-2</v>
          </cell>
          <cell r="F262">
            <v>2857</v>
          </cell>
        </row>
        <row r="263">
          <cell r="A263" t="str">
            <v>Malla Eslabonada galvanizada Cal 12 huecos de 2 x  2 plg</v>
          </cell>
          <cell r="B263" t="str">
            <v>M2</v>
          </cell>
          <cell r="C263">
            <v>1</v>
          </cell>
          <cell r="D263">
            <v>10000</v>
          </cell>
          <cell r="E263">
            <v>4.4999999999999998E-2</v>
          </cell>
          <cell r="F263">
            <v>10450</v>
          </cell>
        </row>
        <row r="264">
          <cell r="A264" t="str">
            <v>Malla electrosoldada D 5 x 5 mm y Separación 15 x 15 cm</v>
          </cell>
          <cell r="B264" t="str">
            <v>KG</v>
          </cell>
          <cell r="C264">
            <v>1</v>
          </cell>
          <cell r="D264">
            <v>2734</v>
          </cell>
          <cell r="E264">
            <v>4.4999999999999998E-2</v>
          </cell>
          <cell r="F264">
            <v>2857</v>
          </cell>
        </row>
        <row r="265">
          <cell r="A265" t="str">
            <v>Malla con vena</v>
          </cell>
          <cell r="B265" t="str">
            <v>M2</v>
          </cell>
          <cell r="C265">
            <v>1</v>
          </cell>
          <cell r="D265">
            <v>3500</v>
          </cell>
          <cell r="E265">
            <v>4.4999999999999998E-2</v>
          </cell>
          <cell r="F265">
            <v>3658</v>
          </cell>
        </row>
        <row r="266">
          <cell r="A266" t="str">
            <v>Manija para ventana</v>
          </cell>
          <cell r="B266" t="str">
            <v>UN</v>
          </cell>
          <cell r="C266">
            <v>1</v>
          </cell>
          <cell r="D266">
            <v>1370</v>
          </cell>
          <cell r="E266">
            <v>4.4999999999999998E-2</v>
          </cell>
          <cell r="F266">
            <v>1432</v>
          </cell>
        </row>
        <row r="267">
          <cell r="A267" t="str">
            <v>Manto Asfaltico con foil de aluminio</v>
          </cell>
          <cell r="B267" t="str">
            <v>M2</v>
          </cell>
          <cell r="C267">
            <v>1</v>
          </cell>
          <cell r="D267">
            <v>16000</v>
          </cell>
          <cell r="E267">
            <v>4.4999999999999998E-2</v>
          </cell>
          <cell r="F267">
            <v>16720</v>
          </cell>
        </row>
        <row r="268">
          <cell r="A268" t="str">
            <v>Marco puerta de seguridad Cal.18</v>
          </cell>
          <cell r="B268" t="str">
            <v>ML</v>
          </cell>
          <cell r="C268">
            <v>1</v>
          </cell>
          <cell r="D268">
            <v>12000</v>
          </cell>
          <cell r="E268">
            <v>4.4999999999999998E-2</v>
          </cell>
          <cell r="F268">
            <v>12540</v>
          </cell>
        </row>
        <row r="269">
          <cell r="A269" t="str">
            <v>Marco puerta lámina Cold rolled Cal 18</v>
          </cell>
          <cell r="B269" t="str">
            <v>ML</v>
          </cell>
          <cell r="C269">
            <v>1</v>
          </cell>
          <cell r="D269">
            <v>13410</v>
          </cell>
          <cell r="E269">
            <v>0</v>
          </cell>
          <cell r="F269">
            <v>13410</v>
          </cell>
        </row>
        <row r="270">
          <cell r="A270" t="str">
            <v>Marco ventana lámina Cold rolled Cal 18</v>
          </cell>
          <cell r="B270" t="str">
            <v>ML</v>
          </cell>
          <cell r="C270">
            <v>1</v>
          </cell>
          <cell r="D270">
            <v>12908</v>
          </cell>
          <cell r="E270">
            <v>0</v>
          </cell>
          <cell r="F270">
            <v>12908</v>
          </cell>
        </row>
        <row r="271">
          <cell r="A271" t="str">
            <v>Marco puerta lámina 1.00. Lám.Cal.18</v>
          </cell>
          <cell r="B271" t="str">
            <v>UN</v>
          </cell>
          <cell r="C271">
            <v>1</v>
          </cell>
          <cell r="D271">
            <v>55000</v>
          </cell>
          <cell r="E271">
            <v>4.4999999999999998E-2</v>
          </cell>
          <cell r="F271">
            <v>57475</v>
          </cell>
        </row>
        <row r="272">
          <cell r="A272" t="str">
            <v>Marco y tapa para caja de inspección de  0,30 x 0,30 mts</v>
          </cell>
          <cell r="B272" t="str">
            <v>UN</v>
          </cell>
          <cell r="C272">
            <v>1</v>
          </cell>
          <cell r="D272">
            <v>35000</v>
          </cell>
          <cell r="E272">
            <v>0</v>
          </cell>
          <cell r="F272">
            <v>35000</v>
          </cell>
        </row>
        <row r="273">
          <cell r="A273" t="str">
            <v>Marco y tapa para cámara de inspección CS275</v>
          </cell>
          <cell r="B273" t="str">
            <v>UN</v>
          </cell>
          <cell r="C273">
            <v>1</v>
          </cell>
          <cell r="D273">
            <v>140000</v>
          </cell>
          <cell r="E273">
            <v>4.4999999999999998E-2</v>
          </cell>
          <cell r="F273">
            <v>146300</v>
          </cell>
        </row>
        <row r="274">
          <cell r="A274" t="str">
            <v>Marco y tapa para cámara de inspección CS274</v>
          </cell>
          <cell r="B274" t="str">
            <v>UN</v>
          </cell>
          <cell r="C274">
            <v>1</v>
          </cell>
          <cell r="D274">
            <v>126000</v>
          </cell>
          <cell r="E274">
            <v>4.4999999999999998E-2</v>
          </cell>
          <cell r="F274">
            <v>131670</v>
          </cell>
        </row>
        <row r="275">
          <cell r="A275" t="str">
            <v>Marmolina</v>
          </cell>
          <cell r="B275" t="str">
            <v>Bulto</v>
          </cell>
          <cell r="C275">
            <v>1</v>
          </cell>
          <cell r="D275">
            <v>7500</v>
          </cell>
          <cell r="E275">
            <v>4.4999999999999998E-2</v>
          </cell>
          <cell r="F275">
            <v>7838</v>
          </cell>
        </row>
        <row r="276">
          <cell r="A276" t="str">
            <v>Medidor monofásico 20 - 100 amp, 120/240 v</v>
          </cell>
          <cell r="B276" t="str">
            <v>UN</v>
          </cell>
          <cell r="C276">
            <v>1</v>
          </cell>
          <cell r="D276">
            <v>210000</v>
          </cell>
          <cell r="E276">
            <v>4.4999999999999998E-2</v>
          </cell>
          <cell r="F276">
            <v>219450</v>
          </cell>
        </row>
        <row r="277">
          <cell r="A277" t="str">
            <v>Micropersianas Flexalum (a=1.74 x h=1.68)</v>
          </cell>
          <cell r="E277">
            <v>4.4999999999999998E-2</v>
          </cell>
        </row>
        <row r="278">
          <cell r="A278" t="str">
            <v>Minirack de pared 37 x 52 x 51 cerrado, switch 8 puertos 10/100.</v>
          </cell>
          <cell r="B278" t="str">
            <v>UN</v>
          </cell>
          <cell r="C278">
            <v>1</v>
          </cell>
          <cell r="D278">
            <v>550000</v>
          </cell>
          <cell r="E278">
            <v>4.4999999999999998E-2</v>
          </cell>
          <cell r="F278">
            <v>574750</v>
          </cell>
        </row>
        <row r="279">
          <cell r="A279" t="str">
            <v>Mortero 1:3</v>
          </cell>
          <cell r="B279" t="str">
            <v>M3</v>
          </cell>
          <cell r="C279">
            <v>1</v>
          </cell>
          <cell r="D279">
            <v>209607</v>
          </cell>
          <cell r="E279">
            <v>0</v>
          </cell>
          <cell r="F279">
            <v>209607</v>
          </cell>
        </row>
        <row r="280">
          <cell r="A280" t="str">
            <v>Mortero 1:3 impermeabilizado</v>
          </cell>
          <cell r="B280" t="str">
            <v>M3</v>
          </cell>
          <cell r="C280">
            <v>1</v>
          </cell>
          <cell r="D280">
            <v>239079</v>
          </cell>
          <cell r="E280">
            <v>0</v>
          </cell>
          <cell r="F280">
            <v>239079</v>
          </cell>
        </row>
        <row r="281">
          <cell r="A281" t="str">
            <v>Mortero 1:4</v>
          </cell>
          <cell r="B281" t="str">
            <v>M3</v>
          </cell>
          <cell r="C281">
            <v>1</v>
          </cell>
          <cell r="D281">
            <v>179337</v>
          </cell>
          <cell r="E281">
            <v>0</v>
          </cell>
          <cell r="F281">
            <v>179337</v>
          </cell>
        </row>
        <row r="282">
          <cell r="A282" t="str">
            <v>Mortero 1:4 impermeabilizado</v>
          </cell>
          <cell r="B282" t="str">
            <v>M3</v>
          </cell>
          <cell r="C282">
            <v>1</v>
          </cell>
          <cell r="D282">
            <v>209540</v>
          </cell>
          <cell r="E282">
            <v>0</v>
          </cell>
          <cell r="F282">
            <v>209540</v>
          </cell>
        </row>
        <row r="283">
          <cell r="A283" t="str">
            <v>Mortero de pega 1:4 e=1,5 cm</v>
          </cell>
          <cell r="B283" t="str">
            <v>M3</v>
          </cell>
          <cell r="C283">
            <v>1</v>
          </cell>
          <cell r="D283">
            <v>179337</v>
          </cell>
          <cell r="E283">
            <v>0</v>
          </cell>
          <cell r="F283">
            <v>179337</v>
          </cell>
        </row>
        <row r="284">
          <cell r="A284" t="str">
            <v xml:space="preserve">Mortero de relleno 1:4 </v>
          </cell>
          <cell r="B284" t="str">
            <v>M3</v>
          </cell>
          <cell r="C284">
            <v>1</v>
          </cell>
          <cell r="D284">
            <v>179337</v>
          </cell>
          <cell r="E284">
            <v>0</v>
          </cell>
          <cell r="F284">
            <v>179337</v>
          </cell>
        </row>
        <row r="285">
          <cell r="A285" t="str">
            <v>Mortero 1:5</v>
          </cell>
          <cell r="B285" t="str">
            <v>M3</v>
          </cell>
          <cell r="C285">
            <v>1</v>
          </cell>
          <cell r="D285">
            <v>160931</v>
          </cell>
          <cell r="E285">
            <v>0</v>
          </cell>
          <cell r="F285">
            <v>160931</v>
          </cell>
        </row>
        <row r="286">
          <cell r="A286" t="str">
            <v>Mortero 1:7</v>
          </cell>
          <cell r="B286" t="str">
            <v>M3</v>
          </cell>
          <cell r="C286">
            <v>1</v>
          </cell>
          <cell r="D286">
            <v>132713</v>
          </cell>
          <cell r="E286">
            <v>0</v>
          </cell>
          <cell r="F286">
            <v>132713</v>
          </cell>
        </row>
        <row r="287">
          <cell r="A287" t="str">
            <v>MUEBLES ESPECIALES EN MADERA</v>
          </cell>
        </row>
        <row r="288">
          <cell r="A288" t="str">
            <v>Muebles individuales para cubículos. Estructura en flor morado, tabla triplex 4mm., cantos en cedro. Pintulaca caoba. Sistema de apoyo de los entrepaños en madera. Sistema de cierre cerradura tipo cajonera dorada, manijas plásticas. (A=0.60; L=0.85; h=1.0</v>
          </cell>
          <cell r="B288" t="str">
            <v>UN</v>
          </cell>
          <cell r="C288">
            <v>1</v>
          </cell>
          <cell r="D288">
            <v>300000</v>
          </cell>
          <cell r="E288">
            <v>4.4999999999999998E-2</v>
          </cell>
          <cell r="F288">
            <v>313500</v>
          </cell>
        </row>
        <row r="289">
          <cell r="A289" t="str">
            <v>Muebles individuales para cubículos. Estructura en flor morado, tabla triplex 4mm., cantos en cedro. Pintulaca caoba. Sistema de apoyo de los entrepaños en madera. Sistema de cierre cerradura tipo cajonera dorada, manijas plásticas. (A=0.76; L=1.02; h=1.0</v>
          </cell>
          <cell r="B289" t="str">
            <v>UN</v>
          </cell>
          <cell r="C289">
            <v>1</v>
          </cell>
          <cell r="D289">
            <v>350000</v>
          </cell>
          <cell r="E289">
            <v>4.4999999999999998E-2</v>
          </cell>
          <cell r="F289">
            <v>365750</v>
          </cell>
        </row>
        <row r="290">
          <cell r="A290" t="str">
            <v>Niple H.G. 1/2 " x 0,10 m</v>
          </cell>
          <cell r="B290" t="str">
            <v>UN</v>
          </cell>
          <cell r="C290">
            <v>1</v>
          </cell>
          <cell r="D290">
            <v>2100</v>
          </cell>
          <cell r="E290">
            <v>4.4999999999999998E-2</v>
          </cell>
          <cell r="F290">
            <v>2195</v>
          </cell>
        </row>
        <row r="291">
          <cell r="E291">
            <v>4.4999999999999998E-2</v>
          </cell>
        </row>
        <row r="292">
          <cell r="A292" t="str">
            <v>Niple H.G. 1/2 " x 0,20 m</v>
          </cell>
          <cell r="B292" t="str">
            <v>UN</v>
          </cell>
          <cell r="C292">
            <v>1</v>
          </cell>
          <cell r="D292">
            <v>2500</v>
          </cell>
          <cell r="E292">
            <v>4.4999999999999998E-2</v>
          </cell>
          <cell r="F292">
            <v>2613</v>
          </cell>
        </row>
        <row r="293">
          <cell r="A293" t="str">
            <v>DOTACIÓN MUEBLES AULAS</v>
          </cell>
        </row>
        <row r="294">
          <cell r="A294" t="str">
            <v>Una (1) mesa trapezoidal, con tres sillas según norma NTC 4731, clasifición clase 1.</v>
          </cell>
          <cell r="B294" t="str">
            <v>UN</v>
          </cell>
          <cell r="C294">
            <v>1</v>
          </cell>
          <cell r="D294">
            <v>209960</v>
          </cell>
          <cell r="E294">
            <v>0</v>
          </cell>
          <cell r="F294">
            <v>209960</v>
          </cell>
        </row>
        <row r="295">
          <cell r="A295" t="str">
            <v>Un (1) pupìtre con una (1)  silla, según norma NTC 4641, clasificación clase 3</v>
          </cell>
          <cell r="B295" t="str">
            <v>UN</v>
          </cell>
          <cell r="C295">
            <v>1</v>
          </cell>
          <cell r="D295">
            <v>220000</v>
          </cell>
          <cell r="E295">
            <v>4.4999999999999998E-2</v>
          </cell>
          <cell r="F295">
            <v>229900</v>
          </cell>
        </row>
        <row r="296">
          <cell r="A296" t="str">
            <v>Silla Universitaria Norma NTC 4734</v>
          </cell>
          <cell r="B296" t="str">
            <v>UN</v>
          </cell>
          <cell r="C296">
            <v>1</v>
          </cell>
          <cell r="D296">
            <v>69600</v>
          </cell>
          <cell r="E296">
            <v>0</v>
          </cell>
          <cell r="F296">
            <v>69600</v>
          </cell>
        </row>
        <row r="297">
          <cell r="A297" t="str">
            <v>Tablero blanco para escribir, con marcador de tinta seca borrable, de 2,40 x 1,20 m, Norma NTC 4726</v>
          </cell>
          <cell r="B297" t="str">
            <v>UN</v>
          </cell>
          <cell r="C297">
            <v>1</v>
          </cell>
          <cell r="D297">
            <v>266800</v>
          </cell>
          <cell r="E297">
            <v>0</v>
          </cell>
          <cell r="F297">
            <v>266800</v>
          </cell>
        </row>
        <row r="298">
          <cell r="A298" t="str">
            <v>Un (1) pupìtre con una (1)  silla, para instructores según norma NTC 4640</v>
          </cell>
          <cell r="B298" t="str">
            <v>UN</v>
          </cell>
          <cell r="C298">
            <v>1</v>
          </cell>
          <cell r="D298">
            <v>120060</v>
          </cell>
          <cell r="E298">
            <v>0</v>
          </cell>
          <cell r="F298">
            <v>120060</v>
          </cell>
        </row>
        <row r="299">
          <cell r="A299" t="str">
            <v>Un (1) pupìtre para instructores, según norma 4640</v>
          </cell>
          <cell r="B299" t="str">
            <v>UN</v>
          </cell>
          <cell r="C299">
            <v>1</v>
          </cell>
          <cell r="D299">
            <v>165000</v>
          </cell>
          <cell r="E299">
            <v>4.4999999999999998E-2</v>
          </cell>
          <cell r="F299">
            <v>172425</v>
          </cell>
        </row>
        <row r="300">
          <cell r="A300" t="str">
            <v>Una (1)  silla para instructores, según norma 4640</v>
          </cell>
          <cell r="B300" t="str">
            <v>UN</v>
          </cell>
          <cell r="C300">
            <v>1</v>
          </cell>
          <cell r="D300">
            <v>95000</v>
          </cell>
          <cell r="E300">
            <v>4.4999999999999998E-2</v>
          </cell>
          <cell r="F300">
            <v>99275</v>
          </cell>
        </row>
        <row r="301">
          <cell r="A301" t="str">
            <v>MUEBLES ESPECIALES METALICOS</v>
          </cell>
        </row>
        <row r="302">
          <cell r="A302" t="str">
            <v>Mesón acero inoxidable Cal.16. Dim.(0.60 x 0.85).</v>
          </cell>
          <cell r="B302" t="str">
            <v>UN</v>
          </cell>
          <cell r="C302">
            <v>1</v>
          </cell>
          <cell r="D302">
            <v>144000</v>
          </cell>
          <cell r="E302">
            <v>4.4999999999999998E-2</v>
          </cell>
          <cell r="F302">
            <v>150480</v>
          </cell>
        </row>
        <row r="303">
          <cell r="A303" t="str">
            <v>Mesón acero inoxidable Cal.16. Dim.(0.76 x 1.02).</v>
          </cell>
          <cell r="B303" t="str">
            <v>UN</v>
          </cell>
          <cell r="C303">
            <v>1</v>
          </cell>
          <cell r="D303">
            <v>168000</v>
          </cell>
          <cell r="E303">
            <v>4.4999999999999998E-2</v>
          </cell>
          <cell r="F303">
            <v>175560</v>
          </cell>
        </row>
        <row r="304">
          <cell r="A304" t="str">
            <v>Mesón acero inoxidable Cal.16. Dim.(1.30 x 4.15).</v>
          </cell>
          <cell r="B304" t="str">
            <v>UN</v>
          </cell>
          <cell r="C304">
            <v>1</v>
          </cell>
          <cell r="D304">
            <v>1500000</v>
          </cell>
          <cell r="E304">
            <v>4.4999999999999998E-2</v>
          </cell>
          <cell r="F304">
            <v>1567500</v>
          </cell>
        </row>
        <row r="305">
          <cell r="A305" t="str">
            <v>Mesón acero inoxidable Cal.16. Dim.(0.90 x 2.95).</v>
          </cell>
          <cell r="B305" t="str">
            <v>UN</v>
          </cell>
          <cell r="C305">
            <v>1</v>
          </cell>
          <cell r="D305">
            <v>800000</v>
          </cell>
          <cell r="E305">
            <v>4.4999999999999998E-2</v>
          </cell>
          <cell r="F305">
            <v>836000</v>
          </cell>
        </row>
        <row r="306">
          <cell r="A306" t="str">
            <v>Orinal Mediano institucional blanco  incluye griferia tradicional cromo Ref: 70320 o similar y accesorios</v>
          </cell>
          <cell r="B306" t="str">
            <v>UN</v>
          </cell>
          <cell r="C306">
            <v>1</v>
          </cell>
          <cell r="D306">
            <v>185000</v>
          </cell>
          <cell r="E306">
            <v>4.4999999999999998E-2</v>
          </cell>
          <cell r="F306">
            <v>193325</v>
          </cell>
        </row>
        <row r="307">
          <cell r="A307" t="str">
            <v>Paral de Madera 3m</v>
          </cell>
          <cell r="B307" t="str">
            <v>ML</v>
          </cell>
          <cell r="C307">
            <v>1</v>
          </cell>
          <cell r="D307">
            <v>4500</v>
          </cell>
          <cell r="E307">
            <v>4.4999999999999998E-2</v>
          </cell>
          <cell r="F307">
            <v>4703</v>
          </cell>
        </row>
        <row r="308">
          <cell r="A308" t="str">
            <v>Poceta Acero inoxidable Dim.(1.20 x 1.20)</v>
          </cell>
          <cell r="B308" t="str">
            <v>UN</v>
          </cell>
          <cell r="C308">
            <v>1</v>
          </cell>
          <cell r="D308">
            <v>895752.00000000012</v>
          </cell>
          <cell r="E308">
            <v>4.4999999999999998E-2</v>
          </cell>
          <cell r="F308">
            <v>936061</v>
          </cell>
        </row>
        <row r="309">
          <cell r="A309" t="str">
            <v>Poceta Acero inoxidable Dim.(0.60 x 0.90)</v>
          </cell>
          <cell r="B309" t="str">
            <v>UN</v>
          </cell>
          <cell r="C309">
            <v>1</v>
          </cell>
          <cell r="D309">
            <v>457446.00000000006</v>
          </cell>
          <cell r="E309">
            <v>4.4999999999999998E-2</v>
          </cell>
          <cell r="F309">
            <v>478031</v>
          </cell>
        </row>
        <row r="310">
          <cell r="A310" t="str">
            <v>Pabmeril pliego</v>
          </cell>
          <cell r="B310" t="str">
            <v>UN</v>
          </cell>
          <cell r="C310">
            <v>1</v>
          </cell>
          <cell r="D310">
            <v>1564.8000000000002</v>
          </cell>
          <cell r="E310">
            <v>4.4999999999999998E-2</v>
          </cell>
          <cell r="F310">
            <v>1635</v>
          </cell>
        </row>
        <row r="311">
          <cell r="A311" t="str">
            <v>Pegacor blanco</v>
          </cell>
          <cell r="B311" t="str">
            <v>KG</v>
          </cell>
          <cell r="C311">
            <v>1</v>
          </cell>
          <cell r="D311">
            <v>650</v>
          </cell>
          <cell r="E311">
            <v>4.4999999999999998E-2</v>
          </cell>
          <cell r="F311">
            <v>679</v>
          </cell>
        </row>
        <row r="312">
          <cell r="A312" t="str">
            <v>Percha galvanizada de 3 puestos</v>
          </cell>
          <cell r="B312" t="str">
            <v>UN</v>
          </cell>
          <cell r="C312">
            <v>1</v>
          </cell>
          <cell r="D312">
            <v>18000</v>
          </cell>
          <cell r="E312">
            <v>4.4999999999999998E-2</v>
          </cell>
          <cell r="F312">
            <v>18810</v>
          </cell>
        </row>
        <row r="313">
          <cell r="A313" t="str">
            <v>Percha galvanizada de 1 puesto</v>
          </cell>
          <cell r="B313" t="str">
            <v>UN</v>
          </cell>
          <cell r="C313">
            <v>1</v>
          </cell>
          <cell r="D313">
            <v>6500</v>
          </cell>
          <cell r="E313">
            <v>4.4999999999999998E-2</v>
          </cell>
          <cell r="F313">
            <v>6793</v>
          </cell>
        </row>
        <row r="314">
          <cell r="A314" t="str">
            <v>Perfil PAG C - 220 x 80 x 2,0 mm</v>
          </cell>
          <cell r="B314" t="str">
            <v>Kg</v>
          </cell>
          <cell r="C314">
            <v>1</v>
          </cell>
          <cell r="D314">
            <v>3155</v>
          </cell>
          <cell r="E314">
            <v>4.4999999999999998E-2</v>
          </cell>
          <cell r="F314">
            <v>3297</v>
          </cell>
        </row>
        <row r="315">
          <cell r="A315" t="str">
            <v>Perfil PHR C - 220 x 80  2,5 mm</v>
          </cell>
          <cell r="B315" t="str">
            <v>Kg</v>
          </cell>
          <cell r="C315">
            <v>1</v>
          </cell>
          <cell r="D315">
            <v>4080</v>
          </cell>
          <cell r="E315">
            <v>4.4999999999999998E-2</v>
          </cell>
          <cell r="F315">
            <v>4264</v>
          </cell>
        </row>
        <row r="316">
          <cell r="A316" t="str">
            <v>Perfil en aluminio 1/2" x 1/2"</v>
          </cell>
          <cell r="B316" t="str">
            <v>ML</v>
          </cell>
          <cell r="C316">
            <v>1</v>
          </cell>
          <cell r="D316">
            <v>1500</v>
          </cell>
          <cell r="E316">
            <v>4.4999999999999998E-2</v>
          </cell>
          <cell r="F316">
            <v>1568</v>
          </cell>
        </row>
        <row r="317">
          <cell r="A317" t="str">
            <v>Perfil para cubierta PHR C</v>
          </cell>
          <cell r="B317" t="str">
            <v>KG</v>
          </cell>
          <cell r="C317">
            <v>1</v>
          </cell>
          <cell r="D317">
            <v>4500</v>
          </cell>
          <cell r="E317">
            <v>4.4999999999999998E-2</v>
          </cell>
          <cell r="F317">
            <v>4703</v>
          </cell>
        </row>
        <row r="318">
          <cell r="A318" t="str">
            <v>Perfil PHR - PAG 160 X 60 - 1,5 MM</v>
          </cell>
          <cell r="B318" t="str">
            <v>KG</v>
          </cell>
          <cell r="C318">
            <v>1</v>
          </cell>
          <cell r="D318">
            <v>4650</v>
          </cell>
          <cell r="E318">
            <v>4.4999999999999998E-2</v>
          </cell>
          <cell r="F318">
            <v>4859</v>
          </cell>
        </row>
        <row r="319">
          <cell r="A319" t="str">
            <v>Perno 1/2" Alt.Vel..1 3/4"</v>
          </cell>
          <cell r="B319" t="str">
            <v>UN</v>
          </cell>
          <cell r="C319">
            <v>1</v>
          </cell>
          <cell r="D319">
            <v>516.04000000000008</v>
          </cell>
          <cell r="E319">
            <v>4.4999999999999998E-2</v>
          </cell>
          <cell r="F319">
            <v>539</v>
          </cell>
        </row>
        <row r="320">
          <cell r="A320" t="str">
            <v>Perno de expansión 3" x 3/8"</v>
          </cell>
          <cell r="B320" t="str">
            <v>UN</v>
          </cell>
          <cell r="C320">
            <v>1</v>
          </cell>
          <cell r="D320">
            <v>1600</v>
          </cell>
          <cell r="E320">
            <v>4.4999999999999998E-2</v>
          </cell>
          <cell r="F320">
            <v>1672</v>
          </cell>
        </row>
        <row r="321">
          <cell r="A321" t="str">
            <v>Perros de 1/8"</v>
          </cell>
          <cell r="B321" t="str">
            <v>UN</v>
          </cell>
          <cell r="C321">
            <v>1</v>
          </cell>
          <cell r="D321">
            <v>350</v>
          </cell>
          <cell r="E321">
            <v>4.4999999999999998E-2</v>
          </cell>
          <cell r="F321">
            <v>366</v>
          </cell>
        </row>
        <row r="322">
          <cell r="A322" t="str">
            <v>Piedra media zonga</v>
          </cell>
          <cell r="B322" t="str">
            <v>M3</v>
          </cell>
          <cell r="C322">
            <v>1</v>
          </cell>
          <cell r="D322">
            <v>14870</v>
          </cell>
          <cell r="E322">
            <v>4.4999999999999998E-2</v>
          </cell>
          <cell r="F322">
            <v>15539</v>
          </cell>
        </row>
        <row r="323">
          <cell r="A323" t="str">
            <v>Piedra Ciclopea, 4" a 15"</v>
          </cell>
          <cell r="B323" t="str">
            <v>M3</v>
          </cell>
          <cell r="C323">
            <v>1</v>
          </cell>
          <cell r="D323">
            <v>30000</v>
          </cell>
          <cell r="E323">
            <v>4.4999999999999998E-2</v>
          </cell>
          <cell r="F323">
            <v>31350</v>
          </cell>
        </row>
        <row r="324">
          <cell r="A324" t="str">
            <v>Pintura Koraza plastica</v>
          </cell>
          <cell r="B324" t="str">
            <v>GL</v>
          </cell>
          <cell r="C324">
            <v>1</v>
          </cell>
          <cell r="D324">
            <v>48700</v>
          </cell>
          <cell r="E324">
            <v>4.4999999999999998E-2</v>
          </cell>
          <cell r="F324">
            <v>50892</v>
          </cell>
        </row>
        <row r="325">
          <cell r="A325" t="str">
            <v xml:space="preserve">Pintura Wash Primer </v>
          </cell>
          <cell r="B325" t="str">
            <v>GL</v>
          </cell>
          <cell r="C325">
            <v>1</v>
          </cell>
          <cell r="D325">
            <v>58000</v>
          </cell>
          <cell r="E325">
            <v>4.4999999999999998E-2</v>
          </cell>
          <cell r="F325">
            <v>60610</v>
          </cell>
        </row>
        <row r="326">
          <cell r="A326" t="str">
            <v>Pirlan en bronce</v>
          </cell>
          <cell r="B326" t="str">
            <v>Ml</v>
          </cell>
          <cell r="C326">
            <v>1</v>
          </cell>
          <cell r="D326">
            <v>1850</v>
          </cell>
          <cell r="E326">
            <v>4.4999999999999998E-2</v>
          </cell>
          <cell r="F326">
            <v>1933</v>
          </cell>
        </row>
        <row r="327">
          <cell r="A327" t="str">
            <v>Placa de identificación 2 x 1 cm</v>
          </cell>
          <cell r="B327" t="str">
            <v>UN</v>
          </cell>
          <cell r="C327">
            <v>1</v>
          </cell>
          <cell r="D327">
            <v>1232.0000000000002</v>
          </cell>
          <cell r="E327">
            <v>4.4999999999999998E-2</v>
          </cell>
          <cell r="F327">
            <v>1287</v>
          </cell>
        </row>
        <row r="328">
          <cell r="A328" t="str">
            <v>Planchón - cedro macho (.15 x .04 x 3)</v>
          </cell>
          <cell r="B328" t="str">
            <v>ML</v>
          </cell>
          <cell r="C328">
            <v>1</v>
          </cell>
          <cell r="D328">
            <v>20944.000000000004</v>
          </cell>
          <cell r="E328">
            <v>4.4999999999999998E-2</v>
          </cell>
          <cell r="F328">
            <v>21886</v>
          </cell>
        </row>
        <row r="329">
          <cell r="A329" t="str">
            <v>Planchón ordinario 4 metros</v>
          </cell>
          <cell r="B329" t="str">
            <v>ML</v>
          </cell>
          <cell r="C329">
            <v>1</v>
          </cell>
          <cell r="D329">
            <v>1188</v>
          </cell>
          <cell r="E329">
            <v>4.4999999999999998E-2</v>
          </cell>
          <cell r="F329">
            <v>1241</v>
          </cell>
        </row>
        <row r="330">
          <cell r="A330" t="str">
            <v>Platina 3 x 3 x 1/4</v>
          </cell>
          <cell r="B330" t="str">
            <v>ML</v>
          </cell>
          <cell r="C330">
            <v>1</v>
          </cell>
          <cell r="D330">
            <v>11000</v>
          </cell>
          <cell r="E330">
            <v>4.4999999999999998E-2</v>
          </cell>
          <cell r="F330">
            <v>11495</v>
          </cell>
        </row>
        <row r="331">
          <cell r="A331" t="str">
            <v xml:space="preserve">Platina 1 x 1 x 1/4 </v>
          </cell>
          <cell r="B331" t="str">
            <v>ML</v>
          </cell>
          <cell r="C331">
            <v>1</v>
          </cell>
          <cell r="D331">
            <v>3950</v>
          </cell>
          <cell r="E331">
            <v>4.4999999999999998E-2</v>
          </cell>
          <cell r="F331">
            <v>4128</v>
          </cell>
        </row>
        <row r="332">
          <cell r="A332" t="str">
            <v>Platina 1/8 x 1"</v>
          </cell>
          <cell r="B332" t="str">
            <v>ML</v>
          </cell>
          <cell r="C332">
            <v>1</v>
          </cell>
          <cell r="D332">
            <v>1280</v>
          </cell>
          <cell r="E332">
            <v>4.4999999999999998E-2</v>
          </cell>
          <cell r="F332">
            <v>1338</v>
          </cell>
        </row>
        <row r="333">
          <cell r="A333" t="str">
            <v>Platina  1/2" X 3/16"</v>
          </cell>
          <cell r="B333" t="str">
            <v>ML</v>
          </cell>
          <cell r="C333">
            <v>1</v>
          </cell>
          <cell r="D333">
            <v>1100</v>
          </cell>
          <cell r="E333">
            <v>4.4999999999999998E-2</v>
          </cell>
          <cell r="F333">
            <v>1150</v>
          </cell>
        </row>
        <row r="334">
          <cell r="A334" t="str">
            <v>Platina 3/16" de 0,17 mts x 0,13 mts</v>
          </cell>
          <cell r="B334" t="str">
            <v>UN</v>
          </cell>
          <cell r="C334">
            <v>1</v>
          </cell>
          <cell r="D334">
            <v>15000</v>
          </cell>
          <cell r="E334">
            <v>4.4999999999999998E-2</v>
          </cell>
          <cell r="F334">
            <v>15675</v>
          </cell>
        </row>
        <row r="335">
          <cell r="A335" t="str">
            <v>Platina 3/16" de 0,06 x 0,13 mts</v>
          </cell>
          <cell r="B335" t="str">
            <v>UN</v>
          </cell>
          <cell r="C335">
            <v>1</v>
          </cell>
          <cell r="D335">
            <v>7500</v>
          </cell>
          <cell r="E335">
            <v>4.4999999999999998E-2</v>
          </cell>
          <cell r="F335">
            <v>7838</v>
          </cell>
        </row>
        <row r="336">
          <cell r="A336" t="str">
            <v>Plastocrete DM-IMP INTG</v>
          </cell>
          <cell r="B336" t="str">
            <v>Kg</v>
          </cell>
          <cell r="C336">
            <v>1</v>
          </cell>
          <cell r="D336">
            <v>2770</v>
          </cell>
          <cell r="E336">
            <v>4.4999999999999998E-2</v>
          </cell>
          <cell r="F336">
            <v>2895</v>
          </cell>
        </row>
        <row r="337">
          <cell r="A337" t="str">
            <v>Polietileno Cal 6</v>
          </cell>
          <cell r="B337" t="str">
            <v>M2</v>
          </cell>
          <cell r="C337">
            <v>1</v>
          </cell>
          <cell r="D337">
            <v>1200</v>
          </cell>
          <cell r="E337">
            <v>4.4999999999999998E-2</v>
          </cell>
          <cell r="F337">
            <v>1254</v>
          </cell>
        </row>
        <row r="338">
          <cell r="A338" t="str">
            <v>Portacandado y Candado Negro Nº 4</v>
          </cell>
          <cell r="B338" t="str">
            <v>Un</v>
          </cell>
          <cell r="C338">
            <v>1</v>
          </cell>
          <cell r="D338">
            <v>25000</v>
          </cell>
          <cell r="E338">
            <v>4.4999999999999998E-2</v>
          </cell>
          <cell r="F338">
            <v>26125</v>
          </cell>
        </row>
        <row r="339">
          <cell r="A339" t="str">
            <v>Puerta Baño Minusvalidos</v>
          </cell>
          <cell r="B339" t="str">
            <v>UN</v>
          </cell>
          <cell r="C339">
            <v>1</v>
          </cell>
          <cell r="D339">
            <v>95000</v>
          </cell>
          <cell r="E339">
            <v>4.4999999999999998E-2</v>
          </cell>
          <cell r="F339">
            <v>99275</v>
          </cell>
        </row>
        <row r="340">
          <cell r="A340" t="str">
            <v>Puerta Baños</v>
          </cell>
          <cell r="B340" t="str">
            <v>UN</v>
          </cell>
          <cell r="C340">
            <v>1</v>
          </cell>
          <cell r="D340">
            <v>70000</v>
          </cell>
          <cell r="E340">
            <v>4.4999999999999998E-2</v>
          </cell>
          <cell r="F340">
            <v>73150</v>
          </cell>
        </row>
        <row r="341">
          <cell r="A341" t="str">
            <v>Puerta económica Pizano 1.00. Triplex e=4mm.</v>
          </cell>
          <cell r="B341" t="str">
            <v>UN</v>
          </cell>
          <cell r="C341">
            <v>1</v>
          </cell>
          <cell r="D341">
            <v>66411.25</v>
          </cell>
          <cell r="E341">
            <v>4.4999999999999998E-2</v>
          </cell>
          <cell r="F341">
            <v>69400</v>
          </cell>
        </row>
        <row r="342">
          <cell r="A342" t="str">
            <v>Puerta especial esclusa para Lab.Fotográfico como trampa de luz (2.00 x 1.00)</v>
          </cell>
          <cell r="E342">
            <v>4.4999999999999998E-2</v>
          </cell>
          <cell r="F342">
            <v>0</v>
          </cell>
        </row>
        <row r="343">
          <cell r="A343" t="str">
            <v xml:space="preserve">Puerta sistema constructivo PVC de 0,95 x 2,05 m  </v>
          </cell>
          <cell r="B343" t="str">
            <v>UN</v>
          </cell>
          <cell r="C343">
            <v>1</v>
          </cell>
          <cell r="D343">
            <v>535000</v>
          </cell>
          <cell r="E343">
            <v>4.4999999999999998E-2</v>
          </cell>
          <cell r="F343">
            <v>559075</v>
          </cell>
        </row>
        <row r="344">
          <cell r="A344" t="str">
            <v>Puerta sistema constructivo PVC de 0,62 x 1,60 m</v>
          </cell>
          <cell r="B344" t="str">
            <v>UN</v>
          </cell>
          <cell r="C344">
            <v>1</v>
          </cell>
          <cell r="D344">
            <v>535000</v>
          </cell>
          <cell r="E344">
            <v>4.4999999999999998E-2</v>
          </cell>
          <cell r="F344">
            <v>559075</v>
          </cell>
        </row>
        <row r="345">
          <cell r="A345" t="str">
            <v>Puntilla con cabeza 2"</v>
          </cell>
          <cell r="B345" t="str">
            <v>LB</v>
          </cell>
          <cell r="C345">
            <v>1</v>
          </cell>
          <cell r="D345">
            <v>1800</v>
          </cell>
          <cell r="E345">
            <v>4.4999999999999998E-2</v>
          </cell>
          <cell r="F345">
            <v>1881</v>
          </cell>
        </row>
        <row r="346">
          <cell r="A346" t="str">
            <v>Punto Agua fría PVC</v>
          </cell>
          <cell r="B346" t="str">
            <v>UN</v>
          </cell>
          <cell r="C346">
            <v>1</v>
          </cell>
          <cell r="D346">
            <v>17994</v>
          </cell>
          <cell r="E346">
            <v>0</v>
          </cell>
          <cell r="F346">
            <v>17994</v>
          </cell>
        </row>
        <row r="347">
          <cell r="A347" t="str">
            <v>Punto desagüe PVC 3" y  4"</v>
          </cell>
          <cell r="B347" t="str">
            <v>UN</v>
          </cell>
          <cell r="C347">
            <v>1</v>
          </cell>
          <cell r="D347">
            <v>24966</v>
          </cell>
          <cell r="E347">
            <v>0</v>
          </cell>
          <cell r="F347">
            <v>24966</v>
          </cell>
        </row>
        <row r="348">
          <cell r="A348" t="str">
            <v>Punto Eléctrico</v>
          </cell>
          <cell r="B348" t="str">
            <v>UN</v>
          </cell>
          <cell r="C348">
            <v>1</v>
          </cell>
          <cell r="D348">
            <v>381506</v>
          </cell>
          <cell r="E348">
            <v>0</v>
          </cell>
          <cell r="F348">
            <v>381506</v>
          </cell>
        </row>
        <row r="349">
          <cell r="A349" t="str">
            <v xml:space="preserve">Recebo  </v>
          </cell>
          <cell r="B349" t="str">
            <v>M3</v>
          </cell>
          <cell r="C349">
            <v>1</v>
          </cell>
          <cell r="D349">
            <v>16000</v>
          </cell>
          <cell r="E349">
            <v>4.4999999999999998E-2</v>
          </cell>
          <cell r="F349">
            <v>16720</v>
          </cell>
        </row>
        <row r="350">
          <cell r="A350" t="str">
            <v>Recebo comun</v>
          </cell>
          <cell r="B350" t="str">
            <v>M3</v>
          </cell>
          <cell r="C350">
            <v>1</v>
          </cell>
          <cell r="D350">
            <v>25000</v>
          </cell>
          <cell r="E350">
            <v>4.4999999999999998E-2</v>
          </cell>
          <cell r="F350">
            <v>26125</v>
          </cell>
        </row>
        <row r="351">
          <cell r="A351" t="str">
            <v>Rejilla plastica con sosco</v>
          </cell>
          <cell r="B351" t="str">
            <v>UN</v>
          </cell>
          <cell r="C351">
            <v>1</v>
          </cell>
          <cell r="D351">
            <v>3000</v>
          </cell>
          <cell r="E351">
            <v>4.4999999999999998E-2</v>
          </cell>
          <cell r="F351">
            <v>3135</v>
          </cell>
        </row>
        <row r="352">
          <cell r="A352" t="str">
            <v>Remate Contramuro Lateral Superior para cubierta Cindu</v>
          </cell>
          <cell r="B352" t="str">
            <v>UN</v>
          </cell>
          <cell r="C352">
            <v>1</v>
          </cell>
          <cell r="D352">
            <v>8500</v>
          </cell>
          <cell r="E352">
            <v>4.4999999999999998E-2</v>
          </cell>
          <cell r="F352">
            <v>8883</v>
          </cell>
        </row>
        <row r="353">
          <cell r="A353" t="str">
            <v>Regadera corriente</v>
          </cell>
          <cell r="B353" t="str">
            <v>UN</v>
          </cell>
          <cell r="C353">
            <v>1</v>
          </cell>
          <cell r="D353">
            <v>9800</v>
          </cell>
          <cell r="E353">
            <v>4.4999999999999998E-2</v>
          </cell>
          <cell r="F353">
            <v>10241</v>
          </cell>
        </row>
        <row r="354">
          <cell r="A354" t="str">
            <v>Registro de cortina 1/2 R &amp; W italiano ; incluye accesorios</v>
          </cell>
          <cell r="B354" t="str">
            <v>UN</v>
          </cell>
          <cell r="C354">
            <v>1</v>
          </cell>
          <cell r="D354">
            <v>12000</v>
          </cell>
          <cell r="E354">
            <v>4.4999999999999998E-2</v>
          </cell>
          <cell r="F354">
            <v>12540</v>
          </cell>
        </row>
        <row r="355">
          <cell r="A355" t="str">
            <v>Registro R&amp;W  de cortina de  3/4" italiano; inlcuye accesorios</v>
          </cell>
          <cell r="B355" t="str">
            <v>UN</v>
          </cell>
          <cell r="C355">
            <v>1</v>
          </cell>
          <cell r="D355">
            <v>15000</v>
          </cell>
          <cell r="E355">
            <v>4.4999999999999998E-2</v>
          </cell>
          <cell r="F355">
            <v>15675</v>
          </cell>
        </row>
        <row r="356">
          <cell r="A356" t="str">
            <v>Registro de cortina R&amp;W italiano de   1"; incluye accesorios</v>
          </cell>
          <cell r="B356" t="str">
            <v>UN</v>
          </cell>
          <cell r="C356">
            <v>1</v>
          </cell>
          <cell r="D356">
            <v>18000</v>
          </cell>
          <cell r="E356">
            <v>4.4999999999999998E-2</v>
          </cell>
          <cell r="F356">
            <v>18810</v>
          </cell>
        </row>
        <row r="357">
          <cell r="A357" t="str">
            <v>Registro  de cortina R &amp; W 1 1/2" italiano; inlcuye accesorios</v>
          </cell>
          <cell r="B357" t="str">
            <v>UN</v>
          </cell>
          <cell r="C357">
            <v>1</v>
          </cell>
          <cell r="D357">
            <v>28000</v>
          </cell>
          <cell r="E357">
            <v>4.4999999999999998E-2</v>
          </cell>
          <cell r="F357">
            <v>29260</v>
          </cell>
        </row>
        <row r="358">
          <cell r="A358" t="str">
            <v>Registro de cortina R &amp; w 1 1/4" italiano; incluye accesorios</v>
          </cell>
          <cell r="B358" t="str">
            <v>UN</v>
          </cell>
          <cell r="C358">
            <v>1</v>
          </cell>
          <cell r="D358">
            <v>26000</v>
          </cell>
          <cell r="E358">
            <v>4.4999999999999998E-2</v>
          </cell>
          <cell r="F358">
            <v>27170</v>
          </cell>
        </row>
        <row r="359">
          <cell r="A359" t="str">
            <v>Registro de cortina Roscado liviano  Ref. 272 A Red &amp; White 2"; incluye accesorios</v>
          </cell>
          <cell r="B359" t="str">
            <v>UN</v>
          </cell>
          <cell r="C359">
            <v>1</v>
          </cell>
          <cell r="D359">
            <v>106000</v>
          </cell>
          <cell r="E359">
            <v>4.4999999999999998E-2</v>
          </cell>
          <cell r="F359">
            <v>110770</v>
          </cell>
        </row>
        <row r="360">
          <cell r="A360" t="str">
            <v>Remate contra culata A.C.</v>
          </cell>
          <cell r="B360" t="str">
            <v>UN</v>
          </cell>
          <cell r="C360">
            <v>1</v>
          </cell>
          <cell r="E360">
            <v>4.4999999999999998E-2</v>
          </cell>
          <cell r="F360">
            <v>0</v>
          </cell>
        </row>
        <row r="361">
          <cell r="A361" t="str">
            <v>Repisa ordinaria 3 metros</v>
          </cell>
          <cell r="B361" t="str">
            <v>UN</v>
          </cell>
          <cell r="C361">
            <v>1</v>
          </cell>
          <cell r="D361">
            <v>1000</v>
          </cell>
          <cell r="E361">
            <v>4.4999999999999998E-2</v>
          </cell>
          <cell r="F361">
            <v>1045</v>
          </cell>
        </row>
        <row r="362">
          <cell r="A362" t="str">
            <v>Riel metálico. Lam.Cal.14. Ancho:0.10</v>
          </cell>
          <cell r="B362" t="str">
            <v>ML</v>
          </cell>
          <cell r="C362">
            <v>1</v>
          </cell>
          <cell r="D362">
            <v>18500</v>
          </cell>
          <cell r="E362">
            <v>4.4999999999999998E-2</v>
          </cell>
          <cell r="F362">
            <v>19333</v>
          </cell>
        </row>
        <row r="363">
          <cell r="A363" t="str">
            <v>Roseta (Plafon)</v>
          </cell>
          <cell r="B363" t="str">
            <v>UN</v>
          </cell>
          <cell r="C363">
            <v>1</v>
          </cell>
          <cell r="D363">
            <v>945</v>
          </cell>
          <cell r="E363">
            <v>4.4999999999999998E-2</v>
          </cell>
          <cell r="F363">
            <v>988</v>
          </cell>
        </row>
        <row r="364">
          <cell r="A364" t="str">
            <v>Sanitario institucional Ref: aquajet comfort incluye griferia grival Atlantis 80620 o similar y accesorios</v>
          </cell>
          <cell r="B364" t="str">
            <v>UN</v>
          </cell>
          <cell r="C364">
            <v>1</v>
          </cell>
          <cell r="D364">
            <v>220000</v>
          </cell>
          <cell r="E364">
            <v>4.4999999999999998E-2</v>
          </cell>
          <cell r="F364">
            <v>229900</v>
          </cell>
        </row>
        <row r="365">
          <cell r="A365" t="str">
            <v>Sanitario Acuacer blanco; incluye griferia grival atlantis refn 80620 y  accesorios</v>
          </cell>
          <cell r="B365" t="str">
            <v>UN</v>
          </cell>
          <cell r="C365">
            <v>1</v>
          </cell>
          <cell r="D365">
            <v>190000</v>
          </cell>
          <cell r="E365">
            <v>4.4999999999999998E-2</v>
          </cell>
          <cell r="F365">
            <v>198550</v>
          </cell>
        </row>
        <row r="366">
          <cell r="A366" t="str">
            <v>Sanitario Acuacer, suministro e instalación</v>
          </cell>
          <cell r="B366" t="str">
            <v>UN</v>
          </cell>
          <cell r="C366">
            <v>1</v>
          </cell>
          <cell r="D366">
            <v>210000</v>
          </cell>
          <cell r="E366">
            <v>4.4999999999999998E-2</v>
          </cell>
          <cell r="F366">
            <v>219450</v>
          </cell>
        </row>
        <row r="367">
          <cell r="A367" t="str">
            <v>Sellador altos solidos/7238</v>
          </cell>
          <cell r="B367" t="str">
            <v>GL</v>
          </cell>
          <cell r="C367">
            <v>1</v>
          </cell>
          <cell r="D367">
            <v>32782.400000000001</v>
          </cell>
          <cell r="E367">
            <v>4.4999999999999998E-2</v>
          </cell>
          <cell r="F367">
            <v>34258</v>
          </cell>
        </row>
        <row r="368">
          <cell r="A368" t="str">
            <v>Sika-1 Imp.Integral</v>
          </cell>
          <cell r="B368" t="str">
            <v>KG</v>
          </cell>
          <cell r="C368">
            <v>1</v>
          </cell>
          <cell r="D368">
            <v>2350</v>
          </cell>
          <cell r="E368">
            <v>4.4999999999999998E-2</v>
          </cell>
          <cell r="F368">
            <v>2456</v>
          </cell>
        </row>
        <row r="369">
          <cell r="A369" t="str">
            <v>Silicona liquida 300 ML</v>
          </cell>
          <cell r="B369" t="str">
            <v>UN</v>
          </cell>
          <cell r="C369">
            <v>1</v>
          </cell>
          <cell r="D369">
            <v>5500</v>
          </cell>
          <cell r="E369">
            <v>4.4999999999999998E-2</v>
          </cell>
          <cell r="F369">
            <v>5748</v>
          </cell>
        </row>
        <row r="370">
          <cell r="A370" t="str">
            <v>Silla madera tipo cajero (h=0.7 D=0.3)</v>
          </cell>
          <cell r="E370">
            <v>4.4999999999999998E-2</v>
          </cell>
          <cell r="F370">
            <v>0</v>
          </cell>
        </row>
        <row r="371">
          <cell r="A371" t="str">
            <v xml:space="preserve">Silla estudiantil individual con brazo </v>
          </cell>
          <cell r="E371">
            <v>4.4999999999999998E-2</v>
          </cell>
          <cell r="F371">
            <v>0</v>
          </cell>
        </row>
        <row r="372">
          <cell r="A372" t="str">
            <v>Sistema corredizo metálico</v>
          </cell>
          <cell r="B372" t="str">
            <v>ML</v>
          </cell>
          <cell r="C372">
            <v>1</v>
          </cell>
          <cell r="D372">
            <v>8500</v>
          </cell>
          <cell r="E372">
            <v>4.4999999999999998E-2</v>
          </cell>
          <cell r="F372">
            <v>8883</v>
          </cell>
        </row>
        <row r="373">
          <cell r="A373" t="str">
            <v>Soldadura elect.004-3/23"</v>
          </cell>
          <cell r="B373" t="str">
            <v>KG</v>
          </cell>
          <cell r="C373">
            <v>1</v>
          </cell>
          <cell r="D373">
            <v>6400</v>
          </cell>
          <cell r="E373">
            <v>4.4999999999999998E-2</v>
          </cell>
          <cell r="F373">
            <v>6688</v>
          </cell>
        </row>
        <row r="374">
          <cell r="A374" t="str">
            <v>Soldadura de estaño P/Cobre</v>
          </cell>
          <cell r="B374" t="str">
            <v>ML</v>
          </cell>
          <cell r="C374">
            <v>1</v>
          </cell>
          <cell r="D374">
            <v>12275</v>
          </cell>
          <cell r="E374">
            <v>4.4999999999999998E-2</v>
          </cell>
          <cell r="F374">
            <v>12827</v>
          </cell>
        </row>
        <row r="375">
          <cell r="A375" t="str">
            <v>Soldadura PVC liquida 1/4</v>
          </cell>
          <cell r="B375" t="str">
            <v>UN</v>
          </cell>
          <cell r="C375">
            <v>1</v>
          </cell>
          <cell r="D375">
            <v>59808.000000000007</v>
          </cell>
          <cell r="E375">
            <v>4.4999999999999998E-2</v>
          </cell>
          <cell r="F375">
            <v>62499</v>
          </cell>
        </row>
        <row r="376">
          <cell r="A376" t="str">
            <v>Soporte Canal Amazonas</v>
          </cell>
          <cell r="B376" t="str">
            <v>UN</v>
          </cell>
          <cell r="C376">
            <v>1</v>
          </cell>
          <cell r="D376">
            <v>1890</v>
          </cell>
          <cell r="E376">
            <v>4.4999999999999998E-2</v>
          </cell>
          <cell r="F376">
            <v>1975</v>
          </cell>
        </row>
        <row r="377">
          <cell r="A377" t="str">
            <v>Soporte de bajante Amazonas</v>
          </cell>
          <cell r="B377" t="str">
            <v>UN</v>
          </cell>
          <cell r="C377">
            <v>1</v>
          </cell>
          <cell r="D377">
            <v>1460</v>
          </cell>
          <cell r="E377">
            <v>4.4999999999999998E-2</v>
          </cell>
          <cell r="F377">
            <v>1526</v>
          </cell>
        </row>
        <row r="378">
          <cell r="A378" t="str">
            <v>Subcontrato eléctrico</v>
          </cell>
          <cell r="B378" t="str">
            <v>%</v>
          </cell>
          <cell r="C378">
            <v>1</v>
          </cell>
          <cell r="D378">
            <v>26962.526315789473</v>
          </cell>
          <cell r="E378">
            <v>4.4999999999999998E-2</v>
          </cell>
          <cell r="F378">
            <v>28176</v>
          </cell>
        </row>
        <row r="379">
          <cell r="A379" t="str">
            <v>Tabla burra ordinario 0,30 - 3 mts</v>
          </cell>
          <cell r="B379" t="str">
            <v>UN</v>
          </cell>
          <cell r="C379">
            <v>1</v>
          </cell>
          <cell r="D379">
            <v>1800</v>
          </cell>
          <cell r="E379">
            <v>4.4999999999999998E-2</v>
          </cell>
          <cell r="F379">
            <v>1881</v>
          </cell>
        </row>
        <row r="380">
          <cell r="A380" t="str">
            <v>Tabla burra C Macho 0,28 - 3 mts</v>
          </cell>
          <cell r="B380" t="str">
            <v>UN</v>
          </cell>
          <cell r="C380">
            <v>1</v>
          </cell>
          <cell r="D380">
            <v>12342.400000000001</v>
          </cell>
          <cell r="E380">
            <v>4.4999999999999998E-2</v>
          </cell>
          <cell r="F380">
            <v>12898</v>
          </cell>
        </row>
        <row r="381">
          <cell r="A381" t="str">
            <v>Tabla chapa-ordinario 0,10 - 3 mts</v>
          </cell>
          <cell r="B381" t="str">
            <v>UN</v>
          </cell>
          <cell r="C381">
            <v>1</v>
          </cell>
          <cell r="D381">
            <v>535.36</v>
          </cell>
          <cell r="E381">
            <v>4.4999999999999998E-2</v>
          </cell>
          <cell r="F381">
            <v>559</v>
          </cell>
        </row>
        <row r="382">
          <cell r="A382" t="str">
            <v>Tabla chapa-ordinario 0,30 - 3 mts</v>
          </cell>
          <cell r="B382" t="str">
            <v>UN</v>
          </cell>
          <cell r="C382">
            <v>1</v>
          </cell>
          <cell r="D382">
            <v>1610.5600000000002</v>
          </cell>
          <cell r="E382">
            <v>4.4999999999999998E-2</v>
          </cell>
          <cell r="F382">
            <v>1683</v>
          </cell>
        </row>
        <row r="383">
          <cell r="A383" t="str">
            <v>Tablero acrílico (a=3.00 x h=1.20)</v>
          </cell>
          <cell r="E383">
            <v>4.4999999999999998E-2</v>
          </cell>
          <cell r="F383">
            <v>0</v>
          </cell>
        </row>
        <row r="384">
          <cell r="A384" t="str">
            <v>Tablero TBP - 8B con puerta y chapa plástica; para 8 cirucitos</v>
          </cell>
          <cell r="B384" t="str">
            <v>UN</v>
          </cell>
          <cell r="C384">
            <v>1</v>
          </cell>
          <cell r="D384">
            <v>115000</v>
          </cell>
          <cell r="E384">
            <v>4.4999999999999998E-2</v>
          </cell>
          <cell r="F384">
            <v>120175</v>
          </cell>
        </row>
        <row r="385">
          <cell r="A385" t="str">
            <v>Tablero TBP 12B  con puerta y chapas plastica de 12 Circuitos</v>
          </cell>
          <cell r="B385" t="str">
            <v>UN</v>
          </cell>
          <cell r="C385">
            <v>1</v>
          </cell>
          <cell r="D385">
            <v>129500</v>
          </cell>
          <cell r="E385">
            <v>4.4999999999999998E-2</v>
          </cell>
          <cell r="F385">
            <v>135328</v>
          </cell>
        </row>
        <row r="386">
          <cell r="A386" t="str">
            <v>Tablero TBP 16B con puerta y chapas plástico de 16 circuitos</v>
          </cell>
          <cell r="B386" t="str">
            <v>UN</v>
          </cell>
          <cell r="C386">
            <v>1</v>
          </cell>
          <cell r="D386">
            <v>152500</v>
          </cell>
          <cell r="E386">
            <v>4.4999999999999998E-2</v>
          </cell>
          <cell r="F386">
            <v>159363</v>
          </cell>
        </row>
        <row r="387">
          <cell r="A387" t="str">
            <v>Tablero 18 Circuitos con espacio para totalizador</v>
          </cell>
          <cell r="B387" t="str">
            <v>UN</v>
          </cell>
          <cell r="C387">
            <v>1</v>
          </cell>
          <cell r="D387">
            <v>320000</v>
          </cell>
          <cell r="E387">
            <v>4.4999999999999998E-2</v>
          </cell>
          <cell r="F387">
            <v>334400</v>
          </cell>
        </row>
        <row r="388">
          <cell r="A388" t="str">
            <v xml:space="preserve">Tablero bifasico TBC 24 circuitos </v>
          </cell>
          <cell r="B388" t="str">
            <v>UN</v>
          </cell>
          <cell r="C388">
            <v>1</v>
          </cell>
          <cell r="D388">
            <v>300000</v>
          </cell>
          <cell r="E388">
            <v>4.4999999999999998E-2</v>
          </cell>
          <cell r="F388">
            <v>313500</v>
          </cell>
        </row>
        <row r="389">
          <cell r="A389" t="str">
            <v>Tablero en madera entamborada</v>
          </cell>
          <cell r="B389" t="str">
            <v>M2</v>
          </cell>
          <cell r="C389">
            <v>1</v>
          </cell>
          <cell r="D389">
            <v>65000</v>
          </cell>
          <cell r="E389">
            <v>4.4999999999999998E-2</v>
          </cell>
          <cell r="F389">
            <v>67925</v>
          </cell>
        </row>
        <row r="390">
          <cell r="A390" t="str">
            <v>Taco terminal UNIP,HQP 30A</v>
          </cell>
          <cell r="B390" t="str">
            <v>UN</v>
          </cell>
          <cell r="C390">
            <v>1</v>
          </cell>
          <cell r="D390">
            <v>4800</v>
          </cell>
          <cell r="E390">
            <v>4.4999999999999998E-2</v>
          </cell>
          <cell r="F390">
            <v>5016</v>
          </cell>
        </row>
        <row r="391">
          <cell r="A391" t="str">
            <v>Tanque plástico 500 lts</v>
          </cell>
          <cell r="B391" t="str">
            <v>UN</v>
          </cell>
          <cell r="C391">
            <v>1</v>
          </cell>
          <cell r="D391">
            <v>210000</v>
          </cell>
          <cell r="E391">
            <v>4.4999999999999998E-2</v>
          </cell>
          <cell r="F391">
            <v>219450</v>
          </cell>
        </row>
        <row r="392">
          <cell r="A392" t="str">
            <v>Tanque plástico 1000 lts</v>
          </cell>
          <cell r="B392" t="str">
            <v>UN</v>
          </cell>
          <cell r="C392">
            <v>1</v>
          </cell>
          <cell r="D392">
            <v>300000</v>
          </cell>
          <cell r="E392">
            <v>4.4999999999999998E-2</v>
          </cell>
          <cell r="F392">
            <v>313500</v>
          </cell>
        </row>
        <row r="393">
          <cell r="A393" t="str">
            <v>Tapon PVC-P 1/2"</v>
          </cell>
          <cell r="B393" t="str">
            <v>UN</v>
          </cell>
          <cell r="C393">
            <v>1</v>
          </cell>
          <cell r="D393">
            <v>162</v>
          </cell>
          <cell r="E393">
            <v>4.4999999999999998E-2</v>
          </cell>
          <cell r="F393">
            <v>169</v>
          </cell>
        </row>
        <row r="394">
          <cell r="A394" t="str">
            <v>Tapon PVC 4" - Prueba</v>
          </cell>
          <cell r="B394" t="str">
            <v>UN</v>
          </cell>
          <cell r="C394">
            <v>1</v>
          </cell>
          <cell r="D394">
            <v>1629</v>
          </cell>
          <cell r="E394">
            <v>4.4999999999999998E-2</v>
          </cell>
          <cell r="F394">
            <v>1702</v>
          </cell>
        </row>
        <row r="395">
          <cell r="A395" t="str">
            <v>Tapon PVC 4" roscado</v>
          </cell>
          <cell r="B395" t="str">
            <v>UN</v>
          </cell>
          <cell r="C395">
            <v>1</v>
          </cell>
          <cell r="D395">
            <v>2450</v>
          </cell>
          <cell r="E395">
            <v>4.4999999999999998E-2</v>
          </cell>
          <cell r="F395">
            <v>2560</v>
          </cell>
        </row>
        <row r="396">
          <cell r="A396" t="str">
            <v>Tapon PVC 2" - Prueba</v>
          </cell>
          <cell r="B396" t="str">
            <v>UN</v>
          </cell>
          <cell r="C396">
            <v>1</v>
          </cell>
          <cell r="D396">
            <v>817</v>
          </cell>
          <cell r="E396">
            <v>4.4999999999999998E-2</v>
          </cell>
          <cell r="F396">
            <v>854</v>
          </cell>
        </row>
        <row r="397">
          <cell r="A397" t="str">
            <v>Tapa Int Izquierda Canal Amazonas</v>
          </cell>
          <cell r="B397" t="str">
            <v>UN</v>
          </cell>
          <cell r="C397">
            <v>1</v>
          </cell>
          <cell r="D397">
            <v>3264</v>
          </cell>
          <cell r="E397">
            <v>4.4999999999999998E-2</v>
          </cell>
          <cell r="F397">
            <v>3411</v>
          </cell>
        </row>
        <row r="398">
          <cell r="A398" t="str">
            <v>Tapa Int Derecha Canal Amazonas</v>
          </cell>
          <cell r="B398" t="str">
            <v>UN</v>
          </cell>
          <cell r="C398">
            <v>1</v>
          </cell>
          <cell r="D398">
            <v>3264</v>
          </cell>
          <cell r="E398">
            <v>4.4999999999999998E-2</v>
          </cell>
          <cell r="F398">
            <v>3411</v>
          </cell>
        </row>
        <row r="399">
          <cell r="A399" t="str">
            <v>Tapa troquel.Metal.2 Orif.</v>
          </cell>
          <cell r="B399" t="str">
            <v>UN</v>
          </cell>
          <cell r="C399">
            <v>1</v>
          </cell>
          <cell r="D399">
            <v>3593.75</v>
          </cell>
          <cell r="E399">
            <v>4.4999999999999998E-2</v>
          </cell>
          <cell r="F399">
            <v>3755</v>
          </cell>
        </row>
        <row r="400">
          <cell r="A400" t="str">
            <v>Tapaporos Nogal</v>
          </cell>
          <cell r="B400" t="str">
            <v>GL</v>
          </cell>
          <cell r="C400">
            <v>1</v>
          </cell>
          <cell r="D400">
            <v>35600</v>
          </cell>
          <cell r="E400">
            <v>4.4999999999999998E-2</v>
          </cell>
          <cell r="F400">
            <v>37202</v>
          </cell>
        </row>
        <row r="401">
          <cell r="A401" t="str">
            <v xml:space="preserve">Tensor para cable antifraude </v>
          </cell>
          <cell r="B401" t="str">
            <v>UN</v>
          </cell>
          <cell r="C401">
            <v>1</v>
          </cell>
          <cell r="D401">
            <v>4200</v>
          </cell>
          <cell r="E401">
            <v>4.4999999999999998E-2</v>
          </cell>
          <cell r="F401">
            <v>4389</v>
          </cell>
        </row>
        <row r="402">
          <cell r="A402" t="str">
            <v xml:space="preserve">Teflon </v>
          </cell>
          <cell r="B402" t="str">
            <v>UN</v>
          </cell>
          <cell r="C402">
            <v>1</v>
          </cell>
          <cell r="D402">
            <v>2500</v>
          </cell>
          <cell r="E402">
            <v>4.4999999999999998E-2</v>
          </cell>
          <cell r="F402">
            <v>2613</v>
          </cell>
        </row>
        <row r="403">
          <cell r="A403" t="str">
            <v>Tee 1/2" PVC - Presión</v>
          </cell>
          <cell r="B403" t="str">
            <v>UN</v>
          </cell>
          <cell r="C403">
            <v>1</v>
          </cell>
          <cell r="D403">
            <v>296</v>
          </cell>
          <cell r="E403">
            <v>4.4999999999999998E-2</v>
          </cell>
          <cell r="F403">
            <v>309</v>
          </cell>
        </row>
        <row r="404">
          <cell r="A404" t="str">
            <v>Tee 3/4"    PVC - Presión</v>
          </cell>
          <cell r="B404" t="str">
            <v>UN</v>
          </cell>
          <cell r="C404">
            <v>1</v>
          </cell>
          <cell r="D404">
            <v>800</v>
          </cell>
          <cell r="E404">
            <v>4.4999999999999998E-2</v>
          </cell>
          <cell r="F404">
            <v>836</v>
          </cell>
        </row>
        <row r="405">
          <cell r="A405" t="str">
            <v>Tee PVC-P 3/4" x 1/2"</v>
          </cell>
          <cell r="B405" t="str">
            <v>UN</v>
          </cell>
          <cell r="C405">
            <v>1</v>
          </cell>
          <cell r="D405">
            <v>692</v>
          </cell>
          <cell r="E405">
            <v>4.4999999999999998E-2</v>
          </cell>
          <cell r="F405">
            <v>723</v>
          </cell>
        </row>
        <row r="406">
          <cell r="A406" t="str">
            <v>Tee 1" PVC - Presión</v>
          </cell>
          <cell r="B406" t="str">
            <v>UN</v>
          </cell>
          <cell r="C406">
            <v>1</v>
          </cell>
          <cell r="D406">
            <v>1520</v>
          </cell>
          <cell r="E406">
            <v>4.4999999999999998E-2</v>
          </cell>
          <cell r="F406">
            <v>1588</v>
          </cell>
        </row>
        <row r="407">
          <cell r="A407" t="str">
            <v>Tee 1 1/4 PVC - Presión</v>
          </cell>
          <cell r="B407" t="str">
            <v>UN</v>
          </cell>
          <cell r="C407">
            <v>1</v>
          </cell>
          <cell r="D407">
            <v>4000</v>
          </cell>
          <cell r="E407">
            <v>4.4999999999999998E-2</v>
          </cell>
          <cell r="F407">
            <v>4180</v>
          </cell>
        </row>
        <row r="408">
          <cell r="A408" t="str">
            <v>Tee Sencilla 2" Sanitaria</v>
          </cell>
          <cell r="B408" t="str">
            <v>UN</v>
          </cell>
          <cell r="C408">
            <v>1</v>
          </cell>
          <cell r="D408">
            <v>3800</v>
          </cell>
          <cell r="E408">
            <v>4.4999999999999998E-2</v>
          </cell>
          <cell r="F408">
            <v>3971</v>
          </cell>
        </row>
        <row r="409">
          <cell r="A409" t="str">
            <v>Tee Sencilla 4" Sanitaria</v>
          </cell>
          <cell r="B409" t="str">
            <v>UN</v>
          </cell>
          <cell r="C409">
            <v>1</v>
          </cell>
          <cell r="D409">
            <v>9500</v>
          </cell>
          <cell r="E409">
            <v>4.4999999999999998E-2</v>
          </cell>
          <cell r="F409">
            <v>9928</v>
          </cell>
        </row>
        <row r="410">
          <cell r="A410" t="str">
            <v>Teja de asbesto cemento No.4</v>
          </cell>
          <cell r="B410" t="str">
            <v>UN</v>
          </cell>
          <cell r="C410">
            <v>1</v>
          </cell>
          <cell r="D410">
            <v>12860</v>
          </cell>
          <cell r="E410">
            <v>4.4999999999999998E-2</v>
          </cell>
          <cell r="F410">
            <v>13439</v>
          </cell>
        </row>
        <row r="411">
          <cell r="A411" t="str">
            <v>Teja de asbesto cemento No.6</v>
          </cell>
          <cell r="B411" t="str">
            <v>UN</v>
          </cell>
          <cell r="C411">
            <v>1</v>
          </cell>
          <cell r="D411">
            <v>19802</v>
          </cell>
          <cell r="E411">
            <v>4.4999999999999998E-2</v>
          </cell>
          <cell r="F411">
            <v>20693</v>
          </cell>
        </row>
        <row r="412">
          <cell r="A412" t="str">
            <v>Teja de asbesto cemento No.8</v>
          </cell>
          <cell r="B412" t="str">
            <v>UN</v>
          </cell>
          <cell r="C412">
            <v>1</v>
          </cell>
          <cell r="D412">
            <v>25700</v>
          </cell>
          <cell r="E412">
            <v>4.4999999999999998E-2</v>
          </cell>
          <cell r="F412">
            <v>26857</v>
          </cell>
        </row>
        <row r="413">
          <cell r="A413" t="str">
            <v>Teja cindu  Ref: Cindurib</v>
          </cell>
          <cell r="B413" t="str">
            <v>M2</v>
          </cell>
          <cell r="C413">
            <v>1</v>
          </cell>
          <cell r="D413">
            <v>38000</v>
          </cell>
          <cell r="E413">
            <v>4.4999999999999998E-2</v>
          </cell>
          <cell r="F413">
            <v>39710</v>
          </cell>
        </row>
        <row r="414">
          <cell r="A414" t="str">
            <v>Tierra negra fertilizada</v>
          </cell>
          <cell r="B414" t="str">
            <v>M3</v>
          </cell>
          <cell r="C414">
            <v>1</v>
          </cell>
          <cell r="D414">
            <v>50000</v>
          </cell>
          <cell r="E414">
            <v>4.4999999999999998E-2</v>
          </cell>
          <cell r="F414">
            <v>52250</v>
          </cell>
        </row>
        <row r="415">
          <cell r="A415" t="str">
            <v>Tintilla</v>
          </cell>
          <cell r="B415" t="str">
            <v>GL</v>
          </cell>
          <cell r="C415">
            <v>1</v>
          </cell>
          <cell r="D415">
            <v>18620</v>
          </cell>
          <cell r="E415">
            <v>4.4999999999999998E-2</v>
          </cell>
          <cell r="F415">
            <v>19458</v>
          </cell>
        </row>
        <row r="416">
          <cell r="A416" t="str">
            <v>Toma de T.V. para cable coaxial</v>
          </cell>
          <cell r="B416" t="str">
            <v>UN</v>
          </cell>
          <cell r="C416">
            <v>1</v>
          </cell>
          <cell r="D416">
            <v>3200</v>
          </cell>
          <cell r="E416">
            <v>4.4999999999999998E-2</v>
          </cell>
          <cell r="F416">
            <v>3344</v>
          </cell>
        </row>
        <row r="417">
          <cell r="A417" t="str">
            <v>Toma doble tipo hospitalaria P.T.</v>
          </cell>
          <cell r="B417" t="str">
            <v>UN</v>
          </cell>
          <cell r="C417">
            <v>1</v>
          </cell>
          <cell r="D417">
            <v>14500</v>
          </cell>
          <cell r="E417">
            <v>4.4999999999999998E-2</v>
          </cell>
          <cell r="F417">
            <v>15153</v>
          </cell>
        </row>
        <row r="418">
          <cell r="A418" t="str">
            <v xml:space="preserve">Toma eléctrica doble P.T. </v>
          </cell>
          <cell r="B418" t="str">
            <v>UN</v>
          </cell>
          <cell r="C418">
            <v>1</v>
          </cell>
          <cell r="D418">
            <v>4450</v>
          </cell>
          <cell r="E418">
            <v>4.4999999999999998E-2</v>
          </cell>
          <cell r="F418">
            <v>4650</v>
          </cell>
        </row>
        <row r="419">
          <cell r="A419" t="str">
            <v>Toma Doble GFCI</v>
          </cell>
          <cell r="B419" t="str">
            <v>UN</v>
          </cell>
          <cell r="C419">
            <v>1</v>
          </cell>
          <cell r="D419">
            <v>28000</v>
          </cell>
          <cell r="E419">
            <v>4.4999999999999998E-2</v>
          </cell>
          <cell r="F419">
            <v>29260</v>
          </cell>
        </row>
        <row r="420">
          <cell r="A420" t="str">
            <v>Toma eléctrica doble 20A pata trabada</v>
          </cell>
          <cell r="B420" t="str">
            <v>UN</v>
          </cell>
          <cell r="C420">
            <v>1</v>
          </cell>
          <cell r="D420">
            <v>14500</v>
          </cell>
          <cell r="E420">
            <v>4.4999999999999998E-2</v>
          </cell>
          <cell r="F420">
            <v>15153</v>
          </cell>
        </row>
        <row r="421">
          <cell r="A421" t="str">
            <v>Toma telefónica</v>
          </cell>
          <cell r="B421" t="str">
            <v>UN</v>
          </cell>
          <cell r="C421">
            <v>1</v>
          </cell>
          <cell r="D421">
            <v>2418</v>
          </cell>
          <cell r="E421">
            <v>4.4999999999999998E-2</v>
          </cell>
          <cell r="F421">
            <v>2527</v>
          </cell>
        </row>
        <row r="422">
          <cell r="A422" t="str">
            <v>Tornillo autoperforante fijador de correa</v>
          </cell>
          <cell r="B422" t="str">
            <v>UN</v>
          </cell>
          <cell r="C422">
            <v>1</v>
          </cell>
          <cell r="D422">
            <v>450</v>
          </cell>
          <cell r="E422">
            <v>4.4999999999999998E-2</v>
          </cell>
          <cell r="F422">
            <v>470</v>
          </cell>
        </row>
        <row r="423">
          <cell r="A423" t="str">
            <v>Tornillo goloso 1/8 x 1 1/4</v>
          </cell>
          <cell r="B423" t="str">
            <v>UN</v>
          </cell>
          <cell r="C423">
            <v>1</v>
          </cell>
          <cell r="D423">
            <v>10</v>
          </cell>
          <cell r="E423">
            <v>4.4999999999999998E-2</v>
          </cell>
          <cell r="F423">
            <v>10</v>
          </cell>
        </row>
        <row r="424">
          <cell r="A424" t="str">
            <v>Tornillo lámina D=3/8"</v>
          </cell>
          <cell r="B424" t="str">
            <v>UN</v>
          </cell>
          <cell r="C424">
            <v>1</v>
          </cell>
          <cell r="D424">
            <v>10</v>
          </cell>
          <cell r="E424">
            <v>4.4999999999999998E-2</v>
          </cell>
          <cell r="F424">
            <v>10</v>
          </cell>
        </row>
        <row r="425">
          <cell r="A425" t="str">
            <v xml:space="preserve">Tornillo teja Cindu </v>
          </cell>
          <cell r="B425" t="str">
            <v>UN</v>
          </cell>
          <cell r="C425">
            <v>1</v>
          </cell>
          <cell r="D425">
            <v>310</v>
          </cell>
          <cell r="E425">
            <v>4.4999999999999998E-2</v>
          </cell>
          <cell r="F425">
            <v>324</v>
          </cell>
        </row>
        <row r="426">
          <cell r="A426" t="str">
            <v>Tornillo Inoxidable Canal y Bajante Amazonas</v>
          </cell>
          <cell r="B426" t="str">
            <v>UN</v>
          </cell>
          <cell r="C426">
            <v>1</v>
          </cell>
          <cell r="D426">
            <v>105</v>
          </cell>
          <cell r="E426">
            <v>4.4999999999999998E-2</v>
          </cell>
          <cell r="F426">
            <v>110</v>
          </cell>
        </row>
        <row r="427">
          <cell r="A427" t="str">
            <v>Tornillo expansivo AH - 1614 5/16 x 3 "</v>
          </cell>
          <cell r="B427" t="str">
            <v>UN</v>
          </cell>
          <cell r="C427">
            <v>1</v>
          </cell>
          <cell r="D427">
            <v>1200</v>
          </cell>
          <cell r="E427">
            <v>4.4999999999999998E-2</v>
          </cell>
          <cell r="F427">
            <v>1254</v>
          </cell>
        </row>
        <row r="428">
          <cell r="A428" t="str">
            <v>Tornillo expansivo HLC 10x80/48</v>
          </cell>
          <cell r="B428" t="str">
            <v>UN</v>
          </cell>
          <cell r="C428">
            <v>1</v>
          </cell>
          <cell r="D428">
            <v>4500</v>
          </cell>
          <cell r="E428">
            <v>4.4999999999999998E-2</v>
          </cell>
          <cell r="F428">
            <v>4703</v>
          </cell>
        </row>
        <row r="429">
          <cell r="A429" t="str">
            <v>Triturado de máquina</v>
          </cell>
          <cell r="B429" t="str">
            <v>M3</v>
          </cell>
          <cell r="C429">
            <v>1</v>
          </cell>
          <cell r="D429">
            <v>42000</v>
          </cell>
          <cell r="E429">
            <v>4.4999999999999998E-2</v>
          </cell>
          <cell r="F429">
            <v>43890</v>
          </cell>
        </row>
        <row r="430">
          <cell r="A430" t="str">
            <v>Tubo Galvanizado de 1"</v>
          </cell>
          <cell r="B430" t="str">
            <v>ML</v>
          </cell>
          <cell r="C430">
            <v>1</v>
          </cell>
          <cell r="D430">
            <v>12000</v>
          </cell>
          <cell r="E430">
            <v>4.4999999999999998E-2</v>
          </cell>
          <cell r="F430">
            <v>12540</v>
          </cell>
        </row>
        <row r="431">
          <cell r="A431" t="str">
            <v>Tubo Galvanizado de 1 1/4"</v>
          </cell>
          <cell r="B431" t="str">
            <v>ML</v>
          </cell>
          <cell r="C431">
            <v>1</v>
          </cell>
          <cell r="D431">
            <v>15680</v>
          </cell>
          <cell r="E431">
            <v>4.4999999999999998E-2</v>
          </cell>
          <cell r="F431">
            <v>16386</v>
          </cell>
        </row>
        <row r="432">
          <cell r="A432" t="str">
            <v>Tubo Galvanizado de 1 1/2"</v>
          </cell>
          <cell r="B432" t="str">
            <v>ML</v>
          </cell>
          <cell r="C432">
            <v>1</v>
          </cell>
          <cell r="D432">
            <v>19800</v>
          </cell>
          <cell r="E432">
            <v>4.4999999999999998E-2</v>
          </cell>
          <cell r="F432">
            <v>20691</v>
          </cell>
        </row>
        <row r="433">
          <cell r="A433" t="str">
            <v>Curva galvanizada de 1 1/4"</v>
          </cell>
          <cell r="B433" t="str">
            <v>UN</v>
          </cell>
          <cell r="C433">
            <v>1</v>
          </cell>
          <cell r="D433">
            <v>10100</v>
          </cell>
          <cell r="E433">
            <v>4.4999999999999998E-2</v>
          </cell>
          <cell r="F433">
            <v>10555</v>
          </cell>
        </row>
        <row r="434">
          <cell r="A434" t="str">
            <v>Curva galvanizada de 1 1/2"</v>
          </cell>
          <cell r="B434" t="str">
            <v>UN</v>
          </cell>
          <cell r="D434">
            <v>13200</v>
          </cell>
          <cell r="E434">
            <v>4.4999999999999998E-2</v>
          </cell>
          <cell r="F434">
            <v>13794</v>
          </cell>
        </row>
        <row r="435">
          <cell r="A435" t="str">
            <v>Capacete de 1 1/4"</v>
          </cell>
          <cell r="B435" t="str">
            <v>UN</v>
          </cell>
          <cell r="C435">
            <v>1</v>
          </cell>
          <cell r="D435">
            <v>3100</v>
          </cell>
          <cell r="E435">
            <v>4.4999999999999998E-2</v>
          </cell>
          <cell r="F435">
            <v>3240</v>
          </cell>
        </row>
        <row r="436">
          <cell r="A436" t="str">
            <v>Capacete de 1 1/2"</v>
          </cell>
          <cell r="B436" t="str">
            <v>UN</v>
          </cell>
          <cell r="D436">
            <v>3600</v>
          </cell>
          <cell r="E436">
            <v>4.4999999999999998E-2</v>
          </cell>
          <cell r="F436">
            <v>3762</v>
          </cell>
        </row>
        <row r="437">
          <cell r="A437" t="str">
            <v>Juego de boquilla y contratuerca de 1 1/4"</v>
          </cell>
          <cell r="B437" t="str">
            <v>UN</v>
          </cell>
          <cell r="C437">
            <v>1</v>
          </cell>
          <cell r="D437">
            <v>1100</v>
          </cell>
          <cell r="E437">
            <v>4.4999999999999998E-2</v>
          </cell>
          <cell r="F437">
            <v>1150</v>
          </cell>
        </row>
        <row r="438">
          <cell r="A438" t="str">
            <v>Tubo Conduit 3/4"</v>
          </cell>
          <cell r="B438" t="str">
            <v>ML</v>
          </cell>
          <cell r="C438">
            <v>1</v>
          </cell>
          <cell r="D438">
            <v>3455</v>
          </cell>
          <cell r="E438">
            <v>4.4999999999999998E-2</v>
          </cell>
          <cell r="F438">
            <v>3610</v>
          </cell>
        </row>
        <row r="439">
          <cell r="A439" t="str">
            <v>Tubo Conduit  1/2"</v>
          </cell>
          <cell r="B439" t="str">
            <v>ML</v>
          </cell>
          <cell r="C439">
            <v>1</v>
          </cell>
          <cell r="D439">
            <v>2100</v>
          </cell>
          <cell r="E439">
            <v>4.4999999999999998E-2</v>
          </cell>
          <cell r="F439">
            <v>2195</v>
          </cell>
        </row>
        <row r="440">
          <cell r="A440" t="str">
            <v>Tubo Conduit PVC de 1/2"</v>
          </cell>
          <cell r="B440" t="str">
            <v>ML</v>
          </cell>
          <cell r="C440">
            <v>1</v>
          </cell>
          <cell r="D440">
            <v>1000</v>
          </cell>
          <cell r="E440">
            <v>4.4999999999999998E-2</v>
          </cell>
          <cell r="F440">
            <v>1045</v>
          </cell>
        </row>
        <row r="441">
          <cell r="A441" t="str">
            <v>Tubo Conduit PVC de 1"</v>
          </cell>
          <cell r="B441" t="str">
            <v>ML</v>
          </cell>
          <cell r="C441">
            <v>1</v>
          </cell>
          <cell r="D441">
            <v>2100</v>
          </cell>
          <cell r="E441">
            <v>4.4999999999999998E-2</v>
          </cell>
          <cell r="F441">
            <v>2195</v>
          </cell>
        </row>
        <row r="442">
          <cell r="A442" t="str">
            <v>Tubo Conduit PVC de 1 1/2"</v>
          </cell>
          <cell r="B442" t="str">
            <v>ML</v>
          </cell>
          <cell r="C442">
            <v>1</v>
          </cell>
          <cell r="D442">
            <v>4250</v>
          </cell>
          <cell r="E442">
            <v>4.4999999999999998E-2</v>
          </cell>
          <cell r="F442">
            <v>4441</v>
          </cell>
        </row>
        <row r="443">
          <cell r="A443" t="str">
            <v>Tubo Conduit PVC de 1 1/4</v>
          </cell>
          <cell r="B443" t="str">
            <v>ML</v>
          </cell>
          <cell r="C443">
            <v>1</v>
          </cell>
          <cell r="D443">
            <v>3200</v>
          </cell>
          <cell r="E443">
            <v>4.4999999999999998E-2</v>
          </cell>
          <cell r="F443">
            <v>3344</v>
          </cell>
        </row>
        <row r="444">
          <cell r="A444" t="str">
            <v>Tubo Conduit PVC de 3/4"</v>
          </cell>
          <cell r="B444" t="str">
            <v>ML</v>
          </cell>
          <cell r="C444">
            <v>1</v>
          </cell>
          <cell r="D444">
            <v>1200</v>
          </cell>
          <cell r="E444">
            <v>4.4999999999999998E-2</v>
          </cell>
          <cell r="F444">
            <v>1254</v>
          </cell>
        </row>
        <row r="445">
          <cell r="A445" t="str">
            <v>Tubo Galvanizado  de 3/4"</v>
          </cell>
          <cell r="B445" t="str">
            <v>ML</v>
          </cell>
          <cell r="C445">
            <v>1</v>
          </cell>
          <cell r="D445">
            <v>11000</v>
          </cell>
          <cell r="E445">
            <v>4.4999999999999998E-2</v>
          </cell>
          <cell r="F445">
            <v>11495</v>
          </cell>
        </row>
        <row r="446">
          <cell r="A446" t="str">
            <v>Tubo de concreto 8"</v>
          </cell>
          <cell r="B446" t="str">
            <v>ML</v>
          </cell>
          <cell r="C446">
            <v>1</v>
          </cell>
          <cell r="D446">
            <v>12000</v>
          </cell>
          <cell r="E446">
            <v>4.4999999999999998E-2</v>
          </cell>
          <cell r="F446">
            <v>12540</v>
          </cell>
        </row>
        <row r="447">
          <cell r="A447" t="str">
            <v>Tubo pres/21 PVC 2½"</v>
          </cell>
          <cell r="B447" t="str">
            <v>ML</v>
          </cell>
          <cell r="C447">
            <v>1</v>
          </cell>
          <cell r="D447">
            <v>15100</v>
          </cell>
          <cell r="E447">
            <v>4.4999999999999998E-2</v>
          </cell>
          <cell r="F447">
            <v>15780</v>
          </cell>
        </row>
        <row r="448">
          <cell r="A448" t="str">
            <v>Tubo pres/21 PVC 2"</v>
          </cell>
          <cell r="B448" t="str">
            <v>ML</v>
          </cell>
          <cell r="C448">
            <v>1</v>
          </cell>
          <cell r="D448">
            <v>10000</v>
          </cell>
          <cell r="E448">
            <v>4.4999999999999998E-2</v>
          </cell>
          <cell r="F448">
            <v>10450</v>
          </cell>
        </row>
        <row r="449">
          <cell r="A449" t="str">
            <v>Tubo pres/21 PVC 1 1/2"</v>
          </cell>
          <cell r="B449" t="str">
            <v>ML</v>
          </cell>
          <cell r="C449">
            <v>1</v>
          </cell>
          <cell r="D449">
            <v>6560</v>
          </cell>
          <cell r="E449">
            <v>4.4999999999999998E-2</v>
          </cell>
          <cell r="F449">
            <v>6855</v>
          </cell>
        </row>
        <row r="450">
          <cell r="A450" t="str">
            <v>Tubo pres/21 PVC 1 1/4</v>
          </cell>
          <cell r="B450" t="str">
            <v>ML</v>
          </cell>
          <cell r="C450">
            <v>1</v>
          </cell>
          <cell r="D450">
            <v>5030</v>
          </cell>
          <cell r="E450">
            <v>4.4999999999999998E-2</v>
          </cell>
          <cell r="F450">
            <v>5256</v>
          </cell>
        </row>
        <row r="451">
          <cell r="A451" t="str">
            <v>Tubo pres/11 PVC 3/4"</v>
          </cell>
          <cell r="B451" t="str">
            <v>ML</v>
          </cell>
          <cell r="C451">
            <v>1</v>
          </cell>
          <cell r="D451">
            <v>3110</v>
          </cell>
          <cell r="E451">
            <v>4.4999999999999998E-2</v>
          </cell>
          <cell r="F451">
            <v>3250</v>
          </cell>
        </row>
        <row r="452">
          <cell r="A452" t="str">
            <v>Tubo pres/13,5 PVC 1"</v>
          </cell>
          <cell r="B452" t="str">
            <v>ML</v>
          </cell>
          <cell r="C452">
            <v>1</v>
          </cell>
          <cell r="D452">
            <v>4000</v>
          </cell>
          <cell r="E452">
            <v>4.4999999999999998E-2</v>
          </cell>
          <cell r="F452">
            <v>4180</v>
          </cell>
        </row>
        <row r="453">
          <cell r="A453" t="str">
            <v>Tubo pres/9 PVC 1/2"</v>
          </cell>
          <cell r="B453" t="str">
            <v>ML</v>
          </cell>
          <cell r="C453">
            <v>1</v>
          </cell>
          <cell r="D453">
            <v>2150</v>
          </cell>
          <cell r="E453">
            <v>4.4999999999999998E-2</v>
          </cell>
          <cell r="F453">
            <v>2247</v>
          </cell>
        </row>
        <row r="454">
          <cell r="A454" t="str">
            <v>Tubo PVC de 2" Lluvias</v>
          </cell>
          <cell r="B454" t="str">
            <v>ML</v>
          </cell>
          <cell r="C454">
            <v>1</v>
          </cell>
          <cell r="D454">
            <v>4800</v>
          </cell>
          <cell r="E454">
            <v>4.4999999999999998E-2</v>
          </cell>
          <cell r="F454">
            <v>5016</v>
          </cell>
        </row>
        <row r="455">
          <cell r="A455" t="str">
            <v>Tubo PVC de 3" Lluvias</v>
          </cell>
          <cell r="B455" t="str">
            <v>ML</v>
          </cell>
          <cell r="C455">
            <v>1</v>
          </cell>
          <cell r="D455">
            <v>4140</v>
          </cell>
          <cell r="E455">
            <v>4.4999999999999998E-2</v>
          </cell>
          <cell r="F455">
            <v>4326</v>
          </cell>
        </row>
        <row r="456">
          <cell r="A456" t="str">
            <v>Tubo PVC de 4" lluvias</v>
          </cell>
          <cell r="B456" t="str">
            <v>ML</v>
          </cell>
          <cell r="C456">
            <v>1</v>
          </cell>
          <cell r="D456">
            <v>12000</v>
          </cell>
          <cell r="E456">
            <v>4.4999999999999998E-2</v>
          </cell>
          <cell r="F456">
            <v>12540</v>
          </cell>
        </row>
        <row r="457">
          <cell r="A457" t="str">
            <v>Tubo PVC de 6" Sanitaria</v>
          </cell>
          <cell r="B457" t="str">
            <v>ML</v>
          </cell>
          <cell r="C457">
            <v>1</v>
          </cell>
          <cell r="D457">
            <v>33000</v>
          </cell>
          <cell r="E457">
            <v>4.4999999999999998E-2</v>
          </cell>
          <cell r="F457">
            <v>34485</v>
          </cell>
        </row>
        <row r="458">
          <cell r="A458" t="str">
            <v>Tubo PVC de 4" Sanitaria</v>
          </cell>
          <cell r="B458" t="str">
            <v>ML</v>
          </cell>
          <cell r="C458">
            <v>1</v>
          </cell>
          <cell r="D458">
            <v>16000</v>
          </cell>
          <cell r="E458">
            <v>4.4999999999999998E-2</v>
          </cell>
          <cell r="F458">
            <v>16720</v>
          </cell>
        </row>
        <row r="459">
          <cell r="A459" t="str">
            <v>Tubo PVC de 4" Sanitaria flexible</v>
          </cell>
          <cell r="B459" t="str">
            <v>ML</v>
          </cell>
          <cell r="C459">
            <v>1</v>
          </cell>
          <cell r="D459">
            <v>19400</v>
          </cell>
          <cell r="E459">
            <v>4.4999999999999998E-2</v>
          </cell>
          <cell r="F459">
            <v>20273</v>
          </cell>
        </row>
        <row r="460">
          <cell r="A460" t="str">
            <v>Tubo PVC de 3" Sanitaria</v>
          </cell>
          <cell r="B460" t="str">
            <v>ML</v>
          </cell>
          <cell r="C460">
            <v>1</v>
          </cell>
          <cell r="D460">
            <v>8900</v>
          </cell>
          <cell r="E460">
            <v>4.4999999999999998E-2</v>
          </cell>
          <cell r="F460">
            <v>9301</v>
          </cell>
        </row>
        <row r="461">
          <cell r="A461" t="str">
            <v>Tubo PVC de 2" Sanitaria</v>
          </cell>
          <cell r="B461" t="str">
            <v>ML</v>
          </cell>
          <cell r="C461">
            <v>1</v>
          </cell>
          <cell r="D461">
            <v>8500</v>
          </cell>
          <cell r="E461">
            <v>4.4999999999999998E-2</v>
          </cell>
          <cell r="F461">
            <v>8883</v>
          </cell>
        </row>
        <row r="462">
          <cell r="A462" t="str">
            <v>Tuberia A.N. 3 plg 2,3 mm</v>
          </cell>
          <cell r="B462" t="str">
            <v>ML</v>
          </cell>
          <cell r="C462">
            <v>1</v>
          </cell>
          <cell r="D462">
            <v>18000</v>
          </cell>
          <cell r="E462">
            <v>4.4999999999999998E-2</v>
          </cell>
          <cell r="F462">
            <v>18810</v>
          </cell>
        </row>
        <row r="463">
          <cell r="A463" t="str">
            <v>Tuberia A.N. 2 plg 2mm</v>
          </cell>
          <cell r="B463" t="str">
            <v>ML</v>
          </cell>
          <cell r="C463">
            <v>1</v>
          </cell>
          <cell r="D463">
            <v>11500</v>
          </cell>
          <cell r="E463">
            <v>4.4999999999999998E-2</v>
          </cell>
          <cell r="F463">
            <v>12018</v>
          </cell>
        </row>
        <row r="464">
          <cell r="A464" t="str">
            <v>Tubo A.N. 1 1/2 plg, 2 mm</v>
          </cell>
          <cell r="B464" t="str">
            <v>ML</v>
          </cell>
          <cell r="C464">
            <v>1</v>
          </cell>
          <cell r="D464">
            <v>9500</v>
          </cell>
          <cell r="E464">
            <v>4.4999999999999998E-2</v>
          </cell>
          <cell r="F464">
            <v>9928</v>
          </cell>
        </row>
        <row r="465">
          <cell r="A465" t="str">
            <v>Tubo A.N. 1 plg, 2 mm</v>
          </cell>
          <cell r="B465" t="str">
            <v>ML</v>
          </cell>
          <cell r="C465">
            <v>1</v>
          </cell>
          <cell r="D465">
            <v>6500</v>
          </cell>
          <cell r="E465">
            <v>4.4999999999999998E-2</v>
          </cell>
          <cell r="F465">
            <v>6793</v>
          </cell>
        </row>
        <row r="466">
          <cell r="A466" t="str">
            <v>Tuberia A.N. Ø1 1/2"</v>
          </cell>
          <cell r="B466" t="str">
            <v>ML</v>
          </cell>
          <cell r="C466">
            <v>1</v>
          </cell>
          <cell r="D466">
            <v>9500</v>
          </cell>
          <cell r="E466">
            <v>4.4999999999999998E-2</v>
          </cell>
          <cell r="F466">
            <v>9928</v>
          </cell>
        </row>
        <row r="467">
          <cell r="A467" t="str">
            <v>Tuberia Galvanizada 1 1/2" 2,5 mm Cal 12</v>
          </cell>
          <cell r="B467" t="str">
            <v>ML</v>
          </cell>
          <cell r="C467">
            <v>1</v>
          </cell>
          <cell r="D467">
            <v>15000</v>
          </cell>
          <cell r="E467">
            <v>4.4999999999999998E-2</v>
          </cell>
          <cell r="F467">
            <v>15675</v>
          </cell>
        </row>
        <row r="468">
          <cell r="A468" t="str">
            <v>Unión PVC-S 4 plg</v>
          </cell>
          <cell r="B468" t="str">
            <v>UN</v>
          </cell>
          <cell r="C468">
            <v>1</v>
          </cell>
          <cell r="D468">
            <v>4200</v>
          </cell>
          <cell r="E468">
            <v>4.4999999999999998E-2</v>
          </cell>
          <cell r="F468">
            <v>4389</v>
          </cell>
        </row>
        <row r="469">
          <cell r="A469" t="str">
            <v>Unión PVC-S 3 plg</v>
          </cell>
          <cell r="B469" t="str">
            <v>UN</v>
          </cell>
          <cell r="C469">
            <v>1</v>
          </cell>
          <cell r="D469">
            <v>2450</v>
          </cell>
          <cell r="E469">
            <v>4.4999999999999998E-2</v>
          </cell>
          <cell r="F469">
            <v>2560</v>
          </cell>
        </row>
        <row r="470">
          <cell r="A470" t="str">
            <v>Unión PVC-S 2 plg</v>
          </cell>
          <cell r="B470" t="str">
            <v>UN</v>
          </cell>
          <cell r="C470">
            <v>1</v>
          </cell>
          <cell r="D470">
            <v>1764</v>
          </cell>
          <cell r="E470">
            <v>4.4999999999999998E-2</v>
          </cell>
          <cell r="F470">
            <v>1843</v>
          </cell>
        </row>
        <row r="471">
          <cell r="A471" t="str">
            <v>Unión PVC-P 1/2 plg</v>
          </cell>
          <cell r="B471" t="str">
            <v>ML</v>
          </cell>
          <cell r="C471">
            <v>1</v>
          </cell>
          <cell r="D471">
            <v>210</v>
          </cell>
          <cell r="E471">
            <v>4.4999999999999998E-2</v>
          </cell>
          <cell r="F471">
            <v>219</v>
          </cell>
        </row>
        <row r="472">
          <cell r="A472" t="str">
            <v>Unión PVC-P 1 plg</v>
          </cell>
          <cell r="B472" t="str">
            <v>UN</v>
          </cell>
          <cell r="C472">
            <v>1</v>
          </cell>
          <cell r="D472">
            <v>540</v>
          </cell>
          <cell r="E472">
            <v>4.4999999999999998E-2</v>
          </cell>
          <cell r="F472">
            <v>564</v>
          </cell>
        </row>
        <row r="473">
          <cell r="A473" t="str">
            <v>Unión PVC-P 1 1/4"</v>
          </cell>
          <cell r="B473" t="str">
            <v>UN</v>
          </cell>
          <cell r="C473">
            <v>1</v>
          </cell>
          <cell r="D473">
            <v>960</v>
          </cell>
          <cell r="E473">
            <v>4.4999999999999998E-2</v>
          </cell>
          <cell r="F473">
            <v>1003</v>
          </cell>
        </row>
        <row r="474">
          <cell r="A474" t="str">
            <v>Unión PVC-P 1 1/2"</v>
          </cell>
          <cell r="B474" t="str">
            <v>UN</v>
          </cell>
          <cell r="C474">
            <v>1</v>
          </cell>
          <cell r="D474">
            <v>1450</v>
          </cell>
          <cell r="E474">
            <v>4.4999999999999998E-2</v>
          </cell>
          <cell r="F474">
            <v>1515</v>
          </cell>
        </row>
        <row r="475">
          <cell r="A475" t="str">
            <v>Unión PVC-P 2 plg</v>
          </cell>
          <cell r="B475" t="str">
            <v>UN</v>
          </cell>
          <cell r="C475">
            <v>1</v>
          </cell>
          <cell r="D475">
            <v>2300</v>
          </cell>
          <cell r="E475">
            <v>4.4999999999999998E-2</v>
          </cell>
          <cell r="F475">
            <v>2404</v>
          </cell>
        </row>
        <row r="476">
          <cell r="A476" t="str">
            <v>Unión Conduit PVC 1/2"</v>
          </cell>
          <cell r="B476" t="str">
            <v>UN</v>
          </cell>
          <cell r="C476">
            <v>1</v>
          </cell>
          <cell r="D476">
            <v>135</v>
          </cell>
          <cell r="E476">
            <v>4.4999999999999998E-2</v>
          </cell>
          <cell r="F476">
            <v>141</v>
          </cell>
        </row>
        <row r="477">
          <cell r="A477" t="str">
            <v>Unión Canal amazonas</v>
          </cell>
          <cell r="B477" t="str">
            <v>UN</v>
          </cell>
          <cell r="C477">
            <v>1</v>
          </cell>
          <cell r="D477">
            <v>10610</v>
          </cell>
          <cell r="E477">
            <v>4.4999999999999998E-2</v>
          </cell>
          <cell r="F477">
            <v>11087</v>
          </cell>
        </row>
        <row r="478">
          <cell r="A478" t="str">
            <v>Unión canal a bajante Amazonas</v>
          </cell>
          <cell r="B478" t="str">
            <v>UN</v>
          </cell>
          <cell r="C478">
            <v>1</v>
          </cell>
          <cell r="D478">
            <v>14312</v>
          </cell>
          <cell r="E478">
            <v>4.4999999999999998E-2</v>
          </cell>
          <cell r="F478">
            <v>14956</v>
          </cell>
        </row>
        <row r="479">
          <cell r="A479" t="str">
            <v>Unión de Bajante Amazonas</v>
          </cell>
          <cell r="B479" t="str">
            <v>UN</v>
          </cell>
          <cell r="C479">
            <v>1</v>
          </cell>
          <cell r="D479">
            <v>2752</v>
          </cell>
          <cell r="E479">
            <v>4.4999999999999998E-2</v>
          </cell>
          <cell r="F479">
            <v>2876</v>
          </cell>
        </row>
        <row r="481">
          <cell r="A481" t="str">
            <v>Vara de clavo</v>
          </cell>
          <cell r="B481" t="str">
            <v>ML</v>
          </cell>
          <cell r="C481">
            <v>1</v>
          </cell>
          <cell r="D481">
            <v>700</v>
          </cell>
          <cell r="E481">
            <v>4.4999999999999998E-2</v>
          </cell>
          <cell r="F481">
            <v>732</v>
          </cell>
        </row>
        <row r="482">
          <cell r="A482" t="str">
            <v>Varilla Coper Well 5/8" x 8'</v>
          </cell>
          <cell r="B482" t="str">
            <v>UN</v>
          </cell>
          <cell r="C482">
            <v>1</v>
          </cell>
          <cell r="D482">
            <v>95000</v>
          </cell>
          <cell r="E482">
            <v>4.4999999999999998E-2</v>
          </cell>
          <cell r="F482">
            <v>99275</v>
          </cell>
          <cell r="G482" t="str">
            <v>Por unidad de 6 metros</v>
          </cell>
        </row>
        <row r="483">
          <cell r="A483" t="str">
            <v>Varilla de 5/8"</v>
          </cell>
          <cell r="B483" t="str">
            <v>KG</v>
          </cell>
          <cell r="C483">
            <v>1</v>
          </cell>
          <cell r="D483">
            <v>2800</v>
          </cell>
          <cell r="E483">
            <v>4.4999999999999998E-2</v>
          </cell>
          <cell r="F483">
            <v>2926</v>
          </cell>
        </row>
        <row r="484">
          <cell r="A484" t="str">
            <v>Varilla de 10.5 cm.- 60.000</v>
          </cell>
          <cell r="B484" t="str">
            <v>ML</v>
          </cell>
          <cell r="C484">
            <v>1</v>
          </cell>
          <cell r="D484">
            <v>8220</v>
          </cell>
          <cell r="E484">
            <v>4.4999999999999998E-2</v>
          </cell>
          <cell r="F484">
            <v>8590</v>
          </cell>
          <cell r="G484" t="str">
            <v>Por unidad de 6 metros</v>
          </cell>
        </row>
        <row r="485">
          <cell r="A485" t="str">
            <v>Varilla lisa de 1/2"</v>
          </cell>
          <cell r="B485" t="str">
            <v>KG</v>
          </cell>
          <cell r="C485">
            <v>1</v>
          </cell>
          <cell r="D485">
            <v>983.33333333333337</v>
          </cell>
          <cell r="E485">
            <v>4.4999999999999998E-2</v>
          </cell>
          <cell r="F485">
            <v>1028</v>
          </cell>
        </row>
        <row r="486">
          <cell r="A486" t="str">
            <v>Varilla cuadrada de 1/2"</v>
          </cell>
          <cell r="B486" t="str">
            <v>KG</v>
          </cell>
          <cell r="C486">
            <v>1</v>
          </cell>
          <cell r="D486">
            <v>2800</v>
          </cell>
          <cell r="E486">
            <v>4.4999999999999998E-2</v>
          </cell>
          <cell r="F486">
            <v>2926</v>
          </cell>
        </row>
        <row r="487">
          <cell r="A487" t="str">
            <v>Ventana corrediza proyec.alum.Cal.18. Negra</v>
          </cell>
          <cell r="B487" t="str">
            <v>M2</v>
          </cell>
          <cell r="C487">
            <v>1</v>
          </cell>
          <cell r="D487">
            <v>90000</v>
          </cell>
          <cell r="E487">
            <v>4.4999999999999998E-2</v>
          </cell>
          <cell r="F487">
            <v>94050</v>
          </cell>
        </row>
        <row r="488">
          <cell r="A488" t="str">
            <v>Vidrio incoloro de 4mm pulido</v>
          </cell>
          <cell r="B488" t="str">
            <v>M2</v>
          </cell>
          <cell r="C488">
            <v>1</v>
          </cell>
          <cell r="D488">
            <v>28000</v>
          </cell>
          <cell r="E488">
            <v>4.4999999999999998E-2</v>
          </cell>
          <cell r="F488">
            <v>29260</v>
          </cell>
        </row>
        <row r="489">
          <cell r="A489" t="str">
            <v>Vinilo Color Tipo I</v>
          </cell>
          <cell r="B489" t="str">
            <v>gl</v>
          </cell>
          <cell r="C489">
            <v>1</v>
          </cell>
          <cell r="D489">
            <v>40000</v>
          </cell>
          <cell r="E489">
            <v>4.4999999999999998E-2</v>
          </cell>
          <cell r="F489">
            <v>41800</v>
          </cell>
        </row>
        <row r="490">
          <cell r="A490" t="str">
            <v>Wing Aluminio</v>
          </cell>
          <cell r="B490" t="str">
            <v>Ml</v>
          </cell>
          <cell r="C490">
            <v>1</v>
          </cell>
          <cell r="D490">
            <v>2000</v>
          </cell>
          <cell r="E490">
            <v>4.4999999999999998E-2</v>
          </cell>
          <cell r="F490">
            <v>2090</v>
          </cell>
        </row>
        <row r="491">
          <cell r="A491" t="str">
            <v>Xipex concentrado -Gris</v>
          </cell>
          <cell r="B491" t="str">
            <v>Kg</v>
          </cell>
          <cell r="C491">
            <v>1</v>
          </cell>
          <cell r="D491">
            <v>10000</v>
          </cell>
          <cell r="E491">
            <v>4.4999999999999998E-2</v>
          </cell>
          <cell r="F491">
            <v>10450</v>
          </cell>
        </row>
        <row r="492">
          <cell r="A492" t="str">
            <v>Xipex Admix C-2000</v>
          </cell>
          <cell r="B492" t="str">
            <v>Kg</v>
          </cell>
          <cell r="C492">
            <v>1</v>
          </cell>
          <cell r="D492">
            <v>11200</v>
          </cell>
          <cell r="E492">
            <v>4.4999999999999998E-2</v>
          </cell>
          <cell r="F492">
            <v>11704</v>
          </cell>
        </row>
        <row r="493">
          <cell r="A493" t="str">
            <v>Yee sencilla 4"</v>
          </cell>
          <cell r="B493" t="str">
            <v>UN</v>
          </cell>
          <cell r="C493">
            <v>1</v>
          </cell>
          <cell r="D493">
            <v>14000</v>
          </cell>
          <cell r="E493">
            <v>4.4999999999999998E-2</v>
          </cell>
          <cell r="F493">
            <v>14630</v>
          </cell>
        </row>
        <row r="494">
          <cell r="A494" t="str">
            <v>Zuncho de cinta band it de 1/2"</v>
          </cell>
          <cell r="B494" t="str">
            <v>UN</v>
          </cell>
          <cell r="C494">
            <v>1</v>
          </cell>
          <cell r="D494">
            <v>3500</v>
          </cell>
          <cell r="E494">
            <v>4.4999999999999998E-2</v>
          </cell>
          <cell r="F494">
            <v>3658</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TBAss"/>
      <sheetName val="Constr&amp;Fund"/>
      <sheetName val="Front"/>
      <sheetName val="Summary"/>
      <sheetName val="Res"/>
      <sheetName val="Datatable"/>
      <sheetName val="TBAss"/>
      <sheetName val="CF BS P&amp;L"/>
      <sheetName val="Assets"/>
      <sheetName val="Grants"/>
      <sheetName val="MajRep"/>
      <sheetName val="Loans"/>
      <sheetName val="Rev"/>
      <sheetName val="Availabilty Fee"/>
      <sheetName val="Exp"/>
      <sheetName val="WC&amp;VAT"/>
      <sheetName val="Interest on Cash"/>
      <sheetName val="Tax"/>
      <sheetName val="Audit"/>
      <sheetName val="PianFinCover"/>
      <sheetName val="PianFinTraffTar"/>
      <sheetName val="PianFinIpot"/>
      <sheetName val="Foglio1"/>
      <sheetName val="set"/>
      <sheetName val="iDebt"/>
    </sheetNames>
    <sheetDataSet>
      <sheetData sheetId="0" refreshError="1">
        <row r="225">
          <cell r="D225">
            <v>2500000</v>
          </cell>
        </row>
      </sheetData>
      <sheetData sheetId="1" refreshError="1">
        <row r="48">
          <cell r="C48">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NTA CECILIA"/>
      <sheetName val="Hoja1"/>
      <sheetName val="Hoja2"/>
      <sheetName val="ESTADO RED"/>
      <sheetName val="COSTOS OFICINA"/>
      <sheetName val="Cost Ledger 30-6-99"/>
    </sheetNames>
    <sheetDataSet>
      <sheetData sheetId="0">
        <row r="1">
          <cell r="A1" t="str">
            <v>NIC</v>
          </cell>
        </row>
      </sheetData>
      <sheetData sheetId="1">
        <row r="1">
          <cell r="A1" t="str">
            <v>NIC</v>
          </cell>
          <cell r="B1" t="str">
            <v>nis_rad</v>
          </cell>
          <cell r="C1" t="str">
            <v>nif</v>
          </cell>
          <cell r="D1" t="str">
            <v>Nombre</v>
          </cell>
          <cell r="E1" t="str">
            <v>Direccion</v>
          </cell>
        </row>
        <row r="2">
          <cell r="A2">
            <v>5049491</v>
          </cell>
          <cell r="B2">
            <v>5050796</v>
          </cell>
          <cell r="C2">
            <v>25083541</v>
          </cell>
          <cell r="D2" t="str">
            <v>JOSE ANTONIO GARCIA</v>
          </cell>
          <cell r="E2" t="str">
            <v>CL 43A 28 19</v>
          </cell>
        </row>
        <row r="3">
          <cell r="A3">
            <v>5053012</v>
          </cell>
          <cell r="B3">
            <v>5057838</v>
          </cell>
          <cell r="C3">
            <v>25077017</v>
          </cell>
          <cell r="D3" t="str">
            <v>ADA REBECA RICO RIVAS</v>
          </cell>
          <cell r="E3" t="str">
            <v>CL 44A 27A 44</v>
          </cell>
        </row>
        <row r="4">
          <cell r="A4">
            <v>5053189</v>
          </cell>
          <cell r="B4">
            <v>5058192</v>
          </cell>
          <cell r="C4">
            <v>25083490</v>
          </cell>
          <cell r="D4" t="str">
            <v>JAKELINE SALAZAR</v>
          </cell>
          <cell r="E4" t="str">
            <v>CR 28 40 5</v>
          </cell>
        </row>
        <row r="5">
          <cell r="A5">
            <v>5056788</v>
          </cell>
          <cell r="B5">
            <v>5065390</v>
          </cell>
          <cell r="C5">
            <v>25076960</v>
          </cell>
          <cell r="D5" t="str">
            <v>MAIRA OCHOA</v>
          </cell>
          <cell r="E5" t="str">
            <v>CL 40 27 115</v>
          </cell>
        </row>
        <row r="6">
          <cell r="A6">
            <v>5056789</v>
          </cell>
          <cell r="B6">
            <v>5065392</v>
          </cell>
          <cell r="C6">
            <v>25083524</v>
          </cell>
          <cell r="D6" t="str">
            <v>RAFAEL ALVAREZ</v>
          </cell>
          <cell r="E6" t="str">
            <v>DG 41 44 8</v>
          </cell>
        </row>
        <row r="7">
          <cell r="A7">
            <v>5056790</v>
          </cell>
          <cell r="B7">
            <v>5065394</v>
          </cell>
          <cell r="C7">
            <v>25077038</v>
          </cell>
          <cell r="D7" t="str">
            <v>JULIO TAMARA</v>
          </cell>
          <cell r="E7" t="str">
            <v>CL 45 27A 25</v>
          </cell>
        </row>
        <row r="8">
          <cell r="A8">
            <v>5056804</v>
          </cell>
          <cell r="B8">
            <v>5065422</v>
          </cell>
          <cell r="C8">
            <v>25083628</v>
          </cell>
          <cell r="D8" t="str">
            <v>MANUEL MENDOZA M</v>
          </cell>
          <cell r="E8" t="str">
            <v>CL 45A 28A 39</v>
          </cell>
        </row>
        <row r="9">
          <cell r="A9">
            <v>5056805</v>
          </cell>
          <cell r="B9">
            <v>5065424</v>
          </cell>
          <cell r="C9">
            <v>25083627</v>
          </cell>
          <cell r="D9" t="str">
            <v>ANA LUZ ESTRADA</v>
          </cell>
          <cell r="E9" t="str">
            <v>CL 45A 28A 30</v>
          </cell>
        </row>
        <row r="10">
          <cell r="A10">
            <v>5057041</v>
          </cell>
          <cell r="B10">
            <v>5065896</v>
          </cell>
          <cell r="C10">
            <v>25083573</v>
          </cell>
          <cell r="D10" t="str">
            <v>EUCLIDES VARGAS</v>
          </cell>
          <cell r="E10" t="str">
            <v>CL 44A 28A 30</v>
          </cell>
        </row>
        <row r="11">
          <cell r="A11">
            <v>5057513</v>
          </cell>
          <cell r="B11">
            <v>5066840</v>
          </cell>
          <cell r="C11">
            <v>25076913</v>
          </cell>
          <cell r="D11" t="str">
            <v>MIGUEL MARTINEZ</v>
          </cell>
          <cell r="E11" t="str">
            <v>CR 27 45 22</v>
          </cell>
        </row>
        <row r="12">
          <cell r="A12">
            <v>5057515</v>
          </cell>
          <cell r="B12">
            <v>5066844</v>
          </cell>
          <cell r="C12">
            <v>25076914</v>
          </cell>
          <cell r="D12" t="str">
            <v>VICTOR SIERRA MARTINEZ</v>
          </cell>
          <cell r="E12" t="str">
            <v>CR 27 45 80</v>
          </cell>
        </row>
        <row r="13">
          <cell r="A13">
            <v>5057679</v>
          </cell>
          <cell r="B13">
            <v>5067172</v>
          </cell>
          <cell r="C13">
            <v>25083590</v>
          </cell>
          <cell r="D13" t="str">
            <v>JUAN PABLO MARTINEZ</v>
          </cell>
          <cell r="E13" t="str">
            <v>CL 45 28A 59</v>
          </cell>
        </row>
        <row r="14">
          <cell r="A14">
            <v>5058046</v>
          </cell>
          <cell r="B14">
            <v>5067906</v>
          </cell>
          <cell r="C14">
            <v>25077018</v>
          </cell>
          <cell r="D14" t="str">
            <v>NIRIS VERGARA MARTINEZ</v>
          </cell>
          <cell r="E14" t="str">
            <v>CL 44A 27A 36</v>
          </cell>
        </row>
        <row r="15">
          <cell r="A15">
            <v>5061625</v>
          </cell>
          <cell r="B15">
            <v>5075064</v>
          </cell>
          <cell r="C15">
            <v>25112986</v>
          </cell>
          <cell r="D15" t="str">
            <v>HERNANDO ARROYO CONTRERAS</v>
          </cell>
          <cell r="E15" t="str">
            <v>CL SIN NOMENCLATURA 38 9</v>
          </cell>
        </row>
        <row r="16">
          <cell r="A16">
            <v>5062285</v>
          </cell>
          <cell r="B16">
            <v>5076384</v>
          </cell>
          <cell r="C16">
            <v>25083503</v>
          </cell>
          <cell r="D16" t="str">
            <v>ISABEL ANAYA</v>
          </cell>
          <cell r="E16" t="str">
            <v>CR 28 43 31</v>
          </cell>
        </row>
        <row r="17">
          <cell r="A17">
            <v>5062346</v>
          </cell>
          <cell r="B17">
            <v>5076506</v>
          </cell>
          <cell r="C17">
            <v>25083578</v>
          </cell>
          <cell r="D17" t="str">
            <v>ETILVIA ROMERO</v>
          </cell>
          <cell r="E17" t="str">
            <v>CL 45 28 28</v>
          </cell>
        </row>
        <row r="18">
          <cell r="A18">
            <v>5096789</v>
          </cell>
          <cell r="B18">
            <v>5145392</v>
          </cell>
          <cell r="C18">
            <v>25079366</v>
          </cell>
          <cell r="D18" t="str">
            <v>OSWLADO SIERRA</v>
          </cell>
          <cell r="E18" t="str">
            <v>CR 22 16A 33</v>
          </cell>
        </row>
        <row r="19">
          <cell r="A19">
            <v>5098304</v>
          </cell>
          <cell r="B19">
            <v>5148422</v>
          </cell>
          <cell r="C19">
            <v>25056767</v>
          </cell>
          <cell r="D19" t="str">
            <v>JUAN CONDE</v>
          </cell>
          <cell r="E19" t="str">
            <v>CR 28 39A 27</v>
          </cell>
        </row>
        <row r="20">
          <cell r="A20">
            <v>5098321</v>
          </cell>
          <cell r="B20">
            <v>5148456</v>
          </cell>
          <cell r="C20">
            <v>25056957</v>
          </cell>
          <cell r="D20" t="str">
            <v>ENITH VERGARA</v>
          </cell>
          <cell r="E20" t="str">
            <v>CL 40 28 53</v>
          </cell>
        </row>
        <row r="21">
          <cell r="A21">
            <v>5098322</v>
          </cell>
          <cell r="B21">
            <v>5148458</v>
          </cell>
          <cell r="C21">
            <v>25056972</v>
          </cell>
          <cell r="D21" t="str">
            <v>ESTHER VERGARA</v>
          </cell>
          <cell r="E21" t="str">
            <v>CL 40 28B 33</v>
          </cell>
        </row>
        <row r="22">
          <cell r="A22">
            <v>5098323</v>
          </cell>
          <cell r="B22">
            <v>5148460</v>
          </cell>
          <cell r="C22">
            <v>25056971</v>
          </cell>
          <cell r="D22" t="str">
            <v>REMIGIO CAMARGO</v>
          </cell>
          <cell r="E22" t="str">
            <v>CL 40 28B 21</v>
          </cell>
        </row>
        <row r="23">
          <cell r="A23">
            <v>5098324</v>
          </cell>
          <cell r="B23">
            <v>5148462</v>
          </cell>
          <cell r="C23">
            <v>25076959</v>
          </cell>
          <cell r="D23" t="str">
            <v>MARIA DE LA ROSA</v>
          </cell>
          <cell r="E23" t="str">
            <v>CL 40 27 105</v>
          </cell>
        </row>
        <row r="24">
          <cell r="A24">
            <v>5098325</v>
          </cell>
          <cell r="B24">
            <v>5148464</v>
          </cell>
          <cell r="C24">
            <v>25076956</v>
          </cell>
          <cell r="D24" t="str">
            <v>HUMBERTO CORENA</v>
          </cell>
          <cell r="E24" t="str">
            <v>CL 40 27 81</v>
          </cell>
        </row>
        <row r="25">
          <cell r="A25">
            <v>5098326</v>
          </cell>
          <cell r="B25">
            <v>5148466</v>
          </cell>
          <cell r="C25">
            <v>25076954</v>
          </cell>
          <cell r="D25" t="str">
            <v>JUAN GARRIDO</v>
          </cell>
          <cell r="E25" t="str">
            <v>CL 40 27 65</v>
          </cell>
        </row>
        <row r="26">
          <cell r="A26">
            <v>5098328</v>
          </cell>
          <cell r="B26">
            <v>5148470</v>
          </cell>
          <cell r="C26">
            <v>25076950</v>
          </cell>
          <cell r="D26" t="str">
            <v>LUIS DE LA PUENTE</v>
          </cell>
          <cell r="E26" t="str">
            <v>CL 40 27 35</v>
          </cell>
        </row>
        <row r="27">
          <cell r="A27">
            <v>5098329</v>
          </cell>
          <cell r="B27">
            <v>5148472</v>
          </cell>
          <cell r="C27">
            <v>25076948</v>
          </cell>
          <cell r="D27" t="str">
            <v>LUIS ARTURO MERLANO</v>
          </cell>
          <cell r="E27" t="str">
            <v>CL 40 27 25</v>
          </cell>
        </row>
        <row r="28">
          <cell r="A28">
            <v>5098331</v>
          </cell>
          <cell r="B28">
            <v>5148476</v>
          </cell>
          <cell r="C28">
            <v>25076958</v>
          </cell>
          <cell r="D28" t="str">
            <v>ELY BARRIOS</v>
          </cell>
          <cell r="E28" t="str">
            <v>CL 40 27 5</v>
          </cell>
        </row>
        <row r="29">
          <cell r="A29">
            <v>5098333</v>
          </cell>
          <cell r="B29">
            <v>5148480</v>
          </cell>
          <cell r="C29">
            <v>25076947</v>
          </cell>
          <cell r="D29" t="str">
            <v>WILLIAM PATERNINA</v>
          </cell>
          <cell r="E29" t="str">
            <v>CL 40 27 22</v>
          </cell>
        </row>
        <row r="30">
          <cell r="A30">
            <v>5098334</v>
          </cell>
          <cell r="B30">
            <v>5148482</v>
          </cell>
          <cell r="C30">
            <v>25076949</v>
          </cell>
          <cell r="D30" t="str">
            <v>HECTOR MARTELO</v>
          </cell>
          <cell r="E30" t="str">
            <v>CL 40 27 34</v>
          </cell>
        </row>
        <row r="31">
          <cell r="A31">
            <v>5098335</v>
          </cell>
          <cell r="B31">
            <v>5148484</v>
          </cell>
          <cell r="C31">
            <v>25076952</v>
          </cell>
          <cell r="D31" t="str">
            <v>ANGELA CASTILLO</v>
          </cell>
          <cell r="E31" t="str">
            <v>CL 40 27 54</v>
          </cell>
        </row>
        <row r="32">
          <cell r="A32">
            <v>5098336</v>
          </cell>
          <cell r="B32">
            <v>5148486</v>
          </cell>
          <cell r="C32">
            <v>25076953</v>
          </cell>
          <cell r="D32" t="str">
            <v>FANNY VELEZ MATIAS</v>
          </cell>
          <cell r="E32" t="str">
            <v>CL 40 27 64</v>
          </cell>
        </row>
        <row r="33">
          <cell r="A33">
            <v>5098337</v>
          </cell>
          <cell r="B33">
            <v>5148488</v>
          </cell>
          <cell r="C33">
            <v>25076955</v>
          </cell>
          <cell r="D33" t="str">
            <v>DILIA BELTRAN</v>
          </cell>
          <cell r="E33" t="str">
            <v>CL 40 27 74</v>
          </cell>
        </row>
        <row r="34">
          <cell r="A34">
            <v>5098338</v>
          </cell>
          <cell r="B34">
            <v>5148490</v>
          </cell>
          <cell r="C34">
            <v>25076957</v>
          </cell>
          <cell r="D34" t="str">
            <v>RUTH CH DE JARAVA</v>
          </cell>
          <cell r="E34" t="str">
            <v>CL 40 27 88</v>
          </cell>
        </row>
        <row r="35">
          <cell r="A35">
            <v>5098339</v>
          </cell>
          <cell r="B35">
            <v>5148492</v>
          </cell>
          <cell r="C35">
            <v>25076932</v>
          </cell>
          <cell r="D35" t="str">
            <v>EDUARDO SUAREZ</v>
          </cell>
          <cell r="E35" t="str">
            <v>CR 28 49 20</v>
          </cell>
        </row>
        <row r="36">
          <cell r="A36">
            <v>5098341</v>
          </cell>
          <cell r="B36">
            <v>5148496</v>
          </cell>
          <cell r="C36">
            <v>25083502</v>
          </cell>
          <cell r="D36" t="str">
            <v>EDUARDO PERALTA</v>
          </cell>
          <cell r="E36" t="str">
            <v>CR 28 40 31</v>
          </cell>
        </row>
        <row r="37">
          <cell r="A37">
            <v>5098342</v>
          </cell>
          <cell r="B37">
            <v>5148498</v>
          </cell>
          <cell r="C37">
            <v>25083492</v>
          </cell>
          <cell r="D37" t="str">
            <v>MIGUEL PERALTA</v>
          </cell>
          <cell r="E37" t="str">
            <v>CR 28 40 25</v>
          </cell>
        </row>
        <row r="38">
          <cell r="A38">
            <v>5098343</v>
          </cell>
          <cell r="B38">
            <v>5148500</v>
          </cell>
          <cell r="C38">
            <v>25083491</v>
          </cell>
          <cell r="D38" t="str">
            <v>ROGER BARRERA A</v>
          </cell>
          <cell r="E38" t="str">
            <v>CR 28 40 19</v>
          </cell>
        </row>
        <row r="39">
          <cell r="A39">
            <v>5098344</v>
          </cell>
          <cell r="B39">
            <v>5148502</v>
          </cell>
          <cell r="C39">
            <v>25083515</v>
          </cell>
          <cell r="D39" t="str">
            <v>DAVID JARABA</v>
          </cell>
          <cell r="E39" t="str">
            <v>CL 40 28 16</v>
          </cell>
        </row>
        <row r="40">
          <cell r="A40">
            <v>5098345</v>
          </cell>
          <cell r="B40">
            <v>5148504</v>
          </cell>
          <cell r="C40">
            <v>25083516</v>
          </cell>
          <cell r="D40" t="str">
            <v>JAIRO TAMARA BELTRAN</v>
          </cell>
          <cell r="E40" t="str">
            <v>CL 40 28 24</v>
          </cell>
        </row>
        <row r="41">
          <cell r="A41">
            <v>5098346</v>
          </cell>
          <cell r="B41">
            <v>5148506</v>
          </cell>
          <cell r="C41">
            <v>25083517</v>
          </cell>
          <cell r="D41" t="str">
            <v>EUSEBIO CHAVEZ</v>
          </cell>
          <cell r="E41" t="str">
            <v>CL 40 28 42</v>
          </cell>
        </row>
        <row r="42">
          <cell r="A42">
            <v>5098347</v>
          </cell>
          <cell r="B42">
            <v>5148508</v>
          </cell>
          <cell r="C42">
            <v>25083530</v>
          </cell>
          <cell r="D42" t="str">
            <v>MIRIAM MONTES</v>
          </cell>
          <cell r="E42" t="str">
            <v>CL 43 28 7</v>
          </cell>
        </row>
        <row r="43">
          <cell r="A43">
            <v>5098348</v>
          </cell>
          <cell r="B43">
            <v>5148510</v>
          </cell>
          <cell r="C43">
            <v>25083533</v>
          </cell>
          <cell r="D43" t="str">
            <v>JUDITH TAMARA</v>
          </cell>
          <cell r="E43" t="str">
            <v>CL 43 28 37</v>
          </cell>
        </row>
        <row r="44">
          <cell r="A44">
            <v>5098349</v>
          </cell>
          <cell r="B44">
            <v>5148512</v>
          </cell>
          <cell r="C44">
            <v>25083528</v>
          </cell>
          <cell r="D44" t="str">
            <v>DIGNA MARTINEZ</v>
          </cell>
          <cell r="E44" t="str">
            <v>CL 43 28 73</v>
          </cell>
        </row>
        <row r="45">
          <cell r="A45">
            <v>5098350</v>
          </cell>
          <cell r="B45">
            <v>5148514</v>
          </cell>
          <cell r="C45">
            <v>25083535</v>
          </cell>
          <cell r="D45" t="str">
            <v>SIMON GENES</v>
          </cell>
          <cell r="E45" t="str">
            <v>CL 43 28 57</v>
          </cell>
        </row>
        <row r="46">
          <cell r="A46">
            <v>5098353</v>
          </cell>
          <cell r="B46">
            <v>5148520</v>
          </cell>
          <cell r="C46">
            <v>25083525</v>
          </cell>
          <cell r="D46" t="str">
            <v>MANUEL OZUNA</v>
          </cell>
          <cell r="E46" t="str">
            <v>CL 43 28 23</v>
          </cell>
        </row>
        <row r="47">
          <cell r="A47">
            <v>5098354</v>
          </cell>
          <cell r="B47">
            <v>5148522</v>
          </cell>
          <cell r="C47">
            <v>25076925</v>
          </cell>
          <cell r="D47" t="str">
            <v>RUGERO DOMINGUEZ</v>
          </cell>
          <cell r="E47" t="str">
            <v>CR 28 40 34</v>
          </cell>
        </row>
        <row r="48">
          <cell r="A48">
            <v>5098355</v>
          </cell>
          <cell r="B48">
            <v>5148524</v>
          </cell>
          <cell r="C48">
            <v>25076970</v>
          </cell>
          <cell r="D48" t="str">
            <v>ULISES AGUA</v>
          </cell>
          <cell r="E48" t="str">
            <v>CL 43 27 97</v>
          </cell>
        </row>
        <row r="49">
          <cell r="A49">
            <v>5098366</v>
          </cell>
          <cell r="B49">
            <v>5148546</v>
          </cell>
          <cell r="C49">
            <v>25076971</v>
          </cell>
          <cell r="D49" t="str">
            <v>LEOCADIO RODRIGUEZ</v>
          </cell>
          <cell r="E49" t="str">
            <v>CL 43 27A 18</v>
          </cell>
        </row>
        <row r="50">
          <cell r="A50">
            <v>5098367</v>
          </cell>
          <cell r="B50">
            <v>5148548</v>
          </cell>
          <cell r="C50">
            <v>25076972</v>
          </cell>
          <cell r="D50" t="str">
            <v>NIDIAN BARBOSA P</v>
          </cell>
          <cell r="E50" t="str">
            <v>CL 43 27A 28</v>
          </cell>
        </row>
        <row r="51">
          <cell r="A51">
            <v>5098370</v>
          </cell>
          <cell r="B51">
            <v>5148554</v>
          </cell>
          <cell r="C51">
            <v>25083532</v>
          </cell>
          <cell r="D51" t="str">
            <v>AMELIA MARTINEZ</v>
          </cell>
          <cell r="E51" t="str">
            <v>CL 43 28 20</v>
          </cell>
        </row>
        <row r="52">
          <cell r="A52">
            <v>5098372</v>
          </cell>
          <cell r="B52">
            <v>5148558</v>
          </cell>
          <cell r="C52">
            <v>25083526</v>
          </cell>
          <cell r="D52" t="str">
            <v>CESAR VEGA BARRERA</v>
          </cell>
          <cell r="E52" t="str">
            <v>CL 43 28 34</v>
          </cell>
        </row>
        <row r="53">
          <cell r="A53">
            <v>5098373</v>
          </cell>
          <cell r="B53">
            <v>5148560</v>
          </cell>
          <cell r="C53">
            <v>25083527</v>
          </cell>
          <cell r="D53" t="str">
            <v>GEORGINA VILLALBA</v>
          </cell>
          <cell r="E53" t="str">
            <v>CL 43 28 44</v>
          </cell>
        </row>
        <row r="54">
          <cell r="A54">
            <v>5098375</v>
          </cell>
          <cell r="B54">
            <v>5148564</v>
          </cell>
          <cell r="C54">
            <v>25083549</v>
          </cell>
          <cell r="D54" t="str">
            <v>CUSTODIO CASTILLO</v>
          </cell>
          <cell r="E54" t="str">
            <v>CL 43A 28 85</v>
          </cell>
        </row>
        <row r="55">
          <cell r="A55">
            <v>5098376</v>
          </cell>
          <cell r="B55">
            <v>5148566</v>
          </cell>
          <cell r="C55">
            <v>25083544</v>
          </cell>
          <cell r="D55" t="str">
            <v>ANTOLIN DIAZ</v>
          </cell>
          <cell r="E55" t="str">
            <v>CL 43A 28 65</v>
          </cell>
        </row>
        <row r="56">
          <cell r="A56">
            <v>5098377</v>
          </cell>
          <cell r="B56">
            <v>5148568</v>
          </cell>
          <cell r="C56">
            <v>25083543</v>
          </cell>
          <cell r="D56" t="str">
            <v>MARY L PATERNINA</v>
          </cell>
          <cell r="E56" t="str">
            <v>CL 43A 28 55</v>
          </cell>
        </row>
        <row r="57">
          <cell r="A57">
            <v>5098378</v>
          </cell>
          <cell r="B57">
            <v>5148570</v>
          </cell>
          <cell r="C57">
            <v>25083542</v>
          </cell>
          <cell r="D57" t="str">
            <v>EDITH DE VERGARA</v>
          </cell>
          <cell r="E57" t="str">
            <v>CL 43A 28 39</v>
          </cell>
        </row>
        <row r="58">
          <cell r="A58">
            <v>5098379</v>
          </cell>
          <cell r="B58">
            <v>5148572</v>
          </cell>
          <cell r="C58">
            <v>25083539</v>
          </cell>
          <cell r="D58" t="str">
            <v>OTILIO PATERNINA</v>
          </cell>
          <cell r="E58" t="str">
            <v>CL 43A 28 11</v>
          </cell>
        </row>
        <row r="59">
          <cell r="A59">
            <v>5098380</v>
          </cell>
          <cell r="B59">
            <v>5148574</v>
          </cell>
          <cell r="C59">
            <v>25076933</v>
          </cell>
          <cell r="D59" t="str">
            <v>CARLOS E BARBOZA</v>
          </cell>
          <cell r="E59" t="str">
            <v>CR 28 43 22</v>
          </cell>
        </row>
        <row r="60">
          <cell r="A60">
            <v>5098383</v>
          </cell>
          <cell r="B60">
            <v>5148580</v>
          </cell>
          <cell r="C60">
            <v>25076984</v>
          </cell>
          <cell r="D60" t="str">
            <v>ARGEMIRO APARICIO</v>
          </cell>
          <cell r="E60" t="str">
            <v>CL 43A 27A 33</v>
          </cell>
        </row>
        <row r="61">
          <cell r="A61">
            <v>5098384</v>
          </cell>
          <cell r="B61">
            <v>5148582</v>
          </cell>
          <cell r="C61">
            <v>25076985</v>
          </cell>
          <cell r="D61" t="str">
            <v>SIMONA BERTEL</v>
          </cell>
          <cell r="E61" t="str">
            <v>CL 43A 27A 13</v>
          </cell>
        </row>
        <row r="62">
          <cell r="A62">
            <v>5098385</v>
          </cell>
          <cell r="B62">
            <v>5148584</v>
          </cell>
          <cell r="C62">
            <v>25076983</v>
          </cell>
          <cell r="D62" t="str">
            <v>MARIA DEL R FRANCO</v>
          </cell>
          <cell r="E62" t="str">
            <v>CL 43A 27A 3</v>
          </cell>
        </row>
        <row r="63">
          <cell r="A63">
            <v>5098386</v>
          </cell>
          <cell r="B63">
            <v>5148586</v>
          </cell>
          <cell r="C63">
            <v>25076982</v>
          </cell>
          <cell r="D63" t="str">
            <v>ENRIQUE FLOREZ</v>
          </cell>
          <cell r="E63" t="str">
            <v>CL 43A 27 51</v>
          </cell>
        </row>
        <row r="64">
          <cell r="A64">
            <v>5098391</v>
          </cell>
          <cell r="B64">
            <v>5148596</v>
          </cell>
          <cell r="C64">
            <v>25076979</v>
          </cell>
          <cell r="D64" t="str">
            <v>NANCY C VDA DE MESTRA</v>
          </cell>
          <cell r="E64" t="str">
            <v>CL 43A 27 34</v>
          </cell>
        </row>
        <row r="65">
          <cell r="A65">
            <v>5098393</v>
          </cell>
          <cell r="B65">
            <v>5148600</v>
          </cell>
          <cell r="C65">
            <v>25076915</v>
          </cell>
          <cell r="D65" t="str">
            <v>COLEGIO SIMANY</v>
          </cell>
          <cell r="E65" t="str">
            <v>CR 27A 43A 10</v>
          </cell>
        </row>
        <row r="66">
          <cell r="A66">
            <v>5098394</v>
          </cell>
          <cell r="B66">
            <v>5148602</v>
          </cell>
          <cell r="C66">
            <v>25083494</v>
          </cell>
          <cell r="D66" t="str">
            <v>ANA ALSATE GUZMAN</v>
          </cell>
          <cell r="E66" t="str">
            <v>CR 28 43A 5</v>
          </cell>
        </row>
        <row r="67">
          <cell r="A67">
            <v>5098395</v>
          </cell>
          <cell r="B67">
            <v>5148604</v>
          </cell>
          <cell r="C67">
            <v>25083540</v>
          </cell>
          <cell r="D67" t="str">
            <v>BEATRIZ CONTRERAS</v>
          </cell>
          <cell r="E67" t="str">
            <v>CL 43A 28 18</v>
          </cell>
        </row>
        <row r="68">
          <cell r="A68">
            <v>5098396</v>
          </cell>
          <cell r="B68">
            <v>5148606</v>
          </cell>
          <cell r="C68">
            <v>25083547</v>
          </cell>
          <cell r="D68" t="str">
            <v>ROSA BENITEZ</v>
          </cell>
          <cell r="E68" t="str">
            <v>CL 43A 28 50</v>
          </cell>
        </row>
        <row r="69">
          <cell r="A69">
            <v>5098397</v>
          </cell>
          <cell r="B69">
            <v>5148608</v>
          </cell>
          <cell r="C69">
            <v>25083548</v>
          </cell>
          <cell r="D69" t="str">
            <v>VIRGINIA CAMARGO</v>
          </cell>
          <cell r="E69" t="str">
            <v>CL 43A 28 62</v>
          </cell>
        </row>
        <row r="70">
          <cell r="A70">
            <v>5098398</v>
          </cell>
          <cell r="B70">
            <v>5148610</v>
          </cell>
          <cell r="C70">
            <v>25083545</v>
          </cell>
          <cell r="D70" t="str">
            <v>EVANGELISTA PACHECO</v>
          </cell>
          <cell r="E70" t="str">
            <v>CL 43A 28 72</v>
          </cell>
        </row>
        <row r="71">
          <cell r="A71">
            <v>5098401</v>
          </cell>
          <cell r="B71">
            <v>5148616</v>
          </cell>
          <cell r="C71">
            <v>25083518</v>
          </cell>
          <cell r="D71" t="str">
            <v>ONELIA POLANCO C</v>
          </cell>
          <cell r="E71" t="str">
            <v>DG 41 28A 36</v>
          </cell>
        </row>
        <row r="72">
          <cell r="A72">
            <v>5098402</v>
          </cell>
          <cell r="B72">
            <v>5148618</v>
          </cell>
          <cell r="C72">
            <v>25083561</v>
          </cell>
          <cell r="D72" t="str">
            <v>JOSE MARIA VALDES</v>
          </cell>
          <cell r="E72" t="str">
            <v>CL 44 28 95</v>
          </cell>
        </row>
        <row r="73">
          <cell r="A73">
            <v>5098404</v>
          </cell>
          <cell r="B73">
            <v>5148622</v>
          </cell>
          <cell r="C73">
            <v>25083560</v>
          </cell>
          <cell r="D73" t="str">
            <v>FRANCISCO GARCES</v>
          </cell>
          <cell r="E73" t="str">
            <v>CL 44 28 67</v>
          </cell>
        </row>
        <row r="74">
          <cell r="A74">
            <v>5098405</v>
          </cell>
          <cell r="B74">
            <v>5148624</v>
          </cell>
          <cell r="C74">
            <v>25083555</v>
          </cell>
          <cell r="D74" t="str">
            <v>ALEJANDRO RUIZ P</v>
          </cell>
          <cell r="E74" t="str">
            <v>CL 44 28 51</v>
          </cell>
        </row>
        <row r="75">
          <cell r="A75">
            <v>5098406</v>
          </cell>
          <cell r="B75">
            <v>5148626</v>
          </cell>
          <cell r="C75">
            <v>25083553</v>
          </cell>
          <cell r="D75" t="str">
            <v>OBANDO SIERRA LARA</v>
          </cell>
          <cell r="E75" t="str">
            <v>CL 44 28 45</v>
          </cell>
        </row>
        <row r="76">
          <cell r="A76">
            <v>5098407</v>
          </cell>
          <cell r="B76">
            <v>5148628</v>
          </cell>
          <cell r="C76">
            <v>25083559</v>
          </cell>
          <cell r="D76" t="str">
            <v>ARMIDA NISPERUZA</v>
          </cell>
          <cell r="E76" t="str">
            <v>CL 44 28 33</v>
          </cell>
        </row>
        <row r="77">
          <cell r="A77">
            <v>5098408</v>
          </cell>
          <cell r="B77">
            <v>5148630</v>
          </cell>
          <cell r="C77">
            <v>25083550</v>
          </cell>
          <cell r="D77" t="str">
            <v>CRISTOBAL ACOSTA</v>
          </cell>
          <cell r="E77" t="str">
            <v>CL 44 28 15</v>
          </cell>
        </row>
        <row r="78">
          <cell r="A78">
            <v>5098411</v>
          </cell>
          <cell r="B78">
            <v>5148636</v>
          </cell>
          <cell r="C78">
            <v>25076990</v>
          </cell>
          <cell r="D78" t="str">
            <v>PLUTARCO DIAZ</v>
          </cell>
          <cell r="E78" t="str">
            <v>CL 44 27 21</v>
          </cell>
        </row>
        <row r="79">
          <cell r="A79">
            <v>5098412</v>
          </cell>
          <cell r="B79">
            <v>5148638</v>
          </cell>
          <cell r="C79">
            <v>25076991</v>
          </cell>
          <cell r="D79" t="str">
            <v>LACIDES SALCEDO</v>
          </cell>
          <cell r="E79" t="str">
            <v>CL 44 27 24</v>
          </cell>
        </row>
        <row r="80">
          <cell r="A80">
            <v>5098413</v>
          </cell>
          <cell r="B80">
            <v>5148640</v>
          </cell>
          <cell r="C80">
            <v>25076916</v>
          </cell>
          <cell r="D80" t="str">
            <v>ELVIA OSORIO RICARDO</v>
          </cell>
          <cell r="E80" t="str">
            <v>CR 27A 44 4</v>
          </cell>
        </row>
        <row r="81">
          <cell r="A81">
            <v>5098414</v>
          </cell>
          <cell r="B81">
            <v>5148642</v>
          </cell>
          <cell r="C81">
            <v>25112989</v>
          </cell>
          <cell r="D81" t="str">
            <v>ALVARO BARRERA</v>
          </cell>
          <cell r="E81" t="str">
            <v>CL SIN NOMENCLATURA 44 5</v>
          </cell>
        </row>
        <row r="82">
          <cell r="A82">
            <v>5098415</v>
          </cell>
          <cell r="B82">
            <v>5148644</v>
          </cell>
          <cell r="C82">
            <v>25076992</v>
          </cell>
          <cell r="D82" t="str">
            <v>FRANCISCO DIAZ</v>
          </cell>
          <cell r="E82" t="str">
            <v>CL 44 27A 4</v>
          </cell>
        </row>
        <row r="83">
          <cell r="A83">
            <v>5098416</v>
          </cell>
          <cell r="B83">
            <v>5148646</v>
          </cell>
          <cell r="C83">
            <v>25076993</v>
          </cell>
          <cell r="D83" t="str">
            <v>JULIO FLOREZ</v>
          </cell>
          <cell r="E83" t="str">
            <v>CL 44 27A 18</v>
          </cell>
        </row>
        <row r="84">
          <cell r="A84">
            <v>5098417</v>
          </cell>
          <cell r="B84">
            <v>5148648</v>
          </cell>
          <cell r="C84">
            <v>25076994</v>
          </cell>
          <cell r="D84" t="str">
            <v>CALIXTA LOZANO</v>
          </cell>
          <cell r="E84" t="str">
            <v>CL 44 27A 34</v>
          </cell>
        </row>
        <row r="85">
          <cell r="A85">
            <v>5098418</v>
          </cell>
          <cell r="B85">
            <v>5148650</v>
          </cell>
          <cell r="C85">
            <v>25076995</v>
          </cell>
          <cell r="D85" t="str">
            <v>URBANO SUAREZ</v>
          </cell>
          <cell r="E85" t="str">
            <v>CL 44 27A 58</v>
          </cell>
        </row>
        <row r="86">
          <cell r="A86">
            <v>5098419</v>
          </cell>
          <cell r="B86">
            <v>5148652</v>
          </cell>
          <cell r="C86">
            <v>25076928</v>
          </cell>
          <cell r="D86" t="str">
            <v>OVIDIO LOZANO</v>
          </cell>
          <cell r="E86" t="str">
            <v>CR 28 44 24</v>
          </cell>
        </row>
        <row r="87">
          <cell r="A87">
            <v>5098421</v>
          </cell>
          <cell r="B87">
            <v>5148656</v>
          </cell>
          <cell r="C87">
            <v>25083504</v>
          </cell>
          <cell r="D87" t="str">
            <v>ALICIA DEL S BARRERA L</v>
          </cell>
          <cell r="E87" t="str">
            <v>CR 28 44 6</v>
          </cell>
        </row>
        <row r="88">
          <cell r="A88">
            <v>5098423</v>
          </cell>
          <cell r="B88">
            <v>5148660</v>
          </cell>
          <cell r="C88">
            <v>25083552</v>
          </cell>
          <cell r="D88" t="str">
            <v>JORGE AGAMEZ</v>
          </cell>
          <cell r="E88" t="str">
            <v>CL 44 28 34</v>
          </cell>
        </row>
        <row r="89">
          <cell r="A89">
            <v>5098423</v>
          </cell>
          <cell r="B89">
            <v>5148660</v>
          </cell>
          <cell r="C89">
            <v>25083552</v>
          </cell>
          <cell r="D89" t="str">
            <v>JORGE AGAMEZ</v>
          </cell>
          <cell r="E89" t="str">
            <v>CL 44 28 34</v>
          </cell>
        </row>
        <row r="90">
          <cell r="A90">
            <v>5098424</v>
          </cell>
          <cell r="B90">
            <v>5148662</v>
          </cell>
          <cell r="C90">
            <v>25083554</v>
          </cell>
          <cell r="D90" t="str">
            <v>JOSE MONTES</v>
          </cell>
          <cell r="E90" t="str">
            <v>CL 44 28 46</v>
          </cell>
        </row>
        <row r="91">
          <cell r="A91">
            <v>5098425</v>
          </cell>
          <cell r="B91">
            <v>5148664</v>
          </cell>
          <cell r="C91">
            <v>25083556</v>
          </cell>
          <cell r="D91" t="str">
            <v>JULIAN GORDON</v>
          </cell>
          <cell r="E91" t="str">
            <v>CL 44 28 56</v>
          </cell>
        </row>
        <row r="92">
          <cell r="A92">
            <v>5098426</v>
          </cell>
          <cell r="B92">
            <v>5148666</v>
          </cell>
          <cell r="C92">
            <v>25083557</v>
          </cell>
          <cell r="D92" t="str">
            <v>GLADYS LEIVA</v>
          </cell>
          <cell r="E92" t="str">
            <v>CL 44 28 66</v>
          </cell>
        </row>
        <row r="93">
          <cell r="A93">
            <v>5098427</v>
          </cell>
          <cell r="B93">
            <v>5148668</v>
          </cell>
          <cell r="C93">
            <v>25083506</v>
          </cell>
          <cell r="D93" t="str">
            <v>GABRIEL TAPIAS</v>
          </cell>
          <cell r="E93" t="str">
            <v>CR 28B 44 4</v>
          </cell>
        </row>
        <row r="94">
          <cell r="A94">
            <v>5098428</v>
          </cell>
          <cell r="B94">
            <v>5148670</v>
          </cell>
          <cell r="C94">
            <v>25083562</v>
          </cell>
          <cell r="D94" t="str">
            <v>JULIO VILORIA</v>
          </cell>
          <cell r="E94" t="str">
            <v>CL 44 28A 14</v>
          </cell>
        </row>
        <row r="95">
          <cell r="A95">
            <v>5098429</v>
          </cell>
          <cell r="B95">
            <v>5148672</v>
          </cell>
          <cell r="C95">
            <v>25083507</v>
          </cell>
          <cell r="D95" t="str">
            <v>RUBY ARROYO</v>
          </cell>
          <cell r="E95" t="str">
            <v>CR 28B 44 18</v>
          </cell>
        </row>
        <row r="96">
          <cell r="A96">
            <v>5098432</v>
          </cell>
          <cell r="B96">
            <v>5148678</v>
          </cell>
          <cell r="C96">
            <v>25083513</v>
          </cell>
          <cell r="D96" t="str">
            <v>CARLOS ACOSTA</v>
          </cell>
          <cell r="E96" t="str">
            <v>CR 28B 44 49</v>
          </cell>
        </row>
        <row r="97">
          <cell r="A97">
            <v>5098433</v>
          </cell>
          <cell r="B97">
            <v>5148680</v>
          </cell>
          <cell r="C97">
            <v>25083512</v>
          </cell>
          <cell r="D97" t="str">
            <v>BERNARDINO CONTRERAS</v>
          </cell>
          <cell r="E97" t="str">
            <v>CR 28B 44 31</v>
          </cell>
        </row>
        <row r="98">
          <cell r="A98">
            <v>5098434</v>
          </cell>
          <cell r="B98">
            <v>5148682</v>
          </cell>
          <cell r="C98">
            <v>25083510</v>
          </cell>
          <cell r="D98" t="str">
            <v>ELSA CARABALLO</v>
          </cell>
          <cell r="E98" t="str">
            <v>CR 28B 44 17</v>
          </cell>
        </row>
        <row r="99">
          <cell r="A99">
            <v>5098435</v>
          </cell>
          <cell r="B99">
            <v>5148684</v>
          </cell>
          <cell r="C99">
            <v>25083509</v>
          </cell>
          <cell r="D99" t="str">
            <v>LUISA ALVAREZ</v>
          </cell>
          <cell r="E99" t="str">
            <v>CR 28B 44 5</v>
          </cell>
        </row>
        <row r="100">
          <cell r="A100">
            <v>5098436</v>
          </cell>
          <cell r="B100">
            <v>5148686</v>
          </cell>
          <cell r="C100">
            <v>25083571</v>
          </cell>
          <cell r="D100" t="str">
            <v>ALVARO MEJIA</v>
          </cell>
          <cell r="E100" t="str">
            <v>CL 44A 28A 17</v>
          </cell>
        </row>
        <row r="101">
          <cell r="A101">
            <v>5098437</v>
          </cell>
          <cell r="B101">
            <v>5148688</v>
          </cell>
          <cell r="C101">
            <v>25083576</v>
          </cell>
          <cell r="D101" t="str">
            <v>ANA VARGAS T</v>
          </cell>
          <cell r="E101" t="str">
            <v>CL 44A 28A 32</v>
          </cell>
        </row>
        <row r="102">
          <cell r="A102">
            <v>5098438</v>
          </cell>
          <cell r="B102">
            <v>5148690</v>
          </cell>
          <cell r="C102">
            <v>25083569</v>
          </cell>
          <cell r="D102" t="str">
            <v>ALEJANDRO D GONZALEZ</v>
          </cell>
          <cell r="E102" t="str">
            <v>CL 44A 28 49</v>
          </cell>
        </row>
        <row r="103">
          <cell r="A103">
            <v>5098439</v>
          </cell>
          <cell r="B103">
            <v>5148692</v>
          </cell>
          <cell r="C103">
            <v>25083568</v>
          </cell>
          <cell r="D103" t="str">
            <v>ANGEL GONZALEZ</v>
          </cell>
          <cell r="E103" t="str">
            <v>CL 44A 28 33</v>
          </cell>
        </row>
        <row r="104">
          <cell r="A104">
            <v>5098440</v>
          </cell>
          <cell r="B104">
            <v>5148694</v>
          </cell>
          <cell r="C104">
            <v>25083566</v>
          </cell>
          <cell r="D104" t="str">
            <v>MALVINA PEREZ DE LAGAR</v>
          </cell>
          <cell r="E104" t="str">
            <v>CL 44A 28 23</v>
          </cell>
        </row>
        <row r="105">
          <cell r="A105">
            <v>5098442</v>
          </cell>
          <cell r="B105">
            <v>5148698</v>
          </cell>
          <cell r="C105">
            <v>25076929</v>
          </cell>
          <cell r="D105" t="str">
            <v>LUZ ORTEGA DE B</v>
          </cell>
          <cell r="E105" t="str">
            <v>CR 28 44 34</v>
          </cell>
        </row>
        <row r="106">
          <cell r="A106">
            <v>5098443</v>
          </cell>
          <cell r="B106">
            <v>5148700</v>
          </cell>
          <cell r="C106">
            <v>25077016</v>
          </cell>
          <cell r="D106" t="str">
            <v>ILUMINADO GARRIDO</v>
          </cell>
          <cell r="E106" t="str">
            <v>CL 44A 27A 35</v>
          </cell>
        </row>
        <row r="107">
          <cell r="A107">
            <v>5098444</v>
          </cell>
          <cell r="B107">
            <v>5148702</v>
          </cell>
          <cell r="C107">
            <v>25077013</v>
          </cell>
          <cell r="D107" t="str">
            <v>ELIZABETH A DE SIERRA</v>
          </cell>
          <cell r="E107" t="str">
            <v>CL 44A 27A 15</v>
          </cell>
        </row>
        <row r="108">
          <cell r="A108">
            <v>5098446</v>
          </cell>
          <cell r="B108">
            <v>5148706</v>
          </cell>
          <cell r="C108">
            <v>25077009</v>
          </cell>
          <cell r="D108" t="str">
            <v>CECILIO MEJIA G</v>
          </cell>
          <cell r="E108" t="str">
            <v>CL 44A 27 41</v>
          </cell>
        </row>
        <row r="109">
          <cell r="A109">
            <v>5098447</v>
          </cell>
          <cell r="B109">
            <v>5148708</v>
          </cell>
          <cell r="C109">
            <v>25077007</v>
          </cell>
          <cell r="D109" t="str">
            <v>UBEL MEJIA</v>
          </cell>
          <cell r="E109" t="str">
            <v>CL 44A 27 21</v>
          </cell>
        </row>
        <row r="110">
          <cell r="A110">
            <v>5098448</v>
          </cell>
          <cell r="B110">
            <v>5148710</v>
          </cell>
          <cell r="C110">
            <v>25077005</v>
          </cell>
          <cell r="D110" t="str">
            <v>HILARIA SALAZAR</v>
          </cell>
          <cell r="E110" t="str">
            <v>CL 44A 27 13</v>
          </cell>
        </row>
        <row r="111">
          <cell r="A111">
            <v>5098449</v>
          </cell>
          <cell r="B111">
            <v>5148712</v>
          </cell>
          <cell r="C111">
            <v>25077004</v>
          </cell>
          <cell r="D111" t="str">
            <v>PASCUAL ARROYO</v>
          </cell>
          <cell r="E111" t="str">
            <v>CL 44A 27 12</v>
          </cell>
        </row>
        <row r="112">
          <cell r="A112">
            <v>5098450</v>
          </cell>
          <cell r="B112">
            <v>5148714</v>
          </cell>
          <cell r="C112">
            <v>25077006</v>
          </cell>
          <cell r="D112" t="str">
            <v>FRANCISCO ECHEVERRIA</v>
          </cell>
          <cell r="E112" t="str">
            <v>CL 44A 27 20</v>
          </cell>
        </row>
        <row r="113">
          <cell r="A113">
            <v>5098452</v>
          </cell>
          <cell r="B113">
            <v>5148718</v>
          </cell>
          <cell r="C113">
            <v>25076926</v>
          </cell>
          <cell r="D113" t="str">
            <v>CELEDONIO SILVA</v>
          </cell>
          <cell r="E113" t="str">
            <v>CR 28 44 10</v>
          </cell>
        </row>
        <row r="114">
          <cell r="A114">
            <v>5098453</v>
          </cell>
          <cell r="B114">
            <v>5148720</v>
          </cell>
          <cell r="C114">
            <v>25077008</v>
          </cell>
          <cell r="D114" t="str">
            <v>CRISTOBAL GENEZ M</v>
          </cell>
          <cell r="E114" t="str">
            <v>CL 44A 27 36</v>
          </cell>
        </row>
        <row r="115">
          <cell r="A115">
            <v>5098454</v>
          </cell>
          <cell r="B115">
            <v>5148722</v>
          </cell>
          <cell r="C115">
            <v>25077011</v>
          </cell>
          <cell r="D115" t="str">
            <v>MANUEL BERTEL</v>
          </cell>
          <cell r="E115" t="str">
            <v>CL 44A 27 56</v>
          </cell>
        </row>
        <row r="116">
          <cell r="A116">
            <v>5098455</v>
          </cell>
          <cell r="B116">
            <v>5148724</v>
          </cell>
          <cell r="C116">
            <v>25077012</v>
          </cell>
          <cell r="D116" t="str">
            <v>MARIA TORRES</v>
          </cell>
          <cell r="E116" t="str">
            <v>CL 44A 27A 4</v>
          </cell>
        </row>
        <row r="117">
          <cell r="A117">
            <v>5098456</v>
          </cell>
          <cell r="B117">
            <v>5148726</v>
          </cell>
          <cell r="C117">
            <v>25077014</v>
          </cell>
          <cell r="D117" t="str">
            <v>ROSARIO GRACIA</v>
          </cell>
          <cell r="E117" t="str">
            <v>CL 44A 27A 28</v>
          </cell>
        </row>
        <row r="118">
          <cell r="A118">
            <v>5098458</v>
          </cell>
          <cell r="B118">
            <v>5148730</v>
          </cell>
          <cell r="C118">
            <v>25076930</v>
          </cell>
          <cell r="D118" t="str">
            <v>ISABEL CHAVEZ</v>
          </cell>
          <cell r="E118" t="str">
            <v>CR 28 44A 4</v>
          </cell>
        </row>
        <row r="119">
          <cell r="A119">
            <v>5098459</v>
          </cell>
          <cell r="B119">
            <v>5148732</v>
          </cell>
          <cell r="C119">
            <v>25083496</v>
          </cell>
          <cell r="D119" t="str">
            <v>LIRA OTERO</v>
          </cell>
          <cell r="E119" t="str">
            <v>CR 28 44 33</v>
          </cell>
        </row>
        <row r="120">
          <cell r="A120">
            <v>5098462</v>
          </cell>
          <cell r="B120">
            <v>5148738</v>
          </cell>
          <cell r="C120">
            <v>25083565</v>
          </cell>
          <cell r="D120" t="str">
            <v>ALEJANDRO ENRIQUE</v>
          </cell>
          <cell r="E120" t="str">
            <v>CL 44A 28 22</v>
          </cell>
        </row>
        <row r="121">
          <cell r="A121">
            <v>5098463</v>
          </cell>
          <cell r="B121">
            <v>5148740</v>
          </cell>
          <cell r="C121">
            <v>25083567</v>
          </cell>
          <cell r="D121" t="str">
            <v>DOLORES S MENDOZA</v>
          </cell>
          <cell r="E121" t="str">
            <v>CL 44A 28 32</v>
          </cell>
        </row>
        <row r="122">
          <cell r="A122">
            <v>5098464</v>
          </cell>
          <cell r="B122">
            <v>5148742</v>
          </cell>
          <cell r="C122">
            <v>25083575</v>
          </cell>
          <cell r="D122" t="str">
            <v>ELIO MEJIA</v>
          </cell>
          <cell r="E122" t="str">
            <v>CL 44A 28 38</v>
          </cell>
        </row>
        <row r="123">
          <cell r="A123">
            <v>5098466</v>
          </cell>
          <cell r="B123">
            <v>5148746</v>
          </cell>
          <cell r="C123">
            <v>25110012</v>
          </cell>
          <cell r="D123" t="str">
            <v>DIGNA MARTINEZ</v>
          </cell>
          <cell r="E123" t="str">
            <v>CL SIN NOMENCLATURA 44A 9</v>
          </cell>
        </row>
        <row r="124">
          <cell r="A124">
            <v>5098467</v>
          </cell>
          <cell r="B124">
            <v>5148748</v>
          </cell>
          <cell r="C124">
            <v>25083572</v>
          </cell>
          <cell r="D124" t="str">
            <v>JOSE AGAMEZ</v>
          </cell>
          <cell r="E124" t="str">
            <v>CL 44A 28A 26</v>
          </cell>
        </row>
        <row r="125">
          <cell r="A125">
            <v>5098469</v>
          </cell>
          <cell r="B125">
            <v>5148752</v>
          </cell>
          <cell r="C125">
            <v>25083592</v>
          </cell>
          <cell r="D125" t="str">
            <v>FRANCISCO PEREZ</v>
          </cell>
          <cell r="E125" t="str">
            <v>CL 45 28A 69</v>
          </cell>
        </row>
        <row r="126">
          <cell r="A126">
            <v>5098470</v>
          </cell>
          <cell r="B126">
            <v>5148754</v>
          </cell>
          <cell r="C126">
            <v>25083508</v>
          </cell>
          <cell r="D126" t="str">
            <v>FRANCISCO RUIZ</v>
          </cell>
          <cell r="E126" t="str">
            <v>CR 28B 44 63</v>
          </cell>
        </row>
        <row r="127">
          <cell r="A127">
            <v>5098472</v>
          </cell>
          <cell r="B127">
            <v>5148758</v>
          </cell>
          <cell r="C127">
            <v>25083519</v>
          </cell>
          <cell r="D127" t="str">
            <v>JAIRO OTERO</v>
          </cell>
          <cell r="E127" t="str">
            <v>DG 41 44 16</v>
          </cell>
        </row>
        <row r="128">
          <cell r="A128">
            <v>5098473</v>
          </cell>
          <cell r="B128">
            <v>5148760</v>
          </cell>
          <cell r="C128">
            <v>25083521</v>
          </cell>
          <cell r="D128" t="str">
            <v>ATILIO SIERRA</v>
          </cell>
          <cell r="E128" t="str">
            <v>DG 41 44 36</v>
          </cell>
        </row>
        <row r="129">
          <cell r="A129">
            <v>5098475</v>
          </cell>
          <cell r="B129">
            <v>5148764</v>
          </cell>
          <cell r="C129">
            <v>25083523</v>
          </cell>
          <cell r="D129" t="str">
            <v>EDGAR MONTERROZA</v>
          </cell>
          <cell r="E129" t="str">
            <v>DG 41 44 58</v>
          </cell>
        </row>
        <row r="130">
          <cell r="A130">
            <v>5098476</v>
          </cell>
          <cell r="B130">
            <v>5148766</v>
          </cell>
          <cell r="C130">
            <v>25083606</v>
          </cell>
          <cell r="D130" t="str">
            <v>EMIRO AGUILERA DE LAO</v>
          </cell>
          <cell r="E130" t="str">
            <v>CL 45 40 2</v>
          </cell>
        </row>
        <row r="131">
          <cell r="A131">
            <v>5098477</v>
          </cell>
          <cell r="B131">
            <v>5148768</v>
          </cell>
          <cell r="C131">
            <v>25083607</v>
          </cell>
          <cell r="D131" t="str">
            <v>ONORIA VERGARA</v>
          </cell>
          <cell r="E131" t="str">
            <v>CL 45 40 41</v>
          </cell>
        </row>
        <row r="132">
          <cell r="A132">
            <v>5098478</v>
          </cell>
          <cell r="B132">
            <v>5148770</v>
          </cell>
          <cell r="C132">
            <v>25083601</v>
          </cell>
          <cell r="D132" t="str">
            <v>MAURICIO RUIZ AGUAS</v>
          </cell>
          <cell r="E132" t="str">
            <v>CL 45 40 36</v>
          </cell>
        </row>
        <row r="133">
          <cell r="A133">
            <v>5098478</v>
          </cell>
          <cell r="B133">
            <v>5148770</v>
          </cell>
          <cell r="C133">
            <v>25083601</v>
          </cell>
          <cell r="D133" t="str">
            <v>MAURICIO RUIZ AGUAS</v>
          </cell>
          <cell r="E133" t="str">
            <v>CL 45 40 36</v>
          </cell>
        </row>
        <row r="134">
          <cell r="A134">
            <v>5098479</v>
          </cell>
          <cell r="B134">
            <v>5148772</v>
          </cell>
          <cell r="C134">
            <v>25083608</v>
          </cell>
          <cell r="D134" t="str">
            <v>SARA SALCEDO MARQUEZ</v>
          </cell>
          <cell r="E134" t="str">
            <v>CL 45 40 89</v>
          </cell>
        </row>
        <row r="135">
          <cell r="A135">
            <v>5098480</v>
          </cell>
          <cell r="B135">
            <v>5148774</v>
          </cell>
          <cell r="C135">
            <v>25083609</v>
          </cell>
          <cell r="D135" t="str">
            <v>HOGAR INF. STA CECILIA</v>
          </cell>
          <cell r="E135" t="str">
            <v>CL 45 40 99</v>
          </cell>
        </row>
        <row r="136">
          <cell r="A136">
            <v>5098484</v>
          </cell>
          <cell r="B136">
            <v>5148782</v>
          </cell>
          <cell r="C136">
            <v>25083594</v>
          </cell>
          <cell r="D136" t="str">
            <v>CARMEN GOMEZ</v>
          </cell>
          <cell r="E136" t="str">
            <v>CL 45 28B 15</v>
          </cell>
        </row>
        <row r="137">
          <cell r="A137">
            <v>5098485</v>
          </cell>
          <cell r="B137">
            <v>5148784</v>
          </cell>
          <cell r="C137">
            <v>25083588</v>
          </cell>
          <cell r="D137" t="str">
            <v>ALBERTINA MONTES</v>
          </cell>
          <cell r="E137" t="str">
            <v>CL 45 28A 55</v>
          </cell>
        </row>
        <row r="138">
          <cell r="A138">
            <v>5098486</v>
          </cell>
          <cell r="B138">
            <v>5148786</v>
          </cell>
          <cell r="C138">
            <v>25083587</v>
          </cell>
          <cell r="D138" t="str">
            <v>DELIS SOLORZANO</v>
          </cell>
          <cell r="E138" t="str">
            <v>CL 45 28A 45</v>
          </cell>
        </row>
        <row r="139">
          <cell r="A139">
            <v>5098487</v>
          </cell>
          <cell r="B139">
            <v>5148788</v>
          </cell>
          <cell r="C139">
            <v>25083585</v>
          </cell>
          <cell r="D139" t="str">
            <v>SENEN DE  JESUS ARCE MESA</v>
          </cell>
          <cell r="E139" t="str">
            <v>CL 45 28A 35</v>
          </cell>
        </row>
        <row r="140">
          <cell r="A140">
            <v>5098487</v>
          </cell>
          <cell r="B140">
            <v>5148788</v>
          </cell>
          <cell r="C140">
            <v>25083585</v>
          </cell>
          <cell r="D140" t="str">
            <v>SENEN DE  JESUS ARCE MESA</v>
          </cell>
          <cell r="E140" t="str">
            <v>CL 45 28A 35</v>
          </cell>
        </row>
        <row r="141">
          <cell r="A141">
            <v>5098488</v>
          </cell>
          <cell r="B141">
            <v>5148790</v>
          </cell>
          <cell r="C141">
            <v>25083584</v>
          </cell>
          <cell r="D141" t="str">
            <v>CARLOS DIAZ</v>
          </cell>
          <cell r="E141" t="str">
            <v>CL 45 28A 29</v>
          </cell>
        </row>
        <row r="142">
          <cell r="A142">
            <v>5098489</v>
          </cell>
          <cell r="B142">
            <v>5148792</v>
          </cell>
          <cell r="C142">
            <v>25083605</v>
          </cell>
          <cell r="D142" t="str">
            <v>MARIA TERAN MUNOZ</v>
          </cell>
          <cell r="E142" t="str">
            <v>CL 45 28A 5</v>
          </cell>
        </row>
        <row r="143">
          <cell r="A143">
            <v>5098490</v>
          </cell>
          <cell r="B143">
            <v>5148794</v>
          </cell>
          <cell r="C143">
            <v>25083581</v>
          </cell>
          <cell r="D143" t="str">
            <v>PEDRO CONTRERAS</v>
          </cell>
          <cell r="E143" t="str">
            <v>CL 45 28 45</v>
          </cell>
        </row>
        <row r="144">
          <cell r="A144">
            <v>5098491</v>
          </cell>
          <cell r="B144">
            <v>5148796</v>
          </cell>
          <cell r="C144">
            <v>25083579</v>
          </cell>
          <cell r="D144" t="str">
            <v>ANTONIO MONTIEL</v>
          </cell>
          <cell r="E144" t="str">
            <v>CL 45 28 34</v>
          </cell>
        </row>
        <row r="145">
          <cell r="A145">
            <v>5098493</v>
          </cell>
          <cell r="B145">
            <v>5148800</v>
          </cell>
          <cell r="C145">
            <v>25083580</v>
          </cell>
          <cell r="D145" t="str">
            <v>ANTONIO MONTIEL L</v>
          </cell>
          <cell r="E145" t="str">
            <v>CL 45 28 35</v>
          </cell>
        </row>
        <row r="146">
          <cell r="A146">
            <v>5098494</v>
          </cell>
          <cell r="B146">
            <v>5148802</v>
          </cell>
          <cell r="C146">
            <v>25083577</v>
          </cell>
          <cell r="D146" t="str">
            <v>ORLANDO GUEVARA</v>
          </cell>
          <cell r="E146" t="str">
            <v>CL 45 28 25</v>
          </cell>
        </row>
        <row r="147">
          <cell r="A147">
            <v>5098495</v>
          </cell>
          <cell r="B147">
            <v>5148804</v>
          </cell>
          <cell r="C147">
            <v>25076927</v>
          </cell>
          <cell r="D147" t="str">
            <v>SUSANA MORENO</v>
          </cell>
          <cell r="E147" t="str">
            <v>CR 28 44 20</v>
          </cell>
        </row>
        <row r="148">
          <cell r="A148">
            <v>5098498</v>
          </cell>
          <cell r="B148">
            <v>5148810</v>
          </cell>
          <cell r="C148">
            <v>25077027</v>
          </cell>
          <cell r="D148" t="str">
            <v>NILSON POLO CHAMORRO</v>
          </cell>
          <cell r="E148" t="str">
            <v>CL 45 27 53</v>
          </cell>
        </row>
        <row r="149">
          <cell r="A149">
            <v>5098499</v>
          </cell>
          <cell r="B149">
            <v>5148812</v>
          </cell>
          <cell r="C149">
            <v>25077026</v>
          </cell>
          <cell r="D149" t="str">
            <v>AMALIA ALVAREZ</v>
          </cell>
          <cell r="E149" t="str">
            <v>CL 45 27 43</v>
          </cell>
        </row>
        <row r="150">
          <cell r="A150">
            <v>5098501</v>
          </cell>
          <cell r="B150">
            <v>5148816</v>
          </cell>
          <cell r="C150">
            <v>25077034</v>
          </cell>
          <cell r="D150" t="str">
            <v>MARTHA PEREZ</v>
          </cell>
          <cell r="E150" t="str">
            <v>CL 45 27. 35</v>
          </cell>
        </row>
        <row r="151">
          <cell r="A151">
            <v>5098502</v>
          </cell>
          <cell r="B151">
            <v>5148818</v>
          </cell>
          <cell r="C151">
            <v>25077023</v>
          </cell>
          <cell r="D151" t="str">
            <v>EMILIA GARCIA</v>
          </cell>
          <cell r="E151" t="str">
            <v>CL 45 27 16</v>
          </cell>
        </row>
        <row r="152">
          <cell r="A152">
            <v>5098503</v>
          </cell>
          <cell r="B152">
            <v>5148820</v>
          </cell>
          <cell r="C152">
            <v>25077037</v>
          </cell>
          <cell r="D152" t="str">
            <v>LAUDICIO AGUAS</v>
          </cell>
          <cell r="E152" t="str">
            <v>CL 45 27 22</v>
          </cell>
        </row>
        <row r="153">
          <cell r="A153">
            <v>5098504</v>
          </cell>
          <cell r="B153">
            <v>5148822</v>
          </cell>
          <cell r="C153">
            <v>25077025</v>
          </cell>
          <cell r="D153" t="str">
            <v>MANUEL TAMARA OTERO</v>
          </cell>
          <cell r="E153" t="str">
            <v>CL 45 27 42</v>
          </cell>
        </row>
        <row r="154">
          <cell r="A154">
            <v>5098505</v>
          </cell>
          <cell r="B154">
            <v>5148824</v>
          </cell>
          <cell r="C154">
            <v>25077028</v>
          </cell>
          <cell r="D154" t="str">
            <v>MIGUEL OLIVERA</v>
          </cell>
          <cell r="E154" t="str">
            <v>CL 45 27 56</v>
          </cell>
        </row>
        <row r="155">
          <cell r="A155">
            <v>5098506</v>
          </cell>
          <cell r="B155">
            <v>5148826</v>
          </cell>
          <cell r="C155">
            <v>25076917</v>
          </cell>
          <cell r="D155" t="str">
            <v>GUSTAVO CUELLO</v>
          </cell>
          <cell r="E155" t="str">
            <v>CR 27A 45 15</v>
          </cell>
        </row>
        <row r="156">
          <cell r="A156">
            <v>5098507</v>
          </cell>
          <cell r="B156">
            <v>5148828</v>
          </cell>
          <cell r="C156">
            <v>25077029</v>
          </cell>
          <cell r="D156" t="str">
            <v>NALLY P VDA DE CARMONA</v>
          </cell>
          <cell r="E156" t="str">
            <v>CL 45 27A 4</v>
          </cell>
        </row>
        <row r="157">
          <cell r="A157">
            <v>5098507</v>
          </cell>
          <cell r="B157">
            <v>5148828</v>
          </cell>
          <cell r="C157">
            <v>25077029</v>
          </cell>
          <cell r="D157" t="str">
            <v>NALLY P VDA DE CARMONA</v>
          </cell>
          <cell r="E157" t="str">
            <v>CL 45 27A 4</v>
          </cell>
        </row>
        <row r="158">
          <cell r="A158">
            <v>5098508</v>
          </cell>
          <cell r="B158">
            <v>5148830</v>
          </cell>
          <cell r="C158">
            <v>25077032</v>
          </cell>
          <cell r="D158" t="str">
            <v>BERTA SUSANA BANDA</v>
          </cell>
          <cell r="E158" t="str">
            <v>CL 45 27A 36</v>
          </cell>
        </row>
        <row r="159">
          <cell r="A159">
            <v>5098509</v>
          </cell>
          <cell r="B159">
            <v>5148832</v>
          </cell>
          <cell r="C159">
            <v>25077033</v>
          </cell>
          <cell r="D159" t="str">
            <v>LOCAL EVANGELICO</v>
          </cell>
          <cell r="E159" t="str">
            <v>CL 45 27A 46</v>
          </cell>
        </row>
        <row r="160">
          <cell r="A160">
            <v>5098510</v>
          </cell>
          <cell r="B160">
            <v>5148834</v>
          </cell>
          <cell r="C160">
            <v>25065051</v>
          </cell>
          <cell r="D160" t="str">
            <v>RAFAEL CHAVEZ C</v>
          </cell>
          <cell r="E160" t="str">
            <v>CR 19 37 3</v>
          </cell>
        </row>
        <row r="161">
          <cell r="A161">
            <v>5098511</v>
          </cell>
          <cell r="B161">
            <v>5148836</v>
          </cell>
          <cell r="C161">
            <v>25083499</v>
          </cell>
          <cell r="D161" t="str">
            <v>GLADIS SOLANO</v>
          </cell>
          <cell r="E161" t="str">
            <v>CR 28 45 17</v>
          </cell>
        </row>
        <row r="162">
          <cell r="A162">
            <v>5098512</v>
          </cell>
          <cell r="B162">
            <v>5148838</v>
          </cell>
          <cell r="C162">
            <v>25083498</v>
          </cell>
          <cell r="D162" t="str">
            <v>TULIA R BUELVAS</v>
          </cell>
          <cell r="E162" t="str">
            <v>CR 28 45 5</v>
          </cell>
        </row>
        <row r="163">
          <cell r="A163">
            <v>5098513</v>
          </cell>
          <cell r="B163">
            <v>5148840</v>
          </cell>
          <cell r="C163">
            <v>25083578</v>
          </cell>
          <cell r="D163" t="str">
            <v>SILVIA R PATERNINA</v>
          </cell>
          <cell r="E163" t="str">
            <v>CL 45 28 28</v>
          </cell>
        </row>
        <row r="164">
          <cell r="A164">
            <v>5098515</v>
          </cell>
          <cell r="B164">
            <v>5148844</v>
          </cell>
          <cell r="C164">
            <v>25083603</v>
          </cell>
          <cell r="D164" t="str">
            <v>JORGE TOUS</v>
          </cell>
          <cell r="E164" t="str">
            <v>CL 45 28 40</v>
          </cell>
        </row>
        <row r="165">
          <cell r="A165">
            <v>5098517</v>
          </cell>
          <cell r="B165">
            <v>5148848</v>
          </cell>
          <cell r="C165">
            <v>25083583</v>
          </cell>
          <cell r="D165" t="str">
            <v>NELLY NOVA BADILLO</v>
          </cell>
          <cell r="E165" t="str">
            <v>CL 45 28A 26</v>
          </cell>
        </row>
        <row r="166">
          <cell r="A166">
            <v>5098518</v>
          </cell>
          <cell r="B166">
            <v>5148850</v>
          </cell>
          <cell r="C166">
            <v>25083586</v>
          </cell>
          <cell r="D166" t="str">
            <v>ALVARO MONTES LARA</v>
          </cell>
          <cell r="E166" t="str">
            <v>CL 45 28A 40</v>
          </cell>
        </row>
        <row r="167">
          <cell r="A167">
            <v>5098519</v>
          </cell>
          <cell r="B167">
            <v>5148852</v>
          </cell>
          <cell r="C167">
            <v>25083589</v>
          </cell>
          <cell r="D167" t="str">
            <v>GABRIEL FIGUEROA</v>
          </cell>
          <cell r="E167" t="str">
            <v>CL 45 28A 56</v>
          </cell>
        </row>
        <row r="168">
          <cell r="A168">
            <v>5098521</v>
          </cell>
          <cell r="B168">
            <v>5148856</v>
          </cell>
          <cell r="C168">
            <v>25083591</v>
          </cell>
          <cell r="D168" t="str">
            <v>ELVIRA DE PATERNINA</v>
          </cell>
          <cell r="E168" t="str">
            <v>CL 45 28A 66</v>
          </cell>
        </row>
        <row r="169">
          <cell r="A169">
            <v>5098522</v>
          </cell>
          <cell r="B169">
            <v>5148858</v>
          </cell>
          <cell r="C169">
            <v>25083593</v>
          </cell>
          <cell r="D169" t="str">
            <v>PABLO PEREZ</v>
          </cell>
          <cell r="E169" t="str">
            <v>CL 45 28B 2</v>
          </cell>
        </row>
        <row r="170">
          <cell r="A170">
            <v>5098523</v>
          </cell>
          <cell r="B170">
            <v>5148860</v>
          </cell>
          <cell r="C170">
            <v>25083595</v>
          </cell>
          <cell r="D170" t="str">
            <v>EMILCE PATERNINA</v>
          </cell>
          <cell r="E170" t="str">
            <v>CL 45 28B 28</v>
          </cell>
        </row>
        <row r="171">
          <cell r="A171">
            <v>5098524</v>
          </cell>
          <cell r="B171">
            <v>5148862</v>
          </cell>
          <cell r="C171">
            <v>25083596</v>
          </cell>
          <cell r="D171" t="str">
            <v>ESPIRITU POSADA DE V</v>
          </cell>
          <cell r="E171" t="str">
            <v>CL 45 28B 40</v>
          </cell>
        </row>
        <row r="172">
          <cell r="A172">
            <v>5098526</v>
          </cell>
          <cell r="B172">
            <v>5148866</v>
          </cell>
          <cell r="C172">
            <v>25083598</v>
          </cell>
          <cell r="D172" t="str">
            <v>APOLINAR ECHEVERRIA</v>
          </cell>
          <cell r="E172" t="str">
            <v>CL 45 28B 60</v>
          </cell>
        </row>
        <row r="173">
          <cell r="A173">
            <v>5098527</v>
          </cell>
          <cell r="B173">
            <v>5148868</v>
          </cell>
          <cell r="C173">
            <v>25083599</v>
          </cell>
          <cell r="D173" t="str">
            <v>MERTY ORTEGA</v>
          </cell>
          <cell r="E173" t="str">
            <v>CL 45 28B 90</v>
          </cell>
        </row>
        <row r="174">
          <cell r="A174">
            <v>5098528</v>
          </cell>
          <cell r="B174">
            <v>5148870</v>
          </cell>
          <cell r="C174">
            <v>25083600</v>
          </cell>
          <cell r="D174" t="str">
            <v>MARIA MONTES</v>
          </cell>
          <cell r="E174" t="str">
            <v>CL 45 28B 104</v>
          </cell>
        </row>
        <row r="175">
          <cell r="A175">
            <v>5098529</v>
          </cell>
          <cell r="B175">
            <v>5148872</v>
          </cell>
          <cell r="C175">
            <v>25083514</v>
          </cell>
          <cell r="D175" t="str">
            <v>RAFAEL TOSCANO M</v>
          </cell>
          <cell r="E175" t="str">
            <v>CR 28B 45 31</v>
          </cell>
        </row>
        <row r="176">
          <cell r="A176">
            <v>5098530</v>
          </cell>
          <cell r="B176">
            <v>5148874</v>
          </cell>
          <cell r="C176">
            <v>25083626</v>
          </cell>
          <cell r="D176" t="str">
            <v>YANIDES CAMARGO</v>
          </cell>
          <cell r="E176" t="str">
            <v>CL 45A 28A 92</v>
          </cell>
        </row>
        <row r="177">
          <cell r="A177">
            <v>5098532</v>
          </cell>
          <cell r="B177">
            <v>5148878</v>
          </cell>
          <cell r="C177">
            <v>25083624</v>
          </cell>
          <cell r="D177" t="str">
            <v>DALIDA DE CONTRERAS</v>
          </cell>
          <cell r="E177" t="str">
            <v>CL 45A 28A 79</v>
          </cell>
        </row>
        <row r="178">
          <cell r="A178">
            <v>5098533</v>
          </cell>
          <cell r="B178">
            <v>5148880</v>
          </cell>
          <cell r="C178">
            <v>25083625</v>
          </cell>
          <cell r="D178" t="str">
            <v>HAYDE M GUEVARA</v>
          </cell>
          <cell r="E178" t="str">
            <v>CL 45A 28A 80</v>
          </cell>
        </row>
        <row r="179">
          <cell r="A179">
            <v>5098534</v>
          </cell>
          <cell r="B179">
            <v>5148882</v>
          </cell>
          <cell r="C179">
            <v>25083622</v>
          </cell>
          <cell r="D179" t="str">
            <v>MARIA FLOREZ DE PEREZ</v>
          </cell>
          <cell r="E179" t="str">
            <v>CL 45A 28A 63</v>
          </cell>
        </row>
        <row r="180">
          <cell r="A180">
            <v>5098535</v>
          </cell>
          <cell r="B180">
            <v>5148884</v>
          </cell>
          <cell r="C180">
            <v>25083623</v>
          </cell>
          <cell r="D180" t="str">
            <v>DARY VERGARA C</v>
          </cell>
          <cell r="E180" t="str">
            <v>CL 45A 28A 68</v>
          </cell>
        </row>
        <row r="181">
          <cell r="A181">
            <v>5098536</v>
          </cell>
          <cell r="B181">
            <v>5148886</v>
          </cell>
          <cell r="C181">
            <v>25083638</v>
          </cell>
          <cell r="D181" t="str">
            <v>OSWALDO FERNANDEZ</v>
          </cell>
          <cell r="E181" t="str">
            <v>CL 46A 28A 58</v>
          </cell>
        </row>
        <row r="182">
          <cell r="A182">
            <v>5098537</v>
          </cell>
          <cell r="B182">
            <v>5148888</v>
          </cell>
          <cell r="C182">
            <v>25083621</v>
          </cell>
          <cell r="D182" t="str">
            <v>ENITH B DE GUEVARA</v>
          </cell>
          <cell r="E182" t="str">
            <v>CL 45A 28A 49</v>
          </cell>
        </row>
        <row r="183">
          <cell r="A183">
            <v>5098538</v>
          </cell>
          <cell r="B183">
            <v>5148890</v>
          </cell>
          <cell r="C183">
            <v>25083620</v>
          </cell>
          <cell r="D183" t="str">
            <v>SANTANDER GARCIA</v>
          </cell>
          <cell r="E183" t="str">
            <v>CL 45A 28A 40</v>
          </cell>
        </row>
        <row r="184">
          <cell r="A184">
            <v>5098539</v>
          </cell>
          <cell r="B184">
            <v>5148892</v>
          </cell>
          <cell r="C184">
            <v>25083617</v>
          </cell>
          <cell r="D184" t="str">
            <v>JOS+ PEÐA</v>
          </cell>
          <cell r="E184" t="str">
            <v>CL 45A 28A 20</v>
          </cell>
        </row>
        <row r="185">
          <cell r="A185">
            <v>5098540</v>
          </cell>
          <cell r="B185">
            <v>5148894</v>
          </cell>
          <cell r="C185">
            <v>25083619</v>
          </cell>
          <cell r="D185" t="str">
            <v>NILDA FLOREZ</v>
          </cell>
          <cell r="E185" t="str">
            <v>CL 45A 28A 31</v>
          </cell>
        </row>
        <row r="186">
          <cell r="A186">
            <v>5098541</v>
          </cell>
          <cell r="B186">
            <v>5148896</v>
          </cell>
          <cell r="C186">
            <v>25083618</v>
          </cell>
          <cell r="D186" t="str">
            <v>MARIA O DE SANTOS</v>
          </cell>
          <cell r="E186" t="str">
            <v>CL 45A 28A 21</v>
          </cell>
        </row>
        <row r="187">
          <cell r="A187">
            <v>5098543</v>
          </cell>
          <cell r="B187">
            <v>5148900</v>
          </cell>
          <cell r="C187">
            <v>25083615</v>
          </cell>
          <cell r="D187" t="str">
            <v>APOLINAR ECHEVERRIA</v>
          </cell>
          <cell r="E187" t="str">
            <v>CL 45A 28A 5</v>
          </cell>
        </row>
        <row r="188">
          <cell r="A188">
            <v>5098544</v>
          </cell>
          <cell r="B188">
            <v>5148902</v>
          </cell>
          <cell r="C188">
            <v>25083616</v>
          </cell>
          <cell r="D188" t="str">
            <v>GUILLERMO ESTRADA</v>
          </cell>
          <cell r="E188" t="str">
            <v>CL 45A 28A 8</v>
          </cell>
        </row>
        <row r="189">
          <cell r="A189">
            <v>5098545</v>
          </cell>
          <cell r="B189">
            <v>5148904</v>
          </cell>
          <cell r="C189">
            <v>25083613</v>
          </cell>
          <cell r="D189" t="str">
            <v>MAGALY VEGA R</v>
          </cell>
          <cell r="E189" t="str">
            <v>CL 45A 28 41</v>
          </cell>
        </row>
        <row r="190">
          <cell r="A190">
            <v>5098546</v>
          </cell>
          <cell r="B190">
            <v>5148906</v>
          </cell>
          <cell r="C190">
            <v>25083610</v>
          </cell>
          <cell r="D190" t="str">
            <v>ADELA SIMANCA M</v>
          </cell>
          <cell r="E190" t="str">
            <v>CL 45A 28 17</v>
          </cell>
        </row>
        <row r="191">
          <cell r="A191">
            <v>5098547</v>
          </cell>
          <cell r="B191">
            <v>5148908</v>
          </cell>
          <cell r="C191">
            <v>25083500</v>
          </cell>
          <cell r="D191" t="str">
            <v>REGINA BURGOS</v>
          </cell>
          <cell r="E191" t="str">
            <v>CR 28 45 33</v>
          </cell>
        </row>
        <row r="192">
          <cell r="A192">
            <v>5098548</v>
          </cell>
          <cell r="B192">
            <v>5148910</v>
          </cell>
          <cell r="C192">
            <v>25077046</v>
          </cell>
          <cell r="D192" t="str">
            <v>ANGEL CENTANARO</v>
          </cell>
          <cell r="E192" t="str">
            <v>CL 45A 27A 35</v>
          </cell>
        </row>
        <row r="193">
          <cell r="A193">
            <v>5098549</v>
          </cell>
          <cell r="B193">
            <v>5148912</v>
          </cell>
          <cell r="C193">
            <v>25077044</v>
          </cell>
          <cell r="D193" t="str">
            <v>MARLENE DE MONTES</v>
          </cell>
          <cell r="E193" t="str">
            <v>CL 45A 27A 25</v>
          </cell>
        </row>
        <row r="194">
          <cell r="A194">
            <v>5098550</v>
          </cell>
          <cell r="B194">
            <v>5148914</v>
          </cell>
          <cell r="C194">
            <v>25076921</v>
          </cell>
          <cell r="D194" t="str">
            <v>ANIBAL PATERNINA B</v>
          </cell>
          <cell r="E194" t="str">
            <v>CR 27A 45 13</v>
          </cell>
        </row>
        <row r="195">
          <cell r="A195">
            <v>5098551</v>
          </cell>
          <cell r="B195">
            <v>5148916</v>
          </cell>
          <cell r="C195">
            <v>25076918</v>
          </cell>
          <cell r="D195" t="str">
            <v>ROBERTO YEPEZ</v>
          </cell>
          <cell r="E195" t="str">
            <v>CR 27A 45 40</v>
          </cell>
        </row>
        <row r="196">
          <cell r="A196">
            <v>5098553</v>
          </cell>
          <cell r="B196">
            <v>5148920</v>
          </cell>
          <cell r="C196">
            <v>25077049</v>
          </cell>
          <cell r="D196" t="str">
            <v>JULIO BARBOZA</v>
          </cell>
          <cell r="E196" t="str">
            <v>CL 45A 28 29</v>
          </cell>
        </row>
        <row r="197">
          <cell r="A197">
            <v>5098554</v>
          </cell>
          <cell r="B197">
            <v>5148922</v>
          </cell>
          <cell r="C197">
            <v>25077048</v>
          </cell>
          <cell r="D197" t="str">
            <v>ARTURO HERNANDEZ C</v>
          </cell>
          <cell r="E197" t="str">
            <v>CL 45A 27 29</v>
          </cell>
        </row>
        <row r="198">
          <cell r="A198">
            <v>5098555</v>
          </cell>
          <cell r="B198">
            <v>5148924</v>
          </cell>
          <cell r="C198">
            <v>25077039</v>
          </cell>
          <cell r="D198" t="str">
            <v>JUAN PEREZ TAMARA</v>
          </cell>
          <cell r="E198" t="str">
            <v>CL 45A 27 14</v>
          </cell>
        </row>
        <row r="199">
          <cell r="A199">
            <v>5098556</v>
          </cell>
          <cell r="B199">
            <v>5148926</v>
          </cell>
          <cell r="C199">
            <v>25077040</v>
          </cell>
          <cell r="D199" t="str">
            <v>ENEDINA GARABITO</v>
          </cell>
          <cell r="E199" t="str">
            <v>CL 45A 27 28</v>
          </cell>
        </row>
        <row r="200">
          <cell r="A200">
            <v>5098557</v>
          </cell>
          <cell r="B200">
            <v>5148928</v>
          </cell>
          <cell r="C200">
            <v>25077042</v>
          </cell>
          <cell r="D200" t="str">
            <v>FREDY MARTINEZ</v>
          </cell>
          <cell r="E200" t="str">
            <v>CL 45A 27 38</v>
          </cell>
        </row>
        <row r="201">
          <cell r="A201">
            <v>5098559</v>
          </cell>
          <cell r="B201">
            <v>5148932</v>
          </cell>
          <cell r="C201">
            <v>25077043</v>
          </cell>
          <cell r="D201" t="str">
            <v>RAMON BUELVAS</v>
          </cell>
          <cell r="E201" t="str">
            <v>CL 45A 27A 6</v>
          </cell>
        </row>
        <row r="202">
          <cell r="A202">
            <v>5098560</v>
          </cell>
          <cell r="B202">
            <v>5148934</v>
          </cell>
          <cell r="C202">
            <v>25077045</v>
          </cell>
          <cell r="D202" t="str">
            <v>MARIA RIVERA</v>
          </cell>
          <cell r="E202" t="str">
            <v>CL 45A 27A 26</v>
          </cell>
        </row>
        <row r="203">
          <cell r="A203">
            <v>5098561</v>
          </cell>
          <cell r="B203">
            <v>5148936</v>
          </cell>
          <cell r="C203">
            <v>25077047</v>
          </cell>
          <cell r="D203" t="str">
            <v>FERNANDO PEREZ</v>
          </cell>
          <cell r="E203" t="str">
            <v>CL 45A 27A 36</v>
          </cell>
        </row>
        <row r="204">
          <cell r="A204">
            <v>5098562</v>
          </cell>
          <cell r="B204">
            <v>5148938</v>
          </cell>
          <cell r="C204">
            <v>25076934</v>
          </cell>
          <cell r="D204" t="str">
            <v>ANGELINA ALVAREZ</v>
          </cell>
          <cell r="E204" t="str">
            <v>CR 28 45A 8</v>
          </cell>
        </row>
        <row r="205">
          <cell r="A205">
            <v>5098565</v>
          </cell>
          <cell r="B205">
            <v>5148944</v>
          </cell>
          <cell r="C205">
            <v>25083505</v>
          </cell>
          <cell r="D205" t="str">
            <v>JESUS M BARBOZA</v>
          </cell>
          <cell r="E205" t="str">
            <v>CR 28 45A 3</v>
          </cell>
        </row>
        <row r="206">
          <cell r="A206">
            <v>5098568</v>
          </cell>
          <cell r="B206">
            <v>5148950</v>
          </cell>
          <cell r="C206">
            <v>25083614</v>
          </cell>
          <cell r="D206" t="str">
            <v>MARIA HERNANDEZ</v>
          </cell>
          <cell r="E206" t="str">
            <v>CL 45A 28 50</v>
          </cell>
        </row>
        <row r="207">
          <cell r="A207">
            <v>5098608</v>
          </cell>
          <cell r="B207">
            <v>5149030</v>
          </cell>
          <cell r="C207">
            <v>25076911</v>
          </cell>
          <cell r="D207" t="str">
            <v>RUPERTO ARROYO</v>
          </cell>
          <cell r="E207" t="str">
            <v>CR 27 45A 25</v>
          </cell>
        </row>
        <row r="208">
          <cell r="A208">
            <v>5098609</v>
          </cell>
          <cell r="B208">
            <v>5149032</v>
          </cell>
          <cell r="C208">
            <v>25077041</v>
          </cell>
          <cell r="D208" t="str">
            <v>CELSO PINEDA</v>
          </cell>
          <cell r="E208" t="str">
            <v>CL 45A 27 35</v>
          </cell>
        </row>
        <row r="209">
          <cell r="A209">
            <v>5098610</v>
          </cell>
          <cell r="B209">
            <v>5149034</v>
          </cell>
          <cell r="C209">
            <v>25077022</v>
          </cell>
          <cell r="D209" t="str">
            <v>LORENZO CARVAJALINO</v>
          </cell>
          <cell r="E209" t="str">
            <v>CL 45 27 4</v>
          </cell>
        </row>
        <row r="210">
          <cell r="A210">
            <v>5098612</v>
          </cell>
          <cell r="B210">
            <v>5149038</v>
          </cell>
          <cell r="C210">
            <v>25077003</v>
          </cell>
          <cell r="D210" t="str">
            <v>COLEGIO STA CECILIA</v>
          </cell>
          <cell r="E210" t="str">
            <v>CL 44A 27 5</v>
          </cell>
        </row>
        <row r="211">
          <cell r="A211">
            <v>5106532</v>
          </cell>
          <cell r="B211">
            <v>5164878</v>
          </cell>
          <cell r="C211">
            <v>25056753</v>
          </cell>
          <cell r="D211" t="str">
            <v>ALBA ANGULO DE CARRILLO</v>
          </cell>
          <cell r="E211" t="str">
            <v>CR 27 39A 52</v>
          </cell>
        </row>
        <row r="212">
          <cell r="A212">
            <v>5106534</v>
          </cell>
          <cell r="B212">
            <v>5164882</v>
          </cell>
          <cell r="C212">
            <v>25056761</v>
          </cell>
          <cell r="D212" t="str">
            <v>ROSA RIVERA</v>
          </cell>
          <cell r="E212" t="str">
            <v>CR 27 39A 16</v>
          </cell>
        </row>
        <row r="213">
          <cell r="A213">
            <v>5109813</v>
          </cell>
          <cell r="B213">
            <v>5171440</v>
          </cell>
          <cell r="C213">
            <v>25076910</v>
          </cell>
          <cell r="D213" t="str">
            <v>VITALIANO PEREZ</v>
          </cell>
          <cell r="E213" t="str">
            <v>CR 27 45 70</v>
          </cell>
        </row>
        <row r="214">
          <cell r="A214">
            <v>5109823</v>
          </cell>
          <cell r="B214">
            <v>5171460</v>
          </cell>
          <cell r="C214">
            <v>25076908</v>
          </cell>
          <cell r="D214" t="str">
            <v>ROCIO HERRERA</v>
          </cell>
          <cell r="E214" t="str">
            <v>CR 27 45 34</v>
          </cell>
        </row>
        <row r="215">
          <cell r="A215">
            <v>5109878</v>
          </cell>
          <cell r="B215">
            <v>5171570</v>
          </cell>
          <cell r="C215">
            <v>25076909</v>
          </cell>
          <cell r="D215" t="str">
            <v>ADALBERTO OTERO</v>
          </cell>
          <cell r="E215" t="str">
            <v>CR 27 45 56</v>
          </cell>
        </row>
        <row r="216">
          <cell r="A216">
            <v>5884768</v>
          </cell>
          <cell r="B216">
            <v>5981873</v>
          </cell>
          <cell r="C216">
            <v>34020610</v>
          </cell>
          <cell r="D216" t="str">
            <v>EDELBERTO SANTIAGO SALCEDO SANCHEZ</v>
          </cell>
          <cell r="E216" t="str">
            <v>CR 28 44A 20</v>
          </cell>
        </row>
        <row r="217">
          <cell r="A217">
            <v>5890070</v>
          </cell>
          <cell r="B217">
            <v>6019535</v>
          </cell>
          <cell r="C217">
            <v>34024997</v>
          </cell>
          <cell r="D217" t="str">
            <v>LIBIS ISABEL BENITEZ CONTRERAS</v>
          </cell>
          <cell r="E217" t="str">
            <v>CR 28 43A 7</v>
          </cell>
        </row>
        <row r="218">
          <cell r="A218">
            <v>5899822</v>
          </cell>
          <cell r="B218">
            <v>6042309</v>
          </cell>
          <cell r="C218">
            <v>34032758</v>
          </cell>
          <cell r="D218" t="str">
            <v>LUDYS DEL CARMEN HERAZO FLOREZ</v>
          </cell>
          <cell r="E218" t="str">
            <v>CL 45 28A 16</v>
          </cell>
        </row>
        <row r="219">
          <cell r="A219">
            <v>5901079</v>
          </cell>
          <cell r="B219">
            <v>6047662</v>
          </cell>
          <cell r="C219">
            <v>34033795</v>
          </cell>
          <cell r="D219" t="str">
            <v>ELOY GONZALEZ S</v>
          </cell>
          <cell r="E219" t="str">
            <v>CL 40 28A 54</v>
          </cell>
        </row>
        <row r="220">
          <cell r="A220">
            <v>5901084</v>
          </cell>
          <cell r="B220">
            <v>6047671</v>
          </cell>
          <cell r="C220">
            <v>34033801</v>
          </cell>
          <cell r="D220" t="str">
            <v>GENARA MEZA</v>
          </cell>
          <cell r="E220" t="str">
            <v>CL 40 28A 66</v>
          </cell>
        </row>
        <row r="221">
          <cell r="A221">
            <v>5901887</v>
          </cell>
          <cell r="B221">
            <v>6050877</v>
          </cell>
          <cell r="C221">
            <v>34034584</v>
          </cell>
          <cell r="D221" t="str">
            <v>ZOILA PACHECO</v>
          </cell>
          <cell r="E221" t="str">
            <v>CL 43 28 100</v>
          </cell>
        </row>
        <row r="222">
          <cell r="A222">
            <v>5902016</v>
          </cell>
          <cell r="B222">
            <v>6062392</v>
          </cell>
          <cell r="C222">
            <v>34034729</v>
          </cell>
          <cell r="D222" t="str">
            <v>NELIA FUENTES</v>
          </cell>
          <cell r="E222" t="str">
            <v>CL 40 27 44</v>
          </cell>
        </row>
        <row r="223">
          <cell r="A223">
            <v>5902017</v>
          </cell>
          <cell r="B223">
            <v>6062394</v>
          </cell>
          <cell r="C223">
            <v>34034730</v>
          </cell>
          <cell r="D223" t="str">
            <v>SANDRA FLOREZ</v>
          </cell>
          <cell r="E223" t="str">
            <v>CL 40 28A 8</v>
          </cell>
        </row>
        <row r="224">
          <cell r="A224">
            <v>5902018</v>
          </cell>
          <cell r="B224">
            <v>6062397</v>
          </cell>
          <cell r="C224">
            <v>34034733</v>
          </cell>
          <cell r="D224" t="str">
            <v>MARIANA COGOLLO</v>
          </cell>
          <cell r="E224" t="str">
            <v>CL 40 27 80</v>
          </cell>
        </row>
        <row r="225">
          <cell r="A225">
            <v>5902031</v>
          </cell>
          <cell r="B225">
            <v>6062401</v>
          </cell>
          <cell r="C225">
            <v>34034736</v>
          </cell>
          <cell r="D225" t="str">
            <v>JORGE BARBOZA</v>
          </cell>
          <cell r="E225" t="str">
            <v>CL 43 27A 48</v>
          </cell>
        </row>
        <row r="226">
          <cell r="A226">
            <v>5902800</v>
          </cell>
          <cell r="B226">
            <v>6065520</v>
          </cell>
          <cell r="C226">
            <v>34035430</v>
          </cell>
          <cell r="D226" t="str">
            <v>JORGE SUAREZ</v>
          </cell>
          <cell r="E226" t="str">
            <v>CL 45A 28 45</v>
          </cell>
        </row>
        <row r="227">
          <cell r="A227">
            <v>5902805</v>
          </cell>
          <cell r="B227">
            <v>6065527</v>
          </cell>
          <cell r="C227">
            <v>34035431</v>
          </cell>
          <cell r="D227" t="str">
            <v>CESAR MANUEL JIMENEZ</v>
          </cell>
          <cell r="E227" t="str">
            <v>CL 45A 27A 38</v>
          </cell>
        </row>
        <row r="228">
          <cell r="A228">
            <v>5902810</v>
          </cell>
          <cell r="B228">
            <v>6065535</v>
          </cell>
          <cell r="C228">
            <v>34035433</v>
          </cell>
          <cell r="D228" t="str">
            <v>MAURICIO ARROYO</v>
          </cell>
          <cell r="E228" t="str">
            <v>CR 27A 44 24</v>
          </cell>
        </row>
        <row r="229">
          <cell r="A229">
            <v>5902814</v>
          </cell>
          <cell r="B229">
            <v>6065544</v>
          </cell>
          <cell r="C229">
            <v>34035434</v>
          </cell>
          <cell r="D229" t="str">
            <v>MARTHA ARROYO</v>
          </cell>
          <cell r="E229" t="str">
            <v>CR 27A 44 32</v>
          </cell>
        </row>
        <row r="230">
          <cell r="A230">
            <v>5902818</v>
          </cell>
          <cell r="B230">
            <v>6065550</v>
          </cell>
          <cell r="C230">
            <v>34035435</v>
          </cell>
          <cell r="D230" t="str">
            <v>JUAN FLOREZ</v>
          </cell>
          <cell r="E230" t="str">
            <v>CL 44 27 40</v>
          </cell>
        </row>
        <row r="231">
          <cell r="A231">
            <v>5904462</v>
          </cell>
          <cell r="B231">
            <v>6069284</v>
          </cell>
          <cell r="C231">
            <v>34036843</v>
          </cell>
          <cell r="D231" t="str">
            <v>ESILDA SOTELO</v>
          </cell>
          <cell r="E231" t="str">
            <v>CL 44A 27A 30</v>
          </cell>
        </row>
        <row r="232">
          <cell r="A232">
            <v>5904470</v>
          </cell>
          <cell r="B232">
            <v>6069355</v>
          </cell>
          <cell r="C232">
            <v>34036897</v>
          </cell>
          <cell r="D232" t="str">
            <v>CIELO PATERNINA</v>
          </cell>
          <cell r="E232" t="str">
            <v>CR 28B 44 33</v>
          </cell>
        </row>
        <row r="233">
          <cell r="A233">
            <v>5904475</v>
          </cell>
          <cell r="B233">
            <v>6069363</v>
          </cell>
          <cell r="C233">
            <v>34036901</v>
          </cell>
          <cell r="D233" t="str">
            <v>ANA MATILDE FLORES</v>
          </cell>
          <cell r="E233" t="str">
            <v>CL 45A 28A 48</v>
          </cell>
        </row>
        <row r="234">
          <cell r="A234">
            <v>5904477</v>
          </cell>
          <cell r="B234">
            <v>6069367</v>
          </cell>
          <cell r="C234">
            <v>34036903</v>
          </cell>
          <cell r="D234" t="str">
            <v>GERMAN GUZMAN</v>
          </cell>
          <cell r="E234" t="str">
            <v>CL 45 28B 78</v>
          </cell>
        </row>
        <row r="235">
          <cell r="A235">
            <v>5904478</v>
          </cell>
          <cell r="B235">
            <v>6069369</v>
          </cell>
          <cell r="C235">
            <v>34036904</v>
          </cell>
          <cell r="D235" t="str">
            <v>JADER VASQUEZ</v>
          </cell>
          <cell r="E235" t="str">
            <v>CR 28 43 27</v>
          </cell>
        </row>
        <row r="236">
          <cell r="A236">
            <v>5904479</v>
          </cell>
          <cell r="B236">
            <v>6069371</v>
          </cell>
          <cell r="C236">
            <v>34036905</v>
          </cell>
          <cell r="D236" t="str">
            <v>HUMBERTO TORRES</v>
          </cell>
          <cell r="E236" t="str">
            <v>CR 28 43 14</v>
          </cell>
        </row>
        <row r="237">
          <cell r="A237">
            <v>5904614</v>
          </cell>
          <cell r="B237">
            <v>6069674</v>
          </cell>
          <cell r="C237">
            <v>34036980</v>
          </cell>
          <cell r="D237" t="str">
            <v>UCLIDES CARDENAS</v>
          </cell>
          <cell r="E237" t="str">
            <v>CL 40 28 97</v>
          </cell>
        </row>
        <row r="238">
          <cell r="A238">
            <v>5904622</v>
          </cell>
          <cell r="B238">
            <v>6069687</v>
          </cell>
          <cell r="C238">
            <v>34036982</v>
          </cell>
          <cell r="D238" t="str">
            <v>DONALDO ARROYO</v>
          </cell>
          <cell r="E238" t="str">
            <v>CL 40 28 124</v>
          </cell>
        </row>
        <row r="239">
          <cell r="A239">
            <v>5904738</v>
          </cell>
          <cell r="B239">
            <v>6069994</v>
          </cell>
          <cell r="C239">
            <v>34037121</v>
          </cell>
          <cell r="D239" t="str">
            <v>YASMIN PATERNINA</v>
          </cell>
          <cell r="E239" t="str">
            <v>CL 40 28 64</v>
          </cell>
        </row>
        <row r="240">
          <cell r="A240">
            <v>5905513</v>
          </cell>
          <cell r="B240">
            <v>6071832</v>
          </cell>
          <cell r="C240">
            <v>34037681</v>
          </cell>
          <cell r="D240" t="str">
            <v>ROBINSON JULIO</v>
          </cell>
          <cell r="E240" t="str">
            <v>CL 43 28 76</v>
          </cell>
        </row>
        <row r="241">
          <cell r="A241">
            <v>5906011</v>
          </cell>
          <cell r="B241">
            <v>6073015</v>
          </cell>
          <cell r="C241">
            <v>34037989</v>
          </cell>
          <cell r="D241" t="str">
            <v>LUIS MEJIA</v>
          </cell>
          <cell r="E241" t="str">
            <v>CR 28B 45 24</v>
          </cell>
        </row>
        <row r="242">
          <cell r="A242">
            <v>5906012</v>
          </cell>
          <cell r="B242">
            <v>6073017</v>
          </cell>
          <cell r="C242">
            <v>34037990</v>
          </cell>
          <cell r="D242" t="str">
            <v>ALVARO PATERNINA</v>
          </cell>
          <cell r="E242" t="str">
            <v>CL 45 40 4</v>
          </cell>
        </row>
        <row r="243">
          <cell r="A243">
            <v>5906179</v>
          </cell>
          <cell r="B243">
            <v>6073355</v>
          </cell>
          <cell r="C243">
            <v>34038056</v>
          </cell>
          <cell r="D243" t="str">
            <v>LUVIS ALVAREZ</v>
          </cell>
          <cell r="E243" t="str">
            <v>CL 45 41 24</v>
          </cell>
        </row>
        <row r="244">
          <cell r="A244">
            <v>5906184</v>
          </cell>
          <cell r="B244">
            <v>6073366</v>
          </cell>
          <cell r="C244">
            <v>34038062</v>
          </cell>
          <cell r="D244" t="str">
            <v>MARGELIS BARBOZA</v>
          </cell>
          <cell r="E244" t="str">
            <v>CL 45 28B 100</v>
          </cell>
        </row>
        <row r="245">
          <cell r="A245">
            <v>5906887</v>
          </cell>
          <cell r="B245">
            <v>6074846</v>
          </cell>
          <cell r="C245">
            <v>34038416</v>
          </cell>
          <cell r="D245" t="str">
            <v>SAMUEL GOMEZ,</v>
          </cell>
          <cell r="E245" t="str">
            <v>CL 44A 28 57</v>
          </cell>
        </row>
        <row r="246">
          <cell r="A246">
            <v>5906890</v>
          </cell>
          <cell r="B246">
            <v>6074852</v>
          </cell>
          <cell r="C246">
            <v>34038418</v>
          </cell>
          <cell r="D246" t="str">
            <v>TIBISAY MEJIA HOYOS</v>
          </cell>
          <cell r="E246" t="str">
            <v>CL 44A 28A 7</v>
          </cell>
        </row>
        <row r="247">
          <cell r="A247">
            <v>5906891</v>
          </cell>
          <cell r="B247">
            <v>6074854</v>
          </cell>
          <cell r="C247">
            <v>34038419</v>
          </cell>
          <cell r="D247" t="str">
            <v>YOLIS MERLANO JULIO</v>
          </cell>
          <cell r="E247" t="str">
            <v>CL 40 28A 65</v>
          </cell>
        </row>
        <row r="248">
          <cell r="A248">
            <v>5907103</v>
          </cell>
          <cell r="B248">
            <v>6075380</v>
          </cell>
          <cell r="C248">
            <v>34038622</v>
          </cell>
          <cell r="D248" t="str">
            <v>OLGA BERNAL</v>
          </cell>
          <cell r="E248" t="str">
            <v>CR 31 40 35</v>
          </cell>
        </row>
        <row r="249">
          <cell r="A249">
            <v>5907107</v>
          </cell>
          <cell r="B249">
            <v>6075391</v>
          </cell>
          <cell r="C249">
            <v>34038632</v>
          </cell>
          <cell r="D249" t="str">
            <v>SOLINDA HOYOS</v>
          </cell>
          <cell r="E249" t="str">
            <v>CR 31 40 25</v>
          </cell>
        </row>
        <row r="250">
          <cell r="A250">
            <v>5907110</v>
          </cell>
          <cell r="B250">
            <v>6075399</v>
          </cell>
          <cell r="C250">
            <v>34038637</v>
          </cell>
          <cell r="D250" t="str">
            <v>JUAN BARBOZA,</v>
          </cell>
          <cell r="E250" t="str">
            <v>CR 31 40 15</v>
          </cell>
        </row>
        <row r="251">
          <cell r="A251">
            <v>5098374</v>
          </cell>
          <cell r="B251">
            <v>5148562</v>
          </cell>
          <cell r="C251">
            <v>25083529</v>
          </cell>
          <cell r="D251" t="str">
            <v>MATILDE MARIA FLOREZ FLOREZ</v>
          </cell>
          <cell r="E251" t="str">
            <v>CL 43 28 74</v>
          </cell>
        </row>
        <row r="252">
          <cell r="A252">
            <v>5912712</v>
          </cell>
          <cell r="B252">
            <v>6087812</v>
          </cell>
          <cell r="C252">
            <v>25083513</v>
          </cell>
          <cell r="D252" t="str">
            <v>MABEL ACOSTA GARAVITO</v>
          </cell>
          <cell r="E252" t="str">
            <v>CR 28B 44 49</v>
          </cell>
        </row>
        <row r="253">
          <cell r="A253">
            <v>5904569</v>
          </cell>
          <cell r="B253">
            <v>6069580</v>
          </cell>
          <cell r="C253">
            <v>25083496</v>
          </cell>
          <cell r="D253" t="str">
            <v>FARIDES DEL CARMEN OTERO CONTRERAS</v>
          </cell>
          <cell r="E253" t="str">
            <v>CR 28 44 33</v>
          </cell>
        </row>
        <row r="254">
          <cell r="A254">
            <v>5913653</v>
          </cell>
          <cell r="B254">
            <v>6092008</v>
          </cell>
          <cell r="C254">
            <v>25076933</v>
          </cell>
          <cell r="D254" t="str">
            <v>FERNANDO BARBOZA PEREZ</v>
          </cell>
          <cell r="E254" t="str">
            <v>CR 28 43 22</v>
          </cell>
        </row>
        <row r="255">
          <cell r="A255">
            <v>5913846</v>
          </cell>
          <cell r="B255">
            <v>6092320</v>
          </cell>
          <cell r="C255">
            <v>25076994</v>
          </cell>
          <cell r="D255" t="str">
            <v>BONNI JOSE MERCADO ROMAN</v>
          </cell>
          <cell r="E255" t="str">
            <v>CL 44 27A 34</v>
          </cell>
        </row>
        <row r="256">
          <cell r="A256">
            <v>5918490</v>
          </cell>
          <cell r="B256">
            <v>6109714</v>
          </cell>
          <cell r="C256">
            <v>34048111</v>
          </cell>
          <cell r="D256" t="str">
            <v>MABEL HABAD ALVAREZ</v>
          </cell>
          <cell r="E256" t="str">
            <v>CL 45 38 56</v>
          </cell>
        </row>
        <row r="257">
          <cell r="A257">
            <v>5098525</v>
          </cell>
          <cell r="B257">
            <v>5148864</v>
          </cell>
          <cell r="C257">
            <v>25083597</v>
          </cell>
          <cell r="D257" t="str">
            <v>MIRIAM DEL CARMEN VERGARA VELEZ</v>
          </cell>
          <cell r="E257" t="str">
            <v>CL 45 28B 50</v>
          </cell>
        </row>
        <row r="258">
          <cell r="A258">
            <v>6200001</v>
          </cell>
          <cell r="B258">
            <v>0</v>
          </cell>
          <cell r="C258">
            <v>0</v>
          </cell>
          <cell r="D258" t="str">
            <v>VICTOR HERNANDEZ SALCEDO</v>
          </cell>
          <cell r="E258" t="str">
            <v>CR 28 45 27</v>
          </cell>
        </row>
        <row r="259">
          <cell r="A259">
            <v>6200002</v>
          </cell>
          <cell r="B259">
            <v>0</v>
          </cell>
          <cell r="C259">
            <v>0</v>
          </cell>
          <cell r="D259" t="str">
            <v>BETTY ALVAREZ</v>
          </cell>
          <cell r="E259" t="str">
            <v>CR 28B 44 10</v>
          </cell>
        </row>
        <row r="260">
          <cell r="A260">
            <v>6200222</v>
          </cell>
          <cell r="B260">
            <v>0</v>
          </cell>
          <cell r="C260">
            <v>0</v>
          </cell>
          <cell r="D260" t="str">
            <v>MARIA SALOM TUIRAN</v>
          </cell>
          <cell r="E260" t="str">
            <v>CL 43A 28 40</v>
          </cell>
        </row>
        <row r="261">
          <cell r="A261">
            <v>6200227</v>
          </cell>
          <cell r="B261">
            <v>0</v>
          </cell>
          <cell r="C261">
            <v>0</v>
          </cell>
          <cell r="D261" t="str">
            <v>GABRIEL JIMENEZ ORDONEZ</v>
          </cell>
          <cell r="E261" t="str">
            <v>CL 40 27 25</v>
          </cell>
        </row>
      </sheetData>
      <sheetData sheetId="2"/>
      <sheetData sheetId="3" refreshError="1"/>
      <sheetData sheetId="4" refreshError="1"/>
      <sheetData sheetId="5"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
      <sheetName val="2"/>
      <sheetName val="3"/>
      <sheetName val="4"/>
      <sheetName val="5"/>
      <sheetName val="6"/>
      <sheetName val="7"/>
      <sheetName val="8"/>
      <sheetName val="10"/>
      <sheetName val="11"/>
      <sheetName val="12"/>
      <sheetName val="13"/>
      <sheetName val="14"/>
      <sheetName val="15"/>
      <sheetName val="16"/>
      <sheetName val="17"/>
      <sheetName val="18"/>
      <sheetName val="19"/>
      <sheetName val="20"/>
      <sheetName val="22"/>
      <sheetName val="23"/>
      <sheetName val="SIG"/>
      <sheetName val="Desglose AUI"/>
      <sheetName val="FM"/>
      <sheetName val="INTERVENTORIA"/>
      <sheetName val="Jornal"/>
      <sheetName val="Analisis de Costos"/>
    </sheetNames>
    <sheetDataSet>
      <sheetData sheetId="0">
        <row r="1">
          <cell r="C1" t="str">
            <v>RECUPERACIÓN HIDRÁULICA Y AMBIENTAL DE CUERPOS DE AGUA MEDIANTE MITIGACIÓN DE LOS PROCESOS EROSIVOS Y LA FITORREMEDIACIÓN EN CINCO MUNICIPIOS DEL DEPARTAMENTO DE CÓRDOBA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ow r="10">
          <cell r="C10">
            <v>65000</v>
          </cell>
        </row>
      </sheetData>
      <sheetData sheetId="27">
        <row r="18">
          <cell r="A18" t="str">
            <v>Geotextil NT2000</v>
          </cell>
        </row>
      </sheetData>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sheetName val="1.1"/>
      <sheetName val="1.2"/>
      <sheetName val="1.3"/>
      <sheetName val="1.4"/>
      <sheetName val="2.1"/>
      <sheetName val="2.2"/>
      <sheetName val="3.1"/>
      <sheetName val="3.2"/>
      <sheetName val="3.3"/>
      <sheetName val="3.4"/>
      <sheetName val="3.5"/>
      <sheetName val="3.6"/>
      <sheetName val="3.7"/>
      <sheetName val="3.8"/>
      <sheetName val="3.9"/>
      <sheetName val="3.10"/>
      <sheetName val="4.1"/>
      <sheetName val="4.2"/>
      <sheetName val="4.3"/>
      <sheetName val="4.4"/>
      <sheetName val="4.5"/>
      <sheetName val="4.6"/>
      <sheetName val="4.7"/>
      <sheetName val="4.8"/>
      <sheetName val="4.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5.1"/>
      <sheetName val="5.2"/>
      <sheetName val="5.3"/>
      <sheetName val="5.4"/>
      <sheetName val="6.1"/>
      <sheetName val="6.2"/>
      <sheetName val="6.3"/>
      <sheetName val="7.1"/>
      <sheetName val="7.2"/>
      <sheetName val="7.3"/>
      <sheetName val="7.4"/>
      <sheetName val="7.5"/>
      <sheetName val="7.6"/>
      <sheetName val="7.7"/>
      <sheetName val="7.8"/>
      <sheetName val="7.9"/>
      <sheetName val="7.10"/>
      <sheetName val="7.11"/>
      <sheetName val="7.12"/>
      <sheetName val="8.1"/>
      <sheetName val="8.2"/>
      <sheetName val="8.3"/>
      <sheetName val="8.4"/>
      <sheetName val="8.5"/>
      <sheetName val="8.6"/>
      <sheetName val="8.7"/>
      <sheetName val="9.1"/>
      <sheetName val="9.2"/>
      <sheetName val="9.3"/>
      <sheetName val="9.4"/>
      <sheetName val="9.5"/>
      <sheetName val="10.1"/>
      <sheetName val="10.2"/>
      <sheetName val="10.3"/>
      <sheetName val="10.4"/>
      <sheetName val="10.5"/>
      <sheetName val="Equipos y Herrmientas"/>
      <sheetName val="Materiales"/>
      <sheetName val="Transportes"/>
      <sheetName val="Mano de Obra"/>
      <sheetName val="Dotacion de Perso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ow r="16">
          <cell r="C16" t="str">
            <v>Materiales Obras Civil</v>
          </cell>
        </row>
        <row r="18">
          <cell r="C18" t="str">
            <v>Concreto 3500 psi</v>
          </cell>
        </row>
        <row r="19">
          <cell r="C19" t="str">
            <v>Concreto 2500 psi</v>
          </cell>
        </row>
        <row r="20">
          <cell r="C20" t="str">
            <v>Concreto 1400 psi</v>
          </cell>
        </row>
        <row r="21">
          <cell r="C21" t="str">
            <v>Mortero 1:5</v>
          </cell>
        </row>
        <row r="22">
          <cell r="C22" t="str">
            <v>Bloque 20x20x40cm</v>
          </cell>
        </row>
        <row r="23">
          <cell r="C23" t="str">
            <v>Ladrillo tolete recocido</v>
          </cell>
        </row>
        <row r="24">
          <cell r="C24" t="str">
            <v>Triturado drenaje</v>
          </cell>
        </row>
        <row r="25">
          <cell r="C25" t="str">
            <v>Desague</v>
          </cell>
        </row>
        <row r="26">
          <cell r="C26" t="str">
            <v xml:space="preserve">Recebo </v>
          </cell>
        </row>
        <row r="27">
          <cell r="C27" t="str">
            <v>Tapa Metálica 274</v>
          </cell>
        </row>
        <row r="28">
          <cell r="C28" t="str">
            <v>Tapa Metálica 275</v>
          </cell>
        </row>
        <row r="29">
          <cell r="C29" t="str">
            <v>Tapa Metálica Vehicular</v>
          </cell>
        </row>
        <row r="30">
          <cell r="C30" t="str">
            <v>Tapa Metálica 276</v>
          </cell>
        </row>
        <row r="31">
          <cell r="C31" t="str">
            <v>Tapa Metálica 0.4x0.4</v>
          </cell>
        </row>
        <row r="32">
          <cell r="C32" t="str">
            <v>Subbase granular</v>
          </cell>
        </row>
        <row r="33">
          <cell r="C33" t="str">
            <v>Arena</v>
          </cell>
        </row>
        <row r="34">
          <cell r="C34" t="str">
            <v>Limpiador y soldadura PVC</v>
          </cell>
        </row>
        <row r="35">
          <cell r="C35" t="str">
            <v>Banda plática</v>
          </cell>
        </row>
        <row r="36">
          <cell r="C36" t="str">
            <v>Estacas</v>
          </cell>
        </row>
        <row r="37">
          <cell r="C37" t="str">
            <v>Varrilla corrugada 3/8</v>
          </cell>
        </row>
        <row r="38">
          <cell r="C38" t="str">
            <v>Varrilla corrugada 1/2</v>
          </cell>
        </row>
        <row r="39">
          <cell r="C39" t="str">
            <v>Varrilla corrugada 5/8</v>
          </cell>
        </row>
        <row r="40">
          <cell r="C40" t="str">
            <v>Varrilla corrugada 3/4</v>
          </cell>
        </row>
        <row r="41">
          <cell r="C41" t="str">
            <v>Varrilla corrugada 7/8</v>
          </cell>
        </row>
        <row r="42">
          <cell r="C42" t="str">
            <v>Varrilla corrugada 1</v>
          </cell>
        </row>
        <row r="43">
          <cell r="C43" t="str">
            <v>Perno tipo I (SAE 1020)</v>
          </cell>
        </row>
        <row r="44">
          <cell r="C44" t="str">
            <v>Perno tipo II (SAE 1020)</v>
          </cell>
        </row>
        <row r="45">
          <cell r="C45" t="str">
            <v>L 51 X 48</v>
          </cell>
        </row>
        <row r="46">
          <cell r="C46" t="str">
            <v>Alambre quemado</v>
          </cell>
        </row>
        <row r="47">
          <cell r="C47" t="str">
            <v>Grava</v>
          </cell>
        </row>
        <row r="48">
          <cell r="C48" t="str">
            <v>Aceite quemado</v>
          </cell>
        </row>
        <row r="49">
          <cell r="C49" t="str">
            <v>Concreto 3000 psi</v>
          </cell>
        </row>
        <row r="50">
          <cell r="C50" t="str">
            <v>Rejilla</v>
          </cell>
        </row>
        <row r="51">
          <cell r="C51" t="str">
            <v>Soporte de rejilla</v>
          </cell>
        </row>
        <row r="52">
          <cell r="C52" t="str">
            <v>Sikadur 32</v>
          </cell>
        </row>
        <row r="53">
          <cell r="C53" t="str">
            <v>Tubería PVC 4"</v>
          </cell>
        </row>
        <row r="54">
          <cell r="C54" t="str">
            <v>Unión universal 4"</v>
          </cell>
        </row>
        <row r="55">
          <cell r="C55" t="str">
            <v>Válvula de compuerta</v>
          </cell>
        </row>
        <row r="56">
          <cell r="C56" t="str">
            <v>Curva PVC 4"</v>
          </cell>
        </row>
        <row r="57">
          <cell r="C57" t="str">
            <v>Tee PVC 4"</v>
          </cell>
        </row>
        <row r="58">
          <cell r="C58" t="str">
            <v>Perno de anclaje expansivo</v>
          </cell>
        </row>
        <row r="59">
          <cell r="C59" t="str">
            <v>Platina galvanizada</v>
          </cell>
        </row>
        <row r="60">
          <cell r="C60" t="str">
            <v>Riel en perfil</v>
          </cell>
        </row>
        <row r="61">
          <cell r="C61" t="str">
            <v>Tubería PVC conduit 3"</v>
          </cell>
        </row>
        <row r="62">
          <cell r="C62" t="str">
            <v>Largo Codo PVC 6"</v>
          </cell>
        </row>
        <row r="63">
          <cell r="C63" t="str">
            <v>Ducto PVC TDP Corrugado 6" x 6m</v>
          </cell>
        </row>
        <row r="64">
          <cell r="C64" t="str">
            <v>Ducto PVC TDP Corrugado 4" x 6m</v>
          </cell>
        </row>
        <row r="65">
          <cell r="C65" t="str">
            <v>Ducto PVC TDP Corrugado 2" x 6m</v>
          </cell>
        </row>
        <row r="66">
          <cell r="C66" t="str">
            <v>Ducto Telefónico DB 2" x 6m</v>
          </cell>
        </row>
        <row r="67">
          <cell r="C67" t="str">
            <v>Registro 60x60x60 cms</v>
          </cell>
        </row>
        <row r="68">
          <cell r="C68" t="str">
            <v>Agua</v>
          </cell>
        </row>
        <row r="69">
          <cell r="C69" t="str">
            <v>Tela de polivinilo</v>
          </cell>
        </row>
        <row r="70">
          <cell r="C70" t="str">
            <v>Tubería PVC alcantarillado 4"</v>
          </cell>
        </row>
        <row r="71">
          <cell r="C71" t="str">
            <v>Tubería PVC alcantarillado 6"</v>
          </cell>
        </row>
        <row r="72">
          <cell r="C72" t="str">
            <v>Rejilla hierro fundido 0.9x0.9m</v>
          </cell>
        </row>
        <row r="73">
          <cell r="C73" t="str">
            <v>Tubería MP68</v>
          </cell>
        </row>
        <row r="74">
          <cell r="C74" t="str">
            <v>Concreto ciclópeo</v>
          </cell>
        </row>
        <row r="75">
          <cell r="C75" t="str">
            <v>Trampa aceite</v>
          </cell>
        </row>
        <row r="76">
          <cell r="C76" t="str">
            <v>L 3x3x5/16"</v>
          </cell>
        </row>
        <row r="77">
          <cell r="C77" t="str">
            <v>Platina 3"x5/16"</v>
          </cell>
        </row>
        <row r="78">
          <cell r="C78" t="str">
            <v>Concertina</v>
          </cell>
        </row>
        <row r="79">
          <cell r="C79" t="str">
            <v>Tubería galv. 3/4"</v>
          </cell>
        </row>
        <row r="80">
          <cell r="C80" t="str">
            <v>Tubería galv. 1"</v>
          </cell>
        </row>
        <row r="81">
          <cell r="C81" t="str">
            <v>Tubería galv. 1 1/2"</v>
          </cell>
        </row>
        <row r="82">
          <cell r="C82" t="str">
            <v>Tubería galv. 2"</v>
          </cell>
        </row>
        <row r="83">
          <cell r="C83" t="str">
            <v>Viga en celosía</v>
          </cell>
        </row>
        <row r="84">
          <cell r="C84" t="str">
            <v xml:space="preserve">Riel </v>
          </cell>
        </row>
        <row r="85">
          <cell r="C85" t="str">
            <v>Canal</v>
          </cell>
        </row>
        <row r="86">
          <cell r="C86" t="str">
            <v>Rodajas (Rodachinas)</v>
          </cell>
        </row>
        <row r="87">
          <cell r="C87" t="str">
            <v>Lámina galv. Cal 16</v>
          </cell>
        </row>
        <row r="88">
          <cell r="C88" t="str">
            <v>Pintura vinilo Tipo I (Incluye estuco  e imprimante)</v>
          </cell>
        </row>
        <row r="89">
          <cell r="C89" t="str">
            <v>Pintura esmalte</v>
          </cell>
        </row>
        <row r="90">
          <cell r="C90" t="str">
            <v>Pintura primer anticorrosiva</v>
          </cell>
        </row>
        <row r="91">
          <cell r="C91" t="str">
            <v>Concreto 4000 psi</v>
          </cell>
        </row>
        <row r="92">
          <cell r="C92" t="str">
            <v>Cespedones</v>
          </cell>
        </row>
        <row r="93">
          <cell r="C93" t="str">
            <v>Tierra negra</v>
          </cell>
        </row>
        <row r="94">
          <cell r="C94" t="str">
            <v xml:space="preserve">Acero refuerzo 420Mpa </v>
          </cell>
        </row>
        <row r="95">
          <cell r="C95" t="str">
            <v xml:space="preserve">Acero refuerzo 280Mpa </v>
          </cell>
        </row>
        <row r="96">
          <cell r="C96" t="str">
            <v>Mortero 1:4</v>
          </cell>
        </row>
        <row r="97">
          <cell r="C97" t="str">
            <v>Graniplast</v>
          </cell>
        </row>
        <row r="98">
          <cell r="C98" t="str">
            <v>Puerta doble 2.00mx2.70m con marco</v>
          </cell>
        </row>
        <row r="99">
          <cell r="C99" t="str">
            <v>Puerta sencilla 1.00mx2.00m</v>
          </cell>
        </row>
        <row r="100">
          <cell r="C100" t="str">
            <v>Puerta 0.90mx2.00m</v>
          </cell>
        </row>
        <row r="101">
          <cell r="C101" t="str">
            <v>Granito 0.33mx0.33m</v>
          </cell>
        </row>
        <row r="102">
          <cell r="C102" t="str">
            <v>Zócalo granito</v>
          </cell>
        </row>
        <row r="103">
          <cell r="C103" t="str">
            <v>Enchape cerámica muro</v>
          </cell>
        </row>
        <row r="104">
          <cell r="C104" t="str">
            <v>Enchape cerámica piso</v>
          </cell>
        </row>
        <row r="105">
          <cell r="C105" t="str">
            <v>Yeso cartón (Incluye estructura soporte)</v>
          </cell>
        </row>
        <row r="106">
          <cell r="C106" t="str">
            <v>Ventanería aluminio (Incluye vidrio)</v>
          </cell>
        </row>
        <row r="107">
          <cell r="C107" t="str">
            <v>Reja tipo bancaria</v>
          </cell>
        </row>
        <row r="108">
          <cell r="C108" t="str">
            <v>Lavamanos</v>
          </cell>
        </row>
        <row r="109">
          <cell r="C109" t="str">
            <v>Grifería</v>
          </cell>
        </row>
        <row r="110">
          <cell r="C110" t="str">
            <v>Accesorios baño</v>
          </cell>
        </row>
        <row r="111">
          <cell r="C111" t="str">
            <v>Inodoro (Incluye accesorios)</v>
          </cell>
        </row>
        <row r="112">
          <cell r="C112" t="str">
            <v xml:space="preserve">Lámina alfajor </v>
          </cell>
        </row>
        <row r="113">
          <cell r="C113" t="str">
            <v>Aire Acondicionado 47000BTU (Incluye ducos y accesorios)</v>
          </cell>
        </row>
        <row r="114">
          <cell r="C114" t="str">
            <v>Motbomba (Incluye accesorios)</v>
          </cell>
        </row>
        <row r="115">
          <cell r="C115" t="str">
            <v>Barra antipánico</v>
          </cell>
        </row>
        <row r="116">
          <cell r="C116" t="str">
            <v>Gato hidráulico</v>
          </cell>
        </row>
        <row r="117">
          <cell r="C117" t="str">
            <v>Perfil metálico C 8x10.5</v>
          </cell>
        </row>
        <row r="118">
          <cell r="C118" t="str">
            <v>Pegacor</v>
          </cell>
        </row>
        <row r="119">
          <cell r="C119" t="str">
            <v>Cemento blanco</v>
          </cell>
        </row>
        <row r="120">
          <cell r="C120" t="str">
            <v>Manto impermebilizado</v>
          </cell>
        </row>
        <row r="121">
          <cell r="C121" t="str">
            <v>Rejilla tipo cúpula</v>
          </cell>
        </row>
        <row r="122">
          <cell r="C122" t="str">
            <v>Gárgola</v>
          </cell>
        </row>
        <row r="123">
          <cell r="C123" t="str">
            <v>Mortero impermeabilizado 1:4</v>
          </cell>
        </row>
        <row r="124">
          <cell r="C124" t="str">
            <v>tubería PVC  4" ALL</v>
          </cell>
        </row>
        <row r="125">
          <cell r="C125" t="str">
            <v>Malla eslabonada (Incluye tubería, tensores, etc)</v>
          </cell>
        </row>
        <row r="126">
          <cell r="C126" t="str">
            <v>Lija</v>
          </cell>
        </row>
        <row r="127">
          <cell r="C127" t="str">
            <v>Grata</v>
          </cell>
        </row>
        <row r="128">
          <cell r="C128" t="str">
            <v>Removedor pintura</v>
          </cell>
        </row>
        <row r="129">
          <cell r="C129" t="str">
            <v>Tapa con desfogue</v>
          </cell>
        </row>
        <row r="130">
          <cell r="C130" t="str">
            <v>Tanque plástico 500lt</v>
          </cell>
        </row>
        <row r="131">
          <cell r="C131" t="str">
            <v>Sikacolor C</v>
          </cell>
        </row>
        <row r="132">
          <cell r="C132" t="str">
            <v>Tubería PVC RD21 3/4"</v>
          </cell>
        </row>
        <row r="133">
          <cell r="C133" t="str">
            <v>Plantas nativas</v>
          </cell>
        </row>
        <row r="134">
          <cell r="C134" t="str">
            <v>Tapa ferroconcreto</v>
          </cell>
        </row>
        <row r="135">
          <cell r="C135" t="str">
            <v>L 1X3/16"</v>
          </cell>
        </row>
        <row r="136">
          <cell r="C136" t="str">
            <v>Pintura de aluminio</v>
          </cell>
        </row>
        <row r="141">
          <cell r="C141" t="str">
            <v>CAMPAMENTOS</v>
          </cell>
        </row>
        <row r="143">
          <cell r="C143" t="str">
            <v>CAMPAMENTO</v>
          </cell>
        </row>
        <row r="144">
          <cell r="C144" t="str">
            <v>ALMACEN Y TALLERES</v>
          </cell>
        </row>
        <row r="145">
          <cell r="C145" t="str">
            <v>BAÑOS</v>
          </cell>
        </row>
        <row r="146">
          <cell r="C146" t="str">
            <v>TRAMITES PRELIMINARES</v>
          </cell>
        </row>
        <row r="147">
          <cell r="C147" t="str">
            <v>SERVICIOS PUBLICOS</v>
          </cell>
        </row>
        <row r="149">
          <cell r="C149" t="str">
            <v>SEÑALIZACION</v>
          </cell>
        </row>
        <row r="151">
          <cell r="C151" t="str">
            <v>Materiales para señalización y cerramientos</v>
          </cell>
        </row>
        <row r="152">
          <cell r="C152" t="str">
            <v>Cista de señalización 10 cms, 0.4 MP, 500 m</v>
          </cell>
        </row>
        <row r="153">
          <cell r="C153" t="str">
            <v>Cono</v>
          </cell>
        </row>
        <row r="154">
          <cell r="C154" t="str">
            <v>Colombina</v>
          </cell>
        </row>
        <row r="156">
          <cell r="C156" t="str">
            <v>Bandeja portacables tipo escalera, Tipo pesado,60x10</v>
          </cell>
        </row>
        <row r="157">
          <cell r="C157" t="str">
            <v>Bandeja portacables tipo escalera, Tipo pesado,30x10</v>
          </cell>
        </row>
        <row r="158">
          <cell r="C158" t="str">
            <v>Salidas</v>
          </cell>
        </row>
        <row r="159">
          <cell r="C159" t="str">
            <v>Tablero 12 circuitos</v>
          </cell>
        </row>
        <row r="160">
          <cell r="C160" t="str">
            <v>Breaker 20A</v>
          </cell>
        </row>
        <row r="161">
          <cell r="C161" t="str">
            <v>Lámpara fluorescente 2x48</v>
          </cell>
        </row>
        <row r="162">
          <cell r="C162" t="str">
            <v>Apliques</v>
          </cell>
        </row>
        <row r="163">
          <cell r="C163" t="str">
            <v>Poste</v>
          </cell>
        </row>
        <row r="164">
          <cell r="C164" t="str">
            <v>cable 2x10</v>
          </cell>
        </row>
        <row r="165">
          <cell r="C165" t="str">
            <v>cable #14</v>
          </cell>
        </row>
        <row r="166">
          <cell r="C166" t="str">
            <v>cable 3x10</v>
          </cell>
        </row>
        <row r="167">
          <cell r="C167" t="str">
            <v>cable #10</v>
          </cell>
        </row>
        <row r="168">
          <cell r="C168" t="str">
            <v>cable telefonico 2x22</v>
          </cell>
        </row>
        <row r="169">
          <cell r="C169" t="str">
            <v>Reflector y accesorios</v>
          </cell>
        </row>
        <row r="170">
          <cell r="C170" t="str">
            <v>Tubería 1" Conduit PVC</v>
          </cell>
        </row>
        <row r="171">
          <cell r="C171" t="str">
            <v>Tubería 3/4" Conduit PVC</v>
          </cell>
        </row>
        <row r="172">
          <cell r="C172" t="str">
            <v>Fotocelda 1000W</v>
          </cell>
        </row>
        <row r="173">
          <cell r="C173" t="str">
            <v>Base fotocelda</v>
          </cell>
        </row>
        <row r="174">
          <cell r="C174" t="str">
            <v>Toma de fuerza 3x50</v>
          </cell>
        </row>
        <row r="175">
          <cell r="C175" t="str">
            <v>Poste de alumbardo, con farol 2,40 mts</v>
          </cell>
        </row>
        <row r="176">
          <cell r="C176" t="str">
            <v>Tubo 1"</v>
          </cell>
        </row>
        <row r="177">
          <cell r="C177" t="str">
            <v>Conector AMPA 266</v>
          </cell>
        </row>
        <row r="178">
          <cell r="C178" t="str">
            <v>Conector de pala</v>
          </cell>
        </row>
        <row r="180">
          <cell r="C180" t="str">
            <v>Conector en T</v>
          </cell>
        </row>
        <row r="183">
          <cell r="C183" t="str">
            <v>PORTICOS</v>
          </cell>
        </row>
        <row r="185">
          <cell r="C185" t="str">
            <v>Estructura pórticos de entrada y barraje línea a 110KV</v>
          </cell>
        </row>
      </sheetData>
      <sheetData sheetId="98" refreshError="1"/>
      <sheetData sheetId="99" refreshError="1"/>
      <sheetData sheetId="100"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DE OBRA "/>
      <sheetName val="PRESUPUEST0"/>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210.1.1"/>
      <sheetName val="210.1.2"/>
      <sheetName val="210.2.1"/>
      <sheetName val="210.2.2"/>
      <sheetName val="210.2.3"/>
      <sheetName val="210.2.4"/>
      <sheetName val="211.1"/>
      <sheetName val="211.1.P1"/>
      <sheetName val="220"/>
      <sheetName val="221.1"/>
      <sheetName val="221.2"/>
      <sheetName val="230.1"/>
      <sheetName val="230.2"/>
      <sheetName val="231.1"/>
      <sheetName val="232.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343.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
      <sheetName val="441.2"/>
      <sheetName val="441.3"/>
      <sheetName val="441.4"/>
      <sheetName val="450.1"/>
      <sheetName val="450.2 COMPRADA"/>
      <sheetName val="450.3 COMPRADA"/>
      <sheetName val="450.9"/>
      <sheetName val="450.9P"/>
      <sheetName val="450.1.1 COMPRADA"/>
      <sheetName val="450.1.2 COMPRADA"/>
      <sheetName val="451.1 COMPRADA"/>
      <sheetName val="451.2 COMPRADA "/>
      <sheetName val="451.3 COMPRADA  "/>
      <sheetName val="451.4 "/>
      <sheetName val="452.1 COMPRADA"/>
      <sheetName val="452.2 COMPRADA"/>
      <sheetName val="452.3 COMPRADA"/>
      <sheetName val="452.4 COMPRADA"/>
      <sheetName val="453.1"/>
      <sheetName val="460.1"/>
      <sheetName val="461.1"/>
      <sheetName val="461.2"/>
      <sheetName val="462.1.1"/>
      <sheetName val="462.1.2"/>
      <sheetName val="464.1 "/>
      <sheetName val="464.1P"/>
      <sheetName val="464.2"/>
      <sheetName val="464.3"/>
      <sheetName val="464.4"/>
      <sheetName val="465.1"/>
      <sheetName val="466.1"/>
      <sheetName val="466.2"/>
      <sheetName val="500"/>
      <sheetName val="510"/>
      <sheetName val="600.1"/>
      <sheetName val="600.2"/>
      <sheetName val="600.3"/>
      <sheetName val="600.4"/>
      <sheetName val="600.5"/>
      <sheetName val="610.1"/>
      <sheetName val="610.2"/>
      <sheetName val="620.1"/>
      <sheetName val="620.2"/>
      <sheetName val="621.1"/>
      <sheetName val="621.2"/>
      <sheetName val="622.1"/>
      <sheetName val="622.5"/>
      <sheetName val="623.1"/>
      <sheetName val="623.2"/>
      <sheetName val="630.1"/>
      <sheetName val="630.2"/>
      <sheetName val="630.3"/>
      <sheetName val="630.4"/>
      <sheetName val="630.5"/>
      <sheetName val="630.6"/>
      <sheetName val="630.7"/>
      <sheetName val="631P BOLSACRETO"/>
      <sheetName val="632.1"/>
      <sheetName val="640.1"/>
      <sheetName val="640.2"/>
      <sheetName val="641.1"/>
      <sheetName val="642.1"/>
      <sheetName val="642.2"/>
      <sheetName val="650.1"/>
      <sheetName val="650.2"/>
      <sheetName val="650.3"/>
      <sheetName val="650.4"/>
      <sheetName val="660.1"/>
      <sheetName val="660.2"/>
      <sheetName val="660.3"/>
      <sheetName val="661 TIPO 1"/>
      <sheetName val="661 TIPO 2"/>
      <sheetName val="661 OTRO"/>
      <sheetName val="662.1"/>
      <sheetName val="670.1"/>
      <sheetName val="670.2"/>
      <sheetName val="671.1"/>
      <sheetName val="672.1"/>
      <sheetName val="673.1"/>
      <sheetName val="673.2"/>
      <sheetName val="673.3"/>
      <sheetName val="673.4P"/>
      <sheetName val="674.1"/>
      <sheetName val="674.2"/>
      <sheetName val="680.1"/>
      <sheetName val="680.2"/>
      <sheetName val="680.3"/>
      <sheetName val="681.1"/>
      <sheetName val="682"/>
      <sheetName val="682.1"/>
      <sheetName val="690.1"/>
      <sheetName val="700.1"/>
      <sheetName val="700.2"/>
      <sheetName val="700.3"/>
      <sheetName val="700.4"/>
      <sheetName val="701.1"/>
      <sheetName val="701 P"/>
      <sheetName val="710.1.1"/>
      <sheetName val="710.1.1 (2)"/>
      <sheetName val="710.2"/>
      <sheetName val="710.1.3"/>
      <sheetName val="710.1.4"/>
      <sheetName val="710.1.5"/>
      <sheetName val="720"/>
      <sheetName val="730.1"/>
      <sheetName val="730.2"/>
      <sheetName val="730.3"/>
      <sheetName val="740.1"/>
      <sheetName val="800.1"/>
      <sheetName val="800.2"/>
      <sheetName val="800.3"/>
      <sheetName val="800.4"/>
      <sheetName val="801.1"/>
      <sheetName val="801.2"/>
      <sheetName val="801.3"/>
      <sheetName val="801.4"/>
      <sheetName val="801.5"/>
      <sheetName val="801.6"/>
      <sheetName val="801.7"/>
      <sheetName val="810.1"/>
      <sheetName val="810.2"/>
      <sheetName val="810.3"/>
      <sheetName val="820P1"/>
      <sheetName val="900.1"/>
      <sheetName val="900.2"/>
      <sheetName val="900.3"/>
    </sheetNames>
    <sheetDataSet>
      <sheetData sheetId="0" refreshError="1"/>
      <sheetData sheetId="1" refreshError="1"/>
      <sheetData sheetId="2" refreshError="1">
        <row r="9">
          <cell r="A9">
            <v>200.1</v>
          </cell>
          <cell r="B9" t="str">
            <v>200-07</v>
          </cell>
          <cell r="D9" t="str">
            <v>DESMONTE Y LIMPIEZA: Desmonte y limpieza en bosque</v>
          </cell>
          <cell r="E9" t="str">
            <v>3.6.1.2.1</v>
          </cell>
          <cell r="F9" t="str">
            <v xml:space="preserve"> HA</v>
          </cell>
          <cell r="G9">
            <v>2121779</v>
          </cell>
        </row>
        <row r="10">
          <cell r="A10">
            <v>200.2</v>
          </cell>
          <cell r="B10" t="str">
            <v>200-07</v>
          </cell>
          <cell r="D10" t="str">
            <v>DESMONTE Y LIMPIEZA:Desmonte y limpieza en zonas no boscosas</v>
          </cell>
          <cell r="E10" t="str">
            <v>3.6.1.2.3</v>
          </cell>
          <cell r="F10" t="str">
            <v xml:space="preserve"> HA</v>
          </cell>
          <cell r="G10">
            <v>829733.84166666679</v>
          </cell>
        </row>
        <row r="11">
          <cell r="A11" t="str">
            <v>ARTICULO 201 - DEMOLICIÓN Y REMOCIÓN</v>
          </cell>
        </row>
        <row r="12">
          <cell r="A12">
            <v>201.3</v>
          </cell>
          <cell r="B12" t="str">
            <v>201-07</v>
          </cell>
          <cell r="D12" t="str">
            <v>DEMOLICIÓN Y REMOCIÓN:Demolicion de pavimentos rígidos, pisos, andenes y bordillos de concreto.</v>
          </cell>
          <cell r="E12" t="str">
            <v>3.6.1.3.33</v>
          </cell>
          <cell r="F12" t="str">
            <v>GL</v>
          </cell>
          <cell r="G12">
            <v>35822</v>
          </cell>
        </row>
        <row r="13">
          <cell r="A13">
            <v>201.4</v>
          </cell>
          <cell r="B13">
            <v>201.07</v>
          </cell>
          <cell r="D13" t="str">
            <v>DEMOLICIÓN Y REMOCIÓN:Demolicion de obstáculos</v>
          </cell>
          <cell r="F13" t="str">
            <v>GL</v>
          </cell>
          <cell r="G13">
            <v>64603</v>
          </cell>
        </row>
        <row r="14">
          <cell r="A14">
            <v>201.7</v>
          </cell>
          <cell r="B14" t="str">
            <v>201-07</v>
          </cell>
          <cell r="D14" t="str">
            <v>DEMOLICIÓN Y REMOCIÓN: Demolición de estructuras</v>
          </cell>
          <cell r="E14" t="str">
            <v xml:space="preserve">3.6.1.3.13  </v>
          </cell>
          <cell r="F14" t="str">
            <v>M³</v>
          </cell>
          <cell r="G14">
            <v>45442</v>
          </cell>
        </row>
        <row r="15">
          <cell r="A15" t="str">
            <v>201.8</v>
          </cell>
          <cell r="B15" t="str">
            <v>201-07</v>
          </cell>
          <cell r="D15" t="str">
            <v>DEMOLICIÓN Y REMOCIÓN: Demolición de pavimentos rígidos</v>
          </cell>
          <cell r="E15" t="str">
            <v>3.6.1.3.15</v>
          </cell>
          <cell r="F15" t="str">
            <v>M2</v>
          </cell>
          <cell r="G15">
            <v>15607</v>
          </cell>
        </row>
        <row r="16">
          <cell r="A16">
            <v>201.9</v>
          </cell>
          <cell r="B16" t="str">
            <v>201-07</v>
          </cell>
          <cell r="D16" t="str">
            <v>DEMOLICIÓN Y REMOCIÓN: Demolición de pisos y andenes de concreto</v>
          </cell>
          <cell r="E16" t="str">
            <v>3.6.1.3.33</v>
          </cell>
          <cell r="F16" t="str">
            <v>M²</v>
          </cell>
          <cell r="G16">
            <v>13894</v>
          </cell>
        </row>
        <row r="17">
          <cell r="A17" t="str">
            <v>201.10</v>
          </cell>
          <cell r="B17" t="str">
            <v>201.07</v>
          </cell>
          <cell r="D17" t="str">
            <v>DEMOLICIÓN Y REMOCIÓN:Demolicion de bordillos de concreto</v>
          </cell>
          <cell r="E17" t="str">
            <v>3.6.1.3.35</v>
          </cell>
          <cell r="F17" t="str">
            <v>M</v>
          </cell>
          <cell r="G17">
            <v>15679</v>
          </cell>
        </row>
        <row r="18">
          <cell r="A18" t="str">
            <v>201.11</v>
          </cell>
          <cell r="B18" t="str">
            <v>201-07</v>
          </cell>
          <cell r="D18" t="str">
            <v xml:space="preserve">DEMOLICIÓN Y REMOCIÓN:Desmontaje y traslado de estructuras metálicas. </v>
          </cell>
          <cell r="F18" t="str">
            <v>KG</v>
          </cell>
          <cell r="G18">
            <v>281</v>
          </cell>
        </row>
        <row r="19">
          <cell r="A19" t="str">
            <v>201.12</v>
          </cell>
          <cell r="B19" t="str">
            <v>201-07</v>
          </cell>
          <cell r="D19" t="str">
            <v xml:space="preserve">DEMOLICIÓN Y REMOCIÓN:Remocion de especies vegetales  </v>
          </cell>
          <cell r="E19" t="str">
            <v>3.6.1.3.47</v>
          </cell>
          <cell r="F19" t="str">
            <v>U</v>
          </cell>
          <cell r="G19">
            <v>357417</v>
          </cell>
        </row>
        <row r="20">
          <cell r="A20" t="str">
            <v>201.15</v>
          </cell>
          <cell r="B20" t="str">
            <v>201-07</v>
          </cell>
          <cell r="D20" t="str">
            <v>DEMOLICIÓN Y REMOCIÓN:Remocion de alcantarillas</v>
          </cell>
          <cell r="E20" t="str">
            <v>3.6.1.3</v>
          </cell>
          <cell r="F20" t="str">
            <v>ML</v>
          </cell>
          <cell r="G20">
            <v>33219</v>
          </cell>
        </row>
        <row r="21">
          <cell r="A21" t="str">
            <v>201.16</v>
          </cell>
          <cell r="B21" t="str">
            <v>201-07</v>
          </cell>
          <cell r="D21" t="str">
            <v xml:space="preserve">DEMOLICIÓN Y REMOCIÓN:Remocion de cercas de alambre   </v>
          </cell>
          <cell r="F21" t="str">
            <v>ML</v>
          </cell>
          <cell r="G21">
            <v>2787</v>
          </cell>
        </row>
        <row r="22">
          <cell r="A22" t="str">
            <v xml:space="preserve">ARTICULO 210 - EXCAVACIÓN DE LA EXPLANACIÓN, CANALES Y PRÉSTAMOS </v>
          </cell>
        </row>
        <row r="23">
          <cell r="A23" t="str">
            <v>210.1.1</v>
          </cell>
          <cell r="B23" t="str">
            <v>210-07</v>
          </cell>
          <cell r="D23" t="str">
            <v>EXCAVACIÓN  DE LA EXPLANACIÓN, CANALES Y PRÉSTAMOS: Excavación sin clasificar de la explanación y canales</v>
          </cell>
          <cell r="E23" t="str">
            <v xml:space="preserve">3.6.2.1.1 </v>
          </cell>
          <cell r="F23" t="str">
            <v>M³</v>
          </cell>
          <cell r="G23">
            <v>4368</v>
          </cell>
        </row>
        <row r="24">
          <cell r="A24" t="str">
            <v>210.1,2</v>
          </cell>
          <cell r="B24" t="str">
            <v>210-07</v>
          </cell>
          <cell r="D24" t="str">
            <v>EXCAVACIÓN DE LA EXPLANACIÓN, CANALES Y PRÉSTAMOS :Excavación sin clasificar de prestamos</v>
          </cell>
          <cell r="F24" t="str">
            <v>M³</v>
          </cell>
          <cell r="G24">
            <v>4342</v>
          </cell>
        </row>
        <row r="25">
          <cell r="A25" t="str">
            <v>210.2.1</v>
          </cell>
          <cell r="B25" t="str">
            <v>210-07</v>
          </cell>
          <cell r="D25" t="str">
            <v>EXCAVACIÓN  DE LA EXPLANACIÓN, CANALES Y PRÉSTAMOS: Excavación en roca de la explanación y canales</v>
          </cell>
          <cell r="E25" t="str">
            <v>3.6.2.1.3</v>
          </cell>
          <cell r="F25" t="str">
            <v>M³</v>
          </cell>
          <cell r="G25">
            <v>26298</v>
          </cell>
        </row>
        <row r="26">
          <cell r="A26" t="str">
            <v>210.2.2</v>
          </cell>
          <cell r="B26" t="str">
            <v>210-07</v>
          </cell>
          <cell r="D26" t="str">
            <v>EXCAVACIÓN DE LA EXPLANACIÓN, CANALES Y PRÉSTAMOS :Excavación en material común de la explanación y canales</v>
          </cell>
          <cell r="E26" t="str">
            <v>3.6.2.1.5</v>
          </cell>
          <cell r="F26" t="str">
            <v>M³</v>
          </cell>
          <cell r="G26">
            <v>3989</v>
          </cell>
        </row>
        <row r="27">
          <cell r="A27" t="str">
            <v>210.2.3</v>
          </cell>
          <cell r="B27" t="str">
            <v>210-07</v>
          </cell>
          <cell r="D27" t="str">
            <v>EXCAVACIÓN DE LA EXPLANACIÓN, CANALES Y PRÉSTAMOS :Excavación en roca de prestamos</v>
          </cell>
          <cell r="F27" t="str">
            <v>M³</v>
          </cell>
          <cell r="G27">
            <v>26298</v>
          </cell>
        </row>
        <row r="28">
          <cell r="A28" t="str">
            <v>210.2.4</v>
          </cell>
          <cell r="B28" t="str">
            <v>210-07</v>
          </cell>
          <cell r="D28" t="str">
            <v>EXCAVACIÓN DE LA EXPLANACIÓN, CANALES Y PRÉSTAMOS :Excavación en material común de prestamos</v>
          </cell>
          <cell r="F28" t="str">
            <v>M³</v>
          </cell>
          <cell r="G28">
            <v>3989</v>
          </cell>
        </row>
        <row r="29">
          <cell r="A29" t="str">
            <v xml:space="preserve">ARTICULO 211 - REMOCIÓN DE DERRUMBES </v>
          </cell>
        </row>
        <row r="30">
          <cell r="A30">
            <v>211.1</v>
          </cell>
          <cell r="B30" t="str">
            <v>211-07</v>
          </cell>
          <cell r="D30" t="str">
            <v>REMOCIÓN DE DERRUMBES:Remocion de derrumbes</v>
          </cell>
          <cell r="E30" t="str">
            <v xml:space="preserve">3.6.2.2.1  </v>
          </cell>
          <cell r="F30" t="str">
            <v>M³</v>
          </cell>
          <cell r="G30">
            <v>6001</v>
          </cell>
        </row>
        <row r="31">
          <cell r="A31" t="str">
            <v xml:space="preserve">ARTICULO 220 - TERRAPLENES </v>
          </cell>
        </row>
        <row r="32">
          <cell r="A32" t="str">
            <v>220.1</v>
          </cell>
          <cell r="B32" t="str">
            <v>220-07</v>
          </cell>
          <cell r="D32" t="str">
            <v>TERRAPLENES :Terraplenes</v>
          </cell>
          <cell r="E32" t="str">
            <v>3.6.2.3.1</v>
          </cell>
          <cell r="F32" t="str">
            <v>M³</v>
          </cell>
          <cell r="G32">
            <v>7225</v>
          </cell>
        </row>
        <row r="33">
          <cell r="A33" t="str">
            <v>ARTICULO 221 - PEDRAPLENES</v>
          </cell>
        </row>
        <row r="34">
          <cell r="A34" t="str">
            <v>221.1</v>
          </cell>
          <cell r="B34" t="str">
            <v>221-07</v>
          </cell>
          <cell r="D34" t="str">
            <v>PEDRAPLENES:Pedraplen compacto</v>
          </cell>
          <cell r="E34" t="str">
            <v>3.6.2.4.2</v>
          </cell>
          <cell r="F34" t="str">
            <v>M³</v>
          </cell>
          <cell r="G34">
            <v>8887</v>
          </cell>
        </row>
        <row r="35">
          <cell r="A35" t="str">
            <v>221.2</v>
          </cell>
          <cell r="B35" t="str">
            <v>221-07</v>
          </cell>
          <cell r="D35" t="str">
            <v>PEDRAPLENES:Pedraplen suelto</v>
          </cell>
          <cell r="E35" t="str">
            <v>3.6.2.4.1</v>
          </cell>
          <cell r="F35" t="str">
            <v>M³</v>
          </cell>
          <cell r="G35">
            <v>5842</v>
          </cell>
        </row>
        <row r="36">
          <cell r="A36" t="str">
            <v>ARTICULO 230 - MEJORAMIENTO DE LA SUBRASANTE</v>
          </cell>
        </row>
        <row r="37">
          <cell r="A37" t="str">
            <v>230.1</v>
          </cell>
          <cell r="B37" t="str">
            <v>230-07</v>
          </cell>
          <cell r="D37" t="str">
            <v>MEJORAMIENTO DE LA SUBRASANTE:Mejoramiento de la subrasante involucrando suelo existente</v>
          </cell>
          <cell r="E37" t="str">
            <v>3.6.2.5.1</v>
          </cell>
          <cell r="F37" t="str">
            <v>M²</v>
          </cell>
          <cell r="G37">
            <v>426</v>
          </cell>
        </row>
        <row r="38">
          <cell r="A38" t="str">
            <v>230.2</v>
          </cell>
          <cell r="B38" t="str">
            <v>230-07</v>
          </cell>
          <cell r="D38" t="str">
            <v>MEJORAMIENTO DE LA SUBRASANTE:Mejoramiento de la subrasante empleando únicamente material adicionado</v>
          </cell>
          <cell r="E38" t="str">
            <v>3.6.2.5.2</v>
          </cell>
          <cell r="F38" t="str">
            <v>M³</v>
          </cell>
          <cell r="G38">
            <v>9319</v>
          </cell>
        </row>
        <row r="39">
          <cell r="A39" t="str">
            <v>ARTICULO 231 - SEPARACIÓN DE SUELOS DE SUBRASANTE Y  CAPAS GRANULARES CON GEOTEXTIL</v>
          </cell>
        </row>
        <row r="40">
          <cell r="A40" t="str">
            <v xml:space="preserve">231.1 </v>
          </cell>
          <cell r="B40" t="str">
            <v>231-07</v>
          </cell>
          <cell r="D40" t="str">
            <v>SEPARACIÓN DE SUELOS DE SUBRASANTE Y  CAPAS GRANULARES CON GEOTEXTIL:Geotextil para separación de suelo de subrasante y capas granulares</v>
          </cell>
          <cell r="F40" t="str">
            <v>M²</v>
          </cell>
          <cell r="G40">
            <v>7080</v>
          </cell>
        </row>
        <row r="41">
          <cell r="A41" t="str">
            <v>ARTICULO 232 - ESTABILIZACIÓN DE SUELOS DE SUBRASANTE Y CAPAS GRANULARES CON GEOTEXTIL</v>
          </cell>
        </row>
        <row r="42">
          <cell r="A42" t="str">
            <v>232-1</v>
          </cell>
          <cell r="B42" t="str">
            <v>232-07</v>
          </cell>
          <cell r="D42" t="str">
            <v>ESTABILIZACIÓN DE SUELOS DE SUBRASANTE Y CAPAS GRANULARES CON GEOTEXTIL:Geotextil para estabilización de suelos de subrasante y capas granulares</v>
          </cell>
          <cell r="F42" t="str">
            <v>M²</v>
          </cell>
          <cell r="G42">
            <v>6076</v>
          </cell>
        </row>
        <row r="43">
          <cell r="A43" t="str">
            <v>ARTICULO 310 - CONFORMACIÓN DE LA CALZADA EXISTENTE</v>
          </cell>
        </row>
        <row r="44">
          <cell r="A44">
            <v>310.10000000000002</v>
          </cell>
          <cell r="B44" t="str">
            <v>310-07</v>
          </cell>
          <cell r="D44" t="str">
            <v>CONFORMACIÓN DE LA CALZADA EXISTENTE:Conformacion de la calzada existente</v>
          </cell>
          <cell r="E44" t="str">
            <v xml:space="preserve">3.6.3.1.1 </v>
          </cell>
          <cell r="F44" t="str">
            <v>M²</v>
          </cell>
          <cell r="G44">
            <v>505</v>
          </cell>
        </row>
        <row r="45">
          <cell r="A45" t="str">
            <v xml:space="preserve">ARTICULO 311 - AFIRMADO </v>
          </cell>
        </row>
        <row r="46">
          <cell r="A46">
            <v>311.10000000000002</v>
          </cell>
          <cell r="B46" t="str">
            <v>311-07</v>
          </cell>
          <cell r="D46" t="str">
            <v xml:space="preserve"> AFIRMADO:Afirmado</v>
          </cell>
          <cell r="E46" t="str">
            <v>3.6.3.2.1</v>
          </cell>
          <cell r="F46" t="str">
            <v>M³</v>
          </cell>
          <cell r="G46">
            <v>89800</v>
          </cell>
        </row>
        <row r="47">
          <cell r="A47" t="str">
            <v>ARTICULO 312 - TRATAMIENTO PALIATIVO DEL POLVO EN AFIRMADOS</v>
          </cell>
        </row>
        <row r="48">
          <cell r="A48" t="str">
            <v xml:space="preserve">312.1 </v>
          </cell>
          <cell r="B48" t="str">
            <v>312-07</v>
          </cell>
          <cell r="D48" t="str">
            <v>TRATAMIENTO PALIATIVO DEL POLVO EN AFIRMADOS:Tratamiento paliativo de polvo aplicado en forma sólida en hojuelas</v>
          </cell>
          <cell r="F48" t="str">
            <v>KG</v>
          </cell>
          <cell r="G48">
            <v>22531</v>
          </cell>
        </row>
        <row r="49">
          <cell r="A49" t="str">
            <v xml:space="preserve">312.2 </v>
          </cell>
          <cell r="B49" t="str">
            <v>312-07</v>
          </cell>
          <cell r="D49" t="str">
            <v>TRATAMIENTO PALIATIVO DEL POLVO EN AFIRMADOS:Tratamiento paliativo de polvo aplicado en forma sólida en esferas</v>
          </cell>
          <cell r="F49" t="str">
            <v>KG</v>
          </cell>
          <cell r="G49">
            <v>37448</v>
          </cell>
        </row>
        <row r="50">
          <cell r="A50" t="str">
            <v>312.3</v>
          </cell>
          <cell r="B50" t="str">
            <v>312-07</v>
          </cell>
          <cell r="D50" t="str">
            <v>TRATAMIENTO PALIATIVO DEL POLVO EN AFIRMADOS:Tratamiento paliativo de polvo aplicado en forma liquida</v>
          </cell>
          <cell r="F50" t="str">
            <v>LT</v>
          </cell>
          <cell r="G50">
            <v>37448</v>
          </cell>
        </row>
        <row r="51">
          <cell r="A51" t="str">
            <v>312.4</v>
          </cell>
          <cell r="B51" t="str">
            <v>312-07</v>
          </cell>
          <cell r="D51" t="str">
            <v>TRATAMIENTO PALIATIVO DEL POLVO EN AFIRMADOS:Material granular de adición</v>
          </cell>
          <cell r="F51" t="str">
            <v>M³</v>
          </cell>
          <cell r="G51">
            <v>45077</v>
          </cell>
        </row>
        <row r="52">
          <cell r="A52" t="str">
            <v>ARTICULO 320 - SUBBASE GRANULAR</v>
          </cell>
        </row>
        <row r="53">
          <cell r="A53" t="str">
            <v>320.1</v>
          </cell>
          <cell r="B53" t="str">
            <v>320-07</v>
          </cell>
          <cell r="D53" t="str">
            <v>SUBBASE GRANULAR:Subase granular</v>
          </cell>
          <cell r="E53" t="str">
            <v>3.6.3.4.4</v>
          </cell>
          <cell r="F53" t="str">
            <v>M³</v>
          </cell>
          <cell r="G53">
            <v>123210</v>
          </cell>
        </row>
        <row r="54">
          <cell r="A54" t="str">
            <v>320.2</v>
          </cell>
          <cell r="B54" t="str">
            <v>320-07</v>
          </cell>
          <cell r="D54" t="str">
            <v>SUBBASE GRANULAR:Subbase granular para bacheo</v>
          </cell>
          <cell r="E54" t="str">
            <v>3.6.3.4.4</v>
          </cell>
          <cell r="F54" t="str">
            <v>M³</v>
          </cell>
          <cell r="G54">
            <v>143384</v>
          </cell>
        </row>
        <row r="55">
          <cell r="A55" t="str">
            <v>ARTICULO 330 - BASE GRANULAR</v>
          </cell>
        </row>
        <row r="56">
          <cell r="A56" t="str">
            <v>330.1</v>
          </cell>
          <cell r="B56" t="str">
            <v>330-07</v>
          </cell>
          <cell r="D56" t="str">
            <v>BASE GRANULAR:Base granular</v>
          </cell>
          <cell r="E56" t="str">
            <v>3.6.3.6.2</v>
          </cell>
          <cell r="F56" t="str">
            <v>M³</v>
          </cell>
          <cell r="G56">
            <v>151606</v>
          </cell>
        </row>
        <row r="57">
          <cell r="A57" t="str">
            <v>330.2</v>
          </cell>
          <cell r="B57" t="str">
            <v>330-07</v>
          </cell>
          <cell r="D57" t="str">
            <v>BASE GRANULAR:Base granular para bacheo</v>
          </cell>
          <cell r="E57" t="str">
            <v>3.6.3.6.3</v>
          </cell>
          <cell r="F57" t="str">
            <v>M³</v>
          </cell>
          <cell r="G57">
            <v>152471</v>
          </cell>
        </row>
        <row r="58">
          <cell r="A58" t="str">
            <v>ARTICULO 340 - BASE ESTABILIZADA CON EMULSIÓN ASFÁLTICA</v>
          </cell>
        </row>
        <row r="59">
          <cell r="A59">
            <v>340.1</v>
          </cell>
          <cell r="B59" t="str">
            <v>340-07</v>
          </cell>
          <cell r="D59" t="str">
            <v>BASE ESTABILIZADA CON EMULSIÓN ASFÁLTICA:Base estabilizada con emulsión asfáltica BEE-1</v>
          </cell>
          <cell r="E59" t="str">
            <v>3.6.3.7.1</v>
          </cell>
          <cell r="F59" t="str">
            <v>M³</v>
          </cell>
          <cell r="G59">
            <v>151506</v>
          </cell>
        </row>
        <row r="60">
          <cell r="A60">
            <v>340.2</v>
          </cell>
          <cell r="B60" t="str">
            <v>340-07</v>
          </cell>
          <cell r="D60" t="str">
            <v>BASE ESTABILIZADA CON EMULSIÓN ASFÁLTICA:Base estabilizada con emulsión asfáltica BEE-2</v>
          </cell>
          <cell r="E60" t="str">
            <v>3.6.3.7.3</v>
          </cell>
          <cell r="F60" t="str">
            <v>M³</v>
          </cell>
          <cell r="G60">
            <v>151506</v>
          </cell>
        </row>
        <row r="61">
          <cell r="A61">
            <v>340.3</v>
          </cell>
          <cell r="B61" t="str">
            <v>340-07</v>
          </cell>
          <cell r="D61" t="str">
            <v>BASE ESTABILIZADA CON EMULSIÓN ASFÁLTICA:Base estabilizada con emulsión asfáltica BEE-3</v>
          </cell>
          <cell r="E61" t="str">
            <v>3.6.3.7.5</v>
          </cell>
          <cell r="F61" t="str">
            <v>M³</v>
          </cell>
          <cell r="G61">
            <v>151506</v>
          </cell>
        </row>
        <row r="62">
          <cell r="A62" t="str">
            <v>ARTICULO 341 - BASE ESTABILIZADA CON CEMENTO</v>
          </cell>
        </row>
        <row r="63">
          <cell r="A63">
            <v>341.1</v>
          </cell>
          <cell r="B63" t="str">
            <v>341-07</v>
          </cell>
          <cell r="D63" t="str">
            <v>BASE ESTABILIZADA CON CEMENTO:Base estabilizada con cemento</v>
          </cell>
          <cell r="E63" t="str">
            <v>3.6.3.7</v>
          </cell>
          <cell r="F63" t="str">
            <v>M³</v>
          </cell>
          <cell r="G63">
            <v>164698</v>
          </cell>
        </row>
        <row r="64">
          <cell r="A64">
            <v>341.2</v>
          </cell>
          <cell r="B64" t="str">
            <v>341-07</v>
          </cell>
          <cell r="D64" t="str">
            <v>BASE ESTABILIZADA CON CEMENTO:Cemento para estabilización de base</v>
          </cell>
          <cell r="E64" t="str">
            <v>3.6.3.7</v>
          </cell>
          <cell r="F64" t="str">
            <v>KG</v>
          </cell>
          <cell r="G64">
            <v>548</v>
          </cell>
        </row>
        <row r="65">
          <cell r="A65" t="str">
            <v>ARTICULO 342 - BASE DE CONCRETO HIDRÁULICO</v>
          </cell>
        </row>
        <row r="66">
          <cell r="A66" t="str">
            <v>342-1</v>
          </cell>
          <cell r="B66" t="str">
            <v>342-07</v>
          </cell>
          <cell r="D66" t="str">
            <v>BASE DE CONCRETO HIDRÁULICO:Base de concreto hidráulico</v>
          </cell>
          <cell r="F66" t="str">
            <v>M³</v>
          </cell>
          <cell r="G66">
            <v>360002</v>
          </cell>
        </row>
        <row r="67">
          <cell r="A67" t="str">
            <v>ARTICULO 410 - SUMINISTRO DE CEMENTO ASFÁLTICO</v>
          </cell>
        </row>
        <row r="68">
          <cell r="A68">
            <v>410.1</v>
          </cell>
          <cell r="B68" t="str">
            <v>410-07</v>
          </cell>
          <cell r="D68" t="str">
            <v>SUMINISTRO DE CEMENTO ASFÁLTICO:Cemento asfáltico de penetración 60-70</v>
          </cell>
          <cell r="E68" t="str">
            <v>3.6.4.1.1</v>
          </cell>
          <cell r="F68" t="str">
            <v>KG</v>
          </cell>
          <cell r="G68">
            <v>1081</v>
          </cell>
        </row>
        <row r="69">
          <cell r="A69">
            <v>410.2</v>
          </cell>
          <cell r="B69" t="str">
            <v>410-07</v>
          </cell>
          <cell r="D69" t="str">
            <v>SUMINISTRO DE CEMENTO ASFÁLTICO:Cemento asfáltico de penetración 80-100</v>
          </cell>
          <cell r="E69" t="str">
            <v>3.6.4.1.2</v>
          </cell>
          <cell r="F69" t="str">
            <v>KG</v>
          </cell>
          <cell r="G69">
            <v>1081</v>
          </cell>
        </row>
        <row r="70">
          <cell r="A70" t="str">
            <v>ARTICULO 411 - SUMINISTRO DE EMULSIÓN ASFÁLTICA</v>
          </cell>
        </row>
        <row r="71">
          <cell r="A71" t="str">
            <v>411.1</v>
          </cell>
          <cell r="B71" t="str">
            <v>411-07</v>
          </cell>
          <cell r="D71" t="str">
            <v>SUMINISTRO DE EMULSIÓN ASFÁLTICA:Emulsion asfáltica de rotura media CRM</v>
          </cell>
          <cell r="E71" t="str">
            <v>3.6.4.2.1</v>
          </cell>
          <cell r="F71" t="str">
            <v>LT</v>
          </cell>
          <cell r="G71">
            <v>1043</v>
          </cell>
        </row>
        <row r="72">
          <cell r="A72">
            <v>411.2</v>
          </cell>
          <cell r="B72" t="str">
            <v>411-07</v>
          </cell>
          <cell r="D72" t="str">
            <v>SUMINISTRO DE EMULSIÓN ASFÁLTICA:Emulsion asfáltica de rotura lenta CRL</v>
          </cell>
          <cell r="E72" t="str">
            <v>3.6.4.2.2</v>
          </cell>
          <cell r="F72" t="str">
            <v>LT</v>
          </cell>
          <cell r="G72">
            <v>1956</v>
          </cell>
        </row>
        <row r="73">
          <cell r="A73">
            <v>411.3</v>
          </cell>
          <cell r="B73" t="str">
            <v>411-07</v>
          </cell>
          <cell r="D73" t="str">
            <v>SUMINISTRO DE EMULSIÓN ASFÁLTICA:Emulsion asfáltica de rotura lenta CRL-1H</v>
          </cell>
          <cell r="E73" t="str">
            <v>3.6.4.2.3</v>
          </cell>
          <cell r="F73" t="str">
            <v>LT</v>
          </cell>
          <cell r="G73">
            <v>2478</v>
          </cell>
        </row>
        <row r="74">
          <cell r="A74" t="str">
            <v xml:space="preserve">ARTICULO 414 - SUMINISTRO DE CEMENTO ASFÁLTICO  MODIFICADO CON POLÍMEROS </v>
          </cell>
        </row>
        <row r="75">
          <cell r="A75" t="str">
            <v>414.1</v>
          </cell>
          <cell r="B75" t="str">
            <v>414-07</v>
          </cell>
          <cell r="D75" t="str">
            <v>SUMINISTRO DE CEMENTO ASFÁLTICO  MODIFICADO CON POLÍMEROS:Cemento asfáltico modificado con polímeros tipo 1</v>
          </cell>
          <cell r="E75" t="str">
            <v>3.6.4.1.3</v>
          </cell>
          <cell r="F75" t="str">
            <v>KG</v>
          </cell>
          <cell r="G75">
            <v>2079</v>
          </cell>
        </row>
        <row r="76">
          <cell r="A76" t="str">
            <v>414.2</v>
          </cell>
          <cell r="B76" t="str">
            <v>414-07</v>
          </cell>
          <cell r="D76" t="str">
            <v>SUMINISTRO DE CEMENTO ASFÁLTICO  MODIFICADO CON POLÍMEROS:Cemento asfáltico modificado con polímeros tipo 2</v>
          </cell>
          <cell r="E76" t="str">
            <v>3.6.4.1.4</v>
          </cell>
          <cell r="F76" t="str">
            <v>KG</v>
          </cell>
          <cell r="G76">
            <v>2363</v>
          </cell>
        </row>
        <row r="77">
          <cell r="A77" t="str">
            <v>414.3</v>
          </cell>
          <cell r="B77" t="str">
            <v>414-07</v>
          </cell>
          <cell r="D77" t="str">
            <v>SUMINISTRO DE CEMENTO ASFÁLTICO  MODIFICADO CON POLÍMEROS:Cemento asfáltico modificado con polímeros tipo 3</v>
          </cell>
          <cell r="E77" t="str">
            <v>3.6.4.1.5</v>
          </cell>
          <cell r="F77" t="str">
            <v>KG</v>
          </cell>
          <cell r="G77">
            <v>2163</v>
          </cell>
        </row>
        <row r="78">
          <cell r="A78" t="str">
            <v>414.4</v>
          </cell>
          <cell r="B78" t="str">
            <v>414-07</v>
          </cell>
          <cell r="D78" t="str">
            <v>SUMINISTRO DE CEMENTO ASFÁLTICO  MODIFICADO CON POLÍMEROS:Cemento asfáltico modificado con polímeros tipo 4</v>
          </cell>
          <cell r="E78" t="str">
            <v>3.6.4.1.6</v>
          </cell>
          <cell r="F78" t="str">
            <v>KG</v>
          </cell>
          <cell r="G78">
            <v>2244</v>
          </cell>
        </row>
        <row r="79">
          <cell r="A79" t="str">
            <v>414.5</v>
          </cell>
          <cell r="B79" t="str">
            <v>414-07</v>
          </cell>
          <cell r="D79" t="str">
            <v>SUMINISTRO DE CEMENTO ASFÁLTICO  MODIFICADO CON POLÍMEROS:Cemento asfáltico modificado con polímeros tipo 5</v>
          </cell>
          <cell r="F79" t="str">
            <v>KG</v>
          </cell>
          <cell r="G79">
            <v>2377</v>
          </cell>
        </row>
        <row r="80">
          <cell r="A80" t="str">
            <v xml:space="preserve">ARTICULO 415 - SUMINISTRO  DE  EMULSIÓN  ASFÁLTICA MODIFICADA  CON POLÍMEROS </v>
          </cell>
        </row>
        <row r="81">
          <cell r="A81" t="str">
            <v>415.1</v>
          </cell>
          <cell r="B81" t="str">
            <v>415-07</v>
          </cell>
          <cell r="D81" t="str">
            <v>SUMINISTRO  DE  EMULSIÓN  ASFÁLTICA MODIFICADA  CON POLÍMEROS:Emulsion asfáltica de rotura media modificada con polímeros CRMm</v>
          </cell>
          <cell r="E81" t="str">
            <v>3.6.4.2.5</v>
          </cell>
          <cell r="F81" t="str">
            <v>LT</v>
          </cell>
          <cell r="G81">
            <v>2660</v>
          </cell>
        </row>
        <row r="82">
          <cell r="A82" t="str">
            <v xml:space="preserve">ARTICULO 420 - RIEGO  DE  IMPRIMACIÓN </v>
          </cell>
        </row>
        <row r="83">
          <cell r="A83">
            <v>420.1</v>
          </cell>
          <cell r="B83" t="str">
            <v>420-07</v>
          </cell>
          <cell r="D83" t="str">
            <v>RIEGO DE IMPRIMACIÓN: Riego de imprimación con emulsión asfáltica</v>
          </cell>
          <cell r="E83" t="str">
            <v xml:space="preserve">3.6.4.3.1 </v>
          </cell>
          <cell r="F83" t="str">
            <v>M²</v>
          </cell>
          <cell r="G83">
            <v>2049</v>
          </cell>
        </row>
        <row r="84">
          <cell r="A84">
            <v>420.2</v>
          </cell>
          <cell r="B84" t="str">
            <v>420-07</v>
          </cell>
          <cell r="D84" t="str">
            <v>RIEGO DE IMPRIMACIÓN: Riego de imprimación con asfalto liquido</v>
          </cell>
          <cell r="E84" t="str">
            <v>3.6.4.3.2</v>
          </cell>
          <cell r="F84" t="str">
            <v>M²</v>
          </cell>
          <cell r="G84">
            <v>3060</v>
          </cell>
        </row>
        <row r="85">
          <cell r="A85" t="str">
            <v>ARTICULO 421 - RIEGO DE LIGA</v>
          </cell>
        </row>
        <row r="86">
          <cell r="A86">
            <v>421.1</v>
          </cell>
          <cell r="B86" t="str">
            <v>421-07</v>
          </cell>
          <cell r="D86" t="str">
            <v>RIEGO DE LIGA:  Riego de liga con emulsión asfáltica  CRR-1</v>
          </cell>
          <cell r="E86" t="str">
            <v>3.6.4.4.2</v>
          </cell>
          <cell r="F86" t="str">
            <v>M²</v>
          </cell>
          <cell r="G86">
            <v>1094</v>
          </cell>
        </row>
        <row r="87">
          <cell r="A87" t="str">
            <v>421.2</v>
          </cell>
          <cell r="B87" t="str">
            <v>421-07</v>
          </cell>
          <cell r="D87" t="str">
            <v xml:space="preserve"> RIEGO DE LIGA:Riego de liga con emulsión asfáltica CRR-2</v>
          </cell>
          <cell r="E87" t="str">
            <v>3.6.4.4.3</v>
          </cell>
          <cell r="F87" t="str">
            <v>M²</v>
          </cell>
          <cell r="G87">
            <v>1147</v>
          </cell>
        </row>
        <row r="88">
          <cell r="A88" t="str">
            <v>421.3</v>
          </cell>
          <cell r="B88" t="str">
            <v>421-07</v>
          </cell>
          <cell r="D88" t="str">
            <v xml:space="preserve"> RIEGO DE LIGA:Riego de liga con emulsión modificada con polímeros CRR-1M</v>
          </cell>
          <cell r="E88" t="str">
            <v>3.6.4.4.4</v>
          </cell>
          <cell r="F88" t="str">
            <v>M²</v>
          </cell>
          <cell r="G88">
            <v>1488</v>
          </cell>
        </row>
        <row r="89">
          <cell r="A89" t="str">
            <v>421.4</v>
          </cell>
          <cell r="B89" t="str">
            <v>421-07</v>
          </cell>
          <cell r="D89" t="str">
            <v xml:space="preserve"> RIEGO DE LIGA:Riego de liga con emulsión modificada con polímeros CRR-2M</v>
          </cell>
          <cell r="E89" t="str">
            <v>3.6.4.4.5</v>
          </cell>
          <cell r="F89" t="str">
            <v>M²</v>
          </cell>
          <cell r="G89">
            <v>1488</v>
          </cell>
        </row>
        <row r="90">
          <cell r="A90" t="str">
            <v xml:space="preserve">ARTICULO 430 - TRATAMIENTO SUPERFICIAL SIMPLE </v>
          </cell>
        </row>
        <row r="91">
          <cell r="A91" t="str">
            <v>430.1</v>
          </cell>
          <cell r="B91" t="str">
            <v>430-07</v>
          </cell>
          <cell r="D91" t="str">
            <v>TRATAMIENTO SUPERFICIAL SIMPLE :Tratamiento superficial simple con emulsión CRR-2</v>
          </cell>
          <cell r="E91" t="str">
            <v>3.6.4.5.1</v>
          </cell>
          <cell r="F91" t="str">
            <v>M²</v>
          </cell>
          <cell r="G91">
            <v>4780</v>
          </cell>
        </row>
        <row r="92">
          <cell r="A92" t="str">
            <v>430.2</v>
          </cell>
          <cell r="B92" t="str">
            <v>430-07</v>
          </cell>
          <cell r="D92" t="str">
            <v>TRATAMIENTO SUPERFICIAL SIMPLE :Tratamiento superficial simple con emulsión CRR-2M</v>
          </cell>
          <cell r="E92" t="str">
            <v>3.6.4.5.2</v>
          </cell>
          <cell r="F92" t="str">
            <v>M²</v>
          </cell>
          <cell r="G92">
            <v>5367</v>
          </cell>
        </row>
        <row r="93">
          <cell r="A93" t="str">
            <v>ARTICULO 431 - TRATAMIENTO SUPERFICIAL DOBLE</v>
          </cell>
        </row>
        <row r="94">
          <cell r="A94" t="str">
            <v>431.1</v>
          </cell>
          <cell r="B94" t="str">
            <v>431-07</v>
          </cell>
          <cell r="D94" t="str">
            <v>TRATAMIENTO SUPERFICIAL DOBLE:Tratamiento superficial doble con emulsión  CRR-2</v>
          </cell>
          <cell r="E94" t="str">
            <v>3.6.4.6.1</v>
          </cell>
          <cell r="F94" t="str">
            <v>M²</v>
          </cell>
          <cell r="G94">
            <v>9837</v>
          </cell>
        </row>
        <row r="95">
          <cell r="A95" t="str">
            <v>431.2</v>
          </cell>
          <cell r="B95" t="str">
            <v>431-07</v>
          </cell>
          <cell r="D95" t="str">
            <v>TRATAMIENTO SUPERFICIAL DOBLE:Tratamiento superficial doble con emulsión CRR-2M</v>
          </cell>
          <cell r="E95" t="str">
            <v>3.6.4.6.2</v>
          </cell>
          <cell r="F95" t="str">
            <v>M²</v>
          </cell>
          <cell r="G95">
            <v>10476</v>
          </cell>
        </row>
        <row r="96">
          <cell r="A96" t="str">
            <v xml:space="preserve">ARTICULO 432 - SELLO DE ARENA - ASFALTO </v>
          </cell>
        </row>
        <row r="97">
          <cell r="A97" t="str">
            <v>432.1</v>
          </cell>
          <cell r="B97" t="str">
            <v>432-07</v>
          </cell>
          <cell r="D97" t="str">
            <v>SELLO DE ARENA - ASFALTO :Sello de arena-asfalto con emulsión  CRR-2</v>
          </cell>
          <cell r="E97" t="str">
            <v>3.6.4.7.1</v>
          </cell>
          <cell r="F97" t="str">
            <v>M²</v>
          </cell>
          <cell r="G97">
            <v>3506</v>
          </cell>
        </row>
        <row r="98">
          <cell r="A98" t="str">
            <v>432.2</v>
          </cell>
          <cell r="B98" t="str">
            <v>432-07</v>
          </cell>
          <cell r="D98" t="str">
            <v>SELLO DE ARENA - ASFALTO :Sello de arna -asfalto con emulsión CRR-2m</v>
          </cell>
          <cell r="E98" t="str">
            <v>3.6.4.7.1</v>
          </cell>
          <cell r="F98" t="str">
            <v>M²</v>
          </cell>
          <cell r="G98">
            <v>5563</v>
          </cell>
        </row>
        <row r="99">
          <cell r="A99" t="str">
            <v>ARTICULO 433- LECHADA ASFÁLTICA</v>
          </cell>
        </row>
        <row r="100">
          <cell r="A100" t="str">
            <v>433.1</v>
          </cell>
          <cell r="B100" t="str">
            <v>433-07</v>
          </cell>
          <cell r="D100" t="str">
            <v>LECHADA ASFÁLTICA : Lechada asfáltica con emulsión CRL-1H LA-1</v>
          </cell>
          <cell r="E100" t="str">
            <v>3.6.4.8.1</v>
          </cell>
          <cell r="F100" t="str">
            <v>M²</v>
          </cell>
          <cell r="G100">
            <v>4538</v>
          </cell>
        </row>
        <row r="101">
          <cell r="A101" t="str">
            <v>433.2</v>
          </cell>
          <cell r="B101" t="str">
            <v>433-07</v>
          </cell>
          <cell r="D101" t="str">
            <v>LECHADA ASFÁLTICA : Lechada asfáltica con emulsión CRL-1H LA-2</v>
          </cell>
          <cell r="E101" t="str">
            <v>3.6.4.8.2</v>
          </cell>
          <cell r="F101" t="str">
            <v>M²</v>
          </cell>
          <cell r="G101">
            <v>7044</v>
          </cell>
        </row>
        <row r="102">
          <cell r="A102" t="str">
            <v>433.3</v>
          </cell>
          <cell r="B102" t="str">
            <v>433-07</v>
          </cell>
          <cell r="D102" t="str">
            <v>LECHADA ASFÁLTICA : Lechada asfáltica con emulsión CRL-1H LA-3</v>
          </cell>
          <cell r="E102" t="str">
            <v>3.6.4.8.3</v>
          </cell>
          <cell r="F102" t="str">
            <v>M²</v>
          </cell>
          <cell r="G102">
            <v>7552</v>
          </cell>
        </row>
        <row r="103">
          <cell r="A103" t="str">
            <v>433.4</v>
          </cell>
          <cell r="B103" t="str">
            <v>433-07</v>
          </cell>
          <cell r="D103" t="str">
            <v>LECHADA ASFÁLTICA : Lechada asfáltica con emulsión CRL-1H LA-4</v>
          </cell>
          <cell r="E103" t="str">
            <v>3.6.4.8.4</v>
          </cell>
          <cell r="F103" t="str">
            <v>M²</v>
          </cell>
          <cell r="G103">
            <v>8569</v>
          </cell>
        </row>
        <row r="104">
          <cell r="A104" t="str">
            <v>433.5</v>
          </cell>
          <cell r="B104" t="str">
            <v>433-07</v>
          </cell>
          <cell r="D104" t="str">
            <v>LECHADA ASFÁLTICA : Lechada asfáltica con emulsión CRL-1HM LA-1</v>
          </cell>
          <cell r="E104" t="str">
            <v>3.6.4.8.5</v>
          </cell>
          <cell r="F104" t="str">
            <v>M²</v>
          </cell>
          <cell r="G104">
            <v>5442</v>
          </cell>
        </row>
        <row r="105">
          <cell r="A105" t="str">
            <v>433.6</v>
          </cell>
          <cell r="B105" t="str">
            <v>433-07</v>
          </cell>
          <cell r="D105" t="str">
            <v>LECHADA ASFÁLTICA : Lechada asfáltica con emulsión CRL-1HM LA-2</v>
          </cell>
          <cell r="E105" t="str">
            <v>3.6.4.8.6</v>
          </cell>
          <cell r="F105" t="str">
            <v>M²</v>
          </cell>
          <cell r="G105">
            <v>8593</v>
          </cell>
        </row>
        <row r="106">
          <cell r="A106" t="str">
            <v>433.7</v>
          </cell>
          <cell r="B106" t="str">
            <v>433-07</v>
          </cell>
          <cell r="D106" t="str">
            <v>LECHADA ASFÁLTICA : Lechada asfáltica con emulsión CRL-1HM LA-3</v>
          </cell>
          <cell r="E106" t="str">
            <v>3.6.4.8.7</v>
          </cell>
          <cell r="F106" t="str">
            <v>M²</v>
          </cell>
          <cell r="G106">
            <v>9231</v>
          </cell>
        </row>
        <row r="107">
          <cell r="A107" t="str">
            <v>433.8</v>
          </cell>
          <cell r="B107" t="str">
            <v>433-07</v>
          </cell>
          <cell r="D107" t="str">
            <v>LECHADA ASFÁLTICA : Lechada asfáltica con emulsión CRL-1HM LA-4</v>
          </cell>
          <cell r="E107" t="str">
            <v>3.6.4.8.8</v>
          </cell>
          <cell r="F107" t="str">
            <v>M²</v>
          </cell>
          <cell r="G107">
            <v>10505</v>
          </cell>
        </row>
        <row r="108">
          <cell r="A108" t="str">
            <v>ARTICULO 440 - MEZCLA DENSA EN FRÍO</v>
          </cell>
        </row>
        <row r="109">
          <cell r="A109" t="str">
            <v>440.1</v>
          </cell>
          <cell r="B109" t="str">
            <v>440-07</v>
          </cell>
          <cell r="D109" t="str">
            <v>MEZCLA DENSA EN FRÍO.Mezcla densa en frío tipo MDF- 1</v>
          </cell>
          <cell r="E109" t="str">
            <v>3.6.4.9.1</v>
          </cell>
          <cell r="F109" t="str">
            <v>M³</v>
          </cell>
          <cell r="G109">
            <v>518888</v>
          </cell>
        </row>
        <row r="110">
          <cell r="A110" t="str">
            <v>440.2</v>
          </cell>
          <cell r="B110" t="str">
            <v>440-07</v>
          </cell>
          <cell r="D110" t="str">
            <v>MEZCLA DENSA EN FRÍO:Mezcla densa en frío tipo MDF- 2</v>
          </cell>
          <cell r="E110" t="str">
            <v>3.6.4.9.2</v>
          </cell>
          <cell r="F110" t="str">
            <v>M³</v>
          </cell>
          <cell r="G110">
            <v>527627</v>
          </cell>
        </row>
        <row r="111">
          <cell r="A111" t="str">
            <v>440.3</v>
          </cell>
          <cell r="B111" t="str">
            <v>440-07</v>
          </cell>
          <cell r="D111" t="str">
            <v>MEZCLA DENSA EN FRÍO:Mezcla densa en frío tipo MDF- 3</v>
          </cell>
          <cell r="E111" t="str">
            <v>3.6.4.9.3</v>
          </cell>
          <cell r="F111" t="str">
            <v>M³</v>
          </cell>
          <cell r="G111">
            <v>536539</v>
          </cell>
        </row>
        <row r="112">
          <cell r="A112" t="str">
            <v>440.4</v>
          </cell>
          <cell r="B112" t="str">
            <v>440-07</v>
          </cell>
          <cell r="D112" t="str">
            <v>MEZCLA DENSA EN FRÍO:Mezcla densa en frío para bacheo</v>
          </cell>
          <cell r="E112" t="str">
            <v>3.6.4.9.4</v>
          </cell>
          <cell r="F112" t="str">
            <v>M³</v>
          </cell>
          <cell r="G112">
            <v>534445</v>
          </cell>
        </row>
        <row r="113">
          <cell r="A113" t="str">
            <v>ARTICULO 441 - MEZCLA ABIERTA EN FRÍO</v>
          </cell>
        </row>
        <row r="114">
          <cell r="A114">
            <v>441.1</v>
          </cell>
          <cell r="B114" t="str">
            <v>441-07</v>
          </cell>
          <cell r="D114" t="str">
            <v xml:space="preserve"> MEZCLA ABIERTA EN FRÍO: Mezcla abierta en frío tipo MAF-1</v>
          </cell>
          <cell r="E114" t="str">
            <v>3.6.4.10.1</v>
          </cell>
          <cell r="F114" t="str">
            <v>M³</v>
          </cell>
          <cell r="G114">
            <v>480308</v>
          </cell>
        </row>
        <row r="115">
          <cell r="A115">
            <v>441.2</v>
          </cell>
          <cell r="B115" t="str">
            <v>441-07</v>
          </cell>
          <cell r="D115" t="str">
            <v>MEZCLA ABIERTA EN FRÍO: Mezcla abierta en frío tipo MAF-2</v>
          </cell>
          <cell r="E115" t="str">
            <v>3.6.4.10.2</v>
          </cell>
          <cell r="F115" t="str">
            <v>M³</v>
          </cell>
          <cell r="G115">
            <v>479698</v>
          </cell>
        </row>
        <row r="116">
          <cell r="A116">
            <v>441.3</v>
          </cell>
          <cell r="B116" t="str">
            <v>441-07</v>
          </cell>
          <cell r="D116" t="str">
            <v>MEZCLA ABIERTA EN FRÍO: Mezcla abierta en frío tipo MAF-3</v>
          </cell>
          <cell r="E116" t="str">
            <v>3.6.4.10.3</v>
          </cell>
          <cell r="F116" t="str">
            <v>M³</v>
          </cell>
          <cell r="G116">
            <v>479698</v>
          </cell>
        </row>
        <row r="117">
          <cell r="A117" t="str">
            <v>441.4</v>
          </cell>
          <cell r="B117" t="str">
            <v>441-07</v>
          </cell>
          <cell r="D117" t="str">
            <v>MEZCLA ABIERTA EN FRÍO: Mezcla abierta en frío para bacheo</v>
          </cell>
          <cell r="E117" t="str">
            <v>3.6.4.10.4</v>
          </cell>
          <cell r="F117" t="str">
            <v>M³</v>
          </cell>
          <cell r="G117">
            <v>496486</v>
          </cell>
        </row>
        <row r="118">
          <cell r="A118" t="str">
            <v xml:space="preserve">ARTICULO 450 - MEZCLAS ASFÁLTICAS EN CALIENTE (CONCRETO ASFÁLTICO Y MEZCLA DE ALTO MÓDULO) </v>
          </cell>
        </row>
        <row r="119">
          <cell r="A119">
            <v>450.1</v>
          </cell>
          <cell r="B119" t="str">
            <v>450-07</v>
          </cell>
          <cell r="D119" t="str">
            <v>MEZCLA ASFÁLTICA EN CALIENTE: Mezcla densa en caliente tipo MDC-1</v>
          </cell>
          <cell r="E119" t="str">
            <v>3.6.4.11.2</v>
          </cell>
          <cell r="F119" t="str">
            <v>M³</v>
          </cell>
          <cell r="G119">
            <v>592585</v>
          </cell>
        </row>
        <row r="120">
          <cell r="A120">
            <v>450.2</v>
          </cell>
          <cell r="B120" t="str">
            <v>450-07</v>
          </cell>
          <cell r="D120" t="str">
            <v>MEZCLA ASFÁLTICA EN CALIENTE: Mezcla densa en caliente tipo MDC-2</v>
          </cell>
          <cell r="E120" t="str">
            <v>3.6.4.11.3</v>
          </cell>
          <cell r="F120" t="str">
            <v>M³</v>
          </cell>
          <cell r="G120">
            <v>563245</v>
          </cell>
        </row>
        <row r="121">
          <cell r="A121">
            <v>450.3</v>
          </cell>
          <cell r="B121" t="str">
            <v>450-07</v>
          </cell>
          <cell r="D121" t="str">
            <v>MEZCLA ASFÁLTICA EN CALIENTE: Mezcla densa en caliente tipo MDC-3</v>
          </cell>
          <cell r="E121" t="str">
            <v>3.6.4.11.4</v>
          </cell>
          <cell r="F121" t="str">
            <v>M³</v>
          </cell>
          <cell r="G121">
            <v>563245</v>
          </cell>
        </row>
        <row r="122">
          <cell r="A122">
            <v>450.9</v>
          </cell>
          <cell r="B122" t="str">
            <v>450-07</v>
          </cell>
          <cell r="D122" t="str">
            <v>MEZCLA ASFÁLTICA EN CALIENTE:Mezcla densa tipo MDC-2 en caliente para bacheo</v>
          </cell>
          <cell r="E122" t="str">
            <v>3.6.4.11.5</v>
          </cell>
          <cell r="F122" t="str">
            <v>M³</v>
          </cell>
          <cell r="G122">
            <v>619858.16583333327</v>
          </cell>
        </row>
        <row r="123">
          <cell r="A123" t="str">
            <v>450.1.1</v>
          </cell>
          <cell r="B123" t="str">
            <v>450-07</v>
          </cell>
          <cell r="D123" t="str">
            <v>MEZCLAS ASFÁLTICAS EN CALIENTE:Mezcla densa en caliente tipo MDC-1 para capa de rodadura</v>
          </cell>
          <cell r="F123" t="str">
            <v>M³</v>
          </cell>
          <cell r="G123">
            <v>588170</v>
          </cell>
        </row>
        <row r="124">
          <cell r="A124" t="str">
            <v>450.1.2</v>
          </cell>
          <cell r="B124" t="str">
            <v>450-07</v>
          </cell>
          <cell r="D124" t="str">
            <v>MEZCLAS ASFÁLTICAS EN CALIENTE:Mezcla densa en caliente tipo MDC-1 para capa intermedia</v>
          </cell>
          <cell r="F124" t="str">
            <v>M³</v>
          </cell>
          <cell r="G124">
            <v>581737</v>
          </cell>
        </row>
        <row r="125">
          <cell r="A125" t="str">
            <v>ARTICULO 451 - MEZCLA ABIERTA EN CALIENTE</v>
          </cell>
        </row>
        <row r="126">
          <cell r="A126">
            <v>451.1</v>
          </cell>
          <cell r="B126" t="str">
            <v>451-07</v>
          </cell>
          <cell r="D126" t="str">
            <v xml:space="preserve"> MEZCLA ABIERTA EN CALIENTE: Mezcla abierta en caliente tipo  MAC-1</v>
          </cell>
          <cell r="E126" t="str">
            <v>3.6.4.12.1</v>
          </cell>
          <cell r="F126" t="str">
            <v>M³</v>
          </cell>
          <cell r="G126">
            <v>546003</v>
          </cell>
        </row>
        <row r="127">
          <cell r="A127">
            <v>451.2</v>
          </cell>
          <cell r="B127" t="str">
            <v>451-07</v>
          </cell>
          <cell r="D127" t="str">
            <v xml:space="preserve"> MEZCLA ABIERTA EN CALIENTE:Mezcla abierta en caliente tipo MAC-2</v>
          </cell>
          <cell r="E127" t="str">
            <v>3.6.4.12.2</v>
          </cell>
          <cell r="F127" t="str">
            <v>M³</v>
          </cell>
          <cell r="G127">
            <v>555527</v>
          </cell>
        </row>
        <row r="128">
          <cell r="A128">
            <v>451.3</v>
          </cell>
          <cell r="B128" t="str">
            <v>451-07</v>
          </cell>
          <cell r="D128" t="str">
            <v xml:space="preserve"> MEZCLA ABIERTA EN CALIENTE:Mezcla abierta en caliente tipo  MAC-3</v>
          </cell>
          <cell r="E128" t="str">
            <v>3.6.4.12.3</v>
          </cell>
          <cell r="F128" t="str">
            <v>M³</v>
          </cell>
          <cell r="G128">
            <v>565244</v>
          </cell>
        </row>
        <row r="129">
          <cell r="A129" t="str">
            <v>451.4</v>
          </cell>
          <cell r="B129" t="str">
            <v>451-07</v>
          </cell>
          <cell r="D129" t="str">
            <v xml:space="preserve"> MEZCLA ABIERTA EN CALIENTE:Mezcla abierta en caliente tipo MAC-3 para bacheo</v>
          </cell>
          <cell r="F129" t="str">
            <v>M³</v>
          </cell>
          <cell r="G129">
            <v>592709</v>
          </cell>
        </row>
        <row r="130">
          <cell r="A130" t="str">
            <v xml:space="preserve">ARTICULO 452 - MEZCLA DISCONTINUA EN CALIENTE PARA CAPA DE RODADURA (MICROAGLOMERADO EN CALIENTE) </v>
          </cell>
        </row>
        <row r="131">
          <cell r="A131">
            <v>452.1</v>
          </cell>
          <cell r="B131" t="str">
            <v>452-07</v>
          </cell>
          <cell r="D131" t="str">
            <v>MEZCLA DISCONTINUA EN CALIENTE PARA CAPA DE RODADURA: Mezcla discontinua en caliente tipo M-1</v>
          </cell>
          <cell r="E131" t="str">
            <v>3.6.4.13.1</v>
          </cell>
          <cell r="F131" t="str">
            <v>M³</v>
          </cell>
          <cell r="G131">
            <v>320238</v>
          </cell>
        </row>
        <row r="132">
          <cell r="A132">
            <v>452.2</v>
          </cell>
          <cell r="B132" t="str">
            <v>452-07</v>
          </cell>
          <cell r="D132" t="str">
            <v>MEZCLA DISCONTINUA EN CALIENTE PARA CAPA DE RODADURA:Mezcla discontinua en caliente tipo M-2</v>
          </cell>
          <cell r="E132" t="str">
            <v>3.6.4.13.2</v>
          </cell>
          <cell r="F132" t="str">
            <v>M³</v>
          </cell>
          <cell r="G132">
            <v>320238</v>
          </cell>
        </row>
        <row r="133">
          <cell r="A133">
            <v>452.3</v>
          </cell>
          <cell r="B133" t="str">
            <v>452-07</v>
          </cell>
          <cell r="D133" t="str">
            <v>MEZCLA DISCONTINUA EN CALIENTE PARA CAPA DE RODADURA:Mezcla discontinua en caliente tipo F-1</v>
          </cell>
          <cell r="E133" t="str">
            <v>3.6.4.13.7</v>
          </cell>
          <cell r="F133" t="str">
            <v>M³</v>
          </cell>
          <cell r="G133">
            <v>322789</v>
          </cell>
        </row>
        <row r="134">
          <cell r="A134">
            <v>452.4</v>
          </cell>
          <cell r="B134" t="str">
            <v>452-07</v>
          </cell>
          <cell r="D134" t="str">
            <v>MEZCLA DISCONTINUA EN CALIENTE PARA CAPA DE RODADURA:Mezcla discontinua en caliente tipo F-2</v>
          </cell>
          <cell r="E134" t="str">
            <v>3.6.4.13.8</v>
          </cell>
          <cell r="F134" t="str">
            <v>M³</v>
          </cell>
          <cell r="G134">
            <v>322789</v>
          </cell>
        </row>
        <row r="135">
          <cell r="A135" t="str">
            <v>ARTICULO 453 - MEZCLA DRENANTE</v>
          </cell>
        </row>
        <row r="136">
          <cell r="A136" t="str">
            <v>453.1</v>
          </cell>
          <cell r="B136" t="str">
            <v>453-07</v>
          </cell>
          <cell r="D136" t="str">
            <v>MEZCLA DRENANTE:Mezcla drenante</v>
          </cell>
          <cell r="F136" t="str">
            <v>M³</v>
          </cell>
          <cell r="G136">
            <v>197066</v>
          </cell>
        </row>
        <row r="137">
          <cell r="A137" t="str">
            <v xml:space="preserve">ARTICULO 460 - FRESADO DE PAVIMENTO ASFÁLTICO </v>
          </cell>
        </row>
        <row r="138">
          <cell r="A138">
            <v>460.1</v>
          </cell>
          <cell r="B138" t="str">
            <v>460-07</v>
          </cell>
          <cell r="D138" t="str">
            <v>FRESADO DE PAVIMENTO ASFÁLTICO: Fresado de pavimento asfáltico en espesor de 10cm.</v>
          </cell>
          <cell r="E138" t="str">
            <v>3.6.4.15.2</v>
          </cell>
          <cell r="F138" t="str">
            <v>M²</v>
          </cell>
          <cell r="G138">
            <v>3187</v>
          </cell>
        </row>
        <row r="139">
          <cell r="A139" t="str">
            <v>ARTICULO 461 - RECICLADO DE PAVIMENTO ASFÁLTICO EN FRÍO EN EL LUGAR EMPLEANDO LIGANTES BITUMINOSOS</v>
          </cell>
        </row>
        <row r="140">
          <cell r="A140" t="str">
            <v>461.1</v>
          </cell>
          <cell r="B140" t="str">
            <v>461-07</v>
          </cell>
          <cell r="D140" t="str">
            <v>RECICLADO DE PAVIMENTO ASFÁLTICO:Pavimento asfáltico reciclado en frío en el lugar con emulsión asfáltica</v>
          </cell>
          <cell r="E140" t="str">
            <v>3.6.4.16.1</v>
          </cell>
          <cell r="F140" t="str">
            <v>M³</v>
          </cell>
          <cell r="G140">
            <v>207937</v>
          </cell>
        </row>
        <row r="141">
          <cell r="A141" t="str">
            <v>461.2</v>
          </cell>
          <cell r="B141" t="str">
            <v>461-07</v>
          </cell>
          <cell r="D141" t="str">
            <v>RECICLADO DE PAVIMENTO ASFÁLTICO:Pavimento asfáltico reciclado en frío en el lugar con cemento asfáltico espumado</v>
          </cell>
          <cell r="E141" t="str">
            <v>3.6.4.16.2</v>
          </cell>
          <cell r="F141" t="str">
            <v>M³</v>
          </cell>
          <cell r="G141">
            <v>81912</v>
          </cell>
        </row>
        <row r="142">
          <cell r="A142" t="str">
            <v xml:space="preserve">ARTICULO 462 - RECICLADO DE PAVIMENTO ASFÁLTICO EN PLANTA Y EN CALIENTE </v>
          </cell>
        </row>
        <row r="143">
          <cell r="A143" t="str">
            <v>462.1.1</v>
          </cell>
          <cell r="B143" t="str">
            <v>462-07</v>
          </cell>
          <cell r="D143" t="str">
            <v>RECICLADO DE PAVIMENTO ASFÁLTICO EN PLANTA Y EN CALIENTE :Mezcla asfáltica reciclada en caliente del tipo MDC-2</v>
          </cell>
          <cell r="E143" t="str">
            <v>3.6.4.17.3</v>
          </cell>
          <cell r="F143" t="str">
            <v>M³</v>
          </cell>
          <cell r="G143">
            <v>101484</v>
          </cell>
        </row>
        <row r="144">
          <cell r="A144" t="str">
            <v>462.1.2</v>
          </cell>
          <cell r="B144" t="str">
            <v>462-07</v>
          </cell>
          <cell r="D144" t="str">
            <v>RECICLADO DE PAVIMENTO ASFÁLTICO EN PLANTA Y EN CALIENTE :Mezcla asfáltica reciclada en caliente del tipo para bacheo</v>
          </cell>
          <cell r="E144" t="str">
            <v>3.6.4.17.4</v>
          </cell>
          <cell r="F144" t="str">
            <v>M³</v>
          </cell>
          <cell r="G144">
            <v>112520</v>
          </cell>
        </row>
        <row r="145">
          <cell r="A145" t="str">
            <v>ARTICULO 464 - REHABILITACIÓN DE PAVIMENTOS ASFÁLTICOS CON GEOTEXTILES</v>
          </cell>
        </row>
        <row r="146">
          <cell r="A146">
            <v>464.1</v>
          </cell>
          <cell r="B146" t="str">
            <v>464-07</v>
          </cell>
          <cell r="D146" t="str">
            <v>REHABILITACIÓN DE PAVIMENTOS ASFÁLTICOS CON GEOTEXTL:Geotextil  para rehabilitación de pavimentos asfálticos</v>
          </cell>
          <cell r="F146" t="str">
            <v>M²</v>
          </cell>
          <cell r="G146">
            <v>6188</v>
          </cell>
        </row>
        <row r="147">
          <cell r="A147" t="str">
            <v>464.2</v>
          </cell>
          <cell r="B147" t="str">
            <v>464-07</v>
          </cell>
          <cell r="D147" t="str">
            <v>REHABILITACIÓN DE PAVIMENTOS ASFÁLTICOS CON GEOTEXTILES:Suministro de cemento asfáltico</v>
          </cell>
          <cell r="F147" t="str">
            <v>Kg</v>
          </cell>
          <cell r="G147">
            <v>2838</v>
          </cell>
        </row>
        <row r="148">
          <cell r="A148" t="str">
            <v>464.3</v>
          </cell>
          <cell r="B148" t="str">
            <v>464-07</v>
          </cell>
          <cell r="D148" t="str">
            <v>REHABILITACIÓN DE PAVIMENTOS ASFÁLTICOS CON GEOTEXTILES:Suministro de emulsión asfáltica convencional</v>
          </cell>
          <cell r="F148" t="str">
            <v>LT</v>
          </cell>
          <cell r="G148">
            <v>3442</v>
          </cell>
        </row>
        <row r="149">
          <cell r="A149" t="str">
            <v>464.4</v>
          </cell>
          <cell r="B149" t="str">
            <v>464-07</v>
          </cell>
          <cell r="D149" t="str">
            <v>REHABILITACIÓN DE PAVIMENTOS ASFÁLTICOS CON GEOTEXTILES:Suministro de emulsión asfáltica modificada con polimeros</v>
          </cell>
          <cell r="F149" t="str">
            <v>LT</v>
          </cell>
          <cell r="G149">
            <v>4547</v>
          </cell>
        </row>
        <row r="150">
          <cell r="A150" t="str">
            <v>ARTICULO 465 - EXCAVACIÓN PARA REPARACIÓN DE PAVIMENTO ASFÁLTICO EXISTENTE</v>
          </cell>
        </row>
        <row r="151">
          <cell r="A151">
            <v>465.1</v>
          </cell>
          <cell r="B151" t="str">
            <v>465-07</v>
          </cell>
          <cell r="D151" t="str">
            <v>EXCAVACIÓN PARA REPARACIÓN DE PAVIMENTO ASFÁLTICO EXISTENTE:Excavaciones para reparación de pavimento asfáltico existente</v>
          </cell>
          <cell r="E151" t="str">
            <v>3.6.2.1</v>
          </cell>
          <cell r="F151" t="str">
            <v>M³</v>
          </cell>
          <cell r="G151">
            <v>50529</v>
          </cell>
        </row>
        <row r="152">
          <cell r="A152" t="str">
            <v>ARTICULO 466 - SELLO DE GRIETAS EN PAVIMENTOS ASFALTICOS</v>
          </cell>
        </row>
        <row r="153">
          <cell r="A153">
            <v>466.1</v>
          </cell>
          <cell r="B153" t="str">
            <v>466-07</v>
          </cell>
          <cell r="D153" t="str">
            <v>SELLO DE GRIETAS EN PAVIMENTOS ASFALTICOS: sello de grietas en pavimentos asfalticos sin ruteo</v>
          </cell>
          <cell r="F153" t="str">
            <v>ML</v>
          </cell>
          <cell r="G153">
            <v>2161</v>
          </cell>
        </row>
        <row r="154">
          <cell r="A154">
            <v>466.2</v>
          </cell>
          <cell r="B154" t="str">
            <v>466-07</v>
          </cell>
          <cell r="D154" t="str">
            <v>SELLO DE GRIETAS EN PAVIMENTOS ASFALTICOS: sello de grietas en pavimentos asfalticos con ruteo</v>
          </cell>
          <cell r="F154" t="str">
            <v>ML</v>
          </cell>
          <cell r="G154">
            <v>2588</v>
          </cell>
        </row>
        <row r="155">
          <cell r="A155" t="str">
            <v>ARTICULO 500 - PAVIMENTO DE CONCRETO HIDRÁULICO</v>
          </cell>
        </row>
        <row r="156">
          <cell r="A156" t="str">
            <v>500.1</v>
          </cell>
          <cell r="B156" t="str">
            <v>500-07</v>
          </cell>
          <cell r="D156" t="str">
            <v>PAVIMENTO DE CONCRETO HIDRÁULICO:Pavimento de concreto hidráulico</v>
          </cell>
          <cell r="E156" t="str">
            <v>3.6.5.1</v>
          </cell>
          <cell r="F156" t="str">
            <v>M³</v>
          </cell>
          <cell r="G156">
            <v>657029</v>
          </cell>
        </row>
        <row r="157">
          <cell r="A157" t="str">
            <v>ARTICULO 510 - PAVIMENTO DE ADOQUINES DE CONCRETO</v>
          </cell>
        </row>
        <row r="158">
          <cell r="A158" t="str">
            <v>510.1</v>
          </cell>
          <cell r="B158" t="str">
            <v>510-07</v>
          </cell>
          <cell r="D158" t="str">
            <v>PAVIMENTO DE ADOQUINES DE CONCRETO:Pavimento de adoquines de concreto</v>
          </cell>
          <cell r="E158" t="str">
            <v>3.6.5.2</v>
          </cell>
          <cell r="F158" t="str">
            <v>M²</v>
          </cell>
          <cell r="G158">
            <v>73531</v>
          </cell>
        </row>
        <row r="159">
          <cell r="A159" t="str">
            <v>ARTICULO 600 - EXCAVACIONES  VARIAS</v>
          </cell>
        </row>
        <row r="160">
          <cell r="A160">
            <v>600.1</v>
          </cell>
          <cell r="B160" t="str">
            <v>600-07</v>
          </cell>
          <cell r="D160" t="str">
            <v>EXCAVACIONES VARIAS: Excavaciones varias sin clasificar</v>
          </cell>
          <cell r="E160" t="str">
            <v>3.6.6.1.9</v>
          </cell>
          <cell r="F160" t="str">
            <v>M³</v>
          </cell>
          <cell r="G160">
            <v>10502</v>
          </cell>
        </row>
        <row r="161">
          <cell r="A161">
            <v>600.20000000000005</v>
          </cell>
          <cell r="B161" t="str">
            <v>600-07</v>
          </cell>
          <cell r="D161" t="str">
            <v>EXCAVACIONES VARIAS: Excavaciones varias en roca en seco</v>
          </cell>
          <cell r="E161" t="str">
            <v>3.6.6.1.9</v>
          </cell>
          <cell r="F161" t="str">
            <v>M³</v>
          </cell>
          <cell r="G161">
            <v>80692</v>
          </cell>
        </row>
        <row r="162">
          <cell r="A162">
            <v>600.29999999999995</v>
          </cell>
          <cell r="B162" t="str">
            <v>600-07</v>
          </cell>
          <cell r="D162" t="str">
            <v>EXCAVACIONES VARIAS: Excavaciones varias en roca bajo agua</v>
          </cell>
          <cell r="E162" t="str">
            <v>3.6.6.1.9</v>
          </cell>
          <cell r="F162" t="str">
            <v>M³</v>
          </cell>
          <cell r="G162">
            <v>81425</v>
          </cell>
        </row>
        <row r="163">
          <cell r="A163">
            <v>600.4</v>
          </cell>
          <cell r="B163" t="str">
            <v>600-07</v>
          </cell>
          <cell r="D163" t="str">
            <v>EXCAVACIONES VARIAS: Excavaciones varias en material común en seco</v>
          </cell>
          <cell r="E163" t="str">
            <v xml:space="preserve">3.6.6.1.10  </v>
          </cell>
          <cell r="F163" t="str">
            <v>M³</v>
          </cell>
          <cell r="G163">
            <v>9809</v>
          </cell>
        </row>
        <row r="164">
          <cell r="A164">
            <v>600.5</v>
          </cell>
          <cell r="B164" t="str">
            <v>600-07</v>
          </cell>
          <cell r="D164" t="str">
            <v>EXCAVACIONES VARIAS: Excavaciones varias en material común bajo agua</v>
          </cell>
          <cell r="E164" t="str">
            <v>3.6.6.1.11</v>
          </cell>
          <cell r="F164" t="str">
            <v>M³</v>
          </cell>
          <cell r="G164">
            <v>15732</v>
          </cell>
        </row>
        <row r="165">
          <cell r="A165" t="str">
            <v>ARTICULO 610 - RELLENOS PARA ESTRUCTURAS</v>
          </cell>
        </row>
        <row r="166">
          <cell r="A166">
            <v>610.1</v>
          </cell>
          <cell r="B166" t="str">
            <v>610-07</v>
          </cell>
          <cell r="D166" t="str">
            <v>RELLENO PARA ESTRUCTURAS : Rellenos para estructuras</v>
          </cell>
          <cell r="E166" t="str">
            <v xml:space="preserve">3.6.6.2.1   </v>
          </cell>
          <cell r="F166" t="str">
            <v>M³</v>
          </cell>
          <cell r="G166">
            <v>45716</v>
          </cell>
        </row>
        <row r="167">
          <cell r="A167">
            <v>610.20000000000005</v>
          </cell>
          <cell r="B167" t="str">
            <v>610-07</v>
          </cell>
          <cell r="D167" t="str">
            <v>RELLENO PARA ESTRUCTURAS : Rellenos con material filtrante</v>
          </cell>
          <cell r="E167" t="str">
            <v>3.6.6.19.2</v>
          </cell>
          <cell r="F167" t="str">
            <v>M³</v>
          </cell>
          <cell r="G167">
            <v>109417</v>
          </cell>
        </row>
        <row r="168">
          <cell r="A168" t="str">
            <v>ARTICULO 620 - PILOTES PREFABRICADOS DE CONCRETO</v>
          </cell>
        </row>
        <row r="169">
          <cell r="A169" t="str">
            <v>620.1</v>
          </cell>
          <cell r="B169" t="str">
            <v>620-07</v>
          </cell>
          <cell r="D169" t="str">
            <v>PILOTES PREFABRICADOS DE CONCRETO:Pilotes prefabricados de concreto</v>
          </cell>
          <cell r="E169" t="str">
            <v>3.6.6.3.1</v>
          </cell>
          <cell r="F169" t="str">
            <v>M</v>
          </cell>
          <cell r="G169">
            <v>276234</v>
          </cell>
        </row>
        <row r="170">
          <cell r="A170" t="str">
            <v>620.2</v>
          </cell>
          <cell r="B170" t="str">
            <v>620-07</v>
          </cell>
          <cell r="D170" t="str">
            <v>PILOTES PREFABRICADOS DE CONCRETO:Extencion de pilotes prefabricados</v>
          </cell>
          <cell r="E170" t="str">
            <v>3.6.6.3.2</v>
          </cell>
          <cell r="F170" t="str">
            <v>M</v>
          </cell>
          <cell r="G170">
            <v>0</v>
          </cell>
        </row>
        <row r="171">
          <cell r="A171" t="str">
            <v>ARTICULO 621 - PILOTES  PREEXCAVADOS</v>
          </cell>
        </row>
        <row r="172">
          <cell r="A172" t="str">
            <v>621.1</v>
          </cell>
          <cell r="B172" t="str">
            <v>621-07</v>
          </cell>
          <cell r="D172" t="str">
            <v>PILOTES PREEXCAVADOS : Pilote de concreto fundido en situ, de diámetro 1,2m</v>
          </cell>
          <cell r="E172" t="str">
            <v>3.6.6.4.1</v>
          </cell>
          <cell r="F172" t="str">
            <v>ML</v>
          </cell>
          <cell r="G172">
            <v>1673790</v>
          </cell>
        </row>
        <row r="173">
          <cell r="A173" t="str">
            <v>621.2</v>
          </cell>
          <cell r="B173" t="str">
            <v>621-07</v>
          </cell>
          <cell r="D173" t="str">
            <v>PILOTES  PREEXCAVADOS:Base acampanada</v>
          </cell>
          <cell r="E173" t="str">
            <v>3.6.6.4.2</v>
          </cell>
          <cell r="F173" t="str">
            <v>M³</v>
          </cell>
          <cell r="G173">
            <v>1119913</v>
          </cell>
        </row>
        <row r="174">
          <cell r="A174" t="str">
            <v xml:space="preserve">ARTICULO 622 - TABLESTACADOS </v>
          </cell>
        </row>
        <row r="175">
          <cell r="A175" t="str">
            <v>622.1</v>
          </cell>
          <cell r="B175" t="str">
            <v>622-07</v>
          </cell>
          <cell r="D175" t="str">
            <v>TABLESTACADOS :Tablestacado de madera</v>
          </cell>
          <cell r="E175" t="str">
            <v>3.6.6.5.1</v>
          </cell>
          <cell r="F175" t="str">
            <v>M²</v>
          </cell>
          <cell r="G175">
            <v>68422</v>
          </cell>
        </row>
        <row r="176">
          <cell r="A176" t="str">
            <v>622.5</v>
          </cell>
          <cell r="B176" t="str">
            <v>622-07</v>
          </cell>
          <cell r="D176" t="str">
            <v>TABLESTACADOS :Corte del extremo superior del elemento</v>
          </cell>
          <cell r="E176" t="str">
            <v>3.6.6.5.5</v>
          </cell>
          <cell r="F176" t="str">
            <v>ML</v>
          </cell>
          <cell r="G176">
            <v>49768.30020948952</v>
          </cell>
        </row>
        <row r="177">
          <cell r="A177" t="str">
            <v xml:space="preserve">ARTICULO 623 - ANCLAJES </v>
          </cell>
        </row>
        <row r="178">
          <cell r="A178" t="str">
            <v>623.1</v>
          </cell>
          <cell r="B178" t="str">
            <v>623-07</v>
          </cell>
          <cell r="D178" t="str">
            <v>ANCLAJES :Anclaje tipo</v>
          </cell>
          <cell r="F178" t="str">
            <v>ML</v>
          </cell>
          <cell r="G178">
            <v>379806</v>
          </cell>
        </row>
        <row r="179">
          <cell r="A179" t="str">
            <v>623.2</v>
          </cell>
          <cell r="B179" t="str">
            <v>621-07</v>
          </cell>
          <cell r="D179" t="str">
            <v>ANCLAJES :Prueba de carga</v>
          </cell>
          <cell r="F179" t="str">
            <v>U</v>
          </cell>
          <cell r="G179">
            <v>107029701</v>
          </cell>
        </row>
        <row r="180">
          <cell r="A180" t="str">
            <v>ARTICULO 630 - CONCRETO ESTRUCTURAL</v>
          </cell>
        </row>
        <row r="181">
          <cell r="A181">
            <v>630.1</v>
          </cell>
          <cell r="B181" t="str">
            <v>630-07</v>
          </cell>
          <cell r="D181" t="str">
            <v>CONCRETO ESTRUCTURAL: Concreto clase A</v>
          </cell>
          <cell r="E181" t="str">
            <v>3.6.6.6.8</v>
          </cell>
          <cell r="F181" t="str">
            <v>M³</v>
          </cell>
          <cell r="G181">
            <v>929815</v>
          </cell>
        </row>
        <row r="182">
          <cell r="A182">
            <v>630.20000000000005</v>
          </cell>
          <cell r="B182" t="str">
            <v>630-07</v>
          </cell>
          <cell r="D182" t="str">
            <v>CONCRETO ESTRUCTURAL: Concreto clase B</v>
          </cell>
          <cell r="E182" t="str">
            <v>3.6.6.6.17</v>
          </cell>
          <cell r="F182" t="str">
            <v>M³</v>
          </cell>
          <cell r="G182">
            <v>897415</v>
          </cell>
        </row>
        <row r="183">
          <cell r="A183">
            <v>630.29999999999995</v>
          </cell>
          <cell r="B183" t="str">
            <v>630-07</v>
          </cell>
          <cell r="D183" t="str">
            <v>CONCRETO ESTRUCTURAL: Concreto clase C</v>
          </cell>
          <cell r="E183" t="str">
            <v xml:space="preserve"> 3.6.6.6.26</v>
          </cell>
          <cell r="F183" t="str">
            <v>M³</v>
          </cell>
          <cell r="G183">
            <v>567402</v>
          </cell>
        </row>
        <row r="184">
          <cell r="A184">
            <v>630.4</v>
          </cell>
          <cell r="B184" t="str">
            <v>630-07</v>
          </cell>
          <cell r="D184" t="str">
            <v>CONCRETO ESTRUCTURAL: Concreto clase  D</v>
          </cell>
          <cell r="E184" t="str">
            <v xml:space="preserve">3.6.6.6.35 </v>
          </cell>
          <cell r="F184" t="str">
            <v>M³</v>
          </cell>
          <cell r="G184">
            <v>510031</v>
          </cell>
        </row>
        <row r="185">
          <cell r="A185">
            <v>630.5</v>
          </cell>
          <cell r="B185" t="str">
            <v>630-07</v>
          </cell>
          <cell r="D185" t="str">
            <v>CONCRETO ESTRUCTURAL: Concreto clase E</v>
          </cell>
          <cell r="E185" t="str">
            <v>3.6.6.6.44</v>
          </cell>
          <cell r="F185" t="str">
            <v>M³</v>
          </cell>
          <cell r="G185">
            <v>497253</v>
          </cell>
        </row>
        <row r="186">
          <cell r="A186">
            <v>630.6</v>
          </cell>
          <cell r="B186" t="str">
            <v>630-07</v>
          </cell>
          <cell r="D186" t="str">
            <v>CONCRETO ESTRUCTURAL: Concreto clase  F</v>
          </cell>
          <cell r="E186" t="str">
            <v>3.6.6.6.46</v>
          </cell>
          <cell r="F186" t="str">
            <v>M³</v>
          </cell>
          <cell r="G186">
            <v>390439</v>
          </cell>
        </row>
        <row r="187">
          <cell r="A187">
            <v>630.70000000000005</v>
          </cell>
          <cell r="B187" t="str">
            <v>630-07</v>
          </cell>
          <cell r="D187" t="str">
            <v>CONCRETO ESTRUCTURAL: Concreto clase  G</v>
          </cell>
          <cell r="E187" t="str">
            <v>3.6.6.6.47</v>
          </cell>
          <cell r="F187" t="str">
            <v>M³</v>
          </cell>
          <cell r="G187">
            <v>386045</v>
          </cell>
        </row>
        <row r="188">
          <cell r="A188" t="str">
            <v xml:space="preserve">ARTICULO 631 - BARANDAS DE CONCRETO </v>
          </cell>
        </row>
        <row r="189">
          <cell r="A189" t="str">
            <v>632.1</v>
          </cell>
          <cell r="B189" t="str">
            <v>632-07</v>
          </cell>
          <cell r="D189" t="str">
            <v xml:space="preserve"> BARANDAS DE CONCRETO :Baranda de concreto</v>
          </cell>
          <cell r="F189" t="str">
            <v>ML</v>
          </cell>
          <cell r="G189">
            <v>257591</v>
          </cell>
        </row>
        <row r="190">
          <cell r="A190" t="str">
            <v xml:space="preserve">ARTICULO 640 - ACERO DE REFUERZO </v>
          </cell>
        </row>
        <row r="191">
          <cell r="A191">
            <v>640.1</v>
          </cell>
          <cell r="B191" t="str">
            <v>640-07</v>
          </cell>
          <cell r="D191" t="str">
            <v>ACERO DE REFUERZO : Acero de refuerzo  Fy 4200</v>
          </cell>
          <cell r="E191" t="str">
            <v xml:space="preserve">3.6.6.8.3 </v>
          </cell>
          <cell r="F191" t="str">
            <v>KG</v>
          </cell>
          <cell r="G191">
            <v>3583</v>
          </cell>
        </row>
        <row r="192">
          <cell r="A192">
            <v>640.20000000000005</v>
          </cell>
          <cell r="B192" t="str">
            <v>640-07</v>
          </cell>
          <cell r="D192" t="str">
            <v xml:space="preserve">ACERO DE REFUERZO:Malla de refuerzo  fy 4200 MPA  </v>
          </cell>
          <cell r="F192" t="str">
            <v>KG</v>
          </cell>
          <cell r="G192">
            <v>3755</v>
          </cell>
        </row>
        <row r="193">
          <cell r="A193" t="str">
            <v>ARTICULO 641 - ACERO DE PREESFUERZO</v>
          </cell>
        </row>
        <row r="194">
          <cell r="A194" t="str">
            <v>641.1</v>
          </cell>
          <cell r="B194" t="str">
            <v>641-07</v>
          </cell>
          <cell r="D194" t="str">
            <v>ACERO DE PREESFUERZO:Acero de preesfuerzo</v>
          </cell>
          <cell r="E194" t="str">
            <v>3.6.6.9.1</v>
          </cell>
          <cell r="F194" t="str">
            <v>TON-M</v>
          </cell>
          <cell r="G194">
            <v>1332</v>
          </cell>
        </row>
        <row r="195">
          <cell r="A195" t="str">
            <v xml:space="preserve">ARTICULO 642 - APOYOS Y SELLOS PARA JUNTAS DE PUENTES </v>
          </cell>
        </row>
        <row r="196">
          <cell r="A196">
            <v>642.1</v>
          </cell>
          <cell r="B196" t="str">
            <v>642-07</v>
          </cell>
          <cell r="D196" t="str">
            <v>APOYOS Y SELLOS PARA JUNTAS DE PUENTES :Apoyo elastomerico</v>
          </cell>
          <cell r="E196" t="str">
            <v>3.6.6.10.1</v>
          </cell>
          <cell r="F196" t="str">
            <v>U (DM3)</v>
          </cell>
          <cell r="G196">
            <v>347272</v>
          </cell>
        </row>
        <row r="197">
          <cell r="A197">
            <v>642.20000000000005</v>
          </cell>
          <cell r="B197" t="str">
            <v>642-07</v>
          </cell>
          <cell r="D197" t="str">
            <v>APOYOS Y SELLOS PARA JUNTAS DE PUENTES :Sello para juntas de puentes</v>
          </cell>
          <cell r="E197" t="str">
            <v>3.6.6.10.2</v>
          </cell>
          <cell r="F197" t="str">
            <v>ML</v>
          </cell>
          <cell r="G197">
            <v>42703</v>
          </cell>
        </row>
        <row r="198">
          <cell r="A198" t="str">
            <v>ARTICULO 650 - ESTRUCTURAS DE ACERO</v>
          </cell>
        </row>
        <row r="199">
          <cell r="A199" t="str">
            <v>650.1</v>
          </cell>
          <cell r="B199" t="str">
            <v>650-07</v>
          </cell>
          <cell r="D199" t="str">
            <v>ESTRUCTURAS DE ACERO: Diseño y fabricación de estructura metálica</v>
          </cell>
          <cell r="E199" t="str">
            <v>3.6.6.11.1</v>
          </cell>
          <cell r="F199" t="str">
            <v>KG</v>
          </cell>
          <cell r="G199">
            <v>0</v>
          </cell>
        </row>
        <row r="200">
          <cell r="A200" t="str">
            <v>650.2</v>
          </cell>
          <cell r="B200" t="str">
            <v>650-07</v>
          </cell>
          <cell r="D200" t="str">
            <v>ESTRUCTURAS DE ACERO: Fabricación de la estructura metálica</v>
          </cell>
          <cell r="E200" t="str">
            <v>3.6.6.11.2</v>
          </cell>
          <cell r="F200" t="str">
            <v>KG</v>
          </cell>
          <cell r="G200">
            <v>8294</v>
          </cell>
        </row>
        <row r="201">
          <cell r="A201" t="str">
            <v>650.3</v>
          </cell>
          <cell r="B201" t="str">
            <v>650-07</v>
          </cell>
          <cell r="D201" t="str">
            <v>ESTRUCTURAS DE ACERO: Transporte de la estructura metálica</v>
          </cell>
          <cell r="E201" t="str">
            <v>3.6.6.11.7</v>
          </cell>
          <cell r="F201" t="str">
            <v>KG</v>
          </cell>
          <cell r="G201">
            <v>261</v>
          </cell>
        </row>
        <row r="202">
          <cell r="A202">
            <v>650.4</v>
          </cell>
          <cell r="B202" t="str">
            <v>650-07</v>
          </cell>
          <cell r="D202" t="str">
            <v>ESTRUCTURAS DE ACERO: Montaje y pintura de estructura metálica</v>
          </cell>
          <cell r="E202" t="str">
            <v>3.6.6.11.6</v>
          </cell>
          <cell r="F202" t="str">
            <v>KG</v>
          </cell>
          <cell r="G202">
            <v>1398</v>
          </cell>
        </row>
        <row r="203">
          <cell r="A203" t="str">
            <v xml:space="preserve">ARTICULO 660 - TUBERÍA DE CONCRETO SIMPLE </v>
          </cell>
        </row>
        <row r="204">
          <cell r="A204" t="str">
            <v>660.1</v>
          </cell>
          <cell r="B204" t="str">
            <v>660-07</v>
          </cell>
          <cell r="D204" t="str">
            <v>TUBERÍA DE CONCRETO SIMPLE: Tubería de concreto simple de diámetro 450mm</v>
          </cell>
          <cell r="E204" t="str">
            <v>3.6.6.12.7</v>
          </cell>
          <cell r="F204" t="str">
            <v>ML</v>
          </cell>
          <cell r="G204">
            <v>262469</v>
          </cell>
        </row>
        <row r="205">
          <cell r="A205" t="str">
            <v>660.2</v>
          </cell>
          <cell r="B205" t="str">
            <v>660-07</v>
          </cell>
          <cell r="D205" t="str">
            <v>TUBERÍA DE CONCRETO SIMPLE: Tubería de concreto simple de diámetro 500mm</v>
          </cell>
          <cell r="E205" t="str">
            <v>3.6.6.12.8</v>
          </cell>
          <cell r="F205" t="str">
            <v>ML</v>
          </cell>
          <cell r="G205">
            <v>401717</v>
          </cell>
        </row>
        <row r="206">
          <cell r="A206" t="str">
            <v>660.3</v>
          </cell>
          <cell r="B206" t="str">
            <v>660-07</v>
          </cell>
          <cell r="D206" t="str">
            <v>TUBERÍA DE CONCRETO SIMPLE: Tubería de concreto simple de diámetro 600mm</v>
          </cell>
          <cell r="E206" t="str">
            <v>3.6.6.12.9</v>
          </cell>
          <cell r="F206" t="str">
            <v>ML</v>
          </cell>
          <cell r="G206">
            <v>342900</v>
          </cell>
        </row>
        <row r="207">
          <cell r="A207" t="str">
            <v xml:space="preserve">ARTICULO 661 - TUBERÍA DE CONCRETO REFORZADO </v>
          </cell>
        </row>
        <row r="208">
          <cell r="A208">
            <v>661.1</v>
          </cell>
          <cell r="B208" t="str">
            <v>661-07</v>
          </cell>
          <cell r="D208" t="str">
            <v>TUBERÍA DE CONCRETO REFORZADO:Tuberia de concreto reforzado de 900mm de diámetro interior</v>
          </cell>
          <cell r="E208" t="str">
            <v>3.6.6.13.1</v>
          </cell>
          <cell r="F208" t="str">
            <v>ML</v>
          </cell>
          <cell r="G208">
            <v>586574</v>
          </cell>
        </row>
        <row r="209">
          <cell r="A209" t="str">
            <v>661,1,1</v>
          </cell>
          <cell r="B209" t="str">
            <v>661-07</v>
          </cell>
          <cell r="D209" t="str">
            <v>TUBERÍA DE CONCRETO REFORZADO:Tuberia de concreto reforzado de 900mm de diámetro interior ( TIPO 2)</v>
          </cell>
          <cell r="F209" t="str">
            <v>ML</v>
          </cell>
          <cell r="G209">
            <v>481120</v>
          </cell>
        </row>
        <row r="210">
          <cell r="A210" t="str">
            <v>661,1,2</v>
          </cell>
          <cell r="B210" t="str">
            <v>661-07</v>
          </cell>
          <cell r="D210" t="str">
            <v>TUBERÍA DE CONCRETO REFORZADO:Tuberia de concreto reforzado de 900mm de diámetro interior (HECHO EN OBRA)</v>
          </cell>
          <cell r="F210" t="str">
            <v>ML</v>
          </cell>
          <cell r="G210">
            <v>299285</v>
          </cell>
        </row>
        <row r="211">
          <cell r="A211" t="str">
            <v>ARTICULO 662 - TUBERÍA METÁLICA CORRUGADA</v>
          </cell>
        </row>
        <row r="212">
          <cell r="A212" t="str">
            <v>662.1</v>
          </cell>
          <cell r="B212" t="str">
            <v>662-07</v>
          </cell>
          <cell r="D212" t="str">
            <v>TUBERÍA METÁLICA CORRUGADA:Tuberia corrugada de acero galvanizado</v>
          </cell>
          <cell r="E212" t="str">
            <v>3.3.14.19.1</v>
          </cell>
          <cell r="F212" t="str">
            <v>ML</v>
          </cell>
          <cell r="G212">
            <v>446511</v>
          </cell>
        </row>
        <row r="213">
          <cell r="A213" t="str">
            <v>ARTICULO 670 - DISIPADORES DE ENERGÍA Y SEDIMENTADORES</v>
          </cell>
        </row>
        <row r="214">
          <cell r="A214">
            <v>670.1</v>
          </cell>
          <cell r="B214" t="str">
            <v>670-07</v>
          </cell>
          <cell r="D214" t="str">
            <v>DISIPADORES DE ENERGIA Y SEDIMENTADORES :En gaviones</v>
          </cell>
          <cell r="E214" t="str">
            <v>3.6.6.15.2</v>
          </cell>
          <cell r="F214" t="str">
            <v>M³</v>
          </cell>
          <cell r="G214">
            <v>289136</v>
          </cell>
        </row>
        <row r="215">
          <cell r="A215">
            <v>670.2</v>
          </cell>
          <cell r="B215" t="str">
            <v>670-07</v>
          </cell>
          <cell r="D215" t="str">
            <v>DISIPADORES DE ENERGÍA Y SEDIMENTADORES : En concreto ciclópeo</v>
          </cell>
          <cell r="E215" t="str">
            <v>3.6.6.15.2</v>
          </cell>
          <cell r="F215" t="str">
            <v>M³</v>
          </cell>
          <cell r="G215">
            <v>408917</v>
          </cell>
        </row>
        <row r="216">
          <cell r="A216" t="str">
            <v xml:space="preserve">ARTICULO 671 - CUNETAS REVESTIDAS EN CONCRETO </v>
          </cell>
        </row>
        <row r="217">
          <cell r="A217">
            <v>671.1</v>
          </cell>
          <cell r="B217" t="str">
            <v>671-07</v>
          </cell>
          <cell r="D217" t="str">
            <v>CUNETAS REVESTIDAS EN CONCRETO: Cuneta de concreto fundida en el lugar</v>
          </cell>
          <cell r="E217" t="str">
            <v>3.6.6.16.1</v>
          </cell>
          <cell r="F217" t="str">
            <v>M³</v>
          </cell>
          <cell r="G217">
            <v>489095</v>
          </cell>
        </row>
        <row r="218">
          <cell r="A218" t="str">
            <v xml:space="preserve">ARTICULO 672 - BORDILLOS DE CONCRETO </v>
          </cell>
        </row>
        <row r="219">
          <cell r="A219">
            <v>672.1</v>
          </cell>
          <cell r="B219">
            <v>672.07</v>
          </cell>
          <cell r="D219" t="str">
            <v>BORDILLOS DE CONCRETO :Bordillos</v>
          </cell>
          <cell r="E219" t="str">
            <v>3.6.6.17</v>
          </cell>
          <cell r="F219" t="str">
            <v>ML</v>
          </cell>
          <cell r="G219">
            <v>66372</v>
          </cell>
        </row>
        <row r="220">
          <cell r="A220" t="str">
            <v>ARTICULO 673 - SUBDRENES CON GEOTEXTIL Y MATERIAL GRANULAR</v>
          </cell>
        </row>
        <row r="221">
          <cell r="A221">
            <v>673.1</v>
          </cell>
          <cell r="B221" t="str">
            <v>673-07</v>
          </cell>
          <cell r="D221" t="str">
            <v>SUBDRENES CON GEOTEXTIL Y MATERIAL GRANULAR: Material granular filtrante</v>
          </cell>
          <cell r="E221" t="str">
            <v>3.6.6.19.2</v>
          </cell>
          <cell r="F221" t="str">
            <v>M³</v>
          </cell>
          <cell r="G221">
            <v>94072</v>
          </cell>
        </row>
        <row r="222">
          <cell r="A222">
            <v>673.2</v>
          </cell>
          <cell r="B222" t="str">
            <v>673-07</v>
          </cell>
          <cell r="D222" t="str">
            <v>SUBDRENES CON GEOTEXTIL Y MATERIAL GRANULAR: Geotextil</v>
          </cell>
          <cell r="E222" t="str">
            <v>3.6.8.1.2</v>
          </cell>
          <cell r="F222" t="str">
            <v>M²</v>
          </cell>
          <cell r="G222">
            <v>7854</v>
          </cell>
        </row>
        <row r="223">
          <cell r="A223">
            <v>673.3</v>
          </cell>
          <cell r="B223" t="str">
            <v>673-07</v>
          </cell>
          <cell r="D223" t="str">
            <v>SUBDRENES CON GEOTEXTIL Y MATERIAL GRANULAR: Material de cobertura</v>
          </cell>
          <cell r="E223" t="str">
            <v>3.6.8.1.2</v>
          </cell>
          <cell r="F223" t="str">
            <v>M³</v>
          </cell>
          <cell r="G223">
            <v>35073</v>
          </cell>
        </row>
        <row r="224">
          <cell r="A224" t="str">
            <v>ARTICULO 674 - DRENES HORIZONTALES EN TALUDES</v>
          </cell>
        </row>
        <row r="225">
          <cell r="A225">
            <v>674.1</v>
          </cell>
          <cell r="B225" t="str">
            <v>674-07</v>
          </cell>
          <cell r="D225" t="str">
            <v>DRENES HORIZONTALES EN TALUDES.Dren horizontal de longitud menor o igual a diez (10) metros</v>
          </cell>
          <cell r="F225" t="str">
            <v>ML</v>
          </cell>
          <cell r="G225">
            <v>139615</v>
          </cell>
        </row>
        <row r="226">
          <cell r="A226" t="str">
            <v>674.2</v>
          </cell>
          <cell r="B226" t="str">
            <v>674-07</v>
          </cell>
          <cell r="D226" t="str">
            <v>DRENES HORIZONTALES EN TALUDES:Dren horizontal de longitud mayor a diez (10) metros</v>
          </cell>
          <cell r="F226" t="str">
            <v>ML</v>
          </cell>
          <cell r="G226">
            <v>139615</v>
          </cell>
        </row>
        <row r="227">
          <cell r="A227" t="str">
            <v>ARTICULO 680 - TIERRA ARMADA</v>
          </cell>
        </row>
        <row r="228">
          <cell r="A228" t="str">
            <v>680.1</v>
          </cell>
          <cell r="B228" t="str">
            <v>680-07</v>
          </cell>
          <cell r="D228" t="str">
            <v>TIERRA ARMADA:Escamas en concreto</v>
          </cell>
          <cell r="E228" t="str">
            <v>3.6.6.20.1</v>
          </cell>
          <cell r="F228" t="str">
            <v>M²</v>
          </cell>
          <cell r="G228">
            <v>221116</v>
          </cell>
        </row>
        <row r="229">
          <cell r="A229" t="str">
            <v>680.2</v>
          </cell>
          <cell r="B229" t="str">
            <v>680-07</v>
          </cell>
          <cell r="D229" t="str">
            <v>TIERRA ARMADA:Armadura galvanizada</v>
          </cell>
          <cell r="E229" t="str">
            <v>3.6.6.20.2</v>
          </cell>
          <cell r="F229" t="str">
            <v>ML</v>
          </cell>
        </row>
        <row r="230">
          <cell r="A230" t="str">
            <v>680.3</v>
          </cell>
          <cell r="B230" t="str">
            <v>680-07</v>
          </cell>
          <cell r="D230" t="str">
            <v>TIERRA ARMADA:Relleno granular para tierra armada</v>
          </cell>
          <cell r="E230" t="str">
            <v>3.6.6.20.3</v>
          </cell>
          <cell r="F230" t="str">
            <v>M³</v>
          </cell>
          <cell r="G230">
            <v>125054</v>
          </cell>
        </row>
        <row r="231">
          <cell r="A231" t="str">
            <v>ARTICULO 681 - GAVIÓN</v>
          </cell>
        </row>
        <row r="232">
          <cell r="A232">
            <v>681.1</v>
          </cell>
          <cell r="B232" t="str">
            <v>681-07</v>
          </cell>
          <cell r="D232" t="str">
            <v>GAVIÓN:Gaviones</v>
          </cell>
          <cell r="E232" t="str">
            <v xml:space="preserve">3.6.6.21.1  </v>
          </cell>
          <cell r="F232" t="str">
            <v>M³</v>
          </cell>
          <cell r="G232">
            <v>207513</v>
          </cell>
        </row>
        <row r="233">
          <cell r="A233" t="str">
            <v>ARTICULO 682 - COLCHOGAVIONES</v>
          </cell>
        </row>
        <row r="234">
          <cell r="A234" t="str">
            <v>682.1</v>
          </cell>
          <cell r="B234" t="str">
            <v>682-07</v>
          </cell>
          <cell r="D234" t="str">
            <v>COLCHOGAVIONES:Colchogavion</v>
          </cell>
          <cell r="E234" t="str">
            <v>3.2.7.5.3</v>
          </cell>
          <cell r="F234" t="str">
            <v>M³</v>
          </cell>
          <cell r="G234">
            <v>227476</v>
          </cell>
        </row>
        <row r="235">
          <cell r="A235" t="str">
            <v>ARTICULO 690 - IMPERMEABILIZACIÓN DE ESTRUCTURAS</v>
          </cell>
        </row>
        <row r="236">
          <cell r="A236" t="str">
            <v>690.1</v>
          </cell>
          <cell r="B236" t="str">
            <v>690-07</v>
          </cell>
          <cell r="D236" t="str">
            <v xml:space="preserve"> IMPERMEABILIZACIÓN DE ESTRUCTURAS:Impermeabilizacion de estructuras</v>
          </cell>
          <cell r="F236" t="str">
            <v>M²</v>
          </cell>
          <cell r="G236">
            <v>18156</v>
          </cell>
        </row>
        <row r="237">
          <cell r="A237" t="str">
            <v>ARTICULO 700 - LÍNEAS DE DEMARCACIÓN Y MARCAS VIALES</v>
          </cell>
        </row>
        <row r="238">
          <cell r="A238">
            <v>700.1</v>
          </cell>
          <cell r="B238" t="str">
            <v>700-07</v>
          </cell>
          <cell r="D238" t="str">
            <v>LÍNEA DE DEMARCACIÓN Y MARCAS VIALES: Línea de demarcación con pintura en frío</v>
          </cell>
          <cell r="E238" t="str">
            <v>3.6.7.1.1</v>
          </cell>
          <cell r="F238" t="str">
            <v>ML</v>
          </cell>
          <cell r="G238">
            <v>1532</v>
          </cell>
        </row>
        <row r="239">
          <cell r="A239">
            <v>700.2</v>
          </cell>
          <cell r="B239" t="str">
            <v>700-07</v>
          </cell>
          <cell r="D239" t="str">
            <v>LÍNEA DE DEMARCACIÓN Y MARCAS VIALES: Línea de demarcación con resina termoplastica</v>
          </cell>
          <cell r="E239" t="str">
            <v>3.6.7.1</v>
          </cell>
          <cell r="F239" t="str">
            <v>ML</v>
          </cell>
          <cell r="G239">
            <v>4092</v>
          </cell>
        </row>
        <row r="240">
          <cell r="A240">
            <v>700.3</v>
          </cell>
          <cell r="B240" t="str">
            <v>700-07</v>
          </cell>
          <cell r="D240" t="str">
            <v>LÍNEA DE DEMARCACIÓN Y MARCAS VIALES: Marca vial con pintura en frío</v>
          </cell>
          <cell r="F240" t="str">
            <v>M²</v>
          </cell>
          <cell r="G240">
            <v>23037</v>
          </cell>
        </row>
        <row r="241">
          <cell r="A241">
            <v>700.4</v>
          </cell>
          <cell r="B241" t="str">
            <v>700-07</v>
          </cell>
          <cell r="D241" t="str">
            <v>LÍNEA DE DEMARCACIÓN Y MARCAS VIALES: Marca vial con resina termoplastica</v>
          </cell>
          <cell r="E241" t="str">
            <v>3.6.7.1.6</v>
          </cell>
          <cell r="F241" t="str">
            <v>M²</v>
          </cell>
          <cell r="G241">
            <v>40035</v>
          </cell>
        </row>
        <row r="242">
          <cell r="A242" t="str">
            <v xml:space="preserve">ARTICULO 701 - TACHAS REFLECTIVAS </v>
          </cell>
        </row>
        <row r="243">
          <cell r="A243">
            <v>701.1</v>
          </cell>
          <cell r="B243" t="str">
            <v>701-07</v>
          </cell>
          <cell r="D243" t="str">
            <v>TACHAS REFLECTIVAS :Tachas reflectivas</v>
          </cell>
          <cell r="E243" t="str">
            <v>3.6.7.2.1</v>
          </cell>
          <cell r="F243" t="str">
            <v>U</v>
          </cell>
          <cell r="G243">
            <v>11500</v>
          </cell>
        </row>
        <row r="244">
          <cell r="A244" t="str">
            <v>701P</v>
          </cell>
          <cell r="D244" t="str">
            <v>ESTOPEROLES</v>
          </cell>
          <cell r="F244" t="str">
            <v>U</v>
          </cell>
          <cell r="G244">
            <v>6545</v>
          </cell>
        </row>
        <row r="245">
          <cell r="A245" t="str">
            <v>ARTICULO 710 - SEÑALES VERTICALES DE TRÁNSITO</v>
          </cell>
        </row>
        <row r="246">
          <cell r="A246" t="str">
            <v>710.1</v>
          </cell>
          <cell r="B246" t="str">
            <v>710-07</v>
          </cell>
          <cell r="D246" t="str">
            <v>SEÑALES VERTICALES DE TRÁNSITO:Señal vertical de transito tipo 1(0.75x0.75 m)</v>
          </cell>
          <cell r="E246" t="str">
            <v>3.6.7.3.13</v>
          </cell>
          <cell r="F246" t="str">
            <v>UN</v>
          </cell>
          <cell r="G246">
            <v>309824</v>
          </cell>
        </row>
        <row r="247">
          <cell r="A247" t="str">
            <v>710.1.1</v>
          </cell>
          <cell r="B247" t="str">
            <v>710-07</v>
          </cell>
          <cell r="D247" t="str">
            <v>SEÑALES VERTICALES DE TRANSITO :Señal vertical de transito tipo 1 (0,9*0,9 m)</v>
          </cell>
          <cell r="E247" t="str">
            <v>3.6.7.3.39</v>
          </cell>
          <cell r="F247" t="str">
            <v>UN</v>
          </cell>
          <cell r="G247">
            <v>342673</v>
          </cell>
        </row>
        <row r="248">
          <cell r="A248" t="str">
            <v>710.2</v>
          </cell>
          <cell r="B248" t="str">
            <v>710-07</v>
          </cell>
          <cell r="D248" t="str">
            <v>SEÑALES VERTICALES DE TRÁNSITO:Señal vertical de transito tipo 2 (1.20x0.40 m)</v>
          </cell>
          <cell r="E248" t="str">
            <v>3.6.7.3</v>
          </cell>
          <cell r="F248" t="str">
            <v>M²</v>
          </cell>
          <cell r="G248">
            <v>299522</v>
          </cell>
        </row>
        <row r="249">
          <cell r="A249" t="str">
            <v>710.1.3</v>
          </cell>
          <cell r="B249" t="str">
            <v>710-07</v>
          </cell>
          <cell r="D249" t="str">
            <v>SEÑALES VERTICALES DE TRÁNSITO:Señal vertical de transito grupo 3 (2.40*0.30 m)</v>
          </cell>
          <cell r="F249" t="str">
            <v>UN</v>
          </cell>
          <cell r="G249">
            <v>364237</v>
          </cell>
        </row>
        <row r="250">
          <cell r="A250" t="str">
            <v>710.1.4</v>
          </cell>
          <cell r="B250" t="str">
            <v>710-07</v>
          </cell>
          <cell r="D250" t="str">
            <v>SEÑALES VERTICALES DE TRÁNSITO:Señal vertical de transito grupo 4 (Delineadores de curva)</v>
          </cell>
          <cell r="F250" t="str">
            <v>UN</v>
          </cell>
          <cell r="G250">
            <v>247237</v>
          </cell>
        </row>
        <row r="251">
          <cell r="A251" t="str">
            <v>710.1.5</v>
          </cell>
          <cell r="B251" t="str">
            <v>710-07</v>
          </cell>
          <cell r="D251" t="str">
            <v>SEÑALES VERTICALES DE TRÁNSITO:Señal vertical de transito grupo 5 (Informativas)</v>
          </cell>
          <cell r="F251" t="str">
            <v>UN</v>
          </cell>
          <cell r="G251">
            <v>550394</v>
          </cell>
        </row>
        <row r="252">
          <cell r="A252" t="str">
            <v xml:space="preserve">ARTICULO 720 - POSTES DE REFERENCIA </v>
          </cell>
        </row>
        <row r="253">
          <cell r="A253" t="str">
            <v>720.1</v>
          </cell>
          <cell r="B253" t="str">
            <v>720-07</v>
          </cell>
          <cell r="D253" t="str">
            <v>POSTES DE REFERENCIA :Postes de kilometraje</v>
          </cell>
          <cell r="E253" t="str">
            <v>3.6.7.4.1</v>
          </cell>
          <cell r="F253" t="str">
            <v>U</v>
          </cell>
          <cell r="G253">
            <v>122984</v>
          </cell>
        </row>
        <row r="254">
          <cell r="A254" t="str">
            <v>ARTICULO 730 - DEFENSAS METÁLICAS</v>
          </cell>
        </row>
        <row r="255">
          <cell r="A255" t="str">
            <v>730.1</v>
          </cell>
          <cell r="B255" t="str">
            <v>730-07</v>
          </cell>
          <cell r="D255" t="str">
            <v>DEFENSAS METÁLICAS:Defensas metálicas</v>
          </cell>
          <cell r="E255" t="str">
            <v>3.6.7.5.1</v>
          </cell>
          <cell r="F255" t="str">
            <v>ML</v>
          </cell>
          <cell r="G255">
            <v>116247</v>
          </cell>
        </row>
        <row r="256">
          <cell r="A256" t="str">
            <v>730.2</v>
          </cell>
          <cell r="B256" t="str">
            <v>730-07</v>
          </cell>
          <cell r="D256" t="str">
            <v>DEFENSAS METÁLICAS:Seccion final</v>
          </cell>
          <cell r="E256" t="str">
            <v>3.6.7.5.2</v>
          </cell>
          <cell r="F256" t="str">
            <v>UN</v>
          </cell>
          <cell r="G256">
            <v>53983</v>
          </cell>
        </row>
        <row r="257">
          <cell r="A257" t="str">
            <v>730.3</v>
          </cell>
          <cell r="B257" t="str">
            <v>730-07</v>
          </cell>
          <cell r="D257" t="str">
            <v>DEFENSAS METÁLICAS:Seccion de tope</v>
          </cell>
          <cell r="E257" t="str">
            <v>3.6.7.5.3</v>
          </cell>
          <cell r="F257" t="str">
            <v>UN</v>
          </cell>
          <cell r="G257">
            <v>53983</v>
          </cell>
        </row>
        <row r="258">
          <cell r="A258" t="str">
            <v>ARTICULO 740 - CAPTAFAROS</v>
          </cell>
        </row>
        <row r="259">
          <cell r="A259">
            <v>740.1</v>
          </cell>
          <cell r="B259" t="str">
            <v>740-07</v>
          </cell>
          <cell r="D259" t="str">
            <v>CAPTAFAROS:Captafaros</v>
          </cell>
          <cell r="E259" t="str">
            <v>3.6.7.6.1</v>
          </cell>
          <cell r="F259" t="str">
            <v>U</v>
          </cell>
          <cell r="G259">
            <v>14380</v>
          </cell>
        </row>
        <row r="260">
          <cell r="A260" t="str">
            <v xml:space="preserve">ARTICULO 800 - CERCAS DE ALAMBRE </v>
          </cell>
        </row>
        <row r="261">
          <cell r="A261" t="str">
            <v>800.1</v>
          </cell>
          <cell r="B261" t="str">
            <v>800-07</v>
          </cell>
          <cell r="D261" t="str">
            <v>CERCAS DE ALAMBRE : Cerca de alambre de púas con postes de madera</v>
          </cell>
          <cell r="E261" t="str">
            <v>3.6.9.1.4</v>
          </cell>
          <cell r="F261" t="str">
            <v>ML</v>
          </cell>
          <cell r="G261">
            <v>10742</v>
          </cell>
        </row>
        <row r="262">
          <cell r="A262" t="str">
            <v>800.2</v>
          </cell>
          <cell r="B262" t="str">
            <v>800-07</v>
          </cell>
          <cell r="D262" t="str">
            <v>CERCAS DE ALAMBRE : Cerca de alambre de púas con postes de concreto</v>
          </cell>
          <cell r="E262" t="str">
            <v>3.6.9.1.10</v>
          </cell>
          <cell r="F262" t="str">
            <v>ML</v>
          </cell>
          <cell r="G262">
            <v>17966</v>
          </cell>
        </row>
        <row r="263">
          <cell r="A263" t="str">
            <v>800.3</v>
          </cell>
          <cell r="B263" t="str">
            <v>800-07</v>
          </cell>
          <cell r="D263" t="str">
            <v>CERCAS DE ALAMBRE : Cercas de malla con postes de madera</v>
          </cell>
          <cell r="E263" t="str">
            <v>3.6.9.1.6</v>
          </cell>
          <cell r="F263" t="str">
            <v>ML</v>
          </cell>
          <cell r="G263">
            <v>39037</v>
          </cell>
        </row>
        <row r="264">
          <cell r="A264" t="str">
            <v>800.4</v>
          </cell>
          <cell r="B264" t="str">
            <v>800-07</v>
          </cell>
          <cell r="D264" t="str">
            <v>CERCAS DE ALAMBRE : Cercas de malla con postes de concreto</v>
          </cell>
          <cell r="E264" t="str">
            <v>3.6.9.1.13</v>
          </cell>
          <cell r="F264" t="str">
            <v>ML</v>
          </cell>
          <cell r="G264">
            <v>47969</v>
          </cell>
        </row>
        <row r="265">
          <cell r="A265" t="str">
            <v xml:space="preserve">ARTICULO 801 - MANTENIMIENTO  RUTINARIO DE VÍAS </v>
          </cell>
        </row>
        <row r="266">
          <cell r="A266" t="str">
            <v>801.1</v>
          </cell>
          <cell r="B266" t="str">
            <v>801-07</v>
          </cell>
          <cell r="D266" t="str">
            <v>MANTENIMIENTO  RUTINARIO DE VÍAS : Roceria</v>
          </cell>
          <cell r="F266" t="str">
            <v>Ha</v>
          </cell>
          <cell r="G266">
            <v>341400.78333333333</v>
          </cell>
        </row>
        <row r="267">
          <cell r="A267" t="str">
            <v>801.2</v>
          </cell>
          <cell r="B267" t="str">
            <v>801-07</v>
          </cell>
          <cell r="D267" t="str">
            <v>MANTENIMIENTO  RUTINARIO DE VÍAS :Limpieza de bermas</v>
          </cell>
          <cell r="F267" t="str">
            <v>M²</v>
          </cell>
          <cell r="G267">
            <v>729.75099999999998</v>
          </cell>
        </row>
        <row r="268">
          <cell r="A268" t="str">
            <v>801.3</v>
          </cell>
          <cell r="B268" t="str">
            <v>801-07</v>
          </cell>
          <cell r="D268" t="str">
            <v>MANTENIMIENTO  RUTINARIO DE VÍAS :Limpieza a mano de cunetas en tierra</v>
          </cell>
          <cell r="E268" t="str">
            <v>3.6.9.4.12</v>
          </cell>
          <cell r="F268" t="str">
            <v>ML</v>
          </cell>
          <cell r="G268">
            <v>1702.7523333333331</v>
          </cell>
        </row>
        <row r="269">
          <cell r="A269" t="str">
            <v>801.4</v>
          </cell>
          <cell r="B269" t="str">
            <v>801-07</v>
          </cell>
          <cell r="D269" t="str">
            <v>MANTENIMIENTO  RUTINARIO DE VÍAS :Limpieza a mano de cunetas en concreto</v>
          </cell>
          <cell r="E269" t="str">
            <v>3.6.9.4.12</v>
          </cell>
          <cell r="F269" t="str">
            <v>ML</v>
          </cell>
          <cell r="G269">
            <v>1021.6514000000001</v>
          </cell>
        </row>
        <row r="270">
          <cell r="A270" t="str">
            <v>801.5</v>
          </cell>
          <cell r="B270" t="str">
            <v>801-07</v>
          </cell>
          <cell r="D270" t="str">
            <v xml:space="preserve">MANTENIMIENTO  RUTINARIO DE VÍAS :Limpieza a mano de encoles y descoles  </v>
          </cell>
          <cell r="E270" t="str">
            <v>3.6.9.4.8</v>
          </cell>
          <cell r="F270" t="str">
            <v>ML</v>
          </cell>
          <cell r="G270">
            <v>2043.3028000000002</v>
          </cell>
        </row>
        <row r="271">
          <cell r="A271" t="str">
            <v>801.6</v>
          </cell>
          <cell r="B271" t="str">
            <v>801-07</v>
          </cell>
          <cell r="D271" t="str">
            <v>MANTENIMIENTO  RUTINARIO DE VÍAS :Limpieza a mano de alcantarillas de tubo de 600 o 900 mm</v>
          </cell>
          <cell r="E271" t="str">
            <v>3.6.9.4.10</v>
          </cell>
          <cell r="F271" t="str">
            <v>UN</v>
          </cell>
          <cell r="G271">
            <v>4643.87</v>
          </cell>
        </row>
        <row r="272">
          <cell r="A272" t="str">
            <v>801.7</v>
          </cell>
          <cell r="B272" t="str">
            <v>801-07</v>
          </cell>
          <cell r="D272" t="str">
            <v>MANTENIMIENTO  RUTINARIO DE VÍAS :Limpieza a mano de pontones y puentes</v>
          </cell>
          <cell r="F272" t="str">
            <v>ML</v>
          </cell>
          <cell r="G272">
            <v>10216.513999999999</v>
          </cell>
        </row>
        <row r="273">
          <cell r="A273" t="str">
            <v xml:space="preserve">ARTICULO 810 - PROTECCIÓN VEGETAL DE TALUDES </v>
          </cell>
        </row>
        <row r="274">
          <cell r="A274">
            <v>810.1</v>
          </cell>
          <cell r="B274" t="str">
            <v>810-07</v>
          </cell>
          <cell r="D274" t="str">
            <v>PROTECCIÓN VEGETAL DE TALUDES: Protección de taludes con bloque de césped</v>
          </cell>
          <cell r="E274" t="str">
            <v>3.6.9.2.1</v>
          </cell>
          <cell r="F274" t="str">
            <v>M²</v>
          </cell>
          <cell r="G274">
            <v>8904</v>
          </cell>
        </row>
        <row r="275">
          <cell r="A275">
            <v>810.2</v>
          </cell>
          <cell r="B275" t="str">
            <v>810-07</v>
          </cell>
          <cell r="D275" t="str">
            <v>PROTECCIÓN VEGETAL DE TALUDES: Protección de taludes con tierra orgánica</v>
          </cell>
          <cell r="E275" t="str">
            <v>3.6.9.2.2</v>
          </cell>
          <cell r="F275" t="str">
            <v>M²</v>
          </cell>
          <cell r="G275">
            <v>12250</v>
          </cell>
        </row>
        <row r="276">
          <cell r="A276">
            <v>810.3</v>
          </cell>
          <cell r="B276" t="str">
            <v>810-07</v>
          </cell>
          <cell r="D276" t="str">
            <v>PROTECCIÓN VEGETAL DE TALUDES: Protección de taludes con hidrosiembra controlada</v>
          </cell>
          <cell r="E276" t="str">
            <v>3.2.9.1.1</v>
          </cell>
          <cell r="F276" t="str">
            <v>M²</v>
          </cell>
          <cell r="G276">
            <v>12250</v>
          </cell>
        </row>
        <row r="277">
          <cell r="A277" t="str">
            <v xml:space="preserve">ARTICULO 900 - TRANSPORTE DE MATERIALES PROVENIENTES DE EXCAVACIONES Y DERRUMBES </v>
          </cell>
        </row>
        <row r="278">
          <cell r="A278">
            <v>900.1</v>
          </cell>
          <cell r="B278" t="str">
            <v>900-07</v>
          </cell>
          <cell r="D278" t="str">
            <v>TRANSPORTE DE MATERIAL PROVENIENTE DE EXCAVACIONES Y DERRUMBES: Transporte de materiales provenientes de la excavación de la explanación, canales y prestamos, entre cien metros (100m) y mil metros (1000m) de distancia</v>
          </cell>
          <cell r="E278" t="str">
            <v xml:space="preserve">3.6.9.3.1   </v>
          </cell>
          <cell r="F278" t="str">
            <v>M³-KM</v>
          </cell>
          <cell r="G278">
            <v>195.42857142857144</v>
          </cell>
        </row>
        <row r="279">
          <cell r="A279">
            <v>900.2</v>
          </cell>
          <cell r="B279" t="str">
            <v>900-07</v>
          </cell>
          <cell r="D279" t="str">
            <v>TRANSPORTE DE MATERIAL PROVENIENTE DE EXCAVACIONES Y DERRUMBES: Transporte de materiales provenientes de la excavación de la explanación, canales y prestamos para distancias mayores a mil metros (1000m)</v>
          </cell>
          <cell r="E279" t="str">
            <v xml:space="preserve">3.6.9.3.1   </v>
          </cell>
          <cell r="F279" t="str">
            <v>M³-KM</v>
          </cell>
          <cell r="G279">
            <v>838</v>
          </cell>
        </row>
        <row r="280">
          <cell r="A280">
            <v>900.3</v>
          </cell>
          <cell r="B280" t="str">
            <v>900-07</v>
          </cell>
          <cell r="D280" t="str">
            <v>TRANSPORTE DE MATERIAL PROVENIENTE DE EXCAVACIONES Y DERRUMBES: Transporte de materiales provenientes de derrumbes</v>
          </cell>
          <cell r="E280" t="str">
            <v xml:space="preserve">3.6.9.3.1   </v>
          </cell>
          <cell r="F280" t="str">
            <v>M³-KM</v>
          </cell>
          <cell r="G280">
            <v>838</v>
          </cell>
        </row>
      </sheetData>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i"/>
      <sheetName val="Tab1"/>
      <sheetName val="Tab2"/>
      <sheetName val="Tab3"/>
      <sheetName val="Tab4"/>
      <sheetName val="Tab5"/>
      <sheetName val="Fattore X - K Anas"/>
      <sheetName val="Fattore X - K Anas_2011"/>
      <sheetName val="Tdb Anas"/>
      <sheetName val="Delibera CIPE"/>
      <sheetName val="Delibera CIPE_2011"/>
      <sheetName val="Indici"/>
      <sheetName val="Ipotesi adottate"/>
      <sheetName val="Inflazione"/>
      <sheetName val="Investimenti"/>
      <sheetName val="Programma Lavori"/>
      <sheetName val="Cronoprogramma"/>
      <sheetName val="Imm.Materiali"/>
      <sheetName val="Imm.Immateriali"/>
      <sheetName val="Imm.Finanziarie"/>
      <sheetName val="Circolante"/>
      <sheetName val="Contributi"/>
      <sheetName val="Finanziamenti"/>
      <sheetName val="Pedaggi"/>
      <sheetName val="Proventi vari"/>
      <sheetName val="Manutenzioni"/>
      <sheetName val="Personale"/>
      <sheetName val="Costi operativi"/>
      <sheetName val="Costi capitalizzati"/>
      <sheetName val="Amm.Finanziario"/>
      <sheetName val="Accantonamenti"/>
      <sheetName val="Gestione finanziaria"/>
      <sheetName val="Gestione straordinaria"/>
      <sheetName val="Imposte"/>
      <sheetName val="Parametri X e K"/>
      <sheetName val="NTBAss"/>
      <sheetName val="Constr&amp;Fun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 val="CANALETA9"/>
      <sheetName val="BASES"/>
      <sheetName val="PESOS"/>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dB"/>
      <sheetName val="Sensitivity"/>
      <sheetName val="Piano"/>
      <sheetName val="Piano T"/>
      <sheetName val="Facilities"/>
      <sheetName val="Ricavi Totali Rug"/>
      <sheetName val="Modena Nord Rug"/>
      <sheetName val="Cittanova Rug"/>
    </sheetNames>
    <sheetDataSet>
      <sheetData sheetId="0" refreshError="1">
        <row r="21">
          <cell r="D21">
            <v>5</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Hoja1"/>
      <sheetName val="INDICE"/>
      <sheetName val="Equipo"/>
      <sheetName val="Materiales"/>
      <sheetName val="Otros"/>
      <sheetName val="200.1"/>
      <sheetName val="200.2"/>
      <sheetName val="200.3"/>
      <sheetName val="200.4"/>
      <sheetName val="200.5"/>
      <sheetName val="200.6"/>
      <sheetName val="200.7"/>
      <sheetName val="200.8"/>
      <sheetName val="200.9"/>
      <sheetName val="200.11"/>
      <sheetName val="200.1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
      <sheetName val="210.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2 P"/>
      <sheetName val="450.3"/>
      <sheetName val="450.4"/>
      <sheetName val="450.5"/>
      <sheetName val="450.6"/>
      <sheetName val="450.7"/>
      <sheetName val="450.8"/>
      <sheetName val="450.9"/>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4P"/>
      <sheetName val="630.5"/>
      <sheetName val="630.6"/>
      <sheetName val="630.7"/>
      <sheetName val="630.8P"/>
      <sheetName val="632.1"/>
      <sheetName val="640.1"/>
      <sheetName val="640.2"/>
      <sheetName val="641.1"/>
      <sheetName val="641.2"/>
      <sheetName val="642.1"/>
      <sheetName val="642.2"/>
      <sheetName val="650.1"/>
      <sheetName val="650.2"/>
      <sheetName val="650.3"/>
      <sheetName val="650.4"/>
      <sheetName val="660.1"/>
      <sheetName val="660.2"/>
      <sheetName val="660.3"/>
      <sheetName val="661.1 "/>
      <sheetName val="662.1"/>
      <sheetName val="662.2"/>
      <sheetName val="670.1"/>
      <sheetName val="670.2"/>
      <sheetName val="671.1"/>
      <sheetName val="671.1 P"/>
      <sheetName val="671.2"/>
      <sheetName val="672.1"/>
      <sheetName val="673.1"/>
      <sheetName val="673.2"/>
      <sheetName val="673.3"/>
      <sheetName val="674.1"/>
      <sheetName val="674.2"/>
      <sheetName val="680.1"/>
      <sheetName val="680.2"/>
      <sheetName val="680.3"/>
      <sheetName val="681.1"/>
      <sheetName val="682.1"/>
      <sheetName val="690.1"/>
      <sheetName val="700.1"/>
      <sheetName val="700,1P"/>
      <sheetName val="700.2"/>
      <sheetName val="700.3"/>
      <sheetName val="700,3P"/>
      <sheetName val="700.4"/>
      <sheetName val="701.1"/>
      <sheetName val="710.1"/>
      <sheetName val="710.2"/>
      <sheetName val="710.3"/>
      <sheetName val="710.4"/>
      <sheetName val="710.5"/>
      <sheetName val="720.1"/>
      <sheetName val="730.1"/>
      <sheetName val="730.2"/>
      <sheetName val="730.3"/>
      <sheetName val="731.1"/>
      <sheetName val="740.1"/>
      <sheetName val="741.1"/>
      <sheetName val="800.1"/>
      <sheetName val="800.2"/>
      <sheetName val="800.3"/>
      <sheetName val="800.4"/>
      <sheetName val="801.1"/>
      <sheetName val="801.2"/>
      <sheetName val="801.3"/>
      <sheetName val="801.4"/>
      <sheetName val="801.5"/>
      <sheetName val="801.6"/>
      <sheetName val="801.7"/>
      <sheetName val="810.1 "/>
      <sheetName val="810.2"/>
      <sheetName val="810.3"/>
      <sheetName val="811.1"/>
      <sheetName val="812.1"/>
      <sheetName val="900.1"/>
      <sheetName val="900.2"/>
      <sheetName val="900.3"/>
    </sheetNames>
    <sheetDataSet>
      <sheetData sheetId="0"/>
      <sheetData sheetId="1"/>
      <sheetData sheetId="2">
        <row r="2">
          <cell r="A2" t="str">
            <v>GRUPO 3</v>
          </cell>
        </row>
        <row r="3">
          <cell r="A3" t="str">
            <v>Administrador:</v>
          </cell>
          <cell r="B3" t="str">
            <v>CONSORCIO INTERVIAL 2008</v>
          </cell>
        </row>
        <row r="4">
          <cell r="A4" t="str">
            <v>VIAS A CARGO:</v>
          </cell>
        </row>
        <row r="5">
          <cell r="A5">
            <v>2602</v>
          </cell>
          <cell r="B5" t="str">
            <v>Popayán (Crucero) - Guadualejo (PR 0+0000 - PR 109+0010)</v>
          </cell>
        </row>
        <row r="6">
          <cell r="A6">
            <v>3701</v>
          </cell>
          <cell r="B6" t="str">
            <v>Puerto Valencia - Guadualejo (PR 77 - 87+0750)</v>
          </cell>
        </row>
        <row r="7">
          <cell r="A7" t="str">
            <v>26CC07</v>
          </cell>
          <cell r="B7" t="str">
            <v>Inza- Turmina- Santa Teresa-Pedregal - Juntas, PR0+0000 - PR 43+0000</v>
          </cell>
        </row>
        <row r="8">
          <cell r="A8" t="str">
            <v>26CC04</v>
          </cell>
          <cell r="B8" t="str">
            <v>Cruce tramo 2602 San Andrés de Pisimbalá - Timbichucue - Calderas, PR 0+0000-PR4+0000 - PR11+0000</v>
          </cell>
        </row>
        <row r="9">
          <cell r="E9" t="str">
            <v>Marzo de 2010</v>
          </cell>
        </row>
        <row r="10">
          <cell r="A10" t="str">
            <v>ITEM</v>
          </cell>
          <cell r="B10" t="str">
            <v>DESCRIPCION</v>
          </cell>
          <cell r="C10" t="str">
            <v xml:space="preserve">UNIDAD </v>
          </cell>
          <cell r="D10" t="str">
            <v>COSTO TOTAL</v>
          </cell>
          <cell r="E10" t="str">
            <v>OBSERVACIONES</v>
          </cell>
        </row>
        <row r="11">
          <cell r="A11">
            <v>200.1</v>
          </cell>
          <cell r="B11" t="str">
            <v xml:space="preserve">DESMONTE Y LIMPIEZA EN BOSQUE           </v>
          </cell>
          <cell r="C11" t="str">
            <v xml:space="preserve"> Ha</v>
          </cell>
          <cell r="D11">
            <v>2106279</v>
          </cell>
        </row>
        <row r="12">
          <cell r="A12">
            <v>200.2</v>
          </cell>
          <cell r="B12" t="str">
            <v xml:space="preserve">DESMONTE Y LIMPIEZA EN ZONAS NO BOSCOSAS           </v>
          </cell>
          <cell r="C12" t="str">
            <v xml:space="preserve"> Ha</v>
          </cell>
          <cell r="D12">
            <v>811715</v>
          </cell>
        </row>
        <row r="13">
          <cell r="A13">
            <v>200.3</v>
          </cell>
          <cell r="B13" t="str">
            <v>INSPECCION DE PUENTE</v>
          </cell>
          <cell r="C13" t="str">
            <v>Glob</v>
          </cell>
          <cell r="D13">
            <v>4839907</v>
          </cell>
        </row>
        <row r="14">
          <cell r="A14">
            <v>200.4</v>
          </cell>
          <cell r="B14" t="str">
            <v>REPARACION CAPA DE RODADURA LOSAS DEL PUENTE CON SIKATOP-122 O SIMILAR</v>
          </cell>
          <cell r="C14" t="str">
            <v>M2</v>
          </cell>
          <cell r="D14">
            <v>60707</v>
          </cell>
        </row>
        <row r="15">
          <cell r="A15">
            <v>200.5</v>
          </cell>
          <cell r="B15" t="str">
            <v>SAND BLASTING</v>
          </cell>
          <cell r="C15" t="str">
            <v>M2</v>
          </cell>
          <cell r="D15">
            <v>83462</v>
          </cell>
        </row>
        <row r="16">
          <cell r="A16">
            <v>200.6</v>
          </cell>
          <cell r="B16" t="str">
            <v>PINTURA PARA ESTRUCTURA METALICA</v>
          </cell>
          <cell r="C16" t="str">
            <v>M2</v>
          </cell>
          <cell r="D16">
            <v>10653</v>
          </cell>
        </row>
        <row r="17">
          <cell r="A17">
            <v>200.7</v>
          </cell>
          <cell r="B17" t="str">
            <v>SUMINISTRO E INSTALACION ACERO ESTRUCTURAL A.S.T.M. A-36</v>
          </cell>
          <cell r="C17" t="str">
            <v>KG</v>
          </cell>
          <cell r="D17">
            <v>7127</v>
          </cell>
        </row>
        <row r="18">
          <cell r="A18">
            <v>200.8</v>
          </cell>
          <cell r="B18" t="str">
            <v>SUMINISTRO E INSTALACION DE TORNILLO 1 1/8" - 3" GALVANIZADO</v>
          </cell>
          <cell r="C18" t="str">
            <v xml:space="preserve">UNIDAD </v>
          </cell>
          <cell r="D18">
            <v>12986</v>
          </cell>
        </row>
        <row r="19">
          <cell r="A19">
            <v>200.9</v>
          </cell>
          <cell r="B19" t="str">
            <v>SUMINISTRO E INSTALACION DE TORNILLO 7/8" - 3" GALVANIZADO</v>
          </cell>
          <cell r="C19" t="str">
            <v xml:space="preserve">UNIDAD </v>
          </cell>
          <cell r="D19">
            <v>13148</v>
          </cell>
        </row>
        <row r="20">
          <cell r="A20">
            <v>200.11</v>
          </cell>
          <cell r="B20" t="str">
            <v>SAND BLASTING - GRANALLADORA ARENA</v>
          </cell>
          <cell r="C20" t="str">
            <v>m2</v>
          </cell>
          <cell r="D20">
            <v>61428</v>
          </cell>
        </row>
        <row r="21">
          <cell r="A21">
            <v>200.12</v>
          </cell>
          <cell r="B21" t="str">
            <v>JARILLON</v>
          </cell>
          <cell r="C21" t="str">
            <v>M3</v>
          </cell>
        </row>
        <row r="22">
          <cell r="A22">
            <v>201.1</v>
          </cell>
          <cell r="B22" t="str">
            <v xml:space="preserve">DEMOLICIÓN DE EDIFICACIONES.            </v>
          </cell>
          <cell r="C22" t="str">
            <v>Glob</v>
          </cell>
          <cell r="D22">
            <v>4041226</v>
          </cell>
        </row>
        <row r="23">
          <cell r="A23">
            <v>201.2</v>
          </cell>
          <cell r="B23" t="str">
            <v xml:space="preserve">DEMOLICION DE ESTRUCTURAS.    </v>
          </cell>
          <cell r="C23" t="str">
            <v>Glob</v>
          </cell>
          <cell r="D23">
            <v>5565528</v>
          </cell>
        </row>
        <row r="24">
          <cell r="A24">
            <v>201.3</v>
          </cell>
          <cell r="B24" t="str">
            <v xml:space="preserve">DEMOLICION DE PAVIMENTOS RIGIDOS, PISOS, ANDENES Y BORDILLOS DE CONCRETO.   </v>
          </cell>
          <cell r="C24" t="str">
            <v>Glob</v>
          </cell>
          <cell r="D24">
            <v>156238</v>
          </cell>
        </row>
        <row r="25">
          <cell r="A25">
            <v>201.4</v>
          </cell>
          <cell r="B25" t="str">
            <v xml:space="preserve">DEMOLICION DE OBSTACULOS.   </v>
          </cell>
          <cell r="C25" t="str">
            <v>Glob</v>
          </cell>
          <cell r="D25">
            <v>102899</v>
          </cell>
        </row>
        <row r="26">
          <cell r="A26">
            <v>201.5</v>
          </cell>
          <cell r="B26" t="str">
            <v>DEMOLICIÓN DE EDIFICACIONES.</v>
          </cell>
          <cell r="C26" t="str">
            <v>U</v>
          </cell>
          <cell r="D26">
            <v>13106</v>
          </cell>
        </row>
        <row r="27">
          <cell r="A27">
            <v>201.6</v>
          </cell>
          <cell r="B27" t="str">
            <v xml:space="preserve">DEMOLICION DE ESTRUCTURAS. </v>
          </cell>
          <cell r="C27" t="str">
            <v>U</v>
          </cell>
          <cell r="D27">
            <v>5500658</v>
          </cell>
        </row>
        <row r="28">
          <cell r="A28">
            <v>201.7</v>
          </cell>
          <cell r="B28" t="str">
            <v>DEMOLICION DE ESTRUCTURAS.</v>
          </cell>
          <cell r="C28" t="str">
            <v>m3</v>
          </cell>
          <cell r="D28">
            <v>120599</v>
          </cell>
        </row>
        <row r="29">
          <cell r="A29">
            <v>201.8</v>
          </cell>
          <cell r="B29" t="str">
            <v>DEMOLICION DE PAVIMENTOS RIGIDOS</v>
          </cell>
          <cell r="C29" t="str">
            <v>m2</v>
          </cell>
          <cell r="D29">
            <v>41027</v>
          </cell>
        </row>
        <row r="30">
          <cell r="A30">
            <v>201.9</v>
          </cell>
          <cell r="B30" t="str">
            <v>DEMOLICION DE PISOS Y ANDENES DE CONCRETO</v>
          </cell>
          <cell r="C30" t="str">
            <v>m2</v>
          </cell>
          <cell r="D30">
            <v>17006</v>
          </cell>
        </row>
        <row r="31">
          <cell r="A31">
            <v>201.1</v>
          </cell>
          <cell r="B31" t="str">
            <v>DEMOLICION DE BORDILLOS DE CONCRETO</v>
          </cell>
          <cell r="C31" t="str">
            <v>m</v>
          </cell>
          <cell r="D31">
            <v>9585</v>
          </cell>
        </row>
        <row r="32">
          <cell r="A32">
            <v>201.11</v>
          </cell>
          <cell r="B32" t="str">
            <v xml:space="preserve">DESMONTAJE Y TRASLADO DE ESTRUCTURAS METALICAS. </v>
          </cell>
          <cell r="C32" t="str">
            <v>kg</v>
          </cell>
          <cell r="D32">
            <v>449</v>
          </cell>
        </row>
        <row r="33">
          <cell r="A33">
            <v>201.12</v>
          </cell>
          <cell r="B33" t="str">
            <v xml:space="preserve">REMOCION DE ESPECIES VEGETALES    </v>
          </cell>
          <cell r="C33" t="str">
            <v>U</v>
          </cell>
          <cell r="D33">
            <v>1071804</v>
          </cell>
        </row>
        <row r="34">
          <cell r="A34">
            <v>201.13</v>
          </cell>
          <cell r="B34" t="str">
            <v>REMOCION DE OBSTACULOS</v>
          </cell>
          <cell r="C34" t="str">
            <v>U</v>
          </cell>
          <cell r="D34">
            <v>1932715</v>
          </cell>
        </row>
        <row r="35">
          <cell r="A35">
            <v>201.14</v>
          </cell>
          <cell r="B35" t="str">
            <v xml:space="preserve">REMOCION DE DUCTOS DE SERVICIOS EXISTENTES    </v>
          </cell>
          <cell r="C35" t="str">
            <v>m</v>
          </cell>
          <cell r="D35">
            <v>25057</v>
          </cell>
        </row>
        <row r="36">
          <cell r="A36">
            <v>201.15</v>
          </cell>
          <cell r="B36" t="str">
            <v>REMOCION DE ALCANTARILLAS</v>
          </cell>
          <cell r="C36" t="str">
            <v>m</v>
          </cell>
          <cell r="D36">
            <v>57476</v>
          </cell>
        </row>
        <row r="37">
          <cell r="A37">
            <v>201.16</v>
          </cell>
          <cell r="B37" t="str">
            <v xml:space="preserve">REMOCION DE CERCAS DE ALAMBRE       </v>
          </cell>
          <cell r="C37" t="str">
            <v>m</v>
          </cell>
          <cell r="D37">
            <v>9044</v>
          </cell>
        </row>
        <row r="38">
          <cell r="A38">
            <v>201.17</v>
          </cell>
          <cell r="B38" t="str">
            <v xml:space="preserve">REMOCION DE OBSTACULOS. </v>
          </cell>
          <cell r="C38" t="str">
            <v>m</v>
          </cell>
          <cell r="D38">
            <v>41120</v>
          </cell>
        </row>
        <row r="39">
          <cell r="A39">
            <v>201.18</v>
          </cell>
          <cell r="B39" t="str">
            <v>TRASLADO DE POSTES</v>
          </cell>
          <cell r="C39" t="str">
            <v>U</v>
          </cell>
          <cell r="D39">
            <v>660570</v>
          </cell>
        </row>
        <row r="40">
          <cell r="A40">
            <v>201.19</v>
          </cell>
          <cell r="B40" t="str">
            <v>TRASLADO DE TORRES</v>
          </cell>
          <cell r="C40" t="str">
            <v>U</v>
          </cell>
          <cell r="D40">
            <v>1520334</v>
          </cell>
        </row>
        <row r="41">
          <cell r="A41">
            <v>201.2</v>
          </cell>
          <cell r="B41" t="str">
            <v>REMOCION DE RIELES</v>
          </cell>
          <cell r="C41" t="str">
            <v>m</v>
          </cell>
          <cell r="D41">
            <v>6826</v>
          </cell>
        </row>
        <row r="42">
          <cell r="A42">
            <v>201.21</v>
          </cell>
          <cell r="B42" t="str">
            <v>REMOCION DE DEFENSAS METALICAS</v>
          </cell>
          <cell r="C42" t="str">
            <v>m</v>
          </cell>
          <cell r="D42">
            <v>6469</v>
          </cell>
        </row>
        <row r="43">
          <cell r="A43">
            <v>201.22</v>
          </cell>
          <cell r="B43" t="str">
            <v>REMOCION DE BARRERAS DE SEGURIDAD</v>
          </cell>
          <cell r="C43" t="str">
            <v>m</v>
          </cell>
          <cell r="D43">
            <v>648732</v>
          </cell>
        </row>
        <row r="44">
          <cell r="A44">
            <v>210.1</v>
          </cell>
          <cell r="B44" t="str">
            <v xml:space="preserve">EXCAVACIÓN SIN CLASIFICAR DE LA EXPLANACIÓN Y CANALES </v>
          </cell>
          <cell r="C44" t="str">
            <v>m3</v>
          </cell>
          <cell r="D44">
            <v>10004</v>
          </cell>
        </row>
        <row r="45">
          <cell r="A45">
            <v>210.2</v>
          </cell>
          <cell r="B45" t="str">
            <v xml:space="preserve">EXCAVACION SIN CLASIFICAR DE PRESTAMOS </v>
          </cell>
          <cell r="C45" t="str">
            <v>m3</v>
          </cell>
          <cell r="D45">
            <v>13406</v>
          </cell>
        </row>
        <row r="46">
          <cell r="A46" t="str">
            <v>210,2,1</v>
          </cell>
          <cell r="B46" t="str">
            <v>EXCAVACION EN ROCA DE LA EXPLANACION Y CANALES.</v>
          </cell>
          <cell r="C46" t="str">
            <v>m3</v>
          </cell>
          <cell r="D46">
            <v>47702</v>
          </cell>
        </row>
        <row r="47">
          <cell r="A47" t="str">
            <v>210,2,2</v>
          </cell>
          <cell r="B47" t="str">
            <v xml:space="preserve">EXCAVACION EN MATERIAL COMUN DE LA EXPLANACION Y CANALES.  </v>
          </cell>
          <cell r="C47" t="str">
            <v>m3</v>
          </cell>
          <cell r="D47">
            <v>6867</v>
          </cell>
        </row>
        <row r="48">
          <cell r="A48" t="str">
            <v>210,2,3</v>
          </cell>
          <cell r="B48" t="str">
            <v>EXCAVACION EN ROCA DE PRESTAMOS</v>
          </cell>
          <cell r="C48" t="str">
            <v>m3</v>
          </cell>
          <cell r="D48">
            <v>51294</v>
          </cell>
        </row>
        <row r="49">
          <cell r="A49" t="str">
            <v>210,2,4</v>
          </cell>
          <cell r="B49" t="str">
            <v>EXCAVACION EN MATERIAL COMUN DE PRESTAMOS</v>
          </cell>
          <cell r="C49" t="str">
            <v>m3</v>
          </cell>
          <cell r="D49">
            <v>10089</v>
          </cell>
        </row>
        <row r="50">
          <cell r="A50">
            <v>211.1</v>
          </cell>
          <cell r="B50" t="str">
            <v>REMOCION DE DERRUMBES</v>
          </cell>
          <cell r="C50" t="str">
            <v>m3</v>
          </cell>
          <cell r="D50">
            <v>6754</v>
          </cell>
        </row>
        <row r="51">
          <cell r="A51">
            <v>220.1</v>
          </cell>
          <cell r="B51" t="str">
            <v>TERRAPLEN</v>
          </cell>
          <cell r="C51" t="str">
            <v>m3</v>
          </cell>
          <cell r="D51">
            <v>12667</v>
          </cell>
        </row>
        <row r="52">
          <cell r="A52">
            <v>221.1</v>
          </cell>
          <cell r="B52" t="str">
            <v>PEDRAPLEN COMPACTO</v>
          </cell>
          <cell r="C52" t="str">
            <v>m3</v>
          </cell>
          <cell r="D52">
            <v>15534</v>
          </cell>
        </row>
        <row r="53">
          <cell r="A53">
            <v>221.2</v>
          </cell>
          <cell r="B53" t="str">
            <v>PEDRAPLEN SUELTO</v>
          </cell>
          <cell r="C53" t="str">
            <v>m3</v>
          </cell>
          <cell r="D53">
            <v>7934</v>
          </cell>
        </row>
        <row r="54">
          <cell r="A54">
            <v>230.1</v>
          </cell>
          <cell r="B54" t="str">
            <v>MEJORAMIENTO DE LA SUBRASANTE INVOLUCRANDO SUELO EXISTENTE</v>
          </cell>
          <cell r="C54" t="str">
            <v>m2</v>
          </cell>
          <cell r="D54">
            <v>1217</v>
          </cell>
        </row>
        <row r="55">
          <cell r="A55">
            <v>230.2</v>
          </cell>
          <cell r="B55" t="str">
            <v>MEJORAMIENTO DE LA SUBRASANTE ADICIONANDO MATERIAL</v>
          </cell>
          <cell r="C55" t="str">
            <v>m3</v>
          </cell>
          <cell r="D55">
            <v>12951</v>
          </cell>
        </row>
        <row r="56">
          <cell r="A56">
            <v>231.1</v>
          </cell>
          <cell r="B56" t="str">
            <v>GEOTEXTIL PARA SEPARACION DE SUELOS DE SUBRASANTE Y CAPAS GRANULARES</v>
          </cell>
          <cell r="C56" t="str">
            <v>m2</v>
          </cell>
          <cell r="D56">
            <v>6879</v>
          </cell>
        </row>
        <row r="57">
          <cell r="A57">
            <v>232.1</v>
          </cell>
          <cell r="B57" t="str">
            <v>GEOTEXTIL PARA ESTABILIZACION DE SUELOS DE SUBRASANTE Y CAPAS GRANULARES</v>
          </cell>
          <cell r="C57" t="str">
            <v>m2</v>
          </cell>
          <cell r="D57">
            <v>7139</v>
          </cell>
        </row>
        <row r="58">
          <cell r="A58">
            <v>234.1</v>
          </cell>
          <cell r="B58" t="str">
            <v>AFINAMIENTO DE TALUDES</v>
          </cell>
          <cell r="C58" t="str">
            <v>m2</v>
          </cell>
          <cell r="D58">
            <v>3520</v>
          </cell>
        </row>
        <row r="59">
          <cell r="A59">
            <v>310.10000000000002</v>
          </cell>
          <cell r="B59" t="str">
            <v>CONFORMACION DE LA CALZADA EXISTENTE</v>
          </cell>
          <cell r="C59" t="str">
            <v>m2</v>
          </cell>
          <cell r="D59">
            <v>546</v>
          </cell>
        </row>
        <row r="60">
          <cell r="A60">
            <v>311.10000000000002</v>
          </cell>
          <cell r="B60" t="str">
            <v>AFIRMADO</v>
          </cell>
          <cell r="C60" t="str">
            <v>m3</v>
          </cell>
          <cell r="D60">
            <v>62185</v>
          </cell>
        </row>
        <row r="61">
          <cell r="A61">
            <v>312.10000000000002</v>
          </cell>
          <cell r="B61" t="str">
            <v>TRATAMIENTO PALIATIVO DE POLVO APLICADO EN FORMA SOLIDA DE OJUELAS</v>
          </cell>
          <cell r="C61" t="str">
            <v>kg</v>
          </cell>
          <cell r="D61">
            <v>8420</v>
          </cell>
        </row>
        <row r="62">
          <cell r="A62">
            <v>312.2</v>
          </cell>
          <cell r="B62" t="str">
            <v>TRATAMIENTO PALIATIVO DE POLVO APLICADO EN FORMA SOLIDA DE ESFERAS</v>
          </cell>
          <cell r="C62" t="str">
            <v>kg</v>
          </cell>
          <cell r="D62">
            <v>5554</v>
          </cell>
        </row>
        <row r="63">
          <cell r="A63">
            <v>312.3</v>
          </cell>
          <cell r="B63" t="str">
            <v>TRATAMIENTO PALIATIVO DE POLVO APLICADO EN FORMA LIQUIDA</v>
          </cell>
          <cell r="C63" t="str">
            <v>lt</v>
          </cell>
          <cell r="D63">
            <v>655</v>
          </cell>
        </row>
        <row r="64">
          <cell r="A64">
            <v>312.39999999999998</v>
          </cell>
          <cell r="B64" t="str">
            <v>MATERIAL GRANULAR DE ADICION</v>
          </cell>
          <cell r="C64" t="str">
            <v>m3</v>
          </cell>
          <cell r="D64">
            <v>85837</v>
          </cell>
        </row>
        <row r="65">
          <cell r="A65">
            <v>320.10000000000002</v>
          </cell>
          <cell r="B65" t="str">
            <v xml:space="preserve">SUBBASE GRANULAR </v>
          </cell>
          <cell r="C65" t="str">
            <v>m3</v>
          </cell>
          <cell r="D65">
            <v>122940</v>
          </cell>
        </row>
        <row r="66">
          <cell r="A66">
            <v>320.2</v>
          </cell>
          <cell r="B66" t="str">
            <v>SUBBASE GRANULAR PARA BACHEO</v>
          </cell>
          <cell r="C66" t="str">
            <v>m3</v>
          </cell>
          <cell r="D66">
            <v>143184</v>
          </cell>
        </row>
        <row r="67">
          <cell r="A67">
            <v>330.1</v>
          </cell>
          <cell r="B67" t="str">
            <v>BASE GRANULAR</v>
          </cell>
          <cell r="C67" t="str">
            <v>m3</v>
          </cell>
          <cell r="D67">
            <v>130983</v>
          </cell>
        </row>
        <row r="68">
          <cell r="A68">
            <v>330.2</v>
          </cell>
          <cell r="B68" t="str">
            <v>BASE GRANULAR PARA BACHEO</v>
          </cell>
          <cell r="C68" t="str">
            <v>m3</v>
          </cell>
          <cell r="D68">
            <v>145836</v>
          </cell>
        </row>
        <row r="69">
          <cell r="A69">
            <v>340.1</v>
          </cell>
          <cell r="B69" t="str">
            <v>BASE ESTABILIZADA CON EMULSION ASFAltICA BEE-1</v>
          </cell>
          <cell r="C69" t="str">
            <v>m3</v>
          </cell>
          <cell r="D69">
            <v>508474</v>
          </cell>
        </row>
        <row r="70">
          <cell r="A70">
            <v>340.2</v>
          </cell>
          <cell r="B70" t="str">
            <v>BASE ESTABILIZADA CON EMULSION ASFAltICA BEE-2</v>
          </cell>
          <cell r="C70" t="str">
            <v>m3</v>
          </cell>
          <cell r="D70">
            <v>539367</v>
          </cell>
        </row>
        <row r="71">
          <cell r="A71">
            <v>340.3</v>
          </cell>
          <cell r="B71" t="str">
            <v>BASE ESTABILIZADA CON EMULSION ASFAltICA BEE-3</v>
          </cell>
          <cell r="C71" t="str">
            <v>m3</v>
          </cell>
          <cell r="D71">
            <v>569267</v>
          </cell>
        </row>
        <row r="72">
          <cell r="A72">
            <v>341.1</v>
          </cell>
          <cell r="B72" t="str">
            <v>BASE ESTABILIZADA CON CEMENTO PORTLAND</v>
          </cell>
          <cell r="C72" t="str">
            <v>m3</v>
          </cell>
          <cell r="D72">
            <v>79850</v>
          </cell>
        </row>
        <row r="73">
          <cell r="A73">
            <v>341.2</v>
          </cell>
          <cell r="B73" t="str">
            <v>CEMENTO PORTLAND</v>
          </cell>
          <cell r="C73" t="str">
            <v>kg</v>
          </cell>
          <cell r="D73">
            <v>520</v>
          </cell>
        </row>
        <row r="74">
          <cell r="A74">
            <v>342.1</v>
          </cell>
          <cell r="B74" t="str">
            <v>BASE DE CONCRETO HIDARULICO</v>
          </cell>
          <cell r="C74" t="str">
            <v>m3</v>
          </cell>
          <cell r="D74">
            <v>366529</v>
          </cell>
        </row>
        <row r="75">
          <cell r="A75">
            <v>410.1</v>
          </cell>
          <cell r="B75" t="str">
            <v>CEMENTO ASFAltICO DE PENETRACION 60-70</v>
          </cell>
          <cell r="C75" t="str">
            <v>kg</v>
          </cell>
          <cell r="D75">
            <v>1856</v>
          </cell>
        </row>
        <row r="76">
          <cell r="A76">
            <v>410.2</v>
          </cell>
          <cell r="B76" t="str">
            <v>CEMENTO ASFAltICO DE PENETRACION 80-100</v>
          </cell>
          <cell r="C76" t="str">
            <v>kg</v>
          </cell>
          <cell r="D76">
            <v>2354</v>
          </cell>
        </row>
        <row r="77">
          <cell r="A77">
            <v>411.1</v>
          </cell>
          <cell r="B77" t="str">
            <v>EMULSION ASFAltICA DE ROTURA MEDIA CRM</v>
          </cell>
          <cell r="C77" t="str">
            <v>lt</v>
          </cell>
          <cell r="D77">
            <v>3413</v>
          </cell>
        </row>
        <row r="78">
          <cell r="A78">
            <v>411.2</v>
          </cell>
          <cell r="B78" t="str">
            <v>EMULSION ASFAltICA DE ROTURA LENTA CRL</v>
          </cell>
          <cell r="C78" t="str">
            <v>lt</v>
          </cell>
          <cell r="D78">
            <v>3140</v>
          </cell>
        </row>
        <row r="79">
          <cell r="A79">
            <v>411.3</v>
          </cell>
          <cell r="B79" t="str">
            <v>EMULSION ASFAltICA DE ROTURA LENTA CRL-1H</v>
          </cell>
          <cell r="C79" t="str">
            <v>lt</v>
          </cell>
          <cell r="D79">
            <v>3140</v>
          </cell>
        </row>
        <row r="80">
          <cell r="A80">
            <v>414.1</v>
          </cell>
          <cell r="B80" t="str">
            <v>CEMENTO ASFAltICO MODIFICADO CON POLIMEROS TIPO 1</v>
          </cell>
          <cell r="C80" t="str">
            <v>kg</v>
          </cell>
          <cell r="D80">
            <v>2917</v>
          </cell>
        </row>
        <row r="81">
          <cell r="A81">
            <v>414.2</v>
          </cell>
          <cell r="B81" t="str">
            <v>CEMENTO ASFAltICO MODIFICADO CON POLIMEROS TIPO II</v>
          </cell>
          <cell r="C81" t="str">
            <v>kg</v>
          </cell>
          <cell r="D81">
            <v>3050</v>
          </cell>
        </row>
        <row r="82">
          <cell r="A82">
            <v>414.3</v>
          </cell>
          <cell r="B82" t="str">
            <v>CEMENTO ASFAltICO MODIFICADO CON POLIMEROS TIPO III</v>
          </cell>
          <cell r="C82" t="str">
            <v>kg</v>
          </cell>
          <cell r="D82">
            <v>3182</v>
          </cell>
        </row>
        <row r="83">
          <cell r="A83">
            <v>414.4</v>
          </cell>
          <cell r="B83" t="str">
            <v>CEMENTO ASFAltICO MODIFICADO CON POLIMEROS TIPO IV</v>
          </cell>
          <cell r="C83" t="str">
            <v>kg</v>
          </cell>
          <cell r="D83">
            <v>3580</v>
          </cell>
        </row>
        <row r="84">
          <cell r="A84">
            <v>414.5</v>
          </cell>
          <cell r="B84" t="str">
            <v>CEMENTO ASFAltICO MODIFICADO CON POLIMEROS TIPO V</v>
          </cell>
          <cell r="C84" t="str">
            <v>kg</v>
          </cell>
          <cell r="D84">
            <v>3580</v>
          </cell>
        </row>
        <row r="85">
          <cell r="A85">
            <v>415.1</v>
          </cell>
          <cell r="B85" t="str">
            <v>EMULSION ASFAltICA DE ROTURA MEDIA MODIFICADA CON POLIMEROS CRMm</v>
          </cell>
          <cell r="C85" t="str">
            <v>lt</v>
          </cell>
          <cell r="D85">
            <v>3315</v>
          </cell>
        </row>
        <row r="86">
          <cell r="A86">
            <v>420.1</v>
          </cell>
          <cell r="B86" t="str">
            <v>RIEGO DE IMPRIMACION CON EMULSION ASFAltICA</v>
          </cell>
          <cell r="C86" t="str">
            <v>m2</v>
          </cell>
          <cell r="D86">
            <v>2628</v>
          </cell>
        </row>
        <row r="87">
          <cell r="A87">
            <v>420.2</v>
          </cell>
          <cell r="B87" t="str">
            <v>RIEGO DE IMPRIMACION CON ASFAltO LIQUIDO</v>
          </cell>
          <cell r="C87" t="str">
            <v>m2</v>
          </cell>
          <cell r="D87">
            <v>3506</v>
          </cell>
        </row>
        <row r="88">
          <cell r="A88">
            <v>421.1</v>
          </cell>
          <cell r="B88" t="str">
            <v>RIEGO DE LIGA CON EMULSION ASFAltICA CRR-1</v>
          </cell>
          <cell r="C88" t="str">
            <v>m2</v>
          </cell>
          <cell r="D88">
            <v>1432</v>
          </cell>
        </row>
        <row r="89">
          <cell r="A89">
            <v>421.2</v>
          </cell>
          <cell r="B89" t="str">
            <v>RIEGO DE LIGA CON EMULSION ASFAltICA CRR-2</v>
          </cell>
          <cell r="C89" t="str">
            <v>m2</v>
          </cell>
          <cell r="D89">
            <v>1341</v>
          </cell>
        </row>
        <row r="90">
          <cell r="A90">
            <v>421.3</v>
          </cell>
          <cell r="B90" t="str">
            <v>RIEGO DE LIGA CON EMULSION MODIFICADA CON POLIMEROS CRR-1M</v>
          </cell>
          <cell r="C90" t="str">
            <v>m2</v>
          </cell>
          <cell r="D90">
            <v>1113</v>
          </cell>
        </row>
        <row r="91">
          <cell r="A91">
            <v>421.4</v>
          </cell>
          <cell r="B91" t="str">
            <v>RIEGO DE LIGA CON EMULSION MODIFICADA CON POLIMEROS CRR-2M</v>
          </cell>
          <cell r="C91" t="str">
            <v>m2</v>
          </cell>
          <cell r="D91">
            <v>1432</v>
          </cell>
        </row>
        <row r="92">
          <cell r="A92">
            <v>430.1</v>
          </cell>
          <cell r="B92" t="str">
            <v>TRATAMIENTO SUPERFICIAL SIMPLE CON EMULSION CRR-2</v>
          </cell>
          <cell r="C92" t="str">
            <v>m2</v>
          </cell>
          <cell r="D92">
            <v>11677</v>
          </cell>
        </row>
        <row r="93">
          <cell r="A93">
            <v>430.2</v>
          </cell>
          <cell r="B93" t="str">
            <v>TRATAMIENTO SUPERFICIAL SIMPLE CON EMULSION CRR-2M</v>
          </cell>
          <cell r="C93" t="str">
            <v>m2</v>
          </cell>
          <cell r="D93">
            <v>12077</v>
          </cell>
        </row>
        <row r="94">
          <cell r="A94">
            <v>431.1</v>
          </cell>
          <cell r="B94" t="str">
            <v>TRATAMIENTO SUPERFICIAL DOBLE CON EMULSION CRR-2</v>
          </cell>
          <cell r="C94" t="str">
            <v>m2</v>
          </cell>
          <cell r="D94">
            <v>19497</v>
          </cell>
        </row>
        <row r="95">
          <cell r="A95">
            <v>431.2</v>
          </cell>
          <cell r="B95" t="str">
            <v>TRATAMIENTO SUPERFICIAL DOBLE CON EMULSION CRR-2M</v>
          </cell>
          <cell r="C95" t="str">
            <v>m2</v>
          </cell>
          <cell r="D95">
            <v>20602</v>
          </cell>
        </row>
        <row r="96">
          <cell r="A96">
            <v>432.1</v>
          </cell>
          <cell r="B96" t="str">
            <v>SELLO DE ARENA-ASFAltO CON EMULSION CRR-2</v>
          </cell>
          <cell r="C96" t="str">
            <v>m2</v>
          </cell>
          <cell r="D96">
            <v>6117</v>
          </cell>
        </row>
        <row r="97">
          <cell r="A97">
            <v>432.2</v>
          </cell>
          <cell r="B97" t="str">
            <v>SELLO DE ARENA-ASFAltO CON EMULSION CRR-2m</v>
          </cell>
          <cell r="C97" t="str">
            <v>m2</v>
          </cell>
          <cell r="D97">
            <v>6429</v>
          </cell>
        </row>
        <row r="98">
          <cell r="A98">
            <v>433.1</v>
          </cell>
          <cell r="B98" t="str">
            <v>LECHaDA ASFAltICA CON EMULSION CRL-1h LA-1</v>
          </cell>
          <cell r="C98" t="str">
            <v>m2</v>
          </cell>
          <cell r="D98">
            <v>7150</v>
          </cell>
        </row>
        <row r="99">
          <cell r="A99">
            <v>433.2</v>
          </cell>
          <cell r="B99" t="str">
            <v>LECHaDA ASFAltICA CON EMULSION CRL-1h LA-2</v>
          </cell>
          <cell r="C99" t="str">
            <v>m2</v>
          </cell>
          <cell r="D99">
            <v>9004</v>
          </cell>
        </row>
        <row r="100">
          <cell r="A100">
            <v>433.3</v>
          </cell>
          <cell r="B100" t="str">
            <v>LECHaDA ASFAltICA CON EMULSION CRL-1h LA-3</v>
          </cell>
          <cell r="C100" t="str">
            <v>m2</v>
          </cell>
          <cell r="D100">
            <v>10240</v>
          </cell>
        </row>
        <row r="101">
          <cell r="A101">
            <v>433.4</v>
          </cell>
          <cell r="B101" t="str">
            <v>LECHaDA ASFAltICA CON EMULSION CRL-1h LA-4</v>
          </cell>
          <cell r="C101" t="str">
            <v>m2</v>
          </cell>
          <cell r="D101">
            <v>10883</v>
          </cell>
        </row>
        <row r="102">
          <cell r="A102">
            <v>433.5</v>
          </cell>
          <cell r="B102" t="str">
            <v>LECHaDA ASFAltICA CON EMULSION CRL-1hm LA-1</v>
          </cell>
          <cell r="C102" t="str">
            <v>m2</v>
          </cell>
          <cell r="D102">
            <v>6301</v>
          </cell>
        </row>
        <row r="103">
          <cell r="A103">
            <v>433.6</v>
          </cell>
          <cell r="B103" t="str">
            <v>LECHaDA ASFAltICA CON EMULSION CRL-1hm LA-2</v>
          </cell>
          <cell r="C103" t="str">
            <v>m2</v>
          </cell>
          <cell r="D103">
            <v>7202</v>
          </cell>
        </row>
        <row r="104">
          <cell r="A104">
            <v>433.7</v>
          </cell>
          <cell r="B104" t="str">
            <v>LECHaDA ASFAltICA CON EMULSION CRL-1hm LA-3</v>
          </cell>
          <cell r="C104" t="str">
            <v>m2</v>
          </cell>
          <cell r="D104">
            <v>7897</v>
          </cell>
        </row>
        <row r="105">
          <cell r="A105">
            <v>433.8</v>
          </cell>
          <cell r="B105" t="str">
            <v>LECHaDA ASFAltICA CON EMULSION CRL-1hm LA-4</v>
          </cell>
          <cell r="C105" t="str">
            <v>m2</v>
          </cell>
          <cell r="D105">
            <v>8181</v>
          </cell>
        </row>
        <row r="106">
          <cell r="A106">
            <v>440.1</v>
          </cell>
          <cell r="B106" t="str">
            <v>MEZCLA DENSA EN FRIO MDF-1</v>
          </cell>
          <cell r="C106" t="str">
            <v>m3</v>
          </cell>
          <cell r="D106">
            <v>169071</v>
          </cell>
        </row>
        <row r="107">
          <cell r="A107">
            <v>440.2</v>
          </cell>
          <cell r="B107" t="str">
            <v>MEZCLA DENSA EN FRIO MDF-2</v>
          </cell>
          <cell r="C107" t="str">
            <v>m3</v>
          </cell>
          <cell r="D107">
            <v>169071</v>
          </cell>
        </row>
        <row r="108">
          <cell r="A108">
            <v>440.3</v>
          </cell>
          <cell r="B108" t="str">
            <v>MEZCLA DENSA EN FRIO MDF-3</v>
          </cell>
          <cell r="C108" t="str">
            <v>m3</v>
          </cell>
          <cell r="D108">
            <v>173109</v>
          </cell>
        </row>
        <row r="109">
          <cell r="A109">
            <v>440.4</v>
          </cell>
          <cell r="B109" t="str">
            <v>MEZCLA DENSA EN FRIO PARA BACHEO</v>
          </cell>
          <cell r="C109" t="str">
            <v>m3</v>
          </cell>
          <cell r="D109">
            <v>300165</v>
          </cell>
        </row>
        <row r="110">
          <cell r="A110">
            <v>441.1</v>
          </cell>
          <cell r="B110" t="str">
            <v>MEZCLA ABIERTA EN FRIO TIPO MAF-1</v>
          </cell>
          <cell r="C110" t="str">
            <v>m3</v>
          </cell>
          <cell r="D110">
            <v>169071</v>
          </cell>
        </row>
        <row r="111">
          <cell r="A111">
            <v>441.2</v>
          </cell>
          <cell r="B111" t="str">
            <v>MEZCLA ABIERTA EN FRIO TIPO MAF-2</v>
          </cell>
          <cell r="C111" t="str">
            <v>m3</v>
          </cell>
          <cell r="D111">
            <v>171342</v>
          </cell>
        </row>
        <row r="112">
          <cell r="A112">
            <v>441.3</v>
          </cell>
          <cell r="B112" t="str">
            <v>MEZCLA ABIERTA EN FRIO TIPO MAF-3</v>
          </cell>
          <cell r="C112" t="str">
            <v>m3</v>
          </cell>
          <cell r="D112">
            <v>173109</v>
          </cell>
        </row>
        <row r="113">
          <cell r="A113">
            <v>441.4</v>
          </cell>
          <cell r="B113" t="str">
            <v>MEZCLA ABIERTA EN FRIO PARA BACHEO</v>
          </cell>
          <cell r="C113" t="str">
            <v>m3</v>
          </cell>
          <cell r="D113">
            <v>309915</v>
          </cell>
        </row>
        <row r="114">
          <cell r="A114">
            <v>450.1</v>
          </cell>
          <cell r="B114" t="str">
            <v>MEZCLA DENSA EN CALIENTE MDC-1</v>
          </cell>
          <cell r="C114" t="str">
            <v>m3</v>
          </cell>
          <cell r="D114">
            <v>479801</v>
          </cell>
        </row>
        <row r="115">
          <cell r="A115">
            <v>450.2</v>
          </cell>
          <cell r="B115" t="str">
            <v>MEZCLA DENSA EN CALIENTE MDC-2</v>
          </cell>
          <cell r="C115" t="str">
            <v>m3</v>
          </cell>
          <cell r="D115">
            <v>479801</v>
          </cell>
        </row>
        <row r="116">
          <cell r="A116" t="str">
            <v>450,2P</v>
          </cell>
          <cell r="B116" t="str">
            <v>MEZCLA DENSA EN CALIENTE MDC-2</v>
          </cell>
          <cell r="C116" t="str">
            <v>m3</v>
          </cell>
          <cell r="D116">
            <v>551021</v>
          </cell>
        </row>
        <row r="117">
          <cell r="A117">
            <v>450.3</v>
          </cell>
          <cell r="B117" t="str">
            <v>MEZCLA DENSA EN CALIENTE MDC-3</v>
          </cell>
          <cell r="C117" t="str">
            <v>m3</v>
          </cell>
          <cell r="D117">
            <v>479801</v>
          </cell>
        </row>
        <row r="118">
          <cell r="A118">
            <v>450.4</v>
          </cell>
          <cell r="B118" t="str">
            <v>MEZCLA SEMIDENSA EN CALIENTE TIPO MSC-1</v>
          </cell>
          <cell r="C118" t="str">
            <v>m3</v>
          </cell>
          <cell r="D118">
            <v>479801</v>
          </cell>
        </row>
        <row r="119">
          <cell r="A119">
            <v>450.5</v>
          </cell>
          <cell r="B119" t="str">
            <v>MEZCLA SEMIDENSA EN CALIENTE TIPO MSC-2</v>
          </cell>
          <cell r="C119" t="str">
            <v>m3</v>
          </cell>
          <cell r="D119">
            <v>479801</v>
          </cell>
        </row>
        <row r="120">
          <cell r="A120">
            <v>450.6</v>
          </cell>
          <cell r="B120" t="str">
            <v>MEZCLA GRUESA EN CALIENTE TIPO MGC-0</v>
          </cell>
          <cell r="C120" t="str">
            <v>m3</v>
          </cell>
          <cell r="D120">
            <v>479801</v>
          </cell>
        </row>
        <row r="121">
          <cell r="A121">
            <v>450.7</v>
          </cell>
          <cell r="B121" t="str">
            <v>MEZCLA GRUESA EN CALIENTE TIPO MGC-1</v>
          </cell>
          <cell r="C121" t="str">
            <v>m3</v>
          </cell>
          <cell r="D121">
            <v>479801</v>
          </cell>
        </row>
        <row r="122">
          <cell r="A122">
            <v>450.8</v>
          </cell>
          <cell r="B122" t="str">
            <v>MEZCLA DE AltO MODULO</v>
          </cell>
          <cell r="C122" t="str">
            <v>m3</v>
          </cell>
          <cell r="D122">
            <v>479801</v>
          </cell>
        </row>
        <row r="123">
          <cell r="A123">
            <v>450.9</v>
          </cell>
          <cell r="B123" t="str">
            <v>MEZCLA DENSA PARA BACHEO</v>
          </cell>
          <cell r="C123" t="str">
            <v>m3</v>
          </cell>
          <cell r="D123">
            <v>834654</v>
          </cell>
        </row>
        <row r="124">
          <cell r="A124">
            <v>451.1</v>
          </cell>
          <cell r="B124" t="str">
            <v>MEZCLA ABIERTA EN CALIENTE TIPO MAC-1</v>
          </cell>
          <cell r="C124" t="str">
            <v>m3</v>
          </cell>
          <cell r="D124">
            <v>479801</v>
          </cell>
        </row>
        <row r="125">
          <cell r="A125">
            <v>451.2</v>
          </cell>
          <cell r="B125" t="str">
            <v>MEZCLA ABIERTA EN CALIENTE TIPO MAC-2</v>
          </cell>
          <cell r="C125" t="str">
            <v>m3</v>
          </cell>
          <cell r="D125">
            <v>479801</v>
          </cell>
        </row>
        <row r="126">
          <cell r="A126">
            <v>451.3</v>
          </cell>
          <cell r="B126" t="str">
            <v>MEZCLA ABIERTA EN CALIENTE TIPO MAC-3</v>
          </cell>
          <cell r="C126" t="str">
            <v>m3</v>
          </cell>
          <cell r="D126">
            <v>479801</v>
          </cell>
        </row>
        <row r="127">
          <cell r="A127">
            <v>451.4</v>
          </cell>
          <cell r="B127" t="str">
            <v>MEZCLA ABIERTA EN CALIENTE TIPO MAC-3 PARA BACHEO</v>
          </cell>
          <cell r="C127" t="str">
            <v>m3</v>
          </cell>
          <cell r="D127">
            <v>932327</v>
          </cell>
        </row>
        <row r="128">
          <cell r="A128">
            <v>452.1</v>
          </cell>
          <cell r="B128" t="str">
            <v>MEZCLA DISCONTINUA EN CALIENTE TIPO M-1</v>
          </cell>
          <cell r="C128" t="str">
            <v>m3</v>
          </cell>
          <cell r="D128">
            <v>479801</v>
          </cell>
        </row>
        <row r="129">
          <cell r="A129">
            <v>452.2</v>
          </cell>
          <cell r="B129" t="str">
            <v>MEZCLA DISCONTINUA EN CALIENTE TIPO M-2</v>
          </cell>
          <cell r="C129" t="str">
            <v>m3</v>
          </cell>
          <cell r="D129">
            <v>479801</v>
          </cell>
        </row>
        <row r="130">
          <cell r="A130">
            <v>452.3</v>
          </cell>
          <cell r="B130" t="str">
            <v>MEZCLA DISCONTINUA EN CALIENTE TIPO F-1</v>
          </cell>
          <cell r="C130" t="str">
            <v>m3</v>
          </cell>
          <cell r="D130">
            <v>479801</v>
          </cell>
        </row>
        <row r="131">
          <cell r="A131">
            <v>452.4</v>
          </cell>
          <cell r="B131" t="str">
            <v>MEZCLA DISCONTINUA EN CALIENTE TIPO F-2</v>
          </cell>
          <cell r="C131" t="str">
            <v>m3</v>
          </cell>
          <cell r="D131">
            <v>479801</v>
          </cell>
        </row>
        <row r="132">
          <cell r="A132">
            <v>453.1</v>
          </cell>
          <cell r="B132" t="str">
            <v>MEZCLA DRENANTE</v>
          </cell>
          <cell r="C132" t="str">
            <v>m3</v>
          </cell>
          <cell r="D132">
            <v>479801</v>
          </cell>
        </row>
        <row r="133">
          <cell r="A133">
            <v>460.1</v>
          </cell>
          <cell r="B133" t="str">
            <v>FRESADO DE UN PAVIMENTO ASFAltICO</v>
          </cell>
          <cell r="C133" t="str">
            <v>m2</v>
          </cell>
          <cell r="D133">
            <v>3418</v>
          </cell>
        </row>
        <row r="134">
          <cell r="A134">
            <v>461.1</v>
          </cell>
          <cell r="B134" t="str">
            <v>PAVIMENTO RECICLADO EN FRIO EN EL LUGAR CON EMULSION ASFAltICA</v>
          </cell>
          <cell r="C134" t="str">
            <v>m3</v>
          </cell>
          <cell r="D134">
            <v>186675</v>
          </cell>
        </row>
        <row r="135">
          <cell r="A135">
            <v>461.2</v>
          </cell>
          <cell r="B135" t="str">
            <v>PAVIMENTO RECICLADO EN FRIO EN EL LUGAR CON CEMENTO ASFAltICO ESPUMADO</v>
          </cell>
          <cell r="C135" t="str">
            <v>m3</v>
          </cell>
          <cell r="D135">
            <v>112672</v>
          </cell>
        </row>
        <row r="136">
          <cell r="A136">
            <v>462.1</v>
          </cell>
          <cell r="B136" t="str">
            <v>MEZCLA ASFAltICA RECICLADA EN CALIENTE  DEL TIPO MDC-2</v>
          </cell>
          <cell r="C136" t="str">
            <v>m3</v>
          </cell>
          <cell r="D136">
            <v>261720</v>
          </cell>
        </row>
        <row r="137">
          <cell r="A137">
            <v>462.2</v>
          </cell>
          <cell r="B137" t="str">
            <v>MEZCLA ASFAltICA RECICLADA EN CALIENTE  PARA BACHEO</v>
          </cell>
          <cell r="C137" t="str">
            <v>m3</v>
          </cell>
          <cell r="D137">
            <v>14808</v>
          </cell>
        </row>
        <row r="138">
          <cell r="A138">
            <v>464.1</v>
          </cell>
          <cell r="B138" t="str">
            <v>GEOTEXTIL PARA REHaBILITACION DE PAVIMENTOS ASFAltICOS</v>
          </cell>
          <cell r="C138" t="str">
            <v>m2</v>
          </cell>
          <cell r="D138">
            <v>7409</v>
          </cell>
        </row>
        <row r="139">
          <cell r="A139">
            <v>464.2</v>
          </cell>
          <cell r="B139" t="str">
            <v>SUMINISTRO DE CEMENTO ASFAltICO</v>
          </cell>
          <cell r="C139" t="str">
            <v>kg</v>
          </cell>
          <cell r="D139">
            <v>2344</v>
          </cell>
        </row>
        <row r="140">
          <cell r="A140">
            <v>464.3</v>
          </cell>
          <cell r="B140" t="str">
            <v>SUMINISTRO DE EMULSION ASFAltICA CONVENCIONAL</v>
          </cell>
          <cell r="C140" t="str">
            <v>lt</v>
          </cell>
          <cell r="D140">
            <v>3537</v>
          </cell>
        </row>
        <row r="141">
          <cell r="A141">
            <v>464.4</v>
          </cell>
          <cell r="B141" t="str">
            <v>SUMINISTRO DE EMULSION ASFAltICA MODIFICADA CON POLIMEROS</v>
          </cell>
          <cell r="C141" t="str">
            <v>lt</v>
          </cell>
          <cell r="D141">
            <v>3396</v>
          </cell>
        </row>
        <row r="142">
          <cell r="A142">
            <v>465.1</v>
          </cell>
          <cell r="B142" t="str">
            <v>EXCAVACION PARA REPARACION DE PVTO ASFAltICO EXISTENTE</v>
          </cell>
          <cell r="C142" t="str">
            <v>m3</v>
          </cell>
          <cell r="D142">
            <v>85011</v>
          </cell>
        </row>
        <row r="143">
          <cell r="A143">
            <v>466.1</v>
          </cell>
          <cell r="B143" t="str">
            <v xml:space="preserve">SELLO DE GRIETAS EN PAVIMENTO ASFAltICO SIN RUTEO     </v>
          </cell>
          <cell r="C143" t="str">
            <v>M</v>
          </cell>
          <cell r="D143">
            <v>11855</v>
          </cell>
        </row>
        <row r="144">
          <cell r="A144">
            <v>466.2</v>
          </cell>
          <cell r="B144" t="str">
            <v xml:space="preserve">SELLO DE GRIETAS EN PAVIMENTO ASFAltICO CON RUTEO     </v>
          </cell>
          <cell r="C144" t="str">
            <v>M</v>
          </cell>
          <cell r="D144">
            <v>18875</v>
          </cell>
        </row>
        <row r="145">
          <cell r="A145">
            <v>500.1</v>
          </cell>
          <cell r="B145" t="str">
            <v>PAVIMENTO DE CONCRETO HIDRAULICO</v>
          </cell>
          <cell r="C145" t="str">
            <v>m3</v>
          </cell>
          <cell r="D145">
            <v>769394</v>
          </cell>
        </row>
        <row r="146">
          <cell r="A146">
            <v>501.1</v>
          </cell>
          <cell r="B146" t="str">
            <v>CEMENTO PORTLAN D NORMAL</v>
          </cell>
          <cell r="C146" t="str">
            <v>kg</v>
          </cell>
          <cell r="D146">
            <v>520</v>
          </cell>
        </row>
        <row r="147">
          <cell r="A147">
            <v>510.1</v>
          </cell>
          <cell r="B147" t="str">
            <v>PAVIMENTO DE ADOQUINES DE CONCRETO</v>
          </cell>
          <cell r="C147" t="str">
            <v>m2</v>
          </cell>
          <cell r="D147">
            <v>56893</v>
          </cell>
        </row>
        <row r="148">
          <cell r="A148">
            <v>600.1</v>
          </cell>
          <cell r="B148" t="str">
            <v>EXCAVACIONES VARIAS SIN CLASIFICAR</v>
          </cell>
          <cell r="C148" t="str">
            <v>m3</v>
          </cell>
          <cell r="D148">
            <v>16449</v>
          </cell>
        </row>
        <row r="149">
          <cell r="A149">
            <v>600.20000000000005</v>
          </cell>
          <cell r="B149" t="str">
            <v>EXCAVACIONES VARIAS EN ROCA EN SECO</v>
          </cell>
          <cell r="C149" t="str">
            <v>m3</v>
          </cell>
          <cell r="D149">
            <v>62432</v>
          </cell>
        </row>
        <row r="150">
          <cell r="A150">
            <v>600.29999999999995</v>
          </cell>
          <cell r="B150" t="str">
            <v>EXCAVACIONES VARIAS EN ROCA BAJO AGUA</v>
          </cell>
          <cell r="C150" t="str">
            <v>m3</v>
          </cell>
          <cell r="D150">
            <v>70923</v>
          </cell>
        </row>
        <row r="151">
          <cell r="A151">
            <v>600.4</v>
          </cell>
          <cell r="B151" t="str">
            <v>EXCAVACIONES VARIAS EN MATERIAL COMUN EN SECO</v>
          </cell>
          <cell r="C151" t="str">
            <v>m3</v>
          </cell>
          <cell r="D151">
            <v>17737</v>
          </cell>
        </row>
        <row r="152">
          <cell r="A152">
            <v>600.5</v>
          </cell>
          <cell r="B152" t="str">
            <v>EXCAVACIONES VARIAS EN MATERIAL COMUN BAJO AGUA</v>
          </cell>
          <cell r="C152" t="str">
            <v>m3</v>
          </cell>
          <cell r="D152">
            <v>35334</v>
          </cell>
        </row>
        <row r="153">
          <cell r="A153">
            <v>610.1</v>
          </cell>
          <cell r="B153" t="str">
            <v>RELLENO PARA ESTRUCTURAS</v>
          </cell>
          <cell r="C153" t="str">
            <v>m3</v>
          </cell>
          <cell r="D153">
            <v>48501</v>
          </cell>
        </row>
        <row r="154">
          <cell r="A154">
            <v>610.20000000000005</v>
          </cell>
          <cell r="B154" t="str">
            <v>RELLENO CON MATERIAL FIltRANTE</v>
          </cell>
          <cell r="C154" t="str">
            <v>m3</v>
          </cell>
          <cell r="D154">
            <v>52350</v>
          </cell>
        </row>
        <row r="155">
          <cell r="A155">
            <v>620.1</v>
          </cell>
          <cell r="B155" t="str">
            <v>PILOTES PREFABRICADOS DE CONCRETO</v>
          </cell>
          <cell r="C155" t="str">
            <v>m</v>
          </cell>
          <cell r="D155" t="e">
            <v>#DIV/0!</v>
          </cell>
        </row>
        <row r="156">
          <cell r="A156">
            <v>620.20000000000005</v>
          </cell>
          <cell r="B156" t="str">
            <v>EXTENSION DE PILOTES</v>
          </cell>
          <cell r="C156" t="str">
            <v>m</v>
          </cell>
          <cell r="D156" t="e">
            <v>#DIV/0!</v>
          </cell>
        </row>
        <row r="157">
          <cell r="A157">
            <v>620.29999999999995</v>
          </cell>
          <cell r="B157" t="str">
            <v xml:space="preserve">PRUEBA DE CARGA </v>
          </cell>
          <cell r="C157" t="str">
            <v>m</v>
          </cell>
          <cell r="D157" t="e">
            <v>#DIV/0!</v>
          </cell>
        </row>
        <row r="158">
          <cell r="A158">
            <v>621.1</v>
          </cell>
          <cell r="B158" t="str">
            <v>PILOTE DE CONCRETO FUNDIDO EN SITIO D=1M L=15M</v>
          </cell>
          <cell r="C158" t="str">
            <v>m</v>
          </cell>
          <cell r="D158">
            <v>1568871</v>
          </cell>
        </row>
        <row r="159">
          <cell r="A159">
            <v>621.20000000000005</v>
          </cell>
          <cell r="B159" t="str">
            <v>BASE ACAMPANADA</v>
          </cell>
          <cell r="C159" t="str">
            <v>m3</v>
          </cell>
          <cell r="D159">
            <v>1700914</v>
          </cell>
        </row>
        <row r="160">
          <cell r="A160">
            <v>621.29999999999995</v>
          </cell>
          <cell r="B160" t="str">
            <v>PILOTE DE PRUEBA (EN SITIO)</v>
          </cell>
          <cell r="C160" t="str">
            <v>m</v>
          </cell>
          <cell r="D160" t="e">
            <v>#DIV/0!</v>
          </cell>
        </row>
        <row r="161">
          <cell r="A161">
            <v>621.4</v>
          </cell>
          <cell r="B161" t="str">
            <v>BASE ACAMPANADA DE PRUEBA (EN SITIO)</v>
          </cell>
          <cell r="C161" t="str">
            <v>m3</v>
          </cell>
          <cell r="D161" t="e">
            <v>#DIV/0!</v>
          </cell>
        </row>
        <row r="162">
          <cell r="A162">
            <v>621.5</v>
          </cell>
          <cell r="B162" t="str">
            <v>CAMISA PERMANENTE DE DIAMETRO EXTERIOR</v>
          </cell>
          <cell r="C162" t="str">
            <v>m</v>
          </cell>
          <cell r="D162">
            <v>3491602</v>
          </cell>
        </row>
        <row r="163">
          <cell r="A163">
            <v>621.6</v>
          </cell>
          <cell r="B163" t="str">
            <v xml:space="preserve">PRUEBA DE CARGA </v>
          </cell>
          <cell r="C163" t="str">
            <v>U</v>
          </cell>
          <cell r="D163">
            <v>123073060</v>
          </cell>
        </row>
        <row r="164">
          <cell r="A164">
            <v>622.1</v>
          </cell>
          <cell r="B164" t="str">
            <v>TABLESTACADO DE MADERA</v>
          </cell>
          <cell r="C164" t="str">
            <v>m2</v>
          </cell>
          <cell r="D164">
            <v>104489</v>
          </cell>
        </row>
        <row r="165">
          <cell r="A165">
            <v>622.20000000000005</v>
          </cell>
          <cell r="B165" t="str">
            <v>TABLESTACADO METALICO</v>
          </cell>
          <cell r="C165" t="str">
            <v>m2</v>
          </cell>
          <cell r="D165">
            <v>275496</v>
          </cell>
        </row>
        <row r="166">
          <cell r="A166">
            <v>622.29999999999995</v>
          </cell>
          <cell r="B166" t="str">
            <v>TABLESTACADO DE CONCRETO REFORZADO</v>
          </cell>
          <cell r="C166" t="str">
            <v>m2</v>
          </cell>
          <cell r="D166" t="e">
            <v>#DIV/0!</v>
          </cell>
        </row>
        <row r="167">
          <cell r="A167">
            <v>622.4</v>
          </cell>
          <cell r="B167" t="str">
            <v>TABLESTACADO DE CONCRETO PREESFORZADO</v>
          </cell>
          <cell r="C167" t="str">
            <v>m2</v>
          </cell>
          <cell r="D167" t="e">
            <v>#DIV/0!</v>
          </cell>
        </row>
        <row r="168">
          <cell r="A168">
            <v>622.5</v>
          </cell>
          <cell r="B168" t="str">
            <v>CORTE DEL EXTREMO SUPERIOR DEL ELEMENTO</v>
          </cell>
          <cell r="C168" t="str">
            <v>m</v>
          </cell>
          <cell r="D168">
            <v>51292</v>
          </cell>
        </row>
        <row r="169">
          <cell r="A169">
            <v>623.1</v>
          </cell>
          <cell r="B169" t="str">
            <v xml:space="preserve">ANCLAJE DEL TIPO____             </v>
          </cell>
          <cell r="C169" t="str">
            <v>m</v>
          </cell>
          <cell r="D169">
            <v>172059</v>
          </cell>
        </row>
        <row r="170">
          <cell r="A170">
            <v>623.20000000000005</v>
          </cell>
          <cell r="B170" t="str">
            <v>PRUEBA DE CARGA (Anclajes)</v>
          </cell>
          <cell r="C170" t="str">
            <v>U</v>
          </cell>
          <cell r="D170" t="e">
            <v>#DIV/0!</v>
          </cell>
        </row>
        <row r="171">
          <cell r="A171">
            <v>630.1</v>
          </cell>
          <cell r="B171" t="str">
            <v>CONCRETO CLASE A</v>
          </cell>
          <cell r="C171" t="str">
            <v>m3</v>
          </cell>
          <cell r="D171">
            <v>1120121</v>
          </cell>
        </row>
        <row r="172">
          <cell r="A172">
            <v>630.20000000000005</v>
          </cell>
          <cell r="B172" t="str">
            <v>CONCRETO CLASE B</v>
          </cell>
          <cell r="C172" t="str">
            <v>m3</v>
          </cell>
          <cell r="D172">
            <v>1005373</v>
          </cell>
        </row>
        <row r="173">
          <cell r="A173">
            <v>630.29999999999995</v>
          </cell>
          <cell r="B173" t="str">
            <v>CONCRETO CLASE C</v>
          </cell>
          <cell r="C173" t="str">
            <v>m3</v>
          </cell>
          <cell r="D173">
            <v>892303</v>
          </cell>
        </row>
        <row r="174">
          <cell r="A174">
            <v>630.4</v>
          </cell>
          <cell r="B174" t="str">
            <v>CONCRETO CLASE D</v>
          </cell>
          <cell r="C174" t="str">
            <v>m3</v>
          </cell>
          <cell r="D174">
            <v>584168</v>
          </cell>
        </row>
        <row r="175">
          <cell r="A175" t="str">
            <v>630.4P</v>
          </cell>
          <cell r="B175" t="str">
            <v xml:space="preserve">SUMINISTRO E INSTALACION DE HEXÁPODO EN CONCRETO CLASE D (INCLUYE ACERO DE REFUERZO GRADO 60 Y CABLE DE ACERO DE AMARRE) </v>
          </cell>
          <cell r="C175" t="str">
            <v>und</v>
          </cell>
          <cell r="D175">
            <v>808418</v>
          </cell>
        </row>
        <row r="176">
          <cell r="A176">
            <v>630.5</v>
          </cell>
          <cell r="B176" t="str">
            <v>CONCRETO CLASE E</v>
          </cell>
          <cell r="C176" t="str">
            <v>m3</v>
          </cell>
          <cell r="D176">
            <v>488417</v>
          </cell>
        </row>
        <row r="177">
          <cell r="A177">
            <v>630.6</v>
          </cell>
          <cell r="B177" t="str">
            <v>CONCRETO CLASE F</v>
          </cell>
          <cell r="C177" t="str">
            <v>m3</v>
          </cell>
          <cell r="D177">
            <v>448325</v>
          </cell>
        </row>
        <row r="178">
          <cell r="A178">
            <v>630.70000000000005</v>
          </cell>
          <cell r="B178" t="str">
            <v>CONCRETO CLASE G</v>
          </cell>
          <cell r="C178" t="str">
            <v>m3</v>
          </cell>
          <cell r="D178">
            <v>373988</v>
          </cell>
        </row>
        <row r="179">
          <cell r="A179">
            <v>630.79999999999995</v>
          </cell>
          <cell r="B179" t="str">
            <v>CONCRETO HIDRAULICO (200 Kg CEMENTO)</v>
          </cell>
          <cell r="C179" t="str">
            <v>m3</v>
          </cell>
          <cell r="D179">
            <v>342525</v>
          </cell>
        </row>
        <row r="180">
          <cell r="A180">
            <v>632.1</v>
          </cell>
          <cell r="B180" t="str">
            <v>BARANDA DE CONCRETO 0.15*0.20</v>
          </cell>
          <cell r="C180" t="str">
            <v>m</v>
          </cell>
          <cell r="D180">
            <v>169063</v>
          </cell>
        </row>
        <row r="181">
          <cell r="A181">
            <v>640.1</v>
          </cell>
          <cell r="B181" t="str">
            <v>ACERO DE REFUERZO fy____Mpa</v>
          </cell>
          <cell r="C181" t="str">
            <v>kg</v>
          </cell>
          <cell r="D181">
            <v>4976</v>
          </cell>
        </row>
        <row r="182">
          <cell r="A182">
            <v>640.20000000000005</v>
          </cell>
          <cell r="B182" t="str">
            <v>MALLA DE REFUERZO fy____Mpa</v>
          </cell>
          <cell r="C182" t="str">
            <v>kg</v>
          </cell>
          <cell r="D182">
            <v>5410</v>
          </cell>
        </row>
        <row r="183">
          <cell r="A183">
            <v>641.1</v>
          </cell>
          <cell r="B183" t="str">
            <v>ACERO DE PREESFUERZO</v>
          </cell>
          <cell r="C183" t="str">
            <v>TON-M</v>
          </cell>
          <cell r="D183">
            <v>1236</v>
          </cell>
        </row>
        <row r="184">
          <cell r="A184">
            <v>641.20000000000005</v>
          </cell>
          <cell r="B184" t="str">
            <v>ACERO DE PREESFUERZO</v>
          </cell>
          <cell r="C184" t="str">
            <v>kg</v>
          </cell>
          <cell r="D184">
            <v>325</v>
          </cell>
        </row>
        <row r="185">
          <cell r="A185">
            <v>642.1</v>
          </cell>
          <cell r="B185" t="str">
            <v>APOYO ELASTOMERICO</v>
          </cell>
          <cell r="C185" t="str">
            <v>U (Dm3)</v>
          </cell>
          <cell r="D185">
            <v>444659</v>
          </cell>
        </row>
        <row r="186">
          <cell r="A186">
            <v>642.20000000000005</v>
          </cell>
          <cell r="B186" t="str">
            <v>SELLO PARA JUNTAS DE PUENTES</v>
          </cell>
          <cell r="C186" t="str">
            <v>m</v>
          </cell>
          <cell r="D186">
            <v>50174</v>
          </cell>
        </row>
        <row r="187">
          <cell r="A187">
            <v>650.1</v>
          </cell>
          <cell r="B187" t="str">
            <v>DISEÑO Y FABRICACION DE ESTRUCTURA METALICA</v>
          </cell>
          <cell r="C187" t="str">
            <v>kg</v>
          </cell>
          <cell r="D187">
            <v>975</v>
          </cell>
        </row>
        <row r="188">
          <cell r="A188">
            <v>650.20000000000005</v>
          </cell>
          <cell r="B188" t="str">
            <v>FABRICACION DE LA ESTRUCTURA METALICA</v>
          </cell>
          <cell r="C188" t="str">
            <v>kg</v>
          </cell>
          <cell r="D188">
            <v>7170</v>
          </cell>
        </row>
        <row r="189">
          <cell r="A189">
            <v>650.29999999999995</v>
          </cell>
          <cell r="B189" t="str">
            <v>TRANSPORTE DE LA ESTRUCTURA METALICA</v>
          </cell>
          <cell r="C189" t="str">
            <v>kg</v>
          </cell>
          <cell r="D189">
            <v>0</v>
          </cell>
        </row>
        <row r="190">
          <cell r="A190">
            <v>650.4</v>
          </cell>
          <cell r="B190" t="str">
            <v>MONTAJE Y PINTURA DE ESTRUCTURA METALICA</v>
          </cell>
          <cell r="C190" t="str">
            <v>kg</v>
          </cell>
          <cell r="D190">
            <v>1333</v>
          </cell>
        </row>
        <row r="191">
          <cell r="A191">
            <v>660.1</v>
          </cell>
          <cell r="B191" t="str">
            <v>TUBERIA DE CONCRETO SIMPLE 450 MM</v>
          </cell>
          <cell r="C191" t="str">
            <v>m</v>
          </cell>
          <cell r="D191">
            <v>218093</v>
          </cell>
        </row>
        <row r="192">
          <cell r="A192">
            <v>660.2</v>
          </cell>
          <cell r="B192" t="str">
            <v>TUBERIA DE CONCRETO SIMPLE 500 MM</v>
          </cell>
          <cell r="C192" t="str">
            <v>m</v>
          </cell>
          <cell r="D192">
            <v>250460</v>
          </cell>
        </row>
        <row r="193">
          <cell r="A193">
            <v>660.3</v>
          </cell>
          <cell r="B193" t="str">
            <v>TUBERIA DE CONCRETO SIMPLE 600 MM</v>
          </cell>
          <cell r="C193" t="str">
            <v>m</v>
          </cell>
          <cell r="D193">
            <v>324991</v>
          </cell>
        </row>
        <row r="194">
          <cell r="A194">
            <v>661.1</v>
          </cell>
          <cell r="B194" t="str">
            <v>TUBERIA DE CONCRETO REFORZADO DE 900 MM DE DIAMETRO INTERIOR</v>
          </cell>
          <cell r="C194" t="str">
            <v>m</v>
          </cell>
          <cell r="D194">
            <v>392448</v>
          </cell>
        </row>
        <row r="195">
          <cell r="A195">
            <v>662.1</v>
          </cell>
          <cell r="B195" t="str">
            <v>TUBERIA CORRUGADA DE ACERO GALVANIZADO DE LAMINA CALIBRE ___ Y DIAMETRO ____MM</v>
          </cell>
          <cell r="C195" t="str">
            <v>m</v>
          </cell>
          <cell r="D195">
            <v>516691</v>
          </cell>
        </row>
        <row r="196">
          <cell r="A196">
            <v>662.2</v>
          </cell>
          <cell r="B196" t="str">
            <v>TUBERIA CORRUGADA DE ACERO CON RECUBRIMIENTO BITUMINOSO DE LAMINA CALIBRE___ Y DIAMETRO___MM</v>
          </cell>
          <cell r="C196" t="str">
            <v>m</v>
          </cell>
          <cell r="D196" t="e">
            <v>#DIV/0!</v>
          </cell>
        </row>
        <row r="197">
          <cell r="A197">
            <v>670.1</v>
          </cell>
          <cell r="B197" t="str">
            <v>DISIPADOR DE ENERGIA Y SEDIMENTADOR EN GAVIONES</v>
          </cell>
          <cell r="C197" t="str">
            <v>m3</v>
          </cell>
          <cell r="D197">
            <v>234887</v>
          </cell>
        </row>
        <row r="198">
          <cell r="A198">
            <v>670.2</v>
          </cell>
          <cell r="B198" t="str">
            <v>DISIPADOR DE ENERGIA Y SEDIMENTADOR EN CONCRETO CICLOPEO</v>
          </cell>
          <cell r="C198" t="str">
            <v>m3</v>
          </cell>
          <cell r="D198">
            <v>511868</v>
          </cell>
        </row>
        <row r="199">
          <cell r="A199">
            <v>671.1</v>
          </cell>
          <cell r="B199" t="str">
            <v>CUNETAS DE CONCRETO FUNDIDAS EN EL LUGAR</v>
          </cell>
          <cell r="C199" t="str">
            <v>m3</v>
          </cell>
          <cell r="D199">
            <v>602317</v>
          </cell>
        </row>
        <row r="200">
          <cell r="A200" t="str">
            <v>671,1P</v>
          </cell>
          <cell r="B200" t="str">
            <v>CUNETAS DE CONCRETO FUNDIDAS EN EL LUGAR</v>
          </cell>
          <cell r="C200" t="str">
            <v>m3</v>
          </cell>
          <cell r="D200">
            <v>738160</v>
          </cell>
        </row>
        <row r="201">
          <cell r="A201">
            <v>671.2</v>
          </cell>
          <cell r="B201" t="str">
            <v>CUNETAS PREFABRICADAS EN CONCRETO</v>
          </cell>
          <cell r="C201" t="str">
            <v>m</v>
          </cell>
          <cell r="D201">
            <v>101671</v>
          </cell>
        </row>
        <row r="202">
          <cell r="A202">
            <v>672.1</v>
          </cell>
          <cell r="B202" t="str">
            <v>BORDILLOS DE CONCRETO</v>
          </cell>
          <cell r="C202" t="str">
            <v>m</v>
          </cell>
          <cell r="D202">
            <v>69617</v>
          </cell>
        </row>
        <row r="203">
          <cell r="A203">
            <v>673.1</v>
          </cell>
          <cell r="B203" t="str">
            <v>MATERIAL GRANULAR FIltRANTE</v>
          </cell>
          <cell r="C203" t="str">
            <v>m3</v>
          </cell>
          <cell r="D203">
            <v>82665</v>
          </cell>
        </row>
        <row r="204">
          <cell r="A204">
            <v>673.2</v>
          </cell>
          <cell r="B204" t="str">
            <v>GEOTEXTIL</v>
          </cell>
          <cell r="C204" t="str">
            <v>m2</v>
          </cell>
          <cell r="D204">
            <v>6661</v>
          </cell>
        </row>
        <row r="205">
          <cell r="A205">
            <v>673.3</v>
          </cell>
          <cell r="B205" t="str">
            <v>MATERIAL DE COBERTURA</v>
          </cell>
          <cell r="C205" t="str">
            <v>m3</v>
          </cell>
          <cell r="D205">
            <v>80843</v>
          </cell>
        </row>
        <row r="206">
          <cell r="A206">
            <v>674.1</v>
          </cell>
          <cell r="B206" t="str">
            <v>DREN HORIZONTAL DE LONG MENOR O IGUAL A DIEZ METROS</v>
          </cell>
          <cell r="C206" t="str">
            <v>m</v>
          </cell>
          <cell r="D206">
            <v>192320</v>
          </cell>
        </row>
        <row r="207">
          <cell r="A207">
            <v>674.2</v>
          </cell>
          <cell r="B207" t="str">
            <v>DREN HORIZONTAL DE LONG MAYOR A DIEZ METROS</v>
          </cell>
          <cell r="C207" t="str">
            <v>m2</v>
          </cell>
          <cell r="D207">
            <v>262651</v>
          </cell>
        </row>
        <row r="208">
          <cell r="A208">
            <v>680.1</v>
          </cell>
          <cell r="B208" t="str">
            <v>ESCAMAS EN CONCRETO</v>
          </cell>
          <cell r="C208" t="str">
            <v>m2</v>
          </cell>
          <cell r="D208">
            <v>374996</v>
          </cell>
        </row>
        <row r="209">
          <cell r="A209">
            <v>680.2</v>
          </cell>
          <cell r="B209" t="str">
            <v>ARMADURA GALVANIZADA</v>
          </cell>
          <cell r="C209" t="str">
            <v>m</v>
          </cell>
          <cell r="D209" t="e">
            <v>#DIV/0!</v>
          </cell>
        </row>
        <row r="210">
          <cell r="A210">
            <v>680.3</v>
          </cell>
          <cell r="B210" t="str">
            <v>RELLENO GRANULAR PARA TIERRA ARMADA</v>
          </cell>
          <cell r="C210" t="str">
            <v>m3</v>
          </cell>
          <cell r="D210">
            <v>117599</v>
          </cell>
        </row>
        <row r="211">
          <cell r="A211">
            <v>681.1</v>
          </cell>
          <cell r="B211" t="str">
            <v>GAVION</v>
          </cell>
          <cell r="C211" t="str">
            <v>m3</v>
          </cell>
          <cell r="D211">
            <v>164389</v>
          </cell>
        </row>
        <row r="212">
          <cell r="A212">
            <v>682.1</v>
          </cell>
          <cell r="B212" t="str">
            <v>COLCHOGAVION</v>
          </cell>
          <cell r="C212" t="str">
            <v>m3</v>
          </cell>
          <cell r="D212">
            <v>210149</v>
          </cell>
        </row>
        <row r="213">
          <cell r="A213">
            <v>690.1</v>
          </cell>
          <cell r="B213" t="str">
            <v xml:space="preserve">IMPERMEABILIZACION DE ESTRUCTURAS </v>
          </cell>
          <cell r="C213" t="str">
            <v>m2</v>
          </cell>
          <cell r="D213">
            <v>23079</v>
          </cell>
        </row>
        <row r="214">
          <cell r="A214">
            <v>700.1</v>
          </cell>
          <cell r="B214" t="str">
            <v>LINEA DE DEMARCACION CON PINTURA EN FRIO (BASE DE SOLVENTES)</v>
          </cell>
          <cell r="C214" t="str">
            <v>m</v>
          </cell>
          <cell r="D214">
            <v>1824</v>
          </cell>
        </row>
        <row r="215">
          <cell r="A215" t="str">
            <v>700,1P</v>
          </cell>
          <cell r="B215" t="str">
            <v>LINEA DE DEMARCACION CON PINTURA EN FRIO (BASE  AGUA)</v>
          </cell>
          <cell r="C215" t="str">
            <v>m</v>
          </cell>
          <cell r="D215">
            <v>1824</v>
          </cell>
        </row>
        <row r="216">
          <cell r="A216">
            <v>700.2</v>
          </cell>
          <cell r="B216" t="str">
            <v xml:space="preserve">LINEA DE DEMARCACION CON RESINA TERMOPLASTICA </v>
          </cell>
          <cell r="C216" t="str">
            <v>m</v>
          </cell>
          <cell r="D216">
            <v>7540</v>
          </cell>
        </row>
        <row r="217">
          <cell r="A217">
            <v>700.3</v>
          </cell>
          <cell r="B217" t="str">
            <v xml:space="preserve">MARCA VIAL CON PINTURA EN FRIO (BASE DE SOLVENTES) </v>
          </cell>
          <cell r="C217" t="str">
            <v>m2</v>
          </cell>
          <cell r="D217">
            <v>27500</v>
          </cell>
        </row>
        <row r="218">
          <cell r="A218" t="str">
            <v>700,3P</v>
          </cell>
          <cell r="B218" t="str">
            <v xml:space="preserve">MARCA VIAL CON PINTURA EN FRIO (BASE AGUA) </v>
          </cell>
          <cell r="C218" t="str">
            <v>m2</v>
          </cell>
          <cell r="D218">
            <v>27500</v>
          </cell>
        </row>
        <row r="219">
          <cell r="A219">
            <v>700.4</v>
          </cell>
          <cell r="B219" t="str">
            <v xml:space="preserve">MARCA VIAL CON RESINA TERMOPLATICA </v>
          </cell>
          <cell r="C219" t="str">
            <v>m2</v>
          </cell>
          <cell r="D219">
            <v>73450</v>
          </cell>
        </row>
        <row r="220">
          <cell r="A220">
            <v>701.1</v>
          </cell>
          <cell r="B220" t="str">
            <v>TACHAS REFLECTIVAS</v>
          </cell>
          <cell r="C220" t="str">
            <v>U</v>
          </cell>
          <cell r="D220">
            <v>11522</v>
          </cell>
        </row>
        <row r="221">
          <cell r="A221">
            <v>710.1</v>
          </cell>
          <cell r="B221" t="str">
            <v>SEÑALES DE TRANSITO GRUPO 1 (75*75)</v>
          </cell>
          <cell r="C221" t="str">
            <v>U</v>
          </cell>
          <cell r="D221">
            <v>268336</v>
          </cell>
        </row>
        <row r="222">
          <cell r="A222">
            <v>710.2</v>
          </cell>
          <cell r="B222" t="str">
            <v>SEÑALES DE TRANSITO GRUPO 2 (1.20*0.4)</v>
          </cell>
          <cell r="C222" t="str">
            <v>U</v>
          </cell>
          <cell r="D222">
            <v>193716</v>
          </cell>
        </row>
        <row r="223">
          <cell r="A223">
            <v>710.3</v>
          </cell>
          <cell r="B223" t="str">
            <v>SEÑALES DE TRANSITO GRUPO 3 (SP-54 LA FERREA)</v>
          </cell>
          <cell r="C223" t="str">
            <v>U</v>
          </cell>
          <cell r="D223">
            <v>403926</v>
          </cell>
        </row>
        <row r="224">
          <cell r="A224">
            <v>710.4</v>
          </cell>
          <cell r="B224" t="str">
            <v>SEÑALES DE TRANSITO GRUPO 4 (DELINEADORES DE CURVA)</v>
          </cell>
          <cell r="C224" t="str">
            <v>U</v>
          </cell>
          <cell r="D224">
            <v>225956</v>
          </cell>
        </row>
        <row r="225">
          <cell r="A225">
            <v>710.5</v>
          </cell>
          <cell r="B225" t="str">
            <v>SEÑALES DE TRANSITO GRUPO 5 (INFORMATIVAS)</v>
          </cell>
          <cell r="C225" t="str">
            <v>m2</v>
          </cell>
          <cell r="D225">
            <v>357386</v>
          </cell>
        </row>
        <row r="226">
          <cell r="A226">
            <v>720.1</v>
          </cell>
          <cell r="B226" t="str">
            <v xml:space="preserve">POSTE DE REFERENCIA </v>
          </cell>
          <cell r="C226" t="str">
            <v>U</v>
          </cell>
          <cell r="D226">
            <v>81852</v>
          </cell>
        </row>
        <row r="227">
          <cell r="A227">
            <v>730.1</v>
          </cell>
          <cell r="B227" t="str">
            <v>DEFENSAS METALICAS</v>
          </cell>
          <cell r="C227" t="str">
            <v>m</v>
          </cell>
          <cell r="D227">
            <v>233590</v>
          </cell>
        </row>
        <row r="228">
          <cell r="A228">
            <v>730.2</v>
          </cell>
          <cell r="B228" t="str">
            <v xml:space="preserve">SECCION FINAL </v>
          </cell>
          <cell r="C228" t="str">
            <v>U</v>
          </cell>
          <cell r="D228">
            <v>80056</v>
          </cell>
        </row>
        <row r="229">
          <cell r="A229">
            <v>730.3</v>
          </cell>
          <cell r="B229" t="str">
            <v>SECCION TOPE</v>
          </cell>
          <cell r="C229" t="str">
            <v>U</v>
          </cell>
          <cell r="D229">
            <v>82136</v>
          </cell>
        </row>
        <row r="230">
          <cell r="A230">
            <v>731.1</v>
          </cell>
          <cell r="B230" t="str">
            <v xml:space="preserve">DEFENSAS DE CONCRETO </v>
          </cell>
          <cell r="C230" t="str">
            <v>m</v>
          </cell>
          <cell r="D230">
            <v>186683</v>
          </cell>
        </row>
        <row r="231">
          <cell r="A231">
            <v>740.1</v>
          </cell>
          <cell r="B231" t="str">
            <v>CAPTAFAROS</v>
          </cell>
          <cell r="C231" t="str">
            <v>U</v>
          </cell>
          <cell r="D231">
            <v>13567</v>
          </cell>
        </row>
        <row r="232">
          <cell r="A232">
            <v>741.1</v>
          </cell>
          <cell r="B232" t="str">
            <v xml:space="preserve">DELINEADORES DE CORONA </v>
          </cell>
          <cell r="C232" t="str">
            <v>U</v>
          </cell>
          <cell r="D232">
            <v>0</v>
          </cell>
        </row>
        <row r="233">
          <cell r="A233">
            <v>800.1</v>
          </cell>
          <cell r="B233" t="str">
            <v>CERCA DE ALAMBRE DE PUAS CON POSTES DE MADERA</v>
          </cell>
          <cell r="C233" t="str">
            <v>m</v>
          </cell>
          <cell r="D233">
            <v>24995</v>
          </cell>
        </row>
        <row r="234">
          <cell r="A234">
            <v>800.2</v>
          </cell>
          <cell r="B234" t="str">
            <v>CERCA DE ALAMBRE DE PUAS CON POSTES DE CONCRETO</v>
          </cell>
          <cell r="C234" t="str">
            <v>m</v>
          </cell>
          <cell r="D234">
            <v>47862</v>
          </cell>
        </row>
        <row r="235">
          <cell r="A235">
            <v>800.3</v>
          </cell>
          <cell r="B235" t="str">
            <v>CERCAS DE MALLA CON POSTES DE MADERA</v>
          </cell>
          <cell r="C235" t="str">
            <v>m</v>
          </cell>
          <cell r="D235">
            <v>48094</v>
          </cell>
        </row>
        <row r="236">
          <cell r="A236">
            <v>800.4</v>
          </cell>
          <cell r="B236" t="str">
            <v>CERCAS DE MALLA CON POSTES DE CONCRETO</v>
          </cell>
          <cell r="C236" t="str">
            <v>m</v>
          </cell>
          <cell r="D236">
            <v>68652</v>
          </cell>
        </row>
        <row r="237">
          <cell r="A237">
            <v>801.1</v>
          </cell>
          <cell r="B237" t="str">
            <v xml:space="preserve">ROCERIA </v>
          </cell>
          <cell r="C237" t="str">
            <v>Ha</v>
          </cell>
          <cell r="D237">
            <v>888483</v>
          </cell>
        </row>
        <row r="238">
          <cell r="A238">
            <v>801.2</v>
          </cell>
          <cell r="B238" t="str">
            <v xml:space="preserve">LIMPIEZA DE BERMAS </v>
          </cell>
          <cell r="C238" t="str">
            <v>m2</v>
          </cell>
          <cell r="D238">
            <v>158</v>
          </cell>
        </row>
        <row r="239">
          <cell r="A239">
            <v>801.3</v>
          </cell>
          <cell r="B239" t="str">
            <v xml:space="preserve">LIMPIEZA A MANO DE CUNETAS EN TIERRA </v>
          </cell>
          <cell r="C239" t="str">
            <v>m</v>
          </cell>
          <cell r="D239">
            <v>158</v>
          </cell>
        </row>
        <row r="240">
          <cell r="A240">
            <v>801.4</v>
          </cell>
          <cell r="B240" t="str">
            <v xml:space="preserve">LIMPIEZA A MANO DE CUNETAS EN CONCRETO </v>
          </cell>
          <cell r="C240" t="str">
            <v>m</v>
          </cell>
          <cell r="D240">
            <v>139</v>
          </cell>
        </row>
        <row r="241">
          <cell r="A241">
            <v>801.5</v>
          </cell>
          <cell r="B241" t="str">
            <v xml:space="preserve">LIMPIEZA A MANO DE ENCOLES Y DESCOLES </v>
          </cell>
          <cell r="C241" t="str">
            <v>m</v>
          </cell>
          <cell r="D241">
            <v>237</v>
          </cell>
        </row>
        <row r="242">
          <cell r="A242">
            <v>801.6</v>
          </cell>
          <cell r="B242" t="str">
            <v>LIMPIEZA A MANO DE ALCANTARILLAS DE TUBO DE 600 O 900 mm</v>
          </cell>
          <cell r="C242" t="str">
            <v>U</v>
          </cell>
          <cell r="D242">
            <v>11839</v>
          </cell>
        </row>
        <row r="243">
          <cell r="A243">
            <v>801.7</v>
          </cell>
          <cell r="B243" t="str">
            <v xml:space="preserve">LIMPIEZA A MANO DE PONTONES Y PUENTES </v>
          </cell>
          <cell r="C243" t="str">
            <v>m</v>
          </cell>
          <cell r="D243">
            <v>474</v>
          </cell>
        </row>
        <row r="244">
          <cell r="A244">
            <v>810.1</v>
          </cell>
          <cell r="B244" t="str">
            <v>PROTECCION DE TALUDES CON BLOQUES DE CESPED</v>
          </cell>
          <cell r="C244" t="str">
            <v>m2</v>
          </cell>
          <cell r="D244">
            <v>16430</v>
          </cell>
        </row>
        <row r="245">
          <cell r="A245">
            <v>810.2</v>
          </cell>
          <cell r="B245" t="str">
            <v>PROTECCION DE TALUDES CON TIERRA ORGANICA</v>
          </cell>
          <cell r="C245" t="str">
            <v>m2</v>
          </cell>
          <cell r="D245">
            <v>5309</v>
          </cell>
        </row>
        <row r="246">
          <cell r="A246">
            <v>810.3</v>
          </cell>
          <cell r="B246" t="str">
            <v xml:space="preserve">PROTECCION DE TALUDES CON HIDROSIEMBRA CONTROLADA </v>
          </cell>
          <cell r="C246" t="str">
            <v>m2</v>
          </cell>
          <cell r="D246">
            <v>5651</v>
          </cell>
        </row>
        <row r="247">
          <cell r="A247">
            <v>811.1</v>
          </cell>
          <cell r="B247" t="str">
            <v xml:space="preserve">PRODUCTOS ENRROLLADOS PARA CONTROL DE EROSION </v>
          </cell>
          <cell r="C247" t="str">
            <v>m2</v>
          </cell>
          <cell r="D247">
            <v>0</v>
          </cell>
        </row>
        <row r="248">
          <cell r="A248">
            <v>812.1</v>
          </cell>
          <cell r="B248" t="str">
            <v xml:space="preserve">RECUBRIMIENTO DE TALUDES CON MALLA Y MORTERO </v>
          </cell>
          <cell r="C248" t="str">
            <v>m2</v>
          </cell>
          <cell r="D248">
            <v>48267</v>
          </cell>
        </row>
        <row r="249">
          <cell r="A249">
            <v>900.1</v>
          </cell>
          <cell r="B249" t="str">
            <v>TRANSPORTE DE MATERIALES PROVENIENTES DE LA EXCAVACION DE LA EXPLANACION, CANALES Y PRESTAMOS  ENTRE CIEN METROS (100m) Y MIL METROS  (1000 m DE DISTANCIA)</v>
          </cell>
          <cell r="C249" t="str">
            <v>m3-E</v>
          </cell>
          <cell r="D249">
            <v>3548</v>
          </cell>
        </row>
        <row r="250">
          <cell r="A250">
            <v>900.2</v>
          </cell>
          <cell r="B250" t="str">
            <v>TRANSPORTE DE MATERIALES PROVENIENTES DE LA EXCAVACION DE LA EXPLANACION, CANALES Y PRESTAMOS PARA DISTANCIAS MAYORES DE MIL METROS (1.000 m)</v>
          </cell>
          <cell r="C250" t="str">
            <v>m3-KM</v>
          </cell>
          <cell r="D250">
            <v>1310</v>
          </cell>
        </row>
        <row r="251">
          <cell r="A251">
            <v>900.3</v>
          </cell>
          <cell r="B251" t="str">
            <v>TRANSPORTE DE MATERIAL PROVENIENTES DE DERRUMBES</v>
          </cell>
          <cell r="C251" t="str">
            <v>m3-KM</v>
          </cell>
          <cell r="D251">
            <v>1548</v>
          </cell>
        </row>
        <row r="257">
          <cell r="A257" t="str">
            <v>INGENIERA AUXILIAR: DORIS CHACUA LEITON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PU RIP RAP"/>
      <sheetName val="APU 2.6"/>
      <sheetName val="COTIZACIONES"/>
      <sheetName val="insumos - maquinaria - personal"/>
      <sheetName val="prestaciones y parafiscales"/>
      <sheetName val="Hoja3"/>
      <sheetName val="Hoja2"/>
    </sheetNames>
    <sheetDataSet>
      <sheetData sheetId="0" refreshError="1"/>
      <sheetData sheetId="1" refreshError="1"/>
      <sheetData sheetId="2" refreshError="1"/>
      <sheetData sheetId="3" refreshError="1"/>
      <sheetData sheetId="4" refreshError="1"/>
      <sheetData sheetId="5" refreshError="1">
        <row r="23">
          <cell r="F23">
            <v>0.78</v>
          </cell>
        </row>
      </sheetData>
      <sheetData sheetId="6" refreshError="1"/>
      <sheetData sheetId="7"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velopment cash flow"/>
      <sheetName val="Montecarlo"/>
      <sheetName val="Variabili Propabilistiche"/>
      <sheetName val="Risk analysis"/>
      <sheetName val="Graph VAN "/>
      <sheetName val="VAN Pf"/>
      <sheetName val="Macro"/>
      <sheetName val="sensitivit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TBAss"/>
      <sheetName val="Front"/>
      <sheetName val="Sum"/>
      <sheetName val="Datatable"/>
      <sheetName val="FundAss"/>
      <sheetName val="TBAss"/>
      <sheetName val="Constr&amp;Fund"/>
      <sheetName val="AccountAss"/>
      <sheetName val="Rev"/>
      <sheetName val="Exp"/>
      <sheetName val="Dep"/>
      <sheetName val="Fund"/>
      <sheetName val="Foglio3"/>
      <sheetName val="BondAcc"/>
      <sheetName val="Finance"/>
      <sheetName val="Loan"/>
      <sheetName val="WC &amp; VAT"/>
      <sheetName val="PL_BS_CF"/>
      <sheetName val="Tax"/>
      <sheetName val="Audit"/>
    </sheetNames>
    <sheetDataSet>
      <sheetData sheetId="0" refreshError="1">
        <row r="12">
          <cell r="D12">
            <v>38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A.U.I"/>
      <sheetName val="BOQ GENERAL"/>
      <sheetName val="ANALISIS BASICOS"/>
      <sheetName val="1. PRELIMINARES"/>
      <sheetName val="2. SUBRASANTE - SBASE"/>
      <sheetName val="3. LOSAS HORM"/>
      <sheetName val="4. ANDENES Y ESPACIO"/>
      <sheetName val="5. SEÑALIZACION VIAL"/>
    </sheetNames>
    <sheetDataSet>
      <sheetData sheetId="0" refreshError="1">
        <row r="58">
          <cell r="D58">
            <v>120000</v>
          </cell>
        </row>
        <row r="93">
          <cell r="D93">
            <v>0.85</v>
          </cell>
        </row>
        <row r="123">
          <cell r="B123" t="str">
            <v>CONSTRUCCIÓN EN PAVIMENTO RÍGIDO DE LA CALLE 24 DESDE LA
CARRERA 63 HASTA LA CARRERA 37, EN EL MUNICIPIO DE EL
CARMEN DE BOLÍVAR, DEPARTAMENTO DE BOLÍVAR</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 val="hoja 2"/>
    </sheetNames>
    <sheetDataSet>
      <sheetData sheetId="0"/>
      <sheetData sheetId="1"/>
      <sheetData sheetId="2"/>
      <sheetData sheetId="3"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CUADRILLAS"/>
      <sheetName val="APUs BASICOS"/>
      <sheetName val="ANCLAJES"/>
      <sheetName val="LISTADO GENERAL"/>
      <sheetName val="3.1.1.1"/>
      <sheetName val="3.1.1.1 (2)"/>
      <sheetName val="3.1.1.3"/>
      <sheetName val="3.1.1.4.1"/>
      <sheetName val="3.1.1.4.2"/>
      <sheetName val="3.1.1.4.3"/>
      <sheetName val="3.1.1.4.4"/>
      <sheetName val="3,2,1,1,1"/>
      <sheetName val="3,2,1,1,2"/>
      <sheetName val="3,2,1,1,3"/>
      <sheetName val="3,2,1,2"/>
      <sheetName val="3,2,2,1"/>
      <sheetName val="3,2,2,2"/>
      <sheetName val="3,2,3,1"/>
      <sheetName val="3,2,3,2"/>
      <sheetName val="3,2,4,1"/>
      <sheetName val="3,2,4,2"/>
      <sheetName val="3,2,4,3"/>
      <sheetName val="3,3,1,1"/>
      <sheetName val="3,3,1,2"/>
      <sheetName val="3,3,1,3"/>
      <sheetName val="3,3,2,1"/>
      <sheetName val="3,3,2,1C"/>
      <sheetName val="3,3,2,2"/>
      <sheetName val="3,3,2,3"/>
      <sheetName val="3,3,2,4"/>
      <sheetName val="3,3,3,1"/>
      <sheetName val="3,3,3,2"/>
      <sheetName val="3,3,3,3"/>
      <sheetName val="3,3,3,4"/>
      <sheetName val="3,3,4,1"/>
      <sheetName val="3,3,4,2"/>
      <sheetName val="3,3,4,4"/>
      <sheetName val="3,3,7,1"/>
      <sheetName val="3,3,7,2,1"/>
      <sheetName val="3,3,7,2,2"/>
      <sheetName val="3,3,7,2,3"/>
      <sheetName val="3,3,7,3,1"/>
      <sheetName val="3,3,7,3,2"/>
      <sheetName val="3,3,7,3,3"/>
      <sheetName val="3,4,1,1,1"/>
      <sheetName val="3,4,1,1,2"/>
      <sheetName val="3,4,1,1,3"/>
      <sheetName val="3,4,1,1,4"/>
      <sheetName val="3,4,1,1,5"/>
      <sheetName val="3,4,1,1,6"/>
      <sheetName val="3,4,1,1,7"/>
      <sheetName val="3,4,2,1,1"/>
      <sheetName val="3,4,2,1,2"/>
      <sheetName val="3,4,2,1,3"/>
      <sheetName val="3,4,2,1,4"/>
      <sheetName val="3,4,2,1,5"/>
      <sheetName val="3,4,2,1,6"/>
      <sheetName val="3,4,2,1,7"/>
      <sheetName val="3,4,2,1,8"/>
      <sheetName val="3,4,2,1,9"/>
      <sheetName val="3,4,2,1,10"/>
      <sheetName val="3,4,2,1,11"/>
      <sheetName val="3,4,2,1,12"/>
      <sheetName val="3,4,2,1,13"/>
      <sheetName val="3.4.3.1"/>
      <sheetName val="3.4.3.2"/>
      <sheetName val="3.4.3.3"/>
      <sheetName val="3.4.3.4"/>
      <sheetName val="3.4.3.5"/>
      <sheetName val="3.4.3.6"/>
      <sheetName val="3.4.3.7"/>
      <sheetName val="3.4.3.8"/>
      <sheetName val="3.4.3.9"/>
      <sheetName val="3.4.3.10"/>
      <sheetName val="3,4,4,1,1"/>
      <sheetName val="3,4,4,1,2"/>
      <sheetName val="3,4,4,1,3"/>
      <sheetName val="3,4,4,1,4"/>
      <sheetName val="3,4,4,1,5"/>
      <sheetName val="3,4,4,1,6"/>
      <sheetName val="3,4,4,1,7"/>
      <sheetName val="3,4,4,1,8"/>
      <sheetName val="3,4,4,1,9"/>
      <sheetName val="3,4,4,1,10"/>
      <sheetName val="3,4,4,1,11"/>
      <sheetName val="3,4,4,1,12"/>
      <sheetName val="3.4.4.3.1"/>
      <sheetName val="3.4.4.3.2"/>
      <sheetName val="3.4.4.3.3"/>
      <sheetName val="3.4.4.3.4"/>
      <sheetName val="3.4.4.3.5"/>
      <sheetName val="3.4.4.3.6"/>
      <sheetName val="3.4.4.3.7"/>
      <sheetName val="3.4.4.3.8"/>
      <sheetName val="3.4.4.3.9"/>
      <sheetName val="3.4.4.3.10"/>
      <sheetName val="3.4.4.3.11"/>
      <sheetName val="3.4.4.3.12"/>
      <sheetName val="3,4,5,1"/>
      <sheetName val="3,4,5,2"/>
      <sheetName val="3,4,5,3"/>
      <sheetName val="3,4,5,4"/>
      <sheetName val="3,4,5,5"/>
      <sheetName val="3,4,5,6"/>
      <sheetName val="3,4,5,7"/>
      <sheetName val="3,4,5,8"/>
      <sheetName val="3,4,5,15"/>
      <sheetName val="3,4,8,1"/>
      <sheetName val="3,4,8,2"/>
      <sheetName val="3,4,8,3"/>
      <sheetName val="3,4,8,4"/>
      <sheetName val="3,5,1,1"/>
      <sheetName val="3,5,1,2"/>
      <sheetName val="3,5,1,3"/>
      <sheetName val="3,5,1,4"/>
      <sheetName val="3,5,1,5"/>
      <sheetName val="3,5,1,6"/>
      <sheetName val="3,5,2,1"/>
      <sheetName val="3,5,2,2"/>
      <sheetName val="3,5,2,3"/>
      <sheetName val="3,5,2,4"/>
      <sheetName val="3,5,2,5"/>
      <sheetName val="3,5,2,6"/>
      <sheetName val="3,5,2,7"/>
      <sheetName val="3,5,2,8"/>
      <sheetName val="3,5,2,9"/>
      <sheetName val="3,5,2,10"/>
      <sheetName val="3,5,3,1"/>
      <sheetName val="3,5,3,2"/>
      <sheetName val="3,5,4,1,1"/>
      <sheetName val="3,5,4,1,2"/>
      <sheetName val="3,5,4,2,1"/>
      <sheetName val="3,4,6,1"/>
      <sheetName val="3,4,6,2"/>
      <sheetName val="3,4,6,5"/>
      <sheetName val="3,4,6,6"/>
      <sheetName val="3,4,6,9"/>
      <sheetName val="3,4,6,10"/>
      <sheetName val="3,4,7,1"/>
      <sheetName val="3,4,7,2"/>
      <sheetName val="3,4,7,3"/>
      <sheetName val="3,6,1,1,1"/>
      <sheetName val="3,6,1,1,2"/>
      <sheetName val="3,6,1,1,3"/>
      <sheetName val="3,6,1,1,4"/>
      <sheetName val="3,6,1,1,5"/>
      <sheetName val="3,6,1,1,6"/>
      <sheetName val="3,6,1,2,1"/>
      <sheetName val="3,6,1,2,2"/>
      <sheetName val="3,6,1,2,3"/>
      <sheetName val="3,6,1,2,4"/>
      <sheetName val="3,6,1,2,5"/>
      <sheetName val="3,6,1,2,6"/>
      <sheetName val="3,6,2,1,1"/>
      <sheetName val="3,6,2,1,2"/>
      <sheetName val="3,6,2,1,3"/>
      <sheetName val="3,6,2,1,4"/>
      <sheetName val="3,6,2,1,5"/>
      <sheetName val="3,6,2,1,6"/>
      <sheetName val="3,6,3,1,1,1"/>
      <sheetName val="3,6,3,1,1,2"/>
      <sheetName val="3,6,3,1,1,3"/>
      <sheetName val="3,6,3,1,1,4"/>
      <sheetName val="3,6,3,1,1,5"/>
      <sheetName val="3,6,3,1,1,6"/>
      <sheetName val="3,6,3,1,1,7"/>
      <sheetName val="3,6,3,1,1,8"/>
      <sheetName val="3,6,3,1,1,9"/>
      <sheetName val="3,6,3,1,1,10"/>
      <sheetName val="3,6,3,1,1,11"/>
      <sheetName val="3,6,3,1,1,12"/>
      <sheetName val="3,6,3,1,2,1"/>
      <sheetName val="3,6,3,1,2,2"/>
      <sheetName val="3,6,3,1,2,3"/>
      <sheetName val="3,6,3,1,2,4"/>
      <sheetName val="3,6,3,1,2,5"/>
      <sheetName val="3,6,3,1,2,6"/>
      <sheetName val="3,6,3,1,2,7"/>
      <sheetName val="3,6,3,1,2,8"/>
      <sheetName val="3,6,3,1,2,9"/>
      <sheetName val="3,6,3,1,2,10"/>
      <sheetName val="3,6,3,1,2,11"/>
      <sheetName val="3,6,3,1,2,12"/>
      <sheetName val="3,6,3,1,2,13"/>
      <sheetName val="3,6,3,1,2,14"/>
      <sheetName val="3,6,3,1,2,15"/>
      <sheetName val="3,6,3,2,1,1"/>
      <sheetName val="3,6,3,2,1,2"/>
      <sheetName val="3,6,3,2,1,3"/>
      <sheetName val="3,6,3,2,1,4"/>
      <sheetName val="3,6,3,2,1,5"/>
      <sheetName val="3,6,3,2,1,6"/>
      <sheetName val="3,6,3,2,1,7"/>
      <sheetName val="3,6,3,2,1,8"/>
      <sheetName val="3,6,3,2,1,9"/>
      <sheetName val="3,6,3,2,1,10"/>
      <sheetName val="3,6,3,2,1,11"/>
      <sheetName val="3,6,3,2,1,12"/>
      <sheetName val="3,6,3,2,2,1"/>
      <sheetName val="3,6,3,2,2,2"/>
      <sheetName val="3,6,3,2,2,3"/>
      <sheetName val="3,6,3,2,2,4"/>
      <sheetName val="3,6,3,2,2,5"/>
      <sheetName val="3,6,3,2,2,6"/>
      <sheetName val="3,6,3,2,2,7"/>
      <sheetName val="3,6,3,2,2,8"/>
      <sheetName val="3,6,3,2,2,9"/>
      <sheetName val="3,6,3,2,2,10"/>
      <sheetName val="3,6,3,2,2,11"/>
      <sheetName val="3,6,3,2,2,12"/>
      <sheetName val="3,6,3,2,2,13"/>
      <sheetName val="3,6,3,2,2,14"/>
      <sheetName val="3,6,3,2,2,15"/>
      <sheetName val="3,6,5,1,1"/>
      <sheetName val="3,6,5,1,2"/>
      <sheetName val="3,6,5,1,3"/>
      <sheetName val="3,6,5,1,4"/>
      <sheetName val="3,6,5,1,5"/>
      <sheetName val="3,6,5,1,6"/>
      <sheetName val="3,6,5,1,7"/>
      <sheetName val="3,6,5,1,8"/>
      <sheetName val="3,6,5,1,9"/>
      <sheetName val="3,6,5,1,11"/>
      <sheetName val="3,6,5,1,10"/>
      <sheetName val="3,6,5,1,12"/>
      <sheetName val="3,6,5,1,13"/>
      <sheetName val="3,6,5,1,23"/>
      <sheetName val="3.6.5.2.1.1"/>
      <sheetName val="3.6.5.2.1.2"/>
      <sheetName val="3.6.5.2.2.1"/>
      <sheetName val="3.6.5.2.2.2"/>
      <sheetName val="3,6,5,3,1"/>
      <sheetName val="3,6,5,3,3"/>
      <sheetName val="3.7.1.1.1"/>
      <sheetName val="3.7.1.2.1"/>
      <sheetName val="3.7.1.3.1"/>
      <sheetName val="3.7.1.3.2"/>
      <sheetName val="3.7.1.3.3"/>
      <sheetName val="3.7.1.3.4"/>
      <sheetName val="3.7.1.3.5"/>
      <sheetName val="3.7.2.1.2"/>
      <sheetName val="3.7.2.1.4"/>
      <sheetName val="3.7.2.1.5"/>
      <sheetName val="3.7.2.1.6"/>
      <sheetName val="3.7.2.1.7"/>
      <sheetName val="3.7.2.3.1"/>
      <sheetName val="3.7.2.3.2"/>
      <sheetName val="3.7.2.3.3"/>
      <sheetName val="3.7.3.1.1"/>
      <sheetName val="3.7.3.1.2"/>
      <sheetName val="3.7.3.1.3"/>
      <sheetName val="3.7.3.1.4"/>
      <sheetName val="3.7.3.1.5"/>
      <sheetName val="3.7.3.1.6"/>
      <sheetName val="3.7.3.1.7"/>
      <sheetName val="3.7.3.1.8"/>
      <sheetName val="3.7.3.1.9"/>
      <sheetName val="3.7.3.1.10"/>
      <sheetName val="3.7.3.1.11"/>
      <sheetName val="3.7.3.1.12"/>
      <sheetName val="3.7.3.1.13"/>
      <sheetName val="3.7.3.1.14"/>
      <sheetName val="3.7.3.1.15"/>
      <sheetName val="3.7.3.1.16"/>
      <sheetName val="3.7.3.1.17"/>
      <sheetName val="3.7.3.1.18"/>
      <sheetName val="3.7.3.1.19"/>
      <sheetName val="3.7.3.1.20"/>
      <sheetName val="3.7.3.1.21"/>
      <sheetName val="3.7.3.1.22"/>
      <sheetName val="3.7.3.2.1.1"/>
      <sheetName val="3.7.3.2.1.2"/>
      <sheetName val="3.7.3.2.1.3"/>
      <sheetName val="3.7.3.2.1.4"/>
      <sheetName val="3.7.3.2.1.5"/>
      <sheetName val="3.7.3.2.1.6"/>
      <sheetName val="3.7.3.2.1.7"/>
      <sheetName val="3.7.3.2.1.8"/>
      <sheetName val="3.7.3.2.1.10"/>
      <sheetName val="3.7.3.2.1.11"/>
      <sheetName val="3.7.3.2.1.12"/>
      <sheetName val="3.7.3.2.1.13"/>
      <sheetName val="3.7.3.2.1.14"/>
      <sheetName val="3.7.3.2.1.15"/>
      <sheetName val="3.7.3.2.2.1"/>
      <sheetName val="3.7.3.2.2.2"/>
      <sheetName val="3.7.3.2.2.3"/>
      <sheetName val="3.7.3.2.2.4"/>
      <sheetName val="3.7.3.3.1"/>
      <sheetName val="3.7.3.3.2"/>
      <sheetName val="3,7,4,1,1,1"/>
      <sheetName val="3,7,4,1,1,2"/>
      <sheetName val="3,7,4,1,1,3"/>
      <sheetName val="3,7,4,1,2,1"/>
      <sheetName val="3,7,4,1,2,2"/>
      <sheetName val="3,7,4,2,1,1"/>
      <sheetName val="3,7,4,2,1,2"/>
      <sheetName val="3,7,4,2,1,3"/>
      <sheetName val="3,7,4,2,1,4"/>
      <sheetName val="3,7,4,2,2,1"/>
      <sheetName val="3,7,4,2,2,2"/>
      <sheetName val="3,7,4,2,2,3"/>
      <sheetName val="3,7,4,2,3,1"/>
      <sheetName val="3,7,4,2,3,2"/>
      <sheetName val="3,7,4,2,3,3"/>
      <sheetName val="3,7,4,2,4,1"/>
      <sheetName val="3,7,4,2,4,2"/>
      <sheetName val="3,7,4,2,5,1"/>
      <sheetName val="3,7,4,2,5,2"/>
      <sheetName val="RESUMEN (16)"/>
      <sheetName val="3,7,4,4,1,1 (Inst)"/>
      <sheetName val="3,7,4,4,1,2 (Inst)"/>
      <sheetName val="3,7,4,4,1,3 (Inst)"/>
      <sheetName val="3,7,4,4,1,4 (Inst)"/>
      <sheetName val="3,7,4,4,1,1 (Completo)"/>
      <sheetName val="3,7,4,4,1,2 (Completo)"/>
      <sheetName val="3,7,4,4,1,3 (Completo)"/>
      <sheetName val="3,7,4,4,1,4 (Completo)"/>
      <sheetName val="3.7.4.6.1"/>
      <sheetName val="3.7.4.6.5"/>
      <sheetName val="3.7.4.6.7"/>
      <sheetName val="3.7.5.1.2"/>
      <sheetName val="3.7.5.1.5"/>
      <sheetName val="3.7.5.2.1"/>
      <sheetName val="3.7.5.2.2"/>
      <sheetName val="3.7.5.3.2"/>
      <sheetName val="3.7.5.3.5"/>
      <sheetName val="3.7.5.4.1"/>
      <sheetName val="3.7.7.1.1"/>
      <sheetName val="3.7.7.1.4"/>
      <sheetName val="3.7.7.2.1 "/>
      <sheetName val="3.7.7.2.4"/>
      <sheetName val="3.7.7.2.5"/>
      <sheetName val="3.7.7.7.1"/>
      <sheetName val="3.7.7.7.2"/>
      <sheetName val="3.7.12.1"/>
      <sheetName val="3.7.12.2"/>
      <sheetName val="3.7.13.1.1"/>
      <sheetName val="3.7.13.1.2"/>
      <sheetName val="3.7.13.1.3"/>
      <sheetName val="3.7.13.1.4"/>
      <sheetName val="3.7.13.1.5"/>
      <sheetName val="3.7.13.1.6"/>
      <sheetName val="3.7.13.1.7"/>
      <sheetName val="3.7.13.1.8"/>
      <sheetName val="3.7.13.1.9"/>
      <sheetName val="3.7.13.1.10"/>
      <sheetName val="3.7.14.1"/>
      <sheetName val="3.7.14.2"/>
    </sheetNames>
    <sheetDataSet>
      <sheetData sheetId="0" refreshError="1">
        <row r="2">
          <cell r="A2" t="str">
            <v>Acero de refuerzo de 40000 y 60000</v>
          </cell>
          <cell r="B2">
            <v>2648</v>
          </cell>
          <cell r="C2" t="str">
            <v>kg</v>
          </cell>
        </row>
        <row r="3">
          <cell r="A3" t="str">
            <v>Acero malla electrosoldada</v>
          </cell>
          <cell r="B3">
            <v>2638</v>
          </cell>
          <cell r="C3" t="str">
            <v>kg</v>
          </cell>
        </row>
        <row r="4">
          <cell r="A4" t="str">
            <v>Acondicionador de superficie x 310 ml</v>
          </cell>
          <cell r="B4">
            <v>99705</v>
          </cell>
          <cell r="C4" t="str">
            <v>Und</v>
          </cell>
        </row>
        <row r="5">
          <cell r="A5" t="str">
            <v>Adhesivo Novafort x 310ml</v>
          </cell>
          <cell r="B5">
            <v>50009</v>
          </cell>
          <cell r="C5" t="str">
            <v>Und</v>
          </cell>
        </row>
        <row r="6">
          <cell r="A6" t="str">
            <v>Adoquin  rectangular peatonal   6x10x20</v>
          </cell>
          <cell r="B6">
            <v>25968</v>
          </cell>
          <cell r="C6" t="str">
            <v>m2</v>
          </cell>
        </row>
        <row r="7">
          <cell r="A7" t="str">
            <v>Adoquin  rectangular vehicular  8x10x20</v>
          </cell>
          <cell r="B7">
            <v>28565</v>
          </cell>
          <cell r="C7" t="str">
            <v>m2</v>
          </cell>
        </row>
        <row r="8">
          <cell r="A8" t="str">
            <v>Agua</v>
          </cell>
          <cell r="B8">
            <v>5</v>
          </cell>
          <cell r="C8" t="str">
            <v>Lt</v>
          </cell>
        </row>
        <row r="9">
          <cell r="A9" t="str">
            <v>Agua Acueducto</v>
          </cell>
          <cell r="B9">
            <v>3573</v>
          </cell>
          <cell r="C9" t="str">
            <v>m3</v>
          </cell>
        </row>
        <row r="10">
          <cell r="A10" t="str">
            <v>Alambre recocido No 18</v>
          </cell>
          <cell r="B10">
            <v>4125</v>
          </cell>
          <cell r="C10" t="str">
            <v>kg</v>
          </cell>
        </row>
        <row r="11">
          <cell r="A11" t="str">
            <v>Alambre galvanizado calibre 18</v>
          </cell>
          <cell r="B11">
            <v>4125</v>
          </cell>
          <cell r="C11" t="str">
            <v>Kg</v>
          </cell>
        </row>
        <row r="12">
          <cell r="A12" t="str">
            <v>Allanadora de pavimento con operador y aspas</v>
          </cell>
          <cell r="B12">
            <v>6163</v>
          </cell>
          <cell r="C12" t="str">
            <v>m2</v>
          </cell>
        </row>
        <row r="13">
          <cell r="A13" t="str">
            <v>Anclaje epoxico para varilla de 1/2 (sin varilla)</v>
          </cell>
          <cell r="B13">
            <v>7033</v>
          </cell>
          <cell r="C13" t="str">
            <v>Und</v>
          </cell>
        </row>
        <row r="14">
          <cell r="A14" t="str">
            <v>Anclaje epoxico para varilla de 3/4 (sin varilla)</v>
          </cell>
          <cell r="B14">
            <v>13079</v>
          </cell>
          <cell r="C14" t="str">
            <v>Und</v>
          </cell>
        </row>
        <row r="15">
          <cell r="A15" t="str">
            <v>Anclaje epoxico para varilla de 3/8 (sin varilla)</v>
          </cell>
          <cell r="B15">
            <v>5422</v>
          </cell>
          <cell r="C15" t="str">
            <v>Und</v>
          </cell>
        </row>
        <row r="16">
          <cell r="A16" t="str">
            <v>Anclaje epoxico para varilla de 5/8 (sin varilla)</v>
          </cell>
          <cell r="B16">
            <v>9770</v>
          </cell>
          <cell r="C16" t="str">
            <v>Und</v>
          </cell>
        </row>
        <row r="17">
          <cell r="A17" t="str">
            <v>Andamio tubular</v>
          </cell>
          <cell r="B17">
            <v>1508</v>
          </cell>
          <cell r="C17" t="str">
            <v>d</v>
          </cell>
        </row>
        <row r="18">
          <cell r="A18" t="str">
            <v>Angulo de aluminio 6m</v>
          </cell>
          <cell r="B18">
            <v>1445</v>
          </cell>
          <cell r="C18" t="str">
            <v>UND</v>
          </cell>
        </row>
        <row r="19">
          <cell r="A19" t="str">
            <v>Angulo en acero de 2" x 2" x 3/16"</v>
          </cell>
          <cell r="B19">
            <v>11061</v>
          </cell>
          <cell r="C19" t="str">
            <v>m</v>
          </cell>
        </row>
        <row r="20">
          <cell r="A20" t="str">
            <v>Anillo caucho tub. Conc 12"</v>
          </cell>
          <cell r="B20">
            <v>5201</v>
          </cell>
          <cell r="C20" t="str">
            <v>Und</v>
          </cell>
        </row>
        <row r="21">
          <cell r="A21" t="str">
            <v>Antisol rojo x 16 kg</v>
          </cell>
          <cell r="B21">
            <v>13049</v>
          </cell>
          <cell r="C21" t="str">
            <v>kg</v>
          </cell>
        </row>
        <row r="22">
          <cell r="A22" t="str">
            <v>Antisol rojo x 170 kg</v>
          </cell>
          <cell r="B22">
            <v>9476</v>
          </cell>
          <cell r="C22" t="str">
            <v>kg</v>
          </cell>
        </row>
        <row r="23">
          <cell r="A23" t="str">
            <v>Arena amarilla</v>
          </cell>
          <cell r="B23">
            <v>31725</v>
          </cell>
          <cell r="C23" t="str">
            <v>m3</v>
          </cell>
        </row>
        <row r="24">
          <cell r="A24" t="str">
            <v>Arena blanca</v>
          </cell>
          <cell r="B24">
            <v>31725</v>
          </cell>
          <cell r="C24" t="str">
            <v>m3</v>
          </cell>
        </row>
        <row r="25">
          <cell r="A25" t="str">
            <v>Arena juan de acosta</v>
          </cell>
          <cell r="B25">
            <v>31725</v>
          </cell>
          <cell r="C25" t="str">
            <v>m3</v>
          </cell>
        </row>
        <row r="26">
          <cell r="A26" t="str">
            <v>Arena mambo</v>
          </cell>
          <cell r="B26">
            <v>31725</v>
          </cell>
          <cell r="C26" t="str">
            <v>m3</v>
          </cell>
        </row>
        <row r="27">
          <cell r="A27" t="str">
            <v>Arena negra</v>
          </cell>
          <cell r="B27">
            <v>31725</v>
          </cell>
          <cell r="C27" t="str">
            <v>m3</v>
          </cell>
        </row>
        <row r="28">
          <cell r="A28" t="str">
            <v>Arena santo tomas</v>
          </cell>
          <cell r="B28">
            <v>31725</v>
          </cell>
          <cell r="C28" t="str">
            <v>m3</v>
          </cell>
        </row>
        <row r="29">
          <cell r="A29" t="str">
            <v>Arena sierra vieja</v>
          </cell>
          <cell r="B29">
            <v>31725</v>
          </cell>
          <cell r="C29" t="str">
            <v>m3</v>
          </cell>
        </row>
        <row r="30">
          <cell r="A30" t="str">
            <v>Asfalto de liga</v>
          </cell>
          <cell r="B30">
            <v>1702</v>
          </cell>
          <cell r="C30" t="str">
            <v>kg</v>
          </cell>
        </row>
        <row r="31">
          <cell r="A31" t="str">
            <v>Asfalto Oxidado (brea).</v>
          </cell>
          <cell r="B31">
            <v>716</v>
          </cell>
          <cell r="C31" t="str">
            <v>kg</v>
          </cell>
        </row>
        <row r="32">
          <cell r="A32" t="str">
            <v>Atraque de tuberias en concreto de 2500 psi</v>
          </cell>
          <cell r="B32">
            <v>401523</v>
          </cell>
          <cell r="C32" t="str">
            <v>m3</v>
          </cell>
        </row>
        <row r="33">
          <cell r="A33" t="str">
            <v>Aviso reglamentario fijo</v>
          </cell>
          <cell r="B33">
            <v>290474</v>
          </cell>
          <cell r="C33" t="str">
            <v>Und</v>
          </cell>
        </row>
        <row r="34">
          <cell r="A34" t="str">
            <v>Ayudante Acabados</v>
          </cell>
          <cell r="B34">
            <v>8525.4630566874985</v>
          </cell>
          <cell r="C34" t="str">
            <v>HH</v>
          </cell>
        </row>
        <row r="35">
          <cell r="A35" t="str">
            <v>Ayudante Albañileria</v>
          </cell>
          <cell r="B35">
            <v>7413.5</v>
          </cell>
          <cell r="C35" t="str">
            <v>HH</v>
          </cell>
        </row>
        <row r="36">
          <cell r="A36" t="str">
            <v xml:space="preserve">Ayudante elect, sanit, carpint </v>
          </cell>
          <cell r="B36">
            <v>8154.7907498749992</v>
          </cell>
          <cell r="C36" t="str">
            <v>HH</v>
          </cell>
        </row>
        <row r="37">
          <cell r="A37" t="str">
            <v>Bajante canal amazonas</v>
          </cell>
          <cell r="B37">
            <v>26463</v>
          </cell>
          <cell r="C37" t="str">
            <v>m</v>
          </cell>
        </row>
        <row r="38">
          <cell r="A38" t="str">
            <v>Baldosa ceramica nacional 30x30</v>
          </cell>
          <cell r="B38">
            <v>45140</v>
          </cell>
          <cell r="C38" t="str">
            <v>m2</v>
          </cell>
        </row>
        <row r="39">
          <cell r="A39" t="str">
            <v>Barra</v>
          </cell>
          <cell r="B39">
            <v>155011</v>
          </cell>
          <cell r="C39" t="str">
            <v>Und</v>
          </cell>
        </row>
        <row r="40">
          <cell r="A40" t="str">
            <v>Barrera epoxica gris</v>
          </cell>
          <cell r="B40">
            <v>142123</v>
          </cell>
          <cell r="C40" t="str">
            <v>gl</v>
          </cell>
        </row>
        <row r="41">
          <cell r="A41" t="str">
            <v>Base granular</v>
          </cell>
          <cell r="B41">
            <v>48823</v>
          </cell>
          <cell r="C41" t="str">
            <v>m3</v>
          </cell>
        </row>
        <row r="42">
          <cell r="A42" t="str">
            <v>Binda Boquilla color x 10 kg</v>
          </cell>
          <cell r="B42">
            <v>3561</v>
          </cell>
          <cell r="C42" t="str">
            <v>kg</v>
          </cell>
        </row>
        <row r="43">
          <cell r="A43" t="str">
            <v>Bloque  estructural vibrado de 10 9x19x39</v>
          </cell>
          <cell r="B43">
            <v>1419</v>
          </cell>
          <cell r="C43" t="str">
            <v>Und</v>
          </cell>
        </row>
        <row r="44">
          <cell r="A44" t="str">
            <v>Bloque  estructural vibrado de 12 11x19x39</v>
          </cell>
          <cell r="B44">
            <v>1807</v>
          </cell>
          <cell r="C44" t="str">
            <v>Und</v>
          </cell>
        </row>
        <row r="45">
          <cell r="A45" t="str">
            <v>Bloque  estructural vibrado de 15 14x19x39</v>
          </cell>
          <cell r="B45">
            <v>1936</v>
          </cell>
          <cell r="C45" t="str">
            <v>Und</v>
          </cell>
        </row>
        <row r="46">
          <cell r="A46" t="str">
            <v>Bloque  estructural vibrado de 20 19x19x39</v>
          </cell>
          <cell r="B46">
            <v>2323</v>
          </cell>
          <cell r="C46" t="str">
            <v>Und</v>
          </cell>
        </row>
        <row r="47">
          <cell r="A47" t="str">
            <v>Bloque abuzardado  vibrado de 10 9x19x39</v>
          </cell>
          <cell r="B47">
            <v>1870</v>
          </cell>
          <cell r="C47" t="str">
            <v>Und</v>
          </cell>
        </row>
        <row r="48">
          <cell r="A48" t="str">
            <v>Bloque abuzardado  vibrado de 15 14x19x39</v>
          </cell>
          <cell r="B48">
            <v>2387</v>
          </cell>
          <cell r="C48" t="str">
            <v>Und</v>
          </cell>
        </row>
        <row r="49">
          <cell r="A49" t="str">
            <v>Bloque abuzardado vibrado de 20 19x19x39</v>
          </cell>
          <cell r="B49">
            <v>2838</v>
          </cell>
          <cell r="C49" t="str">
            <v>Und</v>
          </cell>
        </row>
        <row r="50">
          <cell r="A50" t="str">
            <v>Bloque no estructural vibrado de 10 9x19x39</v>
          </cell>
          <cell r="B50">
            <v>1084</v>
          </cell>
          <cell r="C50" t="str">
            <v>Und</v>
          </cell>
        </row>
        <row r="51">
          <cell r="A51" t="str">
            <v>Bloque no estructural vibrado de 12 11x19x39</v>
          </cell>
          <cell r="B51">
            <v>1485</v>
          </cell>
          <cell r="C51" t="str">
            <v>Und</v>
          </cell>
        </row>
        <row r="52">
          <cell r="A52" t="str">
            <v>Bloque no estructural vibrado de 15 14x19x39</v>
          </cell>
          <cell r="B52">
            <v>1549</v>
          </cell>
          <cell r="C52" t="str">
            <v>Und</v>
          </cell>
        </row>
        <row r="53">
          <cell r="A53" t="str">
            <v>Bloque no estructural vibrado de 20 19x19x39</v>
          </cell>
          <cell r="B53">
            <v>2193</v>
          </cell>
          <cell r="C53" t="str">
            <v>Und</v>
          </cell>
        </row>
        <row r="54">
          <cell r="A54" t="str">
            <v>Bloque samo #3 7x20x40</v>
          </cell>
          <cell r="B54">
            <v>995</v>
          </cell>
          <cell r="C54" t="str">
            <v>Und</v>
          </cell>
        </row>
        <row r="55">
          <cell r="A55" t="str">
            <v>Bloque samo #3 especial 7x20x33</v>
          </cell>
          <cell r="B55">
            <v>955</v>
          </cell>
          <cell r="C55" t="str">
            <v>Und</v>
          </cell>
        </row>
        <row r="56">
          <cell r="A56" t="str">
            <v>Bloque samo #4 10x20x40</v>
          </cell>
          <cell r="B56">
            <v>1109</v>
          </cell>
          <cell r="C56" t="str">
            <v>Und</v>
          </cell>
        </row>
        <row r="57">
          <cell r="A57" t="str">
            <v>Bloque samo #4 especial 10x20x33</v>
          </cell>
          <cell r="B57">
            <v>1045</v>
          </cell>
          <cell r="C57" t="str">
            <v>Und</v>
          </cell>
        </row>
        <row r="58">
          <cell r="A58" t="str">
            <v>Bloque samo #5 12,5x20x40</v>
          </cell>
          <cell r="B58">
            <v>1445</v>
          </cell>
          <cell r="C58" t="str">
            <v>Und</v>
          </cell>
        </row>
        <row r="59">
          <cell r="A59" t="str">
            <v>Bloque samo #6 15x20x40</v>
          </cell>
          <cell r="B59">
            <v>1780</v>
          </cell>
          <cell r="C59" t="str">
            <v>Und</v>
          </cell>
        </row>
        <row r="60">
          <cell r="A60" t="str">
            <v>Brilladora electrica</v>
          </cell>
          <cell r="B60">
            <v>33275</v>
          </cell>
          <cell r="C60" t="str">
            <v>d</v>
          </cell>
        </row>
        <row r="61">
          <cell r="A61" t="str">
            <v>Brocha de 3"</v>
          </cell>
          <cell r="B61">
            <v>11480</v>
          </cell>
          <cell r="C61" t="str">
            <v>un</v>
          </cell>
        </row>
        <row r="62">
          <cell r="A62" t="str">
            <v>Buje PVC-P 1 1/2" x 1/2·</v>
          </cell>
          <cell r="B62">
            <v>4148</v>
          </cell>
          <cell r="C62" t="str">
            <v>UD</v>
          </cell>
        </row>
        <row r="63">
          <cell r="A63" t="str">
            <v>Calado cuadrado de 15x20x20</v>
          </cell>
          <cell r="B63">
            <v>959</v>
          </cell>
          <cell r="C63" t="str">
            <v>un</v>
          </cell>
        </row>
        <row r="64">
          <cell r="A64" t="str">
            <v>Caliche</v>
          </cell>
          <cell r="B64">
            <v>33532</v>
          </cell>
          <cell r="C64" t="str">
            <v>m3</v>
          </cell>
        </row>
        <row r="65">
          <cell r="A65" t="str">
            <v>Camión Dodge - 300</v>
          </cell>
          <cell r="B65">
            <v>260053</v>
          </cell>
          <cell r="C65" t="str">
            <v>DIA</v>
          </cell>
        </row>
        <row r="66">
          <cell r="A66" t="str">
            <v>Canal Amazonas</v>
          </cell>
          <cell r="B66">
            <v>27673</v>
          </cell>
          <cell r="C66" t="str">
            <v>m</v>
          </cell>
        </row>
        <row r="67">
          <cell r="A67" t="str">
            <v>Canaleta 90 Eternit de 0,90 x 6,0 m</v>
          </cell>
          <cell r="B67">
            <v>47411</v>
          </cell>
          <cell r="C67" t="str">
            <v>m2</v>
          </cell>
        </row>
        <row r="68">
          <cell r="A68" t="str">
            <v>Caneca reflectiva pequeña</v>
          </cell>
          <cell r="B68">
            <v>77944</v>
          </cell>
          <cell r="C68" t="str">
            <v>UD</v>
          </cell>
        </row>
        <row r="69">
          <cell r="A69" t="str">
            <v xml:space="preserve">Canto rodado </v>
          </cell>
          <cell r="B69">
            <v>109623</v>
          </cell>
          <cell r="C69" t="str">
            <v>m3</v>
          </cell>
        </row>
        <row r="70">
          <cell r="A70" t="str">
            <v>Cargador CAT 910 80U(PS), 1 m3</v>
          </cell>
          <cell r="B70">
            <v>32509</v>
          </cell>
          <cell r="C70" t="str">
            <v>H</v>
          </cell>
        </row>
        <row r="71">
          <cell r="A71" t="str">
            <v>Carretilla tipo bugui</v>
          </cell>
          <cell r="B71">
            <v>3483</v>
          </cell>
          <cell r="C71" t="str">
            <v>d</v>
          </cell>
        </row>
        <row r="72">
          <cell r="A72" t="str">
            <v>Catalizador de 137057 (A:B=1:1)</v>
          </cell>
          <cell r="B72">
            <v>95747</v>
          </cell>
          <cell r="C72" t="str">
            <v>gl</v>
          </cell>
        </row>
        <row r="73">
          <cell r="A73" t="str">
            <v>Catalizador de Serie 23 (A:B=1:1)</v>
          </cell>
          <cell r="B73">
            <v>91259</v>
          </cell>
          <cell r="C73" t="str">
            <v>gl</v>
          </cell>
        </row>
        <row r="74">
          <cell r="A74" t="str">
            <v>Catalizador Grupo 2 Sika</v>
          </cell>
          <cell r="B74">
            <v>122676</v>
          </cell>
          <cell r="C74" t="str">
            <v>gl</v>
          </cell>
        </row>
        <row r="75">
          <cell r="A75" t="str">
            <v>Catalizador para pintura epoxica</v>
          </cell>
          <cell r="B75">
            <v>46300</v>
          </cell>
          <cell r="C75" t="str">
            <v>gl</v>
          </cell>
        </row>
        <row r="76">
          <cell r="A76" t="str">
            <v>Catalizador serie 36</v>
          </cell>
          <cell r="B76">
            <v>257937</v>
          </cell>
          <cell r="C76" t="str">
            <v>gl</v>
          </cell>
        </row>
        <row r="77">
          <cell r="A77" t="str">
            <v>Cemento blanco</v>
          </cell>
          <cell r="B77">
            <v>1169</v>
          </cell>
          <cell r="C77" t="str">
            <v>kg</v>
          </cell>
        </row>
        <row r="78">
          <cell r="A78" t="str">
            <v>Cemento gris</v>
          </cell>
          <cell r="B78">
            <v>584</v>
          </cell>
          <cell r="C78" t="str">
            <v>kg</v>
          </cell>
        </row>
        <row r="79">
          <cell r="A79" t="str">
            <v>Cercha</v>
          </cell>
          <cell r="B79">
            <v>325</v>
          </cell>
          <cell r="C79" t="str">
            <v>DIA</v>
          </cell>
        </row>
        <row r="80">
          <cell r="A80" t="str">
            <v>Chazos de madera</v>
          </cell>
          <cell r="B80">
            <v>760</v>
          </cell>
          <cell r="C80" t="str">
            <v>DIA</v>
          </cell>
        </row>
        <row r="81">
          <cell r="A81" t="str">
            <v>Cimentación de tubería con arena compactada</v>
          </cell>
          <cell r="B81">
            <v>62635</v>
          </cell>
          <cell r="C81" t="str">
            <v>m3</v>
          </cell>
        </row>
        <row r="82">
          <cell r="A82" t="str">
            <v>Cinta de señalización plastica</v>
          </cell>
          <cell r="B82">
            <v>257</v>
          </cell>
          <cell r="C82" t="str">
            <v>m</v>
          </cell>
        </row>
        <row r="83">
          <cell r="A83" t="str">
            <v>Cinta reflectiva de 0.075 m</v>
          </cell>
          <cell r="B83">
            <v>6201</v>
          </cell>
          <cell r="C83" t="str">
            <v>m</v>
          </cell>
        </row>
        <row r="84">
          <cell r="A84" t="str">
            <v>Codo 90 PEAD 63 mm</v>
          </cell>
          <cell r="B84">
            <v>55668</v>
          </cell>
          <cell r="C84" t="str">
            <v>Un</v>
          </cell>
        </row>
        <row r="85">
          <cell r="A85" t="str">
            <v>Codo 90º PVC-P 1/2"</v>
          </cell>
          <cell r="B85">
            <v>527</v>
          </cell>
          <cell r="C85" t="str">
            <v>UD</v>
          </cell>
        </row>
        <row r="86">
          <cell r="A86" t="str">
            <v>Codo de 45° de 160mm PVC</v>
          </cell>
          <cell r="B86">
            <v>40593</v>
          </cell>
          <cell r="C86" t="str">
            <v>UD</v>
          </cell>
        </row>
        <row r="87">
          <cell r="A87" t="str">
            <v>Codo de 90° de 160mm PVC</v>
          </cell>
          <cell r="B87">
            <v>78688</v>
          </cell>
          <cell r="C87" t="str">
            <v>UD</v>
          </cell>
        </row>
        <row r="88">
          <cell r="A88" t="str">
            <v>Codo de 90° de 200mm PVC</v>
          </cell>
          <cell r="B88">
            <v>118523</v>
          </cell>
          <cell r="C88" t="str">
            <v>UD</v>
          </cell>
        </row>
        <row r="89">
          <cell r="A89" t="str">
            <v>Codo de 90° de 250mm PVC</v>
          </cell>
          <cell r="B89">
            <v>226656</v>
          </cell>
          <cell r="C89" t="str">
            <v>UD</v>
          </cell>
        </row>
        <row r="90">
          <cell r="A90" t="str">
            <v>Codo de 90° de 315mm PVC</v>
          </cell>
          <cell r="B90">
            <v>347163</v>
          </cell>
          <cell r="C90" t="str">
            <v>UD</v>
          </cell>
        </row>
        <row r="91">
          <cell r="A91" t="str">
            <v>Codo de 90° de 355mm PVC</v>
          </cell>
          <cell r="B91">
            <v>849766</v>
          </cell>
          <cell r="C91" t="str">
            <v>UD</v>
          </cell>
        </row>
        <row r="92">
          <cell r="A92" t="str">
            <v>Codo de bajante</v>
          </cell>
          <cell r="B92">
            <v>6903</v>
          </cell>
          <cell r="C92" t="str">
            <v>un</v>
          </cell>
        </row>
        <row r="93">
          <cell r="A93" t="str">
            <v>Comisión de topografia</v>
          </cell>
          <cell r="B93">
            <v>78179</v>
          </cell>
          <cell r="C93" t="str">
            <v>HC</v>
          </cell>
        </row>
        <row r="94">
          <cell r="A94" t="str">
            <v>Compresor con 2 pistolas sin operador</v>
          </cell>
          <cell r="B94">
            <v>90901</v>
          </cell>
          <cell r="C94" t="str">
            <v>H</v>
          </cell>
        </row>
        <row r="95">
          <cell r="A95" t="str">
            <v>Compresor de aire de 2HP</v>
          </cell>
          <cell r="B95">
            <v>38691</v>
          </cell>
          <cell r="C95" t="str">
            <v>d</v>
          </cell>
        </row>
        <row r="96">
          <cell r="A96" t="str">
            <v xml:space="preserve">Concreto asfaltico </v>
          </cell>
          <cell r="B96">
            <v>664188</v>
          </cell>
          <cell r="C96" t="str">
            <v>M3</v>
          </cell>
        </row>
        <row r="97">
          <cell r="A97" t="str">
            <v>Concertina doble de 24"</v>
          </cell>
          <cell r="B97">
            <v>35258</v>
          </cell>
          <cell r="C97" t="str">
            <v>m</v>
          </cell>
        </row>
        <row r="98">
          <cell r="A98" t="str">
            <v>Concreto bombeable de 2500 psi</v>
          </cell>
          <cell r="B98">
            <v>420144</v>
          </cell>
          <cell r="C98" t="str">
            <v>M3</v>
          </cell>
        </row>
        <row r="99">
          <cell r="A99" t="str">
            <v>Concreto bombeable de 3000 psi</v>
          </cell>
          <cell r="B99">
            <v>426677</v>
          </cell>
          <cell r="C99" t="str">
            <v>M3</v>
          </cell>
        </row>
        <row r="100">
          <cell r="A100" t="str">
            <v>Concreto bombeable de 3000 psi TM 3/4"</v>
          </cell>
          <cell r="B100">
            <v>446089</v>
          </cell>
          <cell r="C100" t="str">
            <v>M3</v>
          </cell>
        </row>
        <row r="101">
          <cell r="A101" t="str">
            <v>Concreto bombeable de 3500 psi</v>
          </cell>
          <cell r="B101">
            <v>454989</v>
          </cell>
          <cell r="C101" t="str">
            <v>M3</v>
          </cell>
        </row>
        <row r="102">
          <cell r="A102" t="str">
            <v>Concreto bombeable de 4000 psi</v>
          </cell>
          <cell r="B102">
            <v>463752</v>
          </cell>
          <cell r="C102" t="str">
            <v>M3</v>
          </cell>
        </row>
        <row r="103">
          <cell r="A103" t="str">
            <v>Concreto corrinte grava común 1500 psi</v>
          </cell>
          <cell r="B103">
            <v>301143</v>
          </cell>
          <cell r="C103" t="str">
            <v>M3</v>
          </cell>
        </row>
        <row r="104">
          <cell r="A104" t="str">
            <v>Concreto corrinte grava común 2000 psi</v>
          </cell>
          <cell r="B104">
            <v>305192</v>
          </cell>
          <cell r="C104" t="str">
            <v>M3</v>
          </cell>
        </row>
        <row r="105">
          <cell r="A105" t="str">
            <v>Concreto corrinte grava común 2500 psi</v>
          </cell>
          <cell r="B105">
            <v>326883</v>
          </cell>
          <cell r="C105" t="str">
            <v>M3</v>
          </cell>
        </row>
        <row r="106">
          <cell r="A106" t="str">
            <v>Concreto corrinte grava común 3000 psi</v>
          </cell>
          <cell r="B106">
            <v>328870</v>
          </cell>
          <cell r="C106" t="str">
            <v>M3</v>
          </cell>
        </row>
        <row r="107">
          <cell r="A107" t="str">
            <v>Concreto corrinte grava común 3500 psi</v>
          </cell>
          <cell r="B107">
            <v>350793</v>
          </cell>
          <cell r="C107" t="str">
            <v>M3</v>
          </cell>
        </row>
        <row r="108">
          <cell r="A108" t="str">
            <v>Concreto corrinte grava común 4000 psi</v>
          </cell>
          <cell r="B108">
            <v>366270</v>
          </cell>
          <cell r="C108" t="str">
            <v>M3</v>
          </cell>
        </row>
        <row r="109">
          <cell r="A109" t="str">
            <v>Concreto f'c=17,5Mpa (2500 psi), F O</v>
          </cell>
          <cell r="B109">
            <v>307887</v>
          </cell>
          <cell r="C109" t="str">
            <v>m3</v>
          </cell>
        </row>
        <row r="110">
          <cell r="A110" t="str">
            <v>Concreto f'c=21Mpa (3000 psi) imp, F O</v>
          </cell>
          <cell r="B110">
            <v>376039</v>
          </cell>
          <cell r="C110" t="str">
            <v>m3</v>
          </cell>
        </row>
        <row r="111">
          <cell r="A111" t="str">
            <v>Concreto f'c=21Mpa (3000 psi), F O</v>
          </cell>
          <cell r="B111">
            <v>360866</v>
          </cell>
          <cell r="C111" t="str">
            <v>m3</v>
          </cell>
        </row>
        <row r="112">
          <cell r="A112" t="str">
            <v>Concreto normal de 3000 psi</v>
          </cell>
          <cell r="B112">
            <v>439244</v>
          </cell>
          <cell r="C112" t="str">
            <v>M3</v>
          </cell>
        </row>
        <row r="113">
          <cell r="A113" t="str">
            <v>Concreto normal de 3500 psi</v>
          </cell>
          <cell r="B113">
            <v>448006</v>
          </cell>
          <cell r="C113" t="str">
            <v>M3</v>
          </cell>
        </row>
        <row r="114">
          <cell r="A114" t="str">
            <v>Concreto normal de 4000 psi</v>
          </cell>
          <cell r="B114">
            <v>456906</v>
          </cell>
          <cell r="C114" t="str">
            <v>M3</v>
          </cell>
        </row>
        <row r="115">
          <cell r="A115" t="str">
            <v>Concreto pavimentos 35kg/cm2</v>
          </cell>
          <cell r="B115">
            <v>476349</v>
          </cell>
          <cell r="C115" t="str">
            <v>M3</v>
          </cell>
        </row>
        <row r="116">
          <cell r="A116" t="str">
            <v>Concreto pavimentos 39kg/cm2</v>
          </cell>
          <cell r="B116">
            <v>501816</v>
          </cell>
          <cell r="C116" t="str">
            <v>M3</v>
          </cell>
        </row>
        <row r="117">
          <cell r="A117" t="str">
            <v>Concreto pavimentos 42kg/cm2</v>
          </cell>
          <cell r="B117">
            <v>527284</v>
          </cell>
          <cell r="C117" t="str">
            <v>M3</v>
          </cell>
        </row>
        <row r="118">
          <cell r="A118" t="str">
            <v>Concreto pavimentos 45kg/cm2</v>
          </cell>
          <cell r="B118">
            <v>552752</v>
          </cell>
          <cell r="C118" t="str">
            <v>M3</v>
          </cell>
        </row>
        <row r="119">
          <cell r="A119" t="str">
            <v>Concreto pavimentos 50kg/cm2</v>
          </cell>
          <cell r="B119">
            <v>578218</v>
          </cell>
          <cell r="C119" t="str">
            <v>M3</v>
          </cell>
        </row>
        <row r="120">
          <cell r="A120" t="str">
            <v>Conjunto de puerta con bisagras y marco</v>
          </cell>
          <cell r="B120">
            <v>208688</v>
          </cell>
          <cell r="C120" t="str">
            <v>UND</v>
          </cell>
        </row>
        <row r="121">
          <cell r="A121" t="str">
            <v>Consumibles para encofrados</v>
          </cell>
          <cell r="B121">
            <v>1289</v>
          </cell>
          <cell r="C121" t="str">
            <v>m2</v>
          </cell>
        </row>
        <row r="122">
          <cell r="A122" t="str">
            <v>Cort. pav y disco 14"x3/16"x1</v>
          </cell>
          <cell r="B122">
            <v>37926</v>
          </cell>
          <cell r="C122" t="str">
            <v>H</v>
          </cell>
        </row>
        <row r="123">
          <cell r="A123" t="str">
            <v>Cortadora de ladrillo de 6,6HP</v>
          </cell>
          <cell r="B123">
            <v>26955</v>
          </cell>
          <cell r="C123" t="str">
            <v>d</v>
          </cell>
        </row>
        <row r="124">
          <cell r="A124" t="str">
            <v xml:space="preserve">Cortadora de pavimento con operador </v>
          </cell>
          <cell r="B124">
            <v>5313</v>
          </cell>
          <cell r="C124" t="str">
            <v>m</v>
          </cell>
        </row>
        <row r="125">
          <cell r="A125" t="str">
            <v>Cruce con equipo mecánico, percusión o rotación,  D &lt; 110   mm</v>
          </cell>
          <cell r="B125">
            <v>74705</v>
          </cell>
          <cell r="C125" t="str">
            <v>m</v>
          </cell>
        </row>
        <row r="126">
          <cell r="A126" t="str">
            <v>Cuadrilla Acabados (1 Of + 1 Ay)</v>
          </cell>
          <cell r="B126">
            <v>24442</v>
          </cell>
          <cell r="C126" t="str">
            <v>HC</v>
          </cell>
        </row>
        <row r="127">
          <cell r="A127" t="str">
            <v>Cuadrilla Acabados (1 Of + 2 Ay)</v>
          </cell>
          <cell r="B127">
            <v>32967</v>
          </cell>
          <cell r="C127" t="str">
            <v>HC</v>
          </cell>
        </row>
        <row r="128">
          <cell r="A128" t="str">
            <v>Cuadrilla Acabados (1 Of + 3 Ay)</v>
          </cell>
          <cell r="B128">
            <v>41492</v>
          </cell>
          <cell r="C128" t="str">
            <v>HC</v>
          </cell>
        </row>
        <row r="129">
          <cell r="A129" t="str">
            <v>Cuadrilla Acabados (1 Of + 4 Ay)</v>
          </cell>
          <cell r="B129">
            <v>50017</v>
          </cell>
          <cell r="C129" t="str">
            <v>HC</v>
          </cell>
        </row>
        <row r="130">
          <cell r="A130" t="str">
            <v>Cuadrilla Albañileria (1 of + 1 Ay)</v>
          </cell>
          <cell r="B130">
            <v>21254.625</v>
          </cell>
          <cell r="C130" t="str">
            <v>HC</v>
          </cell>
        </row>
        <row r="131">
          <cell r="A131" t="str">
            <v>Cuadrilla Albañileria (1 of + 2 Ay)</v>
          </cell>
          <cell r="B131">
            <v>28668</v>
          </cell>
          <cell r="C131" t="str">
            <v>HC</v>
          </cell>
        </row>
        <row r="132">
          <cell r="A132" t="str">
            <v>Cuadrilla Albañileria (1 of + 3 Ay)</v>
          </cell>
          <cell r="B132">
            <v>36082</v>
          </cell>
          <cell r="C132" t="str">
            <v>HC</v>
          </cell>
        </row>
        <row r="133">
          <cell r="A133" t="str">
            <v>Cuadrilla Albañileria (1 of + 4 Ay)</v>
          </cell>
          <cell r="B133">
            <v>43495</v>
          </cell>
          <cell r="C133" t="str">
            <v>HC</v>
          </cell>
        </row>
        <row r="134">
          <cell r="A134" t="str">
            <v>Cuadrilla elect, sanit, carpint (1 Of + 1 Ay)</v>
          </cell>
          <cell r="B134">
            <v>23380</v>
          </cell>
          <cell r="C134" t="str">
            <v>HC</v>
          </cell>
        </row>
        <row r="135">
          <cell r="A135" t="str">
            <v>Cuadrilla elect, sanit, carpint (1 Of + 2 Ay)</v>
          </cell>
          <cell r="B135">
            <v>31535</v>
          </cell>
          <cell r="C135" t="str">
            <v>HC</v>
          </cell>
        </row>
        <row r="136">
          <cell r="A136" t="str">
            <v>Cuadrilla elect, sanit, carpint (1 Of + 3 Ay)</v>
          </cell>
          <cell r="B136">
            <v>39690</v>
          </cell>
          <cell r="C136" t="str">
            <v>HC</v>
          </cell>
        </row>
        <row r="137">
          <cell r="A137" t="str">
            <v>Cuadrilla elect, sanit, carpint (1 Of + 4 Ay)</v>
          </cell>
          <cell r="B137">
            <v>47845</v>
          </cell>
          <cell r="C137" t="str">
            <v>HC</v>
          </cell>
        </row>
        <row r="138">
          <cell r="A138" t="str">
            <v>Demolición de anden</v>
          </cell>
          <cell r="B138">
            <v>4643</v>
          </cell>
          <cell r="C138" t="str">
            <v>m2</v>
          </cell>
        </row>
        <row r="139">
          <cell r="A139" t="str">
            <v>Demolición de bordillo</v>
          </cell>
          <cell r="B139">
            <v>3475</v>
          </cell>
          <cell r="C139" t="str">
            <v>m</v>
          </cell>
        </row>
        <row r="140">
          <cell r="A140" t="str">
            <v>Demolición de pavimento</v>
          </cell>
          <cell r="B140">
            <v>10225</v>
          </cell>
          <cell r="C140" t="str">
            <v>m2</v>
          </cell>
        </row>
        <row r="141">
          <cell r="A141" t="str">
            <v>Empaque para valvulas</v>
          </cell>
          <cell r="B141">
            <v>81251</v>
          </cell>
          <cell r="C141" t="str">
            <v>M2</v>
          </cell>
        </row>
        <row r="142">
          <cell r="A142" t="str">
            <v>Enchape pared en cerámica 20x30</v>
          </cell>
          <cell r="B142">
            <v>13263</v>
          </cell>
          <cell r="C142" t="str">
            <v>m2</v>
          </cell>
        </row>
        <row r="143">
          <cell r="A143" t="str">
            <v>Enchape pared en cerámica 30X40</v>
          </cell>
          <cell r="B143">
            <v>17174</v>
          </cell>
          <cell r="C143" t="str">
            <v>m2</v>
          </cell>
        </row>
        <row r="144">
          <cell r="A144" t="str">
            <v>Equipo de bombeo para concreto</v>
          </cell>
          <cell r="B144">
            <v>60993</v>
          </cell>
          <cell r="C144" t="str">
            <v>M3</v>
          </cell>
        </row>
        <row r="145">
          <cell r="A145" t="str">
            <v>Equipo de corte</v>
          </cell>
          <cell r="B145">
            <v>143713</v>
          </cell>
          <cell r="C145" t="str">
            <v>H</v>
          </cell>
        </row>
        <row r="146">
          <cell r="A146" t="str">
            <v>Equipo de soldadura</v>
          </cell>
          <cell r="B146">
            <v>143713</v>
          </cell>
          <cell r="C146" t="str">
            <v>H</v>
          </cell>
        </row>
        <row r="147">
          <cell r="A147" t="str">
            <v xml:space="preserve">Esmalte Uretano serie 36 </v>
          </cell>
          <cell r="B147">
            <v>224405</v>
          </cell>
          <cell r="C147" t="str">
            <v>gl</v>
          </cell>
        </row>
        <row r="148">
          <cell r="A148" t="str">
            <v>Excavación en material común + retiro</v>
          </cell>
          <cell r="B148">
            <v>32336</v>
          </cell>
          <cell r="C148" t="str">
            <v>m3</v>
          </cell>
        </row>
        <row r="149">
          <cell r="A149" t="str">
            <v>Excavación en material común + retiro 25%</v>
          </cell>
          <cell r="B149">
            <v>22907</v>
          </cell>
          <cell r="C149" t="str">
            <v>m3</v>
          </cell>
        </row>
        <row r="150">
          <cell r="A150" t="str">
            <v>Excavación en material común + retiro 50%</v>
          </cell>
          <cell r="B150">
            <v>28120</v>
          </cell>
          <cell r="C150" t="str">
            <v>m3</v>
          </cell>
        </row>
        <row r="151">
          <cell r="A151" t="str">
            <v>Excavación en material común sin retiro</v>
          </cell>
          <cell r="B151">
            <v>16471</v>
          </cell>
          <cell r="C151" t="str">
            <v>m3</v>
          </cell>
        </row>
        <row r="152">
          <cell r="A152" t="str">
            <v>Finisher</v>
          </cell>
          <cell r="B152">
            <v>112847</v>
          </cell>
          <cell r="C152" t="str">
            <v>H</v>
          </cell>
        </row>
        <row r="153">
          <cell r="A153" t="str">
            <v>Flanche 63m  PEAD</v>
          </cell>
          <cell r="B153">
            <v>41932</v>
          </cell>
          <cell r="C153" t="str">
            <v>Un</v>
          </cell>
        </row>
        <row r="154">
          <cell r="A154" t="str">
            <v>Formaleta de cimientos y placas de fondo</v>
          </cell>
          <cell r="B154">
            <v>838</v>
          </cell>
          <cell r="C154" t="str">
            <v>m2/d</v>
          </cell>
        </row>
        <row r="155">
          <cell r="A155" t="str">
            <v>Formaleta de columnas</v>
          </cell>
          <cell r="B155">
            <v>1419</v>
          </cell>
          <cell r="C155" t="str">
            <v>m2/d</v>
          </cell>
        </row>
        <row r="156">
          <cell r="A156" t="str">
            <v>Formaleta de Losa</v>
          </cell>
          <cell r="B156">
            <v>1355</v>
          </cell>
          <cell r="C156" t="str">
            <v>m2/d</v>
          </cell>
        </row>
        <row r="157">
          <cell r="A157" t="str">
            <v>Formaleta de muros</v>
          </cell>
          <cell r="B157">
            <v>1613</v>
          </cell>
          <cell r="C157" t="str">
            <v>m2/d</v>
          </cell>
        </row>
        <row r="158">
          <cell r="A158" t="str">
            <v>Formaleta de soporte</v>
          </cell>
          <cell r="B158">
            <v>800</v>
          </cell>
          <cell r="C158" t="str">
            <v>m2/d</v>
          </cell>
        </row>
        <row r="159">
          <cell r="A159" t="str">
            <v>Formaleta de vigas</v>
          </cell>
          <cell r="B159">
            <v>1355</v>
          </cell>
          <cell r="C159" t="str">
            <v>m2/d</v>
          </cell>
        </row>
        <row r="160">
          <cell r="A160" t="str">
            <v>Gancho correa cancamo</v>
          </cell>
          <cell r="B160">
            <v>5312</v>
          </cell>
          <cell r="C160" t="str">
            <v>un</v>
          </cell>
        </row>
        <row r="161">
          <cell r="A161" t="str">
            <v>Gato metalico especial de 1,0 a 1,70 mts</v>
          </cell>
          <cell r="B161">
            <v>471</v>
          </cell>
          <cell r="C161" t="str">
            <v>d</v>
          </cell>
        </row>
        <row r="162">
          <cell r="A162" t="str">
            <v>Gatos</v>
          </cell>
          <cell r="B162">
            <v>234</v>
          </cell>
          <cell r="C162" t="str">
            <v>UD</v>
          </cell>
        </row>
        <row r="163">
          <cell r="A163" t="str">
            <v>Geomembrana e=0.76 mm (30 mils)</v>
          </cell>
          <cell r="B163">
            <v>14197</v>
          </cell>
          <cell r="C163" t="str">
            <v>m2</v>
          </cell>
        </row>
        <row r="164">
          <cell r="A164" t="str">
            <v>Gramoquin  20x20x8</v>
          </cell>
          <cell r="B164">
            <v>4663</v>
          </cell>
          <cell r="C164" t="str">
            <v>Und</v>
          </cell>
        </row>
        <row r="165">
          <cell r="A165" t="str">
            <v>Granito No. 3 blanco o gris</v>
          </cell>
          <cell r="B165">
            <v>384</v>
          </cell>
          <cell r="C165" t="str">
            <v>kg</v>
          </cell>
        </row>
        <row r="166">
          <cell r="A166" t="str">
            <v>Granzón</v>
          </cell>
          <cell r="B166">
            <v>82540</v>
          </cell>
          <cell r="C166" t="str">
            <v>m3</v>
          </cell>
        </row>
        <row r="167">
          <cell r="A167" t="str">
            <v>Grua Hidráulica 6 Ton.</v>
          </cell>
          <cell r="B167">
            <v>433421</v>
          </cell>
          <cell r="C167" t="str">
            <v>DIA</v>
          </cell>
        </row>
        <row r="168">
          <cell r="A168" t="str">
            <v>Guardera</v>
          </cell>
          <cell r="B168">
            <v>109</v>
          </cell>
          <cell r="C168" t="str">
            <v>M/H</v>
          </cell>
        </row>
        <row r="169">
          <cell r="A169" t="str">
            <v>Guarderas de madera</v>
          </cell>
          <cell r="B169">
            <v>7739</v>
          </cell>
          <cell r="C169" t="str">
            <v>m2</v>
          </cell>
        </row>
        <row r="170">
          <cell r="A170" t="str">
            <v>Guía elastomerica</v>
          </cell>
          <cell r="B170">
            <v>3225</v>
          </cell>
          <cell r="C170" t="str">
            <v>UN</v>
          </cell>
        </row>
        <row r="171">
          <cell r="A171" t="str">
            <v>Herraje cuello</v>
          </cell>
          <cell r="B171">
            <v>47922</v>
          </cell>
          <cell r="C171" t="str">
            <v>un</v>
          </cell>
        </row>
        <row r="172">
          <cell r="A172" t="str">
            <v>Herramientas menores</v>
          </cell>
          <cell r="B172">
            <v>527</v>
          </cell>
          <cell r="C172" t="str">
            <v>H</v>
          </cell>
        </row>
        <row r="173">
          <cell r="A173" t="str">
            <v>Hidrolavadora electrica</v>
          </cell>
          <cell r="B173">
            <v>44854</v>
          </cell>
          <cell r="C173" t="str">
            <v>d</v>
          </cell>
        </row>
        <row r="174">
          <cell r="A174" t="str">
            <v xml:space="preserve">Hidrosello de 160mm </v>
          </cell>
          <cell r="B174">
            <v>3183</v>
          </cell>
          <cell r="C174" t="str">
            <v>UD</v>
          </cell>
        </row>
        <row r="175">
          <cell r="A175" t="str">
            <v xml:space="preserve">Hidrosello de 200mm </v>
          </cell>
          <cell r="B175">
            <v>5750</v>
          </cell>
          <cell r="C175" t="str">
            <v>UD</v>
          </cell>
        </row>
        <row r="176">
          <cell r="A176" t="str">
            <v xml:space="preserve">Hidrosello de 250mm </v>
          </cell>
          <cell r="B176">
            <v>5937</v>
          </cell>
          <cell r="C176" t="str">
            <v>UD</v>
          </cell>
        </row>
        <row r="177">
          <cell r="A177" t="str">
            <v xml:space="preserve">Hidrosello de 315mm </v>
          </cell>
          <cell r="B177">
            <v>21066</v>
          </cell>
          <cell r="C177" t="str">
            <v>UD</v>
          </cell>
        </row>
        <row r="178">
          <cell r="A178" t="str">
            <v xml:space="preserve">Hidrosello de 355mm </v>
          </cell>
          <cell r="B178">
            <v>22114</v>
          </cell>
          <cell r="C178" t="str">
            <v>UD</v>
          </cell>
        </row>
        <row r="179">
          <cell r="A179" t="str">
            <v xml:space="preserve">Hidrosello de 400mm </v>
          </cell>
          <cell r="B179">
            <v>42901</v>
          </cell>
          <cell r="C179" t="str">
            <v>UD</v>
          </cell>
        </row>
        <row r="180">
          <cell r="A180" t="str">
            <v xml:space="preserve">Hidrosello de 450mm </v>
          </cell>
          <cell r="B180">
            <v>62010</v>
          </cell>
          <cell r="C180" t="str">
            <v>UD</v>
          </cell>
        </row>
        <row r="181">
          <cell r="A181" t="str">
            <v xml:space="preserve">Hidrosello de 500mm </v>
          </cell>
          <cell r="B181">
            <v>69762</v>
          </cell>
          <cell r="C181" t="str">
            <v>UD</v>
          </cell>
        </row>
        <row r="182">
          <cell r="A182" t="str">
            <v xml:space="preserve">Hidrosello de 600mm </v>
          </cell>
          <cell r="B182">
            <v>78044</v>
          </cell>
          <cell r="C182" t="str">
            <v>UD</v>
          </cell>
        </row>
        <row r="183">
          <cell r="A183" t="str">
            <v>Igol denso</v>
          </cell>
          <cell r="B183">
            <v>17526</v>
          </cell>
          <cell r="C183" t="str">
            <v>kg</v>
          </cell>
        </row>
        <row r="184">
          <cell r="A184" t="str">
            <v>Igol imprimante</v>
          </cell>
          <cell r="B184">
            <v>15198</v>
          </cell>
          <cell r="C184" t="str">
            <v>kg</v>
          </cell>
        </row>
        <row r="185">
          <cell r="A185" t="str">
            <v>Imprimante epoxico en fosfato de zinc</v>
          </cell>
          <cell r="B185">
            <v>143621</v>
          </cell>
          <cell r="C185" t="str">
            <v>gl</v>
          </cell>
        </row>
        <row r="186">
          <cell r="A186" t="str">
            <v>Imprimante MC-70, en planta</v>
          </cell>
          <cell r="B186">
            <v>3534</v>
          </cell>
          <cell r="C186" t="str">
            <v>GAL</v>
          </cell>
        </row>
        <row r="187">
          <cell r="A187" t="str">
            <v>Inspección con cámara de video</v>
          </cell>
          <cell r="B187">
            <v>386715</v>
          </cell>
          <cell r="C187" t="str">
            <v>H</v>
          </cell>
        </row>
        <row r="188">
          <cell r="A188" t="str">
            <v>Instalación de Tubería  PEAD de 16mm a 50 mm para domiciliaria de acueducto</v>
          </cell>
          <cell r="B188">
            <v>5596</v>
          </cell>
          <cell r="C188" t="str">
            <v>m</v>
          </cell>
        </row>
        <row r="189">
          <cell r="A189" t="str">
            <v>Instalación de Tubería  PEAD de 63 mm para domiciliaria o ventosa</v>
          </cell>
          <cell r="B189">
            <v>5596</v>
          </cell>
          <cell r="C189" t="str">
            <v>m</v>
          </cell>
        </row>
        <row r="190">
          <cell r="A190" t="str">
            <v>Instalación tub. alcantarillado PVC Ø6" (para acometidas)</v>
          </cell>
          <cell r="B190">
            <v>12207</v>
          </cell>
          <cell r="C190" t="str">
            <v>m</v>
          </cell>
        </row>
        <row r="191">
          <cell r="A191" t="str">
            <v xml:space="preserve">Juego sanitario </v>
          </cell>
          <cell r="B191">
            <v>395301</v>
          </cell>
          <cell r="C191" t="str">
            <v>UND</v>
          </cell>
        </row>
        <row r="192">
          <cell r="A192" t="str">
            <v>Ladrillo comun</v>
          </cell>
          <cell r="B192">
            <v>414</v>
          </cell>
          <cell r="C192" t="str">
            <v>Und</v>
          </cell>
        </row>
        <row r="193">
          <cell r="A193" t="str">
            <v>Ladrillo de caño en Obra</v>
          </cell>
          <cell r="B193">
            <v>109</v>
          </cell>
          <cell r="C193" t="str">
            <v>UD</v>
          </cell>
        </row>
        <row r="194">
          <cell r="A194" t="str">
            <v>Ladrillo liviano prensado 24x12x5.5</v>
          </cell>
          <cell r="B194">
            <v>775</v>
          </cell>
          <cell r="C194" t="str">
            <v>un</v>
          </cell>
        </row>
        <row r="195">
          <cell r="A195" t="str">
            <v>Ladrillo tolete estructural 24x12x6</v>
          </cell>
          <cell r="B195">
            <v>1062</v>
          </cell>
          <cell r="C195" t="str">
            <v>un</v>
          </cell>
        </row>
        <row r="196">
          <cell r="A196" t="str">
            <v>Ladrillo tolete macizo No 5 20x10x5</v>
          </cell>
          <cell r="B196">
            <v>886</v>
          </cell>
          <cell r="C196" t="str">
            <v>un</v>
          </cell>
        </row>
        <row r="197">
          <cell r="A197" t="str">
            <v>lámina de acero galvanizado calibre N.22</v>
          </cell>
          <cell r="B197">
            <v>30783</v>
          </cell>
          <cell r="C197" t="str">
            <v>m2</v>
          </cell>
        </row>
        <row r="198">
          <cell r="A198" t="str">
            <v>Lamina Hierro Alfajor 1/8,1mx3m</v>
          </cell>
          <cell r="B198">
            <v>212377</v>
          </cell>
          <cell r="C198" t="str">
            <v>M2</v>
          </cell>
        </row>
        <row r="199">
          <cell r="A199" t="str">
            <v>Lamina Hierro Alfajor 3/4</v>
          </cell>
          <cell r="B199">
            <v>221751</v>
          </cell>
          <cell r="C199" t="str">
            <v>M2</v>
          </cell>
        </row>
        <row r="200">
          <cell r="A200" t="str">
            <v>Lamina Hot rolled 1/2</v>
          </cell>
          <cell r="B200">
            <v>214607</v>
          </cell>
          <cell r="C200" t="str">
            <v>M2</v>
          </cell>
        </row>
        <row r="201">
          <cell r="A201" t="str">
            <v>Listón de madera de 2"x4"x10'</v>
          </cell>
          <cell r="B201">
            <v>21496</v>
          </cell>
          <cell r="C201" t="str">
            <v>Und</v>
          </cell>
        </row>
        <row r="202">
          <cell r="A202" t="str">
            <v>Liston de madera de 4"x4"x10'</v>
          </cell>
          <cell r="B202">
            <v>42990</v>
          </cell>
          <cell r="C202" t="str">
            <v>Und</v>
          </cell>
        </row>
        <row r="203">
          <cell r="A203" t="str">
            <v>Liston de madera de 4"x8"x10'</v>
          </cell>
          <cell r="B203">
            <v>85979</v>
          </cell>
          <cell r="C203" t="str">
            <v>Und</v>
          </cell>
        </row>
        <row r="204">
          <cell r="A204" t="str">
            <v>Listón de madera de 6"x6"x10'</v>
          </cell>
          <cell r="B204">
            <v>96727</v>
          </cell>
          <cell r="C204" t="str">
            <v>Und</v>
          </cell>
        </row>
        <row r="205">
          <cell r="A205" t="str">
            <v>Lubricante (Tarro 500 gr)</v>
          </cell>
          <cell r="B205">
            <v>33</v>
          </cell>
          <cell r="C205" t="str">
            <v>Gr</v>
          </cell>
        </row>
        <row r="206">
          <cell r="A206" t="str">
            <v>Lubricante (Tarro 500 gr)</v>
          </cell>
          <cell r="B206">
            <v>33</v>
          </cell>
          <cell r="C206" t="str">
            <v>Gr</v>
          </cell>
        </row>
        <row r="207">
          <cell r="A207" t="str">
            <v>Luminaria (Lámpara fotocelda)</v>
          </cell>
          <cell r="B207">
            <v>163439</v>
          </cell>
          <cell r="C207" t="str">
            <v>UD</v>
          </cell>
        </row>
        <row r="208">
          <cell r="A208" t="str">
            <v>Maestro de Obra</v>
          </cell>
          <cell r="B208">
            <v>19544.375</v>
          </cell>
          <cell r="C208" t="str">
            <v>HH</v>
          </cell>
        </row>
        <row r="209">
          <cell r="A209" t="str">
            <v>Mangera de descarga flexible de 2", 3" y 4" x 20m</v>
          </cell>
          <cell r="B209">
            <v>26141</v>
          </cell>
          <cell r="C209" t="str">
            <v>d</v>
          </cell>
        </row>
        <row r="210">
          <cell r="A210" t="str">
            <v>Maq. Soldadura Tope x Termofusión</v>
          </cell>
          <cell r="B210">
            <v>344088</v>
          </cell>
          <cell r="C210" t="str">
            <v>d</v>
          </cell>
        </row>
        <row r="211">
          <cell r="A211" t="str">
            <v xml:space="preserve">Maquina de Soldadura </v>
          </cell>
          <cell r="B211">
            <v>43850</v>
          </cell>
          <cell r="C211" t="str">
            <v>d</v>
          </cell>
        </row>
        <row r="212">
          <cell r="A212" t="str">
            <v>Martillo de porra de 20 lb</v>
          </cell>
          <cell r="B212">
            <v>155011</v>
          </cell>
          <cell r="C212" t="str">
            <v>Und</v>
          </cell>
        </row>
        <row r="213">
          <cell r="A213" t="str">
            <v>Martillo demoledor  de 25 Joules</v>
          </cell>
          <cell r="B213">
            <v>110765</v>
          </cell>
          <cell r="C213" t="str">
            <v>d</v>
          </cell>
        </row>
        <row r="214">
          <cell r="A214" t="str">
            <v>Martillo para retocargador 420D</v>
          </cell>
          <cell r="B214">
            <v>140438</v>
          </cell>
          <cell r="C214" t="str">
            <v>H</v>
          </cell>
        </row>
        <row r="215">
          <cell r="A215" t="str">
            <v>Material Seleccionado</v>
          </cell>
          <cell r="B215">
            <v>45140</v>
          </cell>
          <cell r="C215" t="str">
            <v>m3</v>
          </cell>
        </row>
        <row r="216">
          <cell r="A216" t="str">
            <v>Mezcla asfaltica MDC-2</v>
          </cell>
          <cell r="B216">
            <v>515874</v>
          </cell>
          <cell r="C216" t="str">
            <v>m3</v>
          </cell>
        </row>
        <row r="217">
          <cell r="A217" t="str">
            <v>Mezcla asfaltica MDC-2 en frio</v>
          </cell>
          <cell r="B217">
            <v>619049</v>
          </cell>
          <cell r="C217" t="str">
            <v>m3</v>
          </cell>
        </row>
        <row r="218">
          <cell r="A218" t="str">
            <v>Mezcladora electrica o a gasolina</v>
          </cell>
          <cell r="B218">
            <v>52975</v>
          </cell>
          <cell r="C218" t="str">
            <v>d</v>
          </cell>
        </row>
        <row r="219">
          <cell r="A219" t="str">
            <v>MH prefabricado: Aro de ajuste para cono h=10cm</v>
          </cell>
          <cell r="B219">
            <v>61338</v>
          </cell>
          <cell r="C219" t="str">
            <v>un</v>
          </cell>
        </row>
        <row r="220">
          <cell r="A220" t="str">
            <v>MH prefabricado: Aro de ajuste para cono h=5cm</v>
          </cell>
          <cell r="B220">
            <v>32914</v>
          </cell>
          <cell r="C220" t="str">
            <v>un</v>
          </cell>
        </row>
        <row r="221">
          <cell r="A221" t="str">
            <v>MH prefabricado: Base para pozo 120</v>
          </cell>
          <cell r="B221">
            <v>852739</v>
          </cell>
          <cell r="C221" t="str">
            <v>un</v>
          </cell>
        </row>
        <row r="222">
          <cell r="A222" t="str">
            <v>MH prefabricado: Cono excentrico 120x60</v>
          </cell>
          <cell r="B222">
            <v>394952</v>
          </cell>
          <cell r="C222" t="str">
            <v>un</v>
          </cell>
        </row>
        <row r="223">
          <cell r="A223" t="str">
            <v>MH prefabricado: Losa superior d=1,50m</v>
          </cell>
          <cell r="B223">
            <v>661249</v>
          </cell>
          <cell r="C223" t="str">
            <v>un</v>
          </cell>
        </row>
        <row r="224">
          <cell r="A224" t="str">
            <v>MH prefabricado: Seccion pozo 120x100</v>
          </cell>
          <cell r="B224">
            <v>523611</v>
          </cell>
          <cell r="C224" t="str">
            <v>un</v>
          </cell>
        </row>
        <row r="225">
          <cell r="A225" t="str">
            <v>MH prefabricado: Seccion pozo 120x25</v>
          </cell>
          <cell r="B225">
            <v>148109</v>
          </cell>
          <cell r="C225" t="str">
            <v>un</v>
          </cell>
        </row>
        <row r="226">
          <cell r="A226" t="str">
            <v>MH prefabricado: Seccion pozo 120x50</v>
          </cell>
          <cell r="B226">
            <v>273775</v>
          </cell>
          <cell r="C226" t="str">
            <v>un</v>
          </cell>
        </row>
        <row r="227">
          <cell r="A227" t="str">
            <v>MH prefabricado: Viga de transicion 150x120</v>
          </cell>
          <cell r="B227">
            <v>145116</v>
          </cell>
          <cell r="C227" t="str">
            <v>un</v>
          </cell>
        </row>
        <row r="228">
          <cell r="A228" t="str">
            <v>Minicargador Bobcat</v>
          </cell>
          <cell r="B228">
            <v>74202</v>
          </cell>
          <cell r="C228" t="str">
            <v>H</v>
          </cell>
        </row>
        <row r="229">
          <cell r="A229" t="str">
            <v>Mortero 1:3</v>
          </cell>
          <cell r="B229">
            <v>361275</v>
          </cell>
          <cell r="C229" t="str">
            <v>m3</v>
          </cell>
        </row>
        <row r="230">
          <cell r="A230" t="str">
            <v>Mortero 1:3 impermeabilizado</v>
          </cell>
          <cell r="B230">
            <v>469251</v>
          </cell>
          <cell r="C230" t="str">
            <v>m3</v>
          </cell>
        </row>
        <row r="231">
          <cell r="A231" t="str">
            <v>Mortero 1:4</v>
          </cell>
          <cell r="B231">
            <v>308298</v>
          </cell>
          <cell r="C231" t="str">
            <v>m3</v>
          </cell>
        </row>
        <row r="232">
          <cell r="A232" t="str">
            <v>Mortero 1:4 impermeabilizado</v>
          </cell>
          <cell r="B232">
            <v>392401</v>
          </cell>
          <cell r="C232" t="str">
            <v>m3</v>
          </cell>
        </row>
        <row r="233">
          <cell r="A233" t="str">
            <v>Mortero 1:5</v>
          </cell>
          <cell r="B233">
            <v>270809</v>
          </cell>
          <cell r="C233" t="str">
            <v>m3</v>
          </cell>
        </row>
        <row r="234">
          <cell r="A234" t="str">
            <v>Mortero 1:10</v>
          </cell>
          <cell r="B234">
            <v>148981</v>
          </cell>
          <cell r="C234" t="str">
            <v>m3</v>
          </cell>
        </row>
        <row r="235">
          <cell r="A235" t="str">
            <v>Mosaico para pisos 30x30</v>
          </cell>
          <cell r="B235">
            <v>54919</v>
          </cell>
          <cell r="C235" t="str">
            <v>m2</v>
          </cell>
        </row>
        <row r="236">
          <cell r="A236" t="str">
            <v>Motobomba a gasolina de 2"</v>
          </cell>
          <cell r="B236">
            <v>71569</v>
          </cell>
          <cell r="C236" t="str">
            <v>d</v>
          </cell>
        </row>
        <row r="237">
          <cell r="A237" t="str">
            <v>Motobomba a gasolina de 3"</v>
          </cell>
          <cell r="B237">
            <v>74214</v>
          </cell>
          <cell r="C237" t="str">
            <v>d</v>
          </cell>
        </row>
        <row r="238">
          <cell r="A238" t="str">
            <v>Motobomba para prueba hidrostática</v>
          </cell>
          <cell r="B238">
            <v>41313</v>
          </cell>
          <cell r="C238" t="str">
            <v>d</v>
          </cell>
        </row>
        <row r="239">
          <cell r="A239" t="str">
            <v>Motobomba sumergible de 2"</v>
          </cell>
          <cell r="B239">
            <v>38952</v>
          </cell>
          <cell r="C239" t="str">
            <v>d</v>
          </cell>
        </row>
        <row r="240">
          <cell r="A240" t="str">
            <v>Motobomba sumergible de 3"</v>
          </cell>
          <cell r="B240">
            <v>34231</v>
          </cell>
          <cell r="C240" t="str">
            <v>d</v>
          </cell>
        </row>
        <row r="241">
          <cell r="A241" t="str">
            <v>Motoniveladora CAT 120G</v>
          </cell>
          <cell r="B241">
            <v>157986</v>
          </cell>
          <cell r="C241" t="str">
            <v>H</v>
          </cell>
        </row>
        <row r="242">
          <cell r="A242" t="str">
            <v>Oficial Acabados</v>
          </cell>
          <cell r="B242">
            <v>15917</v>
          </cell>
          <cell r="C242" t="str">
            <v>HH</v>
          </cell>
        </row>
        <row r="243">
          <cell r="A243" t="str">
            <v>Oficial Albañileria</v>
          </cell>
          <cell r="B243">
            <v>13841.125</v>
          </cell>
          <cell r="C243" t="str">
            <v>HH</v>
          </cell>
        </row>
        <row r="244">
          <cell r="A244" t="str">
            <v xml:space="preserve">Oficial elect, sanit, carpint </v>
          </cell>
          <cell r="B244">
            <v>15225</v>
          </cell>
          <cell r="C244" t="str">
            <v>HH</v>
          </cell>
        </row>
        <row r="245">
          <cell r="A245" t="str">
            <v>Operador de equipos especiales</v>
          </cell>
          <cell r="B245">
            <v>19544.375</v>
          </cell>
          <cell r="C245" t="str">
            <v>HH</v>
          </cell>
        </row>
        <row r="246">
          <cell r="A246" t="str">
            <v>Pallets para Minicargador Bobcat</v>
          </cell>
          <cell r="B246">
            <v>62235</v>
          </cell>
          <cell r="C246" t="str">
            <v>d</v>
          </cell>
        </row>
        <row r="247">
          <cell r="A247" t="str">
            <v>Pavimentadora AP-200</v>
          </cell>
          <cell r="B247">
            <v>49182</v>
          </cell>
          <cell r="C247" t="str">
            <v>H</v>
          </cell>
        </row>
        <row r="248">
          <cell r="A248" t="str">
            <v>Pega enchape Sika x 50kg</v>
          </cell>
          <cell r="B248">
            <v>1941</v>
          </cell>
          <cell r="C248" t="str">
            <v>kg</v>
          </cell>
        </row>
        <row r="249">
          <cell r="A249" t="str">
            <v>Perfil HEA 180 con elementos de anclaje, L&lt;2 m</v>
          </cell>
          <cell r="B249">
            <v>1419</v>
          </cell>
          <cell r="C249" t="str">
            <v>d</v>
          </cell>
        </row>
        <row r="250">
          <cell r="A250" t="str">
            <v>Perfil HEA 180 x 6 m</v>
          </cell>
          <cell r="B250">
            <v>1097</v>
          </cell>
          <cell r="C250" t="str">
            <v>d</v>
          </cell>
        </row>
        <row r="251">
          <cell r="A251" t="str">
            <v>Perfil HEA 180 x 8 m</v>
          </cell>
          <cell r="B251">
            <v>1679</v>
          </cell>
          <cell r="C251" t="str">
            <v>d</v>
          </cell>
        </row>
        <row r="252">
          <cell r="A252" t="str">
            <v>Perfil HEA 240 con elementos de anclaje, L&lt;2 m</v>
          </cell>
          <cell r="B252">
            <v>1999</v>
          </cell>
          <cell r="C252" t="str">
            <v>d</v>
          </cell>
        </row>
        <row r="253">
          <cell r="A253" t="str">
            <v>Perfil HEA 240 x 10 m</v>
          </cell>
          <cell r="B253">
            <v>2064</v>
          </cell>
          <cell r="C253" t="str">
            <v>d</v>
          </cell>
        </row>
        <row r="254">
          <cell r="A254" t="str">
            <v>Perfilería de acero</v>
          </cell>
          <cell r="B254">
            <v>11393</v>
          </cell>
          <cell r="C254" t="str">
            <v>KG</v>
          </cell>
        </row>
        <row r="255">
          <cell r="A255" t="str">
            <v>Perno en acero de 2"</v>
          </cell>
          <cell r="B255">
            <v>7083</v>
          </cell>
          <cell r="C255" t="str">
            <v>UD</v>
          </cell>
        </row>
        <row r="256">
          <cell r="A256" t="str">
            <v>Pernos en acero inoxidable tipo ancla de cuña</v>
          </cell>
          <cell r="B256">
            <v>3542</v>
          </cell>
          <cell r="C256" t="str">
            <v>un/ml</v>
          </cell>
        </row>
        <row r="257">
          <cell r="A257" t="str">
            <v>Perno 3/4 x 3"</v>
          </cell>
          <cell r="B257">
            <v>4514</v>
          </cell>
          <cell r="C257" t="str">
            <v>UD</v>
          </cell>
        </row>
        <row r="258">
          <cell r="A258" t="str">
            <v>Perno 5/8 x 2 1/2"</v>
          </cell>
          <cell r="B258">
            <v>3225</v>
          </cell>
          <cell r="C258" t="str">
            <v>UD</v>
          </cell>
        </row>
        <row r="259">
          <cell r="A259" t="str">
            <v>Perno 6 1/2" x 1/2"</v>
          </cell>
          <cell r="B259">
            <v>2567</v>
          </cell>
          <cell r="C259" t="str">
            <v>UD</v>
          </cell>
        </row>
        <row r="260">
          <cell r="A260" t="str">
            <v>Piedra china No. 3</v>
          </cell>
          <cell r="B260">
            <v>255</v>
          </cell>
          <cell r="C260" t="str">
            <v>kg</v>
          </cell>
        </row>
        <row r="261">
          <cell r="A261" t="str">
            <v>Piedra ciclópea</v>
          </cell>
          <cell r="B261">
            <v>70932</v>
          </cell>
          <cell r="C261" t="str">
            <v>m3</v>
          </cell>
        </row>
        <row r="262">
          <cell r="A262" t="str">
            <v>Pintura anticorrosivo y acabado esmalte</v>
          </cell>
          <cell r="B262">
            <v>60482</v>
          </cell>
          <cell r="C262" t="str">
            <v>gal</v>
          </cell>
        </row>
        <row r="263">
          <cell r="A263" t="str">
            <v>Pintura en imprimante epoxico + barrera epoxica + esmalte uretano.</v>
          </cell>
          <cell r="B263">
            <v>50752</v>
          </cell>
          <cell r="C263" t="str">
            <v>m2</v>
          </cell>
        </row>
        <row r="264">
          <cell r="A264" t="str">
            <v>Pintrua tipo trafico</v>
          </cell>
          <cell r="B264">
            <v>82411</v>
          </cell>
          <cell r="C264" t="str">
            <v>gl</v>
          </cell>
        </row>
        <row r="265">
          <cell r="A265" t="str">
            <v>Pintura Epoxica</v>
          </cell>
          <cell r="B265">
            <v>235953</v>
          </cell>
          <cell r="C265" t="str">
            <v>GAL</v>
          </cell>
        </row>
        <row r="266">
          <cell r="A266" t="str">
            <v>Pintura epoxica (Coaltar Epoxico)</v>
          </cell>
          <cell r="B266">
            <v>104724</v>
          </cell>
          <cell r="C266" t="str">
            <v>gl</v>
          </cell>
        </row>
        <row r="267">
          <cell r="A267" t="str">
            <v>Pintura epoxipoliamida</v>
          </cell>
          <cell r="B267">
            <v>106114</v>
          </cell>
          <cell r="C267" t="str">
            <v>gl</v>
          </cell>
        </row>
        <row r="268">
          <cell r="A268" t="str">
            <v>Pintura esmalte sintetico</v>
          </cell>
          <cell r="B268">
            <v>83038</v>
          </cell>
          <cell r="C268" t="str">
            <v>gal</v>
          </cell>
        </row>
        <row r="269">
          <cell r="A269" t="str">
            <v>Piso en cerámica 20x20</v>
          </cell>
          <cell r="B269">
            <v>15463</v>
          </cell>
          <cell r="C269" t="str">
            <v>m2</v>
          </cell>
        </row>
        <row r="270">
          <cell r="A270" t="str">
            <v>Piso en cerámica 30x30</v>
          </cell>
          <cell r="B270">
            <v>18768</v>
          </cell>
          <cell r="C270" t="str">
            <v>m2</v>
          </cell>
        </row>
        <row r="271">
          <cell r="A271" t="str">
            <v>Pistola AnchorFix-4</v>
          </cell>
          <cell r="B271">
            <v>171152</v>
          </cell>
          <cell r="C271" t="str">
            <v>un</v>
          </cell>
        </row>
        <row r="272">
          <cell r="A272" t="str">
            <v>Pistola Aplicadora</v>
          </cell>
          <cell r="B272">
            <v>65800</v>
          </cell>
          <cell r="C272" t="str">
            <v>UD</v>
          </cell>
        </row>
        <row r="273">
          <cell r="A273" t="str">
            <v>Pistolero de Compresor</v>
          </cell>
          <cell r="B273">
            <v>105455</v>
          </cell>
          <cell r="C273" t="str">
            <v>d</v>
          </cell>
        </row>
        <row r="274">
          <cell r="A274" t="str">
            <v>Pistola para aplciación de pintura</v>
          </cell>
          <cell r="B274">
            <v>44736</v>
          </cell>
          <cell r="C274" t="str">
            <v>un</v>
          </cell>
        </row>
        <row r="275">
          <cell r="A275" t="str">
            <v>Placa Plana 1,2 x 1,2 x 4 m</v>
          </cell>
          <cell r="B275">
            <v>92285</v>
          </cell>
          <cell r="C275" t="str">
            <v>UND</v>
          </cell>
        </row>
        <row r="276">
          <cell r="A276" t="str">
            <v>Plantilla en concreto 2000 psi e=0.07m</v>
          </cell>
          <cell r="B276">
            <v>28723</v>
          </cell>
          <cell r="C276" t="str">
            <v>m2</v>
          </cell>
        </row>
        <row r="277">
          <cell r="A277" t="str">
            <v>Plastocrete DM (x20kg)</v>
          </cell>
          <cell r="B277">
            <v>8257</v>
          </cell>
          <cell r="C277" t="str">
            <v>kg</v>
          </cell>
        </row>
        <row r="278">
          <cell r="A278" t="str">
            <v>Platina de 3/16 x 2"</v>
          </cell>
          <cell r="B278">
            <v>5417</v>
          </cell>
          <cell r="C278" t="str">
            <v>m</v>
          </cell>
        </row>
        <row r="279">
          <cell r="A279" t="str">
            <v>Platina de 4mm x 12mm</v>
          </cell>
          <cell r="B279">
            <v>1161</v>
          </cell>
          <cell r="C279" t="str">
            <v>m</v>
          </cell>
        </row>
        <row r="280">
          <cell r="A280" t="str">
            <v>Platina en acero de 2" x 3/16"</v>
          </cell>
          <cell r="B280">
            <v>5981</v>
          </cell>
          <cell r="C280" t="str">
            <v>m</v>
          </cell>
        </row>
        <row r="281">
          <cell r="A281" t="str">
            <v xml:space="preserve">Platina en acero de 0,15m x 0,20m </v>
          </cell>
          <cell r="B281">
            <v>7531</v>
          </cell>
          <cell r="C281" t="str">
            <v>un/ml</v>
          </cell>
        </row>
        <row r="282">
          <cell r="A282" t="str">
            <v>Polvillo</v>
          </cell>
          <cell r="B282">
            <v>33532</v>
          </cell>
          <cell r="C282" t="str">
            <v>m3</v>
          </cell>
        </row>
        <row r="283">
          <cell r="A283" t="str">
            <v>Polvo mineral</v>
          </cell>
          <cell r="B283">
            <v>2580</v>
          </cell>
          <cell r="C283" t="str">
            <v>kg</v>
          </cell>
        </row>
        <row r="284">
          <cell r="A284" t="str">
            <v>Portaflanche 63m  PEAD</v>
          </cell>
          <cell r="B284">
            <v>19854</v>
          </cell>
          <cell r="C284" t="str">
            <v>Un</v>
          </cell>
        </row>
        <row r="285">
          <cell r="A285" t="str">
            <v>Pulidora Electrica de 4"</v>
          </cell>
          <cell r="B285">
            <v>15476</v>
          </cell>
          <cell r="C285" t="str">
            <v>d</v>
          </cell>
        </row>
        <row r="286">
          <cell r="A286" t="str">
            <v>Pulidora Electrica de 9"</v>
          </cell>
          <cell r="B286">
            <v>28627</v>
          </cell>
          <cell r="C286" t="str">
            <v>d</v>
          </cell>
        </row>
        <row r="287">
          <cell r="A287" t="str">
            <v xml:space="preserve">Puntilla de acero de 1 1/4 </v>
          </cell>
          <cell r="B287">
            <v>1889</v>
          </cell>
          <cell r="C287" t="str">
            <v>lb</v>
          </cell>
        </row>
        <row r="288">
          <cell r="A288" t="str">
            <v>Puntillas con cabeza de 1" - 2 1/2"</v>
          </cell>
          <cell r="B288">
            <v>2597</v>
          </cell>
          <cell r="C288" t="str">
            <v>lb</v>
          </cell>
        </row>
        <row r="289">
          <cell r="A289" t="str">
            <v>Puntillas de 4"</v>
          </cell>
          <cell r="B289">
            <v>4250</v>
          </cell>
          <cell r="C289" t="str">
            <v>lb</v>
          </cell>
        </row>
        <row r="290">
          <cell r="A290" t="str">
            <v>Punto de agua potable de 1/2"</v>
          </cell>
          <cell r="B290">
            <v>28904</v>
          </cell>
          <cell r="C290" t="str">
            <v>UND</v>
          </cell>
        </row>
        <row r="291">
          <cell r="A291" t="str">
            <v>Punto eléctrico económico</v>
          </cell>
          <cell r="B291">
            <v>73674</v>
          </cell>
          <cell r="C291" t="str">
            <v>UND</v>
          </cell>
        </row>
        <row r="292">
          <cell r="A292" t="str">
            <v>Punto sanitario 2"</v>
          </cell>
          <cell r="B292">
            <v>75051</v>
          </cell>
          <cell r="C292" t="str">
            <v>UND</v>
          </cell>
        </row>
        <row r="293">
          <cell r="A293" t="str">
            <v>Punto sanitario 4"</v>
          </cell>
          <cell r="B293">
            <v>90112</v>
          </cell>
          <cell r="C293" t="str">
            <v>UND</v>
          </cell>
        </row>
        <row r="294">
          <cell r="A294" t="str">
            <v>Reconstrucción de anden</v>
          </cell>
          <cell r="B294">
            <v>44105</v>
          </cell>
          <cell r="C294" t="str">
            <v>m2</v>
          </cell>
        </row>
        <row r="295">
          <cell r="A295" t="str">
            <v>Reconstrucción de bordillo</v>
          </cell>
          <cell r="B295">
            <v>16573</v>
          </cell>
          <cell r="C295" t="str">
            <v>m</v>
          </cell>
        </row>
        <row r="296">
          <cell r="A296" t="str">
            <v>Reconstrucción de pavimento</v>
          </cell>
          <cell r="B296">
            <v>85088</v>
          </cell>
          <cell r="C296" t="str">
            <v>m2</v>
          </cell>
        </row>
        <row r="297">
          <cell r="A297" t="str">
            <v>Regla Vibratoria</v>
          </cell>
          <cell r="B297">
            <v>102221</v>
          </cell>
          <cell r="C297" t="str">
            <v>d</v>
          </cell>
        </row>
        <row r="298">
          <cell r="A298" t="str">
            <v>Relleno con arena compactada</v>
          </cell>
          <cell r="B298">
            <v>61033</v>
          </cell>
          <cell r="C298" t="str">
            <v>m3</v>
          </cell>
        </row>
        <row r="299">
          <cell r="A299" t="str">
            <v>Relleno con material de sitio compactado</v>
          </cell>
          <cell r="B299">
            <v>16468</v>
          </cell>
          <cell r="C299" t="str">
            <v>m3</v>
          </cell>
        </row>
        <row r="300">
          <cell r="A300" t="str">
            <v>Remache Pop</v>
          </cell>
          <cell r="B300">
            <v>95</v>
          </cell>
          <cell r="C300" t="str">
            <v>UND</v>
          </cell>
        </row>
        <row r="301">
          <cell r="A301" t="str">
            <v>Retroexcavadora CAT 320D</v>
          </cell>
          <cell r="B301">
            <v>243105</v>
          </cell>
          <cell r="C301" t="str">
            <v>H</v>
          </cell>
        </row>
        <row r="302">
          <cell r="A302" t="str">
            <v>Retroexcavadora CAT 420</v>
          </cell>
          <cell r="B302">
            <v>159208</v>
          </cell>
          <cell r="C302" t="str">
            <v>H</v>
          </cell>
        </row>
        <row r="303">
          <cell r="A303" t="str">
            <v>Riel de anden</v>
          </cell>
          <cell r="B303">
            <v>1630</v>
          </cell>
          <cell r="C303" t="str">
            <v>d</v>
          </cell>
        </row>
        <row r="304">
          <cell r="A304" t="str">
            <v xml:space="preserve">Riel de pavimento </v>
          </cell>
          <cell r="B304">
            <v>3058</v>
          </cell>
          <cell r="C304" t="str">
            <v>d</v>
          </cell>
        </row>
        <row r="305">
          <cell r="A305" t="str">
            <v>Saltarín con operador</v>
          </cell>
          <cell r="B305">
            <v>18560</v>
          </cell>
          <cell r="C305" t="str">
            <v>H</v>
          </cell>
        </row>
        <row r="306">
          <cell r="A306" t="str">
            <v>Sello impermeable</v>
          </cell>
          <cell r="B306">
            <v>14512</v>
          </cell>
          <cell r="C306" t="str">
            <v>m</v>
          </cell>
        </row>
        <row r="307">
          <cell r="A307" t="str">
            <v>Servicio de Bombeo</v>
          </cell>
          <cell r="B307">
            <v>58055</v>
          </cell>
          <cell r="C307" t="str">
            <v>M3</v>
          </cell>
        </row>
        <row r="308">
          <cell r="A308" t="str">
            <v>Sika 1 (x20kg)</v>
          </cell>
          <cell r="B308">
            <v>7335</v>
          </cell>
          <cell r="C308" t="str">
            <v>kg</v>
          </cell>
        </row>
        <row r="309">
          <cell r="A309" t="str">
            <v>Sika 1, para mortero</v>
          </cell>
          <cell r="B309">
            <v>9805</v>
          </cell>
          <cell r="C309" t="str">
            <v>KG</v>
          </cell>
        </row>
        <row r="310">
          <cell r="A310" t="str">
            <v>Sika AnchorFix-4 (600 cc)</v>
          </cell>
          <cell r="B310">
            <v>58658</v>
          </cell>
          <cell r="C310" t="str">
            <v>un</v>
          </cell>
        </row>
        <row r="311">
          <cell r="A311" t="str">
            <v>Sika Estuka</v>
          </cell>
          <cell r="B311">
            <v>1132</v>
          </cell>
          <cell r="C311" t="str">
            <v>kg</v>
          </cell>
        </row>
        <row r="312">
          <cell r="A312" t="str">
            <v>Sika Mortero 101</v>
          </cell>
          <cell r="B312">
            <v>3729</v>
          </cell>
          <cell r="C312" t="str">
            <v>kg</v>
          </cell>
        </row>
        <row r="313">
          <cell r="A313" t="str">
            <v>Sika Vinilo tipo 1</v>
          </cell>
          <cell r="B313">
            <v>49677</v>
          </cell>
          <cell r="C313" t="str">
            <v>gl</v>
          </cell>
        </row>
        <row r="314">
          <cell r="A314" t="str">
            <v>Sikadur 32 primer</v>
          </cell>
          <cell r="B314">
            <v>71227</v>
          </cell>
          <cell r="C314" t="str">
            <v>kg</v>
          </cell>
        </row>
        <row r="315">
          <cell r="A315" t="str">
            <v>SikaFilm</v>
          </cell>
          <cell r="B315">
            <v>20945</v>
          </cell>
          <cell r="C315" t="str">
            <v>gl</v>
          </cell>
        </row>
        <row r="316">
          <cell r="A316" t="str">
            <v>SikaFlex-1CSL</v>
          </cell>
          <cell r="B316">
            <v>29329</v>
          </cell>
          <cell r="C316" t="str">
            <v>un</v>
          </cell>
        </row>
        <row r="317">
          <cell r="A317" t="str">
            <v>Sikafloor 3 Quartz Top - Neutro</v>
          </cell>
          <cell r="B317">
            <v>1062</v>
          </cell>
          <cell r="C317" t="str">
            <v>kg</v>
          </cell>
        </row>
        <row r="318">
          <cell r="A318" t="str">
            <v>SikaGrout 200</v>
          </cell>
          <cell r="B318">
            <v>3115</v>
          </cell>
          <cell r="C318" t="str">
            <v>kg</v>
          </cell>
        </row>
        <row r="319">
          <cell r="A319" t="str">
            <v>Sikaguard 63N - Gris</v>
          </cell>
          <cell r="B319">
            <v>114521</v>
          </cell>
          <cell r="C319" t="str">
            <v>kg</v>
          </cell>
        </row>
        <row r="320">
          <cell r="A320" t="str">
            <v>SikaRod de 3/8</v>
          </cell>
          <cell r="B320">
            <v>657</v>
          </cell>
          <cell r="C320" t="str">
            <v>m</v>
          </cell>
        </row>
        <row r="321">
          <cell r="A321" t="str">
            <v>SikaRod de 5/8</v>
          </cell>
          <cell r="B321">
            <v>1397</v>
          </cell>
          <cell r="C321" t="str">
            <v>m</v>
          </cell>
        </row>
        <row r="322">
          <cell r="A322" t="str">
            <v>SikaRod de 7/8</v>
          </cell>
          <cell r="B322">
            <v>2738</v>
          </cell>
          <cell r="C322" t="str">
            <v>m</v>
          </cell>
        </row>
        <row r="323">
          <cell r="A323" t="str">
            <v>Soldadura para PVC</v>
          </cell>
          <cell r="B323">
            <v>211992</v>
          </cell>
          <cell r="C323" t="str">
            <v>gl</v>
          </cell>
        </row>
        <row r="324">
          <cell r="A324" t="str">
            <v>Soporte bajante</v>
          </cell>
          <cell r="B324">
            <v>2375</v>
          </cell>
          <cell r="C324" t="str">
            <v>un</v>
          </cell>
        </row>
        <row r="325">
          <cell r="A325" t="str">
            <v xml:space="preserve">Soporte metalico para canal </v>
          </cell>
          <cell r="B325">
            <v>8528</v>
          </cell>
          <cell r="C325" t="str">
            <v>un</v>
          </cell>
        </row>
        <row r="326">
          <cell r="A326" t="str">
            <v>Soporte para cinta demarcadora</v>
          </cell>
          <cell r="B326">
            <v>61775</v>
          </cell>
          <cell r="C326" t="str">
            <v>UD</v>
          </cell>
        </row>
        <row r="327">
          <cell r="A327" t="str">
            <v>Subbase granular</v>
          </cell>
          <cell r="B327">
            <v>80414</v>
          </cell>
          <cell r="C327" t="str">
            <v>m3</v>
          </cell>
        </row>
        <row r="328">
          <cell r="A328" t="str">
            <v>Suelo-cemento 1:15</v>
          </cell>
          <cell r="B328">
            <v>138806</v>
          </cell>
          <cell r="C328" t="str">
            <v>M3</v>
          </cell>
        </row>
        <row r="329">
          <cell r="A329" t="str">
            <v>Tabla de madera de 1"x12"x10"</v>
          </cell>
          <cell r="B329">
            <v>32932</v>
          </cell>
          <cell r="C329" t="str">
            <v>Und</v>
          </cell>
        </row>
        <row r="330">
          <cell r="A330" t="str">
            <v>Tabla de madera de 11/2"x10"x10"</v>
          </cell>
          <cell r="B330">
            <v>40303</v>
          </cell>
          <cell r="C330" t="str">
            <v>Und</v>
          </cell>
        </row>
        <row r="331">
          <cell r="A331" t="str">
            <v>Tabla de madera de 2"x12"x10"</v>
          </cell>
          <cell r="B331">
            <v>64484</v>
          </cell>
          <cell r="C331" t="str">
            <v>Und</v>
          </cell>
        </row>
        <row r="332">
          <cell r="A332" t="str">
            <v>Tabla de madera de 3"x12"x10"</v>
          </cell>
          <cell r="B332">
            <v>96727</v>
          </cell>
          <cell r="C332" t="str">
            <v>Und</v>
          </cell>
        </row>
        <row r="333">
          <cell r="A333" t="str">
            <v>Tablero metalico de 2,4 x 0,20</v>
          </cell>
          <cell r="B333">
            <v>896</v>
          </cell>
          <cell r="C333" t="str">
            <v>d</v>
          </cell>
        </row>
        <row r="334">
          <cell r="A334" t="str">
            <v>Tablon vitrificado 30x30 o 33x33</v>
          </cell>
          <cell r="B334">
            <v>21281</v>
          </cell>
          <cell r="C334" t="str">
            <v>m2</v>
          </cell>
        </row>
        <row r="335">
          <cell r="A335" t="str">
            <v>Taco de madera de cativo 0,10x0,20x0,20</v>
          </cell>
          <cell r="B335">
            <v>5644</v>
          </cell>
          <cell r="C335" t="str">
            <v>Und</v>
          </cell>
        </row>
        <row r="336">
          <cell r="A336" t="str">
            <v>Taladro rotomartillo hasta 11/2"</v>
          </cell>
          <cell r="B336">
            <v>152322</v>
          </cell>
          <cell r="C336" t="str">
            <v>d</v>
          </cell>
        </row>
        <row r="337">
          <cell r="A337" t="str">
            <v>Tapa en Ferro-concreto (trafico liviano)</v>
          </cell>
          <cell r="B337">
            <v>260151</v>
          </cell>
          <cell r="C337" t="str">
            <v>un</v>
          </cell>
        </row>
        <row r="338">
          <cell r="A338" t="str">
            <v>Tapa en Ferro-concreto (trafico pesado)</v>
          </cell>
          <cell r="B338">
            <v>294381</v>
          </cell>
          <cell r="C338" t="str">
            <v>un</v>
          </cell>
        </row>
        <row r="339">
          <cell r="A339" t="str">
            <v>Tapa en hierro ductil (trafico liviano)</v>
          </cell>
          <cell r="B339">
            <v>440886</v>
          </cell>
          <cell r="C339" t="str">
            <v>un</v>
          </cell>
        </row>
        <row r="340">
          <cell r="A340" t="str">
            <v>Tapa en hierro ductil (trafico pesado)</v>
          </cell>
          <cell r="B340">
            <v>486071</v>
          </cell>
          <cell r="C340" t="str">
            <v>un</v>
          </cell>
        </row>
        <row r="341">
          <cell r="A341" t="str">
            <v>Tapa HF d&lt;8"</v>
          </cell>
          <cell r="B341">
            <v>39419</v>
          </cell>
          <cell r="C341" t="str">
            <v>Un</v>
          </cell>
        </row>
        <row r="342">
          <cell r="A342" t="str">
            <v>Tapa Hiero Ductil 24"</v>
          </cell>
          <cell r="B342">
            <v>718566</v>
          </cell>
          <cell r="C342" t="str">
            <v>Un</v>
          </cell>
        </row>
        <row r="343">
          <cell r="A343" t="str">
            <v>Tapa Hiero Ductil Ø6" para válvula</v>
          </cell>
          <cell r="B343">
            <v>62984</v>
          </cell>
          <cell r="C343" t="str">
            <v>Un</v>
          </cell>
        </row>
        <row r="344">
          <cell r="A344" t="str">
            <v>Tapon inflable con control de presión</v>
          </cell>
          <cell r="B344">
            <v>64484</v>
          </cell>
          <cell r="C344" t="str">
            <v>d</v>
          </cell>
        </row>
        <row r="345">
          <cell r="A345" t="str">
            <v>Tapón mecánico 10"</v>
          </cell>
          <cell r="B345">
            <v>18477</v>
          </cell>
          <cell r="C345" t="str">
            <v>d</v>
          </cell>
        </row>
        <row r="346">
          <cell r="A346" t="str">
            <v>Tapón mecánico 12"</v>
          </cell>
          <cell r="B346">
            <v>19504</v>
          </cell>
          <cell r="C346" t="str">
            <v>d</v>
          </cell>
        </row>
        <row r="347">
          <cell r="A347" t="str">
            <v>Tapón mecánico 14"</v>
          </cell>
          <cell r="B347">
            <v>20892</v>
          </cell>
          <cell r="C347" t="str">
            <v>d</v>
          </cell>
        </row>
        <row r="348">
          <cell r="A348" t="str">
            <v>Tapón mecánico 16"</v>
          </cell>
          <cell r="B348">
            <v>23859</v>
          </cell>
          <cell r="C348" t="str">
            <v>d</v>
          </cell>
        </row>
        <row r="349">
          <cell r="A349" t="str">
            <v>Tapón mecánico 18"</v>
          </cell>
          <cell r="B349">
            <v>25794</v>
          </cell>
          <cell r="C349" t="str">
            <v>d</v>
          </cell>
        </row>
        <row r="350">
          <cell r="A350" t="str">
            <v>Tapón mecánico 20"</v>
          </cell>
          <cell r="B350">
            <v>29664</v>
          </cell>
          <cell r="C350" t="str">
            <v>d</v>
          </cell>
        </row>
        <row r="351">
          <cell r="A351" t="str">
            <v>Tapón mecánico 24"</v>
          </cell>
          <cell r="B351">
            <v>32244</v>
          </cell>
          <cell r="C351" t="str">
            <v>d</v>
          </cell>
        </row>
        <row r="352">
          <cell r="A352" t="str">
            <v>Tapón mecánico 27"</v>
          </cell>
          <cell r="B352">
            <v>34822</v>
          </cell>
          <cell r="C352" t="str">
            <v>d</v>
          </cell>
        </row>
        <row r="353">
          <cell r="A353" t="str">
            <v>Tapón mecánico 6"</v>
          </cell>
          <cell r="B353">
            <v>16426</v>
          </cell>
          <cell r="C353" t="str">
            <v>d</v>
          </cell>
        </row>
        <row r="354">
          <cell r="A354" t="str">
            <v>Tapón mecánico 8"</v>
          </cell>
          <cell r="B354">
            <v>17451</v>
          </cell>
          <cell r="C354" t="str">
            <v>d</v>
          </cell>
        </row>
        <row r="355">
          <cell r="A355" t="str">
            <v>Tee de 160mm PVC</v>
          </cell>
          <cell r="B355">
            <v>47977</v>
          </cell>
          <cell r="C355" t="str">
            <v>UD</v>
          </cell>
        </row>
        <row r="356">
          <cell r="A356" t="str">
            <v>Tee de 200mm PVC</v>
          </cell>
          <cell r="B356">
            <v>118523</v>
          </cell>
          <cell r="C356" t="str">
            <v>UD</v>
          </cell>
        </row>
        <row r="357">
          <cell r="A357" t="str">
            <v>Tee de 250mm PVC</v>
          </cell>
          <cell r="B357">
            <v>226656</v>
          </cell>
          <cell r="C357" t="str">
            <v>UD</v>
          </cell>
        </row>
        <row r="358">
          <cell r="A358" t="str">
            <v>Tee de 315mm PVC</v>
          </cell>
          <cell r="B358">
            <v>347163</v>
          </cell>
          <cell r="C358" t="str">
            <v>UD</v>
          </cell>
        </row>
        <row r="359">
          <cell r="A359" t="str">
            <v>Tee de 355mm PVC</v>
          </cell>
          <cell r="B359">
            <v>849766</v>
          </cell>
          <cell r="C359" t="str">
            <v>UD</v>
          </cell>
        </row>
        <row r="360">
          <cell r="A360" t="str">
            <v>Tee de aluminio de 6 m</v>
          </cell>
          <cell r="B360">
            <v>1889</v>
          </cell>
          <cell r="C360" t="str">
            <v>UND</v>
          </cell>
        </row>
        <row r="361">
          <cell r="A361" t="str">
            <v>Teja eternit N.6</v>
          </cell>
          <cell r="B361">
            <v>14373</v>
          </cell>
          <cell r="C361" t="str">
            <v>m2</v>
          </cell>
        </row>
        <row r="362">
          <cell r="A362" t="str">
            <v>Topo para perforaciones horizontales  &gt;= 10"</v>
          </cell>
          <cell r="B362">
            <v>322422</v>
          </cell>
          <cell r="C362" t="str">
            <v>H</v>
          </cell>
        </row>
        <row r="363">
          <cell r="A363" t="str">
            <v>Topo para perforaciones horizontales =&lt; 8"</v>
          </cell>
          <cell r="B363">
            <v>128969</v>
          </cell>
          <cell r="C363" t="str">
            <v>H</v>
          </cell>
        </row>
        <row r="364">
          <cell r="A364" t="str">
            <v>Tornillo 3/4"</v>
          </cell>
          <cell r="B364">
            <v>5423</v>
          </cell>
          <cell r="C364" t="str">
            <v>UD</v>
          </cell>
        </row>
        <row r="365">
          <cell r="A365" t="str">
            <v>Tornillo 5/8 x2"</v>
          </cell>
          <cell r="B365">
            <v>6502</v>
          </cell>
          <cell r="C365" t="str">
            <v>UD</v>
          </cell>
        </row>
        <row r="366">
          <cell r="A366" t="str">
            <v>Tornillo inoxidable</v>
          </cell>
          <cell r="B366">
            <v>170</v>
          </cell>
          <cell r="C366" t="str">
            <v>un</v>
          </cell>
        </row>
        <row r="367">
          <cell r="A367" t="str">
            <v>Tornillos y tuercas</v>
          </cell>
          <cell r="B367">
            <v>10676</v>
          </cell>
          <cell r="C367" t="str">
            <v>KG</v>
          </cell>
        </row>
        <row r="368">
          <cell r="A368" t="str">
            <v>Tornillo para metal con accesorios</v>
          </cell>
          <cell r="B368">
            <v>4250</v>
          </cell>
          <cell r="C368" t="str">
            <v>un</v>
          </cell>
        </row>
        <row r="369">
          <cell r="A369" t="str">
            <v>Tranposrte de productos Titan</v>
          </cell>
          <cell r="B369">
            <v>82</v>
          </cell>
          <cell r="C369" t="str">
            <v>kg</v>
          </cell>
        </row>
        <row r="370">
          <cell r="A370" t="str">
            <v>Transporte de maquinaria</v>
          </cell>
          <cell r="B370">
            <v>1289684</v>
          </cell>
          <cell r="C370" t="str">
            <v>vj</v>
          </cell>
        </row>
        <row r="371">
          <cell r="A371" t="str">
            <v>Transporte de materiales</v>
          </cell>
          <cell r="B371">
            <v>710</v>
          </cell>
          <cell r="C371" t="str">
            <v>m3/km</v>
          </cell>
        </row>
        <row r="372">
          <cell r="A372" t="str">
            <v>Transporte de materiales a obra</v>
          </cell>
          <cell r="B372">
            <v>1289684</v>
          </cell>
          <cell r="C372" t="str">
            <v>vj</v>
          </cell>
        </row>
        <row r="373">
          <cell r="A373" t="str">
            <v>Transporte material sobrante</v>
          </cell>
          <cell r="B373">
            <v>5102</v>
          </cell>
          <cell r="C373" t="str">
            <v>M3</v>
          </cell>
        </row>
        <row r="374">
          <cell r="A374" t="str">
            <v xml:space="preserve">Transporte y acarreo interno de materiales </v>
          </cell>
          <cell r="B374">
            <v>128969</v>
          </cell>
          <cell r="C374" t="str">
            <v>d</v>
          </cell>
        </row>
        <row r="375">
          <cell r="A375" t="str">
            <v>Triturado</v>
          </cell>
          <cell r="B375">
            <v>67777</v>
          </cell>
          <cell r="C375" t="str">
            <v>m3</v>
          </cell>
        </row>
        <row r="376">
          <cell r="A376" t="str">
            <v>Tub. Conc. Sin ref 12" clase 2</v>
          </cell>
          <cell r="B376">
            <v>58599</v>
          </cell>
          <cell r="C376" t="str">
            <v>ML</v>
          </cell>
        </row>
        <row r="377">
          <cell r="A377" t="str">
            <v>Tubería de 110 mm PVC</v>
          </cell>
          <cell r="B377">
            <v>13879</v>
          </cell>
          <cell r="C377" t="str">
            <v>M</v>
          </cell>
        </row>
        <row r="378">
          <cell r="A378" t="str">
            <v>Tubería de 160 mm PVC</v>
          </cell>
          <cell r="B378">
            <v>42897</v>
          </cell>
          <cell r="C378" t="str">
            <v>M</v>
          </cell>
        </row>
        <row r="379">
          <cell r="A379" t="str">
            <v>Tuberia de 200 mm PVC</v>
          </cell>
          <cell r="B379">
            <v>37021</v>
          </cell>
          <cell r="C379" t="str">
            <v>M</v>
          </cell>
        </row>
        <row r="380">
          <cell r="A380" t="str">
            <v>Tuberia de 250 mm PVC</v>
          </cell>
          <cell r="B380">
            <v>54073</v>
          </cell>
          <cell r="C380" t="str">
            <v>M</v>
          </cell>
        </row>
        <row r="381">
          <cell r="A381" t="str">
            <v>Tuberia de 315 mm PVC</v>
          </cell>
          <cell r="B381">
            <v>79947</v>
          </cell>
          <cell r="C381" t="str">
            <v>M</v>
          </cell>
        </row>
        <row r="382">
          <cell r="A382" t="str">
            <v>Tuberia de 350 mm PVC</v>
          </cell>
          <cell r="B382">
            <v>92389</v>
          </cell>
          <cell r="C382" t="str">
            <v>M</v>
          </cell>
        </row>
        <row r="383">
          <cell r="A383" t="str">
            <v>Tuberia de 400 mm PVC</v>
          </cell>
          <cell r="B383">
            <v>130774</v>
          </cell>
          <cell r="C383" t="str">
            <v>M</v>
          </cell>
        </row>
        <row r="384">
          <cell r="A384" t="str">
            <v>Tuberia de 450 mm PVC</v>
          </cell>
          <cell r="B384">
            <v>173521</v>
          </cell>
          <cell r="C384" t="str">
            <v>M</v>
          </cell>
        </row>
        <row r="385">
          <cell r="A385" t="str">
            <v>Tuberia de 500 mm PVC</v>
          </cell>
          <cell r="B385">
            <v>215386</v>
          </cell>
          <cell r="C385" t="str">
            <v>M</v>
          </cell>
        </row>
        <row r="386">
          <cell r="A386" t="str">
            <v>Tuberia de 600 mm PVC</v>
          </cell>
          <cell r="B386">
            <v>318169</v>
          </cell>
          <cell r="C386" t="str">
            <v>M</v>
          </cell>
        </row>
        <row r="387">
          <cell r="A387" t="str">
            <v>Tubería de acero de 2"</v>
          </cell>
          <cell r="B387">
            <v>30277</v>
          </cell>
          <cell r="C387" t="str">
            <v>m/ml</v>
          </cell>
        </row>
        <row r="388">
          <cell r="A388" t="str">
            <v>Tuberia PEAD 200 mm</v>
          </cell>
          <cell r="B388">
            <v>100579</v>
          </cell>
          <cell r="C388" t="str">
            <v>M</v>
          </cell>
        </row>
        <row r="389">
          <cell r="A389" t="str">
            <v>Tuberia PEAD 63 mm</v>
          </cell>
          <cell r="B389">
            <v>12523</v>
          </cell>
          <cell r="C389" t="str">
            <v>M</v>
          </cell>
        </row>
        <row r="390">
          <cell r="A390" t="str">
            <v>Tuberia PEAD 90 mm</v>
          </cell>
          <cell r="B390">
            <v>24993</v>
          </cell>
          <cell r="C390" t="str">
            <v>M</v>
          </cell>
        </row>
        <row r="391">
          <cell r="A391" t="str">
            <v>Tuberia PVC 2" Ventilación</v>
          </cell>
          <cell r="B391">
            <v>7397</v>
          </cell>
          <cell r="C391" t="str">
            <v>M</v>
          </cell>
        </row>
        <row r="392">
          <cell r="A392" t="str">
            <v>Tuberia PVC-P 1" RDE 21</v>
          </cell>
          <cell r="B392">
            <v>4024</v>
          </cell>
          <cell r="C392" t="str">
            <v>M</v>
          </cell>
        </row>
        <row r="393">
          <cell r="A393" t="str">
            <v>Tuberia PVC-P 1 1/2" RDE 21</v>
          </cell>
          <cell r="B393">
            <v>9464</v>
          </cell>
          <cell r="C393" t="str">
            <v>M</v>
          </cell>
        </row>
        <row r="394">
          <cell r="A394" t="str">
            <v>Tuberia PVC-P 1/2" RDE 13.5</v>
          </cell>
          <cell r="B394">
            <v>2314</v>
          </cell>
          <cell r="C394" t="str">
            <v>M</v>
          </cell>
        </row>
        <row r="395">
          <cell r="A395" t="str">
            <v xml:space="preserve">Tuberia PVC-S 6" </v>
          </cell>
          <cell r="B395">
            <v>111920</v>
          </cell>
          <cell r="C395" t="str">
            <v>M</v>
          </cell>
        </row>
        <row r="396">
          <cell r="A396" t="str">
            <v>Tuberia SCH40 de 10"</v>
          </cell>
          <cell r="B396">
            <v>159890</v>
          </cell>
          <cell r="C396" t="str">
            <v>M</v>
          </cell>
        </row>
        <row r="397">
          <cell r="A397" t="str">
            <v>Tuberia SCH40 de 10" de 2da</v>
          </cell>
          <cell r="B397">
            <v>79944</v>
          </cell>
          <cell r="C397" t="str">
            <v>M</v>
          </cell>
        </row>
        <row r="398">
          <cell r="A398" t="str">
            <v>Tuberia SCH40 de 12"</v>
          </cell>
          <cell r="B398">
            <v>265856</v>
          </cell>
          <cell r="C398" t="str">
            <v>M</v>
          </cell>
        </row>
        <row r="399">
          <cell r="A399" t="str">
            <v>Tuberia SCH40 de 12" de 2da</v>
          </cell>
          <cell r="B399">
            <v>132927</v>
          </cell>
          <cell r="C399" t="str">
            <v>M</v>
          </cell>
        </row>
        <row r="400">
          <cell r="A400" t="str">
            <v>Tuberia SCH40 de 14"</v>
          </cell>
          <cell r="B400">
            <v>292099</v>
          </cell>
          <cell r="C400" t="str">
            <v>M</v>
          </cell>
        </row>
        <row r="401">
          <cell r="A401" t="str">
            <v>Tuberia SCH40 de 14" de 2da</v>
          </cell>
          <cell r="B401">
            <v>146050</v>
          </cell>
          <cell r="C401" t="str">
            <v>M</v>
          </cell>
        </row>
        <row r="402">
          <cell r="A402" t="str">
            <v>Tuberia SCH40 de 16"</v>
          </cell>
          <cell r="B402">
            <v>324960</v>
          </cell>
          <cell r="C402" t="str">
            <v>M</v>
          </cell>
        </row>
        <row r="403">
          <cell r="A403" t="str">
            <v>Tuberia SCH40 de 16" de 2da</v>
          </cell>
          <cell r="B403">
            <v>162481</v>
          </cell>
          <cell r="C403" t="str">
            <v>M</v>
          </cell>
        </row>
        <row r="404">
          <cell r="A404" t="str">
            <v>Tuberia SCH40 de 2 1/2"</v>
          </cell>
          <cell r="B404">
            <v>29174</v>
          </cell>
          <cell r="C404" t="str">
            <v>M</v>
          </cell>
        </row>
        <row r="405">
          <cell r="A405" t="str">
            <v>Tuberia SCH40 de 18"</v>
          </cell>
          <cell r="B405">
            <v>590473</v>
          </cell>
          <cell r="C405" t="str">
            <v>M</v>
          </cell>
        </row>
        <row r="406">
          <cell r="A406" t="str">
            <v>Tuberia SCH40 de 18" de 2da</v>
          </cell>
          <cell r="B406">
            <v>295238</v>
          </cell>
          <cell r="C406" t="str">
            <v>M</v>
          </cell>
        </row>
        <row r="407">
          <cell r="A407" t="str">
            <v>Tuberia SCH40 de 20"</v>
          </cell>
          <cell r="B407">
            <v>618372</v>
          </cell>
          <cell r="C407" t="str">
            <v>M</v>
          </cell>
        </row>
        <row r="408">
          <cell r="A408" t="str">
            <v>Tuberia SCH40 de 20" de 2da</v>
          </cell>
          <cell r="B408">
            <v>309185</v>
          </cell>
          <cell r="C408" t="str">
            <v>M</v>
          </cell>
        </row>
        <row r="409">
          <cell r="A409" t="str">
            <v>Tuberia SCH40 de 24"</v>
          </cell>
          <cell r="B409">
            <v>770183</v>
          </cell>
          <cell r="C409" t="str">
            <v>M</v>
          </cell>
        </row>
        <row r="410">
          <cell r="A410" t="str">
            <v>Tuberia SCH40 de 24" de 2da</v>
          </cell>
          <cell r="B410">
            <v>385091</v>
          </cell>
          <cell r="C410" t="str">
            <v>M</v>
          </cell>
        </row>
        <row r="411">
          <cell r="A411" t="str">
            <v>Tuberia SCH40 de 4"</v>
          </cell>
          <cell r="B411">
            <v>47922</v>
          </cell>
          <cell r="C411" t="str">
            <v>M</v>
          </cell>
        </row>
        <row r="412">
          <cell r="A412" t="str">
            <v>Tuberia SCH40 de 4" de 2da</v>
          </cell>
          <cell r="B412">
            <v>23961</v>
          </cell>
          <cell r="C412" t="str">
            <v>M</v>
          </cell>
        </row>
        <row r="413">
          <cell r="A413" t="str">
            <v>Tuberia SCH40 de 6"</v>
          </cell>
          <cell r="B413">
            <v>78081</v>
          </cell>
          <cell r="C413" t="str">
            <v>M</v>
          </cell>
        </row>
        <row r="414">
          <cell r="A414" t="str">
            <v>Tuberia SCH40 de 6" de 2da</v>
          </cell>
          <cell r="B414">
            <v>39041</v>
          </cell>
          <cell r="C414" t="str">
            <v>M</v>
          </cell>
        </row>
        <row r="415">
          <cell r="A415" t="str">
            <v>Tuberia SCH40 de 8"</v>
          </cell>
          <cell r="B415">
            <v>122993</v>
          </cell>
          <cell r="C415" t="str">
            <v>M</v>
          </cell>
        </row>
        <row r="416">
          <cell r="A416" t="str">
            <v>Tuberia SCH40 de 8" de 2da</v>
          </cell>
          <cell r="B416">
            <v>61497</v>
          </cell>
          <cell r="C416" t="str">
            <v>M</v>
          </cell>
        </row>
        <row r="417">
          <cell r="A417" t="str">
            <v>Tuberia unión platino de 10" RD21</v>
          </cell>
          <cell r="B417">
            <v>203919</v>
          </cell>
          <cell r="C417" t="str">
            <v>M</v>
          </cell>
        </row>
        <row r="418">
          <cell r="A418" t="str">
            <v>Tuberia unión platino de 12" RD21</v>
          </cell>
          <cell r="B418">
            <v>285322</v>
          </cell>
          <cell r="C418" t="str">
            <v>M</v>
          </cell>
        </row>
        <row r="419">
          <cell r="A419" t="str">
            <v>Tuberia unión platino de 14" RD21</v>
          </cell>
          <cell r="B419">
            <v>353829</v>
          </cell>
          <cell r="C419" t="str">
            <v>M</v>
          </cell>
        </row>
        <row r="420">
          <cell r="A420" t="str">
            <v>Tuberia unión platino de 16" RD21</v>
          </cell>
          <cell r="B420">
            <v>464411</v>
          </cell>
          <cell r="C420" t="str">
            <v>M</v>
          </cell>
        </row>
        <row r="421">
          <cell r="A421" t="str">
            <v>Tuberia unión platino de 18" RD21</v>
          </cell>
          <cell r="B421">
            <v>596064</v>
          </cell>
          <cell r="C421" t="str">
            <v>M</v>
          </cell>
        </row>
        <row r="422">
          <cell r="A422" t="str">
            <v>Tuberia unión platino de 20" RD21</v>
          </cell>
          <cell r="B422">
            <v>742466</v>
          </cell>
          <cell r="C422" t="str">
            <v>M</v>
          </cell>
        </row>
        <row r="423">
          <cell r="A423" t="str">
            <v>Tuberia unión platino de 24" RD21</v>
          </cell>
          <cell r="B423">
            <v>1097182</v>
          </cell>
          <cell r="C423" t="str">
            <v>M</v>
          </cell>
        </row>
        <row r="424">
          <cell r="A424" t="str">
            <v>Tuberia unión platino de 6" RD21</v>
          </cell>
          <cell r="B424">
            <v>76474</v>
          </cell>
          <cell r="C424" t="str">
            <v>M</v>
          </cell>
        </row>
        <row r="425">
          <cell r="A425" t="str">
            <v>Tuberia unión platino de 8" RD21</v>
          </cell>
          <cell r="B425">
            <v>129538</v>
          </cell>
          <cell r="C425" t="str">
            <v>M</v>
          </cell>
        </row>
        <row r="426">
          <cell r="A426" t="str">
            <v>Tubo en acero estructural redondo, D=2 1/2"</v>
          </cell>
          <cell r="B426">
            <v>23607</v>
          </cell>
          <cell r="C426" t="str">
            <v>m</v>
          </cell>
        </row>
        <row r="427">
          <cell r="A427" t="str">
            <v>Tubo en acero galvanizado redondo 3"</v>
          </cell>
          <cell r="B427">
            <v>29465</v>
          </cell>
          <cell r="C427" t="str">
            <v>m</v>
          </cell>
        </row>
        <row r="428">
          <cell r="A428" t="str">
            <v>Unión bajante</v>
          </cell>
          <cell r="B428">
            <v>4489</v>
          </cell>
          <cell r="C428" t="str">
            <v>un</v>
          </cell>
        </row>
        <row r="429">
          <cell r="A429" t="str">
            <v>Unión canal - bajantes</v>
          </cell>
          <cell r="B429">
            <v>23341</v>
          </cell>
          <cell r="C429" t="str">
            <v>un</v>
          </cell>
        </row>
        <row r="430">
          <cell r="A430" t="str">
            <v>Unión canal amazonas</v>
          </cell>
          <cell r="B430">
            <v>17303</v>
          </cell>
          <cell r="C430" t="str">
            <v>un</v>
          </cell>
        </row>
        <row r="431">
          <cell r="A431" t="str">
            <v>Unión de 160mm PVC</v>
          </cell>
          <cell r="B431">
            <v>8287</v>
          </cell>
          <cell r="C431" t="str">
            <v>UD</v>
          </cell>
        </row>
        <row r="432">
          <cell r="A432" t="str">
            <v>Unión de 200mm PVC</v>
          </cell>
          <cell r="B432">
            <v>39020</v>
          </cell>
          <cell r="C432" t="str">
            <v>UD</v>
          </cell>
        </row>
        <row r="433">
          <cell r="A433" t="str">
            <v>Unión de 250mm PVC</v>
          </cell>
          <cell r="B433">
            <v>110839</v>
          </cell>
          <cell r="C433" t="str">
            <v>UD</v>
          </cell>
        </row>
        <row r="434">
          <cell r="A434" t="str">
            <v>Unión de 315mm PVC</v>
          </cell>
          <cell r="B434">
            <v>189647</v>
          </cell>
          <cell r="C434" t="str">
            <v>UD</v>
          </cell>
        </row>
        <row r="435">
          <cell r="A435" t="str">
            <v>Unión de 355mm PVC</v>
          </cell>
          <cell r="B435">
            <v>253325</v>
          </cell>
          <cell r="C435" t="str">
            <v>UD</v>
          </cell>
        </row>
        <row r="436">
          <cell r="A436" t="str">
            <v>Unión PVC-P 1"</v>
          </cell>
          <cell r="B436">
            <v>871</v>
          </cell>
          <cell r="C436" t="str">
            <v>UD</v>
          </cell>
        </row>
        <row r="437">
          <cell r="A437" t="str">
            <v>Unión PVC-P 1 1/2"</v>
          </cell>
          <cell r="B437">
            <v>2178</v>
          </cell>
          <cell r="C437" t="str">
            <v>UD</v>
          </cell>
        </row>
        <row r="438">
          <cell r="A438" t="str">
            <v>Unión PVC-P 1/2"</v>
          </cell>
          <cell r="B438">
            <v>339</v>
          </cell>
          <cell r="C438" t="str">
            <v>UD</v>
          </cell>
        </row>
        <row r="439">
          <cell r="A439" t="str">
            <v>Valla movil tipo 1</v>
          </cell>
          <cell r="B439">
            <v>126737</v>
          </cell>
          <cell r="C439" t="str">
            <v>UD</v>
          </cell>
        </row>
        <row r="440">
          <cell r="A440" t="str">
            <v>Valla movil tipo 2</v>
          </cell>
          <cell r="B440">
            <v>240694</v>
          </cell>
          <cell r="C440" t="str">
            <v>UD</v>
          </cell>
        </row>
        <row r="441">
          <cell r="A441" t="str">
            <v>Valla movil tipo 3</v>
          </cell>
          <cell r="B441">
            <v>253565</v>
          </cell>
          <cell r="C441" t="str">
            <v>UD</v>
          </cell>
        </row>
        <row r="442">
          <cell r="A442" t="str">
            <v>Valla movil tipo 4</v>
          </cell>
          <cell r="B442">
            <v>126778</v>
          </cell>
          <cell r="C442" t="str">
            <v>UD</v>
          </cell>
        </row>
        <row r="443">
          <cell r="A443" t="str">
            <v>Valla movil tipo 5</v>
          </cell>
          <cell r="B443">
            <v>500300</v>
          </cell>
          <cell r="C443" t="str">
            <v>UD</v>
          </cell>
        </row>
        <row r="444">
          <cell r="A444" t="str">
            <v>Valla movil tipo 6</v>
          </cell>
          <cell r="B444">
            <v>248752</v>
          </cell>
          <cell r="C444" t="str">
            <v>UD</v>
          </cell>
        </row>
        <row r="445">
          <cell r="A445" t="str">
            <v>Var Corr 1/2" 60000psi fig</v>
          </cell>
          <cell r="B445">
            <v>3159</v>
          </cell>
          <cell r="C445" t="str">
            <v>KG</v>
          </cell>
        </row>
        <row r="446">
          <cell r="A446" t="str">
            <v>Var Corr 3/4" 60000psi fig</v>
          </cell>
          <cell r="B446">
            <v>3159</v>
          </cell>
          <cell r="C446" t="str">
            <v>KG</v>
          </cell>
        </row>
        <row r="447">
          <cell r="A447" t="str">
            <v>Varilla corrugada No 2 1/4" (40000 psi)</v>
          </cell>
          <cell r="B447">
            <v>3159</v>
          </cell>
          <cell r="C447" t="str">
            <v>kg</v>
          </cell>
        </row>
        <row r="448">
          <cell r="A448" t="str">
            <v>Varilla corrugada No 3 3/8" (40000 psi)</v>
          </cell>
          <cell r="B448">
            <v>3159</v>
          </cell>
          <cell r="C448" t="str">
            <v>kg</v>
          </cell>
        </row>
        <row r="449">
          <cell r="A449" t="str">
            <v>Varilla corrugada No 4 1/2" (60000 psi)</v>
          </cell>
          <cell r="B449">
            <v>3159</v>
          </cell>
          <cell r="C449" t="str">
            <v>kg</v>
          </cell>
        </row>
        <row r="450">
          <cell r="A450" t="str">
            <v>Varilla corrugada No 6 3/4" (60000 psi)</v>
          </cell>
          <cell r="B450">
            <v>3159</v>
          </cell>
          <cell r="C450" t="str">
            <v>kg</v>
          </cell>
        </row>
        <row r="451">
          <cell r="A451" t="str">
            <v xml:space="preserve">Varilla lisa 1 1/2" </v>
          </cell>
          <cell r="B451">
            <v>3159</v>
          </cell>
          <cell r="C451" t="str">
            <v>kg</v>
          </cell>
        </row>
        <row r="452">
          <cell r="A452" t="str">
            <v xml:space="preserve">Varilla lisa 1 1/4" </v>
          </cell>
          <cell r="B452">
            <v>3159</v>
          </cell>
          <cell r="C452" t="str">
            <v>kg</v>
          </cell>
        </row>
        <row r="453">
          <cell r="A453" t="str">
            <v xml:space="preserve">Varilla lisa 1" </v>
          </cell>
          <cell r="B453">
            <v>3159</v>
          </cell>
          <cell r="C453" t="str">
            <v>kg</v>
          </cell>
        </row>
        <row r="454">
          <cell r="A454" t="str">
            <v xml:space="preserve">Varilla lisa 1/2" </v>
          </cell>
          <cell r="B454">
            <v>3159</v>
          </cell>
          <cell r="C454" t="str">
            <v>kg</v>
          </cell>
        </row>
        <row r="455">
          <cell r="A455" t="str">
            <v xml:space="preserve">Varilla lisa 3/4" </v>
          </cell>
          <cell r="B455">
            <v>3159</v>
          </cell>
          <cell r="C455" t="str">
            <v>kg</v>
          </cell>
        </row>
        <row r="456">
          <cell r="A456" t="str">
            <v xml:space="preserve">Varilla lisa 3/8" </v>
          </cell>
          <cell r="B456">
            <v>3159</v>
          </cell>
          <cell r="C456" t="str">
            <v>kg</v>
          </cell>
        </row>
        <row r="457">
          <cell r="A457" t="str">
            <v xml:space="preserve">Varilla lisa 7/8" </v>
          </cell>
          <cell r="B457">
            <v>3159</v>
          </cell>
          <cell r="C457" t="str">
            <v>kg</v>
          </cell>
        </row>
        <row r="458">
          <cell r="A458" t="str">
            <v>Varillas 1/2"</v>
          </cell>
          <cell r="B458">
            <v>3159</v>
          </cell>
          <cell r="C458" t="str">
            <v>KG</v>
          </cell>
        </row>
        <row r="459">
          <cell r="A459" t="str">
            <v>Vehiculo</v>
          </cell>
          <cell r="B459">
            <v>1058</v>
          </cell>
          <cell r="C459" t="str">
            <v>gral</v>
          </cell>
        </row>
        <row r="460">
          <cell r="A460" t="str">
            <v>Vehículo</v>
          </cell>
          <cell r="B460">
            <v>173367</v>
          </cell>
          <cell r="C460">
            <v>0</v>
          </cell>
        </row>
        <row r="461">
          <cell r="A461" t="str">
            <v>Ventana en aluminio de 1,50 x 1, m</v>
          </cell>
          <cell r="B461">
            <v>146246</v>
          </cell>
          <cell r="C461" t="str">
            <v>UND</v>
          </cell>
        </row>
        <row r="462">
          <cell r="A462" t="str">
            <v>Viaticos operadores de equipos especiales</v>
          </cell>
          <cell r="B462">
            <v>126417</v>
          </cell>
          <cell r="C462" t="str">
            <v>d</v>
          </cell>
        </row>
        <row r="463">
          <cell r="A463" t="str">
            <v>Vibrador para concreto</v>
          </cell>
          <cell r="B463">
            <v>73904</v>
          </cell>
          <cell r="C463" t="str">
            <v>d</v>
          </cell>
        </row>
        <row r="464">
          <cell r="A464" t="str">
            <v>Vibrocompactador de 12 Tn</v>
          </cell>
          <cell r="B464">
            <v>170758</v>
          </cell>
          <cell r="C464" t="str">
            <v>H</v>
          </cell>
        </row>
        <row r="465">
          <cell r="A465" t="str">
            <v>Vibrocompactador de 3 Tn</v>
          </cell>
          <cell r="B465">
            <v>777939</v>
          </cell>
          <cell r="C465" t="str">
            <v>d</v>
          </cell>
        </row>
        <row r="466">
          <cell r="A466" t="str">
            <v>Vibrocompactador de 8 Tn</v>
          </cell>
          <cell r="B466">
            <v>158954</v>
          </cell>
          <cell r="C466" t="str">
            <v>H</v>
          </cell>
        </row>
        <row r="467">
          <cell r="A467" t="str">
            <v>Vibrocompactador de Llantas</v>
          </cell>
          <cell r="B467">
            <v>122520</v>
          </cell>
          <cell r="C467" t="str">
            <v>H</v>
          </cell>
        </row>
        <row r="468">
          <cell r="A468" t="str">
            <v>Vibrocompactador Micky</v>
          </cell>
          <cell r="B468">
            <v>534981</v>
          </cell>
          <cell r="C468" t="str">
            <v>d</v>
          </cell>
        </row>
        <row r="469">
          <cell r="A469" t="str">
            <v xml:space="preserve">Vibrocompactador tipo Rana </v>
          </cell>
          <cell r="B469">
            <v>74363</v>
          </cell>
          <cell r="C469" t="str">
            <v>d</v>
          </cell>
        </row>
        <row r="470">
          <cell r="A470" t="str">
            <v>Viga metálica de celosía</v>
          </cell>
          <cell r="B470">
            <v>234</v>
          </cell>
          <cell r="C470" t="str">
            <v>DIA</v>
          </cell>
        </row>
        <row r="471">
          <cell r="A471" t="str">
            <v>Volqueta 6 m3</v>
          </cell>
          <cell r="B471">
            <v>54177</v>
          </cell>
          <cell r="C471" t="str">
            <v>H</v>
          </cell>
        </row>
        <row r="472">
          <cell r="A472" t="str">
            <v>Yee de 160 x 160 mm PVC</v>
          </cell>
          <cell r="B472">
            <v>64433</v>
          </cell>
          <cell r="C472" t="str">
            <v>UD</v>
          </cell>
        </row>
        <row r="473">
          <cell r="A473" t="str">
            <v>Yee de 200 x 160 mm PVC</v>
          </cell>
          <cell r="B473">
            <v>123270</v>
          </cell>
          <cell r="C473" t="str">
            <v>UD</v>
          </cell>
        </row>
        <row r="474">
          <cell r="A474" t="str">
            <v>Yee de 250 x 160 mm PVC</v>
          </cell>
          <cell r="B474">
            <v>233861</v>
          </cell>
          <cell r="C474" t="str">
            <v>UD</v>
          </cell>
        </row>
        <row r="475">
          <cell r="A475" t="str">
            <v>Yee de 315 x 160 mm PVC</v>
          </cell>
          <cell r="B475">
            <v>250084</v>
          </cell>
          <cell r="C475" t="str">
            <v>UD</v>
          </cell>
        </row>
        <row r="476">
          <cell r="A476" t="str">
            <v>Yee de 350 x 160 mm PVC</v>
          </cell>
          <cell r="B476">
            <v>470637</v>
          </cell>
          <cell r="C476" t="str">
            <v>UD</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BASE"/>
      <sheetName val="MEMORIA DE CANTIDADES"/>
      <sheetName val="ESP101"/>
      <sheetName val="ESP102"/>
      <sheetName val="INDICE"/>
      <sheetName val="PRESUPUESTO GENERAL"/>
      <sheetName val="CANTIDAD (A)"/>
      <sheetName val="CANTIDAD (B)"/>
      <sheetName val="ANÁLISIS AIU (A)"/>
      <sheetName val="ANÁLISIS AIU (B) PUERCA"/>
      <sheetName val="ANÁLISIS AIU (B) "/>
      <sheetName val="FACTOR PRESTACIONAL"/>
      <sheetName val="PRESUPUESTO INTER (A)"/>
      <sheetName val="FACTOR MULT. INTER.(A)"/>
      <sheetName val="PRESUPUESTO INTER (B)"/>
      <sheetName val="FACTOR MULT. INTER.(B)"/>
      <sheetName val="PMT (A)"/>
      <sheetName val="PMA (A)"/>
      <sheetName val="PAPSO (A)"/>
      <sheetName val="PMT (B)"/>
      <sheetName val="PMA (B)"/>
      <sheetName val="PAPSO (2)"/>
      <sheetName val="LISTA DE PRECIOS"/>
      <sheetName val="ESP103"/>
      <sheetName val="ESP104"/>
      <sheetName val="ESP105"/>
      <sheetName val="ESP106"/>
      <sheetName val="ESP107"/>
      <sheetName val="ESP108"/>
      <sheetName val="ESP109"/>
      <sheetName val="ESP110"/>
      <sheetName val="ESP111"/>
      <sheetName val="ESP112"/>
      <sheetName val="ESP113"/>
      <sheetName val="ESP114"/>
      <sheetName val="ESP115"/>
      <sheetName val="ESP201"/>
      <sheetName val="ESP202"/>
      <sheetName val="ESP203"/>
      <sheetName val="ESP301"/>
      <sheetName val="ESP302"/>
      <sheetName val="ESP303"/>
      <sheetName val="ESP304"/>
      <sheetName val="ESP305"/>
      <sheetName val="ESP401"/>
      <sheetName val="ESP403"/>
      <sheetName val="ESP404"/>
      <sheetName val="ESP405"/>
      <sheetName val="ESP406"/>
      <sheetName val="ESP407"/>
      <sheetName val="ESP408"/>
      <sheetName val="ESP409"/>
      <sheetName val="ESP410"/>
      <sheetName val="ESP411"/>
      <sheetName val="ESP413"/>
      <sheetName val="ESP414"/>
      <sheetName val="ESP415"/>
      <sheetName val="ESP416"/>
      <sheetName val="ESP417"/>
      <sheetName val="ESP502"/>
      <sheetName val="ESP503"/>
      <sheetName val="ESP504"/>
      <sheetName val="ESP505"/>
      <sheetName val="ESP506"/>
      <sheetName val="ESP507"/>
      <sheetName val="ESP508"/>
      <sheetName val="ESP509"/>
      <sheetName val="ESP512"/>
      <sheetName val="ESP513"/>
      <sheetName val="ESP514"/>
      <sheetName val="ESP511"/>
      <sheetName val="ESP510"/>
      <sheetName val="ESP515"/>
      <sheetName val="ESP516"/>
      <sheetName val="ESP517"/>
      <sheetName val="ESP518"/>
      <sheetName val="ESP519"/>
      <sheetName val="ESP520"/>
      <sheetName val="ESP522"/>
      <sheetName val="ESP523"/>
      <sheetName val="ESP601"/>
      <sheetName val="ESP525"/>
      <sheetName val="ESP606"/>
      <sheetName val="ESP607"/>
      <sheetName val="ESP608"/>
      <sheetName val="ESP609"/>
      <sheetName val="ESP610"/>
      <sheetName val="ESP611"/>
      <sheetName val="ESP612"/>
      <sheetName val="ESP613"/>
      <sheetName val="ESP614"/>
      <sheetName val="ESP615"/>
      <sheetName val="ESP616"/>
      <sheetName val="ESP617"/>
      <sheetName val="ESP618"/>
      <sheetName val="ESP619"/>
      <sheetName val="ESP620"/>
      <sheetName val="ESP621"/>
      <sheetName val="ESP622"/>
      <sheetName val="ESP623"/>
      <sheetName val="ESP624"/>
      <sheetName val="ESP625"/>
      <sheetName val="ESP626"/>
      <sheetName val="ESP627"/>
      <sheetName val="ESP628"/>
      <sheetName val="ESP702"/>
      <sheetName val="ESP705"/>
      <sheetName val="ESP706"/>
      <sheetName val="ESP707"/>
      <sheetName val="ESP708"/>
      <sheetName val="ESP709"/>
      <sheetName val="ESP710"/>
      <sheetName val="ESP711"/>
      <sheetName val="ESP712"/>
      <sheetName val="ESP713"/>
      <sheetName val="ESP715"/>
      <sheetName val="ESP716"/>
      <sheetName val="ESP717"/>
      <sheetName val="ESP718"/>
      <sheetName val="ESP719"/>
      <sheetName val="ESP720"/>
      <sheetName val="ESP721"/>
      <sheetName val="ESP722"/>
      <sheetName val="ESP723"/>
      <sheetName val="ESP724"/>
      <sheetName val="ESP725"/>
      <sheetName val="ESP726"/>
      <sheetName val="ESP801"/>
      <sheetName val="ESP802"/>
      <sheetName val="ESP803"/>
      <sheetName val="ESP804"/>
      <sheetName val="ESP805"/>
      <sheetName val="ESP806"/>
      <sheetName val="ESP807"/>
      <sheetName val="ESP808"/>
      <sheetName val="ESP810"/>
      <sheetName val="ESP811"/>
      <sheetName val="ESP812"/>
      <sheetName val="ESP813"/>
      <sheetName val="ESP814"/>
      <sheetName val="ESP815"/>
      <sheetName val="ESP905"/>
      <sheetName val="ESP906"/>
      <sheetName val="ESP816"/>
      <sheetName val="ESP817"/>
      <sheetName val="ESP818"/>
      <sheetName val="ESP819"/>
      <sheetName val="ESP820"/>
      <sheetName val="ESP821"/>
      <sheetName val="ESP822"/>
      <sheetName val="ESP901"/>
      <sheetName val="ESP902"/>
      <sheetName val="ESP903"/>
      <sheetName val="ESP 904"/>
      <sheetName val="ESP402"/>
      <sheetName val="ESP1004"/>
      <sheetName val="ESP1005"/>
      <sheetName val="ESP1006"/>
      <sheetName val="ESP1007"/>
      <sheetName val="ESP1008"/>
      <sheetName val="ESP1009"/>
      <sheetName val="ESP1010"/>
      <sheetName val="ESP1011"/>
      <sheetName val="ESP1014"/>
      <sheetName val="ESP1015"/>
      <sheetName val="ESP1016"/>
      <sheetName val="ESP1018"/>
      <sheetName val="ESP1019"/>
      <sheetName val="ESP1020"/>
      <sheetName val="ESP1022"/>
      <sheetName val="ESP1025"/>
      <sheetName val="ESP1026"/>
      <sheetName val="ESP1027"/>
      <sheetName val="ESP1030"/>
      <sheetName val="ESP1031"/>
      <sheetName val="ESP1032"/>
      <sheetName val="ESP1033"/>
      <sheetName val="ESP1034"/>
      <sheetName val="ESP1035"/>
      <sheetName val="ESP1036"/>
      <sheetName val="ESP1037"/>
      <sheetName val="ESP1038"/>
      <sheetName val="ESP1039"/>
      <sheetName val="ESP1040"/>
      <sheetName val="ESP1041"/>
      <sheetName val="ESP1042"/>
      <sheetName val="ESP1043"/>
      <sheetName val="ESP1044"/>
      <sheetName val="ESP605"/>
      <sheetName val="ESP1045"/>
      <sheetName val="210.1.1"/>
      <sheetName val="900.2"/>
      <sheetName val="220.1"/>
      <sheetName val="320.2"/>
      <sheetName val="610.2"/>
      <sheetName val="500.1"/>
      <sheetName val="630.3"/>
      <sheetName val="630.4"/>
      <sheetName val="640.1"/>
      <sheetName val="672.2"/>
      <sheetName val="4.2"/>
      <sheetName val="5.1"/>
      <sheetName val="710.1"/>
      <sheetName val="BASE 1"/>
      <sheetName val="BASE2"/>
      <sheetName val="BASE3"/>
      <sheetName val="BASE4"/>
      <sheetName val="BASE5"/>
      <sheetName val="BASE6"/>
      <sheetName val="BASE7"/>
      <sheetName val="BASE8"/>
      <sheetName val="BASE9"/>
      <sheetName val="BASE10"/>
      <sheetName val="BASE11"/>
      <sheetName val="BASE12"/>
      <sheetName val="BASE13"/>
      <sheetName val="BASE 1(B)"/>
      <sheetName val="BASE2 (B)"/>
      <sheetName val="BASE 3(B)"/>
      <sheetName val="ESP904"/>
      <sheetName val="ESP1012"/>
      <sheetName val="ESP1013"/>
      <sheetName val="ESP1017"/>
      <sheetName val="ESP1021"/>
      <sheetName val="ESP1023"/>
      <sheetName val="ESP1024"/>
      <sheetName val="ESP1028"/>
      <sheetName val="ESP1029"/>
    </sheetNames>
    <sheetDataSet>
      <sheetData sheetId="0" refreshError="1"/>
      <sheetData sheetId="1" refreshError="1"/>
      <sheetData sheetId="2" refreshError="1"/>
      <sheetData sheetId="3" refreshError="1"/>
      <sheetData sheetId="4">
        <row r="6">
          <cell r="B6" t="str">
            <v>RAFAEL ENRIQUE HERRERA PANZZA
Profesional Especializado
SECRETARÍA DE INFRAESTRUCTURA DEPARTAMENTAL</v>
          </cell>
        </row>
      </sheetData>
      <sheetData sheetId="5"/>
      <sheetData sheetId="6" refreshError="1"/>
      <sheetData sheetId="7" refreshError="1"/>
      <sheetData sheetId="8"/>
      <sheetData sheetId="9" refreshError="1"/>
      <sheetData sheetId="10" refreshError="1"/>
      <sheetData sheetId="11" refreshError="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Lp"/>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 val="APU NO PREVISTO"/>
      <sheetName val="PPTA (3)"/>
      <sheetName val="PPTA (2)"/>
      <sheetName val="PPTA"/>
      <sheetName val="Hoja1"/>
    </sheetNames>
    <sheetDataSet>
      <sheetData sheetId="0" refreshError="1">
        <row r="2">
          <cell r="H2" t="str">
            <v>Briceño - "T" de Nemocón</v>
          </cell>
        </row>
        <row r="3">
          <cell r="B3">
            <v>1</v>
          </cell>
          <cell r="D3" t="str">
            <v>Exceso de Velocidad</v>
          </cell>
          <cell r="H3" t="str">
            <v>Briceño - Chocontá</v>
          </cell>
        </row>
        <row r="4">
          <cell r="B4">
            <v>2</v>
          </cell>
          <cell r="D4" t="str">
            <v>Fallas Mecánicas</v>
          </cell>
          <cell r="H4" t="str">
            <v>Chocontá - Guateque</v>
          </cell>
        </row>
        <row r="5">
          <cell r="B5">
            <v>3</v>
          </cell>
          <cell r="D5" t="str">
            <v>Embriaguez del conductor</v>
          </cell>
          <cell r="H5" t="str">
            <v>Sisga - Brisas</v>
          </cell>
        </row>
        <row r="6">
          <cell r="B6">
            <v>4</v>
          </cell>
          <cell r="D6" t="str">
            <v>Daños de la Calzada</v>
          </cell>
          <cell r="H6" t="str">
            <v>Zipaquirá - Ubaté</v>
          </cell>
        </row>
        <row r="7">
          <cell r="B7">
            <v>5</v>
          </cell>
          <cell r="D7" t="str">
            <v>Vehic., objeto,persona</v>
          </cell>
        </row>
        <row r="8">
          <cell r="B8">
            <v>6</v>
          </cell>
          <cell r="D8" t="str">
            <v>Imprudencia del Peatón</v>
          </cell>
        </row>
        <row r="9">
          <cell r="B9">
            <v>7</v>
          </cell>
          <cell r="D9" t="str">
            <v>Imprudencia del Conductor</v>
          </cell>
        </row>
        <row r="10">
          <cell r="B10">
            <v>99</v>
          </cell>
          <cell r="D10" t="str">
            <v>Otras</v>
          </cell>
        </row>
        <row r="11">
          <cell r="B11">
            <v>101</v>
          </cell>
          <cell r="D11" t="str">
            <v>Adelantar en Curva</v>
          </cell>
        </row>
        <row r="12">
          <cell r="B12">
            <v>102</v>
          </cell>
          <cell r="D12" t="str">
            <v>Adelantar por la derecha</v>
          </cell>
        </row>
        <row r="13">
          <cell r="B13">
            <v>103</v>
          </cell>
          <cell r="D13" t="str">
            <v>Adelantar Cerrando</v>
          </cell>
        </row>
        <row r="14">
          <cell r="B14">
            <v>104</v>
          </cell>
          <cell r="D14" t="str">
            <v>Adelantar invadiendo vía</v>
          </cell>
        </row>
        <row r="15">
          <cell r="B15">
            <v>105</v>
          </cell>
          <cell r="D15" t="str">
            <v>Adelantar en zona prohibida</v>
          </cell>
        </row>
        <row r="16">
          <cell r="B16">
            <v>106</v>
          </cell>
          <cell r="D16" t="str">
            <v>Aprovisionamiento indebido</v>
          </cell>
        </row>
        <row r="17">
          <cell r="B17">
            <v>107</v>
          </cell>
          <cell r="D17" t="str">
            <v>Cambio de Carril sin indicación</v>
          </cell>
        </row>
        <row r="18">
          <cell r="B18">
            <v>108</v>
          </cell>
          <cell r="D18" t="str">
            <v>Carga Sobresaliente sin señal</v>
          </cell>
        </row>
        <row r="19">
          <cell r="B19">
            <v>109</v>
          </cell>
          <cell r="D19" t="str">
            <v>Sueño por cansancio</v>
          </cell>
        </row>
        <row r="20">
          <cell r="B20">
            <v>110</v>
          </cell>
          <cell r="D20" t="str">
            <v>Distraerse</v>
          </cell>
        </row>
        <row r="21">
          <cell r="B21">
            <v>111</v>
          </cell>
          <cell r="D21" t="str">
            <v>Dejar obstáculo en la vía</v>
          </cell>
        </row>
        <row r="22">
          <cell r="B22">
            <v>112</v>
          </cell>
          <cell r="D22" t="str">
            <v>Desobedecer señales</v>
          </cell>
        </row>
        <row r="23">
          <cell r="B23">
            <v>113</v>
          </cell>
          <cell r="D23" t="str">
            <v>Desobedecer al agente</v>
          </cell>
        </row>
        <row r="24">
          <cell r="B24">
            <v>114</v>
          </cell>
        </row>
        <row r="25">
          <cell r="B25">
            <v>115</v>
          </cell>
          <cell r="D25" t="str">
            <v>Drogadicción del conductor</v>
          </cell>
        </row>
        <row r="26">
          <cell r="B26">
            <v>116</v>
          </cell>
          <cell r="D26" t="str">
            <v>Exceso de velocidad [01]</v>
          </cell>
        </row>
        <row r="27">
          <cell r="B27">
            <v>117</v>
          </cell>
          <cell r="D27" t="str">
            <v>Explosivos o similares con pasajeros</v>
          </cell>
        </row>
        <row r="28">
          <cell r="B28">
            <v>118</v>
          </cell>
          <cell r="D28" t="str">
            <v>Falta de mantenimiento mecánico</v>
          </cell>
        </row>
        <row r="29">
          <cell r="B29">
            <v>119</v>
          </cell>
          <cell r="D29" t="str">
            <v>Frenar bruscamente</v>
          </cell>
        </row>
        <row r="30">
          <cell r="B30">
            <v>120</v>
          </cell>
          <cell r="D30" t="str">
            <v>Pasajero obstruyendo conductor</v>
          </cell>
        </row>
        <row r="31">
          <cell r="B31">
            <v>121</v>
          </cell>
          <cell r="D31" t="str">
            <v>No mantener distancia seguridad</v>
          </cell>
        </row>
        <row r="32">
          <cell r="B32">
            <v>122</v>
          </cell>
          <cell r="D32" t="str">
            <v>Girar bruscamente</v>
          </cell>
        </row>
        <row r="33">
          <cell r="B33">
            <v>123</v>
          </cell>
          <cell r="D33" t="str">
            <v>Girar sin indicación</v>
          </cell>
        </row>
        <row r="34">
          <cell r="B34">
            <v>124</v>
          </cell>
          <cell r="D34" t="str">
            <v>No cambiar luces</v>
          </cell>
        </row>
        <row r="35">
          <cell r="B35">
            <v>125</v>
          </cell>
          <cell r="D35" t="str">
            <v>Parquear sin seguridad</v>
          </cell>
        </row>
        <row r="36">
          <cell r="B36">
            <v>126</v>
          </cell>
          <cell r="D36" t="str">
            <v>Animales en la vía</v>
          </cell>
        </row>
        <row r="37">
          <cell r="B37">
            <v>127</v>
          </cell>
          <cell r="D37" t="str">
            <v>Transitar en contravía</v>
          </cell>
        </row>
        <row r="38">
          <cell r="B38">
            <v>128</v>
          </cell>
          <cell r="D38" t="str">
            <v>Recoger o dejar pasajeros</v>
          </cell>
        </row>
        <row r="39">
          <cell r="B39">
            <v>129</v>
          </cell>
          <cell r="D39" t="str">
            <v>Transitar sin luces</v>
          </cell>
        </row>
        <row r="40">
          <cell r="B40">
            <v>130</v>
          </cell>
          <cell r="D40" t="str">
            <v>Salirse de la vía</v>
          </cell>
        </row>
        <row r="41">
          <cell r="B41">
            <v>131</v>
          </cell>
          <cell r="D41" t="str">
            <v>Subirse al andén</v>
          </cell>
        </row>
        <row r="42">
          <cell r="B42">
            <v>132</v>
          </cell>
          <cell r="D42" t="str">
            <v>No respetar prelación</v>
          </cell>
        </row>
        <row r="43">
          <cell r="B43">
            <v>133</v>
          </cell>
          <cell r="D43" t="str">
            <v>Reverso imprudente</v>
          </cell>
        </row>
        <row r="44">
          <cell r="B44">
            <v>134</v>
          </cell>
          <cell r="D44" t="str">
            <v>Impericia en el manejo</v>
          </cell>
        </row>
        <row r="45">
          <cell r="B45">
            <v>135</v>
          </cell>
          <cell r="D45" t="str">
            <v>Transitar por fuera del carril</v>
          </cell>
        </row>
        <row r="46">
          <cell r="B46">
            <v>136</v>
          </cell>
          <cell r="D46" t="str">
            <v>Transitar zigzagueando</v>
          </cell>
        </row>
        <row r="47">
          <cell r="B47">
            <v>137</v>
          </cell>
          <cell r="D47" t="str">
            <v>Remolque sin precaución</v>
          </cell>
        </row>
        <row r="48">
          <cell r="B48">
            <v>138</v>
          </cell>
          <cell r="D48" t="str">
            <v>Incendio por reparación indebida</v>
          </cell>
        </row>
        <row r="49">
          <cell r="B49">
            <v>139</v>
          </cell>
          <cell r="D49" t="str">
            <v>Falta de señales  vehículo varado</v>
          </cell>
        </row>
        <row r="50">
          <cell r="B50">
            <v>140</v>
          </cell>
          <cell r="D50" t="str">
            <v>Falta precaución niebla,lluvia,humo</v>
          </cell>
        </row>
        <row r="51">
          <cell r="B51">
            <v>141</v>
          </cell>
          <cell r="D51" t="str">
            <v>Vehículo mal estacionado</v>
          </cell>
        </row>
        <row r="52">
          <cell r="B52">
            <v>142</v>
          </cell>
          <cell r="D52" t="str">
            <v>Semáforo en rojo</v>
          </cell>
        </row>
        <row r="53">
          <cell r="B53">
            <v>143</v>
          </cell>
          <cell r="D53" t="str">
            <v>Poner marcha vehic. sin precauc.</v>
          </cell>
        </row>
        <row r="54">
          <cell r="B54">
            <v>201</v>
          </cell>
          <cell r="D54" t="str">
            <v>Fallas en las llantas</v>
          </cell>
        </row>
        <row r="55">
          <cell r="B55">
            <v>202</v>
          </cell>
          <cell r="D55" t="str">
            <v>Fallas en los frenos</v>
          </cell>
        </row>
        <row r="56">
          <cell r="B56">
            <v>203</v>
          </cell>
          <cell r="D56" t="str">
            <v>Fallas en la dirección</v>
          </cell>
        </row>
        <row r="57">
          <cell r="B57">
            <v>204</v>
          </cell>
          <cell r="D57" t="str">
            <v>Fallas en luces direccionales</v>
          </cell>
        </row>
        <row r="58">
          <cell r="B58">
            <v>205</v>
          </cell>
          <cell r="D58" t="str">
            <v>Fallas en luces de frenos</v>
          </cell>
        </row>
        <row r="59">
          <cell r="B59">
            <v>206</v>
          </cell>
          <cell r="D59" t="str">
            <v>Fallas en las luces delanteras</v>
          </cell>
        </row>
        <row r="60">
          <cell r="B60">
            <v>207</v>
          </cell>
          <cell r="D60" t="str">
            <v>Fallas en las luces posteriores</v>
          </cell>
        </row>
        <row r="61">
          <cell r="B61">
            <v>208</v>
          </cell>
          <cell r="D61" t="str">
            <v>Fallas en la bocina</v>
          </cell>
        </row>
        <row r="62">
          <cell r="B62">
            <v>209</v>
          </cell>
          <cell r="D62" t="str">
            <v>Fallas exosto (gases int. vehic.)</v>
          </cell>
        </row>
        <row r="63">
          <cell r="B63">
            <v>210</v>
          </cell>
          <cell r="D63" t="str">
            <v>Fallas en el limpiaparabrisas</v>
          </cell>
        </row>
        <row r="64">
          <cell r="B64">
            <v>211</v>
          </cell>
          <cell r="D64" t="str">
            <v>Fallas en el sistema eléctrico</v>
          </cell>
        </row>
        <row r="65">
          <cell r="B65">
            <v>212</v>
          </cell>
          <cell r="D65" t="str">
            <v>Fallas en las puertas</v>
          </cell>
        </row>
        <row r="66">
          <cell r="B66">
            <v>213</v>
          </cell>
          <cell r="D66" t="str">
            <v>Ausencia o deficiencia espejo retrovisor</v>
          </cell>
        </row>
        <row r="67">
          <cell r="B67">
            <v>214</v>
          </cell>
          <cell r="D67" t="str">
            <v>Vidrios en mal estado</v>
          </cell>
        </row>
        <row r="68">
          <cell r="B68">
            <v>215</v>
          </cell>
          <cell r="D68" t="str">
            <v>Fallas en la tapa del motor</v>
          </cell>
        </row>
        <row r="69">
          <cell r="B69">
            <v>304</v>
          </cell>
          <cell r="D69" t="str">
            <v>Superficie Húmeda</v>
          </cell>
        </row>
        <row r="70">
          <cell r="B70">
            <v>501</v>
          </cell>
          <cell r="D70" t="str">
            <v>Viajar colgado o en los estribos</v>
          </cell>
        </row>
        <row r="71">
          <cell r="B71">
            <v>502</v>
          </cell>
          <cell r="D71" t="str">
            <v>Descender o subir de vehic. en marcha</v>
          </cell>
        </row>
        <row r="72">
          <cell r="B72">
            <v>503</v>
          </cell>
          <cell r="D72" t="str">
            <v>Pasajero Embriagado</v>
          </cell>
        </row>
      </sheetData>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row r="2">
          <cell r="H2">
            <v>0</v>
          </cell>
        </row>
      </sheetData>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UESTO"/>
      <sheetName val="FACTOR PRESTACIONAL"/>
      <sheetName val="ANÁLISIS DEL AIU"/>
      <sheetName val="PRESUPUESTO INTER"/>
      <sheetName val="FM INTERVENTORIA"/>
      <sheetName val="PAGA"/>
      <sheetName val="PMT"/>
      <sheetName val="201.7-M "/>
      <sheetName val="210.1.1-M"/>
      <sheetName val="220.1-M"/>
      <sheetName val="320.3-M"/>
      <sheetName val="221.1-M"/>
      <sheetName val="500.1-M"/>
      <sheetName val="640.1-M"/>
      <sheetName val="600.1.1-M"/>
      <sheetName val="630.6-M"/>
      <sheetName val="630.4-M"/>
      <sheetName val="671.3-M"/>
      <sheetName val="710,1-M"/>
      <sheetName val="700.1-M"/>
      <sheetName val="201.8"/>
      <sheetName val="210.1.1"/>
      <sheetName val="220.1"/>
      <sheetName val="320.3"/>
      <sheetName val="221.1"/>
      <sheetName val="500.1"/>
      <sheetName val="640.1"/>
      <sheetName val="600.1.1"/>
      <sheetName val="630.6"/>
      <sheetName val="630.4"/>
      <sheetName val="661.1"/>
      <sheetName val="671.3"/>
      <sheetName val="710.1"/>
      <sheetName val="700.1"/>
      <sheetName val="672.3"/>
      <sheetName val="MANO DE OBRA"/>
      <sheetName val="EQUIPOS"/>
      <sheetName val="MATERIALES"/>
      <sheetName val="TRANSPORTE"/>
    </sheetNames>
    <sheetDataSet>
      <sheetData sheetId="0"/>
      <sheetData sheetId="1">
        <row r="1">
          <cell r="C1" t="str">
            <v>MEJORAMIENTO MEDIANTE PAVIMENTACIÓN EN CONCRETO RIGIDO EN LA VIA SANTA ROSA DEL BÁLSAMO EN EL MUNICIPIO DE SAN ANTERO, CÓRDOBA</v>
          </cell>
        </row>
        <row r="29">
          <cell r="B29" t="str">
            <v>SAMIR JOSE TAMAYO ALVAREZ</v>
          </cell>
        </row>
        <row r="30">
          <cell r="A30" t="str">
            <v>SECRETARIO DE OBRAS PUBLICAS</v>
          </cell>
        </row>
      </sheetData>
      <sheetData sheetId="2">
        <row r="5">
          <cell r="G5">
            <v>73.239999999999995</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sheetData>
      <sheetData sheetId="1"/>
      <sheetData sheetId="2"/>
      <sheetData sheetId="3"/>
      <sheetData sheetId="4"/>
      <sheetData sheetId="5"/>
      <sheetData sheetId="6"/>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s>
    <sheetDataSet>
      <sheetData sheetId="0"/>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ORGANIGRAMA"/>
      <sheetName val="FLUJO DE FONDOS"/>
      <sheetName val="CRONOGRAMA"/>
      <sheetName val="INSUMOS"/>
      <sheetName val="A.E.B"/>
      <sheetName val="PRESUPUESTO"/>
      <sheetName val="A.P.U (3)"/>
      <sheetName val="A.P.U (2)"/>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ow r="17">
          <cell r="B17">
            <v>9000</v>
          </cell>
        </row>
        <row r="40">
          <cell r="B40">
            <v>5700</v>
          </cell>
        </row>
        <row r="41">
          <cell r="B41">
            <v>6700</v>
          </cell>
        </row>
        <row r="43">
          <cell r="B43">
            <v>67180</v>
          </cell>
        </row>
      </sheetData>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TABELLAPENALI"/>
      <sheetName val="penali"/>
      <sheetName val="ipotesi"/>
      <sheetName val="Summary"/>
      <sheetName val="Sensitivities"/>
      <sheetName val="Investments"/>
      <sheetName val="Construction"/>
      <sheetName val="Operation"/>
      <sheetName val="Financing"/>
      <sheetName val="Hedge"/>
      <sheetName val="P&amp;L"/>
      <sheetName val="BS"/>
      <sheetName val="CF"/>
      <sheetName val="Functions"/>
    </sheetNames>
    <sheetDataSet>
      <sheetData sheetId="0" refreshError="1">
        <row r="96">
          <cell r="B96">
            <v>0.39200000000000002</v>
          </cell>
        </row>
        <row r="97">
          <cell r="B97">
            <v>0.58799999999999997</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mon OperInputs"/>
      <sheetName val="Switches"/>
      <sheetName val="Covers"/>
      <sheetName val="UNLEVERED ANALYSIS"/>
      <sheetName val=" Henwood PPF Scenario"/>
      <sheetName val=" Market Scenario"/>
      <sheetName val="Contribution Margin by Plant"/>
      <sheetName val="Financials"/>
      <sheetName val="Summary Fixed Costs"/>
      <sheetName val="PrintManagerCode"/>
      <sheetName val="LEVERED ANALYSIS"/>
      <sheetName val="Bidco Op-BSheet"/>
      <sheetName val="Levered Financials"/>
      <sheetName val="Credit Ratios"/>
      <sheetName val="Levered_FCF_Securit."/>
      <sheetName val="Module1"/>
    </sheetNames>
    <sheetDataSet>
      <sheetData sheetId="0" refreshError="1">
        <row r="854">
          <cell r="I854">
            <v>0.36</v>
          </cell>
        </row>
      </sheetData>
      <sheetData sheetId="1" refreshError="1">
        <row r="88">
          <cell r="G88">
            <v>1</v>
          </cell>
        </row>
        <row r="89">
          <cell r="G89">
            <v>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 val="VALOR100%"/>
      <sheetName val="LOCALES"/>
      <sheetName val="HONORARIOS-VENTAS100%"/>
      <sheetName val="INGRESOSDIC-DESPINAUG"/>
      <sheetName val="VENTASRESUMEN"/>
      <sheetName val="FlujoCaja"/>
      <sheetName val="FlujoCaja-PREDIAL4"/>
      <sheetName val="ANEXO 4-2"/>
      <sheetName val="ANEXO 4-3"/>
      <sheetName val="ANEXO 4-4"/>
      <sheetName val="ANEXO 4-5"/>
      <sheetName val="ANEXO 4-6"/>
      <sheetName val="PyG"/>
      <sheetName val="DerechosLicPoliz"/>
      <sheetName val="ADMLOCALES"/>
      <sheetName val="DOTACION"/>
      <sheetName val="%costosdirectos"/>
      <sheetName val="impuestos"/>
      <sheetName val="devdics"/>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ow r="83">
          <cell r="O83">
            <v>0</v>
          </cell>
          <cell r="Q83">
            <v>0</v>
          </cell>
        </row>
        <row r="85">
          <cell r="A85">
            <v>0</v>
          </cell>
        </row>
        <row r="86">
          <cell r="A86">
            <v>0</v>
          </cell>
        </row>
        <row r="87">
          <cell r="A87">
            <v>0</v>
          </cell>
        </row>
        <row r="88">
          <cell r="A88">
            <v>0</v>
          </cell>
        </row>
        <row r="89">
          <cell r="A89">
            <v>0</v>
          </cell>
        </row>
        <row r="90">
          <cell r="A90">
            <v>0</v>
          </cell>
        </row>
        <row r="91">
          <cell r="A91">
            <v>0</v>
          </cell>
        </row>
        <row r="92">
          <cell r="A92">
            <v>0</v>
          </cell>
        </row>
        <row r="93">
          <cell r="A93">
            <v>0</v>
          </cell>
        </row>
        <row r="94">
          <cell r="A94">
            <v>0</v>
          </cell>
        </row>
        <row r="95">
          <cell r="A95">
            <v>0</v>
          </cell>
        </row>
        <row r="96">
          <cell r="A96" t="str">
            <v>FLUJO DE CAJA -CENTRO COMERCIAL- CALI</v>
          </cell>
          <cell r="AB96" t="str">
            <v>ENTREGA DE LOCALES</v>
          </cell>
        </row>
        <row r="97">
          <cell r="A97" t="str">
            <v>CIFRAS EN MILES DE PESOS</v>
          </cell>
          <cell r="AC97" t="str">
            <v>INAUGURACION</v>
          </cell>
        </row>
        <row r="99">
          <cell r="E99" t="str">
            <v>CONTROL</v>
          </cell>
          <cell r="F99" t="str">
            <v>TOTAL</v>
          </cell>
          <cell r="G99">
            <v>1</v>
          </cell>
          <cell r="H99">
            <v>2</v>
          </cell>
          <cell r="I99">
            <v>3</v>
          </cell>
          <cell r="J99">
            <v>4</v>
          </cell>
          <cell r="K99">
            <v>5</v>
          </cell>
          <cell r="L99">
            <v>6</v>
          </cell>
          <cell r="M99">
            <v>7</v>
          </cell>
          <cell r="N99">
            <v>8</v>
          </cell>
          <cell r="O99">
            <v>9</v>
          </cell>
          <cell r="P99">
            <v>10</v>
          </cell>
          <cell r="Q99">
            <v>11</v>
          </cell>
          <cell r="R99">
            <v>12</v>
          </cell>
          <cell r="S99">
            <v>13</v>
          </cell>
          <cell r="T99">
            <v>14</v>
          </cell>
          <cell r="U99">
            <v>15</v>
          </cell>
          <cell r="V99">
            <v>16</v>
          </cell>
          <cell r="W99">
            <v>17</v>
          </cell>
          <cell r="X99">
            <v>18</v>
          </cell>
          <cell r="Y99">
            <v>19</v>
          </cell>
          <cell r="Z99">
            <v>20</v>
          </cell>
          <cell r="AA99">
            <v>21</v>
          </cell>
          <cell r="AB99">
            <v>22</v>
          </cell>
          <cell r="AC99">
            <v>23</v>
          </cell>
          <cell r="AD99">
            <v>24</v>
          </cell>
          <cell r="AE99">
            <v>25</v>
          </cell>
          <cell r="AF99">
            <v>26</v>
          </cell>
          <cell r="AG99">
            <v>27</v>
          </cell>
          <cell r="AH99">
            <v>28</v>
          </cell>
          <cell r="AI99">
            <v>29</v>
          </cell>
          <cell r="AJ99">
            <v>30</v>
          </cell>
          <cell r="AK99">
            <v>31</v>
          </cell>
          <cell r="AL99">
            <v>32</v>
          </cell>
          <cell r="AM99">
            <v>33</v>
          </cell>
          <cell r="AN99">
            <v>34</v>
          </cell>
          <cell r="AO99">
            <v>35</v>
          </cell>
          <cell r="AP99">
            <v>36</v>
          </cell>
          <cell r="AQ99">
            <v>37</v>
          </cell>
          <cell r="AR99">
            <v>38</v>
          </cell>
          <cell r="AS99">
            <v>39</v>
          </cell>
          <cell r="AT99">
            <v>40</v>
          </cell>
          <cell r="AU99">
            <v>41</v>
          </cell>
          <cell r="AV99">
            <v>42</v>
          </cell>
          <cell r="AW99">
            <v>43</v>
          </cell>
          <cell r="AX99">
            <v>44</v>
          </cell>
          <cell r="AY99">
            <v>45</v>
          </cell>
          <cell r="AZ99">
            <v>46</v>
          </cell>
          <cell r="BA99">
            <v>47</v>
          </cell>
          <cell r="BB99">
            <v>48</v>
          </cell>
          <cell r="BC99">
            <v>49</v>
          </cell>
          <cell r="BD99">
            <v>50</v>
          </cell>
          <cell r="BE99">
            <v>51</v>
          </cell>
          <cell r="BF99">
            <v>52</v>
          </cell>
          <cell r="BG99">
            <v>53</v>
          </cell>
          <cell r="BH99">
            <v>54</v>
          </cell>
          <cell r="BI99">
            <v>55</v>
          </cell>
          <cell r="BJ99">
            <v>56</v>
          </cell>
          <cell r="BK99">
            <v>57</v>
          </cell>
          <cell r="BL99">
            <v>58</v>
          </cell>
          <cell r="BM99">
            <v>59</v>
          </cell>
          <cell r="BN99">
            <v>60</v>
          </cell>
          <cell r="BO99">
            <v>61</v>
          </cell>
          <cell r="BP99">
            <v>62</v>
          </cell>
          <cell r="BQ99">
            <v>63</v>
          </cell>
          <cell r="BR99">
            <v>64</v>
          </cell>
          <cell r="BS99">
            <v>65</v>
          </cell>
          <cell r="BT99">
            <v>66</v>
          </cell>
          <cell r="BU99">
            <v>67</v>
          </cell>
          <cell r="BV99">
            <v>68</v>
          </cell>
        </row>
        <row r="100">
          <cell r="G100">
            <v>38718</v>
          </cell>
          <cell r="H100">
            <v>38749</v>
          </cell>
          <cell r="I100">
            <v>38777</v>
          </cell>
          <cell r="J100">
            <v>38808</v>
          </cell>
          <cell r="K100">
            <v>38838</v>
          </cell>
          <cell r="L100">
            <v>38869</v>
          </cell>
          <cell r="M100">
            <v>38899</v>
          </cell>
          <cell r="N100">
            <v>38930</v>
          </cell>
          <cell r="O100">
            <v>38961</v>
          </cell>
          <cell r="P100">
            <v>38991</v>
          </cell>
          <cell r="Q100">
            <v>39022</v>
          </cell>
          <cell r="R100">
            <v>39052</v>
          </cell>
          <cell r="S100">
            <v>39083</v>
          </cell>
          <cell r="T100">
            <v>39114</v>
          </cell>
          <cell r="U100">
            <v>39142</v>
          </cell>
          <cell r="V100">
            <v>39173</v>
          </cell>
          <cell r="W100">
            <v>39203</v>
          </cell>
          <cell r="X100">
            <v>39234</v>
          </cell>
          <cell r="Y100">
            <v>39264</v>
          </cell>
          <cell r="Z100">
            <v>39295</v>
          </cell>
          <cell r="AA100">
            <v>39326</v>
          </cell>
          <cell r="AB100">
            <v>39356</v>
          </cell>
          <cell r="AC100">
            <v>39387</v>
          </cell>
          <cell r="AD100">
            <v>39417</v>
          </cell>
          <cell r="AE100">
            <v>39448</v>
          </cell>
          <cell r="AF100">
            <v>39479</v>
          </cell>
          <cell r="AG100">
            <v>39508</v>
          </cell>
          <cell r="AH100">
            <v>39539</v>
          </cell>
          <cell r="AI100">
            <v>39569</v>
          </cell>
          <cell r="AJ100">
            <v>39600</v>
          </cell>
          <cell r="AK100">
            <v>39630</v>
          </cell>
          <cell r="AL100">
            <v>39661</v>
          </cell>
          <cell r="AM100">
            <v>39692</v>
          </cell>
          <cell r="AN100">
            <v>39722</v>
          </cell>
          <cell r="AO100">
            <v>39753</v>
          </cell>
          <cell r="AP100">
            <v>39783</v>
          </cell>
          <cell r="AQ100">
            <v>39814</v>
          </cell>
          <cell r="AR100">
            <v>39845</v>
          </cell>
          <cell r="AS100">
            <v>39873</v>
          </cell>
          <cell r="AT100">
            <v>39904</v>
          </cell>
          <cell r="AU100">
            <v>39934</v>
          </cell>
          <cell r="AV100">
            <v>39965</v>
          </cell>
          <cell r="AW100">
            <v>39995</v>
          </cell>
          <cell r="AX100">
            <v>40026</v>
          </cell>
          <cell r="AY100">
            <v>40057</v>
          </cell>
          <cell r="AZ100">
            <v>40087</v>
          </cell>
          <cell r="BA100">
            <v>40118</v>
          </cell>
          <cell r="BB100">
            <v>40148</v>
          </cell>
          <cell r="BC100">
            <v>40179</v>
          </cell>
          <cell r="BD100">
            <v>40210</v>
          </cell>
          <cell r="BE100">
            <v>40238</v>
          </cell>
          <cell r="BF100">
            <v>40269</v>
          </cell>
          <cell r="BG100">
            <v>40299</v>
          </cell>
          <cell r="BH100">
            <v>40330</v>
          </cell>
          <cell r="BI100">
            <v>40360</v>
          </cell>
          <cell r="BJ100">
            <v>40391</v>
          </cell>
          <cell r="BK100">
            <v>40422</v>
          </cell>
          <cell r="BL100">
            <v>40452</v>
          </cell>
          <cell r="BM100">
            <v>40483</v>
          </cell>
          <cell r="BN100">
            <v>40513</v>
          </cell>
          <cell r="BO100">
            <v>40544</v>
          </cell>
          <cell r="BP100">
            <v>40575</v>
          </cell>
          <cell r="BQ100">
            <v>40603</v>
          </cell>
          <cell r="BR100">
            <v>40634</v>
          </cell>
          <cell r="BS100">
            <v>40664</v>
          </cell>
          <cell r="BT100">
            <v>40695</v>
          </cell>
          <cell r="BU100">
            <v>40725</v>
          </cell>
          <cell r="BV100">
            <v>40756</v>
          </cell>
        </row>
        <row r="101">
          <cell r="A101" t="str">
            <v>I N G R E S O S</v>
          </cell>
        </row>
        <row r="102">
          <cell r="E102">
            <v>0</v>
          </cell>
        </row>
        <row r="103">
          <cell r="A103" t="str">
            <v>Derechos iniciales de concesion por M2</v>
          </cell>
          <cell r="E103">
            <v>15848466.734999998</v>
          </cell>
          <cell r="F103">
            <v>15848466.734999988</v>
          </cell>
          <cell r="M103">
            <v>5162161.0065034339</v>
          </cell>
          <cell r="N103">
            <v>512421.70175806462</v>
          </cell>
          <cell r="O103">
            <v>385531.4889252244</v>
          </cell>
          <cell r="P103">
            <v>395199.31466486934</v>
          </cell>
          <cell r="Q103">
            <v>308879.44198946783</v>
          </cell>
          <cell r="R103">
            <v>312597.83650471584</v>
          </cell>
          <cell r="S103">
            <v>316626.09722956794</v>
          </cell>
          <cell r="T103">
            <v>321020.56347486109</v>
          </cell>
          <cell r="U103">
            <v>325854.47634468356</v>
          </cell>
          <cell r="V103">
            <v>331225.49064448633</v>
          </cell>
          <cell r="W103">
            <v>337267.88173176441</v>
          </cell>
          <cell r="X103">
            <v>344173.47154579655</v>
          </cell>
          <cell r="Y103">
            <v>352229.99299550068</v>
          </cell>
          <cell r="Z103">
            <v>360286.51444520481</v>
          </cell>
          <cell r="AA103">
            <v>368343.03589490894</v>
          </cell>
          <cell r="AB103">
            <v>376399.55734461307</v>
          </cell>
          <cell r="AC103">
            <v>384456.0787943172</v>
          </cell>
          <cell r="AD103">
            <v>382844.77450437658</v>
          </cell>
          <cell r="AE103">
            <v>101189.90940828403</v>
          </cell>
          <cell r="AF103">
            <v>102210.40212524653</v>
          </cell>
          <cell r="AG103">
            <v>103230.89484220906</v>
          </cell>
          <cell r="AH103">
            <v>104251.38755917158</v>
          </cell>
          <cell r="AI103">
            <v>105271.88027613409</v>
          </cell>
          <cell r="AJ103">
            <v>106292.37299309661</v>
          </cell>
          <cell r="AK103">
            <v>108924.16999999993</v>
          </cell>
          <cell r="AL103">
            <v>108924.16999999993</v>
          </cell>
          <cell r="AM103">
            <v>108924.16999999993</v>
          </cell>
          <cell r="AN103">
            <v>108924.16999999993</v>
          </cell>
          <cell r="AO103">
            <v>108924.16999999993</v>
          </cell>
          <cell r="AP103">
            <v>108924.16999999985</v>
          </cell>
          <cell r="AQ103">
            <v>108924.16999999991</v>
          </cell>
          <cell r="AR103">
            <v>108924.16999999991</v>
          </cell>
          <cell r="AS103">
            <v>108924.16999999991</v>
          </cell>
          <cell r="AT103">
            <v>108924.16999999991</v>
          </cell>
          <cell r="AU103">
            <v>108924.16999999991</v>
          </cell>
          <cell r="AV103">
            <v>108924.16999999991</v>
          </cell>
          <cell r="AW103">
            <v>108924.16999999993</v>
          </cell>
          <cell r="AX103">
            <v>108924.16999999993</v>
          </cell>
          <cell r="AY103">
            <v>108924.16999999993</v>
          </cell>
          <cell r="AZ103">
            <v>108924.16999999993</v>
          </cell>
          <cell r="BA103">
            <v>108924.16999999993</v>
          </cell>
          <cell r="BB103">
            <v>108924.16999999985</v>
          </cell>
          <cell r="BC103">
            <v>95308.648749999906</v>
          </cell>
          <cell r="BD103">
            <v>93039.395208333241</v>
          </cell>
          <cell r="BE103">
            <v>90770.141666666575</v>
          </cell>
          <cell r="BF103">
            <v>88500.88812499991</v>
          </cell>
          <cell r="BG103">
            <v>86231.634583333245</v>
          </cell>
          <cell r="BH103">
            <v>83962.38104166658</v>
          </cell>
          <cell r="BI103">
            <v>81693.12749999993</v>
          </cell>
          <cell r="BJ103">
            <v>81693.12749999993</v>
          </cell>
          <cell r="BK103">
            <v>81693.12749999993</v>
          </cell>
          <cell r="BL103">
            <v>81693.12749999993</v>
          </cell>
          <cell r="BM103">
            <v>81693.12749999993</v>
          </cell>
          <cell r="BN103">
            <v>81693.127499999886</v>
          </cell>
          <cell r="BO103">
            <v>74885.366874999934</v>
          </cell>
          <cell r="BP103">
            <v>73750.740104166602</v>
          </cell>
          <cell r="BQ103">
            <v>72616.113333333269</v>
          </cell>
          <cell r="BR103">
            <v>71481.486562499937</v>
          </cell>
          <cell r="BS103">
            <v>70346.859791666619</v>
          </cell>
          <cell r="BT103">
            <v>69212.233020833286</v>
          </cell>
          <cell r="BU103">
            <v>68077.606249999953</v>
          </cell>
          <cell r="BV103">
            <v>68077.606249999953</v>
          </cell>
        </row>
        <row r="104">
          <cell r="A104" t="str">
            <v>% Ocupación Respecto al Area Vendible</v>
          </cell>
          <cell r="C104">
            <v>1</v>
          </cell>
          <cell r="D104">
            <v>21488.639999999999</v>
          </cell>
          <cell r="E104">
            <v>0.77999999999999992</v>
          </cell>
          <cell r="F104">
            <v>0.97</v>
          </cell>
          <cell r="AE104">
            <v>0.77999999999999992</v>
          </cell>
          <cell r="AF104">
            <v>0.77999999999999992</v>
          </cell>
          <cell r="AG104">
            <v>0.77999999999999992</v>
          </cell>
          <cell r="AH104">
            <v>0.77999999999999992</v>
          </cell>
          <cell r="AI104">
            <v>0.77999999999999992</v>
          </cell>
          <cell r="AJ104">
            <v>0.77999999999999992</v>
          </cell>
          <cell r="AK104">
            <v>0.77999999999999992</v>
          </cell>
          <cell r="AL104">
            <v>0.77999999999999992</v>
          </cell>
          <cell r="AM104">
            <v>0.77999999999999992</v>
          </cell>
          <cell r="AN104">
            <v>0.77999999999999992</v>
          </cell>
          <cell r="AO104">
            <v>0.77999999999999992</v>
          </cell>
          <cell r="AP104">
            <v>0.77999999999999992</v>
          </cell>
          <cell r="AQ104">
            <v>0.85999999999999988</v>
          </cell>
          <cell r="AR104">
            <v>0.85999999999999988</v>
          </cell>
          <cell r="AS104">
            <v>0.85999999999999988</v>
          </cell>
          <cell r="AT104">
            <v>0.85999999999999988</v>
          </cell>
          <cell r="AU104">
            <v>0.85999999999999988</v>
          </cell>
          <cell r="AV104">
            <v>0.85999999999999988</v>
          </cell>
          <cell r="AW104">
            <v>0.85999999999999988</v>
          </cell>
          <cell r="AX104">
            <v>0.85999999999999988</v>
          </cell>
          <cell r="AY104">
            <v>0.85999999999999988</v>
          </cell>
          <cell r="AZ104">
            <v>0.85999999999999988</v>
          </cell>
          <cell r="BA104">
            <v>0.85999999999999988</v>
          </cell>
          <cell r="BB104">
            <v>0.85999999999999988</v>
          </cell>
          <cell r="BC104">
            <v>0.91999999999999993</v>
          </cell>
          <cell r="BD104">
            <v>0.91999999999999993</v>
          </cell>
          <cell r="BE104">
            <v>0.91999999999999993</v>
          </cell>
          <cell r="BF104">
            <v>0.91999999999999993</v>
          </cell>
          <cell r="BG104">
            <v>0.91999999999999993</v>
          </cell>
          <cell r="BH104">
            <v>0.91999999999999993</v>
          </cell>
          <cell r="BI104">
            <v>0.91999999999999993</v>
          </cell>
          <cell r="BJ104">
            <v>0.91999999999999993</v>
          </cell>
          <cell r="BK104">
            <v>0.91999999999999993</v>
          </cell>
          <cell r="BL104">
            <v>0.91999999999999993</v>
          </cell>
          <cell r="BM104">
            <v>0.91999999999999993</v>
          </cell>
          <cell r="BN104">
            <v>0.91999999999999993</v>
          </cell>
          <cell r="BO104">
            <v>0.97</v>
          </cell>
          <cell r="BP104">
            <v>0.97</v>
          </cell>
          <cell r="BQ104">
            <v>0.97</v>
          </cell>
          <cell r="BR104">
            <v>0.97</v>
          </cell>
          <cell r="BS104">
            <v>0.97</v>
          </cell>
          <cell r="BT104">
            <v>0.97</v>
          </cell>
          <cell r="BU104">
            <v>0.97</v>
          </cell>
          <cell r="BV104">
            <v>0.97</v>
          </cell>
        </row>
        <row r="105">
          <cell r="A105" t="str">
            <v>Arriendo</v>
          </cell>
          <cell r="B105">
            <v>816931.27499999991</v>
          </cell>
          <cell r="C105">
            <v>1</v>
          </cell>
          <cell r="D105">
            <v>98031752.999999985</v>
          </cell>
          <cell r="E105">
            <v>91659689.054999977</v>
          </cell>
          <cell r="F105">
            <v>91659689.055000022</v>
          </cell>
          <cell r="AE105">
            <v>637206.39449999982</v>
          </cell>
          <cell r="AF105">
            <v>637206.39449999982</v>
          </cell>
          <cell r="AG105">
            <v>637206.39449999982</v>
          </cell>
          <cell r="AH105">
            <v>637206.39449999982</v>
          </cell>
          <cell r="AI105">
            <v>637206.39449999982</v>
          </cell>
          <cell r="AJ105">
            <v>637206.39449999982</v>
          </cell>
          <cell r="AK105">
            <v>637206.39449999982</v>
          </cell>
          <cell r="AL105">
            <v>637206.39449999982</v>
          </cell>
          <cell r="AM105">
            <v>637206.39449999982</v>
          </cell>
          <cell r="AN105">
            <v>637206.39449999982</v>
          </cell>
          <cell r="AO105">
            <v>637206.39449999982</v>
          </cell>
          <cell r="AP105">
            <v>637206.39449999982</v>
          </cell>
          <cell r="AQ105">
            <v>702560.8964999998</v>
          </cell>
          <cell r="AR105">
            <v>702560.8964999998</v>
          </cell>
          <cell r="AS105">
            <v>702560.8964999998</v>
          </cell>
          <cell r="AT105">
            <v>702560.8964999998</v>
          </cell>
          <cell r="AU105">
            <v>702560.8964999998</v>
          </cell>
          <cell r="AV105">
            <v>702560.8964999998</v>
          </cell>
          <cell r="AW105">
            <v>702560.8964999998</v>
          </cell>
          <cell r="AX105">
            <v>702560.8964999998</v>
          </cell>
          <cell r="AY105">
            <v>702560.8964999998</v>
          </cell>
          <cell r="AZ105">
            <v>702560.8964999998</v>
          </cell>
          <cell r="BA105">
            <v>702560.8964999998</v>
          </cell>
          <cell r="BB105">
            <v>702560.8964999998</v>
          </cell>
          <cell r="BC105">
            <v>751576.77299999981</v>
          </cell>
          <cell r="BD105">
            <v>751576.77299999981</v>
          </cell>
          <cell r="BE105">
            <v>751576.77299999981</v>
          </cell>
          <cell r="BF105">
            <v>751576.77299999981</v>
          </cell>
          <cell r="BG105">
            <v>751576.77299999981</v>
          </cell>
          <cell r="BH105">
            <v>751576.77299999981</v>
          </cell>
          <cell r="BI105">
            <v>751576.77299999981</v>
          </cell>
          <cell r="BJ105">
            <v>751576.77299999981</v>
          </cell>
          <cell r="BK105">
            <v>751576.77299999981</v>
          </cell>
          <cell r="BL105">
            <v>751576.77299999981</v>
          </cell>
          <cell r="BM105">
            <v>751576.77299999981</v>
          </cell>
          <cell r="BN105">
            <v>751576.77299999981</v>
          </cell>
          <cell r="BO105">
            <v>792423.3367499999</v>
          </cell>
          <cell r="BP105">
            <v>792423.3367499999</v>
          </cell>
          <cell r="BQ105">
            <v>792423.3367499999</v>
          </cell>
          <cell r="BR105">
            <v>792423.3367499999</v>
          </cell>
          <cell r="BS105">
            <v>792423.3367499999</v>
          </cell>
          <cell r="BT105">
            <v>792423.3367499999</v>
          </cell>
          <cell r="BU105">
            <v>792423.3367499999</v>
          </cell>
          <cell r="BV105">
            <v>792423.3367499999</v>
          </cell>
        </row>
        <row r="106">
          <cell r="A106" t="str">
            <v>Recuperación a los 10 años</v>
          </cell>
          <cell r="E106">
            <v>108924170</v>
          </cell>
          <cell r="F106">
            <v>108924170</v>
          </cell>
        </row>
        <row r="107">
          <cell r="A107" t="str">
            <v>T O T A L  I N G R E S O S</v>
          </cell>
          <cell r="E107">
            <v>216432325.78999996</v>
          </cell>
          <cell r="F107">
            <v>216432325.79000002</v>
          </cell>
          <cell r="G107">
            <v>0</v>
          </cell>
          <cell r="H107">
            <v>0</v>
          </cell>
          <cell r="I107">
            <v>0</v>
          </cell>
          <cell r="J107">
            <v>0</v>
          </cell>
          <cell r="K107">
            <v>0</v>
          </cell>
          <cell r="L107">
            <v>0</v>
          </cell>
          <cell r="M107">
            <v>5162161.0065034339</v>
          </cell>
          <cell r="N107">
            <v>512421.70175806462</v>
          </cell>
          <cell r="O107">
            <v>385531.4889252244</v>
          </cell>
          <cell r="P107">
            <v>395199.31466486934</v>
          </cell>
          <cell r="Q107">
            <v>308879.44198946783</v>
          </cell>
          <cell r="R107">
            <v>312597.83650471584</v>
          </cell>
          <cell r="S107">
            <v>316626.09722956794</v>
          </cell>
          <cell r="T107">
            <v>321020.56347486109</v>
          </cell>
          <cell r="U107">
            <v>325854.47634468356</v>
          </cell>
          <cell r="V107">
            <v>331225.49064448633</v>
          </cell>
          <cell r="W107">
            <v>337267.88173176441</v>
          </cell>
          <cell r="X107">
            <v>344173.47154579655</v>
          </cell>
          <cell r="Y107">
            <v>352229.99299550068</v>
          </cell>
          <cell r="Z107">
            <v>360286.51444520481</v>
          </cell>
          <cell r="AA107">
            <v>368343.03589490894</v>
          </cell>
          <cell r="AB107">
            <v>376399.55734461307</v>
          </cell>
          <cell r="AC107">
            <v>384456.0787943172</v>
          </cell>
          <cell r="AD107">
            <v>382844.77450437658</v>
          </cell>
          <cell r="AE107">
            <v>738396.30390828382</v>
          </cell>
          <cell r="AF107">
            <v>739416.79662524629</v>
          </cell>
          <cell r="AG107">
            <v>740437.28934220888</v>
          </cell>
          <cell r="AH107">
            <v>741457.78205917135</v>
          </cell>
          <cell r="AI107">
            <v>742478.27477613394</v>
          </cell>
          <cell r="AJ107">
            <v>743498.76749309641</v>
          </cell>
          <cell r="AK107">
            <v>746130.56449999975</v>
          </cell>
          <cell r="AL107">
            <v>746130.56449999975</v>
          </cell>
          <cell r="AM107">
            <v>746130.56449999975</v>
          </cell>
          <cell r="AN107">
            <v>746130.56449999975</v>
          </cell>
          <cell r="AO107">
            <v>746130.56449999975</v>
          </cell>
          <cell r="AP107">
            <v>746130.56449999963</v>
          </cell>
          <cell r="AQ107">
            <v>811485.06649999972</v>
          </cell>
          <cell r="AR107">
            <v>811485.06649999972</v>
          </cell>
          <cell r="AS107">
            <v>811485.06649999972</v>
          </cell>
          <cell r="AT107">
            <v>811485.06649999972</v>
          </cell>
          <cell r="AU107">
            <v>811485.06649999972</v>
          </cell>
          <cell r="AV107">
            <v>811485.06649999972</v>
          </cell>
          <cell r="AW107">
            <v>811485.06649999972</v>
          </cell>
          <cell r="AX107">
            <v>811485.06649999972</v>
          </cell>
          <cell r="AY107">
            <v>811485.06649999972</v>
          </cell>
          <cell r="AZ107">
            <v>811485.06649999972</v>
          </cell>
          <cell r="BA107">
            <v>811485.06649999972</v>
          </cell>
          <cell r="BB107">
            <v>811485.06649999961</v>
          </cell>
          <cell r="BC107">
            <v>846885.42174999975</v>
          </cell>
          <cell r="BD107">
            <v>844616.16820833308</v>
          </cell>
          <cell r="BE107">
            <v>842346.91466666642</v>
          </cell>
          <cell r="BF107">
            <v>840077.66112499975</v>
          </cell>
          <cell r="BG107">
            <v>837808.40758333309</v>
          </cell>
          <cell r="BH107">
            <v>835539.15404166642</v>
          </cell>
          <cell r="BI107">
            <v>833269.90049999976</v>
          </cell>
          <cell r="BJ107">
            <v>833269.90049999976</v>
          </cell>
          <cell r="BK107">
            <v>833269.90049999976</v>
          </cell>
          <cell r="BL107">
            <v>833269.90049999976</v>
          </cell>
          <cell r="BM107">
            <v>833269.90049999976</v>
          </cell>
          <cell r="BN107">
            <v>833269.90049999976</v>
          </cell>
          <cell r="BO107">
            <v>867308.70362499985</v>
          </cell>
          <cell r="BP107">
            <v>866174.07685416646</v>
          </cell>
          <cell r="BQ107">
            <v>865039.45008333318</v>
          </cell>
          <cell r="BR107">
            <v>863904.82331249979</v>
          </cell>
          <cell r="BS107">
            <v>862770.19654166652</v>
          </cell>
          <cell r="BT107">
            <v>861635.56977083324</v>
          </cell>
          <cell r="BU107">
            <v>860500.94299999985</v>
          </cell>
          <cell r="BV107">
            <v>860500.94299999985</v>
          </cell>
        </row>
        <row r="109">
          <cell r="A109" t="str">
            <v>E G R E S O S</v>
          </cell>
        </row>
        <row r="110">
          <cell r="E110">
            <v>-1.6391277313232422E-7</v>
          </cell>
        </row>
        <row r="111">
          <cell r="A111" t="str">
            <v>Porcentaje de Construcción</v>
          </cell>
          <cell r="D111">
            <v>0.99999999999999944</v>
          </cell>
          <cell r="E111">
            <v>0.99999999999999944</v>
          </cell>
          <cell r="F111">
            <v>0.99999999999999944</v>
          </cell>
          <cell r="M111">
            <v>1.8894614321848704E-2</v>
          </cell>
          <cell r="N111">
            <v>6.9271342463936861E-2</v>
          </cell>
          <cell r="O111">
            <v>1.9607629833111578E-2</v>
          </cell>
          <cell r="P111">
            <v>4.5592818668364364E-2</v>
          </cell>
          <cell r="Q111">
            <v>5.7710689568266645E-2</v>
          </cell>
          <cell r="R111">
            <v>9.2480113392052254E-2</v>
          </cell>
          <cell r="S111">
            <v>0.11134497919284742</v>
          </cell>
          <cell r="T111">
            <v>8.516056938411895E-2</v>
          </cell>
          <cell r="U111">
            <v>8.7296950437767237E-2</v>
          </cell>
          <cell r="V111">
            <v>7.4129584140033525E-2</v>
          </cell>
          <cell r="W111">
            <v>9.3188154052588013E-2</v>
          </cell>
          <cell r="X111">
            <v>5.9107978235592933E-2</v>
          </cell>
          <cell r="Y111">
            <v>5.1853542066786197E-2</v>
          </cell>
          <cell r="Z111">
            <v>4.9938650769287697E-2</v>
          </cell>
          <cell r="AA111">
            <v>3.9186237656172622E-2</v>
          </cell>
          <cell r="AB111">
            <v>1.5073528387727141E-2</v>
          </cell>
          <cell r="AC111">
            <v>1.5081308714748819E-2</v>
          </cell>
          <cell r="AD111">
            <v>1.5081308714748819E-2</v>
          </cell>
        </row>
        <row r="112">
          <cell r="A112" t="str">
            <v>Construcción y Urbanismo</v>
          </cell>
          <cell r="E112">
            <v>61074088</v>
          </cell>
          <cell r="F112">
            <v>61074088</v>
          </cell>
          <cell r="M112">
            <v>1153971.3378186482</v>
          </cell>
          <cell r="N112">
            <v>4230684.0655206162</v>
          </cell>
          <cell r="O112">
            <v>1197518.1098988818</v>
          </cell>
          <cell r="P112">
            <v>2784539.819519728</v>
          </cell>
          <cell r="Q112">
            <v>3524627.7332329992</v>
          </cell>
          <cell r="R112">
            <v>5648138.583556178</v>
          </cell>
          <cell r="S112">
            <v>6800293.0575821316</v>
          </cell>
          <cell r="T112">
            <v>5201104.1086957864</v>
          </cell>
          <cell r="U112">
            <v>5331581.633167835</v>
          </cell>
          <cell r="V112">
            <v>4527396.7451718114</v>
          </cell>
          <cell r="W112">
            <v>5691381.5211653169</v>
          </cell>
          <cell r="X112">
            <v>3609965.8642626875</v>
          </cell>
          <cell r="Y112">
            <v>3166907.7912986022</v>
          </cell>
          <cell r="Z112">
            <v>3049957.5516847447</v>
          </cell>
          <cell r="AA112">
            <v>2393263.7270020004</v>
          </cell>
          <cell r="AB112">
            <v>920601.99922254554</v>
          </cell>
          <cell r="AC112">
            <v>921077.17559973628</v>
          </cell>
          <cell r="AD112">
            <v>921077.17559973628</v>
          </cell>
        </row>
        <row r="113">
          <cell r="A113" t="str">
            <v>Honorarios de Construcción</v>
          </cell>
          <cell r="C113">
            <v>0.1</v>
          </cell>
          <cell r="D113">
            <v>61074088</v>
          </cell>
          <cell r="E113">
            <v>6107408.8000000007</v>
          </cell>
          <cell r="F113">
            <v>6107408.7999999998</v>
          </cell>
          <cell r="N113">
            <v>115397.13378186483</v>
          </cell>
          <cell r="O113">
            <v>423068.40655206167</v>
          </cell>
          <cell r="P113">
            <v>119751.81098988818</v>
          </cell>
          <cell r="Q113">
            <v>278453.98195197282</v>
          </cell>
          <cell r="R113">
            <v>352462.77332329995</v>
          </cell>
          <cell r="S113">
            <v>564813.85835561785</v>
          </cell>
          <cell r="T113">
            <v>680029.30575821316</v>
          </cell>
          <cell r="U113">
            <v>520110.41086957866</v>
          </cell>
          <cell r="V113">
            <v>533158.1633167835</v>
          </cell>
          <cell r="W113">
            <v>452739.67451718118</v>
          </cell>
          <cell r="X113">
            <v>569138.15211653174</v>
          </cell>
          <cell r="Y113">
            <v>360996.5864262688</v>
          </cell>
          <cell r="Z113">
            <v>316690.77912986022</v>
          </cell>
          <cell r="AA113">
            <v>304995.75516847445</v>
          </cell>
          <cell r="AB113">
            <v>239326.37270020007</v>
          </cell>
          <cell r="AC113">
            <v>92060.199922254556</v>
          </cell>
          <cell r="AD113">
            <v>92107.717559973637</v>
          </cell>
          <cell r="AE113">
            <v>92107.717559973637</v>
          </cell>
        </row>
        <row r="114">
          <cell r="A114" t="str">
            <v>Gastos Reembolsables de Construcción</v>
          </cell>
          <cell r="C114">
            <v>5.0000000000000001E-3</v>
          </cell>
          <cell r="D114">
            <v>61074088</v>
          </cell>
          <cell r="E114">
            <v>305370.44</v>
          </cell>
          <cell r="F114">
            <v>305370.44000000006</v>
          </cell>
          <cell r="M114">
            <v>16965.024444444443</v>
          </cell>
          <cell r="N114">
            <v>16965.024444444443</v>
          </cell>
          <cell r="O114">
            <v>16965.024444444443</v>
          </cell>
          <cell r="P114">
            <v>16965.024444444443</v>
          </cell>
          <cell r="Q114">
            <v>16965.024444444443</v>
          </cell>
          <cell r="R114">
            <v>16965.024444444443</v>
          </cell>
          <cell r="S114">
            <v>16965.024444444443</v>
          </cell>
          <cell r="T114">
            <v>16965.024444444443</v>
          </cell>
          <cell r="U114">
            <v>16965.024444444443</v>
          </cell>
          <cell r="V114">
            <v>16965.024444444443</v>
          </cell>
          <cell r="W114">
            <v>16965.024444444443</v>
          </cell>
          <cell r="X114">
            <v>16965.024444444443</v>
          </cell>
          <cell r="Y114">
            <v>16965.024444444443</v>
          </cell>
          <cell r="Z114">
            <v>16965.024444444443</v>
          </cell>
          <cell r="AA114">
            <v>16965.024444444443</v>
          </cell>
          <cell r="AB114">
            <v>16965.024444444443</v>
          </cell>
          <cell r="AC114">
            <v>16965.024444444443</v>
          </cell>
          <cell r="AD114">
            <v>16965.024444444443</v>
          </cell>
        </row>
        <row r="115">
          <cell r="A115" t="str">
            <v xml:space="preserve">Publicidad </v>
          </cell>
          <cell r="C115">
            <v>0.01</v>
          </cell>
          <cell r="D115">
            <v>108924170</v>
          </cell>
          <cell r="E115">
            <v>1089241.7</v>
          </cell>
          <cell r="F115">
            <v>1089241.7000000009</v>
          </cell>
          <cell r="G115">
            <v>90770.141666666663</v>
          </cell>
          <cell r="H115">
            <v>90770.141666666663</v>
          </cell>
          <cell r="I115">
            <v>90770.141666666663</v>
          </cell>
          <cell r="J115">
            <v>90770.141666666663</v>
          </cell>
          <cell r="K115">
            <v>90770.141666666663</v>
          </cell>
          <cell r="L115">
            <v>90770.141666666663</v>
          </cell>
          <cell r="M115">
            <v>30256.713888888888</v>
          </cell>
          <cell r="N115">
            <v>30256.713888888888</v>
          </cell>
          <cell r="O115">
            <v>30256.713888888888</v>
          </cell>
          <cell r="P115">
            <v>30256.713888888888</v>
          </cell>
          <cell r="Q115">
            <v>30256.713888888888</v>
          </cell>
          <cell r="R115">
            <v>30256.713888888888</v>
          </cell>
          <cell r="S115">
            <v>30256.713888888888</v>
          </cell>
          <cell r="T115">
            <v>30256.713888888888</v>
          </cell>
          <cell r="U115">
            <v>30256.713888888888</v>
          </cell>
          <cell r="V115">
            <v>30256.713888888888</v>
          </cell>
          <cell r="W115">
            <v>30256.713888888888</v>
          </cell>
          <cell r="X115">
            <v>30256.713888888888</v>
          </cell>
          <cell r="Y115">
            <v>30256.713888888888</v>
          </cell>
          <cell r="Z115">
            <v>30256.713888888888</v>
          </cell>
          <cell r="AA115">
            <v>30256.713888888888</v>
          </cell>
          <cell r="AB115">
            <v>30256.713888888888</v>
          </cell>
          <cell r="AC115">
            <v>30256.713888888888</v>
          </cell>
          <cell r="AD115">
            <v>30256.713888888888</v>
          </cell>
        </row>
        <row r="116">
          <cell r="A116" t="str">
            <v>Honorarios Gerencia de Proyecto</v>
          </cell>
          <cell r="C116">
            <v>0.03</v>
          </cell>
          <cell r="D116">
            <v>108924170</v>
          </cell>
          <cell r="E116">
            <v>3267725.1</v>
          </cell>
          <cell r="F116">
            <v>3267725.1000000006</v>
          </cell>
          <cell r="N116">
            <v>333383.85206221696</v>
          </cell>
          <cell r="O116">
            <v>71711.715122118796</v>
          </cell>
          <cell r="P116">
            <v>77019.541018394462</v>
          </cell>
          <cell r="Q116">
            <v>82659.10603318736</v>
          </cell>
          <cell r="R116">
            <v>88674.642048966445</v>
          </cell>
          <cell r="S116">
            <v>95119.859208729758</v>
          </cell>
          <cell r="T116">
            <v>102060.8623038595</v>
          </cell>
          <cell r="U116">
            <v>109580.28232358336</v>
          </cell>
          <cell r="V116">
            <v>117783.28598146394</v>
          </cell>
          <cell r="W116">
            <v>126806.59000513259</v>
          </cell>
          <cell r="X116">
            <v>136832.4833647644</v>
          </cell>
          <cell r="Y116">
            <v>148111.61339435022</v>
          </cell>
          <cell r="Z116">
            <v>161002.04771387685</v>
          </cell>
          <cell r="AA116">
            <v>176040.88775332455</v>
          </cell>
          <cell r="AB116">
            <v>191079.72779277229</v>
          </cell>
          <cell r="AC116">
            <v>206118.56783222003</v>
          </cell>
          <cell r="AD116">
            <v>221157.40787166776</v>
          </cell>
          <cell r="AE116">
            <v>236196.2479111155</v>
          </cell>
          <cell r="AF116">
            <v>257680.3051103265</v>
          </cell>
          <cell r="AG116">
            <v>92381.445956607509</v>
          </cell>
          <cell r="AH116">
            <v>77342.605917159774</v>
          </cell>
          <cell r="AI116">
            <v>62303.765877712045</v>
          </cell>
          <cell r="AJ116">
            <v>47264.925838264309</v>
          </cell>
          <cell r="AK116">
            <v>32226.085798816574</v>
          </cell>
          <cell r="AL116">
            <v>17187.245759368841</v>
          </cell>
          <cell r="AM116">
            <v>0</v>
          </cell>
        </row>
        <row r="117">
          <cell r="A117" t="str">
            <v>Honorarios "Ventas" (Comision Colocación de Areas)</v>
          </cell>
          <cell r="C117">
            <v>0.03</v>
          </cell>
          <cell r="D117">
            <v>108924170</v>
          </cell>
          <cell r="E117">
            <v>3267725.1</v>
          </cell>
          <cell r="F117">
            <v>3267725.1000000006</v>
          </cell>
          <cell r="N117">
            <v>333383.85206221696</v>
          </cell>
          <cell r="O117">
            <v>71711.715122118796</v>
          </cell>
          <cell r="P117">
            <v>77019.541018394462</v>
          </cell>
          <cell r="Q117">
            <v>82659.10603318736</v>
          </cell>
          <cell r="R117">
            <v>88674.642048966445</v>
          </cell>
          <cell r="S117">
            <v>95119.859208729758</v>
          </cell>
          <cell r="T117">
            <v>102060.8623038595</v>
          </cell>
          <cell r="U117">
            <v>109580.28232358336</v>
          </cell>
          <cell r="V117">
            <v>117783.28598146394</v>
          </cell>
          <cell r="W117">
            <v>126806.59000513259</v>
          </cell>
          <cell r="X117">
            <v>136832.4833647644</v>
          </cell>
          <cell r="Y117">
            <v>148111.61339435022</v>
          </cell>
          <cell r="Z117">
            <v>161002.04771387685</v>
          </cell>
          <cell r="AA117">
            <v>176040.88775332455</v>
          </cell>
          <cell r="AB117">
            <v>191079.72779277229</v>
          </cell>
          <cell r="AC117">
            <v>206118.56783222003</v>
          </cell>
          <cell r="AD117">
            <v>221157.40787166776</v>
          </cell>
          <cell r="AE117">
            <v>236196.2479111155</v>
          </cell>
          <cell r="AF117">
            <v>257680.3051103265</v>
          </cell>
          <cell r="AG117">
            <v>92381.445956607509</v>
          </cell>
          <cell r="AH117">
            <v>77342.605917159774</v>
          </cell>
          <cell r="AI117">
            <v>62303.765877712045</v>
          </cell>
          <cell r="AJ117">
            <v>47264.925838264309</v>
          </cell>
          <cell r="AK117">
            <v>32226.085798816574</v>
          </cell>
          <cell r="AL117">
            <v>17187.245759368841</v>
          </cell>
          <cell r="AM117">
            <v>0</v>
          </cell>
        </row>
        <row r="118">
          <cell r="A118" t="str">
            <v>Fiducia de Recaudo</v>
          </cell>
          <cell r="C118">
            <v>5.0000000000000001E-3</v>
          </cell>
          <cell r="D118">
            <v>4575808.8726186724</v>
          </cell>
          <cell r="E118">
            <v>22879.044363093362</v>
          </cell>
          <cell r="F118">
            <v>22879.044363093362</v>
          </cell>
          <cell r="M118">
            <v>22879.044363093362</v>
          </cell>
        </row>
        <row r="119">
          <cell r="A119" t="str">
            <v>Derechos - Licencias - Polizas</v>
          </cell>
          <cell r="E119">
            <v>884924.32490000001</v>
          </cell>
          <cell r="F119">
            <v>884924.32490000001</v>
          </cell>
          <cell r="M119">
            <v>442462.16245</v>
          </cell>
          <cell r="Y119">
            <v>442462.16245</v>
          </cell>
        </row>
        <row r="120">
          <cell r="A120" t="str">
            <v>Diseño Arquitectonico</v>
          </cell>
          <cell r="E120">
            <v>1882113</v>
          </cell>
          <cell r="F120">
            <v>1882112.9999999995</v>
          </cell>
          <cell r="M120">
            <v>104561.83333333333</v>
          </cell>
          <cell r="N120">
            <v>104561.83333333333</v>
          </cell>
          <cell r="O120">
            <v>104561.83333333333</v>
          </cell>
          <cell r="P120">
            <v>104561.83333333333</v>
          </cell>
          <cell r="Q120">
            <v>104561.83333333333</v>
          </cell>
          <cell r="R120">
            <v>104561.83333333333</v>
          </cell>
          <cell r="S120">
            <v>104561.83333333333</v>
          </cell>
          <cell r="T120">
            <v>104561.83333333333</v>
          </cell>
          <cell r="U120">
            <v>104561.83333333333</v>
          </cell>
          <cell r="V120">
            <v>104561.83333333333</v>
          </cell>
          <cell r="W120">
            <v>104561.83333333333</v>
          </cell>
          <cell r="X120">
            <v>104561.83333333333</v>
          </cell>
          <cell r="Y120">
            <v>104561.83333333333</v>
          </cell>
          <cell r="Z120">
            <v>104561.83333333333</v>
          </cell>
          <cell r="AA120">
            <v>104561.83333333333</v>
          </cell>
          <cell r="AB120">
            <v>104561.83333333333</v>
          </cell>
          <cell r="AC120">
            <v>104561.83333333333</v>
          </cell>
          <cell r="AD120">
            <v>104561.83333333333</v>
          </cell>
        </row>
        <row r="121">
          <cell r="A121" t="str">
            <v>Estudios Tecnicos</v>
          </cell>
          <cell r="C121">
            <v>0.01</v>
          </cell>
          <cell r="D121">
            <v>108924170</v>
          </cell>
          <cell r="E121">
            <v>1089241.7</v>
          </cell>
          <cell r="F121">
            <v>1089241.7</v>
          </cell>
          <cell r="J121">
            <v>272310.42499999999</v>
          </cell>
          <cell r="L121">
            <v>272310.42499999999</v>
          </cell>
          <cell r="O121">
            <v>544620.85</v>
          </cell>
        </row>
        <row r="122">
          <cell r="A122" t="str">
            <v>Interventaría</v>
          </cell>
          <cell r="C122">
            <v>2.5000000000000001E-2</v>
          </cell>
          <cell r="D122">
            <v>61074088</v>
          </cell>
          <cell r="E122">
            <v>1526852.2000000002</v>
          </cell>
          <cell r="F122">
            <v>1526852.2</v>
          </cell>
          <cell r="N122">
            <v>28849.283445466208</v>
          </cell>
          <cell r="O122">
            <v>105767.10163801542</v>
          </cell>
          <cell r="P122">
            <v>29937.952747472045</v>
          </cell>
          <cell r="Q122">
            <v>69613.495487993205</v>
          </cell>
          <cell r="R122">
            <v>88115.693330824986</v>
          </cell>
          <cell r="S122">
            <v>141203.46458890446</v>
          </cell>
          <cell r="T122">
            <v>170007.32643955329</v>
          </cell>
          <cell r="U122">
            <v>130027.60271739466</v>
          </cell>
          <cell r="V122">
            <v>133289.54082919587</v>
          </cell>
          <cell r="W122">
            <v>113184.91862929529</v>
          </cell>
          <cell r="X122">
            <v>142284.53802913293</v>
          </cell>
          <cell r="Y122">
            <v>90249.146606567199</v>
          </cell>
          <cell r="Z122">
            <v>79172.694782465056</v>
          </cell>
          <cell r="AA122">
            <v>76248.938792118613</v>
          </cell>
          <cell r="AB122">
            <v>59831.593175050017</v>
          </cell>
          <cell r="AC122">
            <v>23015.049980563639</v>
          </cell>
          <cell r="AD122">
            <v>23026.929389993409</v>
          </cell>
          <cell r="AE122">
            <v>23026.929389993409</v>
          </cell>
        </row>
        <row r="123">
          <cell r="A123" t="str">
            <v>Notariales</v>
          </cell>
          <cell r="C123">
            <v>3.5000000000000001E-3</v>
          </cell>
          <cell r="D123">
            <v>108924170</v>
          </cell>
          <cell r="E123">
            <v>381234.59500000003</v>
          </cell>
          <cell r="F123">
            <v>381234.59500000003</v>
          </cell>
          <cell r="AD123">
            <v>381234.59500000003</v>
          </cell>
        </row>
        <row r="124">
          <cell r="A124" t="str">
            <v>Prediales</v>
          </cell>
          <cell r="C124">
            <v>5.0000000000000001E-3</v>
          </cell>
          <cell r="D124">
            <v>108924170</v>
          </cell>
          <cell r="E124">
            <v>5446208.5</v>
          </cell>
          <cell r="F124">
            <v>5446208.4999999991</v>
          </cell>
          <cell r="AH124">
            <v>544620.85</v>
          </cell>
          <cell r="AT124">
            <v>544620.85</v>
          </cell>
          <cell r="BF124">
            <v>544620.85</v>
          </cell>
          <cell r="BR124">
            <v>544620.85</v>
          </cell>
        </row>
        <row r="125">
          <cell r="A125" t="str">
            <v>4*1000</v>
          </cell>
          <cell r="C125">
            <v>4.0000000000000001E-3</v>
          </cell>
          <cell r="D125">
            <v>108924170</v>
          </cell>
          <cell r="E125">
            <v>435696.68</v>
          </cell>
          <cell r="F125">
            <v>435696.68000000011</v>
          </cell>
          <cell r="G125">
            <v>6350.1686107088954</v>
          </cell>
          <cell r="H125">
            <v>6350.1686107088954</v>
          </cell>
          <cell r="I125">
            <v>6350.1686107088954</v>
          </cell>
          <cell r="J125">
            <v>6350.1686107088954</v>
          </cell>
          <cell r="K125">
            <v>6350.1686107088954</v>
          </cell>
          <cell r="L125">
            <v>6350.1686107088954</v>
          </cell>
          <cell r="M125">
            <v>6350.1686107088954</v>
          </cell>
          <cell r="N125">
            <v>9561.5620162825071</v>
          </cell>
          <cell r="O125">
            <v>10269.272135785928</v>
          </cell>
          <cell r="P125">
            <v>11021.214137758316</v>
          </cell>
          <cell r="Q125">
            <v>11823.28560652886</v>
          </cell>
          <cell r="R125">
            <v>12682.647894497302</v>
          </cell>
          <cell r="S125">
            <v>13608.114973847933</v>
          </cell>
          <cell r="T125">
            <v>14610.704309811115</v>
          </cell>
          <cell r="U125">
            <v>15704.438130861859</v>
          </cell>
          <cell r="V125">
            <v>16907.545334017679</v>
          </cell>
          <cell r="W125">
            <v>18244.331115301924</v>
          </cell>
          <cell r="X125">
            <v>19748.215119246695</v>
          </cell>
          <cell r="Y125">
            <v>21466.939695183581</v>
          </cell>
          <cell r="Z125">
            <v>23472.118367109942</v>
          </cell>
          <cell r="AA125">
            <v>25477.297039036308</v>
          </cell>
          <cell r="AB125">
            <v>27482.475710962673</v>
          </cell>
          <cell r="AC125">
            <v>29487.654382889035</v>
          </cell>
          <cell r="AD125">
            <v>31492.833054815401</v>
          </cell>
          <cell r="AE125">
            <v>34357.374014710207</v>
          </cell>
          <cell r="AF125">
            <v>12317.526127547668</v>
          </cell>
          <cell r="AG125">
            <v>10312.347455621304</v>
          </cell>
          <cell r="AH125">
            <v>8307.1687836949404</v>
          </cell>
          <cell r="AI125">
            <v>6301.9901117685749</v>
          </cell>
          <cell r="AJ125">
            <v>4296.8114398422103</v>
          </cell>
          <cell r="AK125">
            <v>2291.6327679158453</v>
          </cell>
          <cell r="AL125">
            <v>0</v>
          </cell>
        </row>
        <row r="126">
          <cell r="A126" t="str">
            <v>Dotación</v>
          </cell>
          <cell r="E126">
            <v>232566.88294315001</v>
          </cell>
          <cell r="F126">
            <v>232566.88294315001</v>
          </cell>
          <cell r="AB126">
            <v>58141.720735787501</v>
          </cell>
          <cell r="AC126">
            <v>58141.720735787501</v>
          </cell>
          <cell r="AD126">
            <v>58141.720735787501</v>
          </cell>
          <cell r="AE126">
            <v>58141.720735787501</v>
          </cell>
        </row>
        <row r="127">
          <cell r="A127" t="str">
            <v>Hipoteca</v>
          </cell>
          <cell r="C127">
            <v>1.7000000000000001E-2</v>
          </cell>
          <cell r="D127">
            <v>10794660</v>
          </cell>
          <cell r="E127">
            <v>183509.22</v>
          </cell>
          <cell r="F127">
            <v>183509.22</v>
          </cell>
          <cell r="L127">
            <v>183509.22</v>
          </cell>
        </row>
        <row r="128">
          <cell r="A128" t="str">
            <v>Comisión Inmobiliaria</v>
          </cell>
          <cell r="C128">
            <v>0.05</v>
          </cell>
          <cell r="D128">
            <v>91659689.055000022</v>
          </cell>
          <cell r="E128">
            <v>4582984.4527500011</v>
          </cell>
          <cell r="F128">
            <v>4582984.4527500002</v>
          </cell>
          <cell r="G128">
            <v>0</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cell r="V128">
            <v>0</v>
          </cell>
          <cell r="W128">
            <v>0</v>
          </cell>
          <cell r="X128">
            <v>0</v>
          </cell>
          <cell r="Y128">
            <v>0</v>
          </cell>
          <cell r="Z128">
            <v>0</v>
          </cell>
          <cell r="AA128">
            <v>0</v>
          </cell>
          <cell r="AB128">
            <v>0</v>
          </cell>
          <cell r="AC128">
            <v>0</v>
          </cell>
          <cell r="AD128">
            <v>0</v>
          </cell>
          <cell r="AE128">
            <v>31860.319724999994</v>
          </cell>
          <cell r="AF128">
            <v>31860.319724999994</v>
          </cell>
          <cell r="AG128">
            <v>31860.319724999994</v>
          </cell>
          <cell r="AH128">
            <v>31860.319724999994</v>
          </cell>
          <cell r="AI128">
            <v>31860.319724999994</v>
          </cell>
          <cell r="AJ128">
            <v>31860.319724999994</v>
          </cell>
          <cell r="AK128">
            <v>31860.319724999994</v>
          </cell>
          <cell r="AL128">
            <v>31860.319724999994</v>
          </cell>
          <cell r="AM128">
            <v>31860.319724999994</v>
          </cell>
          <cell r="AN128">
            <v>31860.319724999994</v>
          </cell>
          <cell r="AO128">
            <v>31860.319724999994</v>
          </cell>
          <cell r="AP128">
            <v>31860.319724999994</v>
          </cell>
          <cell r="AQ128">
            <v>35128.04482499999</v>
          </cell>
          <cell r="AR128">
            <v>35128.04482499999</v>
          </cell>
          <cell r="AS128">
            <v>35128.04482499999</v>
          </cell>
          <cell r="AT128">
            <v>35128.04482499999</v>
          </cell>
          <cell r="AU128">
            <v>35128.04482499999</v>
          </cell>
          <cell r="AV128">
            <v>35128.04482499999</v>
          </cell>
          <cell r="AW128">
            <v>35128.04482499999</v>
          </cell>
          <cell r="AX128">
            <v>35128.04482499999</v>
          </cell>
          <cell r="AY128">
            <v>35128.04482499999</v>
          </cell>
          <cell r="AZ128">
            <v>35128.04482499999</v>
          </cell>
          <cell r="BA128">
            <v>35128.04482499999</v>
          </cell>
          <cell r="BB128">
            <v>35128.04482499999</v>
          </cell>
          <cell r="BC128">
            <v>37578.838649999991</v>
          </cell>
          <cell r="BD128">
            <v>37578.838649999991</v>
          </cell>
          <cell r="BE128">
            <v>37578.838649999991</v>
          </cell>
          <cell r="BF128">
            <v>37578.838649999991</v>
          </cell>
          <cell r="BG128">
            <v>37578.838649999991</v>
          </cell>
          <cell r="BH128">
            <v>37578.838649999991</v>
          </cell>
          <cell r="BI128">
            <v>37578.838649999991</v>
          </cell>
          <cell r="BJ128">
            <v>37578.838649999991</v>
          </cell>
          <cell r="BK128">
            <v>37578.838649999991</v>
          </cell>
          <cell r="BL128">
            <v>37578.838649999991</v>
          </cell>
          <cell r="BM128">
            <v>37578.838649999991</v>
          </cell>
          <cell r="BN128">
            <v>37578.838649999991</v>
          </cell>
          <cell r="BO128">
            <v>39621.166837500001</v>
          </cell>
          <cell r="BP128">
            <v>39621.166837500001</v>
          </cell>
          <cell r="BQ128">
            <v>39621.166837500001</v>
          </cell>
          <cell r="BR128">
            <v>39621.166837500001</v>
          </cell>
          <cell r="BS128">
            <v>39621.166837500001</v>
          </cell>
          <cell r="BT128">
            <v>39621.166837500001</v>
          </cell>
          <cell r="BU128">
            <v>39621.166837500001</v>
          </cell>
          <cell r="BV128">
            <v>39621.166837500001</v>
          </cell>
        </row>
        <row r="129">
          <cell r="A129" t="str">
            <v>Administración de Locales -No Ocupados</v>
          </cell>
          <cell r="B129">
            <v>12</v>
          </cell>
          <cell r="C129">
            <v>1</v>
          </cell>
          <cell r="D129">
            <v>21488.639999999999</v>
          </cell>
          <cell r="E129">
            <v>2011336.7039999957</v>
          </cell>
          <cell r="F129">
            <v>2011336.7039999957</v>
          </cell>
          <cell r="AE129">
            <v>56730.009600000019</v>
          </cell>
          <cell r="AF129">
            <v>56730.009600000019</v>
          </cell>
          <cell r="AG129">
            <v>56730.009600000019</v>
          </cell>
          <cell r="AH129">
            <v>56730.009600000019</v>
          </cell>
          <cell r="AI129">
            <v>56730.009600000019</v>
          </cell>
          <cell r="AJ129">
            <v>56730.009600000019</v>
          </cell>
          <cell r="AK129">
            <v>56730.009600000019</v>
          </cell>
          <cell r="AL129">
            <v>56730.009600000019</v>
          </cell>
          <cell r="AM129">
            <v>56730.009600000019</v>
          </cell>
          <cell r="AN129">
            <v>56730.009600000019</v>
          </cell>
          <cell r="AO129">
            <v>56730.009600000019</v>
          </cell>
          <cell r="AP129">
            <v>56730.009600000019</v>
          </cell>
          <cell r="AQ129">
            <v>36100.915200000032</v>
          </cell>
          <cell r="AR129">
            <v>36100.915200000032</v>
          </cell>
          <cell r="AS129">
            <v>36100.915200000032</v>
          </cell>
          <cell r="AT129">
            <v>36100.915200000032</v>
          </cell>
          <cell r="AU129">
            <v>36100.915200000032</v>
          </cell>
          <cell r="AV129">
            <v>36100.915200000032</v>
          </cell>
          <cell r="AW129">
            <v>36100.915200000032</v>
          </cell>
          <cell r="AX129">
            <v>36100.915200000032</v>
          </cell>
          <cell r="AY129">
            <v>36100.915200000032</v>
          </cell>
          <cell r="AZ129">
            <v>36100.915200000032</v>
          </cell>
          <cell r="BA129">
            <v>36100.915200000032</v>
          </cell>
          <cell r="BB129">
            <v>36100.915200000032</v>
          </cell>
          <cell r="BC129">
            <v>20629.094400000016</v>
          </cell>
          <cell r="BD129">
            <v>20629.094400000016</v>
          </cell>
          <cell r="BE129">
            <v>20629.094400000016</v>
          </cell>
          <cell r="BF129">
            <v>20629.094400000016</v>
          </cell>
          <cell r="BG129">
            <v>20629.094400000016</v>
          </cell>
          <cell r="BH129">
            <v>20629.094400000016</v>
          </cell>
          <cell r="BI129">
            <v>20629.094400000016</v>
          </cell>
          <cell r="BJ129">
            <v>20629.094400000016</v>
          </cell>
          <cell r="BK129">
            <v>20629.094400000016</v>
          </cell>
          <cell r="BL129">
            <v>20629.094400000016</v>
          </cell>
          <cell r="BM129">
            <v>20629.094400000016</v>
          </cell>
          <cell r="BN129">
            <v>20629.094400000016</v>
          </cell>
          <cell r="BO129">
            <v>7735.9104000000061</v>
          </cell>
          <cell r="BP129">
            <v>7735.9104000000061</v>
          </cell>
          <cell r="BQ129">
            <v>7735.9104000000061</v>
          </cell>
          <cell r="BR129">
            <v>7735.9104000000061</v>
          </cell>
          <cell r="BS129">
            <v>7735.9104000000061</v>
          </cell>
          <cell r="BT129">
            <v>7735.9104000000061</v>
          </cell>
          <cell r="BU129">
            <v>7735.9104000000061</v>
          </cell>
          <cell r="BV129">
            <v>7735.9104000000061</v>
          </cell>
        </row>
        <row r="130">
          <cell r="A130" t="str">
            <v>T O T A L  E G R E S O S</v>
          </cell>
          <cell r="E130">
            <v>93791106.443956241</v>
          </cell>
          <cell r="F130">
            <v>93791106.443956405</v>
          </cell>
          <cell r="G130">
            <v>97120.310277375553</v>
          </cell>
          <cell r="H130">
            <v>97120.310277375553</v>
          </cell>
          <cell r="I130">
            <v>97120.310277375553</v>
          </cell>
          <cell r="J130">
            <v>369430.73527737556</v>
          </cell>
          <cell r="K130">
            <v>97120.310277375553</v>
          </cell>
          <cell r="L130">
            <v>552939.95527737553</v>
          </cell>
          <cell r="M130">
            <v>1777446.2849091168</v>
          </cell>
          <cell r="N130">
            <v>5203043.3205553303</v>
          </cell>
          <cell r="O130">
            <v>2576450.7421356486</v>
          </cell>
          <cell r="P130">
            <v>3251073.4510983019</v>
          </cell>
          <cell r="Q130">
            <v>4201620.2800125359</v>
          </cell>
          <cell r="R130">
            <v>6430532.5538693992</v>
          </cell>
          <cell r="S130">
            <v>7861941.7855846286</v>
          </cell>
          <cell r="T130">
            <v>6421656.7414777493</v>
          </cell>
          <cell r="U130">
            <v>6368368.2211995032</v>
          </cell>
          <cell r="V130">
            <v>5598102.1382814031</v>
          </cell>
          <cell r="W130">
            <v>6680947.1971040256</v>
          </cell>
          <cell r="X130">
            <v>4766585.3079237947</v>
          </cell>
          <cell r="Y130">
            <v>4530089.4249319881</v>
          </cell>
          <cell r="Z130">
            <v>3943080.8110586</v>
          </cell>
          <cell r="AA130">
            <v>3303851.0651749456</v>
          </cell>
          <cell r="AB130">
            <v>1839327.1887967568</v>
          </cell>
          <cell r="AC130">
            <v>1687802.5079523376</v>
          </cell>
          <cell r="AD130">
            <v>2101179.3587503084</v>
          </cell>
          <cell r="AE130">
            <v>768616.56684769574</v>
          </cell>
          <cell r="AF130">
            <v>616268.46567320067</v>
          </cell>
          <cell r="AG130">
            <v>283665.56869383634</v>
          </cell>
          <cell r="AH130">
            <v>796203.55994301441</v>
          </cell>
          <cell r="AI130">
            <v>219499.85119219267</v>
          </cell>
          <cell r="AJ130">
            <v>187416.99244137085</v>
          </cell>
          <cell r="AK130">
            <v>155334.133690549</v>
          </cell>
          <cell r="AL130">
            <v>122964.82084373769</v>
          </cell>
          <cell r="AM130">
            <v>88590.329325000013</v>
          </cell>
          <cell r="AN130">
            <v>88590.329325000013</v>
          </cell>
          <cell r="AO130">
            <v>88590.329325000013</v>
          </cell>
          <cell r="AP130">
            <v>88590.329325000013</v>
          </cell>
          <cell r="AQ130">
            <v>71228.960025000022</v>
          </cell>
          <cell r="AR130">
            <v>71228.960025000022</v>
          </cell>
          <cell r="AS130">
            <v>71228.960025000022</v>
          </cell>
          <cell r="AT130">
            <v>615849.81002500001</v>
          </cell>
          <cell r="AU130">
            <v>71228.960025000022</v>
          </cell>
          <cell r="AV130">
            <v>71228.960025000022</v>
          </cell>
          <cell r="AW130">
            <v>71228.960025000022</v>
          </cell>
          <cell r="AX130">
            <v>71228.960025000022</v>
          </cell>
          <cell r="AY130">
            <v>71228.960025000022</v>
          </cell>
          <cell r="AZ130">
            <v>71228.960025000022</v>
          </cell>
          <cell r="BA130">
            <v>71228.960025000022</v>
          </cell>
          <cell r="BB130">
            <v>71228.960025000022</v>
          </cell>
          <cell r="BC130">
            <v>58207.933050000007</v>
          </cell>
          <cell r="BD130">
            <v>58207.933050000007</v>
          </cell>
          <cell r="BE130">
            <v>58207.933050000007</v>
          </cell>
          <cell r="BF130">
            <v>602828.78304999997</v>
          </cell>
          <cell r="BG130">
            <v>58207.933050000007</v>
          </cell>
          <cell r="BH130">
            <v>58207.933050000007</v>
          </cell>
          <cell r="BI130">
            <v>58207.933050000007</v>
          </cell>
          <cell r="BJ130">
            <v>58207.933050000007</v>
          </cell>
          <cell r="BK130">
            <v>58207.933050000007</v>
          </cell>
          <cell r="BL130">
            <v>58207.933050000007</v>
          </cell>
          <cell r="BM130">
            <v>58207.933050000007</v>
          </cell>
          <cell r="BN130">
            <v>58207.933050000007</v>
          </cell>
          <cell r="BO130">
            <v>47357.077237500009</v>
          </cell>
          <cell r="BP130">
            <v>47357.077237500009</v>
          </cell>
          <cell r="BQ130">
            <v>47357.077237500009</v>
          </cell>
          <cell r="BR130">
            <v>591977.92723750009</v>
          </cell>
          <cell r="BS130">
            <v>47357.077237500009</v>
          </cell>
          <cell r="BT130">
            <v>47357.077237500009</v>
          </cell>
          <cell r="BU130">
            <v>47357.077237500009</v>
          </cell>
          <cell r="BV130">
            <v>47357.077237500009</v>
          </cell>
        </row>
        <row r="132">
          <cell r="A132" t="str">
            <v>superávit Mensual</v>
          </cell>
          <cell r="E132">
            <v>122641219.34604372</v>
          </cell>
          <cell r="F132">
            <v>122641219.34604381</v>
          </cell>
          <cell r="G132">
            <v>-97120.310277375553</v>
          </cell>
          <cell r="H132">
            <v>-97120.310277375553</v>
          </cell>
          <cell r="I132">
            <v>-97120.310277375553</v>
          </cell>
          <cell r="J132">
            <v>-369430.73527737556</v>
          </cell>
          <cell r="K132">
            <v>-97120.310277375553</v>
          </cell>
          <cell r="L132">
            <v>-552939.95527737553</v>
          </cell>
          <cell r="M132">
            <v>3384714.7215943169</v>
          </cell>
          <cell r="N132">
            <v>-4690621.6187972659</v>
          </cell>
          <cell r="O132">
            <v>-2190919.2532104244</v>
          </cell>
          <cell r="P132">
            <v>-2855874.1364334328</v>
          </cell>
          <cell r="Q132">
            <v>-3892740.8380230679</v>
          </cell>
          <cell r="R132">
            <v>-6117934.7173646837</v>
          </cell>
          <cell r="S132">
            <v>-7545315.6883550603</v>
          </cell>
          <cell r="T132">
            <v>-6100636.1780028883</v>
          </cell>
          <cell r="U132">
            <v>-6042513.74485482</v>
          </cell>
          <cell r="V132">
            <v>-5266876.6476369165</v>
          </cell>
          <cell r="W132">
            <v>-6343679.3153722612</v>
          </cell>
          <cell r="X132">
            <v>-4422411.8363779979</v>
          </cell>
          <cell r="Y132">
            <v>-4177859.4319364876</v>
          </cell>
          <cell r="Z132">
            <v>-3582794.2966133952</v>
          </cell>
          <cell r="AA132">
            <v>-2935508.0292800367</v>
          </cell>
          <cell r="AB132">
            <v>-1462927.6314521437</v>
          </cell>
          <cell r="AC132">
            <v>-1303346.4291580203</v>
          </cell>
          <cell r="AD132">
            <v>-1718334.5842459318</v>
          </cell>
          <cell r="AE132">
            <v>-30220.262939411914</v>
          </cell>
          <cell r="AF132">
            <v>123148.33095204562</v>
          </cell>
          <cell r="AG132">
            <v>456771.72064837255</v>
          </cell>
          <cell r="AH132">
            <v>-54745.777883843053</v>
          </cell>
          <cell r="AI132">
            <v>522978.4235839413</v>
          </cell>
          <cell r="AJ132">
            <v>556081.77505172556</v>
          </cell>
          <cell r="AK132">
            <v>590796.4308094508</v>
          </cell>
          <cell r="AL132">
            <v>623165.74365626206</v>
          </cell>
          <cell r="AM132">
            <v>657540.23517499969</v>
          </cell>
          <cell r="AN132">
            <v>657540.23517499969</v>
          </cell>
          <cell r="AO132">
            <v>657540.23517499969</v>
          </cell>
          <cell r="AP132">
            <v>657540.23517499957</v>
          </cell>
          <cell r="AQ132">
            <v>740256.10647499969</v>
          </cell>
          <cell r="AR132">
            <v>740256.10647499969</v>
          </cell>
          <cell r="AS132">
            <v>740256.10647499969</v>
          </cell>
          <cell r="AT132">
            <v>195635.25647499971</v>
          </cell>
          <cell r="AU132">
            <v>740256.10647499969</v>
          </cell>
          <cell r="AV132">
            <v>740256.10647499969</v>
          </cell>
          <cell r="AW132">
            <v>740256.10647499969</v>
          </cell>
          <cell r="AX132">
            <v>740256.10647499969</v>
          </cell>
          <cell r="AY132">
            <v>740256.10647499969</v>
          </cell>
          <cell r="AZ132">
            <v>740256.10647499969</v>
          </cell>
          <cell r="BA132">
            <v>740256.10647499969</v>
          </cell>
          <cell r="BB132">
            <v>740256.10647499957</v>
          </cell>
          <cell r="BC132">
            <v>788677.48869999975</v>
          </cell>
          <cell r="BD132">
            <v>786408.23515833309</v>
          </cell>
          <cell r="BE132">
            <v>784138.98161666642</v>
          </cell>
          <cell r="BF132">
            <v>237248.87807499978</v>
          </cell>
          <cell r="BG132">
            <v>779600.47453333309</v>
          </cell>
          <cell r="BH132">
            <v>777331.22099166643</v>
          </cell>
          <cell r="BI132">
            <v>775061.96744999976</v>
          </cell>
          <cell r="BJ132">
            <v>775061.96744999976</v>
          </cell>
          <cell r="BK132">
            <v>775061.96744999976</v>
          </cell>
          <cell r="BL132">
            <v>775061.96744999976</v>
          </cell>
          <cell r="BM132">
            <v>775061.96744999976</v>
          </cell>
          <cell r="BN132">
            <v>775061.96744999976</v>
          </cell>
          <cell r="BO132">
            <v>819951.62638749985</v>
          </cell>
          <cell r="BP132">
            <v>818816.99961666646</v>
          </cell>
          <cell r="BQ132">
            <v>817682.37284583319</v>
          </cell>
          <cell r="BR132">
            <v>271926.89607499971</v>
          </cell>
          <cell r="BS132">
            <v>815413.11930416652</v>
          </cell>
          <cell r="BT132">
            <v>814278.49253333325</v>
          </cell>
          <cell r="BU132">
            <v>813143.86576249986</v>
          </cell>
          <cell r="BV132">
            <v>813143.86576249986</v>
          </cell>
        </row>
        <row r="133">
          <cell r="A133" t="str">
            <v>superávit Acumulado</v>
          </cell>
          <cell r="F133">
            <v>122641219.34604381</v>
          </cell>
          <cell r="G133">
            <v>-97120.310277375553</v>
          </cell>
          <cell r="H133">
            <v>-194240.62055475111</v>
          </cell>
          <cell r="I133">
            <v>-291360.93083212664</v>
          </cell>
          <cell r="J133">
            <v>-660791.6661095022</v>
          </cell>
          <cell r="K133">
            <v>-757911.97638687771</v>
          </cell>
          <cell r="L133">
            <v>-1310851.9316642531</v>
          </cell>
          <cell r="M133">
            <v>2073862.7899300638</v>
          </cell>
          <cell r="N133">
            <v>-2616758.8288672022</v>
          </cell>
          <cell r="O133">
            <v>-4807678.0820776261</v>
          </cell>
          <cell r="P133">
            <v>-7663552.2185110589</v>
          </cell>
          <cell r="Q133">
            <v>-11556293.056534126</v>
          </cell>
          <cell r="R133">
            <v>-17674227.77389881</v>
          </cell>
          <cell r="S133">
            <v>-25219543.462253869</v>
          </cell>
          <cell r="T133">
            <v>-31320179.640256755</v>
          </cell>
          <cell r="U133">
            <v>-37362693.385111578</v>
          </cell>
          <cell r="V133">
            <v>-42629570.032748491</v>
          </cell>
          <cell r="W133">
            <v>-48973249.348120749</v>
          </cell>
          <cell r="X133">
            <v>-53395661.18449875</v>
          </cell>
          <cell r="Y133">
            <v>-57573520.616435237</v>
          </cell>
          <cell r="Z133">
            <v>-61156314.913048632</v>
          </cell>
          <cell r="AA133">
            <v>-64091822.942328669</v>
          </cell>
          <cell r="AB133">
            <v>-65554750.573780812</v>
          </cell>
          <cell r="AC133">
            <v>-66858097.002938829</v>
          </cell>
          <cell r="AD133">
            <v>-68576431.587184757</v>
          </cell>
          <cell r="AE133">
            <v>-68606651.850124165</v>
          </cell>
          <cell r="AF133">
            <v>-68483503.519172117</v>
          </cell>
          <cell r="AG133">
            <v>-68026731.798523739</v>
          </cell>
          <cell r="AH133">
            <v>-68081477.576407582</v>
          </cell>
          <cell r="AI133">
            <v>-67558499.152823642</v>
          </cell>
          <cell r="AJ133">
            <v>-67002417.377771914</v>
          </cell>
          <cell r="AK133">
            <v>-66411620.946962461</v>
          </cell>
          <cell r="AL133">
            <v>-65788455.203306198</v>
          </cell>
          <cell r="AM133">
            <v>-65130914.968131199</v>
          </cell>
          <cell r="AN133">
            <v>-64473374.732956201</v>
          </cell>
          <cell r="AO133">
            <v>-63815834.497781202</v>
          </cell>
          <cell r="AP133">
            <v>-63158294.262606204</v>
          </cell>
          <cell r="AQ133">
            <v>-62418038.1561312</v>
          </cell>
          <cell r="AR133">
            <v>-61677782.049656197</v>
          </cell>
          <cell r="AS133">
            <v>-60937525.943181194</v>
          </cell>
          <cell r="AT133">
            <v>-60741890.686706193</v>
          </cell>
          <cell r="AU133">
            <v>-60001634.58023119</v>
          </cell>
          <cell r="AV133">
            <v>-59261378.473756187</v>
          </cell>
          <cell r="AW133">
            <v>-58521122.367281184</v>
          </cell>
          <cell r="AX133">
            <v>-57780866.260806181</v>
          </cell>
          <cell r="AY133">
            <v>-57040610.154331177</v>
          </cell>
          <cell r="AZ133">
            <v>-56300354.047856174</v>
          </cell>
          <cell r="BA133">
            <v>-55560097.941381171</v>
          </cell>
          <cell r="BB133">
            <v>-54819841.834906168</v>
          </cell>
          <cell r="BC133">
            <v>-54031164.346206166</v>
          </cell>
          <cell r="BD133">
            <v>-53244756.111047834</v>
          </cell>
          <cell r="BE133">
            <v>-52460617.129431166</v>
          </cell>
          <cell r="BF133">
            <v>-52223368.25135617</v>
          </cell>
          <cell r="BG133">
            <v>-51443767.776822835</v>
          </cell>
          <cell r="BH133">
            <v>-50666436.555831172</v>
          </cell>
          <cell r="BI133">
            <v>-49891374.588381171</v>
          </cell>
          <cell r="BJ133">
            <v>-49116312.620931171</v>
          </cell>
          <cell r="BK133">
            <v>-48341250.653481171</v>
          </cell>
          <cell r="BL133">
            <v>-47566188.68603117</v>
          </cell>
          <cell r="BM133">
            <v>-46791126.71858117</v>
          </cell>
          <cell r="BN133">
            <v>-46016064.751131169</v>
          </cell>
          <cell r="BO133">
            <v>-45196113.12474367</v>
          </cell>
          <cell r="BP133">
            <v>-44377296.125127003</v>
          </cell>
          <cell r="BQ133">
            <v>-43559613.752281167</v>
          </cell>
          <cell r="BR133">
            <v>-43287686.856206164</v>
          </cell>
          <cell r="BS133">
            <v>-42472273.736901999</v>
          </cell>
          <cell r="BT133">
            <v>-41657995.244368665</v>
          </cell>
          <cell r="BU133">
            <v>-40844851.378606163</v>
          </cell>
          <cell r="BV133">
            <v>-40031707.512843661</v>
          </cell>
        </row>
        <row r="135">
          <cell r="A135" t="str">
            <v xml:space="preserve">Desembolsos Entidades financieras </v>
          </cell>
          <cell r="C135">
            <v>0.6</v>
          </cell>
          <cell r="D135">
            <v>108924170</v>
          </cell>
          <cell r="E135">
            <v>65354502</v>
          </cell>
          <cell r="F135">
            <v>65354502</v>
          </cell>
          <cell r="M135">
            <v>683508.49897153652</v>
          </cell>
          <cell r="N135">
            <v>4278212.6606215257</v>
          </cell>
          <cell r="O135">
            <v>4314906.2933667637</v>
          </cell>
          <cell r="P135">
            <v>3792493.5715267584</v>
          </cell>
          <cell r="Q135">
            <v>3814744.1582405404</v>
          </cell>
          <cell r="R135">
            <v>3837017.8752828501</v>
          </cell>
          <cell r="S135">
            <v>3907922.4017910003</v>
          </cell>
          <cell r="T135">
            <v>3934505.9852239355</v>
          </cell>
          <cell r="U135">
            <v>3961401.5117095462</v>
          </cell>
          <cell r="V135">
            <v>3988619.7711543133</v>
          </cell>
          <cell r="W135">
            <v>4016167.5295878695</v>
          </cell>
          <cell r="X135">
            <v>4044041.9330654698</v>
          </cell>
          <cell r="Y135">
            <v>4517371.4553587716</v>
          </cell>
          <cell r="Z135">
            <v>4103330.07389729</v>
          </cell>
          <cell r="AA135">
            <v>4136246.6443284648</v>
          </cell>
          <cell r="AB135">
            <v>4227858.7230932042</v>
          </cell>
          <cell r="AC135">
            <v>3796152.9127801657</v>
          </cell>
        </row>
        <row r="136">
          <cell r="A136" t="str">
            <v>Amortización deuda</v>
          </cell>
          <cell r="C136">
            <v>0</v>
          </cell>
          <cell r="E136">
            <v>65354502</v>
          </cell>
          <cell r="F136">
            <v>65354502.000000127</v>
          </cell>
          <cell r="AE136">
            <v>544620.85</v>
          </cell>
          <cell r="AF136">
            <v>544620.85</v>
          </cell>
          <cell r="AG136">
            <v>544620.85</v>
          </cell>
          <cell r="AH136">
            <v>544620.85</v>
          </cell>
          <cell r="AI136">
            <v>544620.85</v>
          </cell>
          <cell r="AJ136">
            <v>544620.85</v>
          </cell>
          <cell r="AK136">
            <v>544620.85</v>
          </cell>
          <cell r="AL136">
            <v>544620.85</v>
          </cell>
          <cell r="AM136">
            <v>544620.85</v>
          </cell>
          <cell r="AN136">
            <v>544620.85</v>
          </cell>
          <cell r="AO136">
            <v>544620.85</v>
          </cell>
          <cell r="AP136">
            <v>544620.85</v>
          </cell>
          <cell r="AQ136">
            <v>544620.85</v>
          </cell>
          <cell r="AR136">
            <v>544620.85</v>
          </cell>
          <cell r="AS136">
            <v>544620.85</v>
          </cell>
          <cell r="AT136">
            <v>544620.85</v>
          </cell>
          <cell r="AU136">
            <v>544620.85</v>
          </cell>
          <cell r="AV136">
            <v>544620.85</v>
          </cell>
          <cell r="AW136">
            <v>544620.85</v>
          </cell>
          <cell r="AX136">
            <v>544620.85</v>
          </cell>
          <cell r="AY136">
            <v>544620.85</v>
          </cell>
          <cell r="AZ136">
            <v>544620.85</v>
          </cell>
          <cell r="BA136">
            <v>544620.85</v>
          </cell>
          <cell r="BB136">
            <v>544620.85</v>
          </cell>
          <cell r="BC136">
            <v>544620.85</v>
          </cell>
          <cell r="BD136">
            <v>544620.85</v>
          </cell>
          <cell r="BE136">
            <v>544620.85</v>
          </cell>
          <cell r="BF136">
            <v>544620.85</v>
          </cell>
          <cell r="BG136">
            <v>544620.85</v>
          </cell>
          <cell r="BH136">
            <v>544620.85</v>
          </cell>
          <cell r="BI136">
            <v>544620.85</v>
          </cell>
          <cell r="BJ136">
            <v>544620.85</v>
          </cell>
          <cell r="BK136">
            <v>544620.85</v>
          </cell>
          <cell r="BL136">
            <v>544620.85</v>
          </cell>
          <cell r="BM136">
            <v>544620.85</v>
          </cell>
          <cell r="BN136">
            <v>544620.85</v>
          </cell>
          <cell r="BO136">
            <v>544620.85</v>
          </cell>
          <cell r="BP136">
            <v>544620.85</v>
          </cell>
          <cell r="BQ136">
            <v>544620.85</v>
          </cell>
          <cell r="BR136">
            <v>544620.85</v>
          </cell>
          <cell r="BS136">
            <v>544620.85</v>
          </cell>
          <cell r="BT136">
            <v>544620.85</v>
          </cell>
          <cell r="BU136">
            <v>544620.85</v>
          </cell>
          <cell r="BV136">
            <v>544620.85</v>
          </cell>
        </row>
        <row r="137">
          <cell r="A137" t="str">
            <v>Saldo deuda</v>
          </cell>
          <cell r="E137">
            <v>65354502</v>
          </cell>
          <cell r="F137">
            <v>-1.2456439435482025E-7</v>
          </cell>
          <cell r="G137">
            <v>0</v>
          </cell>
          <cell r="H137">
            <v>0</v>
          </cell>
          <cell r="I137">
            <v>0</v>
          </cell>
          <cell r="J137">
            <v>0</v>
          </cell>
          <cell r="K137">
            <v>0</v>
          </cell>
          <cell r="L137">
            <v>0</v>
          </cell>
          <cell r="M137">
            <v>683508.49897153652</v>
          </cell>
          <cell r="N137">
            <v>4961721.1595930625</v>
          </cell>
          <cell r="O137">
            <v>9276627.4529598262</v>
          </cell>
          <cell r="P137">
            <v>13069121.024486585</v>
          </cell>
          <cell r="Q137">
            <v>16883865.182727125</v>
          </cell>
          <cell r="R137">
            <v>20720883.058009975</v>
          </cell>
          <cell r="S137">
            <v>24628805.459800974</v>
          </cell>
          <cell r="T137">
            <v>28563311.445024908</v>
          </cell>
          <cell r="U137">
            <v>32524712.956734452</v>
          </cell>
          <cell r="V137">
            <v>36513332.727888763</v>
          </cell>
          <cell r="W137">
            <v>40529500.257476635</v>
          </cell>
          <cell r="X137">
            <v>44573542.190542102</v>
          </cell>
          <cell r="Y137">
            <v>49090913.645900875</v>
          </cell>
          <cell r="Z137">
            <v>53194243.719798163</v>
          </cell>
          <cell r="AA137">
            <v>57330490.36412663</v>
          </cell>
          <cell r="AB137">
            <v>61558349.087219834</v>
          </cell>
          <cell r="AC137">
            <v>65354502</v>
          </cell>
          <cell r="AD137">
            <v>65354502</v>
          </cell>
          <cell r="AE137">
            <v>64809881.149999999</v>
          </cell>
          <cell r="AF137">
            <v>64265260.299999997</v>
          </cell>
          <cell r="AG137">
            <v>63720639.449999996</v>
          </cell>
          <cell r="AH137">
            <v>63176018.599999994</v>
          </cell>
          <cell r="AI137">
            <v>62631397.749999993</v>
          </cell>
          <cell r="AJ137">
            <v>62086776.899999991</v>
          </cell>
          <cell r="AK137">
            <v>61542156.04999999</v>
          </cell>
          <cell r="AL137">
            <v>60997535.199999988</v>
          </cell>
          <cell r="AM137">
            <v>60452914.349999987</v>
          </cell>
          <cell r="AN137">
            <v>59908293.499999985</v>
          </cell>
          <cell r="AO137">
            <v>59363672.649999984</v>
          </cell>
          <cell r="AP137">
            <v>58819051.799999982</v>
          </cell>
          <cell r="AQ137">
            <v>58274430.949999981</v>
          </cell>
          <cell r="AR137">
            <v>57729810.099999979</v>
          </cell>
          <cell r="AS137">
            <v>57185189.249999978</v>
          </cell>
          <cell r="AT137">
            <v>56640568.399999976</v>
          </cell>
          <cell r="AU137">
            <v>56095947.549999975</v>
          </cell>
          <cell r="AV137">
            <v>55551326.699999973</v>
          </cell>
          <cell r="AW137">
            <v>55006705.849999972</v>
          </cell>
          <cell r="AX137">
            <v>54462084.99999997</v>
          </cell>
          <cell r="AY137">
            <v>53917464.149999969</v>
          </cell>
          <cell r="AZ137">
            <v>53372843.299999967</v>
          </cell>
          <cell r="BA137">
            <v>52828222.449999966</v>
          </cell>
          <cell r="BB137">
            <v>52283601.599999964</v>
          </cell>
          <cell r="BC137">
            <v>51738980.749999963</v>
          </cell>
          <cell r="BD137">
            <v>51194359.899999961</v>
          </cell>
          <cell r="BE137">
            <v>50649739.04999996</v>
          </cell>
          <cell r="BF137">
            <v>50105118.199999958</v>
          </cell>
          <cell r="BG137">
            <v>49560497.349999957</v>
          </cell>
          <cell r="BH137">
            <v>49015876.499999955</v>
          </cell>
          <cell r="BI137">
            <v>48471255.649999954</v>
          </cell>
          <cell r="BJ137">
            <v>47926634.799999952</v>
          </cell>
          <cell r="BK137">
            <v>47382013.949999951</v>
          </cell>
          <cell r="BL137">
            <v>46837393.099999949</v>
          </cell>
          <cell r="BM137">
            <v>46292772.249999948</v>
          </cell>
          <cell r="BN137">
            <v>45748151.399999946</v>
          </cell>
          <cell r="BO137">
            <v>45203530.549999945</v>
          </cell>
          <cell r="BP137">
            <v>44658909.699999943</v>
          </cell>
          <cell r="BQ137">
            <v>44114288.849999942</v>
          </cell>
          <cell r="BR137">
            <v>43569667.99999994</v>
          </cell>
          <cell r="BS137">
            <v>43025047.149999939</v>
          </cell>
          <cell r="BT137">
            <v>42480426.299999937</v>
          </cell>
          <cell r="BU137">
            <v>41935805.449999936</v>
          </cell>
          <cell r="BV137">
            <v>41391184.599999934</v>
          </cell>
        </row>
        <row r="138">
          <cell r="A138" t="str">
            <v xml:space="preserve">Intereses </v>
          </cell>
          <cell r="B138">
            <v>7.4999999999999997E-2</v>
          </cell>
          <cell r="C138">
            <v>6.0449190242917172E-3</v>
          </cell>
          <cell r="E138">
            <v>27283166.5472924</v>
          </cell>
          <cell r="F138">
            <v>27283166.5472924</v>
          </cell>
          <cell r="G138" t="str">
            <v>0</v>
          </cell>
          <cell r="H138" t="str">
            <v>0</v>
          </cell>
          <cell r="I138" t="str">
            <v>0</v>
          </cell>
          <cell r="J138" t="str">
            <v>0</v>
          </cell>
          <cell r="K138" t="str">
            <v>0</v>
          </cell>
          <cell r="L138" t="str">
            <v>0</v>
          </cell>
          <cell r="M138">
            <v>4131.7535286981165</v>
          </cell>
          <cell r="N138">
            <v>29993.202630854863</v>
          </cell>
          <cell r="O138">
            <v>56076.461771663671</v>
          </cell>
          <cell r="P138">
            <v>79001.778311689806</v>
          </cell>
          <cell r="Q138">
            <v>102061.59784664375</v>
          </cell>
          <cell r="R138">
            <v>125256.06019748843</v>
          </cell>
          <cell r="S138">
            <v>148879.13466953061</v>
          </cell>
          <cell r="T138">
            <v>172662.9047508004</v>
          </cell>
          <cell r="U138">
            <v>196609.25611179139</v>
          </cell>
          <cell r="V138">
            <v>220720.13964710815</v>
          </cell>
          <cell r="W138">
            <v>244997.54715145656</v>
          </cell>
          <cell r="X138">
            <v>269443.45316767745</v>
          </cell>
          <cell r="Y138">
            <v>296750.59781796805</v>
          </cell>
          <cell r="Z138">
            <v>321554.89584461809</v>
          </cell>
          <cell r="AA138">
            <v>346558.17187408207</v>
          </cell>
          <cell r="AB138">
            <v>372115.23550132586</v>
          </cell>
          <cell r="AC138">
            <v>395062.67246291105</v>
          </cell>
          <cell r="AD138">
            <v>395062.67246291105</v>
          </cell>
          <cell r="AE138">
            <v>391770.48352572013</v>
          </cell>
          <cell r="AF138">
            <v>388478.29458852921</v>
          </cell>
          <cell r="AG138">
            <v>385186.10565133829</v>
          </cell>
          <cell r="AH138">
            <v>381893.91671414732</v>
          </cell>
          <cell r="AI138">
            <v>378601.7277769564</v>
          </cell>
          <cell r="AJ138">
            <v>375309.53883976548</v>
          </cell>
          <cell r="AK138">
            <v>372017.34990257456</v>
          </cell>
          <cell r="AL138">
            <v>368725.16096538358</v>
          </cell>
          <cell r="AM138">
            <v>365432.97202819266</v>
          </cell>
          <cell r="AN138">
            <v>362140.78309100174</v>
          </cell>
          <cell r="AO138">
            <v>358848.59415381082</v>
          </cell>
          <cell r="AP138">
            <v>355556.40521661984</v>
          </cell>
          <cell r="AQ138">
            <v>352264.21627942892</v>
          </cell>
          <cell r="AR138">
            <v>348972.027342238</v>
          </cell>
          <cell r="AS138">
            <v>345679.83840504708</v>
          </cell>
          <cell r="AT138">
            <v>342387.6494678561</v>
          </cell>
          <cell r="AU138">
            <v>339095.46053066518</v>
          </cell>
          <cell r="AV138">
            <v>335803.27159347426</v>
          </cell>
          <cell r="AW138">
            <v>332511.08265628334</v>
          </cell>
          <cell r="AX138">
            <v>329218.89371909236</v>
          </cell>
          <cell r="AY138">
            <v>325926.70478190144</v>
          </cell>
          <cell r="AZ138">
            <v>322634.51584471052</v>
          </cell>
          <cell r="BA138">
            <v>319342.3269075196</v>
          </cell>
          <cell r="BB138">
            <v>316050.13797032862</v>
          </cell>
          <cell r="BC138">
            <v>312757.9490331377</v>
          </cell>
          <cell r="BD138">
            <v>309465.76009594678</v>
          </cell>
          <cell r="BE138">
            <v>306173.57115875586</v>
          </cell>
          <cell r="BF138">
            <v>302881.38222156488</v>
          </cell>
          <cell r="BG138">
            <v>299589.19328437396</v>
          </cell>
          <cell r="BH138">
            <v>296297.00434718304</v>
          </cell>
          <cell r="BI138">
            <v>293004.81540999212</v>
          </cell>
          <cell r="BJ138">
            <v>289712.62647280114</v>
          </cell>
          <cell r="BK138">
            <v>286420.43753561022</v>
          </cell>
          <cell r="BL138">
            <v>283128.2485984193</v>
          </cell>
          <cell r="BM138">
            <v>279836.05966122838</v>
          </cell>
          <cell r="BN138">
            <v>276543.87072403741</v>
          </cell>
          <cell r="BO138">
            <v>273251.68178684649</v>
          </cell>
          <cell r="BP138">
            <v>269959.49284965557</v>
          </cell>
          <cell r="BQ138">
            <v>266667.30391246465</v>
          </cell>
          <cell r="BR138">
            <v>263375.11497527367</v>
          </cell>
          <cell r="BS138">
            <v>260082.92603808275</v>
          </cell>
          <cell r="BT138">
            <v>256790.73710089183</v>
          </cell>
          <cell r="BU138">
            <v>253498.54816370088</v>
          </cell>
          <cell r="BV138">
            <v>250206.35922650996</v>
          </cell>
        </row>
        <row r="139">
          <cell r="C139" t="str">
            <v>El modelo esta desactualizado, este renglon</v>
          </cell>
        </row>
        <row r="140">
          <cell r="A140" t="str">
            <v>Devolución de DIC - Durante 4 años</v>
          </cell>
          <cell r="B140">
            <v>0</v>
          </cell>
          <cell r="C140" t="str">
            <v>sirve para ver como se devuelven los DICS</v>
          </cell>
          <cell r="D140">
            <v>48</v>
          </cell>
          <cell r="E140">
            <v>15848466.734999998</v>
          </cell>
          <cell r="F140">
            <v>13397672.910000017</v>
          </cell>
          <cell r="AE140">
            <v>238271.62187499998</v>
          </cell>
          <cell r="AF140">
            <v>238271.62187499998</v>
          </cell>
          <cell r="AG140">
            <v>238271.62187499998</v>
          </cell>
          <cell r="AH140">
            <v>238271.62187499998</v>
          </cell>
          <cell r="AI140">
            <v>238271.62187499998</v>
          </cell>
          <cell r="AJ140">
            <v>238271.62187499998</v>
          </cell>
          <cell r="AK140">
            <v>238271.62187499998</v>
          </cell>
          <cell r="AL140">
            <v>238271.62187499998</v>
          </cell>
          <cell r="AM140">
            <v>238271.62187499998</v>
          </cell>
          <cell r="AN140">
            <v>238271.62187499998</v>
          </cell>
          <cell r="AO140">
            <v>238271.62187499998</v>
          </cell>
          <cell r="AP140">
            <v>238271.62187499998</v>
          </cell>
          <cell r="AQ140">
            <v>238271.62187499998</v>
          </cell>
          <cell r="AR140">
            <v>238271.62187499998</v>
          </cell>
          <cell r="AS140">
            <v>238271.62187499998</v>
          </cell>
          <cell r="AT140">
            <v>238271.62187499998</v>
          </cell>
          <cell r="AU140">
            <v>238271.62187499998</v>
          </cell>
          <cell r="AV140">
            <v>238271.62187499998</v>
          </cell>
          <cell r="AW140">
            <v>238271.62187499998</v>
          </cell>
          <cell r="AX140">
            <v>238271.62187499998</v>
          </cell>
          <cell r="AY140">
            <v>238271.62187499998</v>
          </cell>
          <cell r="AZ140">
            <v>238271.62187499998</v>
          </cell>
          <cell r="BA140">
            <v>238271.62187499998</v>
          </cell>
          <cell r="BB140">
            <v>238271.62187499998</v>
          </cell>
          <cell r="BC140">
            <v>255291.02343749997</v>
          </cell>
          <cell r="BD140">
            <v>255291.02343749997</v>
          </cell>
          <cell r="BE140">
            <v>255291.02343749997</v>
          </cell>
          <cell r="BF140">
            <v>255291.02343749997</v>
          </cell>
          <cell r="BG140">
            <v>255291.02343749997</v>
          </cell>
          <cell r="BH140">
            <v>255291.02343749997</v>
          </cell>
          <cell r="BI140">
            <v>255291.02343749997</v>
          </cell>
          <cell r="BJ140">
            <v>255291.02343749997</v>
          </cell>
          <cell r="BK140">
            <v>255291.02343749997</v>
          </cell>
          <cell r="BL140">
            <v>255291.02343749997</v>
          </cell>
          <cell r="BM140">
            <v>255291.02343749997</v>
          </cell>
          <cell r="BN140">
            <v>255291.02343749997</v>
          </cell>
          <cell r="BO140">
            <v>272310.42499999999</v>
          </cell>
          <cell r="BP140">
            <v>272310.42499999999</v>
          </cell>
          <cell r="BQ140">
            <v>272310.42499999999</v>
          </cell>
          <cell r="BR140">
            <v>272310.42499999999</v>
          </cell>
          <cell r="BS140">
            <v>272310.42499999999</v>
          </cell>
          <cell r="BT140">
            <v>272310.42499999999</v>
          </cell>
          <cell r="BU140">
            <v>272310.42499999999</v>
          </cell>
          <cell r="BV140">
            <v>272310.42499999999</v>
          </cell>
        </row>
        <row r="141">
          <cell r="A141" t="str">
            <v>Superávit Mensual</v>
          </cell>
          <cell r="E141">
            <v>79509586.06375131</v>
          </cell>
          <cell r="F141">
            <v>81960379.888751298</v>
          </cell>
          <cell r="G141">
            <v>-97120.310277375553</v>
          </cell>
          <cell r="H141">
            <v>-97120.310277375553</v>
          </cell>
          <cell r="I141">
            <v>-97120.310277375553</v>
          </cell>
          <cell r="J141">
            <v>-369430.73527737556</v>
          </cell>
          <cell r="K141">
            <v>-97120.310277375553</v>
          </cell>
          <cell r="L141">
            <v>-552939.95527737553</v>
          </cell>
          <cell r="M141">
            <v>4064091.4670371553</v>
          </cell>
          <cell r="N141">
            <v>-442402.16080659506</v>
          </cell>
          <cell r="O141">
            <v>2067910.5783846756</v>
          </cell>
          <cell r="P141">
            <v>857617.65678163571</v>
          </cell>
          <cell r="Q141">
            <v>-180058.27762917127</v>
          </cell>
          <cell r="R141">
            <v>-2406172.902279322</v>
          </cell>
          <cell r="S141">
            <v>-3786272.4212335907</v>
          </cell>
          <cell r="T141">
            <v>-2338793.0975297531</v>
          </cell>
          <cell r="U141">
            <v>-2277721.4892570651</v>
          </cell>
          <cell r="V141">
            <v>-1498977.0161297112</v>
          </cell>
          <cell r="W141">
            <v>-2572509.3329358483</v>
          </cell>
          <cell r="X141">
            <v>-647813.35648020543</v>
          </cell>
          <cell r="Y141">
            <v>42761.425604315998</v>
          </cell>
          <cell r="Z141">
            <v>198980.88143927674</v>
          </cell>
          <cell r="AA141">
            <v>854180.443174346</v>
          </cell>
          <cell r="AB141">
            <v>2392815.8561397349</v>
          </cell>
          <cell r="AC141">
            <v>2097743.8111592345</v>
          </cell>
          <cell r="AD141">
            <v>-2113397.2567088427</v>
          </cell>
          <cell r="AE141">
            <v>-1204883.2183401319</v>
          </cell>
          <cell r="AF141">
            <v>-1048222.4355114836</v>
          </cell>
          <cell r="AG141">
            <v>-711306.85687796574</v>
          </cell>
          <cell r="AH141">
            <v>-1219532.1664729903</v>
          </cell>
          <cell r="AI141">
            <v>-638515.77606801502</v>
          </cell>
          <cell r="AJ141">
            <v>-602120.23566303984</v>
          </cell>
          <cell r="AK141">
            <v>-564113.39096812368</v>
          </cell>
          <cell r="AL141">
            <v>-528451.88918412151</v>
          </cell>
          <cell r="AM141">
            <v>-490785.20872819296</v>
          </cell>
          <cell r="AN141">
            <v>-487493.01979100204</v>
          </cell>
          <cell r="AO141">
            <v>-484200.83085381112</v>
          </cell>
          <cell r="AP141">
            <v>-480908.6419166202</v>
          </cell>
          <cell r="AQ141">
            <v>-394900.58167942916</v>
          </cell>
          <cell r="AR141">
            <v>-391608.39274223824</v>
          </cell>
          <cell r="AS141">
            <v>-388316.20380504732</v>
          </cell>
          <cell r="AT141">
            <v>-929644.86486785626</v>
          </cell>
          <cell r="AU141">
            <v>-381731.82593066548</v>
          </cell>
          <cell r="AV141">
            <v>-378439.63699347456</v>
          </cell>
          <cell r="AW141">
            <v>-375147.44805628364</v>
          </cell>
          <cell r="AX141">
            <v>-371855.2591190926</v>
          </cell>
          <cell r="AY141">
            <v>-368563.07018190168</v>
          </cell>
          <cell r="AZ141">
            <v>-365270.88124471076</v>
          </cell>
          <cell r="BA141">
            <v>-361978.69230751984</v>
          </cell>
          <cell r="BB141">
            <v>-358686.50337032904</v>
          </cell>
          <cell r="BC141">
            <v>-323992.33377063787</v>
          </cell>
          <cell r="BD141">
            <v>-322969.39837511361</v>
          </cell>
          <cell r="BE141">
            <v>-321946.46297958936</v>
          </cell>
          <cell r="BF141">
            <v>-865544.37758406508</v>
          </cell>
          <cell r="BG141">
            <v>-319900.59218854085</v>
          </cell>
          <cell r="BH141">
            <v>-318877.65679301659</v>
          </cell>
          <cell r="BI141">
            <v>-317854.72139749234</v>
          </cell>
          <cell r="BJ141">
            <v>-314562.5324603013</v>
          </cell>
          <cell r="BK141">
            <v>-311270.34352311038</v>
          </cell>
          <cell r="BL141">
            <v>-307978.15458591946</v>
          </cell>
          <cell r="BM141">
            <v>-304685.96564872854</v>
          </cell>
          <cell r="BN141">
            <v>-301393.77671153762</v>
          </cell>
          <cell r="BO141">
            <v>-270231.3303993466</v>
          </cell>
          <cell r="BP141">
            <v>-268073.76823298907</v>
          </cell>
          <cell r="BQ141">
            <v>-265916.20606663142</v>
          </cell>
          <cell r="BR141">
            <v>-808379.49390027393</v>
          </cell>
          <cell r="BS141">
            <v>-261601.08173391619</v>
          </cell>
          <cell r="BT141">
            <v>-259443.51956755854</v>
          </cell>
          <cell r="BU141">
            <v>-257285.95740120098</v>
          </cell>
          <cell r="BV141">
            <v>-253993.76846401006</v>
          </cell>
        </row>
        <row r="142">
          <cell r="A142" t="str">
            <v>Superávit Acumulado</v>
          </cell>
          <cell r="F142">
            <v>81960379.888751373</v>
          </cell>
          <cell r="G142">
            <v>-97120.310277375553</v>
          </cell>
          <cell r="H142">
            <v>-194240.62055475111</v>
          </cell>
          <cell r="I142">
            <v>-291360.93083212664</v>
          </cell>
          <cell r="J142">
            <v>-660791.6661095022</v>
          </cell>
          <cell r="K142">
            <v>-757911.97638687771</v>
          </cell>
          <cell r="L142">
            <v>-1310851.9316642531</v>
          </cell>
          <cell r="M142">
            <v>2753239.5353729022</v>
          </cell>
          <cell r="N142">
            <v>2310837.3745663073</v>
          </cell>
          <cell r="O142">
            <v>4378747.9529509824</v>
          </cell>
          <cell r="P142">
            <v>5236365.6097326186</v>
          </cell>
          <cell r="Q142">
            <v>5056307.3321034471</v>
          </cell>
          <cell r="R142">
            <v>2650134.429824125</v>
          </cell>
          <cell r="S142">
            <v>-1136137.9914094657</v>
          </cell>
          <cell r="T142">
            <v>-3474931.0889392188</v>
          </cell>
          <cell r="U142">
            <v>-5752652.5781962834</v>
          </cell>
          <cell r="V142">
            <v>-7251629.5943259951</v>
          </cell>
          <cell r="W142">
            <v>-9824138.9272618443</v>
          </cell>
          <cell r="X142">
            <v>-10471952.28374205</v>
          </cell>
          <cell r="Y142">
            <v>-10429190.858137734</v>
          </cell>
          <cell r="Z142">
            <v>-10230209.976698458</v>
          </cell>
          <cell r="AA142">
            <v>-9376029.5335241128</v>
          </cell>
          <cell r="AB142">
            <v>-6983213.6773843784</v>
          </cell>
          <cell r="AC142">
            <v>-4885469.8662251439</v>
          </cell>
          <cell r="AD142">
            <v>-6998867.1229339866</v>
          </cell>
          <cell r="AE142">
            <v>-8203750.3412741181</v>
          </cell>
          <cell r="AF142">
            <v>-9251972.7767856009</v>
          </cell>
          <cell r="AG142">
            <v>-9963279.6336635668</v>
          </cell>
          <cell r="AH142">
            <v>-11182811.800136557</v>
          </cell>
          <cell r="AI142">
            <v>-11821327.576204572</v>
          </cell>
          <cell r="AJ142">
            <v>-12423447.811867611</v>
          </cell>
          <cell r="AK142">
            <v>-12987561.202835735</v>
          </cell>
          <cell r="AL142">
            <v>-13516013.092019856</v>
          </cell>
          <cell r="AM142">
            <v>-14006798.300748048</v>
          </cell>
          <cell r="AN142">
            <v>-14494291.32053905</v>
          </cell>
          <cell r="AO142">
            <v>-14978492.15139286</v>
          </cell>
          <cell r="AP142">
            <v>-15459400.79330948</v>
          </cell>
          <cell r="AQ142">
            <v>-15854301.37498891</v>
          </cell>
          <cell r="AR142">
            <v>-16245909.767731149</v>
          </cell>
          <cell r="AS142">
            <v>-16634225.971536197</v>
          </cell>
          <cell r="AT142">
            <v>-17563870.836404052</v>
          </cell>
          <cell r="AU142">
            <v>-17945602.662334718</v>
          </cell>
          <cell r="AV142">
            <v>-18324042.299328193</v>
          </cell>
          <cell r="AW142">
            <v>-18699189.747384477</v>
          </cell>
          <cell r="AX142">
            <v>-19071045.006503571</v>
          </cell>
          <cell r="AY142">
            <v>-19439608.076685473</v>
          </cell>
          <cell r="AZ142">
            <v>-19804878.957930185</v>
          </cell>
          <cell r="BA142">
            <v>-20166857.650237706</v>
          </cell>
          <cell r="BB142">
            <v>-20525544.153608035</v>
          </cell>
          <cell r="BC142">
            <v>-20849536.487378672</v>
          </cell>
          <cell r="BD142">
            <v>-21172505.885753784</v>
          </cell>
          <cell r="BE142">
            <v>-21494452.348733373</v>
          </cell>
          <cell r="BF142">
            <v>-22359996.726317439</v>
          </cell>
          <cell r="BG142">
            <v>-22679897.31850598</v>
          </cell>
          <cell r="BH142">
            <v>-22998774.975298997</v>
          </cell>
          <cell r="BI142">
            <v>-23316629.69669649</v>
          </cell>
          <cell r="BJ142">
            <v>-23631192.229156792</v>
          </cell>
          <cell r="BK142">
            <v>-23942462.572679903</v>
          </cell>
          <cell r="BL142">
            <v>-24250440.727265824</v>
          </cell>
          <cell r="BM142">
            <v>-24555126.692914553</v>
          </cell>
          <cell r="BN142">
            <v>-24856520.469626091</v>
          </cell>
          <cell r="BO142">
            <v>-25126751.800025437</v>
          </cell>
          <cell r="BP142">
            <v>-25394825.568258427</v>
          </cell>
          <cell r="BQ142">
            <v>-25660741.774325058</v>
          </cell>
          <cell r="BR142">
            <v>-26469121.268225331</v>
          </cell>
          <cell r="BS142">
            <v>-26730722.349959247</v>
          </cell>
          <cell r="BT142">
            <v>-26990165.869526803</v>
          </cell>
          <cell r="BU142">
            <v>-27247451.826928005</v>
          </cell>
          <cell r="BV142">
            <v>-27501445.595392015</v>
          </cell>
        </row>
        <row r="143">
          <cell r="G143">
            <v>1</v>
          </cell>
          <cell r="H143">
            <v>2</v>
          </cell>
          <cell r="I143">
            <v>3</v>
          </cell>
          <cell r="J143">
            <v>4</v>
          </cell>
          <cell r="K143">
            <v>5</v>
          </cell>
          <cell r="L143">
            <v>6</v>
          </cell>
          <cell r="M143">
            <v>7</v>
          </cell>
          <cell r="N143">
            <v>8</v>
          </cell>
          <cell r="O143">
            <v>9</v>
          </cell>
          <cell r="P143">
            <v>10</v>
          </cell>
          <cell r="Q143">
            <v>11</v>
          </cell>
          <cell r="R143">
            <v>12</v>
          </cell>
          <cell r="S143">
            <v>13</v>
          </cell>
          <cell r="T143">
            <v>14</v>
          </cell>
          <cell r="U143">
            <v>15</v>
          </cell>
          <cell r="V143">
            <v>16</v>
          </cell>
          <cell r="W143">
            <v>17</v>
          </cell>
          <cell r="X143">
            <v>18</v>
          </cell>
          <cell r="Y143">
            <v>19</v>
          </cell>
          <cell r="Z143">
            <v>20</v>
          </cell>
          <cell r="AA143">
            <v>21</v>
          </cell>
          <cell r="AB143">
            <v>22</v>
          </cell>
          <cell r="AC143">
            <v>23</v>
          </cell>
          <cell r="AD143">
            <v>24</v>
          </cell>
          <cell r="AE143">
            <v>25</v>
          </cell>
          <cell r="AF143">
            <v>26</v>
          </cell>
          <cell r="AG143">
            <v>27</v>
          </cell>
          <cell r="AH143">
            <v>28</v>
          </cell>
          <cell r="AI143">
            <v>29</v>
          </cell>
          <cell r="AJ143">
            <v>30</v>
          </cell>
          <cell r="AK143">
            <v>31</v>
          </cell>
          <cell r="AL143">
            <v>32</v>
          </cell>
          <cell r="AM143">
            <v>33</v>
          </cell>
          <cell r="AN143">
            <v>34</v>
          </cell>
          <cell r="AO143">
            <v>35</v>
          </cell>
          <cell r="AP143">
            <v>36</v>
          </cell>
          <cell r="AQ143">
            <v>37</v>
          </cell>
          <cell r="AR143">
            <v>38</v>
          </cell>
          <cell r="AS143">
            <v>39</v>
          </cell>
          <cell r="AT143">
            <v>40</v>
          </cell>
          <cell r="AU143">
            <v>41</v>
          </cell>
          <cell r="AV143">
            <v>42</v>
          </cell>
          <cell r="AW143">
            <v>43</v>
          </cell>
          <cell r="AX143">
            <v>44</v>
          </cell>
          <cell r="AY143">
            <v>45</v>
          </cell>
          <cell r="AZ143">
            <v>46</v>
          </cell>
          <cell r="BA143">
            <v>47</v>
          </cell>
          <cell r="BB143">
            <v>48</v>
          </cell>
          <cell r="BC143">
            <v>49</v>
          </cell>
          <cell r="BD143">
            <v>50</v>
          </cell>
          <cell r="BE143">
            <v>51</v>
          </cell>
          <cell r="BF143">
            <v>52</v>
          </cell>
          <cell r="BG143">
            <v>53</v>
          </cell>
          <cell r="BH143">
            <v>54</v>
          </cell>
          <cell r="BI143">
            <v>55</v>
          </cell>
          <cell r="BJ143">
            <v>56</v>
          </cell>
          <cell r="BK143">
            <v>57</v>
          </cell>
          <cell r="BL143">
            <v>58</v>
          </cell>
          <cell r="BM143">
            <v>59</v>
          </cell>
          <cell r="BN143">
            <v>60</v>
          </cell>
          <cell r="BO143">
            <v>61</v>
          </cell>
          <cell r="BP143">
            <v>62</v>
          </cell>
          <cell r="BQ143">
            <v>63</v>
          </cell>
          <cell r="BR143">
            <v>64</v>
          </cell>
          <cell r="BS143">
            <v>65</v>
          </cell>
          <cell r="BT143">
            <v>66</v>
          </cell>
          <cell r="BU143">
            <v>67</v>
          </cell>
          <cell r="BV143">
            <v>68</v>
          </cell>
        </row>
        <row r="144">
          <cell r="A144" t="str">
            <v>PARA EL CALCULO DE LA TIR</v>
          </cell>
          <cell r="G144">
            <v>0</v>
          </cell>
          <cell r="H144">
            <v>0</v>
          </cell>
          <cell r="I144">
            <v>0</v>
          </cell>
          <cell r="J144">
            <v>0</v>
          </cell>
          <cell r="K144">
            <v>0</v>
          </cell>
          <cell r="L144">
            <v>0</v>
          </cell>
          <cell r="M144">
            <v>0</v>
          </cell>
          <cell r="N144">
            <v>0</v>
          </cell>
          <cell r="O144">
            <v>0</v>
          </cell>
          <cell r="P144">
            <v>0</v>
          </cell>
          <cell r="Q144">
            <v>0</v>
          </cell>
          <cell r="R144">
            <v>0</v>
          </cell>
          <cell r="S144">
            <v>0</v>
          </cell>
          <cell r="T144">
            <v>0</v>
          </cell>
          <cell r="U144">
            <v>0</v>
          </cell>
          <cell r="V144">
            <v>0</v>
          </cell>
          <cell r="W144">
            <v>0</v>
          </cell>
          <cell r="X144">
            <v>0</v>
          </cell>
          <cell r="Y144">
            <v>0</v>
          </cell>
          <cell r="Z144">
            <v>0</v>
          </cell>
          <cell r="AA144">
            <v>0</v>
          </cell>
          <cell r="AB144">
            <v>0</v>
          </cell>
          <cell r="AC144">
            <v>0</v>
          </cell>
          <cell r="AD144">
            <v>0</v>
          </cell>
          <cell r="AE144">
            <v>0</v>
          </cell>
          <cell r="AF144">
            <v>0</v>
          </cell>
          <cell r="AG144">
            <v>0</v>
          </cell>
          <cell r="AH144">
            <v>0</v>
          </cell>
          <cell r="AI144">
            <v>0</v>
          </cell>
          <cell r="AJ144">
            <v>0</v>
          </cell>
          <cell r="AK144">
            <v>0</v>
          </cell>
          <cell r="AL144">
            <v>0</v>
          </cell>
          <cell r="AM144">
            <v>0</v>
          </cell>
          <cell r="AN144">
            <v>0</v>
          </cell>
          <cell r="AO144">
            <v>0</v>
          </cell>
          <cell r="AP144">
            <v>0</v>
          </cell>
          <cell r="AQ144">
            <v>0</v>
          </cell>
          <cell r="AR144">
            <v>0</v>
          </cell>
          <cell r="AS144">
            <v>0</v>
          </cell>
          <cell r="AT144">
            <v>0</v>
          </cell>
          <cell r="AU144">
            <v>0</v>
          </cell>
          <cell r="AV144">
            <v>0</v>
          </cell>
          <cell r="AW144">
            <v>0</v>
          </cell>
          <cell r="AX144">
            <v>0</v>
          </cell>
          <cell r="AY144">
            <v>0</v>
          </cell>
          <cell r="AZ144">
            <v>0</v>
          </cell>
          <cell r="BA144">
            <v>0</v>
          </cell>
          <cell r="BB144">
            <v>0</v>
          </cell>
          <cell r="BC144">
            <v>0</v>
          </cell>
          <cell r="BD144">
            <v>0</v>
          </cell>
          <cell r="BE144">
            <v>0</v>
          </cell>
          <cell r="BF144">
            <v>0</v>
          </cell>
          <cell r="BG144">
            <v>0</v>
          </cell>
          <cell r="BH144">
            <v>0</v>
          </cell>
          <cell r="BI144">
            <v>0</v>
          </cell>
          <cell r="BJ144">
            <v>0</v>
          </cell>
          <cell r="BK144">
            <v>0</v>
          </cell>
          <cell r="BL144">
            <v>0</v>
          </cell>
          <cell r="BM144">
            <v>0</v>
          </cell>
          <cell r="BN144">
            <v>0</v>
          </cell>
          <cell r="BO144">
            <v>0</v>
          </cell>
          <cell r="BP144">
            <v>0</v>
          </cell>
          <cell r="BQ144">
            <v>0</v>
          </cell>
          <cell r="BR144">
            <v>0</v>
          </cell>
          <cell r="BS144">
            <v>0</v>
          </cell>
          <cell r="BT144">
            <v>0</v>
          </cell>
          <cell r="BU144">
            <v>0</v>
          </cell>
          <cell r="BV144">
            <v>0</v>
          </cell>
        </row>
        <row r="145">
          <cell r="A145" t="str">
            <v xml:space="preserve">Terreno </v>
          </cell>
          <cell r="D145">
            <v>17271456</v>
          </cell>
          <cell r="E145">
            <v>17271456</v>
          </cell>
          <cell r="F145">
            <v>17271456</v>
          </cell>
          <cell r="G145">
            <v>17271456</v>
          </cell>
        </row>
        <row r="146">
          <cell r="A146" t="str">
            <v>Intereses de terreno</v>
          </cell>
          <cell r="F146">
            <v>0</v>
          </cell>
        </row>
        <row r="147">
          <cell r="A147" t="str">
            <v>Bodegas Existentes</v>
          </cell>
          <cell r="D147">
            <v>12469000</v>
          </cell>
          <cell r="E147">
            <v>12469000</v>
          </cell>
          <cell r="F147">
            <v>12469000</v>
          </cell>
          <cell r="G147">
            <v>12469000</v>
          </cell>
        </row>
        <row r="148">
          <cell r="A148" t="str">
            <v>Superávit Mensual con terreno</v>
          </cell>
          <cell r="E148">
            <v>49769130.06375131</v>
          </cell>
          <cell r="F148">
            <v>52219923.888751425</v>
          </cell>
          <cell r="G148">
            <v>-29837576.310277376</v>
          </cell>
          <cell r="H148">
            <v>-97120.310277375553</v>
          </cell>
          <cell r="I148">
            <v>-97120.310277375553</v>
          </cell>
          <cell r="J148">
            <v>-369430.73527737556</v>
          </cell>
          <cell r="K148">
            <v>-97120.310277375553</v>
          </cell>
          <cell r="L148">
            <v>-552939.95527737553</v>
          </cell>
          <cell r="M148">
            <v>4064091.4670371553</v>
          </cell>
          <cell r="N148">
            <v>-442402.16080659506</v>
          </cell>
          <cell r="O148">
            <v>2067910.5783846756</v>
          </cell>
          <cell r="P148">
            <v>857617.65678163571</v>
          </cell>
          <cell r="Q148">
            <v>-180058.27762917127</v>
          </cell>
          <cell r="R148">
            <v>-2406172.902279322</v>
          </cell>
          <cell r="S148">
            <v>-3786272.4212335907</v>
          </cell>
          <cell r="T148">
            <v>-2338793.0975297531</v>
          </cell>
          <cell r="U148">
            <v>-2277721.4892570651</v>
          </cell>
          <cell r="V148">
            <v>-1498977.0161297112</v>
          </cell>
          <cell r="W148">
            <v>-2572509.3329358483</v>
          </cell>
          <cell r="X148">
            <v>-647813.35648020543</v>
          </cell>
          <cell r="Y148">
            <v>42761.425604315998</v>
          </cell>
          <cell r="Z148">
            <v>198980.88143927674</v>
          </cell>
          <cell r="AA148">
            <v>854180.443174346</v>
          </cell>
          <cell r="AB148">
            <v>2392815.8561397349</v>
          </cell>
          <cell r="AC148">
            <v>2097743.8111592345</v>
          </cell>
          <cell r="AD148">
            <v>-2113397.2567088427</v>
          </cell>
          <cell r="AE148">
            <v>-1204883.2183401319</v>
          </cell>
          <cell r="AF148">
            <v>-1048222.4355114836</v>
          </cell>
          <cell r="AG148">
            <v>-711306.85687796574</v>
          </cell>
          <cell r="AH148">
            <v>-1219532.1664729903</v>
          </cell>
          <cell r="AI148">
            <v>-638515.77606801502</v>
          </cell>
          <cell r="AJ148">
            <v>-602120.23566303984</v>
          </cell>
          <cell r="AK148">
            <v>-564113.39096812368</v>
          </cell>
          <cell r="AL148">
            <v>-528451.88918412151</v>
          </cell>
          <cell r="AM148">
            <v>-490785.20872819296</v>
          </cell>
          <cell r="AN148">
            <v>-487493.01979100204</v>
          </cell>
          <cell r="AO148">
            <v>-484200.83085381112</v>
          </cell>
          <cell r="AP148">
            <v>-480908.6419166202</v>
          </cell>
          <cell r="AQ148">
            <v>-394900.58167942916</v>
          </cell>
          <cell r="AR148">
            <v>-391608.39274223824</v>
          </cell>
          <cell r="AS148">
            <v>-388316.20380504732</v>
          </cell>
          <cell r="AT148">
            <v>-929644.86486785626</v>
          </cell>
          <cell r="AU148">
            <v>-381731.82593066548</v>
          </cell>
          <cell r="AV148">
            <v>-378439.63699347456</v>
          </cell>
          <cell r="AW148">
            <v>-375147.44805628364</v>
          </cell>
          <cell r="AX148">
            <v>-371855.2591190926</v>
          </cell>
          <cell r="AY148">
            <v>-368563.07018190168</v>
          </cell>
          <cell r="AZ148">
            <v>-365270.88124471076</v>
          </cell>
          <cell r="BA148">
            <v>-361978.69230751984</v>
          </cell>
          <cell r="BB148">
            <v>-358686.50337032904</v>
          </cell>
          <cell r="BC148">
            <v>-323992.33377063787</v>
          </cell>
          <cell r="BD148">
            <v>-322969.39837511361</v>
          </cell>
          <cell r="BE148">
            <v>-321946.46297958936</v>
          </cell>
          <cell r="BF148">
            <v>-865544.37758406508</v>
          </cell>
          <cell r="BG148">
            <v>-319900.59218854085</v>
          </cell>
          <cell r="BH148">
            <v>-318877.65679301659</v>
          </cell>
          <cell r="BI148">
            <v>-317854.72139749234</v>
          </cell>
          <cell r="BJ148">
            <v>-314562.5324603013</v>
          </cell>
          <cell r="BK148">
            <v>-311270.34352311038</v>
          </cell>
          <cell r="BL148">
            <v>-307978.15458591946</v>
          </cell>
          <cell r="BM148">
            <v>-304685.96564872854</v>
          </cell>
          <cell r="BN148">
            <v>-301393.77671153762</v>
          </cell>
          <cell r="BO148">
            <v>-270231.3303993466</v>
          </cell>
          <cell r="BP148">
            <v>-268073.76823298907</v>
          </cell>
          <cell r="BQ148">
            <v>-265916.20606663142</v>
          </cell>
          <cell r="BR148">
            <v>-808379.49390027393</v>
          </cell>
          <cell r="BS148">
            <v>-261601.08173391619</v>
          </cell>
          <cell r="BT148">
            <v>-259443.51956755854</v>
          </cell>
          <cell r="BU148">
            <v>-257285.95740120098</v>
          </cell>
          <cell r="BV148">
            <v>-253993.76846401006</v>
          </cell>
        </row>
        <row r="149">
          <cell r="A149" t="str">
            <v>Superávit acumulado con terreno</v>
          </cell>
          <cell r="F149">
            <v>52219923.888751425</v>
          </cell>
          <cell r="G149">
            <v>-29837576.310277376</v>
          </cell>
          <cell r="H149">
            <v>-29934696.620554753</v>
          </cell>
          <cell r="I149">
            <v>-30031816.930832129</v>
          </cell>
          <cell r="J149">
            <v>-30401247.666109506</v>
          </cell>
          <cell r="K149">
            <v>-30498367.976386882</v>
          </cell>
          <cell r="L149">
            <v>-31051307.931664258</v>
          </cell>
          <cell r="M149">
            <v>-26987216.464627102</v>
          </cell>
          <cell r="N149">
            <v>-27429618.625433698</v>
          </cell>
          <cell r="O149">
            <v>-25361708.047049023</v>
          </cell>
          <cell r="P149">
            <v>-24504090.390267387</v>
          </cell>
          <cell r="Q149">
            <v>-24684148.667896558</v>
          </cell>
          <cell r="R149">
            <v>-27090321.570175879</v>
          </cell>
          <cell r="S149">
            <v>-30876593.991409469</v>
          </cell>
          <cell r="T149">
            <v>-33215387.088939223</v>
          </cell>
          <cell r="U149">
            <v>-35493108.578196287</v>
          </cell>
          <cell r="V149">
            <v>-36992085.594325997</v>
          </cell>
          <cell r="W149">
            <v>-39564594.927261844</v>
          </cell>
          <cell r="X149">
            <v>-40212408.283742048</v>
          </cell>
          <cell r="Y149">
            <v>-40169646.858137734</v>
          </cell>
          <cell r="Z149">
            <v>-39970665.976698458</v>
          </cell>
          <cell r="AA149">
            <v>-39116485.533524111</v>
          </cell>
          <cell r="AB149">
            <v>-36723669.677384377</v>
          </cell>
          <cell r="AC149">
            <v>-34625925.866225138</v>
          </cell>
          <cell r="AD149">
            <v>-36739323.122933984</v>
          </cell>
          <cell r="AE149">
            <v>-37944206.341274112</v>
          </cell>
          <cell r="AF149">
            <v>-38992428.776785597</v>
          </cell>
          <cell r="AG149">
            <v>-39703735.633663565</v>
          </cell>
          <cell r="AH149">
            <v>-40923267.800136559</v>
          </cell>
          <cell r="AI149">
            <v>-41561783.576204576</v>
          </cell>
          <cell r="AJ149">
            <v>-42163903.811867617</v>
          </cell>
          <cell r="AK149">
            <v>-42728017.202835739</v>
          </cell>
          <cell r="AL149">
            <v>-43256469.092019863</v>
          </cell>
          <cell r="AM149">
            <v>-43747254.300748058</v>
          </cell>
          <cell r="AN149">
            <v>-44234747.320539057</v>
          </cell>
          <cell r="AO149">
            <v>-44718948.15139287</v>
          </cell>
          <cell r="AP149">
            <v>-45199856.793309487</v>
          </cell>
          <cell r="AQ149">
            <v>-45594757.374988914</v>
          </cell>
          <cell r="AR149">
            <v>-45986365.767731152</v>
          </cell>
          <cell r="AS149">
            <v>-46374681.971536197</v>
          </cell>
          <cell r="AT149">
            <v>-47304326.836404055</v>
          </cell>
          <cell r="AU149">
            <v>-47686058.662334718</v>
          </cell>
          <cell r="AV149">
            <v>-48064498.299328193</v>
          </cell>
          <cell r="AW149">
            <v>-48439645.747384474</v>
          </cell>
          <cell r="AX149">
            <v>-48811501.006503567</v>
          </cell>
          <cell r="AY149">
            <v>-49180064.076685466</v>
          </cell>
          <cell r="AZ149">
            <v>-49545334.957930177</v>
          </cell>
          <cell r="BA149">
            <v>-49907313.650237694</v>
          </cell>
          <cell r="BB149">
            <v>-50266000.153608024</v>
          </cell>
          <cell r="BC149">
            <v>-50589992.487378664</v>
          </cell>
          <cell r="BD149">
            <v>-50912961.885753781</v>
          </cell>
          <cell r="BE149">
            <v>-51234908.348733373</v>
          </cell>
          <cell r="BF149">
            <v>-52100452.726317436</v>
          </cell>
          <cell r="BG149">
            <v>-52420353.318505973</v>
          </cell>
          <cell r="BH149">
            <v>-52739230.975298986</v>
          </cell>
          <cell r="BI149">
            <v>-53057085.696696475</v>
          </cell>
          <cell r="BJ149">
            <v>-53371648.229156777</v>
          </cell>
          <cell r="BK149">
            <v>-53682918.572679885</v>
          </cell>
          <cell r="BL149">
            <v>-53990896.727265805</v>
          </cell>
          <cell r="BM149">
            <v>-54295582.692914531</v>
          </cell>
          <cell r="BN149">
            <v>-54596976.469626069</v>
          </cell>
          <cell r="BO149">
            <v>-54867207.800025418</v>
          </cell>
          <cell r="BP149">
            <v>-55135281.568258405</v>
          </cell>
          <cell r="BQ149">
            <v>-55401197.774325036</v>
          </cell>
          <cell r="BR149">
            <v>-56209577.268225312</v>
          </cell>
          <cell r="BS149">
            <v>-56471178.349959232</v>
          </cell>
          <cell r="BT149">
            <v>-56730621.869526789</v>
          </cell>
          <cell r="BU149">
            <v>-56987907.82692799</v>
          </cell>
          <cell r="BV149">
            <v>-57241901.595391996</v>
          </cell>
        </row>
        <row r="150">
          <cell r="G150">
            <v>1</v>
          </cell>
          <cell r="H150">
            <v>2</v>
          </cell>
          <cell r="I150">
            <v>3</v>
          </cell>
          <cell r="J150">
            <v>4</v>
          </cell>
          <cell r="K150">
            <v>5</v>
          </cell>
          <cell r="L150">
            <v>6</v>
          </cell>
          <cell r="M150">
            <v>7</v>
          </cell>
          <cell r="N150">
            <v>8</v>
          </cell>
          <cell r="O150">
            <v>9</v>
          </cell>
          <cell r="P150">
            <v>10</v>
          </cell>
          <cell r="Q150">
            <v>11</v>
          </cell>
          <cell r="R150">
            <v>12</v>
          </cell>
          <cell r="S150">
            <v>13</v>
          </cell>
          <cell r="T150">
            <v>14</v>
          </cell>
          <cell r="U150">
            <v>15</v>
          </cell>
          <cell r="V150">
            <v>16</v>
          </cell>
          <cell r="W150">
            <v>17</v>
          </cell>
          <cell r="X150">
            <v>18</v>
          </cell>
          <cell r="Y150">
            <v>19</v>
          </cell>
          <cell r="Z150">
            <v>20</v>
          </cell>
          <cell r="AA150">
            <v>21</v>
          </cell>
          <cell r="AB150">
            <v>22</v>
          </cell>
          <cell r="AC150">
            <v>23</v>
          </cell>
          <cell r="AD150">
            <v>24</v>
          </cell>
          <cell r="AE150">
            <v>25</v>
          </cell>
          <cell r="AF150">
            <v>26</v>
          </cell>
          <cell r="AG150">
            <v>27</v>
          </cell>
          <cell r="AH150">
            <v>28</v>
          </cell>
          <cell r="AI150">
            <v>29</v>
          </cell>
          <cell r="AJ150">
            <v>30</v>
          </cell>
          <cell r="AK150">
            <v>31</v>
          </cell>
          <cell r="AL150">
            <v>32</v>
          </cell>
          <cell r="AM150">
            <v>33</v>
          </cell>
          <cell r="AN150">
            <v>34</v>
          </cell>
          <cell r="AO150">
            <v>35</v>
          </cell>
          <cell r="AP150">
            <v>36</v>
          </cell>
          <cell r="AQ150">
            <v>37</v>
          </cell>
          <cell r="AR150">
            <v>38</v>
          </cell>
          <cell r="AS150">
            <v>39</v>
          </cell>
          <cell r="AT150">
            <v>40</v>
          </cell>
          <cell r="AU150">
            <v>41</v>
          </cell>
          <cell r="AV150">
            <v>42</v>
          </cell>
          <cell r="AW150">
            <v>43</v>
          </cell>
          <cell r="AX150">
            <v>44</v>
          </cell>
          <cell r="AY150">
            <v>45</v>
          </cell>
          <cell r="AZ150">
            <v>46</v>
          </cell>
          <cell r="BA150">
            <v>47</v>
          </cell>
          <cell r="BB150">
            <v>48</v>
          </cell>
          <cell r="BC150">
            <v>49</v>
          </cell>
          <cell r="BD150">
            <v>50</v>
          </cell>
          <cell r="BE150">
            <v>51</v>
          </cell>
          <cell r="BF150">
            <v>52</v>
          </cell>
          <cell r="BG150">
            <v>53</v>
          </cell>
          <cell r="BH150">
            <v>54</v>
          </cell>
          <cell r="BI150">
            <v>55</v>
          </cell>
          <cell r="BJ150">
            <v>56</v>
          </cell>
          <cell r="BK150">
            <v>57</v>
          </cell>
          <cell r="BL150">
            <v>58</v>
          </cell>
          <cell r="BM150">
            <v>59</v>
          </cell>
          <cell r="BN150">
            <v>60</v>
          </cell>
          <cell r="BO150">
            <v>61</v>
          </cell>
          <cell r="BP150">
            <v>62</v>
          </cell>
          <cell r="BQ150">
            <v>63</v>
          </cell>
          <cell r="BR150">
            <v>64</v>
          </cell>
          <cell r="BS150">
            <v>65</v>
          </cell>
          <cell r="BT150">
            <v>66</v>
          </cell>
          <cell r="BU150">
            <v>67</v>
          </cell>
          <cell r="BV150">
            <v>68</v>
          </cell>
        </row>
        <row r="151">
          <cell r="G151">
            <v>38718</v>
          </cell>
          <cell r="H151">
            <v>38749</v>
          </cell>
          <cell r="I151">
            <v>38777</v>
          </cell>
          <cell r="J151">
            <v>38808</v>
          </cell>
          <cell r="K151">
            <v>38838</v>
          </cell>
          <cell r="L151">
            <v>38869</v>
          </cell>
          <cell r="M151">
            <v>38899</v>
          </cell>
          <cell r="N151">
            <v>38930</v>
          </cell>
          <cell r="O151">
            <v>38961</v>
          </cell>
          <cell r="P151">
            <v>38991</v>
          </cell>
          <cell r="Q151">
            <v>39022</v>
          </cell>
          <cell r="R151">
            <v>39052</v>
          </cell>
          <cell r="S151">
            <v>39083</v>
          </cell>
          <cell r="T151">
            <v>39114</v>
          </cell>
          <cell r="U151">
            <v>39142</v>
          </cell>
          <cell r="V151">
            <v>39173</v>
          </cell>
          <cell r="W151">
            <v>39203</v>
          </cell>
          <cell r="X151">
            <v>39234</v>
          </cell>
          <cell r="Y151">
            <v>39264</v>
          </cell>
          <cell r="Z151">
            <v>39295</v>
          </cell>
          <cell r="AA151">
            <v>39326</v>
          </cell>
          <cell r="AB151">
            <v>39356</v>
          </cell>
          <cell r="AC151">
            <v>39387</v>
          </cell>
          <cell r="AD151">
            <v>39417</v>
          </cell>
          <cell r="AE151">
            <v>39448</v>
          </cell>
          <cell r="AF151">
            <v>39479</v>
          </cell>
          <cell r="AG151">
            <v>39508</v>
          </cell>
          <cell r="AH151">
            <v>39539</v>
          </cell>
          <cell r="AI151">
            <v>39569</v>
          </cell>
          <cell r="AJ151">
            <v>39600</v>
          </cell>
          <cell r="AK151">
            <v>39630</v>
          </cell>
          <cell r="AL151">
            <v>39661</v>
          </cell>
          <cell r="AM151">
            <v>39692</v>
          </cell>
          <cell r="AN151">
            <v>39722</v>
          </cell>
          <cell r="AO151">
            <v>39753</v>
          </cell>
          <cell r="AP151">
            <v>39783</v>
          </cell>
          <cell r="AQ151">
            <v>39814</v>
          </cell>
          <cell r="AR151">
            <v>39845</v>
          </cell>
          <cell r="AS151">
            <v>39873</v>
          </cell>
          <cell r="AT151">
            <v>39904</v>
          </cell>
          <cell r="AU151">
            <v>39934</v>
          </cell>
          <cell r="AV151">
            <v>39965</v>
          </cell>
          <cell r="AW151">
            <v>39995</v>
          </cell>
          <cell r="AX151">
            <v>40026</v>
          </cell>
          <cell r="AY151">
            <v>40057</v>
          </cell>
          <cell r="AZ151">
            <v>40087</v>
          </cell>
          <cell r="BA151">
            <v>40118</v>
          </cell>
          <cell r="BB151">
            <v>40148</v>
          </cell>
          <cell r="BC151">
            <v>40179</v>
          </cell>
          <cell r="BD151">
            <v>40210</v>
          </cell>
          <cell r="BE151">
            <v>40238</v>
          </cell>
          <cell r="BF151">
            <v>40269</v>
          </cell>
          <cell r="BG151">
            <v>40299</v>
          </cell>
          <cell r="BH151">
            <v>40330</v>
          </cell>
          <cell r="BI151">
            <v>40360</v>
          </cell>
          <cell r="BJ151">
            <v>40391</v>
          </cell>
          <cell r="BK151">
            <v>40422</v>
          </cell>
          <cell r="BL151">
            <v>40452</v>
          </cell>
          <cell r="BM151">
            <v>40483</v>
          </cell>
          <cell r="BN151">
            <v>40513</v>
          </cell>
          <cell r="BO151">
            <v>40544</v>
          </cell>
          <cell r="BP151">
            <v>40575</v>
          </cell>
          <cell r="BQ151">
            <v>40603</v>
          </cell>
          <cell r="BR151">
            <v>40634</v>
          </cell>
          <cell r="BS151">
            <v>40664</v>
          </cell>
          <cell r="BT151">
            <v>40695</v>
          </cell>
          <cell r="BU151">
            <v>40725</v>
          </cell>
          <cell r="BV151">
            <v>40756</v>
          </cell>
        </row>
        <row r="152">
          <cell r="A152" t="str">
            <v>CIFRAS EN MILES DE PESOS</v>
          </cell>
        </row>
        <row r="153">
          <cell r="A153" t="str">
            <v>DEVOLVIENDO LOS DICS A LOS USUARIOS</v>
          </cell>
        </row>
        <row r="154">
          <cell r="A154" t="str">
            <v>Capital de Trabajo Requerido sin Terreno</v>
          </cell>
          <cell r="B154">
            <v>30769612.180841047</v>
          </cell>
        </row>
        <row r="155">
          <cell r="A155" t="str">
            <v>Capital de Trabajo Requerido CON Terreno</v>
          </cell>
          <cell r="B155">
            <v>30769612.180841047</v>
          </cell>
        </row>
        <row r="156">
          <cell r="A156" t="str">
            <v>Mes Pico</v>
          </cell>
          <cell r="B156">
            <v>100</v>
          </cell>
        </row>
        <row r="157">
          <cell r="A157" t="str">
            <v>Utilidad</v>
          </cell>
          <cell r="B157">
            <v>79509586.06375131</v>
          </cell>
        </row>
        <row r="158">
          <cell r="A158" t="str">
            <v>Margen de Utilidad</v>
          </cell>
          <cell r="B158">
            <v>0.36736465208481794</v>
          </cell>
        </row>
        <row r="159">
          <cell r="A159" t="str">
            <v>T.I.R. Socios Mensual</v>
          </cell>
          <cell r="B159">
            <v>5.0315148625356921E-3</v>
          </cell>
        </row>
        <row r="160">
          <cell r="A160" t="str">
            <v>T.I.R.  Socios Anual</v>
          </cell>
          <cell r="B160">
            <v>6.2077386807678492E-2</v>
          </cell>
        </row>
        <row r="161">
          <cell r="A161" t="str">
            <v>Credito a Constructor</v>
          </cell>
          <cell r="B161">
            <v>65354502</v>
          </cell>
        </row>
        <row r="162">
          <cell r="A162" t="str">
            <v>Credito a Constructor sobre / CD + Terreno</v>
          </cell>
          <cell r="B162">
            <v>0.83418275837104405</v>
          </cell>
        </row>
        <row r="163">
          <cell r="A163" t="str">
            <v>Terreno</v>
          </cell>
          <cell r="B163">
            <v>17271456</v>
          </cell>
        </row>
        <row r="164">
          <cell r="A164" t="str">
            <v>% Terreno respecto a las Ventas</v>
          </cell>
          <cell r="B164">
            <v>0.16065251862135024</v>
          </cell>
        </row>
      </sheetData>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items"/>
      <sheetName val="PR 1"/>
      <sheetName val="PUNITARIOS PARA 241201 2S"/>
      <sheetName val="ESTADO RED TEC"/>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FORMULA"/>
      <sheetName val="A.P.U"/>
      <sheetName val="REC-COD,"/>
      <sheetName val="Presup_Cancha"/>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Bajadas"/>
      <sheetName val="NARIÑO"/>
      <sheetName val="PUNITARIOS_PARA_241201_2S10"/>
      <sheetName val="PR_110"/>
      <sheetName val="ESTADO_RED_TEC10"/>
      <sheetName val="PREACTA_1010"/>
      <sheetName val="PREACTA_910"/>
      <sheetName val="Lp"/>
      <sheetName val="CLASIFICACION"/>
      <sheetName val="LISTA DE PRECIOS"/>
      <sheetName val="062"/>
      <sheetName val="Listado"/>
      <sheetName val="Requisición1"/>
      <sheetName val=" Liquidacion de Obra por Tramos"/>
      <sheetName val="2,2,6,1 Pilotes 0,30"/>
      <sheetName val="5. ELECTRICO"/>
      <sheetName val="APU NO PREVISTO"/>
      <sheetName val="PPTA (3)"/>
      <sheetName val="PPTA (2)"/>
      <sheetName val="PPTA"/>
      <sheetName val="FINANC"/>
      <sheetName val="skj452"/>
      <sheetName val="ita878"/>
      <sheetName val="aea-944"/>
      <sheetName val="dub-823"/>
      <sheetName val="gpi 526"/>
      <sheetName val="xxj617"/>
      <sheetName val="sng_855"/>
      <sheetName val="vea 374"/>
      <sheetName val="hfb024"/>
      <sheetName val="paj825"/>
      <sheetName val="TODAS"/>
      <sheetName val="TRAPMO"/>
      <sheetName val="UNITARIOS"/>
      <sheetName val="THE"/>
      <sheetName val="ATHE"/>
      <sheetName val="BALANCE"/>
      <sheetName val="ITEMS NO REVISTOS"/>
      <sheetName val="APU ELECTRICOS"/>
      <sheetName val="CONT_ADI"/>
      <sheetName val="SAL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Summary"/>
      <sheetName val="CODCONST"/>
      <sheetName val="7.1.8.1.1"/>
      <sheetName val="c2_5y2_6"/>
      <sheetName val="c2_5y2_62"/>
      <sheetName val="c2_5y2_61"/>
      <sheetName val="c2_5y2_63"/>
      <sheetName val="c2_5y2_65"/>
      <sheetName val="c2_5y2_64"/>
      <sheetName val="c2_5y2_66"/>
      <sheetName val="c2_5y2_67"/>
      <sheetName val="c2_5y2_68"/>
      <sheetName val="c2_5y2_69"/>
      <sheetName val="c2_5y2_610"/>
      <sheetName val="PREACTA_61"/>
      <sheetName val="A_P_U1"/>
      <sheetName val="A_P_U"/>
      <sheetName val="OCTUBRE"/>
      <sheetName val="PERSONAL"/>
      <sheetName val="Tarifa MT"/>
      <sheetName val="PREACTA Y CONTRATISTAS"/>
      <sheetName val="DEST. MEDIOS"/>
      <sheetName val="COMBUASF"/>
      <sheetName val="BALCRUDO"/>
      <sheetName val="CARGASPROC."/>
      <sheetName val="G L P  FINAL"/>
      <sheetName val="OBRAS SES"/>
      <sheetName val="mdo"/>
      <sheetName val="equip"/>
      <sheetName val="mat"/>
      <sheetName val="CIRCUITOS CODENSA"/>
      <sheetName val="Hoja2"/>
      <sheetName val="Cuadr."/>
      <sheetName val="PUNITARIOS PARA 241201 2S.xls"/>
      <sheetName val="inst"/>
      <sheetName val="Poblacion"/>
      <sheetName val="devdics"/>
      <sheetName val="Estado Resumen"/>
      <sheetName val="costos oficina"/>
      <sheetName val="costos campamento"/>
      <sheetName val="días habiles 2015"/>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materiales"/>
      <sheetName val="otros"/>
      <sheetName val="Bases 2A"/>
      <sheetName val="@RISK - Correlaciones"/>
      <sheetName val="PLAN DE INVERSION ANTICIPO"/>
      <sheetName val="inv mensual"/>
      <sheetName val="borrador flujo inv"/>
      <sheetName val="social-ambiental"/>
      <sheetName val="AU"/>
      <sheetName val="Acta"/>
      <sheetName val="Proveedores y acreedores"/>
      <sheetName val="c2_5y2_613"/>
      <sheetName val="c2_5y2_612"/>
      <sheetName val="c2_5y2_611"/>
      <sheetName val="ESTADO_RED_TEC14"/>
      <sheetName val="PUNITARIOS_PARA_241201_2S14"/>
      <sheetName val="PR_114"/>
      <sheetName val="PREACTA_1014"/>
      <sheetName val="PREACTA_914"/>
      <sheetName val="c2_5y2_614"/>
      <sheetName val="PREACTA_63"/>
      <sheetName val="TABLA_20083"/>
      <sheetName val="TABLAS"/>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REAJUSTESACTA1PROVI"/>
      <sheetName val="Input"/>
      <sheetName val="bd100-45-p1"/>
      <sheetName val="PTAR ANDES"/>
      <sheetName val="BASE"/>
      <sheetName val="CHINCHINA FINAL . A CEROS"/>
      <sheetName val="Memoria de calculo"/>
      <sheetName val="ACTA MODIFICACIÓN CIVIL"/>
      <sheetName val="mi"/>
      <sheetName val="Conto economico"/>
      <sheetName val="M.Obra"/>
      <sheetName val="5__ELECTRICO"/>
      <sheetName val="2,2,6,1_Pilotes_0,30"/>
      <sheetName val="APU_NO_PREVISTO"/>
      <sheetName val="PPTA_(3)"/>
      <sheetName val="PPTA_(2)"/>
      <sheetName val="7_1_8_1_1"/>
      <sheetName val="gpi_526"/>
      <sheetName val="vea_374"/>
      <sheetName val="Tarifa_MT"/>
      <sheetName val="ITEMS_NO_REVISTOS"/>
      <sheetName val="APU_ELECTRICOS"/>
      <sheetName val="CIRCUITOS_CODENSA"/>
      <sheetName val="glvc"/>
      <sheetName val="MATERIAL"/>
      <sheetName val="CUMPLIMIENTO"/>
      <sheetName val="precios-básicos2002"/>
      <sheetName val="for 6"/>
      <sheetName val="APU"/>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refreshError="1"/>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ow r="48">
          <cell r="E48">
            <v>0</v>
          </cell>
        </row>
      </sheetData>
      <sheetData sheetId="113">
        <row r="48">
          <cell r="E48">
            <v>0</v>
          </cell>
        </row>
      </sheetData>
      <sheetData sheetId="114"/>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ow r="48">
          <cell r="E48">
            <v>0</v>
          </cell>
        </row>
      </sheetData>
      <sheetData sheetId="133"/>
      <sheetData sheetId="134"/>
      <sheetData sheetId="135" refreshError="1"/>
      <sheetData sheetId="136" refreshError="1"/>
      <sheetData sheetId="137" refreshError="1"/>
      <sheetData sheetId="138"/>
      <sheetData sheetId="139"/>
      <sheetData sheetId="140"/>
      <sheetData sheetId="141"/>
      <sheetData sheetId="142"/>
      <sheetData sheetId="143" refreshError="1"/>
      <sheetData sheetId="144"/>
      <sheetData sheetId="145" refreshError="1"/>
      <sheetData sheetId="146"/>
      <sheetData sheetId="147"/>
      <sheetData sheetId="148"/>
      <sheetData sheetId="149"/>
      <sheetData sheetId="150"/>
      <sheetData sheetId="151" refreshError="1"/>
      <sheetData sheetId="152" refreshError="1"/>
      <sheetData sheetId="153" refreshError="1"/>
      <sheetData sheetId="154" refreshError="1"/>
      <sheetData sheetId="155" refreshError="1"/>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refreshError="1"/>
      <sheetData sheetId="241" refreshError="1"/>
      <sheetData sheetId="242" refreshError="1"/>
      <sheetData sheetId="243" refreshError="1"/>
      <sheetData sheetId="244" refreshError="1"/>
      <sheetData sheetId="245" refreshError="1"/>
      <sheetData sheetId="246" refreshError="1"/>
      <sheetData sheetId="247"/>
      <sheetData sheetId="248"/>
      <sheetData sheetId="249" refreshError="1"/>
      <sheetData sheetId="250" refreshError="1"/>
      <sheetData sheetId="251"/>
      <sheetData sheetId="252"/>
      <sheetData sheetId="253"/>
      <sheetData sheetId="254"/>
      <sheetData sheetId="255"/>
      <sheetData sheetId="256"/>
      <sheetData sheetId="257"/>
      <sheetData sheetId="258"/>
      <sheetData sheetId="259"/>
      <sheetData sheetId="260"/>
      <sheetData sheetId="261"/>
      <sheetData sheetId="262" refreshError="1"/>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efreshError="1"/>
      <sheetData sheetId="321" refreshError="1"/>
      <sheetData sheetId="322" refreshError="1"/>
      <sheetData sheetId="323" refreshError="1"/>
      <sheetData sheetId="324" refreshError="1"/>
      <sheetData sheetId="325" refreshError="1"/>
      <sheetData sheetId="326"/>
      <sheetData sheetId="327">
        <row r="48">
          <cell r="E48">
            <v>0</v>
          </cell>
        </row>
      </sheetData>
      <sheetData sheetId="328" refreshError="1"/>
      <sheetData sheetId="329" refreshError="1"/>
      <sheetData sheetId="330" refreshError="1"/>
      <sheetData sheetId="331" refreshError="1"/>
      <sheetData sheetId="332"/>
      <sheetData sheetId="333"/>
      <sheetData sheetId="334"/>
      <sheetData sheetId="335">
        <row r="48">
          <cell r="E48">
            <v>0</v>
          </cell>
        </row>
      </sheetData>
      <sheetData sheetId="336"/>
      <sheetData sheetId="337"/>
      <sheetData sheetId="338"/>
      <sheetData sheetId="339"/>
      <sheetData sheetId="340"/>
      <sheetData sheetId="341"/>
      <sheetData sheetId="342"/>
      <sheetData sheetId="343"/>
      <sheetData sheetId="344" refreshError="1"/>
      <sheetData sheetId="345"/>
      <sheetData sheetId="346" refreshError="1"/>
      <sheetData sheetId="347" refreshError="1"/>
      <sheetData sheetId="348" refreshError="1"/>
      <sheetData sheetId="349"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 val="INF NOV-DIC_2"/>
      <sheetName val="ANEXO 7"/>
      <sheetName val="BASES"/>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c2.5y2.6"/>
      <sheetName val="C.LABORALES"/>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 sheetId="12"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Cuadro p. Capital Vs estimado"/>
      <sheetName val="Presup_Cancha"/>
      <sheetName val="CRA.MODI"/>
      <sheetName val="Listas"/>
      <sheetName val="AASHTO"/>
      <sheetName val="INV"/>
      <sheetName val="1,01"/>
      <sheetName val="PROGR_2"/>
      <sheetName val="PROGR_3"/>
      <sheetName val="UNIT."/>
      <sheetName val="glvc"/>
      <sheetName val="Lista APU"/>
      <sheetName val="A__P__U_"/>
      <sheetName val="ACTA_DE_MODIFICACION__(2)"/>
      <sheetName val="A__P__U_1"/>
      <sheetName val="ACTA_DE_MODIFICACION__(2)1"/>
    </sheetNames>
    <sheetDataSet>
      <sheetData sheetId="0">
        <row r="3">
          <cell r="A3" t="str">
            <v>COD</v>
          </cell>
        </row>
      </sheetData>
      <sheetData sheetId="1">
        <row r="3">
          <cell r="A3" t="str">
            <v>COD</v>
          </cell>
        </row>
      </sheetData>
      <sheetData sheetId="2">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 sheetId="31"/>
      <sheetData sheetId="32"/>
      <sheetData sheetId="33" refreshError="1"/>
      <sheetData sheetId="34" refreshError="1"/>
      <sheetData sheetId="35" refreshError="1"/>
      <sheetData sheetId="36"/>
      <sheetData sheetId="37"/>
      <sheetData sheetId="38"/>
      <sheetData sheetId="39"/>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BASE"/>
      <sheetName val="PRESUPUESTOAIU"/>
      <sheetName val="INDICE AIU"/>
      <sheetName val="INDICE"/>
      <sheetName val="ANÁLISIS DEL AIU"/>
      <sheetName val="PRESUPUESTO"/>
      <sheetName val="FACTOR PRESTACIONAL"/>
      <sheetName val="CANT"/>
      <sheetName val="MEMORIA DE CANTIDADES"/>
      <sheetName val="LISTA DE PRECIOS"/>
      <sheetName val="ESP101"/>
      <sheetName val="ESP102"/>
      <sheetName val="PMA"/>
      <sheetName val="PMT"/>
      <sheetName val="ESP103"/>
      <sheetName val="ESP104"/>
      <sheetName val="ESP105"/>
      <sheetName val="ESP106"/>
      <sheetName val="ESP107"/>
      <sheetName val="ESP108"/>
      <sheetName val="ESP109"/>
      <sheetName val="ESP110"/>
      <sheetName val="ESP111"/>
      <sheetName val="ESP112"/>
      <sheetName val="ESP113"/>
      <sheetName val="ESP114"/>
      <sheetName val="ESP115"/>
      <sheetName val="ESP201"/>
      <sheetName val="ESP202"/>
      <sheetName val="ESP203"/>
      <sheetName val="ESP301"/>
      <sheetName val="ESP302"/>
      <sheetName val="ESP303"/>
      <sheetName val="ESP304"/>
      <sheetName val="ESP401"/>
      <sheetName val="ESP402"/>
      <sheetName val="ESP403"/>
      <sheetName val="ESP404"/>
      <sheetName val="ESP405"/>
      <sheetName val="ESP406"/>
      <sheetName val="ESP407"/>
      <sheetName val="ESP408"/>
      <sheetName val="ESP409"/>
      <sheetName val="ESP410"/>
      <sheetName val="ESP411"/>
      <sheetName val="ESP501"/>
      <sheetName val="ESP413"/>
      <sheetName val="ESP414"/>
      <sheetName val="ESP415"/>
      <sheetName val="ESP416"/>
      <sheetName val="ESP417"/>
      <sheetName val="ESP502"/>
      <sheetName val="ESP503"/>
      <sheetName val="ESP504"/>
      <sheetName val="ESP505"/>
      <sheetName val="ESP506"/>
      <sheetName val="ESP507"/>
      <sheetName val="ESP508"/>
      <sheetName val="ESP509"/>
      <sheetName val="ESP511"/>
      <sheetName val="ESP512"/>
      <sheetName val="ESP513"/>
      <sheetName val="ESP514"/>
      <sheetName val="ESP515"/>
      <sheetName val="ESP516"/>
      <sheetName val="ESP517"/>
      <sheetName val="ESP518"/>
      <sheetName val="ESP519"/>
      <sheetName val="ESP520"/>
      <sheetName val="ESP522"/>
      <sheetName val="ESP523"/>
      <sheetName val="ESP601"/>
      <sheetName val="ESP510"/>
      <sheetName val="ESP525"/>
      <sheetName val="ESP605"/>
      <sheetName val="ESP606"/>
      <sheetName val="ESP607"/>
      <sheetName val="ESP608"/>
      <sheetName val="ESP609"/>
      <sheetName val="ESP610"/>
      <sheetName val="ESP611"/>
      <sheetName val="ESP612"/>
      <sheetName val="ESP613"/>
      <sheetName val="ESP614"/>
      <sheetName val="ESP615"/>
      <sheetName val="ESP616"/>
      <sheetName val="ESP617"/>
      <sheetName val="ESP618"/>
      <sheetName val="ESP619"/>
      <sheetName val="ESP620"/>
      <sheetName val="ESP621"/>
      <sheetName val="ESP622"/>
      <sheetName val="ESP623"/>
      <sheetName val="ESP624"/>
      <sheetName val="ESP702"/>
      <sheetName val="ESP705"/>
      <sheetName val="ESP706"/>
      <sheetName val="ESP707"/>
      <sheetName val="ESP708"/>
      <sheetName val="ESP709"/>
      <sheetName val="ESP710"/>
      <sheetName val="ESP711"/>
      <sheetName val="ESP712"/>
      <sheetName val="ESP713"/>
      <sheetName val="ESP715"/>
      <sheetName val="ESP716"/>
      <sheetName val="ESP717"/>
      <sheetName val="ESP718"/>
      <sheetName val="ESP719"/>
      <sheetName val="ESP720"/>
      <sheetName val="ESP801"/>
      <sheetName val="ESP802"/>
      <sheetName val="ESP803"/>
      <sheetName val="ESP804"/>
      <sheetName val="ESP805"/>
      <sheetName val="ESP806"/>
      <sheetName val="ESP807"/>
      <sheetName val="ESP808"/>
      <sheetName val="ESP810"/>
      <sheetName val="ESP811"/>
      <sheetName val="ESP812"/>
      <sheetName val="ESP813"/>
      <sheetName val="ESP814"/>
      <sheetName val="ESP815"/>
      <sheetName val="ESP816"/>
      <sheetName val="ESP817"/>
      <sheetName val="ESP818"/>
      <sheetName val="ESP819"/>
      <sheetName val="ESP820"/>
      <sheetName val="ESP821"/>
      <sheetName val="ESP822"/>
      <sheetName val="ESP901"/>
      <sheetName val="ESP902"/>
      <sheetName val="ESP903"/>
      <sheetName val="ESP 904"/>
      <sheetName val="BASE 1"/>
      <sheetName val="BASE2"/>
      <sheetName val="BASE3"/>
      <sheetName val="BASE4"/>
      <sheetName val="BASE5"/>
      <sheetName val="BASE6"/>
      <sheetName val="BASE7"/>
      <sheetName val="BASE8"/>
      <sheetName val="BASE9"/>
      <sheetName val="BASE10"/>
      <sheetName val="BASE11"/>
      <sheetName val="BASE12"/>
      <sheetName val="BASE13"/>
      <sheetName val="ESP904"/>
      <sheetName val="ESP1004"/>
      <sheetName val="ESP1005"/>
      <sheetName val="ESP1006"/>
      <sheetName val="ESP1007"/>
      <sheetName val="ESP1008"/>
      <sheetName val="ESP1009"/>
      <sheetName val="ESP1010"/>
      <sheetName val="ESP1011"/>
      <sheetName val="ESP1012"/>
      <sheetName val="ESP1013"/>
      <sheetName val="ESP1014"/>
      <sheetName val="ESP1015"/>
      <sheetName val="ESP1016"/>
      <sheetName val="ESP1017"/>
      <sheetName val="ESP1018"/>
      <sheetName val="ESP1019"/>
      <sheetName val="ESP1020"/>
      <sheetName val="ESP1021"/>
      <sheetName val="ESP1022"/>
      <sheetName val="ESP1023"/>
      <sheetName val="ESP1024"/>
      <sheetName val="ESP1025"/>
      <sheetName val="ESP1026"/>
      <sheetName val="ESP1027"/>
      <sheetName val="ESP1028"/>
      <sheetName val="ESP1029"/>
      <sheetName val="ESP1030"/>
      <sheetName val="ESP1031"/>
      <sheetName val="ESP1032"/>
      <sheetName val="ESP1033"/>
      <sheetName val="ESP1034"/>
      <sheetName val="ESP1035"/>
      <sheetName val="ESP1036"/>
      <sheetName val="ESP1037"/>
      <sheetName val="ESP1038"/>
      <sheetName val="ESP1039"/>
      <sheetName val="ESP1040"/>
      <sheetName val="ESP1041"/>
      <sheetName val="ESP1042"/>
      <sheetName val="ESP1043"/>
      <sheetName val="ESP1044"/>
    </sheetNames>
    <sheetDataSet>
      <sheetData sheetId="0" refreshError="1"/>
      <sheetData sheetId="1" refreshError="1"/>
      <sheetData sheetId="2" refreshError="1"/>
      <sheetData sheetId="3"/>
      <sheetData sheetId="4"/>
      <sheetData sheetId="5">
        <row r="2">
          <cell r="B2" t="str">
            <v>CONSTRUCCIÓN DE OBRAS  DE PROTECCIÓN Y REDUCCIÓN DEL RIESGO DE EROSIÓN E INUNDACIÓN EN LA RIBERA DEL CAÑO CHIMALITO, EN EL MUNICIPIO DE  LORICA, CORDOBA</v>
          </cell>
        </row>
        <row r="119">
          <cell r="G119">
            <v>0.05</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9" tint="-0.249977111117893"/>
  </sheetPr>
  <dimension ref="A1:L28"/>
  <sheetViews>
    <sheetView topLeftCell="A14" zoomScale="130" zoomScaleNormal="130" zoomScaleSheetLayoutView="130" workbookViewId="0">
      <selection activeCell="C31" sqref="C31"/>
    </sheetView>
  </sheetViews>
  <sheetFormatPr baseColWidth="10" defaultRowHeight="15"/>
  <cols>
    <col min="1" max="1" width="26.42578125" style="10" customWidth="1"/>
    <col min="2" max="2" width="7.7109375" style="10" customWidth="1"/>
    <col min="3" max="3" width="10.85546875" style="10" customWidth="1"/>
    <col min="4" max="4" width="14.140625" style="10" customWidth="1"/>
    <col min="5" max="5" width="11.42578125" style="10" customWidth="1"/>
    <col min="6" max="6" width="12.7109375" style="10" customWidth="1"/>
    <col min="7" max="7" width="11.42578125" style="10"/>
    <col min="8" max="8" width="12.28515625" style="10" customWidth="1"/>
    <col min="9" max="9" width="11.5703125" style="10" customWidth="1"/>
    <col min="10" max="10" width="13.140625" style="10" customWidth="1"/>
    <col min="11" max="11" width="14.140625" style="10" bestFit="1" customWidth="1"/>
    <col min="12" max="12" width="12.42578125" style="10" customWidth="1"/>
    <col min="13" max="16384" width="11.42578125" style="10"/>
  </cols>
  <sheetData>
    <row r="1" spans="1:12">
      <c r="A1" s="520" t="s">
        <v>23</v>
      </c>
      <c r="B1" s="521"/>
      <c r="C1" s="521"/>
      <c r="D1" s="521"/>
      <c r="E1" s="521"/>
      <c r="F1" s="521"/>
      <c r="G1" s="521"/>
      <c r="H1" s="521"/>
      <c r="I1" s="521"/>
      <c r="J1" s="521"/>
      <c r="K1" s="521"/>
      <c r="L1" s="522"/>
    </row>
    <row r="2" spans="1:12" ht="27.75" customHeight="1">
      <c r="A2" s="179" t="s">
        <v>143</v>
      </c>
      <c r="B2" s="180" t="s">
        <v>62</v>
      </c>
      <c r="C2" s="176" t="s">
        <v>145</v>
      </c>
      <c r="D2" s="180" t="s">
        <v>144</v>
      </c>
      <c r="E2" s="176" t="s">
        <v>146</v>
      </c>
      <c r="F2" s="180" t="s">
        <v>264</v>
      </c>
      <c r="G2" s="176"/>
      <c r="H2" s="176"/>
      <c r="I2" s="181"/>
      <c r="J2" s="181"/>
      <c r="K2" s="181"/>
      <c r="L2" s="182" t="s">
        <v>54</v>
      </c>
    </row>
    <row r="3" spans="1:12">
      <c r="A3" s="183" t="s">
        <v>147</v>
      </c>
      <c r="B3" s="184" t="s">
        <v>63</v>
      </c>
      <c r="C3" s="185">
        <f>ROUND(7563*1.19,0)</f>
        <v>9000</v>
      </c>
      <c r="D3" s="185">
        <v>9900</v>
      </c>
      <c r="E3" s="185">
        <v>10472</v>
      </c>
      <c r="F3" s="185">
        <f>5500*2</f>
        <v>11000</v>
      </c>
      <c r="G3" s="185"/>
      <c r="H3" s="185"/>
      <c r="I3" s="186"/>
      <c r="J3" s="186"/>
      <c r="K3" s="186"/>
      <c r="L3" s="187">
        <f>ROUND(AVERAGE(C3:K3),0)</f>
        <v>10093</v>
      </c>
    </row>
    <row r="4" spans="1:12" ht="15.75" thickBot="1">
      <c r="A4" s="305" t="s">
        <v>148</v>
      </c>
      <c r="B4" s="191" t="s">
        <v>265</v>
      </c>
      <c r="C4" s="192">
        <f>ROUND(2605*1.19,0)/65</f>
        <v>47.692307692307693</v>
      </c>
      <c r="D4" s="192">
        <v>99</v>
      </c>
      <c r="E4" s="192"/>
      <c r="F4" s="192">
        <v>25.333333333333332</v>
      </c>
      <c r="G4" s="192"/>
      <c r="H4" s="192"/>
      <c r="I4" s="306"/>
      <c r="J4" s="306"/>
      <c r="K4" s="306"/>
      <c r="L4" s="194">
        <f>ROUND(AVERAGE(C4:K4),0)</f>
        <v>57</v>
      </c>
    </row>
    <row r="5" spans="1:12" ht="9.75" customHeight="1" thickBot="1">
      <c r="A5" s="523"/>
      <c r="B5" s="524"/>
      <c r="C5" s="524"/>
      <c r="D5" s="524"/>
      <c r="E5" s="524"/>
      <c r="F5" s="524"/>
      <c r="G5" s="524"/>
      <c r="H5" s="524"/>
      <c r="I5" s="524"/>
      <c r="J5" s="524"/>
      <c r="K5" s="524"/>
      <c r="L5" s="525"/>
    </row>
    <row r="6" spans="1:12">
      <c r="A6" s="520" t="s">
        <v>23</v>
      </c>
      <c r="B6" s="521"/>
      <c r="C6" s="521"/>
      <c r="D6" s="521"/>
      <c r="E6" s="521"/>
      <c r="F6" s="521"/>
      <c r="G6" s="521"/>
      <c r="H6" s="521"/>
      <c r="I6" s="521"/>
      <c r="J6" s="521"/>
      <c r="K6" s="521"/>
      <c r="L6" s="522"/>
    </row>
    <row r="7" spans="1:12" ht="22.5">
      <c r="A7" s="179" t="s">
        <v>143</v>
      </c>
      <c r="B7" s="180" t="s">
        <v>62</v>
      </c>
      <c r="C7" s="176" t="s">
        <v>272</v>
      </c>
      <c r="D7" s="176" t="s">
        <v>286</v>
      </c>
      <c r="E7" s="176" t="s">
        <v>286</v>
      </c>
      <c r="F7" s="176" t="s">
        <v>286</v>
      </c>
      <c r="G7" s="176" t="s">
        <v>163</v>
      </c>
      <c r="H7" s="176" t="s">
        <v>289</v>
      </c>
      <c r="I7" s="176" t="s">
        <v>289</v>
      </c>
      <c r="J7" s="176" t="s">
        <v>273</v>
      </c>
      <c r="K7" s="176" t="s">
        <v>164</v>
      </c>
      <c r="L7" s="182" t="s">
        <v>54</v>
      </c>
    </row>
    <row r="8" spans="1:12">
      <c r="A8" s="188" t="s">
        <v>165</v>
      </c>
      <c r="B8" s="184" t="s">
        <v>14</v>
      </c>
      <c r="C8" s="177">
        <v>184911</v>
      </c>
      <c r="D8" s="177">
        <v>195000</v>
      </c>
      <c r="E8" s="177">
        <v>170000</v>
      </c>
      <c r="F8" s="177">
        <v>150000</v>
      </c>
      <c r="G8" s="178">
        <v>187300</v>
      </c>
      <c r="H8" s="178">
        <v>185000</v>
      </c>
      <c r="I8" s="178">
        <v>164000</v>
      </c>
      <c r="J8" s="178">
        <f>129832*1.19</f>
        <v>154500.07999999999</v>
      </c>
      <c r="K8" s="178">
        <v>150000</v>
      </c>
      <c r="L8" s="187">
        <f>ROUND(AVERAGE(C8:K8),0)</f>
        <v>171190</v>
      </c>
    </row>
    <row r="9" spans="1:12">
      <c r="A9" s="188" t="s">
        <v>166</v>
      </c>
      <c r="B9" s="184" t="s">
        <v>83</v>
      </c>
      <c r="C9" s="177">
        <v>10209</v>
      </c>
      <c r="D9" s="177">
        <v>12000</v>
      </c>
      <c r="E9" s="177"/>
      <c r="F9" s="177"/>
      <c r="G9" s="178">
        <v>10300</v>
      </c>
      <c r="H9" s="178">
        <v>12000</v>
      </c>
      <c r="I9" s="178"/>
      <c r="J9" s="178">
        <f>9664*1.19</f>
        <v>11500.16</v>
      </c>
      <c r="K9" s="178">
        <v>12000</v>
      </c>
      <c r="L9" s="187">
        <f>ROUND(AVERAGE(C9:K9),0)</f>
        <v>11335</v>
      </c>
    </row>
    <row r="10" spans="1:12">
      <c r="A10" s="188" t="s">
        <v>174</v>
      </c>
      <c r="B10" s="184" t="s">
        <v>63</v>
      </c>
      <c r="C10" s="177">
        <f>125842/50</f>
        <v>2516.84</v>
      </c>
      <c r="D10" s="177"/>
      <c r="E10" s="177"/>
      <c r="F10" s="177"/>
      <c r="G10" s="177">
        <f>160000/50</f>
        <v>3200</v>
      </c>
      <c r="H10" s="177">
        <f>142000/50</f>
        <v>2840</v>
      </c>
      <c r="I10" s="177"/>
      <c r="J10" s="177">
        <f>138500/50</f>
        <v>2770</v>
      </c>
      <c r="K10" s="177">
        <f>175000/50</f>
        <v>3500</v>
      </c>
      <c r="L10" s="187">
        <f>ROUND(AVERAGE(C10:K10),0)</f>
        <v>2965</v>
      </c>
    </row>
    <row r="11" spans="1:12">
      <c r="A11" s="188" t="s">
        <v>176</v>
      </c>
      <c r="B11" s="184" t="s">
        <v>102</v>
      </c>
      <c r="C11" s="177">
        <v>21644</v>
      </c>
      <c r="D11" s="177">
        <v>33000</v>
      </c>
      <c r="E11" s="177"/>
      <c r="F11" s="177"/>
      <c r="G11" s="177">
        <v>28700</v>
      </c>
      <c r="H11" s="177">
        <v>21000</v>
      </c>
      <c r="I11" s="177"/>
      <c r="J11" s="177">
        <v>28500</v>
      </c>
      <c r="K11" s="177">
        <v>30000</v>
      </c>
      <c r="L11" s="187">
        <f>ROUND(AVERAGE(C11:K11),0)</f>
        <v>27141</v>
      </c>
    </row>
    <row r="12" spans="1:12" ht="10.5" customHeight="1">
      <c r="A12" s="523"/>
      <c r="B12" s="524"/>
      <c r="C12" s="524"/>
      <c r="D12" s="524"/>
      <c r="E12" s="524"/>
      <c r="F12" s="524"/>
      <c r="G12" s="524"/>
      <c r="H12" s="524"/>
      <c r="I12" s="524"/>
      <c r="J12" s="524"/>
      <c r="K12" s="524"/>
      <c r="L12" s="525"/>
    </row>
    <row r="13" spans="1:12">
      <c r="A13" s="307" t="s">
        <v>287</v>
      </c>
      <c r="B13" s="239"/>
      <c r="C13" s="239"/>
      <c r="D13" s="239"/>
      <c r="E13" s="239"/>
      <c r="F13" s="239"/>
      <c r="G13" s="239"/>
      <c r="H13" s="239"/>
      <c r="I13" s="239"/>
      <c r="J13" s="239"/>
      <c r="K13" s="239"/>
      <c r="L13" s="308"/>
    </row>
    <row r="14" spans="1:12">
      <c r="A14" s="307" t="s">
        <v>288</v>
      </c>
      <c r="B14" s="239"/>
      <c r="C14" s="239"/>
      <c r="D14" s="239"/>
      <c r="E14" s="239"/>
      <c r="F14" s="239"/>
      <c r="G14" s="239"/>
      <c r="H14" s="239"/>
      <c r="I14" s="239"/>
      <c r="J14" s="239"/>
      <c r="K14" s="239"/>
      <c r="L14" s="308"/>
    </row>
    <row r="15" spans="1:12" ht="15.75" thickBot="1">
      <c r="A15" s="529" t="s">
        <v>285</v>
      </c>
      <c r="B15" s="530"/>
      <c r="C15" s="530"/>
      <c r="D15" s="530"/>
      <c r="E15" s="530"/>
      <c r="F15" s="530"/>
      <c r="G15" s="530"/>
      <c r="H15" s="530"/>
      <c r="I15" s="530"/>
      <c r="J15" s="530"/>
      <c r="K15" s="530"/>
      <c r="L15" s="531"/>
    </row>
    <row r="16" spans="1:12" ht="15.75" thickBot="1">
      <c r="A16" s="236"/>
      <c r="B16" s="237"/>
      <c r="C16" s="237"/>
      <c r="D16" s="237"/>
      <c r="E16" s="237"/>
      <c r="F16" s="237"/>
      <c r="G16" s="237"/>
      <c r="H16" s="237"/>
      <c r="I16" s="237"/>
      <c r="J16" s="237"/>
      <c r="K16" s="237"/>
      <c r="L16" s="238"/>
    </row>
    <row r="17" spans="1:12">
      <c r="A17" s="520" t="s">
        <v>23</v>
      </c>
      <c r="B17" s="521"/>
      <c r="C17" s="521"/>
      <c r="D17" s="521"/>
      <c r="E17" s="521"/>
      <c r="F17" s="521"/>
      <c r="G17" s="521"/>
      <c r="H17" s="521"/>
      <c r="I17" s="521"/>
      <c r="J17" s="521"/>
      <c r="K17" s="521"/>
      <c r="L17" s="522"/>
    </row>
    <row r="18" spans="1:12" ht="22.5">
      <c r="A18" s="189" t="s">
        <v>61</v>
      </c>
      <c r="B18" s="176" t="s">
        <v>62</v>
      </c>
      <c r="C18" s="176" t="s">
        <v>175</v>
      </c>
      <c r="D18" s="176" t="s">
        <v>164</v>
      </c>
      <c r="E18" s="176" t="s">
        <v>274</v>
      </c>
      <c r="F18" s="176" t="s">
        <v>275</v>
      </c>
      <c r="G18" s="176" t="s">
        <v>167</v>
      </c>
      <c r="H18" s="176" t="s">
        <v>168</v>
      </c>
      <c r="I18" s="176"/>
      <c r="J18" s="176"/>
      <c r="K18" s="176"/>
      <c r="L18" s="182" t="s">
        <v>54</v>
      </c>
    </row>
    <row r="19" spans="1:12">
      <c r="A19" s="188" t="s">
        <v>171</v>
      </c>
      <c r="B19" s="184" t="s">
        <v>85</v>
      </c>
      <c r="C19" s="177">
        <v>1350</v>
      </c>
      <c r="D19" s="177">
        <v>1500</v>
      </c>
      <c r="E19" s="195">
        <v>1500</v>
      </c>
      <c r="F19" s="177"/>
      <c r="G19" s="178"/>
      <c r="H19" s="178"/>
      <c r="I19" s="178"/>
      <c r="J19" s="178"/>
      <c r="K19" s="178"/>
      <c r="L19" s="187">
        <f>ROUND(AVERAGE(C19:K19),0)</f>
        <v>1450</v>
      </c>
    </row>
    <row r="20" spans="1:12" ht="15.75" thickBot="1">
      <c r="A20" s="190" t="s">
        <v>169</v>
      </c>
      <c r="B20" s="191" t="s">
        <v>14</v>
      </c>
      <c r="C20" s="193"/>
      <c r="D20" s="193">
        <v>16000</v>
      </c>
      <c r="E20" s="309"/>
      <c r="F20" s="193">
        <v>15000</v>
      </c>
      <c r="G20" s="310">
        <v>15500</v>
      </c>
      <c r="H20" s="310">
        <v>18900</v>
      </c>
      <c r="I20" s="310"/>
      <c r="J20" s="310"/>
      <c r="K20" s="310"/>
      <c r="L20" s="194">
        <f>ROUND(AVERAGE(C20:K20),0)</f>
        <v>16350</v>
      </c>
    </row>
    <row r="21" spans="1:12" ht="12" customHeight="1" thickBot="1">
      <c r="A21" s="526"/>
      <c r="B21" s="527"/>
      <c r="C21" s="527"/>
      <c r="D21" s="527"/>
      <c r="E21" s="527"/>
      <c r="F21" s="527"/>
      <c r="G21" s="527"/>
      <c r="H21" s="527"/>
      <c r="I21" s="527"/>
      <c r="J21" s="527"/>
      <c r="K21" s="527"/>
      <c r="L21" s="528"/>
    </row>
    <row r="22" spans="1:12">
      <c r="A22" s="520" t="s">
        <v>23</v>
      </c>
      <c r="B22" s="521"/>
      <c r="C22" s="521"/>
      <c r="D22" s="521"/>
      <c r="E22" s="521"/>
      <c r="F22" s="521"/>
      <c r="G22" s="521"/>
      <c r="H22" s="521"/>
      <c r="I22" s="521"/>
      <c r="J22" s="521"/>
      <c r="K22" s="521"/>
      <c r="L22" s="522"/>
    </row>
    <row r="23" spans="1:12" ht="22.5">
      <c r="A23" s="296" t="s">
        <v>143</v>
      </c>
      <c r="B23" s="297" t="s">
        <v>62</v>
      </c>
      <c r="C23" s="298" t="s">
        <v>292</v>
      </c>
      <c r="D23" s="298" t="s">
        <v>178</v>
      </c>
      <c r="E23" s="298" t="s">
        <v>146</v>
      </c>
      <c r="F23" s="298" t="s">
        <v>145</v>
      </c>
      <c r="G23" s="298" t="s">
        <v>293</v>
      </c>
      <c r="H23" s="298" t="s">
        <v>294</v>
      </c>
      <c r="I23" s="298" t="s">
        <v>299</v>
      </c>
      <c r="J23" s="298"/>
      <c r="K23" s="298"/>
      <c r="L23" s="299" t="s">
        <v>54</v>
      </c>
    </row>
    <row r="24" spans="1:12">
      <c r="A24" s="183" t="s">
        <v>134</v>
      </c>
      <c r="B24" s="300" t="s">
        <v>150</v>
      </c>
      <c r="C24" s="301">
        <f>35000*(1+19%)</f>
        <v>41650</v>
      </c>
      <c r="D24" s="301">
        <f>52600*(1+19%)</f>
        <v>62594</v>
      </c>
      <c r="E24" s="301"/>
      <c r="F24" s="301"/>
      <c r="G24" s="301">
        <v>52000</v>
      </c>
      <c r="H24" s="301"/>
      <c r="I24" s="302"/>
      <c r="J24" s="303"/>
      <c r="K24" s="302"/>
      <c r="L24" s="304">
        <f>ROUND(AVERAGE(C24:K24),0)</f>
        <v>52081</v>
      </c>
    </row>
    <row r="25" spans="1:12">
      <c r="A25" s="311" t="s">
        <v>301</v>
      </c>
      <c r="B25" s="312" t="s">
        <v>149</v>
      </c>
      <c r="C25" s="313"/>
      <c r="D25" s="313"/>
      <c r="E25" s="313">
        <f>7448*(1+19%)</f>
        <v>8863.119999999999</v>
      </c>
      <c r="F25" s="313">
        <f>4350*(1+19%)</f>
        <v>5176.5</v>
      </c>
      <c r="G25" s="313"/>
      <c r="H25" s="315"/>
      <c r="I25" s="313">
        <f>7504*1.19</f>
        <v>8929.76</v>
      </c>
      <c r="J25" s="313"/>
      <c r="K25" s="313"/>
      <c r="L25" s="314">
        <f>ROUND(AVERAGE(C25:K25),0)</f>
        <v>7656</v>
      </c>
    </row>
    <row r="26" spans="1:12">
      <c r="A26" s="183" t="s">
        <v>128</v>
      </c>
      <c r="B26" s="300" t="s">
        <v>14</v>
      </c>
      <c r="C26" s="301">
        <f>80000*(1+19%)</f>
        <v>95200</v>
      </c>
      <c r="D26" s="301">
        <f>100000*1.19</f>
        <v>119000</v>
      </c>
      <c r="E26" s="301"/>
      <c r="F26" s="301"/>
      <c r="G26" s="301"/>
      <c r="H26" s="301">
        <f>18487*5</f>
        <v>92435</v>
      </c>
      <c r="I26" s="303"/>
      <c r="J26" s="303"/>
      <c r="K26" s="301"/>
      <c r="L26" s="304">
        <f>ROUND(AVERAGE(C26:K26),0)</f>
        <v>102212</v>
      </c>
    </row>
    <row r="28" spans="1:12">
      <c r="A28" s="506" t="s">
        <v>300</v>
      </c>
    </row>
  </sheetData>
  <mergeCells count="8">
    <mergeCell ref="A22:L22"/>
    <mergeCell ref="A12:L12"/>
    <mergeCell ref="A5:L5"/>
    <mergeCell ref="A1:L1"/>
    <mergeCell ref="A6:L6"/>
    <mergeCell ref="A17:L17"/>
    <mergeCell ref="A21:L21"/>
    <mergeCell ref="A15:L15"/>
  </mergeCells>
  <printOptions horizontalCentered="1"/>
  <pageMargins left="0.31496062992125984" right="0.31496062992125984" top="0.74803149606299213" bottom="0.74803149606299213" header="0.31496062992125984" footer="0.31496062992125984"/>
  <pageSetup scale="80" orientation="landscape" copies="2"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9" tint="-0.249977111117893"/>
  </sheetPr>
  <dimension ref="A1:L43"/>
  <sheetViews>
    <sheetView topLeftCell="A14" zoomScaleNormal="100" zoomScaleSheetLayoutView="115" workbookViewId="0">
      <selection activeCell="D30" sqref="D30"/>
    </sheetView>
  </sheetViews>
  <sheetFormatPr baseColWidth="10" defaultColWidth="11.42578125" defaultRowHeight="12.75"/>
  <cols>
    <col min="1" max="1" width="41.5703125" style="33" customWidth="1"/>
    <col min="2" max="2" width="8" style="33" bestFit="1" customWidth="1"/>
    <col min="3" max="3" width="14.140625" style="33" customWidth="1"/>
    <col min="4" max="4" width="10.85546875" style="33" customWidth="1"/>
    <col min="5" max="5" width="12" style="33" customWidth="1"/>
    <col min="6" max="6" width="12.28515625" style="33" customWidth="1"/>
    <col min="7" max="7" width="13.42578125" style="33" customWidth="1"/>
    <col min="8" max="8" width="11.5703125" style="33" customWidth="1"/>
    <col min="9" max="9" width="12.140625" style="33" customWidth="1"/>
    <col min="10" max="10" width="10.7109375" style="33" customWidth="1"/>
    <col min="11" max="11" width="11.28515625" style="33" customWidth="1"/>
    <col min="12" max="12" width="15.42578125" style="33" bestFit="1" customWidth="1"/>
    <col min="13" max="16384" width="11.42578125" style="33"/>
  </cols>
  <sheetData>
    <row r="1" spans="1:12" ht="16.5" customHeight="1" thickBot="1">
      <c r="A1" s="532" t="s">
        <v>170</v>
      </c>
      <c r="B1" s="533"/>
      <c r="C1" s="533"/>
      <c r="D1" s="533"/>
      <c r="E1" s="533"/>
      <c r="F1" s="534"/>
      <c r="G1" s="534"/>
      <c r="H1" s="534"/>
      <c r="I1" s="534"/>
      <c r="J1" s="534"/>
      <c r="K1" s="535"/>
    </row>
    <row r="2" spans="1:12" ht="42" customHeight="1" thickBot="1">
      <c r="A2" s="240" t="s">
        <v>61</v>
      </c>
      <c r="B2" s="241" t="s">
        <v>62</v>
      </c>
      <c r="C2" s="294" t="s">
        <v>269</v>
      </c>
      <c r="D2" s="241" t="s">
        <v>372</v>
      </c>
      <c r="E2" s="241" t="s">
        <v>371</v>
      </c>
      <c r="F2" s="241"/>
      <c r="G2" s="241"/>
      <c r="H2" s="242"/>
      <c r="I2" s="242"/>
      <c r="J2" s="242"/>
      <c r="K2" s="243" t="s">
        <v>54</v>
      </c>
    </row>
    <row r="3" spans="1:12">
      <c r="A3" s="554" t="s">
        <v>36</v>
      </c>
      <c r="B3" s="555"/>
      <c r="C3" s="555"/>
      <c r="D3" s="555"/>
      <c r="E3" s="555"/>
      <c r="F3" s="555"/>
      <c r="G3" s="555"/>
      <c r="H3" s="555"/>
      <c r="I3" s="555"/>
      <c r="J3" s="555"/>
      <c r="K3" s="556"/>
    </row>
    <row r="4" spans="1:12">
      <c r="A4" s="244" t="s">
        <v>59</v>
      </c>
      <c r="B4" s="245" t="s">
        <v>34</v>
      </c>
      <c r="C4" s="246">
        <v>324000</v>
      </c>
      <c r="D4" s="246">
        <v>310000</v>
      </c>
      <c r="E4" s="246">
        <f>213525*1.19</f>
        <v>254094.75</v>
      </c>
      <c r="F4" s="247"/>
      <c r="G4" s="247"/>
      <c r="H4" s="247"/>
      <c r="I4" s="247"/>
      <c r="J4" s="247"/>
      <c r="K4" s="248">
        <f>ROUND(SUM(C4:E4)/3,0)</f>
        <v>296032</v>
      </c>
    </row>
    <row r="5" spans="1:12" ht="13.5" thickBot="1">
      <c r="A5" s="249" t="s">
        <v>60</v>
      </c>
      <c r="B5" s="250" t="s">
        <v>34</v>
      </c>
      <c r="C5" s="251">
        <v>160000</v>
      </c>
      <c r="D5" s="251">
        <v>143000</v>
      </c>
      <c r="E5" s="251">
        <v>142350</v>
      </c>
      <c r="F5" s="252"/>
      <c r="G5" s="252"/>
      <c r="H5" s="252"/>
      <c r="I5" s="252"/>
      <c r="J5" s="252"/>
      <c r="K5" s="253">
        <f>ROUND(SUM(C5:E5)/3,0)</f>
        <v>148450</v>
      </c>
    </row>
    <row r="6" spans="1:12">
      <c r="A6" s="554" t="s">
        <v>137</v>
      </c>
      <c r="B6" s="555"/>
      <c r="C6" s="555"/>
      <c r="D6" s="555"/>
      <c r="E6" s="555"/>
      <c r="F6" s="555"/>
      <c r="G6" s="555"/>
      <c r="H6" s="555"/>
      <c r="I6" s="555"/>
      <c r="J6" s="555"/>
      <c r="K6" s="556"/>
    </row>
    <row r="7" spans="1:12" ht="26.25" thickBot="1">
      <c r="A7" s="249" t="s">
        <v>270</v>
      </c>
      <c r="B7" s="250" t="s">
        <v>34</v>
      </c>
      <c r="C7" s="251">
        <v>280000</v>
      </c>
      <c r="D7" s="251">
        <f>110000+150000</f>
        <v>260000</v>
      </c>
      <c r="E7" s="251">
        <f>120000+130000</f>
        <v>250000</v>
      </c>
      <c r="F7" s="252"/>
      <c r="G7" s="252"/>
      <c r="H7" s="252"/>
      <c r="I7" s="252"/>
      <c r="J7" s="252"/>
      <c r="K7" s="253">
        <f>ROUND(SUM(C7:E7)/3,0)</f>
        <v>263333</v>
      </c>
    </row>
    <row r="8" spans="1:12">
      <c r="A8" s="554" t="s">
        <v>271</v>
      </c>
      <c r="B8" s="555"/>
      <c r="C8" s="555"/>
      <c r="D8" s="555"/>
      <c r="E8" s="555"/>
      <c r="F8" s="555"/>
      <c r="G8" s="555"/>
      <c r="H8" s="555"/>
      <c r="I8" s="555"/>
      <c r="J8" s="555"/>
      <c r="K8" s="556"/>
    </row>
    <row r="9" spans="1:12">
      <c r="A9" s="244" t="s">
        <v>103</v>
      </c>
      <c r="B9" s="245" t="s">
        <v>34</v>
      </c>
      <c r="C9" s="246">
        <v>345000</v>
      </c>
      <c r="D9" s="246">
        <v>320000</v>
      </c>
      <c r="E9" s="246">
        <v>310000</v>
      </c>
      <c r="F9" s="247"/>
      <c r="G9" s="247"/>
      <c r="H9" s="247"/>
      <c r="I9" s="247"/>
      <c r="J9" s="247"/>
      <c r="K9" s="248">
        <f>ROUND(SUM(C9:E9)/3,0)</f>
        <v>325000</v>
      </c>
    </row>
    <row r="10" spans="1:12">
      <c r="A10" s="244" t="s">
        <v>104</v>
      </c>
      <c r="B10" s="245" t="s">
        <v>85</v>
      </c>
      <c r="C10" s="246">
        <v>21000</v>
      </c>
      <c r="D10" s="246">
        <v>20000</v>
      </c>
      <c r="E10" s="246">
        <v>18000</v>
      </c>
      <c r="F10" s="247"/>
      <c r="G10" s="247"/>
      <c r="H10" s="247"/>
      <c r="I10" s="247"/>
      <c r="J10" s="247"/>
      <c r="K10" s="248">
        <f>ROUND(SUM(C10:E10)/3,0)</f>
        <v>19667</v>
      </c>
    </row>
    <row r="11" spans="1:12" ht="13.5" thickBot="1">
      <c r="A11" s="249" t="s">
        <v>105</v>
      </c>
      <c r="B11" s="250" t="s">
        <v>85</v>
      </c>
      <c r="C11" s="251">
        <v>17800</v>
      </c>
      <c r="D11" s="251">
        <v>18000</v>
      </c>
      <c r="E11" s="251">
        <v>16800</v>
      </c>
      <c r="F11" s="252"/>
      <c r="G11" s="252"/>
      <c r="H11" s="252"/>
      <c r="I11" s="252"/>
      <c r="J11" s="252"/>
      <c r="K11" s="253">
        <f>ROUND(SUM(C11:E11)/3,0)</f>
        <v>17533</v>
      </c>
    </row>
    <row r="12" spans="1:12" ht="12.75" customHeight="1" thickBot="1">
      <c r="A12" s="540"/>
      <c r="B12" s="541"/>
      <c r="C12" s="541"/>
      <c r="D12" s="541"/>
      <c r="E12" s="541"/>
      <c r="F12" s="541"/>
      <c r="G12" s="541"/>
      <c r="H12" s="541"/>
      <c r="I12" s="541"/>
      <c r="J12" s="541"/>
      <c r="K12" s="542"/>
    </row>
    <row r="13" spans="1:12" ht="15">
      <c r="A13" s="550" t="s">
        <v>31</v>
      </c>
      <c r="B13" s="551"/>
      <c r="C13" s="551"/>
      <c r="D13" s="551"/>
      <c r="E13" s="551"/>
      <c r="F13" s="552"/>
      <c r="G13" s="552"/>
      <c r="H13" s="552"/>
      <c r="I13" s="552"/>
      <c r="J13" s="552"/>
      <c r="K13" s="553"/>
      <c r="L13" s="39"/>
    </row>
    <row r="14" spans="1:12" ht="54.75" customHeight="1">
      <c r="A14" s="255" t="s">
        <v>61</v>
      </c>
      <c r="B14" s="256" t="s">
        <v>62</v>
      </c>
      <c r="C14" s="390" t="s">
        <v>254</v>
      </c>
      <c r="D14" s="390" t="s">
        <v>255</v>
      </c>
      <c r="E14" s="390" t="s">
        <v>256</v>
      </c>
      <c r="F14" s="390" t="s">
        <v>257</v>
      </c>
      <c r="G14" s="257" t="s">
        <v>373</v>
      </c>
      <c r="H14" s="392" t="s">
        <v>368</v>
      </c>
      <c r="I14" s="257" t="s">
        <v>370</v>
      </c>
      <c r="J14" s="393" t="s">
        <v>369</v>
      </c>
      <c r="K14" s="258" t="s">
        <v>54</v>
      </c>
      <c r="L14" s="39"/>
    </row>
    <row r="15" spans="1:12" ht="15">
      <c r="A15" s="244" t="s">
        <v>156</v>
      </c>
      <c r="B15" s="245" t="s">
        <v>49</v>
      </c>
      <c r="C15" s="247">
        <v>270000</v>
      </c>
      <c r="D15" s="247">
        <v>210000</v>
      </c>
      <c r="E15" s="247"/>
      <c r="F15" s="247">
        <v>180000</v>
      </c>
      <c r="G15" s="260"/>
      <c r="H15" s="261"/>
      <c r="I15" s="260"/>
      <c r="J15" s="261"/>
      <c r="K15" s="248">
        <f>ROUND(AVERAGE(C15:H15),0)</f>
        <v>220000</v>
      </c>
      <c r="L15" s="39"/>
    </row>
    <row r="16" spans="1:12" ht="15">
      <c r="A16" s="244" t="s">
        <v>157</v>
      </c>
      <c r="B16" s="245" t="s">
        <v>49</v>
      </c>
      <c r="C16" s="247">
        <v>180000</v>
      </c>
      <c r="D16" s="247">
        <v>200000</v>
      </c>
      <c r="E16" s="247">
        <v>180000</v>
      </c>
      <c r="F16" s="247">
        <v>230000</v>
      </c>
      <c r="G16" s="260"/>
      <c r="H16" s="261"/>
      <c r="I16" s="260"/>
      <c r="J16" s="261"/>
      <c r="K16" s="248">
        <f>ROUND(AVERAGE(C16:H16),0)</f>
        <v>197500</v>
      </c>
      <c r="L16" s="39"/>
    </row>
    <row r="17" spans="1:12" ht="15">
      <c r="A17" s="244" t="s">
        <v>158</v>
      </c>
      <c r="B17" s="245" t="s">
        <v>49</v>
      </c>
      <c r="C17" s="247">
        <v>190000</v>
      </c>
      <c r="D17" s="247">
        <v>210000</v>
      </c>
      <c r="E17" s="247">
        <v>200000</v>
      </c>
      <c r="F17" s="247">
        <v>195000</v>
      </c>
      <c r="G17" s="260"/>
      <c r="H17" s="259"/>
      <c r="I17" s="260"/>
      <c r="J17" s="394"/>
      <c r="K17" s="248">
        <f>ROUND(AVERAGE(C17:H17),0)</f>
        <v>198750</v>
      </c>
      <c r="L17" s="39"/>
    </row>
    <row r="18" spans="1:12" ht="15">
      <c r="A18" s="244" t="s">
        <v>177</v>
      </c>
      <c r="B18" s="245" t="s">
        <v>51</v>
      </c>
      <c r="C18" s="246"/>
      <c r="D18" s="246"/>
      <c r="E18" s="246"/>
      <c r="F18" s="246"/>
      <c r="G18" s="260">
        <v>163350</v>
      </c>
      <c r="H18" s="259">
        <v>100000</v>
      </c>
      <c r="I18" s="260">
        <v>165000</v>
      </c>
      <c r="J18" s="394">
        <v>120000</v>
      </c>
      <c r="K18" s="391">
        <f>ROUND(AVERAGE(C18:J18),0)</f>
        <v>137088</v>
      </c>
      <c r="L18" s="125"/>
    </row>
    <row r="19" spans="1:12" ht="15">
      <c r="A19" s="244" t="s">
        <v>258</v>
      </c>
      <c r="B19" s="245" t="s">
        <v>49</v>
      </c>
      <c r="C19" s="247">
        <v>69500</v>
      </c>
      <c r="D19" s="247">
        <v>110000</v>
      </c>
      <c r="E19" s="247">
        <v>110000</v>
      </c>
      <c r="F19" s="247">
        <v>125000</v>
      </c>
      <c r="G19" s="247"/>
      <c r="H19" s="260"/>
      <c r="I19" s="260"/>
      <c r="J19" s="260"/>
      <c r="K19" s="248">
        <f>ROUND(AVERAGE(C19:I19),0)</f>
        <v>103625</v>
      </c>
      <c r="L19" s="39"/>
    </row>
    <row r="20" spans="1:12" ht="15.75" thickBot="1">
      <c r="A20" s="249" t="s">
        <v>259</v>
      </c>
      <c r="B20" s="250" t="s">
        <v>49</v>
      </c>
      <c r="C20" s="252">
        <v>88000</v>
      </c>
      <c r="D20" s="252">
        <v>140000</v>
      </c>
      <c r="E20" s="252">
        <v>120000</v>
      </c>
      <c r="F20" s="252">
        <v>130000</v>
      </c>
      <c r="G20" s="252"/>
      <c r="H20" s="251"/>
      <c r="I20" s="263"/>
      <c r="J20" s="251"/>
      <c r="K20" s="253">
        <f>ROUND(AVERAGE(C20:I20),0)</f>
        <v>119500</v>
      </c>
      <c r="L20" s="125"/>
    </row>
    <row r="21" spans="1:12" ht="12.75" customHeight="1" thickBot="1">
      <c r="A21" s="557"/>
      <c r="B21" s="558"/>
      <c r="C21" s="558"/>
      <c r="D21" s="558"/>
      <c r="E21" s="558"/>
      <c r="F21" s="558"/>
      <c r="G21" s="558"/>
      <c r="H21" s="558"/>
      <c r="I21" s="558"/>
      <c r="J21" s="558"/>
      <c r="K21" s="559"/>
      <c r="L21" s="39"/>
    </row>
    <row r="22" spans="1:12" ht="12.75" customHeight="1" thickBot="1">
      <c r="A22" s="550" t="s">
        <v>31</v>
      </c>
      <c r="B22" s="551"/>
      <c r="C22" s="551"/>
      <c r="D22" s="551"/>
      <c r="E22" s="551"/>
      <c r="F22" s="552"/>
      <c r="G22" s="552"/>
      <c r="H22" s="552"/>
      <c r="I22" s="552"/>
      <c r="J22" s="552"/>
      <c r="K22" s="553"/>
      <c r="L22" s="39"/>
    </row>
    <row r="23" spans="1:12" ht="27" customHeight="1">
      <c r="A23" s="264" t="s">
        <v>61</v>
      </c>
      <c r="B23" s="265" t="s">
        <v>62</v>
      </c>
      <c r="C23" s="265" t="s">
        <v>159</v>
      </c>
      <c r="D23" s="265" t="s">
        <v>160</v>
      </c>
      <c r="E23" s="265" t="s">
        <v>291</v>
      </c>
      <c r="F23" s="266"/>
      <c r="G23" s="267"/>
      <c r="H23" s="267"/>
      <c r="I23" s="267"/>
      <c r="J23" s="267"/>
      <c r="K23" s="254" t="s">
        <v>54</v>
      </c>
      <c r="L23" s="39"/>
    </row>
    <row r="24" spans="1:12" ht="15">
      <c r="A24" s="268" t="s">
        <v>33</v>
      </c>
      <c r="B24" s="245" t="s">
        <v>260</v>
      </c>
      <c r="C24" s="260">
        <f>ROUND(2000000,0)</f>
        <v>2000000</v>
      </c>
      <c r="D24" s="260">
        <f>ROUND(2500000,0)</f>
        <v>2500000</v>
      </c>
      <c r="E24" s="260">
        <f>ROUND(2200000,0)</f>
        <v>2200000</v>
      </c>
      <c r="F24" s="262"/>
      <c r="G24" s="269"/>
      <c r="H24" s="269"/>
      <c r="I24" s="269"/>
      <c r="J24" s="269"/>
      <c r="K24" s="248">
        <f>ROUND(AVERAGE(C24:I24),0)</f>
        <v>2233333</v>
      </c>
      <c r="L24" s="39"/>
    </row>
    <row r="25" spans="1:12" ht="13.5" thickBot="1">
      <c r="A25" s="270" t="s">
        <v>33</v>
      </c>
      <c r="B25" s="271" t="s">
        <v>161</v>
      </c>
      <c r="C25" s="272">
        <f>ROUND(2000000/30,0)</f>
        <v>66667</v>
      </c>
      <c r="D25" s="272">
        <f>ROUND(2500000/30,0)</f>
        <v>83333</v>
      </c>
      <c r="E25" s="272">
        <f>ROUND(2200000/30,0)</f>
        <v>73333</v>
      </c>
      <c r="F25" s="273"/>
      <c r="G25" s="274"/>
      <c r="H25" s="274"/>
      <c r="I25" s="274"/>
      <c r="J25" s="274"/>
      <c r="K25" s="275">
        <f>ROUND(AVERAGE(C25:I25),0)</f>
        <v>74444</v>
      </c>
      <c r="L25" s="124"/>
    </row>
    <row r="26" spans="1:12" ht="13.5" thickBot="1">
      <c r="A26" s="540"/>
      <c r="B26" s="541"/>
      <c r="C26" s="541"/>
      <c r="D26" s="541"/>
      <c r="E26" s="541"/>
      <c r="F26" s="541"/>
      <c r="G26" s="541"/>
      <c r="H26" s="541"/>
      <c r="I26" s="541"/>
      <c r="J26" s="541"/>
      <c r="K26" s="542"/>
    </row>
    <row r="27" spans="1:12">
      <c r="A27" s="546" t="s">
        <v>376</v>
      </c>
      <c r="B27" s="547"/>
      <c r="C27" s="547"/>
      <c r="D27" s="547"/>
      <c r="E27" s="547"/>
      <c r="F27" s="547"/>
      <c r="G27" s="547"/>
      <c r="H27" s="548"/>
      <c r="I27" s="548"/>
      <c r="J27" s="548"/>
      <c r="K27" s="549"/>
    </row>
    <row r="28" spans="1:12" ht="18" customHeight="1">
      <c r="A28" s="538" t="s">
        <v>162</v>
      </c>
      <c r="B28" s="539"/>
      <c r="C28" s="539"/>
      <c r="D28" s="539"/>
      <c r="E28" s="539"/>
      <c r="F28" s="539"/>
      <c r="G28" s="425">
        <v>1750905</v>
      </c>
      <c r="H28" s="544"/>
      <c r="I28" s="543"/>
      <c r="J28" s="543"/>
      <c r="K28" s="545"/>
      <c r="L28" s="34"/>
    </row>
    <row r="29" spans="1:12" ht="54.75" customHeight="1">
      <c r="A29" s="276" t="s">
        <v>24</v>
      </c>
      <c r="B29" s="257" t="s">
        <v>2</v>
      </c>
      <c r="C29" s="257" t="s">
        <v>64</v>
      </c>
      <c r="D29" s="277" t="s">
        <v>65</v>
      </c>
      <c r="E29" s="277" t="s">
        <v>66</v>
      </c>
      <c r="F29" s="277" t="s">
        <v>67</v>
      </c>
      <c r="G29" s="278" t="s">
        <v>68</v>
      </c>
      <c r="H29" s="543"/>
      <c r="I29" s="543"/>
      <c r="J29" s="543"/>
      <c r="K29" s="545"/>
    </row>
    <row r="30" spans="1:12" ht="14.25" customHeight="1">
      <c r="A30" s="279" t="s">
        <v>41</v>
      </c>
      <c r="B30" s="280" t="s">
        <v>69</v>
      </c>
      <c r="C30" s="281" t="s">
        <v>262</v>
      </c>
      <c r="D30" s="282">
        <f>+G28</f>
        <v>1750905</v>
      </c>
      <c r="E30" s="283">
        <f>ROUND(D30/30,0)</f>
        <v>58364</v>
      </c>
      <c r="F30" s="476">
        <f>+D30/G28</f>
        <v>1</v>
      </c>
      <c r="G30" s="284">
        <v>0.8</v>
      </c>
      <c r="H30" s="543"/>
      <c r="I30" s="543"/>
      <c r="J30" s="543"/>
      <c r="K30" s="545"/>
    </row>
    <row r="31" spans="1:12" ht="14.25" customHeight="1">
      <c r="A31" s="285" t="s">
        <v>70</v>
      </c>
      <c r="B31" s="280" t="s">
        <v>69</v>
      </c>
      <c r="C31" s="281" t="s">
        <v>262</v>
      </c>
      <c r="D31" s="282">
        <f>+G28*1.05</f>
        <v>1838450.25</v>
      </c>
      <c r="E31" s="283">
        <f>ROUND(D31/30,0)</f>
        <v>61282</v>
      </c>
      <c r="F31" s="476">
        <f>+D31/G28</f>
        <v>1.05</v>
      </c>
      <c r="G31" s="284">
        <f>+G30</f>
        <v>0.8</v>
      </c>
      <c r="H31" s="543"/>
      <c r="I31" s="543"/>
      <c r="J31" s="543"/>
      <c r="K31" s="545"/>
    </row>
    <row r="32" spans="1:12" ht="14.25" customHeight="1">
      <c r="A32" s="285" t="s">
        <v>71</v>
      </c>
      <c r="B32" s="280" t="s">
        <v>69</v>
      </c>
      <c r="C32" s="281" t="s">
        <v>262</v>
      </c>
      <c r="D32" s="282">
        <f>+G28*1.05</f>
        <v>1838450.25</v>
      </c>
      <c r="E32" s="283">
        <f>ROUND(D32/30,0)</f>
        <v>61282</v>
      </c>
      <c r="F32" s="476">
        <f>+D32/G28</f>
        <v>1.05</v>
      </c>
      <c r="G32" s="284">
        <f>+G30</f>
        <v>0.8</v>
      </c>
      <c r="H32" s="543"/>
      <c r="I32" s="543"/>
      <c r="J32" s="477"/>
      <c r="K32" s="478"/>
    </row>
    <row r="33" spans="1:11" ht="14.25" customHeight="1">
      <c r="A33" s="279" t="s">
        <v>52</v>
      </c>
      <c r="B33" s="280" t="s">
        <v>69</v>
      </c>
      <c r="C33" s="281" t="s">
        <v>262</v>
      </c>
      <c r="D33" s="282">
        <f>+G28*1.6</f>
        <v>2801448</v>
      </c>
      <c r="E33" s="283">
        <f>ROUND(D33/30,0)</f>
        <v>93382</v>
      </c>
      <c r="F33" s="476">
        <f>+D33/G28</f>
        <v>1.6</v>
      </c>
      <c r="G33" s="284">
        <f>+G30</f>
        <v>0.8</v>
      </c>
      <c r="H33" s="543"/>
      <c r="I33" s="543"/>
      <c r="J33" s="477"/>
      <c r="K33" s="479"/>
    </row>
    <row r="34" spans="1:11" ht="14.25" customHeight="1">
      <c r="A34" s="285" t="s">
        <v>72</v>
      </c>
      <c r="B34" s="280" t="s">
        <v>69</v>
      </c>
      <c r="C34" s="281" t="s">
        <v>262</v>
      </c>
      <c r="D34" s="282">
        <f>+G28*2</f>
        <v>3501810</v>
      </c>
      <c r="E34" s="283">
        <f>ROUND(D34/30,0)</f>
        <v>116727</v>
      </c>
      <c r="F34" s="476">
        <f>+D34/G28</f>
        <v>2</v>
      </c>
      <c r="G34" s="284">
        <f>+G30</f>
        <v>0.8</v>
      </c>
      <c r="H34" s="543"/>
      <c r="I34" s="543"/>
      <c r="J34" s="477"/>
      <c r="K34" s="478"/>
    </row>
    <row r="35" spans="1:11" ht="25.5">
      <c r="A35" s="268" t="s">
        <v>290</v>
      </c>
      <c r="B35" s="280" t="s">
        <v>69</v>
      </c>
      <c r="C35" s="281" t="s">
        <v>262</v>
      </c>
      <c r="D35" s="283">
        <f>+G28*1.86</f>
        <v>3256683.3000000003</v>
      </c>
      <c r="E35" s="283">
        <f t="shared" ref="E35" si="0">ROUND(D35/30,0)</f>
        <v>108556</v>
      </c>
      <c r="F35" s="476">
        <f>+D35/G28</f>
        <v>1.86</v>
      </c>
      <c r="G35" s="284">
        <f>+G31</f>
        <v>0.8</v>
      </c>
      <c r="H35" s="480"/>
      <c r="I35" s="480"/>
      <c r="J35" s="480"/>
      <c r="K35" s="481"/>
    </row>
    <row r="36" spans="1:11">
      <c r="A36" s="286"/>
      <c r="B36" s="482"/>
      <c r="C36" s="482"/>
      <c r="D36" s="482"/>
      <c r="E36" s="482"/>
      <c r="F36" s="482"/>
      <c r="G36" s="482"/>
      <c r="H36" s="482"/>
      <c r="I36" s="482"/>
      <c r="J36" s="482"/>
      <c r="K36" s="287"/>
    </row>
    <row r="37" spans="1:11">
      <c r="A37" s="564" t="s">
        <v>19</v>
      </c>
      <c r="B37" s="565"/>
      <c r="C37" s="288" t="s">
        <v>27</v>
      </c>
      <c r="D37" s="482" t="s">
        <v>387</v>
      </c>
      <c r="F37" s="482"/>
      <c r="G37" s="482"/>
      <c r="H37" s="482"/>
      <c r="I37" s="482"/>
      <c r="J37" s="482"/>
      <c r="K37" s="287"/>
    </row>
    <row r="38" spans="1:11">
      <c r="A38" s="566" t="s">
        <v>377</v>
      </c>
      <c r="B38" s="567"/>
      <c r="C38" s="289">
        <f>+G28</f>
        <v>1750905</v>
      </c>
      <c r="D38" s="482"/>
      <c r="E38" s="482"/>
      <c r="F38" s="482"/>
      <c r="G38" s="482"/>
      <c r="H38" s="482"/>
      <c r="I38" s="482"/>
      <c r="J38" s="482"/>
      <c r="K38" s="287"/>
    </row>
    <row r="39" spans="1:11">
      <c r="A39" s="536" t="s">
        <v>378</v>
      </c>
      <c r="B39" s="537"/>
      <c r="C39" s="289">
        <v>249095</v>
      </c>
      <c r="D39" s="295">
        <f>+C39/C38</f>
        <v>0.14226642793298322</v>
      </c>
      <c r="E39" s="482"/>
      <c r="F39" s="482"/>
      <c r="G39" s="482"/>
      <c r="H39" s="482"/>
      <c r="I39" s="482"/>
      <c r="J39" s="482"/>
      <c r="K39" s="287"/>
    </row>
    <row r="40" spans="1:11">
      <c r="A40" s="536" t="s">
        <v>152</v>
      </c>
      <c r="B40" s="537"/>
      <c r="C40" s="289">
        <f>+C38+C39</f>
        <v>2000000</v>
      </c>
      <c r="D40" s="482"/>
      <c r="E40" s="482"/>
      <c r="F40" s="482"/>
      <c r="G40" s="482"/>
      <c r="H40" s="482"/>
      <c r="I40" s="482"/>
      <c r="J40" s="482"/>
      <c r="K40" s="287"/>
    </row>
    <row r="41" spans="1:11">
      <c r="A41" s="536" t="s">
        <v>153</v>
      </c>
      <c r="B41" s="537"/>
      <c r="C41" s="290">
        <f>+ROUND(C38*1.8,0)</f>
        <v>3151629</v>
      </c>
      <c r="D41" s="482"/>
      <c r="E41" s="482"/>
      <c r="F41" s="482"/>
      <c r="G41" s="482"/>
      <c r="H41" s="482"/>
      <c r="I41" s="482"/>
      <c r="J41" s="482"/>
      <c r="K41" s="287"/>
    </row>
    <row r="42" spans="1:11">
      <c r="A42" s="560" t="s">
        <v>154</v>
      </c>
      <c r="B42" s="561"/>
      <c r="C42" s="346">
        <f>+ROUND(C41/30,0)</f>
        <v>105054</v>
      </c>
      <c r="D42" s="482"/>
      <c r="E42" s="482"/>
      <c r="F42" s="482"/>
      <c r="G42" s="482"/>
      <c r="H42" s="482"/>
      <c r="I42" s="482"/>
      <c r="J42" s="482"/>
      <c r="K42" s="287"/>
    </row>
    <row r="43" spans="1:11" ht="13.5" thickBot="1">
      <c r="A43" s="562" t="s">
        <v>155</v>
      </c>
      <c r="B43" s="563"/>
      <c r="C43" s="291">
        <f>+ROUND(C38/30,0)</f>
        <v>58364</v>
      </c>
      <c r="D43" s="292"/>
      <c r="E43" s="292"/>
      <c r="F43" s="292"/>
      <c r="G43" s="292"/>
      <c r="H43" s="292"/>
      <c r="I43" s="292"/>
      <c r="J43" s="292"/>
      <c r="K43" s="293"/>
    </row>
  </sheetData>
  <mergeCells count="22">
    <mergeCell ref="A42:B42"/>
    <mergeCell ref="A43:B43"/>
    <mergeCell ref="A37:B37"/>
    <mergeCell ref="A38:B38"/>
    <mergeCell ref="A39:B39"/>
    <mergeCell ref="A40:B40"/>
    <mergeCell ref="A1:K1"/>
    <mergeCell ref="A41:B41"/>
    <mergeCell ref="A28:F28"/>
    <mergeCell ref="A12:K12"/>
    <mergeCell ref="H32:I32"/>
    <mergeCell ref="H33:I33"/>
    <mergeCell ref="H28:K31"/>
    <mergeCell ref="H34:I34"/>
    <mergeCell ref="A27:K27"/>
    <mergeCell ref="A22:K22"/>
    <mergeCell ref="A3:K3"/>
    <mergeCell ref="A8:K8"/>
    <mergeCell ref="A6:K6"/>
    <mergeCell ref="A13:K13"/>
    <mergeCell ref="A26:K26"/>
    <mergeCell ref="A21:K21"/>
  </mergeCells>
  <printOptions horizontalCentered="1"/>
  <pageMargins left="0.31496062992125984" right="0.31496062992125984" top="0.35433070866141736" bottom="0.35433070866141736" header="0.31496062992125984" footer="0.31496062992125984"/>
  <pageSetup scale="78" orientation="landscape"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9" tint="-0.249977111117893"/>
  </sheetPr>
  <dimension ref="A1:D29"/>
  <sheetViews>
    <sheetView zoomScale="115" zoomScaleNormal="115" zoomScaleSheetLayoutView="130" workbookViewId="0">
      <selection activeCell="E29" sqref="E29"/>
    </sheetView>
  </sheetViews>
  <sheetFormatPr baseColWidth="10" defaultRowHeight="12.75"/>
  <cols>
    <col min="1" max="1" width="7.42578125" style="166" customWidth="1"/>
    <col min="2" max="2" width="51.5703125" style="166" customWidth="1"/>
    <col min="3" max="256" width="11.42578125" style="166"/>
    <col min="257" max="257" width="7.42578125" style="166" customWidth="1"/>
    <col min="258" max="258" width="51.5703125" style="166" customWidth="1"/>
    <col min="259" max="512" width="11.42578125" style="166"/>
    <col min="513" max="513" width="7.42578125" style="166" customWidth="1"/>
    <col min="514" max="514" width="51.5703125" style="166" customWidth="1"/>
    <col min="515" max="768" width="11.42578125" style="166"/>
    <col min="769" max="769" width="7.42578125" style="166" customWidth="1"/>
    <col min="770" max="770" width="51.5703125" style="166" customWidth="1"/>
    <col min="771" max="1024" width="11.42578125" style="166"/>
    <col min="1025" max="1025" width="7.42578125" style="166" customWidth="1"/>
    <col min="1026" max="1026" width="51.5703125" style="166" customWidth="1"/>
    <col min="1027" max="1280" width="11.42578125" style="166"/>
    <col min="1281" max="1281" width="7.42578125" style="166" customWidth="1"/>
    <col min="1282" max="1282" width="51.5703125" style="166" customWidth="1"/>
    <col min="1283" max="1536" width="11.42578125" style="166"/>
    <col min="1537" max="1537" width="7.42578125" style="166" customWidth="1"/>
    <col min="1538" max="1538" width="51.5703125" style="166" customWidth="1"/>
    <col min="1539" max="1792" width="11.42578125" style="166"/>
    <col min="1793" max="1793" width="7.42578125" style="166" customWidth="1"/>
    <col min="1794" max="1794" width="51.5703125" style="166" customWidth="1"/>
    <col min="1795" max="2048" width="11.42578125" style="166"/>
    <col min="2049" max="2049" width="7.42578125" style="166" customWidth="1"/>
    <col min="2050" max="2050" width="51.5703125" style="166" customWidth="1"/>
    <col min="2051" max="2304" width="11.42578125" style="166"/>
    <col min="2305" max="2305" width="7.42578125" style="166" customWidth="1"/>
    <col min="2306" max="2306" width="51.5703125" style="166" customWidth="1"/>
    <col min="2307" max="2560" width="11.42578125" style="166"/>
    <col min="2561" max="2561" width="7.42578125" style="166" customWidth="1"/>
    <col min="2562" max="2562" width="51.5703125" style="166" customWidth="1"/>
    <col min="2563" max="2816" width="11.42578125" style="166"/>
    <col min="2817" max="2817" width="7.42578125" style="166" customWidth="1"/>
    <col min="2818" max="2818" width="51.5703125" style="166" customWidth="1"/>
    <col min="2819" max="3072" width="11.42578125" style="166"/>
    <col min="3073" max="3073" width="7.42578125" style="166" customWidth="1"/>
    <col min="3074" max="3074" width="51.5703125" style="166" customWidth="1"/>
    <col min="3075" max="3328" width="11.42578125" style="166"/>
    <col min="3329" max="3329" width="7.42578125" style="166" customWidth="1"/>
    <col min="3330" max="3330" width="51.5703125" style="166" customWidth="1"/>
    <col min="3331" max="3584" width="11.42578125" style="166"/>
    <col min="3585" max="3585" width="7.42578125" style="166" customWidth="1"/>
    <col min="3586" max="3586" width="51.5703125" style="166" customWidth="1"/>
    <col min="3587" max="3840" width="11.42578125" style="166"/>
    <col min="3841" max="3841" width="7.42578125" style="166" customWidth="1"/>
    <col min="3842" max="3842" width="51.5703125" style="166" customWidth="1"/>
    <col min="3843" max="4096" width="11.42578125" style="166"/>
    <col min="4097" max="4097" width="7.42578125" style="166" customWidth="1"/>
    <col min="4098" max="4098" width="51.5703125" style="166" customWidth="1"/>
    <col min="4099" max="4352" width="11.42578125" style="166"/>
    <col min="4353" max="4353" width="7.42578125" style="166" customWidth="1"/>
    <col min="4354" max="4354" width="51.5703125" style="166" customWidth="1"/>
    <col min="4355" max="4608" width="11.42578125" style="166"/>
    <col min="4609" max="4609" width="7.42578125" style="166" customWidth="1"/>
    <col min="4610" max="4610" width="51.5703125" style="166" customWidth="1"/>
    <col min="4611" max="4864" width="11.42578125" style="166"/>
    <col min="4865" max="4865" width="7.42578125" style="166" customWidth="1"/>
    <col min="4866" max="4866" width="51.5703125" style="166" customWidth="1"/>
    <col min="4867" max="5120" width="11.42578125" style="166"/>
    <col min="5121" max="5121" width="7.42578125" style="166" customWidth="1"/>
    <col min="5122" max="5122" width="51.5703125" style="166" customWidth="1"/>
    <col min="5123" max="5376" width="11.42578125" style="166"/>
    <col min="5377" max="5377" width="7.42578125" style="166" customWidth="1"/>
    <col min="5378" max="5378" width="51.5703125" style="166" customWidth="1"/>
    <col min="5379" max="5632" width="11.42578125" style="166"/>
    <col min="5633" max="5633" width="7.42578125" style="166" customWidth="1"/>
    <col min="5634" max="5634" width="51.5703125" style="166" customWidth="1"/>
    <col min="5635" max="5888" width="11.42578125" style="166"/>
    <col min="5889" max="5889" width="7.42578125" style="166" customWidth="1"/>
    <col min="5890" max="5890" width="51.5703125" style="166" customWidth="1"/>
    <col min="5891" max="6144" width="11.42578125" style="166"/>
    <col min="6145" max="6145" width="7.42578125" style="166" customWidth="1"/>
    <col min="6146" max="6146" width="51.5703125" style="166" customWidth="1"/>
    <col min="6147" max="6400" width="11.42578125" style="166"/>
    <col min="6401" max="6401" width="7.42578125" style="166" customWidth="1"/>
    <col min="6402" max="6402" width="51.5703125" style="166" customWidth="1"/>
    <col min="6403" max="6656" width="11.42578125" style="166"/>
    <col min="6657" max="6657" width="7.42578125" style="166" customWidth="1"/>
    <col min="6658" max="6658" width="51.5703125" style="166" customWidth="1"/>
    <col min="6659" max="6912" width="11.42578125" style="166"/>
    <col min="6913" max="6913" width="7.42578125" style="166" customWidth="1"/>
    <col min="6914" max="6914" width="51.5703125" style="166" customWidth="1"/>
    <col min="6915" max="7168" width="11.42578125" style="166"/>
    <col min="7169" max="7169" width="7.42578125" style="166" customWidth="1"/>
    <col min="7170" max="7170" width="51.5703125" style="166" customWidth="1"/>
    <col min="7171" max="7424" width="11.42578125" style="166"/>
    <col min="7425" max="7425" width="7.42578125" style="166" customWidth="1"/>
    <col min="7426" max="7426" width="51.5703125" style="166" customWidth="1"/>
    <col min="7427" max="7680" width="11.42578125" style="166"/>
    <col min="7681" max="7681" width="7.42578125" style="166" customWidth="1"/>
    <col min="7682" max="7682" width="51.5703125" style="166" customWidth="1"/>
    <col min="7683" max="7936" width="11.42578125" style="166"/>
    <col min="7937" max="7937" width="7.42578125" style="166" customWidth="1"/>
    <col min="7938" max="7938" width="51.5703125" style="166" customWidth="1"/>
    <col min="7939" max="8192" width="11.42578125" style="166"/>
    <col min="8193" max="8193" width="7.42578125" style="166" customWidth="1"/>
    <col min="8194" max="8194" width="51.5703125" style="166" customWidth="1"/>
    <col min="8195" max="8448" width="11.42578125" style="166"/>
    <col min="8449" max="8449" width="7.42578125" style="166" customWidth="1"/>
    <col min="8450" max="8450" width="51.5703125" style="166" customWidth="1"/>
    <col min="8451" max="8704" width="11.42578125" style="166"/>
    <col min="8705" max="8705" width="7.42578125" style="166" customWidth="1"/>
    <col min="8706" max="8706" width="51.5703125" style="166" customWidth="1"/>
    <col min="8707" max="8960" width="11.42578125" style="166"/>
    <col min="8961" max="8961" width="7.42578125" style="166" customWidth="1"/>
    <col min="8962" max="8962" width="51.5703125" style="166" customWidth="1"/>
    <col min="8963" max="9216" width="11.42578125" style="166"/>
    <col min="9217" max="9217" width="7.42578125" style="166" customWidth="1"/>
    <col min="9218" max="9218" width="51.5703125" style="166" customWidth="1"/>
    <col min="9219" max="9472" width="11.42578125" style="166"/>
    <col min="9473" max="9473" width="7.42578125" style="166" customWidth="1"/>
    <col min="9474" max="9474" width="51.5703125" style="166" customWidth="1"/>
    <col min="9475" max="9728" width="11.42578125" style="166"/>
    <col min="9729" max="9729" width="7.42578125" style="166" customWidth="1"/>
    <col min="9730" max="9730" width="51.5703125" style="166" customWidth="1"/>
    <col min="9731" max="9984" width="11.42578125" style="166"/>
    <col min="9985" max="9985" width="7.42578125" style="166" customWidth="1"/>
    <col min="9986" max="9986" width="51.5703125" style="166" customWidth="1"/>
    <col min="9987" max="10240" width="11.42578125" style="166"/>
    <col min="10241" max="10241" width="7.42578125" style="166" customWidth="1"/>
    <col min="10242" max="10242" width="51.5703125" style="166" customWidth="1"/>
    <col min="10243" max="10496" width="11.42578125" style="166"/>
    <col min="10497" max="10497" width="7.42578125" style="166" customWidth="1"/>
    <col min="10498" max="10498" width="51.5703125" style="166" customWidth="1"/>
    <col min="10499" max="10752" width="11.42578125" style="166"/>
    <col min="10753" max="10753" width="7.42578125" style="166" customWidth="1"/>
    <col min="10754" max="10754" width="51.5703125" style="166" customWidth="1"/>
    <col min="10755" max="11008" width="11.42578125" style="166"/>
    <col min="11009" max="11009" width="7.42578125" style="166" customWidth="1"/>
    <col min="11010" max="11010" width="51.5703125" style="166" customWidth="1"/>
    <col min="11011" max="11264" width="11.42578125" style="166"/>
    <col min="11265" max="11265" width="7.42578125" style="166" customWidth="1"/>
    <col min="11266" max="11266" width="51.5703125" style="166" customWidth="1"/>
    <col min="11267" max="11520" width="11.42578125" style="166"/>
    <col min="11521" max="11521" width="7.42578125" style="166" customWidth="1"/>
    <col min="11522" max="11522" width="51.5703125" style="166" customWidth="1"/>
    <col min="11523" max="11776" width="11.42578125" style="166"/>
    <col min="11777" max="11777" width="7.42578125" style="166" customWidth="1"/>
    <col min="11778" max="11778" width="51.5703125" style="166" customWidth="1"/>
    <col min="11779" max="12032" width="11.42578125" style="166"/>
    <col min="12033" max="12033" width="7.42578125" style="166" customWidth="1"/>
    <col min="12034" max="12034" width="51.5703125" style="166" customWidth="1"/>
    <col min="12035" max="12288" width="11.42578125" style="166"/>
    <col min="12289" max="12289" width="7.42578125" style="166" customWidth="1"/>
    <col min="12290" max="12290" width="51.5703125" style="166" customWidth="1"/>
    <col min="12291" max="12544" width="11.42578125" style="166"/>
    <col min="12545" max="12545" width="7.42578125" style="166" customWidth="1"/>
    <col min="12546" max="12546" width="51.5703125" style="166" customWidth="1"/>
    <col min="12547" max="12800" width="11.42578125" style="166"/>
    <col min="12801" max="12801" width="7.42578125" style="166" customWidth="1"/>
    <col min="12802" max="12802" width="51.5703125" style="166" customWidth="1"/>
    <col min="12803" max="13056" width="11.42578125" style="166"/>
    <col min="13057" max="13057" width="7.42578125" style="166" customWidth="1"/>
    <col min="13058" max="13058" width="51.5703125" style="166" customWidth="1"/>
    <col min="13059" max="13312" width="11.42578125" style="166"/>
    <col min="13313" max="13313" width="7.42578125" style="166" customWidth="1"/>
    <col min="13314" max="13314" width="51.5703125" style="166" customWidth="1"/>
    <col min="13315" max="13568" width="11.42578125" style="166"/>
    <col min="13569" max="13569" width="7.42578125" style="166" customWidth="1"/>
    <col min="13570" max="13570" width="51.5703125" style="166" customWidth="1"/>
    <col min="13571" max="13824" width="11.42578125" style="166"/>
    <col min="13825" max="13825" width="7.42578125" style="166" customWidth="1"/>
    <col min="13826" max="13826" width="51.5703125" style="166" customWidth="1"/>
    <col min="13827" max="14080" width="11.42578125" style="166"/>
    <col min="14081" max="14081" width="7.42578125" style="166" customWidth="1"/>
    <col min="14082" max="14082" width="51.5703125" style="166" customWidth="1"/>
    <col min="14083" max="14336" width="11.42578125" style="166"/>
    <col min="14337" max="14337" width="7.42578125" style="166" customWidth="1"/>
    <col min="14338" max="14338" width="51.5703125" style="166" customWidth="1"/>
    <col min="14339" max="14592" width="11.42578125" style="166"/>
    <col min="14593" max="14593" width="7.42578125" style="166" customWidth="1"/>
    <col min="14594" max="14594" width="51.5703125" style="166" customWidth="1"/>
    <col min="14595" max="14848" width="11.42578125" style="166"/>
    <col min="14849" max="14849" width="7.42578125" style="166" customWidth="1"/>
    <col min="14850" max="14850" width="51.5703125" style="166" customWidth="1"/>
    <col min="14851" max="15104" width="11.42578125" style="166"/>
    <col min="15105" max="15105" width="7.42578125" style="166" customWidth="1"/>
    <col min="15106" max="15106" width="51.5703125" style="166" customWidth="1"/>
    <col min="15107" max="15360" width="11.42578125" style="166"/>
    <col min="15361" max="15361" width="7.42578125" style="166" customWidth="1"/>
    <col min="15362" max="15362" width="51.5703125" style="166" customWidth="1"/>
    <col min="15363" max="15616" width="11.42578125" style="166"/>
    <col min="15617" max="15617" width="7.42578125" style="166" customWidth="1"/>
    <col min="15618" max="15618" width="51.5703125" style="166" customWidth="1"/>
    <col min="15619" max="15872" width="11.42578125" style="166"/>
    <col min="15873" max="15873" width="7.42578125" style="166" customWidth="1"/>
    <col min="15874" max="15874" width="51.5703125" style="166" customWidth="1"/>
    <col min="15875" max="16128" width="11.42578125" style="166"/>
    <col min="16129" max="16129" width="7.42578125" style="166" customWidth="1"/>
    <col min="16130" max="16130" width="51.5703125" style="166" customWidth="1"/>
    <col min="16131" max="16384" width="11.42578125" style="166"/>
  </cols>
  <sheetData>
    <row r="1" spans="1:3">
      <c r="A1" s="571" t="s">
        <v>106</v>
      </c>
      <c r="B1" s="572"/>
      <c r="C1" s="573"/>
    </row>
    <row r="2" spans="1:3" ht="15.75" customHeight="1">
      <c r="A2" s="574" t="s">
        <v>107</v>
      </c>
      <c r="B2" s="575"/>
      <c r="C2" s="576"/>
    </row>
    <row r="3" spans="1:3" ht="15.75" customHeight="1">
      <c r="A3" s="574" t="s">
        <v>108</v>
      </c>
      <c r="B3" s="575"/>
      <c r="C3" s="576"/>
    </row>
    <row r="4" spans="1:3">
      <c r="A4" s="574" t="s">
        <v>109</v>
      </c>
      <c r="B4" s="575"/>
      <c r="C4" s="576"/>
    </row>
    <row r="5" spans="1:3">
      <c r="A5" s="574" t="s">
        <v>110</v>
      </c>
      <c r="B5" s="575"/>
      <c r="C5" s="576"/>
    </row>
    <row r="6" spans="1:3">
      <c r="A6" s="568"/>
      <c r="B6" s="569"/>
      <c r="C6" s="570"/>
    </row>
    <row r="7" spans="1:3">
      <c r="A7" s="507" t="s">
        <v>111</v>
      </c>
      <c r="B7" s="35" t="s">
        <v>1</v>
      </c>
      <c r="C7" s="508" t="s">
        <v>112</v>
      </c>
    </row>
    <row r="8" spans="1:3">
      <c r="A8" s="509">
        <v>1</v>
      </c>
      <c r="B8" s="167" t="s">
        <v>113</v>
      </c>
      <c r="C8" s="510">
        <v>100</v>
      </c>
    </row>
    <row r="9" spans="1:3">
      <c r="A9" s="509">
        <v>2</v>
      </c>
      <c r="B9" s="167" t="s">
        <v>114</v>
      </c>
      <c r="C9" s="511"/>
    </row>
    <row r="10" spans="1:3">
      <c r="A10" s="512">
        <v>2.1</v>
      </c>
      <c r="B10" s="168" t="s">
        <v>115</v>
      </c>
      <c r="C10" s="511">
        <v>8.33</v>
      </c>
    </row>
    <row r="11" spans="1:3">
      <c r="A11" s="512">
        <v>2.2000000000000002</v>
      </c>
      <c r="B11" s="168" t="s">
        <v>116</v>
      </c>
      <c r="C11" s="511">
        <v>8.33</v>
      </c>
    </row>
    <row r="12" spans="1:3">
      <c r="A12" s="512">
        <v>2.2999999999999998</v>
      </c>
      <c r="B12" s="168" t="s">
        <v>117</v>
      </c>
      <c r="C12" s="511">
        <v>1</v>
      </c>
    </row>
    <row r="13" spans="1:3">
      <c r="A13" s="512">
        <v>2.4</v>
      </c>
      <c r="B13" s="168" t="s">
        <v>118</v>
      </c>
      <c r="C13" s="511">
        <v>4.17</v>
      </c>
    </row>
    <row r="14" spans="1:3">
      <c r="A14" s="512">
        <v>2.5</v>
      </c>
      <c r="B14" s="168" t="s">
        <v>119</v>
      </c>
      <c r="C14" s="511"/>
    </row>
    <row r="15" spans="1:3">
      <c r="A15" s="512"/>
      <c r="B15" s="168" t="s">
        <v>120</v>
      </c>
      <c r="C15" s="511">
        <v>12</v>
      </c>
    </row>
    <row r="16" spans="1:3">
      <c r="A16" s="512"/>
      <c r="B16" s="168" t="s">
        <v>121</v>
      </c>
      <c r="C16" s="511">
        <v>8.5</v>
      </c>
    </row>
    <row r="17" spans="1:4">
      <c r="A17" s="512"/>
      <c r="B17" s="168" t="s">
        <v>20</v>
      </c>
      <c r="C17" s="511">
        <v>6.96</v>
      </c>
    </row>
    <row r="18" spans="1:4">
      <c r="A18" s="512">
        <v>2.6</v>
      </c>
      <c r="B18" s="168" t="s">
        <v>122</v>
      </c>
      <c r="C18" s="511">
        <v>4</v>
      </c>
    </row>
    <row r="19" spans="1:4">
      <c r="A19" s="512">
        <v>2.7</v>
      </c>
      <c r="B19" s="168" t="s">
        <v>73</v>
      </c>
      <c r="C19" s="511">
        <v>2</v>
      </c>
    </row>
    <row r="20" spans="1:4">
      <c r="A20" s="512">
        <v>2.8</v>
      </c>
      <c r="B20" s="168" t="s">
        <v>123</v>
      </c>
      <c r="C20" s="511">
        <v>3</v>
      </c>
      <c r="D20" s="169"/>
    </row>
    <row r="21" spans="1:4" ht="15">
      <c r="A21" s="512">
        <v>2.9</v>
      </c>
      <c r="B21" s="168" t="s">
        <v>124</v>
      </c>
      <c r="C21" s="513">
        <v>14.23</v>
      </c>
    </row>
    <row r="22" spans="1:4" ht="15">
      <c r="A22" s="514">
        <v>2.1</v>
      </c>
      <c r="B22" s="168" t="s">
        <v>125</v>
      </c>
      <c r="C22" s="513">
        <v>7.48</v>
      </c>
    </row>
    <row r="23" spans="1:4" ht="13.5" thickBot="1">
      <c r="A23" s="515"/>
      <c r="B23" s="516" t="s">
        <v>321</v>
      </c>
      <c r="C23" s="517">
        <f>SUM(C10:C22)</f>
        <v>80</v>
      </c>
    </row>
    <row r="24" spans="1:4">
      <c r="B24" s="170"/>
      <c r="C24" s="172">
        <f>+C23/100</f>
        <v>0.8</v>
      </c>
    </row>
    <row r="25" spans="1:4">
      <c r="B25" s="170"/>
      <c r="C25" s="171"/>
    </row>
    <row r="26" spans="1:4">
      <c r="B26" s="170"/>
      <c r="C26" s="171"/>
    </row>
    <row r="27" spans="1:4">
      <c r="B27" s="170"/>
      <c r="C27" s="171"/>
    </row>
    <row r="28" spans="1:4">
      <c r="B28" s="170"/>
      <c r="C28" s="171"/>
    </row>
    <row r="29" spans="1:4">
      <c r="B29" s="170"/>
      <c r="C29" s="171"/>
    </row>
  </sheetData>
  <mergeCells count="6">
    <mergeCell ref="A6:C6"/>
    <mergeCell ref="A1:C1"/>
    <mergeCell ref="A2:C2"/>
    <mergeCell ref="A3:C3"/>
    <mergeCell ref="A4:C4"/>
    <mergeCell ref="A5:C5"/>
  </mergeCells>
  <printOptions horizontalCentered="1"/>
  <pageMargins left="0.82677165354330695" right="0.62992125984252001" top="0.78740157480314998" bottom="0.78740157480314998" header="0.511811023622047" footer="0.511811023622047"/>
  <pageSetup firstPageNumber="0" orientation="portrait" r:id="rId1"/>
  <headerFooter alignWithMargins="0"/>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B489FA-983F-4A4B-8D3E-2C3648077FE4}">
  <sheetPr>
    <tabColor rgb="FF00B0F0"/>
  </sheetPr>
  <dimension ref="B1:K32"/>
  <sheetViews>
    <sheetView topLeftCell="A16" zoomScale="115" zoomScaleNormal="115" zoomScaleSheetLayoutView="115" workbookViewId="0">
      <selection activeCell="C33" sqref="C33"/>
    </sheetView>
  </sheetViews>
  <sheetFormatPr baseColWidth="10" defaultRowHeight="15"/>
  <cols>
    <col min="1" max="1" width="24.85546875" customWidth="1"/>
    <col min="2" max="2" width="17" customWidth="1"/>
    <col min="3" max="3" width="75.85546875" customWidth="1"/>
    <col min="4" max="4" width="10.42578125" customWidth="1"/>
    <col min="5" max="5" width="12.7109375" bestFit="1" customWidth="1"/>
    <col min="6" max="7" width="18.7109375" bestFit="1" customWidth="1"/>
    <col min="8" max="8" width="17.140625" hidden="1" customWidth="1"/>
    <col min="9" max="9" width="19.42578125" bestFit="1" customWidth="1"/>
    <col min="10" max="10" width="13.85546875" bestFit="1" customWidth="1"/>
    <col min="11" max="11" width="14.42578125" bestFit="1" customWidth="1"/>
  </cols>
  <sheetData>
    <row r="1" spans="2:8" ht="12.75" customHeight="1" thickBot="1"/>
    <row r="2" spans="2:8" ht="36" customHeight="1" thickBot="1">
      <c r="B2" s="577" t="s">
        <v>267</v>
      </c>
      <c r="C2" s="578"/>
      <c r="D2" s="578"/>
      <c r="E2" s="578"/>
      <c r="F2" s="578"/>
      <c r="G2" s="579"/>
    </row>
    <row r="3" spans="2:8" ht="42.75" customHeight="1" thickBot="1">
      <c r="B3" s="591" t="s">
        <v>401</v>
      </c>
      <c r="C3" s="592"/>
      <c r="D3" s="592"/>
      <c r="E3" s="592"/>
      <c r="F3" s="592"/>
      <c r="G3" s="593"/>
    </row>
    <row r="4" spans="2:8" ht="30" customHeight="1" thickBot="1">
      <c r="B4" s="594" t="s">
        <v>266</v>
      </c>
      <c r="C4" s="595"/>
      <c r="D4" s="595"/>
      <c r="E4" s="595"/>
      <c r="F4" s="595"/>
      <c r="G4" s="596"/>
    </row>
    <row r="5" spans="2:8" ht="27" customHeight="1">
      <c r="B5" s="149" t="s">
        <v>111</v>
      </c>
      <c r="C5" s="9" t="s">
        <v>1</v>
      </c>
      <c r="D5" s="148" t="s">
        <v>2</v>
      </c>
      <c r="E5" s="7" t="s">
        <v>3</v>
      </c>
      <c r="F5" s="8" t="s">
        <v>4</v>
      </c>
      <c r="G5" s="147" t="s">
        <v>18</v>
      </c>
    </row>
    <row r="6" spans="2:8" ht="32.25" customHeight="1">
      <c r="B6" s="360" t="s">
        <v>209</v>
      </c>
      <c r="C6" s="361" t="s">
        <v>210</v>
      </c>
      <c r="D6" s="362" t="s">
        <v>340</v>
      </c>
      <c r="E6" s="466">
        <v>1</v>
      </c>
      <c r="F6" s="439">
        <f>+'Actividad 1.1.1'!F4</f>
        <v>29028000</v>
      </c>
      <c r="G6" s="464">
        <f>SUM(G7)</f>
        <v>29028000</v>
      </c>
      <c r="H6" s="435">
        <f>+G6/1.269</f>
        <v>22874704.491725769</v>
      </c>
    </row>
    <row r="7" spans="2:8" ht="25.5" customHeight="1">
      <c r="B7" s="437" t="s">
        <v>211</v>
      </c>
      <c r="C7" s="3" t="s">
        <v>5</v>
      </c>
      <c r="D7" s="1" t="s">
        <v>6</v>
      </c>
      <c r="E7" s="467">
        <v>6560</v>
      </c>
      <c r="F7" s="438">
        <f>+'APU 1.1.1.1'!F37</f>
        <v>4425</v>
      </c>
      <c r="G7" s="450">
        <f>+ROUND(E7*F7,0)</f>
        <v>29028000</v>
      </c>
    </row>
    <row r="8" spans="2:8" ht="32.25" customHeight="1">
      <c r="B8" s="360" t="s">
        <v>218</v>
      </c>
      <c r="C8" s="361" t="s">
        <v>386</v>
      </c>
      <c r="D8" s="362" t="s">
        <v>130</v>
      </c>
      <c r="E8" s="468">
        <v>6.56</v>
      </c>
      <c r="F8" s="439">
        <f>+'Actividad 1.1.2'!F4</f>
        <v>1215062241.3353367</v>
      </c>
      <c r="G8" s="464">
        <f>SUM(G9:G14)</f>
        <v>7970808302</v>
      </c>
      <c r="H8" s="435">
        <f>+G8/1.269</f>
        <v>6281172814.8148155</v>
      </c>
    </row>
    <row r="9" spans="2:8" ht="30">
      <c r="B9" s="359" t="s">
        <v>225</v>
      </c>
      <c r="C9" s="3" t="s">
        <v>7</v>
      </c>
      <c r="D9" s="4" t="s">
        <v>8</v>
      </c>
      <c r="E9" s="453">
        <v>201494</v>
      </c>
      <c r="F9" s="438">
        <f>+'APU 1.1.2.1'!F36</f>
        <v>23996</v>
      </c>
      <c r="G9" s="450">
        <f t="shared" ref="G9:G20" si="0">+ROUND(E9*F9,0)</f>
        <v>4835050024</v>
      </c>
    </row>
    <row r="10" spans="2:8" ht="45">
      <c r="B10" s="359" t="s">
        <v>226</v>
      </c>
      <c r="C10" s="3" t="s">
        <v>195</v>
      </c>
      <c r="D10" s="4" t="s">
        <v>8</v>
      </c>
      <c r="E10" s="453">
        <v>45910</v>
      </c>
      <c r="F10" s="438">
        <f>+'APU 1.1.2.2'!F38</f>
        <v>40820</v>
      </c>
      <c r="G10" s="450">
        <f t="shared" si="0"/>
        <v>1874046200</v>
      </c>
    </row>
    <row r="11" spans="2:8" ht="29.25" customHeight="1">
      <c r="B11" s="359" t="s">
        <v>227</v>
      </c>
      <c r="C11" s="139" t="s">
        <v>392</v>
      </c>
      <c r="D11" s="4" t="s">
        <v>8</v>
      </c>
      <c r="E11" s="453">
        <v>194480</v>
      </c>
      <c r="F11" s="438">
        <f>+'APU 1.1.2.3'!F35</f>
        <v>4869</v>
      </c>
      <c r="G11" s="450">
        <f t="shared" si="0"/>
        <v>946923120</v>
      </c>
    </row>
    <row r="12" spans="2:8" ht="30">
      <c r="B12" s="359" t="s">
        <v>228</v>
      </c>
      <c r="C12" s="139" t="s">
        <v>367</v>
      </c>
      <c r="D12" s="4" t="s">
        <v>8</v>
      </c>
      <c r="E12" s="453">
        <v>1010</v>
      </c>
      <c r="F12" s="438">
        <f>+'APU 1.1.2.4'!F36</f>
        <v>180142</v>
      </c>
      <c r="G12" s="450">
        <f t="shared" si="0"/>
        <v>181943420</v>
      </c>
    </row>
    <row r="13" spans="2:8" ht="48" customHeight="1">
      <c r="B13" s="359" t="s">
        <v>229</v>
      </c>
      <c r="C13" s="3" t="s">
        <v>366</v>
      </c>
      <c r="D13" s="4" t="s">
        <v>136</v>
      </c>
      <c r="E13" s="453">
        <v>2705</v>
      </c>
      <c r="F13" s="438">
        <f>+'APU 1.1.2.5'!F33</f>
        <v>31125</v>
      </c>
      <c r="G13" s="450">
        <f t="shared" si="0"/>
        <v>84193125</v>
      </c>
    </row>
    <row r="14" spans="2:8" ht="27.75" customHeight="1">
      <c r="B14" s="359" t="s">
        <v>230</v>
      </c>
      <c r="C14" s="3" t="s">
        <v>249</v>
      </c>
      <c r="D14" s="45" t="s">
        <v>8</v>
      </c>
      <c r="E14" s="453">
        <v>257</v>
      </c>
      <c r="F14" s="438">
        <f>+'APU 1.1.2.6'!F34</f>
        <v>189309</v>
      </c>
      <c r="G14" s="450">
        <f>+ROUND(E14*F14,0)</f>
        <v>48652413</v>
      </c>
    </row>
    <row r="15" spans="2:8" ht="32.25" customHeight="1">
      <c r="B15" s="360" t="s">
        <v>244</v>
      </c>
      <c r="C15" s="361" t="s">
        <v>251</v>
      </c>
      <c r="D15" s="362" t="s">
        <v>15</v>
      </c>
      <c r="E15" s="362">
        <v>5.8440000000000003</v>
      </c>
      <c r="F15" s="439">
        <f>+'Actividad 1.1.3'!F4</f>
        <v>26341330.999998216</v>
      </c>
      <c r="G15" s="462">
        <f>SUM(G16:G18)</f>
        <v>153938737</v>
      </c>
      <c r="H15" s="435"/>
    </row>
    <row r="16" spans="2:8" ht="24.75" customHeight="1">
      <c r="B16" s="359" t="s">
        <v>231</v>
      </c>
      <c r="C16" s="162" t="s">
        <v>253</v>
      </c>
      <c r="D16" s="163" t="s">
        <v>14</v>
      </c>
      <c r="E16" s="469">
        <v>6478</v>
      </c>
      <c r="F16" s="465">
        <f>+'APU 1.1.3.1'!$H$38</f>
        <v>8868</v>
      </c>
      <c r="G16" s="463">
        <f t="shared" si="0"/>
        <v>57446904</v>
      </c>
    </row>
    <row r="17" spans="2:11" ht="24.75" customHeight="1">
      <c r="B17" s="359" t="s">
        <v>245</v>
      </c>
      <c r="C17" s="162" t="s">
        <v>242</v>
      </c>
      <c r="D17" s="163" t="s">
        <v>86</v>
      </c>
      <c r="E17" s="470">
        <v>5.8440000000000003</v>
      </c>
      <c r="F17" s="465">
        <f>+'APU 1.1.3.2'!G38</f>
        <v>13964650</v>
      </c>
      <c r="G17" s="463">
        <f t="shared" si="0"/>
        <v>81609415</v>
      </c>
    </row>
    <row r="18" spans="2:11" ht="24.75" customHeight="1">
      <c r="B18" s="359" t="s">
        <v>246</v>
      </c>
      <c r="C18" s="162" t="s">
        <v>243</v>
      </c>
      <c r="D18" s="163" t="s">
        <v>15</v>
      </c>
      <c r="E18" s="470">
        <v>5.8440000000000003</v>
      </c>
      <c r="F18" s="465">
        <f>+'APU 1.1.3.3'!G38</f>
        <v>2546615</v>
      </c>
      <c r="G18" s="463">
        <f t="shared" si="0"/>
        <v>14882418</v>
      </c>
      <c r="H18" s="436"/>
    </row>
    <row r="19" spans="2:11" ht="32.25" customHeight="1">
      <c r="B19" s="360" t="s">
        <v>234</v>
      </c>
      <c r="C19" s="361" t="s">
        <v>12</v>
      </c>
      <c r="D19" s="362" t="s">
        <v>340</v>
      </c>
      <c r="E19" s="466">
        <v>10</v>
      </c>
      <c r="F19" s="439">
        <f>+'Actividad 2.1.1'!F4</f>
        <v>2633250</v>
      </c>
      <c r="G19" s="462">
        <f>SUM(G20)</f>
        <v>26332500</v>
      </c>
    </row>
    <row r="20" spans="2:11" ht="26.25" customHeight="1">
      <c r="B20" s="359" t="s">
        <v>235</v>
      </c>
      <c r="C20" s="161" t="s">
        <v>236</v>
      </c>
      <c r="D20" s="45" t="s">
        <v>16</v>
      </c>
      <c r="E20" s="453">
        <v>10</v>
      </c>
      <c r="F20" s="438">
        <f>+'APU 2.1.1.1'!F32</f>
        <v>2633250</v>
      </c>
      <c r="G20" s="450">
        <f t="shared" si="0"/>
        <v>26332500</v>
      </c>
    </row>
    <row r="21" spans="2:11" ht="32.25" customHeight="1">
      <c r="B21" s="360" t="s">
        <v>239</v>
      </c>
      <c r="C21" s="361" t="s">
        <v>13</v>
      </c>
      <c r="D21" s="362" t="s">
        <v>340</v>
      </c>
      <c r="E21" s="466">
        <v>2</v>
      </c>
      <c r="F21" s="439">
        <f>+'Actividad 2.1.2'!F4</f>
        <v>2633250</v>
      </c>
      <c r="G21" s="462">
        <f>SUM(G22)</f>
        <v>5266500</v>
      </c>
    </row>
    <row r="22" spans="2:11" ht="25.5" customHeight="1">
      <c r="B22" s="359" t="s">
        <v>240</v>
      </c>
      <c r="C22" s="3" t="s">
        <v>241</v>
      </c>
      <c r="D22" s="45" t="s">
        <v>16</v>
      </c>
      <c r="E22" s="453">
        <v>2</v>
      </c>
      <c r="F22" s="438">
        <f>+'APU 2.1.2.1'!F32</f>
        <v>2633250</v>
      </c>
      <c r="G22" s="450">
        <f>+ROUND(E22*F22,0)</f>
        <v>5266500</v>
      </c>
      <c r="I22" s="474"/>
    </row>
    <row r="23" spans="2:11" ht="30.75" customHeight="1" thickBot="1">
      <c r="B23" s="580" t="s">
        <v>391</v>
      </c>
      <c r="C23" s="581"/>
      <c r="D23" s="581"/>
      <c r="E23" s="581"/>
      <c r="F23" s="581"/>
      <c r="G23" s="472">
        <f>+G6+G8+G15+G19+G21</f>
        <v>8185374039</v>
      </c>
      <c r="H23" s="435"/>
      <c r="I23" s="473"/>
      <c r="J23" s="518"/>
      <c r="K23" s="486"/>
    </row>
    <row r="24" spans="2:11" ht="30.75" customHeight="1">
      <c r="B24" s="582" t="s">
        <v>402</v>
      </c>
      <c r="C24" s="583"/>
      <c r="D24" s="583"/>
      <c r="E24" s="583"/>
      <c r="F24" s="583"/>
      <c r="G24" s="584"/>
      <c r="H24" s="471"/>
      <c r="I24" s="473"/>
      <c r="J24" s="519"/>
    </row>
    <row r="25" spans="2:11" ht="30.75" customHeight="1">
      <c r="B25" s="585"/>
      <c r="C25" s="586"/>
      <c r="D25" s="586"/>
      <c r="E25" s="586"/>
      <c r="F25" s="586"/>
      <c r="G25" s="587"/>
      <c r="H25" s="471"/>
      <c r="I25" s="473"/>
      <c r="J25" s="519"/>
    </row>
    <row r="26" spans="2:11">
      <c r="B26" s="585"/>
      <c r="C26" s="586"/>
      <c r="D26" s="586"/>
      <c r="E26" s="586"/>
      <c r="F26" s="586"/>
      <c r="G26" s="587"/>
    </row>
    <row r="27" spans="2:11">
      <c r="B27" s="585"/>
      <c r="C27" s="586"/>
      <c r="D27" s="586"/>
      <c r="E27" s="586"/>
      <c r="F27" s="586"/>
      <c r="G27" s="587"/>
      <c r="I27" s="766"/>
    </row>
    <row r="28" spans="2:11">
      <c r="B28" s="585"/>
      <c r="C28" s="586"/>
      <c r="D28" s="586"/>
      <c r="E28" s="586"/>
      <c r="F28" s="586"/>
      <c r="G28" s="587"/>
      <c r="I28" s="767"/>
    </row>
    <row r="29" spans="2:11">
      <c r="B29" s="585"/>
      <c r="C29" s="586"/>
      <c r="D29" s="586"/>
      <c r="E29" s="586"/>
      <c r="F29" s="586"/>
      <c r="G29" s="587"/>
    </row>
    <row r="30" spans="2:11">
      <c r="B30" s="585"/>
      <c r="C30" s="586"/>
      <c r="D30" s="586"/>
      <c r="E30" s="586"/>
      <c r="F30" s="586"/>
      <c r="G30" s="587"/>
    </row>
    <row r="31" spans="2:11">
      <c r="B31" s="585"/>
      <c r="C31" s="586"/>
      <c r="D31" s="586"/>
      <c r="E31" s="586"/>
      <c r="F31" s="586"/>
      <c r="G31" s="587"/>
    </row>
    <row r="32" spans="2:11" ht="15.75" thickBot="1">
      <c r="B32" s="588"/>
      <c r="C32" s="589"/>
      <c r="D32" s="589"/>
      <c r="E32" s="589"/>
      <c r="F32" s="589"/>
      <c r="G32" s="590"/>
    </row>
  </sheetData>
  <mergeCells count="5">
    <mergeCell ref="B2:G2"/>
    <mergeCell ref="B23:F23"/>
    <mergeCell ref="B24:G32"/>
    <mergeCell ref="B3:G3"/>
    <mergeCell ref="B4:G4"/>
  </mergeCells>
  <printOptions horizontalCentered="1"/>
  <pageMargins left="0.11811023622047245" right="0.11811023622047245" top="0.74803149606299213" bottom="0.74803149606299213" header="0.31496062992125984" footer="0.31496062992125984"/>
  <pageSetup scale="65" orientation="portrait" horizontalDpi="360" verticalDpi="36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D2C326-6F16-4A2B-9034-39C4557603EC}">
  <sheetPr>
    <tabColor rgb="FF00B0F0"/>
  </sheetPr>
  <dimension ref="B1:E40"/>
  <sheetViews>
    <sheetView topLeftCell="A7" zoomScaleNormal="100" zoomScaleSheetLayoutView="115" workbookViewId="0">
      <selection activeCell="E21" sqref="E21"/>
    </sheetView>
  </sheetViews>
  <sheetFormatPr baseColWidth="10" defaultRowHeight="12.75"/>
  <cols>
    <col min="1" max="1" width="41.140625" style="140" customWidth="1"/>
    <col min="2" max="2" width="19.5703125" style="140" customWidth="1"/>
    <col min="3" max="3" width="61.140625" style="140" customWidth="1"/>
    <col min="4" max="4" width="20.85546875" style="140" customWidth="1"/>
    <col min="5" max="5" width="22" style="140" customWidth="1"/>
    <col min="6" max="256" width="11.42578125" style="140"/>
    <col min="257" max="257" width="19.5703125" style="140" customWidth="1"/>
    <col min="258" max="258" width="61.85546875" style="140" customWidth="1"/>
    <col min="259" max="259" width="24.140625" style="140" customWidth="1"/>
    <col min="260" max="512" width="11.42578125" style="140"/>
    <col min="513" max="513" width="19.5703125" style="140" customWidth="1"/>
    <col min="514" max="514" width="61.85546875" style="140" customWidth="1"/>
    <col min="515" max="515" width="24.140625" style="140" customWidth="1"/>
    <col min="516" max="768" width="11.42578125" style="140"/>
    <col min="769" max="769" width="19.5703125" style="140" customWidth="1"/>
    <col min="770" max="770" width="61.85546875" style="140" customWidth="1"/>
    <col min="771" max="771" width="24.140625" style="140" customWidth="1"/>
    <col min="772" max="1024" width="11.42578125" style="140"/>
    <col min="1025" max="1025" width="19.5703125" style="140" customWidth="1"/>
    <col min="1026" max="1026" width="61.85546875" style="140" customWidth="1"/>
    <col min="1027" max="1027" width="24.140625" style="140" customWidth="1"/>
    <col min="1028" max="1280" width="11.42578125" style="140"/>
    <col min="1281" max="1281" width="19.5703125" style="140" customWidth="1"/>
    <col min="1282" max="1282" width="61.85546875" style="140" customWidth="1"/>
    <col min="1283" max="1283" width="24.140625" style="140" customWidth="1"/>
    <col min="1284" max="1536" width="11.42578125" style="140"/>
    <col min="1537" max="1537" width="19.5703125" style="140" customWidth="1"/>
    <col min="1538" max="1538" width="61.85546875" style="140" customWidth="1"/>
    <col min="1539" max="1539" width="24.140625" style="140" customWidth="1"/>
    <col min="1540" max="1792" width="11.42578125" style="140"/>
    <col min="1793" max="1793" width="19.5703125" style="140" customWidth="1"/>
    <col min="1794" max="1794" width="61.85546875" style="140" customWidth="1"/>
    <col min="1795" max="1795" width="24.140625" style="140" customWidth="1"/>
    <col min="1796" max="2048" width="11.42578125" style="140"/>
    <col min="2049" max="2049" width="19.5703125" style="140" customWidth="1"/>
    <col min="2050" max="2050" width="61.85546875" style="140" customWidth="1"/>
    <col min="2051" max="2051" width="24.140625" style="140" customWidth="1"/>
    <col min="2052" max="2304" width="11.42578125" style="140"/>
    <col min="2305" max="2305" width="19.5703125" style="140" customWidth="1"/>
    <col min="2306" max="2306" width="61.85546875" style="140" customWidth="1"/>
    <col min="2307" max="2307" width="24.140625" style="140" customWidth="1"/>
    <col min="2308" max="2560" width="11.42578125" style="140"/>
    <col min="2561" max="2561" width="19.5703125" style="140" customWidth="1"/>
    <col min="2562" max="2562" width="61.85546875" style="140" customWidth="1"/>
    <col min="2563" max="2563" width="24.140625" style="140" customWidth="1"/>
    <col min="2564" max="2816" width="11.42578125" style="140"/>
    <col min="2817" max="2817" width="19.5703125" style="140" customWidth="1"/>
    <col min="2818" max="2818" width="61.85546875" style="140" customWidth="1"/>
    <col min="2819" max="2819" width="24.140625" style="140" customWidth="1"/>
    <col min="2820" max="3072" width="11.42578125" style="140"/>
    <col min="3073" max="3073" width="19.5703125" style="140" customWidth="1"/>
    <col min="3074" max="3074" width="61.85546875" style="140" customWidth="1"/>
    <col min="3075" max="3075" width="24.140625" style="140" customWidth="1"/>
    <col min="3076" max="3328" width="11.42578125" style="140"/>
    <col min="3329" max="3329" width="19.5703125" style="140" customWidth="1"/>
    <col min="3330" max="3330" width="61.85546875" style="140" customWidth="1"/>
    <col min="3331" max="3331" width="24.140625" style="140" customWidth="1"/>
    <col min="3332" max="3584" width="11.42578125" style="140"/>
    <col min="3585" max="3585" width="19.5703125" style="140" customWidth="1"/>
    <col min="3586" max="3586" width="61.85546875" style="140" customWidth="1"/>
    <col min="3587" max="3587" width="24.140625" style="140" customWidth="1"/>
    <col min="3588" max="3840" width="11.42578125" style="140"/>
    <col min="3841" max="3841" width="19.5703125" style="140" customWidth="1"/>
    <col min="3842" max="3842" width="61.85546875" style="140" customWidth="1"/>
    <col min="3843" max="3843" width="24.140625" style="140" customWidth="1"/>
    <col min="3844" max="4096" width="11.42578125" style="140"/>
    <col min="4097" max="4097" width="19.5703125" style="140" customWidth="1"/>
    <col min="4098" max="4098" width="61.85546875" style="140" customWidth="1"/>
    <col min="4099" max="4099" width="24.140625" style="140" customWidth="1"/>
    <col min="4100" max="4352" width="11.42578125" style="140"/>
    <col min="4353" max="4353" width="19.5703125" style="140" customWidth="1"/>
    <col min="4354" max="4354" width="61.85546875" style="140" customWidth="1"/>
    <col min="4355" max="4355" width="24.140625" style="140" customWidth="1"/>
    <col min="4356" max="4608" width="11.42578125" style="140"/>
    <col min="4609" max="4609" width="19.5703125" style="140" customWidth="1"/>
    <col min="4610" max="4610" width="61.85546875" style="140" customWidth="1"/>
    <col min="4611" max="4611" width="24.140625" style="140" customWidth="1"/>
    <col min="4612" max="4864" width="11.42578125" style="140"/>
    <col min="4865" max="4865" width="19.5703125" style="140" customWidth="1"/>
    <col min="4866" max="4866" width="61.85546875" style="140" customWidth="1"/>
    <col min="4867" max="4867" width="24.140625" style="140" customWidth="1"/>
    <col min="4868" max="5120" width="11.42578125" style="140"/>
    <col min="5121" max="5121" width="19.5703125" style="140" customWidth="1"/>
    <col min="5122" max="5122" width="61.85546875" style="140" customWidth="1"/>
    <col min="5123" max="5123" width="24.140625" style="140" customWidth="1"/>
    <col min="5124" max="5376" width="11.42578125" style="140"/>
    <col min="5377" max="5377" width="19.5703125" style="140" customWidth="1"/>
    <col min="5378" max="5378" width="61.85546875" style="140" customWidth="1"/>
    <col min="5379" max="5379" width="24.140625" style="140" customWidth="1"/>
    <col min="5380" max="5632" width="11.42578125" style="140"/>
    <col min="5633" max="5633" width="19.5703125" style="140" customWidth="1"/>
    <col min="5634" max="5634" width="61.85546875" style="140" customWidth="1"/>
    <col min="5635" max="5635" width="24.140625" style="140" customWidth="1"/>
    <col min="5636" max="5888" width="11.42578125" style="140"/>
    <col min="5889" max="5889" width="19.5703125" style="140" customWidth="1"/>
    <col min="5890" max="5890" width="61.85546875" style="140" customWidth="1"/>
    <col min="5891" max="5891" width="24.140625" style="140" customWidth="1"/>
    <col min="5892" max="6144" width="11.42578125" style="140"/>
    <col min="6145" max="6145" width="19.5703125" style="140" customWidth="1"/>
    <col min="6146" max="6146" width="61.85546875" style="140" customWidth="1"/>
    <col min="6147" max="6147" width="24.140625" style="140" customWidth="1"/>
    <col min="6148" max="6400" width="11.42578125" style="140"/>
    <col min="6401" max="6401" width="19.5703125" style="140" customWidth="1"/>
    <col min="6402" max="6402" width="61.85546875" style="140" customWidth="1"/>
    <col min="6403" max="6403" width="24.140625" style="140" customWidth="1"/>
    <col min="6404" max="6656" width="11.42578125" style="140"/>
    <col min="6657" max="6657" width="19.5703125" style="140" customWidth="1"/>
    <col min="6658" max="6658" width="61.85546875" style="140" customWidth="1"/>
    <col min="6659" max="6659" width="24.140625" style="140" customWidth="1"/>
    <col min="6660" max="6912" width="11.42578125" style="140"/>
    <col min="6913" max="6913" width="19.5703125" style="140" customWidth="1"/>
    <col min="6914" max="6914" width="61.85546875" style="140" customWidth="1"/>
    <col min="6915" max="6915" width="24.140625" style="140" customWidth="1"/>
    <col min="6916" max="7168" width="11.42578125" style="140"/>
    <col min="7169" max="7169" width="19.5703125" style="140" customWidth="1"/>
    <col min="7170" max="7170" width="61.85546875" style="140" customWidth="1"/>
    <col min="7171" max="7171" width="24.140625" style="140" customWidth="1"/>
    <col min="7172" max="7424" width="11.42578125" style="140"/>
    <col min="7425" max="7425" width="19.5703125" style="140" customWidth="1"/>
    <col min="7426" max="7426" width="61.85546875" style="140" customWidth="1"/>
    <col min="7427" max="7427" width="24.140625" style="140" customWidth="1"/>
    <col min="7428" max="7680" width="11.42578125" style="140"/>
    <col min="7681" max="7681" width="19.5703125" style="140" customWidth="1"/>
    <col min="7682" max="7682" width="61.85546875" style="140" customWidth="1"/>
    <col min="7683" max="7683" width="24.140625" style="140" customWidth="1"/>
    <col min="7684" max="7936" width="11.42578125" style="140"/>
    <col min="7937" max="7937" width="19.5703125" style="140" customWidth="1"/>
    <col min="7938" max="7938" width="61.85546875" style="140" customWidth="1"/>
    <col min="7939" max="7939" width="24.140625" style="140" customWidth="1"/>
    <col min="7940" max="8192" width="11.42578125" style="140"/>
    <col min="8193" max="8193" width="19.5703125" style="140" customWidth="1"/>
    <col min="8194" max="8194" width="61.85546875" style="140" customWidth="1"/>
    <col min="8195" max="8195" width="24.140625" style="140" customWidth="1"/>
    <col min="8196" max="8448" width="11.42578125" style="140"/>
    <col min="8449" max="8449" width="19.5703125" style="140" customWidth="1"/>
    <col min="8450" max="8450" width="61.85546875" style="140" customWidth="1"/>
    <col min="8451" max="8451" width="24.140625" style="140" customWidth="1"/>
    <col min="8452" max="8704" width="11.42578125" style="140"/>
    <col min="8705" max="8705" width="19.5703125" style="140" customWidth="1"/>
    <col min="8706" max="8706" width="61.85546875" style="140" customWidth="1"/>
    <col min="8707" max="8707" width="24.140625" style="140" customWidth="1"/>
    <col min="8708" max="8960" width="11.42578125" style="140"/>
    <col min="8961" max="8961" width="19.5703125" style="140" customWidth="1"/>
    <col min="8962" max="8962" width="61.85546875" style="140" customWidth="1"/>
    <col min="8963" max="8963" width="24.140625" style="140" customWidth="1"/>
    <col min="8964" max="9216" width="11.42578125" style="140"/>
    <col min="9217" max="9217" width="19.5703125" style="140" customWidth="1"/>
    <col min="9218" max="9218" width="61.85546875" style="140" customWidth="1"/>
    <col min="9219" max="9219" width="24.140625" style="140" customWidth="1"/>
    <col min="9220" max="9472" width="11.42578125" style="140"/>
    <col min="9473" max="9473" width="19.5703125" style="140" customWidth="1"/>
    <col min="9474" max="9474" width="61.85546875" style="140" customWidth="1"/>
    <col min="9475" max="9475" width="24.140625" style="140" customWidth="1"/>
    <col min="9476" max="9728" width="11.42578125" style="140"/>
    <col min="9729" max="9729" width="19.5703125" style="140" customWidth="1"/>
    <col min="9730" max="9730" width="61.85546875" style="140" customWidth="1"/>
    <col min="9731" max="9731" width="24.140625" style="140" customWidth="1"/>
    <col min="9732" max="9984" width="11.42578125" style="140"/>
    <col min="9985" max="9985" width="19.5703125" style="140" customWidth="1"/>
    <col min="9986" max="9986" width="61.85546875" style="140" customWidth="1"/>
    <col min="9987" max="9987" width="24.140625" style="140" customWidth="1"/>
    <col min="9988" max="10240" width="11.42578125" style="140"/>
    <col min="10241" max="10241" width="19.5703125" style="140" customWidth="1"/>
    <col min="10242" max="10242" width="61.85546875" style="140" customWidth="1"/>
    <col min="10243" max="10243" width="24.140625" style="140" customWidth="1"/>
    <col min="10244" max="10496" width="11.42578125" style="140"/>
    <col min="10497" max="10497" width="19.5703125" style="140" customWidth="1"/>
    <col min="10498" max="10498" width="61.85546875" style="140" customWidth="1"/>
    <col min="10499" max="10499" width="24.140625" style="140" customWidth="1"/>
    <col min="10500" max="10752" width="11.42578125" style="140"/>
    <col min="10753" max="10753" width="19.5703125" style="140" customWidth="1"/>
    <col min="10754" max="10754" width="61.85546875" style="140" customWidth="1"/>
    <col min="10755" max="10755" width="24.140625" style="140" customWidth="1"/>
    <col min="10756" max="11008" width="11.42578125" style="140"/>
    <col min="11009" max="11009" width="19.5703125" style="140" customWidth="1"/>
    <col min="11010" max="11010" width="61.85546875" style="140" customWidth="1"/>
    <col min="11011" max="11011" width="24.140625" style="140" customWidth="1"/>
    <col min="11012" max="11264" width="11.42578125" style="140"/>
    <col min="11265" max="11265" width="19.5703125" style="140" customWidth="1"/>
    <col min="11266" max="11266" width="61.85546875" style="140" customWidth="1"/>
    <col min="11267" max="11267" width="24.140625" style="140" customWidth="1"/>
    <col min="11268" max="11520" width="11.42578125" style="140"/>
    <col min="11521" max="11521" width="19.5703125" style="140" customWidth="1"/>
    <col min="11522" max="11522" width="61.85546875" style="140" customWidth="1"/>
    <col min="11523" max="11523" width="24.140625" style="140" customWidth="1"/>
    <col min="11524" max="11776" width="11.42578125" style="140"/>
    <col min="11777" max="11777" width="19.5703125" style="140" customWidth="1"/>
    <col min="11778" max="11778" width="61.85546875" style="140" customWidth="1"/>
    <col min="11779" max="11779" width="24.140625" style="140" customWidth="1"/>
    <col min="11780" max="12032" width="11.42578125" style="140"/>
    <col min="12033" max="12033" width="19.5703125" style="140" customWidth="1"/>
    <col min="12034" max="12034" width="61.85546875" style="140" customWidth="1"/>
    <col min="12035" max="12035" width="24.140625" style="140" customWidth="1"/>
    <col min="12036" max="12288" width="11.42578125" style="140"/>
    <col min="12289" max="12289" width="19.5703125" style="140" customWidth="1"/>
    <col min="12290" max="12290" width="61.85546875" style="140" customWidth="1"/>
    <col min="12291" max="12291" width="24.140625" style="140" customWidth="1"/>
    <col min="12292" max="12544" width="11.42578125" style="140"/>
    <col min="12545" max="12545" width="19.5703125" style="140" customWidth="1"/>
    <col min="12546" max="12546" width="61.85546875" style="140" customWidth="1"/>
    <col min="12547" max="12547" width="24.140625" style="140" customWidth="1"/>
    <col min="12548" max="12800" width="11.42578125" style="140"/>
    <col min="12801" max="12801" width="19.5703125" style="140" customWidth="1"/>
    <col min="12802" max="12802" width="61.85546875" style="140" customWidth="1"/>
    <col min="12803" max="12803" width="24.140625" style="140" customWidth="1"/>
    <col min="12804" max="13056" width="11.42578125" style="140"/>
    <col min="13057" max="13057" width="19.5703125" style="140" customWidth="1"/>
    <col min="13058" max="13058" width="61.85546875" style="140" customWidth="1"/>
    <col min="13059" max="13059" width="24.140625" style="140" customWidth="1"/>
    <col min="13060" max="13312" width="11.42578125" style="140"/>
    <col min="13313" max="13313" width="19.5703125" style="140" customWidth="1"/>
    <col min="13314" max="13314" width="61.85546875" style="140" customWidth="1"/>
    <col min="13315" max="13315" width="24.140625" style="140" customWidth="1"/>
    <col min="13316" max="13568" width="11.42578125" style="140"/>
    <col min="13569" max="13569" width="19.5703125" style="140" customWidth="1"/>
    <col min="13570" max="13570" width="61.85546875" style="140" customWidth="1"/>
    <col min="13571" max="13571" width="24.140625" style="140" customWidth="1"/>
    <col min="13572" max="13824" width="11.42578125" style="140"/>
    <col min="13825" max="13825" width="19.5703125" style="140" customWidth="1"/>
    <col min="13826" max="13826" width="61.85546875" style="140" customWidth="1"/>
    <col min="13827" max="13827" width="24.140625" style="140" customWidth="1"/>
    <col min="13828" max="14080" width="11.42578125" style="140"/>
    <col min="14081" max="14081" width="19.5703125" style="140" customWidth="1"/>
    <col min="14082" max="14082" width="61.85546875" style="140" customWidth="1"/>
    <col min="14083" max="14083" width="24.140625" style="140" customWidth="1"/>
    <col min="14084" max="14336" width="11.42578125" style="140"/>
    <col min="14337" max="14337" width="19.5703125" style="140" customWidth="1"/>
    <col min="14338" max="14338" width="61.85546875" style="140" customWidth="1"/>
    <col min="14339" max="14339" width="24.140625" style="140" customWidth="1"/>
    <col min="14340" max="14592" width="11.42578125" style="140"/>
    <col min="14593" max="14593" width="19.5703125" style="140" customWidth="1"/>
    <col min="14594" max="14594" width="61.85546875" style="140" customWidth="1"/>
    <col min="14595" max="14595" width="24.140625" style="140" customWidth="1"/>
    <col min="14596" max="14848" width="11.42578125" style="140"/>
    <col min="14849" max="14849" width="19.5703125" style="140" customWidth="1"/>
    <col min="14850" max="14850" width="61.85546875" style="140" customWidth="1"/>
    <col min="14851" max="14851" width="24.140625" style="140" customWidth="1"/>
    <col min="14852" max="15104" width="11.42578125" style="140"/>
    <col min="15105" max="15105" width="19.5703125" style="140" customWidth="1"/>
    <col min="15106" max="15106" width="61.85546875" style="140" customWidth="1"/>
    <col min="15107" max="15107" width="24.140625" style="140" customWidth="1"/>
    <col min="15108" max="15360" width="11.42578125" style="140"/>
    <col min="15361" max="15361" width="19.5703125" style="140" customWidth="1"/>
    <col min="15362" max="15362" width="61.85546875" style="140" customWidth="1"/>
    <col min="15363" max="15363" width="24.140625" style="140" customWidth="1"/>
    <col min="15364" max="15616" width="11.42578125" style="140"/>
    <col min="15617" max="15617" width="19.5703125" style="140" customWidth="1"/>
    <col min="15618" max="15618" width="61.85546875" style="140" customWidth="1"/>
    <col min="15619" max="15619" width="24.140625" style="140" customWidth="1"/>
    <col min="15620" max="15872" width="11.42578125" style="140"/>
    <col min="15873" max="15873" width="19.5703125" style="140" customWidth="1"/>
    <col min="15874" max="15874" width="61.85546875" style="140" customWidth="1"/>
    <col min="15875" max="15875" width="24.140625" style="140" customWidth="1"/>
    <col min="15876" max="16128" width="11.42578125" style="140"/>
    <col min="16129" max="16129" width="19.5703125" style="140" customWidth="1"/>
    <col min="16130" max="16130" width="61.85546875" style="140" customWidth="1"/>
    <col min="16131" max="16131" width="24.140625" style="140" customWidth="1"/>
    <col min="16132" max="16384" width="11.42578125" style="140"/>
  </cols>
  <sheetData>
    <row r="1" spans="2:5" ht="13.5" thickBot="1"/>
    <row r="2" spans="2:5" ht="27.75" customHeight="1">
      <c r="B2" s="597" t="s">
        <v>180</v>
      </c>
      <c r="C2" s="598"/>
      <c r="D2" s="598"/>
      <c r="E2" s="599"/>
    </row>
    <row r="3" spans="2:5" ht="21" customHeight="1">
      <c r="B3" s="605" t="s">
        <v>362</v>
      </c>
      <c r="C3" s="606"/>
      <c r="D3" s="607"/>
      <c r="E3" s="434" t="e">
        <f>+Obra!#REF!-0.37</f>
        <v>#REF!</v>
      </c>
    </row>
    <row r="4" spans="2:5" ht="53.25" customHeight="1">
      <c r="B4" s="603" t="s">
        <v>24</v>
      </c>
      <c r="C4" s="604"/>
      <c r="D4" s="398" t="s">
        <v>181</v>
      </c>
      <c r="E4" s="428" t="s">
        <v>361</v>
      </c>
    </row>
    <row r="5" spans="2:5" ht="24" customHeight="1">
      <c r="B5" s="600" t="s">
        <v>360</v>
      </c>
      <c r="C5" s="601"/>
      <c r="D5" s="601"/>
      <c r="E5" s="602"/>
    </row>
    <row r="6" spans="2:5" ht="21" customHeight="1">
      <c r="B6" s="610" t="s">
        <v>363</v>
      </c>
      <c r="C6" s="611"/>
      <c r="D6" s="384"/>
      <c r="E6" s="429"/>
    </row>
    <row r="7" spans="2:5" ht="16.5" customHeight="1">
      <c r="B7" s="608" t="s">
        <v>388</v>
      </c>
      <c r="C7" s="609"/>
      <c r="D7" s="385">
        <v>0.01</v>
      </c>
      <c r="E7" s="429">
        <v>64254436</v>
      </c>
    </row>
    <row r="8" spans="2:5" ht="16.5" customHeight="1">
      <c r="B8" s="608" t="s">
        <v>129</v>
      </c>
      <c r="C8" s="609"/>
      <c r="D8" s="385">
        <v>0.02</v>
      </c>
      <c r="E8" s="429">
        <v>128508873</v>
      </c>
    </row>
    <row r="9" spans="2:5" ht="16.5" customHeight="1">
      <c r="B9" s="608" t="s">
        <v>383</v>
      </c>
      <c r="C9" s="609"/>
      <c r="D9" s="385">
        <v>6.0000000000000001E-3</v>
      </c>
      <c r="E9" s="429">
        <v>38552662</v>
      </c>
    </row>
    <row r="10" spans="2:5" ht="16.5" customHeight="1">
      <c r="B10" s="608" t="s">
        <v>182</v>
      </c>
      <c r="C10" s="609"/>
      <c r="D10" s="385">
        <v>2E-3</v>
      </c>
      <c r="E10" s="429">
        <v>12850887</v>
      </c>
    </row>
    <row r="11" spans="2:5" ht="24" customHeight="1">
      <c r="B11" s="612" t="s">
        <v>365</v>
      </c>
      <c r="C11" s="613"/>
      <c r="D11" s="385">
        <v>0.01</v>
      </c>
      <c r="E11" s="429">
        <v>64254436</v>
      </c>
    </row>
    <row r="12" spans="2:5" ht="16.5" customHeight="1">
      <c r="B12" s="608" t="s">
        <v>183</v>
      </c>
      <c r="C12" s="609"/>
      <c r="D12" s="385">
        <v>3.0000000000000001E-3</v>
      </c>
      <c r="E12" s="429">
        <v>19276331</v>
      </c>
    </row>
    <row r="13" spans="2:5" ht="16.5" customHeight="1">
      <c r="B13" s="608" t="s">
        <v>384</v>
      </c>
      <c r="C13" s="609"/>
      <c r="D13" s="385">
        <v>0.02</v>
      </c>
      <c r="E13" s="429">
        <v>128508872</v>
      </c>
    </row>
    <row r="14" spans="2:5" ht="16.5" customHeight="1">
      <c r="B14" s="608" t="s">
        <v>385</v>
      </c>
      <c r="C14" s="609"/>
      <c r="D14" s="385">
        <v>2E-3</v>
      </c>
      <c r="E14" s="429">
        <v>12850887</v>
      </c>
    </row>
    <row r="15" spans="2:5" ht="16.5" customHeight="1">
      <c r="B15" s="608" t="s">
        <v>389</v>
      </c>
      <c r="C15" s="609"/>
      <c r="D15" s="385">
        <v>4.0000000000000001E-3</v>
      </c>
      <c r="E15" s="429">
        <v>25701774</v>
      </c>
    </row>
    <row r="16" spans="2:5" ht="16.5" customHeight="1">
      <c r="B16" s="608" t="s">
        <v>381</v>
      </c>
      <c r="C16" s="609"/>
      <c r="D16" s="385">
        <v>1E-3</v>
      </c>
      <c r="E16" s="429">
        <v>6425443</v>
      </c>
    </row>
    <row r="17" spans="2:5" ht="16.5" customHeight="1">
      <c r="B17" s="608" t="s">
        <v>382</v>
      </c>
      <c r="C17" s="609"/>
      <c r="D17" s="385">
        <v>2E-3</v>
      </c>
      <c r="E17" s="429">
        <v>12850887</v>
      </c>
    </row>
    <row r="18" spans="2:5" ht="21.75" customHeight="1">
      <c r="B18" s="614" t="s">
        <v>364</v>
      </c>
      <c r="C18" s="615"/>
      <c r="D18" s="386">
        <f>SUM(D7:D17)</f>
        <v>8.0000000000000016E-2</v>
      </c>
      <c r="E18" s="430">
        <f>SUM(E7:E17)</f>
        <v>514035488</v>
      </c>
    </row>
    <row r="19" spans="2:5" ht="21" customHeight="1">
      <c r="B19" s="610" t="s">
        <v>184</v>
      </c>
      <c r="C19" s="611"/>
      <c r="D19" s="384"/>
      <c r="E19" s="429"/>
    </row>
    <row r="20" spans="2:5" ht="29.25" customHeight="1">
      <c r="B20" s="612" t="s">
        <v>403</v>
      </c>
      <c r="C20" s="613"/>
      <c r="D20" s="385">
        <v>0.06</v>
      </c>
      <c r="E20" s="429">
        <v>385526618</v>
      </c>
    </row>
    <row r="21" spans="2:5" ht="21" customHeight="1">
      <c r="B21" s="621" t="s">
        <v>185</v>
      </c>
      <c r="C21" s="622"/>
      <c r="D21" s="386">
        <f>SUM(D20:D20)</f>
        <v>0.06</v>
      </c>
      <c r="E21" s="430">
        <f>+E20</f>
        <v>385526618</v>
      </c>
    </row>
    <row r="22" spans="2:5" ht="24.75" customHeight="1">
      <c r="B22" s="603" t="s">
        <v>186</v>
      </c>
      <c r="C22" s="604"/>
      <c r="D22" s="387">
        <f>+D18+D21</f>
        <v>0.14000000000000001</v>
      </c>
      <c r="E22" s="430">
        <f>+E21+E18</f>
        <v>899562106</v>
      </c>
    </row>
    <row r="23" spans="2:5" ht="9.75" customHeight="1">
      <c r="B23" s="616"/>
      <c r="C23" s="617"/>
      <c r="D23" s="618"/>
      <c r="E23" s="429"/>
    </row>
    <row r="24" spans="2:5" ht="24" customHeight="1">
      <c r="B24" s="600" t="s">
        <v>187</v>
      </c>
      <c r="C24" s="601"/>
      <c r="D24" s="601"/>
      <c r="E24" s="602"/>
    </row>
    <row r="25" spans="2:5" ht="16.5" customHeight="1">
      <c r="B25" s="623" t="s">
        <v>188</v>
      </c>
      <c r="C25" s="624"/>
      <c r="D25" s="385">
        <v>0.01</v>
      </c>
      <c r="E25" s="429">
        <v>64254436</v>
      </c>
    </row>
    <row r="26" spans="2:5" ht="24.75" customHeight="1">
      <c r="B26" s="603" t="s">
        <v>189</v>
      </c>
      <c r="C26" s="604"/>
      <c r="D26" s="387">
        <f>SUM(D25:D25)</f>
        <v>0.01</v>
      </c>
      <c r="E26" s="430">
        <f>+E25</f>
        <v>64254436</v>
      </c>
    </row>
    <row r="27" spans="2:5" ht="9.75" customHeight="1">
      <c r="B27" s="616"/>
      <c r="C27" s="617"/>
      <c r="D27" s="618"/>
      <c r="E27" s="429"/>
    </row>
    <row r="28" spans="2:5" ht="26.25" customHeight="1">
      <c r="B28" s="600" t="s">
        <v>10</v>
      </c>
      <c r="C28" s="601"/>
      <c r="D28" s="601"/>
      <c r="E28" s="602"/>
    </row>
    <row r="29" spans="2:5" ht="18" customHeight="1">
      <c r="B29" s="623" t="s">
        <v>380</v>
      </c>
      <c r="C29" s="624"/>
      <c r="D29" s="385">
        <v>0.1</v>
      </c>
      <c r="E29" s="431">
        <v>642544363</v>
      </c>
    </row>
    <row r="30" spans="2:5" ht="22.5" customHeight="1">
      <c r="B30" s="603" t="s">
        <v>190</v>
      </c>
      <c r="C30" s="604"/>
      <c r="D30" s="388">
        <f>SUM(D29:D29)</f>
        <v>0.1</v>
      </c>
      <c r="E30" s="430">
        <f>+E29</f>
        <v>642544363</v>
      </c>
    </row>
    <row r="31" spans="2:5" ht="9.75" customHeight="1">
      <c r="B31" s="616"/>
      <c r="C31" s="617"/>
      <c r="D31" s="618"/>
      <c r="E31" s="429"/>
    </row>
    <row r="32" spans="2:5" ht="24.75" customHeight="1">
      <c r="B32" s="600" t="s">
        <v>191</v>
      </c>
      <c r="C32" s="628"/>
      <c r="D32" s="387">
        <f>+D22+D26+D30</f>
        <v>0.25</v>
      </c>
      <c r="E32" s="430">
        <f>+E30+E26+E22</f>
        <v>1606360905</v>
      </c>
    </row>
    <row r="33" spans="2:5" ht="9" customHeight="1">
      <c r="B33" s="616"/>
      <c r="C33" s="617"/>
      <c r="D33" s="618"/>
      <c r="E33" s="429"/>
    </row>
    <row r="34" spans="2:5" ht="22.5" customHeight="1">
      <c r="B34" s="600" t="s">
        <v>11</v>
      </c>
      <c r="C34" s="601"/>
      <c r="D34" s="601"/>
      <c r="E34" s="602"/>
    </row>
    <row r="35" spans="2:5" ht="18" customHeight="1">
      <c r="B35" s="608" t="s">
        <v>192</v>
      </c>
      <c r="C35" s="609"/>
      <c r="D35" s="385">
        <f>19%*D30</f>
        <v>1.9000000000000003E-2</v>
      </c>
      <c r="E35" s="429">
        <v>122083429</v>
      </c>
    </row>
    <row r="36" spans="2:5" ht="21.75" customHeight="1">
      <c r="B36" s="600" t="s">
        <v>193</v>
      </c>
      <c r="C36" s="628"/>
      <c r="D36" s="389">
        <f>+D35</f>
        <v>1.9000000000000003E-2</v>
      </c>
      <c r="E36" s="430">
        <f>+E35</f>
        <v>122083429</v>
      </c>
    </row>
    <row r="37" spans="2:5" ht="9.75" customHeight="1">
      <c r="B37" s="616"/>
      <c r="C37" s="617"/>
      <c r="D37" s="618"/>
      <c r="E37" s="429"/>
    </row>
    <row r="38" spans="2:5" ht="28.5" customHeight="1" thickBot="1">
      <c r="B38" s="619" t="s">
        <v>194</v>
      </c>
      <c r="C38" s="620"/>
      <c r="D38" s="432">
        <f>+ROUND(D32+D36,4)</f>
        <v>0.26900000000000002</v>
      </c>
      <c r="E38" s="433">
        <f>+E36+E32</f>
        <v>1728444334</v>
      </c>
    </row>
    <row r="39" spans="2:5" ht="9.75" customHeight="1" thickBot="1">
      <c r="B39" s="629"/>
      <c r="C39" s="630"/>
      <c r="D39" s="630"/>
      <c r="E39" s="631"/>
    </row>
    <row r="40" spans="2:5" ht="46.5" customHeight="1" thickBot="1">
      <c r="B40" s="625" t="s">
        <v>393</v>
      </c>
      <c r="C40" s="626"/>
      <c r="D40" s="626"/>
      <c r="E40" s="627"/>
    </row>
  </sheetData>
  <mergeCells count="39">
    <mergeCell ref="B40:E40"/>
    <mergeCell ref="B29:C29"/>
    <mergeCell ref="B30:C30"/>
    <mergeCell ref="B31:D31"/>
    <mergeCell ref="B32:C32"/>
    <mergeCell ref="B36:C36"/>
    <mergeCell ref="B35:C35"/>
    <mergeCell ref="B33:D33"/>
    <mergeCell ref="B34:E34"/>
    <mergeCell ref="B39:E39"/>
    <mergeCell ref="B27:D27"/>
    <mergeCell ref="B37:D37"/>
    <mergeCell ref="B38:C38"/>
    <mergeCell ref="B28:E28"/>
    <mergeCell ref="B20:C20"/>
    <mergeCell ref="B21:C21"/>
    <mergeCell ref="B25:C25"/>
    <mergeCell ref="B26:C26"/>
    <mergeCell ref="B23:D23"/>
    <mergeCell ref="B22:C22"/>
    <mergeCell ref="B24:E24"/>
    <mergeCell ref="B10:C10"/>
    <mergeCell ref="B11:C11"/>
    <mergeCell ref="B12:C12"/>
    <mergeCell ref="B18:C18"/>
    <mergeCell ref="B19:C19"/>
    <mergeCell ref="B17:C17"/>
    <mergeCell ref="B14:C14"/>
    <mergeCell ref="B13:C13"/>
    <mergeCell ref="B15:C15"/>
    <mergeCell ref="B16:C16"/>
    <mergeCell ref="B2:E2"/>
    <mergeCell ref="B5:E5"/>
    <mergeCell ref="B4:C4"/>
    <mergeCell ref="B3:D3"/>
    <mergeCell ref="B9:C9"/>
    <mergeCell ref="B6:C6"/>
    <mergeCell ref="B7:C7"/>
    <mergeCell ref="B8:C8"/>
  </mergeCells>
  <printOptions horizontalCentered="1"/>
  <pageMargins left="0.31496062992125984" right="0.31496062992125984" top="0.74803149606299213" bottom="0.15748031496062992" header="0.31496062992125984" footer="0.31496062992125984"/>
  <pageSetup scale="75" orientation="portrait" copies="2"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FFA46A-A396-406A-BBDA-13603A172291}">
  <sheetPr>
    <tabColor rgb="FF00B0F0"/>
  </sheetPr>
  <dimension ref="B2:X16"/>
  <sheetViews>
    <sheetView tabSelected="1" zoomScale="115" zoomScaleNormal="115" zoomScaleSheetLayoutView="115" workbookViewId="0">
      <selection activeCell="T14" sqref="T14"/>
    </sheetView>
  </sheetViews>
  <sheetFormatPr baseColWidth="10" defaultRowHeight="15"/>
  <cols>
    <col min="1" max="1" width="1.140625" customWidth="1"/>
    <col min="2" max="2" width="4.140625" customWidth="1"/>
    <col min="3" max="3" width="28.7109375" bestFit="1" customWidth="1"/>
    <col min="4" max="4" width="11.5703125" bestFit="1" customWidth="1"/>
    <col min="5" max="5" width="9.7109375" bestFit="1" customWidth="1"/>
    <col min="6" max="6" width="6.7109375" bestFit="1" customWidth="1"/>
    <col min="7" max="7" width="9.7109375" customWidth="1"/>
    <col min="8" max="8" width="9.85546875" bestFit="1" customWidth="1"/>
    <col min="9" max="9" width="8.140625" bestFit="1" customWidth="1"/>
    <col min="10" max="10" width="9.7109375" bestFit="1" customWidth="1"/>
    <col min="11" max="11" width="8.42578125" bestFit="1" customWidth="1"/>
    <col min="12" max="13" width="9.7109375" bestFit="1" customWidth="1"/>
    <col min="14" max="15" width="8.42578125" bestFit="1" customWidth="1"/>
    <col min="16" max="16" width="7.5703125" bestFit="1" customWidth="1"/>
    <col min="17" max="17" width="8.42578125" bestFit="1" customWidth="1"/>
    <col min="18" max="18" width="8.28515625" bestFit="1" customWidth="1"/>
    <col min="19" max="19" width="8.42578125" bestFit="1" customWidth="1"/>
    <col min="20" max="20" width="6.28515625" customWidth="1"/>
    <col min="21" max="21" width="12" customWidth="1"/>
    <col min="22" max="22" width="10.5703125" bestFit="1" customWidth="1"/>
    <col min="23" max="23" width="11.7109375" customWidth="1"/>
    <col min="24" max="24" width="12" customWidth="1"/>
    <col min="25" max="25" width="2.140625" customWidth="1"/>
  </cols>
  <sheetData>
    <row r="2" spans="2:24">
      <c r="B2" s="634" t="s">
        <v>375</v>
      </c>
      <c r="C2" s="634"/>
      <c r="D2" s="634"/>
      <c r="E2" s="634"/>
      <c r="F2" s="634"/>
      <c r="G2" s="634"/>
      <c r="H2" s="634"/>
      <c r="I2" s="634"/>
      <c r="J2" s="634"/>
      <c r="K2" s="634"/>
      <c r="L2" s="634"/>
      <c r="M2" s="634"/>
      <c r="N2" s="634"/>
      <c r="O2" s="634"/>
      <c r="P2" s="634"/>
      <c r="Q2" s="634"/>
      <c r="R2" s="634"/>
      <c r="S2" s="634"/>
      <c r="T2" s="634"/>
      <c r="U2" s="634"/>
      <c r="V2" s="634"/>
      <c r="W2" s="634"/>
      <c r="X2" s="634"/>
    </row>
    <row r="3" spans="2:24">
      <c r="B3" s="634"/>
      <c r="C3" s="634"/>
      <c r="D3" s="634"/>
      <c r="E3" s="634"/>
      <c r="F3" s="634"/>
      <c r="G3" s="634"/>
      <c r="H3" s="634"/>
      <c r="I3" s="634"/>
      <c r="J3" s="634"/>
      <c r="K3" s="634"/>
      <c r="L3" s="634"/>
      <c r="M3" s="634"/>
      <c r="N3" s="634"/>
      <c r="O3" s="634"/>
      <c r="P3" s="634"/>
      <c r="Q3" s="634"/>
      <c r="R3" s="634"/>
      <c r="S3" s="634"/>
      <c r="T3" s="634"/>
      <c r="U3" s="634"/>
      <c r="V3" s="634"/>
      <c r="W3" s="634"/>
      <c r="X3" s="634"/>
    </row>
    <row r="4" spans="2:24" ht="129" customHeight="1">
      <c r="B4" s="316" t="s">
        <v>111</v>
      </c>
      <c r="C4" s="317" t="s">
        <v>303</v>
      </c>
      <c r="D4" s="318" t="s">
        <v>304</v>
      </c>
      <c r="E4" s="319" t="s">
        <v>395</v>
      </c>
      <c r="F4" s="319" t="s">
        <v>2</v>
      </c>
      <c r="G4" s="319" t="s">
        <v>394</v>
      </c>
      <c r="H4" s="319" t="s">
        <v>305</v>
      </c>
      <c r="I4" s="319" t="s">
        <v>124</v>
      </c>
      <c r="J4" s="320" t="s">
        <v>306</v>
      </c>
      <c r="K4" s="320" t="s">
        <v>307</v>
      </c>
      <c r="L4" s="320" t="s">
        <v>308</v>
      </c>
      <c r="M4" s="320" t="s">
        <v>268</v>
      </c>
      <c r="N4" s="320" t="s">
        <v>121</v>
      </c>
      <c r="O4" s="320" t="s">
        <v>309</v>
      </c>
      <c r="P4" s="320" t="s">
        <v>310</v>
      </c>
      <c r="Q4" s="320" t="s">
        <v>311</v>
      </c>
      <c r="R4" s="320" t="s">
        <v>312</v>
      </c>
      <c r="S4" s="320" t="s">
        <v>123</v>
      </c>
      <c r="T4" s="318" t="s">
        <v>313</v>
      </c>
      <c r="U4" s="318" t="s">
        <v>396</v>
      </c>
      <c r="V4" s="318" t="s">
        <v>314</v>
      </c>
      <c r="W4" s="318" t="s">
        <v>397</v>
      </c>
      <c r="X4" s="318" t="s">
        <v>398</v>
      </c>
    </row>
    <row r="5" spans="2:24">
      <c r="B5" s="321">
        <v>1</v>
      </c>
      <c r="C5" s="322" t="s">
        <v>315</v>
      </c>
      <c r="D5" s="321">
        <v>1</v>
      </c>
      <c r="E5" s="323">
        <v>6500000</v>
      </c>
      <c r="F5" s="324" t="s">
        <v>324</v>
      </c>
      <c r="G5" s="484">
        <v>0.85</v>
      </c>
      <c r="H5" s="323">
        <f t="shared" ref="H5:H11" si="0">ROUND(E5*G5,0)</f>
        <v>5525000</v>
      </c>
      <c r="I5" s="325">
        <f>+IF(E5=0,0,IF(E5&lt;=1000000*2,162000,0))</f>
        <v>0</v>
      </c>
      <c r="J5" s="323">
        <f t="shared" ref="J5:J11" si="1">+H5+I5</f>
        <v>5525000</v>
      </c>
      <c r="K5" s="323">
        <f t="shared" ref="K5:K11" si="2">+ROUND(J5*12%,0)</f>
        <v>663000</v>
      </c>
      <c r="L5" s="323">
        <f t="shared" ref="L5:L11" si="3">H5+I5</f>
        <v>5525000</v>
      </c>
      <c r="M5" s="323">
        <f t="shared" ref="M5:M11" si="4">H5/2</f>
        <v>2762500</v>
      </c>
      <c r="N5" s="326">
        <f t="shared" ref="N5:N11" si="5">H5*8.5%</f>
        <v>469625.00000000006</v>
      </c>
      <c r="O5" s="326">
        <f t="shared" ref="O5:O11" si="6">H5*12%</f>
        <v>663000</v>
      </c>
      <c r="P5" s="326">
        <f t="shared" ref="P5:P11" si="7">+H5*1.044%</f>
        <v>57681</v>
      </c>
      <c r="Q5" s="326">
        <f t="shared" ref="Q5:Q11" si="8">+IF(H5=0,0,IF(H5&lt;1000000,1000000*4%,H5*4%))</f>
        <v>221000</v>
      </c>
      <c r="R5" s="326">
        <f t="shared" ref="R5:R11" si="9">+IF(H5=0,0,IF(H5&lt;1000000,1000000*2%,H5*2%))</f>
        <v>110500</v>
      </c>
      <c r="S5" s="326">
        <f t="shared" ref="S5:S11" si="10">+IF(H5=0,0,IF(H5&lt;1000000,1000000*3%,H5*3%))</f>
        <v>165750</v>
      </c>
      <c r="T5" s="485">
        <v>4.5</v>
      </c>
      <c r="U5" s="326">
        <f>ROUND((H5+I5+N5+O5+P5+Q5+R5+S5)*T5,0)</f>
        <v>32456502</v>
      </c>
      <c r="V5" s="326">
        <f t="shared" ref="V5:V11" si="11">J5+K5+L5+M5</f>
        <v>14475500</v>
      </c>
      <c r="W5" s="326">
        <f>(U5+V5)</f>
        <v>46932002</v>
      </c>
      <c r="X5" s="327">
        <f t="shared" ref="X5:X11" si="12">ROUND(D5*W5,0)</f>
        <v>46932002</v>
      </c>
    </row>
    <row r="6" spans="2:24">
      <c r="B6" s="321">
        <v>2</v>
      </c>
      <c r="C6" s="328" t="s">
        <v>318</v>
      </c>
      <c r="D6" s="321">
        <v>1</v>
      </c>
      <c r="E6" s="323">
        <v>5700000</v>
      </c>
      <c r="F6" s="324" t="s">
        <v>324</v>
      </c>
      <c r="G6" s="484">
        <v>1</v>
      </c>
      <c r="H6" s="323">
        <f t="shared" si="0"/>
        <v>5700000</v>
      </c>
      <c r="I6" s="325">
        <f>+IF(E6=0,0,IF(E6&lt;=1000000*2,162000,0))</f>
        <v>0</v>
      </c>
      <c r="J6" s="323">
        <f>+H6+I6</f>
        <v>5700000</v>
      </c>
      <c r="K6" s="323">
        <f t="shared" si="2"/>
        <v>684000</v>
      </c>
      <c r="L6" s="323">
        <f>H6+I6</f>
        <v>5700000</v>
      </c>
      <c r="M6" s="323">
        <f>H6/2</f>
        <v>2850000</v>
      </c>
      <c r="N6" s="326">
        <f>H6*8.5%</f>
        <v>484500.00000000006</v>
      </c>
      <c r="O6" s="326">
        <f>H6*12%</f>
        <v>684000</v>
      </c>
      <c r="P6" s="326">
        <f>+H6*1.044%</f>
        <v>59508</v>
      </c>
      <c r="Q6" s="326">
        <f>+IF(H6=0,0,IF(H6&lt;1000000,1000000*4%,H6*4%))</f>
        <v>228000</v>
      </c>
      <c r="R6" s="326">
        <f>+IF(H6=0,0,IF(H6&lt;1000000,1000000*2%,H6*2%))</f>
        <v>114000</v>
      </c>
      <c r="S6" s="326">
        <f>+IF(H6=0,0,IF(H6&lt;1000000,1000000*3%,H6*3%))</f>
        <v>171000</v>
      </c>
      <c r="T6" s="485">
        <f t="shared" ref="T6:T12" si="13">+T5</f>
        <v>4.5</v>
      </c>
      <c r="U6" s="326">
        <f t="shared" ref="U6:U11" si="14">ROUND((H6+I6+N6+O6+P6+Q6+R6+S6)*T6,0)</f>
        <v>33484536</v>
      </c>
      <c r="V6" s="326">
        <f t="shared" si="11"/>
        <v>14934000</v>
      </c>
      <c r="W6" s="326">
        <f>U6+V6</f>
        <v>48418536</v>
      </c>
      <c r="X6" s="327">
        <f t="shared" si="12"/>
        <v>48418536</v>
      </c>
    </row>
    <row r="7" spans="2:24">
      <c r="B7" s="321">
        <v>3</v>
      </c>
      <c r="C7" s="328" t="s">
        <v>319</v>
      </c>
      <c r="D7" s="321">
        <v>1</v>
      </c>
      <c r="E7" s="323">
        <v>5700000</v>
      </c>
      <c r="F7" s="324" t="s">
        <v>324</v>
      </c>
      <c r="G7" s="484">
        <v>1</v>
      </c>
      <c r="H7" s="323">
        <f t="shared" si="0"/>
        <v>5700000</v>
      </c>
      <c r="I7" s="325">
        <f>+IF(E7=0,0,IF(E7&lt;=1000000*2,162000,0))</f>
        <v>0</v>
      </c>
      <c r="J7" s="323">
        <f>+H7+I7</f>
        <v>5700000</v>
      </c>
      <c r="K7" s="323">
        <f t="shared" si="2"/>
        <v>684000</v>
      </c>
      <c r="L7" s="323">
        <f>H7+I7</f>
        <v>5700000</v>
      </c>
      <c r="M7" s="323">
        <f>H7/2</f>
        <v>2850000</v>
      </c>
      <c r="N7" s="326">
        <f>H7*8.5%</f>
        <v>484500.00000000006</v>
      </c>
      <c r="O7" s="326">
        <f>H7*12%</f>
        <v>684000</v>
      </c>
      <c r="P7" s="326">
        <f>+H7*1.044%</f>
        <v>59508</v>
      </c>
      <c r="Q7" s="326">
        <f>+IF(H7=0,0,IF(H7&lt;1000000,1000000*4%,H7*4%))</f>
        <v>228000</v>
      </c>
      <c r="R7" s="326">
        <f>+IF(H7=0,0,IF(H7&lt;1000000,1000000*2%,H7*2%))</f>
        <v>114000</v>
      </c>
      <c r="S7" s="326">
        <f>+IF(H7=0,0,IF(H7&lt;1000000,1000000*3%,H7*3%))</f>
        <v>171000</v>
      </c>
      <c r="T7" s="485">
        <f t="shared" si="13"/>
        <v>4.5</v>
      </c>
      <c r="U7" s="326">
        <f t="shared" si="14"/>
        <v>33484536</v>
      </c>
      <c r="V7" s="326">
        <f t="shared" si="11"/>
        <v>14934000</v>
      </c>
      <c r="W7" s="326">
        <f>U7+V7</f>
        <v>48418536</v>
      </c>
      <c r="X7" s="327">
        <f t="shared" si="12"/>
        <v>48418536</v>
      </c>
    </row>
    <row r="8" spans="2:24">
      <c r="B8" s="321">
        <v>4</v>
      </c>
      <c r="C8" s="328" t="s">
        <v>320</v>
      </c>
      <c r="D8" s="321">
        <v>1</v>
      </c>
      <c r="E8" s="323">
        <v>3600000</v>
      </c>
      <c r="F8" s="324" t="s">
        <v>324</v>
      </c>
      <c r="G8" s="484">
        <v>1</v>
      </c>
      <c r="H8" s="323">
        <f t="shared" si="0"/>
        <v>3600000</v>
      </c>
      <c r="I8" s="325">
        <f>+IF(E8=0,0,IF(E8&lt;=1000000*2,162000,0))</f>
        <v>0</v>
      </c>
      <c r="J8" s="323">
        <f>+H8+I8</f>
        <v>3600000</v>
      </c>
      <c r="K8" s="323">
        <f t="shared" si="2"/>
        <v>432000</v>
      </c>
      <c r="L8" s="323">
        <f>H8+I8</f>
        <v>3600000</v>
      </c>
      <c r="M8" s="323">
        <f>H8/2</f>
        <v>1800000</v>
      </c>
      <c r="N8" s="326">
        <f>H8*8.5%</f>
        <v>306000</v>
      </c>
      <c r="O8" s="326">
        <f>H8*12%</f>
        <v>432000</v>
      </c>
      <c r="P8" s="326">
        <f>+H8*1.044%</f>
        <v>37584</v>
      </c>
      <c r="Q8" s="326">
        <f>+IF(H8=0,0,IF(H8&lt;1000000,1000000*4%,H8*4%))</f>
        <v>144000</v>
      </c>
      <c r="R8" s="326">
        <f>+IF(H8=0,0,IF(H8&lt;1000000,1000000*2%,H8*2%))</f>
        <v>72000</v>
      </c>
      <c r="S8" s="326">
        <f>+IF(H8=0,0,IF(H8&lt;1000000,1000000*3%,H8*3%))</f>
        <v>108000</v>
      </c>
      <c r="T8" s="485">
        <f t="shared" si="13"/>
        <v>4.5</v>
      </c>
      <c r="U8" s="326">
        <f t="shared" si="14"/>
        <v>21148128</v>
      </c>
      <c r="V8" s="326">
        <f t="shared" si="11"/>
        <v>9432000</v>
      </c>
      <c r="W8" s="326">
        <f>U8+V8</f>
        <v>30580128</v>
      </c>
      <c r="X8" s="327">
        <f t="shared" si="12"/>
        <v>30580128</v>
      </c>
    </row>
    <row r="9" spans="2:24">
      <c r="B9" s="321">
        <v>5</v>
      </c>
      <c r="C9" s="328" t="s">
        <v>317</v>
      </c>
      <c r="D9" s="343">
        <v>1</v>
      </c>
      <c r="E9" s="323">
        <v>3600000</v>
      </c>
      <c r="F9" s="324" t="s">
        <v>324</v>
      </c>
      <c r="G9" s="484">
        <v>1</v>
      </c>
      <c r="H9" s="323">
        <f t="shared" si="0"/>
        <v>3600000</v>
      </c>
      <c r="I9" s="325">
        <f>+IF(E9=0,0,IF(E9&lt;=1000000*2,162000,0))</f>
        <v>0</v>
      </c>
      <c r="J9" s="323">
        <f>+H9+I9</f>
        <v>3600000</v>
      </c>
      <c r="K9" s="323">
        <f t="shared" si="2"/>
        <v>432000</v>
      </c>
      <c r="L9" s="323">
        <f>H9+I9</f>
        <v>3600000</v>
      </c>
      <c r="M9" s="323">
        <f>H9/2</f>
        <v>1800000</v>
      </c>
      <c r="N9" s="326">
        <f>H9*8.5%</f>
        <v>306000</v>
      </c>
      <c r="O9" s="326">
        <f>H9*12%</f>
        <v>432000</v>
      </c>
      <c r="P9" s="326">
        <f>+H9*1.044%</f>
        <v>37584</v>
      </c>
      <c r="Q9" s="326">
        <f>+IF(H9=0,0,IF(H9&lt;1000000,1000000*4%,H9*4%))</f>
        <v>144000</v>
      </c>
      <c r="R9" s="326">
        <f>+IF(H9=0,0,IF(H9&lt;1000000,1000000*2%,H9*2%))</f>
        <v>72000</v>
      </c>
      <c r="S9" s="326">
        <f>+IF(H9=0,0,IF(H9&lt;1000000,1000000*3%,H9*3%))</f>
        <v>108000</v>
      </c>
      <c r="T9" s="485">
        <f t="shared" si="13"/>
        <v>4.5</v>
      </c>
      <c r="U9" s="326">
        <f t="shared" si="14"/>
        <v>21148128</v>
      </c>
      <c r="V9" s="326">
        <f t="shared" si="11"/>
        <v>9432000</v>
      </c>
      <c r="W9" s="326">
        <f>U9+V9</f>
        <v>30580128</v>
      </c>
      <c r="X9" s="327">
        <f t="shared" si="12"/>
        <v>30580128</v>
      </c>
    </row>
    <row r="10" spans="2:24" ht="33.75">
      <c r="B10" s="321">
        <v>6</v>
      </c>
      <c r="C10" s="328" t="s">
        <v>390</v>
      </c>
      <c r="D10" s="321">
        <v>1</v>
      </c>
      <c r="E10" s="323">
        <v>3600000</v>
      </c>
      <c r="F10" s="324" t="s">
        <v>324</v>
      </c>
      <c r="G10" s="484">
        <v>1</v>
      </c>
      <c r="H10" s="323">
        <f t="shared" si="0"/>
        <v>3600000</v>
      </c>
      <c r="I10" s="325">
        <f t="shared" ref="I10" si="15">+IF(E10=0,0,IF(E10&lt;=1000000*2,162000,0))</f>
        <v>0</v>
      </c>
      <c r="J10" s="323">
        <f>+H10+I10</f>
        <v>3600000</v>
      </c>
      <c r="K10" s="323">
        <f t="shared" si="2"/>
        <v>432000</v>
      </c>
      <c r="L10" s="323">
        <f>H10+I10</f>
        <v>3600000</v>
      </c>
      <c r="M10" s="323">
        <f>H10/2</f>
        <v>1800000</v>
      </c>
      <c r="N10" s="326">
        <f>H10*8.5%</f>
        <v>306000</v>
      </c>
      <c r="O10" s="326">
        <f>H10*12%</f>
        <v>432000</v>
      </c>
      <c r="P10" s="326">
        <f>+H10*1.044%</f>
        <v>37584</v>
      </c>
      <c r="Q10" s="326">
        <f>+IF(H10=0,0,IF(H10&lt;1000000,1000000*4%,H10*4%))</f>
        <v>144000</v>
      </c>
      <c r="R10" s="326">
        <f>+IF(H10=0,0,IF(H10&lt;1000000,1000000*2%,H10*2%))</f>
        <v>72000</v>
      </c>
      <c r="S10" s="326">
        <f>+IF(H10=0,0,IF(H10&lt;1000000,1000000*3%,H10*3%))</f>
        <v>108000</v>
      </c>
      <c r="T10" s="485">
        <f t="shared" si="13"/>
        <v>4.5</v>
      </c>
      <c r="U10" s="326">
        <f t="shared" si="14"/>
        <v>21148128</v>
      </c>
      <c r="V10" s="326">
        <f t="shared" si="11"/>
        <v>9432000</v>
      </c>
      <c r="W10" s="326">
        <f>U10+V10</f>
        <v>30580128</v>
      </c>
      <c r="X10" s="327">
        <f t="shared" si="12"/>
        <v>30580128</v>
      </c>
    </row>
    <row r="11" spans="2:24">
      <c r="B11" s="321">
        <v>7</v>
      </c>
      <c r="C11" s="322" t="s">
        <v>316</v>
      </c>
      <c r="D11" s="321">
        <v>2</v>
      </c>
      <c r="E11" s="323">
        <v>3600000</v>
      </c>
      <c r="F11" s="324" t="s">
        <v>324</v>
      </c>
      <c r="G11" s="484">
        <v>1</v>
      </c>
      <c r="H11" s="323">
        <f t="shared" si="0"/>
        <v>3600000</v>
      </c>
      <c r="I11" s="325">
        <f>+IF(E11=0,0,IF(E11&lt;=1000000*2,162000,0))</f>
        <v>0</v>
      </c>
      <c r="J11" s="323">
        <f t="shared" si="1"/>
        <v>3600000</v>
      </c>
      <c r="K11" s="323">
        <f t="shared" si="2"/>
        <v>432000</v>
      </c>
      <c r="L11" s="323">
        <f t="shared" si="3"/>
        <v>3600000</v>
      </c>
      <c r="M11" s="323">
        <f t="shared" si="4"/>
        <v>1800000</v>
      </c>
      <c r="N11" s="326">
        <f t="shared" si="5"/>
        <v>306000</v>
      </c>
      <c r="O11" s="326">
        <f t="shared" si="6"/>
        <v>432000</v>
      </c>
      <c r="P11" s="326">
        <f t="shared" si="7"/>
        <v>37584</v>
      </c>
      <c r="Q11" s="326">
        <f t="shared" si="8"/>
        <v>144000</v>
      </c>
      <c r="R11" s="326">
        <f t="shared" si="9"/>
        <v>72000</v>
      </c>
      <c r="S11" s="326">
        <f t="shared" si="10"/>
        <v>108000</v>
      </c>
      <c r="T11" s="485">
        <f t="shared" si="13"/>
        <v>4.5</v>
      </c>
      <c r="U11" s="326">
        <f t="shared" si="14"/>
        <v>21148128</v>
      </c>
      <c r="V11" s="326">
        <f t="shared" si="11"/>
        <v>9432000</v>
      </c>
      <c r="W11" s="326">
        <f t="shared" ref="W11" si="16">U11+V11</f>
        <v>30580128</v>
      </c>
      <c r="X11" s="327">
        <f t="shared" si="12"/>
        <v>61160256</v>
      </c>
    </row>
    <row r="12" spans="2:24">
      <c r="B12" s="321">
        <v>8</v>
      </c>
      <c r="C12" s="342" t="s">
        <v>379</v>
      </c>
      <c r="D12" s="343">
        <v>1</v>
      </c>
      <c r="E12" s="344">
        <v>3118604</v>
      </c>
      <c r="F12" s="324" t="s">
        <v>324</v>
      </c>
      <c r="G12" s="484">
        <v>1</v>
      </c>
      <c r="H12" s="323">
        <f t="shared" ref="H12" si="17">ROUND(E12*G12,0)</f>
        <v>3118604</v>
      </c>
      <c r="I12" s="325">
        <f>+IF(E12=0,0,IF(E12&lt;=1423500*2,200000,0))</f>
        <v>0</v>
      </c>
      <c r="J12" s="323">
        <f t="shared" ref="J12" si="18">+H12+I12</f>
        <v>3118604</v>
      </c>
      <c r="K12" s="323">
        <f t="shared" ref="K12" si="19">+ROUND(J12*12%,0)</f>
        <v>374232</v>
      </c>
      <c r="L12" s="323">
        <f t="shared" ref="L12" si="20">H12+I12</f>
        <v>3118604</v>
      </c>
      <c r="M12" s="323">
        <f t="shared" ref="M12" si="21">H12/2</f>
        <v>1559302</v>
      </c>
      <c r="N12" s="326">
        <f t="shared" ref="N12" si="22">H12*8.5%</f>
        <v>265081.34000000003</v>
      </c>
      <c r="O12" s="326">
        <f t="shared" ref="O12" si="23">H12*12%</f>
        <v>374232.48</v>
      </c>
      <c r="P12" s="326">
        <f t="shared" ref="P12" si="24">+H12*1.044%</f>
        <v>32558.225759999998</v>
      </c>
      <c r="Q12" s="326">
        <f t="shared" ref="Q12" si="25">+IF(H12=0,0,IF(H12&lt;1000000,1000000*4%,H12*4%))</f>
        <v>124744.16</v>
      </c>
      <c r="R12" s="326">
        <f t="shared" ref="R12" si="26">+IF(H12=0,0,IF(H12&lt;1000000,1000000*2%,H12*2%))</f>
        <v>62372.08</v>
      </c>
      <c r="S12" s="326">
        <f t="shared" ref="S12" si="27">+IF(H12=0,0,IF(H12&lt;1000000,1000000*3%,H12*3%))</f>
        <v>93558.12</v>
      </c>
      <c r="T12" s="485">
        <f t="shared" si="13"/>
        <v>4.5</v>
      </c>
      <c r="U12" s="326">
        <f t="shared" ref="U12" si="28">ROUND((H12+I12+N12+O12+P12+Q12+R12+S12)*T12,0)</f>
        <v>18320177</v>
      </c>
      <c r="V12" s="326">
        <f t="shared" ref="V12" si="29">J12+K12+L12+M12</f>
        <v>8170742</v>
      </c>
      <c r="W12" s="326">
        <f t="shared" ref="W12" si="30">U12+V12</f>
        <v>26490919</v>
      </c>
      <c r="X12" s="327">
        <f t="shared" ref="X12" si="31">ROUND(D12*W12,0)</f>
        <v>26490919</v>
      </c>
    </row>
    <row r="13" spans="2:24">
      <c r="B13" s="329"/>
      <c r="C13" s="330"/>
      <c r="D13" s="329"/>
      <c r="E13" s="331"/>
      <c r="F13" s="332"/>
      <c r="G13" s="333"/>
      <c r="H13" s="334"/>
      <c r="I13" s="335"/>
      <c r="J13" s="331"/>
      <c r="K13" s="331"/>
      <c r="L13" s="331"/>
      <c r="M13" s="331"/>
      <c r="N13" s="336"/>
      <c r="O13" s="336"/>
      <c r="P13" s="336"/>
      <c r="Q13" s="336"/>
      <c r="R13" s="336"/>
      <c r="S13" s="336"/>
      <c r="T13" s="337"/>
      <c r="V13" s="632" t="s">
        <v>321</v>
      </c>
      <c r="W13" s="633"/>
      <c r="X13" s="327">
        <f>SUM(X5:X12)</f>
        <v>323160633</v>
      </c>
    </row>
    <row r="14" spans="2:24">
      <c r="B14" s="329"/>
      <c r="C14" s="338"/>
      <c r="D14" s="338"/>
      <c r="E14" s="339"/>
      <c r="F14" s="339"/>
      <c r="G14" s="335"/>
      <c r="H14" s="339"/>
      <c r="I14" s="339"/>
      <c r="J14" s="339"/>
      <c r="K14" s="339"/>
      <c r="L14" s="339"/>
      <c r="M14" s="339"/>
      <c r="N14" s="339"/>
      <c r="O14" s="339"/>
      <c r="P14" s="339"/>
      <c r="Q14" s="338"/>
      <c r="R14" s="338"/>
      <c r="S14" s="338"/>
      <c r="T14" s="338"/>
      <c r="V14" s="632" t="s">
        <v>322</v>
      </c>
      <c r="W14" s="633"/>
      <c r="X14" s="483">
        <f>+X15-X13</f>
        <v>62365985</v>
      </c>
    </row>
    <row r="15" spans="2:24">
      <c r="B15" s="329"/>
      <c r="C15" s="338"/>
      <c r="D15" s="338"/>
      <c r="E15" s="340"/>
      <c r="F15" s="340"/>
      <c r="G15" s="341"/>
      <c r="H15" s="340"/>
      <c r="I15" s="340"/>
      <c r="J15" s="340"/>
      <c r="K15" s="340"/>
      <c r="L15" s="340"/>
      <c r="M15" s="340"/>
      <c r="N15" s="340"/>
      <c r="O15" s="340"/>
      <c r="P15" s="340"/>
      <c r="Q15" s="338"/>
      <c r="R15" s="338"/>
      <c r="S15" s="338"/>
      <c r="T15" s="338"/>
      <c r="V15" s="632" t="s">
        <v>323</v>
      </c>
      <c r="W15" s="633"/>
      <c r="X15" s="327">
        <f>+AIU!E20</f>
        <v>385526618</v>
      </c>
    </row>
    <row r="16" spans="2:24">
      <c r="X16" s="345"/>
    </row>
  </sheetData>
  <mergeCells count="5">
    <mergeCell ref="V13:W13"/>
    <mergeCell ref="V14:W14"/>
    <mergeCell ref="V15:W15"/>
    <mergeCell ref="B2:X2"/>
    <mergeCell ref="B3:X3"/>
  </mergeCells>
  <printOptions horizontalCentered="1"/>
  <pageMargins left="0.11811023622047245" right="0.11811023622047245" top="0.74803149606299213" bottom="0.74803149606299213" header="0.31496062992125984" footer="0.31496062992125984"/>
  <pageSetup scale="60" orientation="landscape" horizontalDpi="360" verticalDpi="36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15E828-E0AB-4EFA-9483-EEA2A776A342}">
  <sheetPr>
    <tabColor rgb="FF00B0F0"/>
  </sheetPr>
  <dimension ref="B1:G9"/>
  <sheetViews>
    <sheetView zoomScaleNormal="100" zoomScaleSheetLayoutView="115" workbookViewId="0">
      <selection activeCell="G17" sqref="G17"/>
    </sheetView>
  </sheetViews>
  <sheetFormatPr baseColWidth="10" defaultRowHeight="15"/>
  <cols>
    <col min="3" max="3" width="45.7109375" customWidth="1"/>
    <col min="4" max="7" width="17" customWidth="1"/>
  </cols>
  <sheetData>
    <row r="1" spans="2:7" ht="15.75" thickBot="1"/>
    <row r="2" spans="2:7">
      <c r="B2" s="635" t="s">
        <v>325</v>
      </c>
      <c r="C2" s="636"/>
      <c r="D2" s="636"/>
      <c r="E2" s="636"/>
      <c r="F2" s="636"/>
      <c r="G2" s="637"/>
    </row>
    <row r="3" spans="2:7" ht="30">
      <c r="B3" s="14" t="s">
        <v>326</v>
      </c>
      <c r="C3" s="362" t="s">
        <v>354</v>
      </c>
      <c r="D3" s="362" t="s">
        <v>328</v>
      </c>
      <c r="E3" s="362" t="s">
        <v>329</v>
      </c>
      <c r="F3" s="362" t="s">
        <v>341</v>
      </c>
      <c r="G3" s="369" t="s">
        <v>342</v>
      </c>
    </row>
    <row r="4" spans="2:7" ht="21.75" customHeight="1" thickBot="1">
      <c r="B4" s="381" t="s">
        <v>355</v>
      </c>
      <c r="C4" s="382" t="s">
        <v>210</v>
      </c>
      <c r="D4" s="383" t="s">
        <v>356</v>
      </c>
      <c r="E4" s="445">
        <v>1</v>
      </c>
      <c r="F4" s="442">
        <f>+G9</f>
        <v>29028000</v>
      </c>
      <c r="G4" s="443">
        <f>+E4*F4</f>
        <v>29028000</v>
      </c>
    </row>
    <row r="5" spans="2:7" ht="15.75" thickBot="1">
      <c r="B5" s="5"/>
      <c r="C5" s="5"/>
      <c r="D5" s="5"/>
      <c r="E5" s="5"/>
      <c r="F5" s="5"/>
      <c r="G5" s="5"/>
    </row>
    <row r="6" spans="2:7">
      <c r="B6" s="638" t="s">
        <v>332</v>
      </c>
      <c r="C6" s="639"/>
      <c r="D6" s="639"/>
      <c r="E6" s="639"/>
      <c r="F6" s="639"/>
      <c r="G6" s="640"/>
    </row>
    <row r="7" spans="2:7" ht="30">
      <c r="B7" s="14" t="s">
        <v>344</v>
      </c>
      <c r="C7" s="15" t="s">
        <v>345</v>
      </c>
      <c r="D7" s="362" t="s">
        <v>346</v>
      </c>
      <c r="E7" s="362" t="s">
        <v>358</v>
      </c>
      <c r="F7" s="362" t="s">
        <v>352</v>
      </c>
      <c r="G7" s="369" t="s">
        <v>359</v>
      </c>
    </row>
    <row r="8" spans="2:7">
      <c r="B8" s="24" t="s">
        <v>233</v>
      </c>
      <c r="C8" s="3" t="s">
        <v>5</v>
      </c>
      <c r="D8" s="1" t="s">
        <v>357</v>
      </c>
      <c r="E8" s="441">
        <v>6560</v>
      </c>
      <c r="F8" s="440">
        <f>+'APU 1.1.1.1'!F37</f>
        <v>4425</v>
      </c>
      <c r="G8" s="444">
        <f>+ROUND(F8*E8,0)</f>
        <v>29028000</v>
      </c>
    </row>
    <row r="9" spans="2:7" ht="20.25" customHeight="1" thickBot="1">
      <c r="B9" s="641" t="s">
        <v>337</v>
      </c>
      <c r="C9" s="642"/>
      <c r="D9" s="642"/>
      <c r="E9" s="642"/>
      <c r="F9" s="643"/>
      <c r="G9" s="443">
        <f>SUM(G8:G8)</f>
        <v>29028000</v>
      </c>
    </row>
  </sheetData>
  <mergeCells count="3">
    <mergeCell ref="B2:G2"/>
    <mergeCell ref="B6:G6"/>
    <mergeCell ref="B9:F9"/>
  </mergeCells>
  <pageMargins left="0.7" right="0.7" top="0.75" bottom="0.75" header="0.3" footer="0.3"/>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B0F0"/>
    <pageSetUpPr fitToPage="1"/>
  </sheetPr>
  <dimension ref="A1:G38"/>
  <sheetViews>
    <sheetView topLeftCell="A6" zoomScaleNormal="100" zoomScaleSheetLayoutView="130" workbookViewId="0">
      <selection activeCell="E40" sqref="E40"/>
    </sheetView>
  </sheetViews>
  <sheetFormatPr baseColWidth="10" defaultColWidth="11.42578125" defaultRowHeight="15"/>
  <cols>
    <col min="1" max="1" width="41.140625" style="5" customWidth="1"/>
    <col min="2" max="2" width="11.42578125" style="5"/>
    <col min="3" max="3" width="16.42578125" style="5" bestFit="1" customWidth="1"/>
    <col min="4" max="4" width="14.140625" style="5" bestFit="1" customWidth="1"/>
    <col min="5" max="5" width="18" style="6" customWidth="1"/>
    <col min="6" max="6" width="14.140625" style="5" customWidth="1"/>
    <col min="7" max="7" width="17.7109375" style="5" bestFit="1" customWidth="1"/>
    <col min="8" max="16384" width="11.42578125" style="5"/>
  </cols>
  <sheetData>
    <row r="1" spans="1:6" ht="15.75" thickBot="1">
      <c r="A1" s="645" t="s">
        <v>21</v>
      </c>
      <c r="B1" s="646"/>
      <c r="C1" s="646"/>
      <c r="D1" s="646"/>
      <c r="E1" s="646"/>
      <c r="F1" s="647"/>
    </row>
    <row r="2" spans="1:6" ht="15.75" thickBot="1">
      <c r="A2" s="11"/>
      <c r="E2" s="12"/>
      <c r="F2" s="13"/>
    </row>
    <row r="3" spans="1:6" ht="15.75" thickBot="1">
      <c r="A3" s="146" t="s">
        <v>0</v>
      </c>
      <c r="B3" s="646" t="s">
        <v>22</v>
      </c>
      <c r="C3" s="646"/>
      <c r="D3" s="646"/>
      <c r="E3" s="646"/>
      <c r="F3" s="43" t="s">
        <v>2</v>
      </c>
    </row>
    <row r="4" spans="1:6" ht="30.75" customHeight="1" thickBot="1">
      <c r="A4" s="42" t="s">
        <v>233</v>
      </c>
      <c r="B4" s="648" t="s">
        <v>5</v>
      </c>
      <c r="C4" s="649"/>
      <c r="D4" s="649"/>
      <c r="E4" s="649"/>
      <c r="F4" s="82" t="s">
        <v>6</v>
      </c>
    </row>
    <row r="5" spans="1:6" ht="15.75" thickBot="1">
      <c r="A5" s="11"/>
      <c r="E5" s="12"/>
      <c r="F5" s="13"/>
    </row>
    <row r="6" spans="1:6">
      <c r="A6" s="650" t="s">
        <v>23</v>
      </c>
      <c r="B6" s="651"/>
      <c r="C6" s="651"/>
      <c r="D6" s="651"/>
      <c r="E6" s="651"/>
      <c r="F6" s="652"/>
    </row>
    <row r="7" spans="1:6">
      <c r="A7" s="14" t="s">
        <v>24</v>
      </c>
      <c r="B7" s="15" t="s">
        <v>2</v>
      </c>
      <c r="C7" s="15" t="s">
        <v>3</v>
      </c>
      <c r="D7" s="15" t="s">
        <v>25</v>
      </c>
      <c r="E7" s="16" t="s">
        <v>26</v>
      </c>
      <c r="F7" s="17" t="s">
        <v>28</v>
      </c>
    </row>
    <row r="8" spans="1:6">
      <c r="A8" s="18" t="s">
        <v>29</v>
      </c>
      <c r="B8" s="1" t="s">
        <v>63</v>
      </c>
      <c r="C8" s="19">
        <v>5.0000000000000001E-4</v>
      </c>
      <c r="D8" s="1"/>
      <c r="E8" s="20">
        <f>+materiales!L3</f>
        <v>10093</v>
      </c>
      <c r="F8" s="152">
        <f>+ROUND(C8*E8,0)</f>
        <v>5</v>
      </c>
    </row>
    <row r="9" spans="1:6">
      <c r="A9" s="18" t="s">
        <v>148</v>
      </c>
      <c r="B9" s="1" t="s">
        <v>263</v>
      </c>
      <c r="C9" s="165">
        <v>1</v>
      </c>
      <c r="D9" s="1"/>
      <c r="E9" s="20">
        <f>+materiales!L4</f>
        <v>57</v>
      </c>
      <c r="F9" s="152">
        <f>+ROUND(C9*E9,0)</f>
        <v>57</v>
      </c>
    </row>
    <row r="10" spans="1:6" ht="15.75" thickBot="1">
      <c r="A10" s="641" t="s">
        <v>30</v>
      </c>
      <c r="B10" s="642"/>
      <c r="C10" s="642"/>
      <c r="D10" s="642"/>
      <c r="E10" s="642"/>
      <c r="F10" s="21">
        <f>+SUM(F8:F9)</f>
        <v>62</v>
      </c>
    </row>
    <row r="11" spans="1:6" ht="15.75" thickBot="1">
      <c r="A11" s="11"/>
      <c r="E11" s="12"/>
      <c r="F11" s="13"/>
    </row>
    <row r="12" spans="1:6">
      <c r="A12" s="650" t="s">
        <v>31</v>
      </c>
      <c r="B12" s="651"/>
      <c r="C12" s="651"/>
      <c r="D12" s="651"/>
      <c r="E12" s="651"/>
      <c r="F12" s="652"/>
    </row>
    <row r="13" spans="1:6">
      <c r="A13" s="14" t="s">
        <v>24</v>
      </c>
      <c r="B13" s="15" t="s">
        <v>2</v>
      </c>
      <c r="C13" s="15" t="s">
        <v>32</v>
      </c>
      <c r="D13" s="15" t="s">
        <v>25</v>
      </c>
      <c r="E13" s="16" t="s">
        <v>26</v>
      </c>
      <c r="F13" s="17" t="s">
        <v>28</v>
      </c>
    </row>
    <row r="14" spans="1:6">
      <c r="A14" s="18" t="s">
        <v>132</v>
      </c>
      <c r="B14" s="1" t="s">
        <v>78</v>
      </c>
      <c r="C14" s="126">
        <v>0.05</v>
      </c>
      <c r="D14" s="1"/>
      <c r="E14" s="20">
        <f>+F24</f>
        <v>2881</v>
      </c>
      <c r="F14" s="152">
        <f>+ROUND(C14*E14,0)</f>
        <v>144</v>
      </c>
    </row>
    <row r="15" spans="1:6">
      <c r="A15" s="18" t="s">
        <v>33</v>
      </c>
      <c r="B15" s="1" t="s">
        <v>34</v>
      </c>
      <c r="C15" s="22">
        <v>186</v>
      </c>
      <c r="D15" s="1"/>
      <c r="E15" s="20">
        <f>+'talleres-equipos-personal'!K25</f>
        <v>74444</v>
      </c>
      <c r="F15" s="152">
        <f>+ROUND(E15/C15,0)</f>
        <v>400</v>
      </c>
    </row>
    <row r="16" spans="1:6" ht="15.75" thickBot="1">
      <c r="A16" s="641" t="s">
        <v>35</v>
      </c>
      <c r="B16" s="642"/>
      <c r="C16" s="642"/>
      <c r="D16" s="642"/>
      <c r="E16" s="642"/>
      <c r="F16" s="21">
        <f>+SUM(F14:F15)</f>
        <v>544</v>
      </c>
    </row>
    <row r="17" spans="1:6" ht="15.75" thickBot="1">
      <c r="A17" s="11"/>
      <c r="E17" s="12"/>
      <c r="F17" s="13"/>
    </row>
    <row r="18" spans="1:6">
      <c r="A18" s="650" t="s">
        <v>36</v>
      </c>
      <c r="B18" s="651"/>
      <c r="C18" s="651"/>
      <c r="D18" s="651"/>
      <c r="E18" s="651"/>
      <c r="F18" s="652"/>
    </row>
    <row r="19" spans="1:6">
      <c r="A19" s="14" t="s">
        <v>24</v>
      </c>
      <c r="B19" s="15" t="s">
        <v>3</v>
      </c>
      <c r="C19" s="16" t="s">
        <v>32</v>
      </c>
      <c r="D19" s="15" t="s">
        <v>37</v>
      </c>
      <c r="E19" s="15" t="s">
        <v>26</v>
      </c>
      <c r="F19" s="17" t="s">
        <v>28</v>
      </c>
    </row>
    <row r="20" spans="1:6">
      <c r="A20" s="18" t="s">
        <v>38</v>
      </c>
      <c r="B20" s="1">
        <v>1</v>
      </c>
      <c r="C20" s="22">
        <f>+C15</f>
        <v>186</v>
      </c>
      <c r="D20" s="23">
        <f>+'talleres-equipos-personal'!G30</f>
        <v>0.8</v>
      </c>
      <c r="E20" s="20">
        <f>+'talleres-equipos-personal'!E34</f>
        <v>116727</v>
      </c>
      <c r="F20" s="152">
        <f>+ROUND((E20+(E20*D20))/C20,0)</f>
        <v>1130</v>
      </c>
    </row>
    <row r="21" spans="1:6">
      <c r="A21" s="18" t="s">
        <v>39</v>
      </c>
      <c r="B21" s="1">
        <v>1</v>
      </c>
      <c r="C21" s="22">
        <f>+C20</f>
        <v>186</v>
      </c>
      <c r="D21" s="23">
        <f>+'talleres-equipos-personal'!G31</f>
        <v>0.8</v>
      </c>
      <c r="E21" s="20">
        <f>+'talleres-equipos-personal'!E31</f>
        <v>61282</v>
      </c>
      <c r="F21" s="152">
        <f>+ROUND((E21+(E21*D21))/C21,0)</f>
        <v>593</v>
      </c>
    </row>
    <row r="22" spans="1:6">
      <c r="A22" s="18" t="s">
        <v>40</v>
      </c>
      <c r="B22" s="1">
        <v>1</v>
      </c>
      <c r="C22" s="22">
        <f>+C21</f>
        <v>186</v>
      </c>
      <c r="D22" s="23">
        <f>+'talleres-equipos-personal'!G32</f>
        <v>0.8</v>
      </c>
      <c r="E22" s="20">
        <f>+'talleres-equipos-personal'!E32</f>
        <v>61282</v>
      </c>
      <c r="F22" s="152">
        <f>+ROUND((E22+(E22*D22))/C22,0)</f>
        <v>593</v>
      </c>
    </row>
    <row r="23" spans="1:6">
      <c r="A23" s="18" t="s">
        <v>41</v>
      </c>
      <c r="B23" s="1">
        <v>1</v>
      </c>
      <c r="C23" s="22">
        <f>+C22</f>
        <v>186</v>
      </c>
      <c r="D23" s="23">
        <f>+'talleres-equipos-personal'!G33</f>
        <v>0.8</v>
      </c>
      <c r="E23" s="20">
        <f>+'talleres-equipos-personal'!E30</f>
        <v>58364</v>
      </c>
      <c r="F23" s="152">
        <f>+ROUND((E23+(E23*D23))/C23,0)</f>
        <v>565</v>
      </c>
    </row>
    <row r="24" spans="1:6" ht="15.75" thickBot="1">
      <c r="A24" s="641" t="s">
        <v>42</v>
      </c>
      <c r="B24" s="642"/>
      <c r="C24" s="642"/>
      <c r="D24" s="642"/>
      <c r="E24" s="642"/>
      <c r="F24" s="21">
        <f>+SUM(F20:F23)</f>
        <v>2881</v>
      </c>
    </row>
    <row r="25" spans="1:6" ht="15.75" thickBot="1">
      <c r="A25" s="11"/>
      <c r="E25" s="12"/>
      <c r="F25" s="13"/>
    </row>
    <row r="26" spans="1:6">
      <c r="A26" s="650" t="s">
        <v>43</v>
      </c>
      <c r="B26" s="651"/>
      <c r="C26" s="651"/>
      <c r="D26" s="651"/>
      <c r="E26" s="651"/>
      <c r="F26" s="652"/>
    </row>
    <row r="27" spans="1:6">
      <c r="A27" s="14" t="s">
        <v>24</v>
      </c>
      <c r="B27" s="15" t="s">
        <v>44</v>
      </c>
      <c r="C27" s="15" t="s">
        <v>45</v>
      </c>
      <c r="D27" s="15" t="s">
        <v>46</v>
      </c>
      <c r="E27" s="16" t="s">
        <v>26</v>
      </c>
      <c r="F27" s="17" t="s">
        <v>28</v>
      </c>
    </row>
    <row r="28" spans="1:6">
      <c r="A28" s="24"/>
      <c r="B28" s="1"/>
      <c r="C28" s="1"/>
      <c r="D28" s="1"/>
      <c r="E28" s="2"/>
      <c r="F28" s="40"/>
    </row>
    <row r="29" spans="1:6" ht="15.75" thickBot="1">
      <c r="A29" s="641" t="s">
        <v>47</v>
      </c>
      <c r="B29" s="642"/>
      <c r="C29" s="642"/>
      <c r="D29" s="642"/>
      <c r="E29" s="642"/>
      <c r="F29" s="21">
        <f>+F28</f>
        <v>0</v>
      </c>
    </row>
    <row r="30" spans="1:6" ht="15.75" thickBot="1">
      <c r="A30" s="11"/>
      <c r="E30" s="12"/>
      <c r="F30" s="13"/>
    </row>
    <row r="31" spans="1:6" ht="15.75" thickBot="1">
      <c r="A31" s="653" t="s">
        <v>48</v>
      </c>
      <c r="B31" s="654"/>
      <c r="C31" s="654"/>
      <c r="D31" s="654"/>
      <c r="E31" s="654"/>
      <c r="F31" s="89">
        <f>+ROUND(F29+F24+F16+F10,0)</f>
        <v>3487</v>
      </c>
    </row>
    <row r="32" spans="1:6">
      <c r="A32" s="11"/>
      <c r="E32" s="12"/>
      <c r="F32" s="13"/>
    </row>
    <row r="33" spans="1:7">
      <c r="A33" s="11"/>
      <c r="D33" s="5" t="s">
        <v>212</v>
      </c>
      <c r="E33" s="153">
        <v>0.14000000000000001</v>
      </c>
      <c r="F33" s="446">
        <f>+ROUND(E33*F31,0)</f>
        <v>488</v>
      </c>
      <c r="G33" s="151"/>
    </row>
    <row r="34" spans="1:7">
      <c r="A34" s="11"/>
      <c r="D34" s="5" t="s">
        <v>214</v>
      </c>
      <c r="E34" s="153">
        <v>0.01</v>
      </c>
      <c r="F34" s="446">
        <f>+ROUND(E34*F31,0)</f>
        <v>35</v>
      </c>
      <c r="G34" s="151"/>
    </row>
    <row r="35" spans="1:7">
      <c r="A35" s="11"/>
      <c r="D35" s="5" t="s">
        <v>213</v>
      </c>
      <c r="E35" s="153">
        <v>0.1</v>
      </c>
      <c r="F35" s="446">
        <f>+ROUND(E35*F31,0)</f>
        <v>349</v>
      </c>
      <c r="G35" s="151"/>
    </row>
    <row r="36" spans="1:7">
      <c r="A36" s="11"/>
      <c r="D36" s="150" t="s">
        <v>216</v>
      </c>
      <c r="E36" s="12" t="s">
        <v>217</v>
      </c>
      <c r="F36" s="446">
        <f>ROUND(0.19*F35,0)</f>
        <v>66</v>
      </c>
      <c r="G36" s="151"/>
    </row>
    <row r="37" spans="1:7">
      <c r="A37" s="11"/>
      <c r="D37" s="644" t="s">
        <v>215</v>
      </c>
      <c r="E37" s="644"/>
      <c r="F37" s="447">
        <f>ROUND(SUM(F31:F36),4)</f>
        <v>4425</v>
      </c>
      <c r="G37" s="426"/>
    </row>
    <row r="38" spans="1:7" ht="15.75" thickBot="1">
      <c r="A38" s="143"/>
      <c r="B38" s="144"/>
      <c r="C38" s="144"/>
      <c r="D38" s="144"/>
      <c r="E38" s="154"/>
      <c r="F38" s="145"/>
    </row>
  </sheetData>
  <mergeCells count="13">
    <mergeCell ref="D37:E37"/>
    <mergeCell ref="A10:E10"/>
    <mergeCell ref="A1:F1"/>
    <mergeCell ref="B3:E3"/>
    <mergeCell ref="B4:E4"/>
    <mergeCell ref="A6:F6"/>
    <mergeCell ref="A26:F26"/>
    <mergeCell ref="A29:E29"/>
    <mergeCell ref="A31:E31"/>
    <mergeCell ref="A12:F12"/>
    <mergeCell ref="A16:E16"/>
    <mergeCell ref="A18:F18"/>
    <mergeCell ref="A24:E24"/>
  </mergeCells>
  <pageMargins left="0.7" right="0.7" top="0.75" bottom="0.75" header="0.3" footer="0.3"/>
  <pageSetup scale="78"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5FDA50-83A4-4646-ACF6-99C9889AAF38}">
  <sheetPr>
    <tabColor rgb="FF00B0F0"/>
  </sheetPr>
  <dimension ref="B1:G20"/>
  <sheetViews>
    <sheetView zoomScaleNormal="100" zoomScaleSheetLayoutView="100" workbookViewId="0">
      <selection activeCell="B15" sqref="B15:G20"/>
    </sheetView>
  </sheetViews>
  <sheetFormatPr baseColWidth="10" defaultRowHeight="15"/>
  <cols>
    <col min="2" max="2" width="17" customWidth="1"/>
    <col min="3" max="3" width="60.42578125" customWidth="1"/>
    <col min="4" max="4" width="13.85546875" customWidth="1"/>
    <col min="5" max="5" width="14.28515625" customWidth="1"/>
    <col min="6" max="6" width="17.28515625" bestFit="1" customWidth="1"/>
    <col min="7" max="7" width="17.28515625" customWidth="1"/>
  </cols>
  <sheetData>
    <row r="1" spans="2:7" ht="15.75" thickBot="1"/>
    <row r="2" spans="2:7" ht="15.75" thickBot="1">
      <c r="B2" s="645" t="s">
        <v>325</v>
      </c>
      <c r="C2" s="646"/>
      <c r="D2" s="646"/>
      <c r="E2" s="646"/>
      <c r="F2" s="646"/>
      <c r="G2" s="647"/>
    </row>
    <row r="3" spans="2:7" ht="30">
      <c r="B3" s="149" t="s">
        <v>326</v>
      </c>
      <c r="C3" s="9" t="s">
        <v>327</v>
      </c>
      <c r="D3" s="347" t="s">
        <v>399</v>
      </c>
      <c r="E3" s="348" t="s">
        <v>329</v>
      </c>
      <c r="F3" s="349" t="s">
        <v>330</v>
      </c>
      <c r="G3" s="350" t="s">
        <v>331</v>
      </c>
    </row>
    <row r="4" spans="2:7" ht="23.25" customHeight="1" thickBot="1">
      <c r="B4" s="351" t="s">
        <v>218</v>
      </c>
      <c r="C4" s="427" t="s">
        <v>386</v>
      </c>
      <c r="D4" s="352" t="s">
        <v>130</v>
      </c>
      <c r="E4" s="454">
        <v>6.56</v>
      </c>
      <c r="F4" s="448">
        <f>+G4/E4+0.1768</f>
        <v>1215062241.3353367</v>
      </c>
      <c r="G4" s="449">
        <f>SUM(G8:G13)</f>
        <v>7970808302</v>
      </c>
    </row>
    <row r="5" spans="2:7" ht="15.75" thickBot="1">
      <c r="B5" s="353"/>
      <c r="C5" s="354"/>
      <c r="D5" s="355"/>
      <c r="E5" s="356"/>
      <c r="F5" s="357"/>
      <c r="G5" s="358"/>
    </row>
    <row r="6" spans="2:7" ht="15.75" thickBot="1">
      <c r="B6" s="655" t="s">
        <v>332</v>
      </c>
      <c r="C6" s="656"/>
      <c r="D6" s="656"/>
      <c r="E6" s="656"/>
      <c r="F6" s="656"/>
      <c r="G6" s="657"/>
    </row>
    <row r="7" spans="2:7" ht="30">
      <c r="B7" s="149" t="s">
        <v>333</v>
      </c>
      <c r="C7" s="9" t="s">
        <v>334</v>
      </c>
      <c r="D7" s="347" t="s">
        <v>335</v>
      </c>
      <c r="E7" s="348" t="s">
        <v>336</v>
      </c>
      <c r="F7" s="349" t="s">
        <v>338</v>
      </c>
      <c r="G7" s="350" t="s">
        <v>339</v>
      </c>
    </row>
    <row r="8" spans="2:7" ht="30">
      <c r="B8" s="359" t="s">
        <v>225</v>
      </c>
      <c r="C8" s="3" t="s">
        <v>7</v>
      </c>
      <c r="D8" s="4" t="s">
        <v>8</v>
      </c>
      <c r="E8" s="452">
        <v>201494</v>
      </c>
      <c r="F8" s="438">
        <f>+'APU 1.1.2.1'!F36</f>
        <v>23996</v>
      </c>
      <c r="G8" s="450">
        <f t="shared" ref="G8:G12" si="0">+ROUND(E8*F8,0)</f>
        <v>4835050024</v>
      </c>
    </row>
    <row r="9" spans="2:7" ht="60">
      <c r="B9" s="359" t="s">
        <v>226</v>
      </c>
      <c r="C9" s="3" t="s">
        <v>195</v>
      </c>
      <c r="D9" s="4" t="s">
        <v>8</v>
      </c>
      <c r="E9" s="452">
        <v>45910</v>
      </c>
      <c r="F9" s="438">
        <f>+'APU 1.1.2.2'!F38</f>
        <v>40820</v>
      </c>
      <c r="G9" s="450">
        <f t="shared" si="0"/>
        <v>1874046200</v>
      </c>
    </row>
    <row r="10" spans="2:7" ht="30">
      <c r="B10" s="359" t="s">
        <v>227</v>
      </c>
      <c r="C10" s="139" t="s">
        <v>179</v>
      </c>
      <c r="D10" s="4" t="s">
        <v>8</v>
      </c>
      <c r="E10" s="453">
        <v>194480</v>
      </c>
      <c r="F10" s="438">
        <f>+'APU 1.1.2.3'!F35</f>
        <v>4869</v>
      </c>
      <c r="G10" s="450">
        <f t="shared" si="0"/>
        <v>946923120</v>
      </c>
    </row>
    <row r="11" spans="2:7" ht="30">
      <c r="B11" s="359" t="s">
        <v>228</v>
      </c>
      <c r="C11" s="139" t="s">
        <v>367</v>
      </c>
      <c r="D11" s="4" t="s">
        <v>8</v>
      </c>
      <c r="E11" s="453">
        <v>1010</v>
      </c>
      <c r="F11" s="438">
        <f>+'APU 1.1.2.4'!F36</f>
        <v>180142</v>
      </c>
      <c r="G11" s="450">
        <f t="shared" si="0"/>
        <v>181943420</v>
      </c>
    </row>
    <row r="12" spans="2:7" ht="45">
      <c r="B12" s="359" t="s">
        <v>229</v>
      </c>
      <c r="C12" s="3" t="s">
        <v>366</v>
      </c>
      <c r="D12" s="4" t="s">
        <v>136</v>
      </c>
      <c r="E12" s="453">
        <v>2705</v>
      </c>
      <c r="F12" s="438">
        <f>+'APU 1.1.2.5'!F33</f>
        <v>31125</v>
      </c>
      <c r="G12" s="450">
        <f t="shared" si="0"/>
        <v>84193125</v>
      </c>
    </row>
    <row r="13" spans="2:7" ht="25.5" customHeight="1">
      <c r="B13" s="359" t="s">
        <v>230</v>
      </c>
      <c r="C13" s="3" t="s">
        <v>249</v>
      </c>
      <c r="D13" s="4" t="s">
        <v>8</v>
      </c>
      <c r="E13" s="453">
        <v>257</v>
      </c>
      <c r="F13" s="438">
        <f>+'APU 1.1.2.6'!F34</f>
        <v>189309</v>
      </c>
      <c r="G13" s="450">
        <f>+ROUND(E13*F13,0)</f>
        <v>48652413</v>
      </c>
    </row>
    <row r="14" spans="2:7" ht="21.75" customHeight="1" thickBot="1">
      <c r="B14" s="658" t="s">
        <v>337</v>
      </c>
      <c r="C14" s="659"/>
      <c r="D14" s="659"/>
      <c r="E14" s="659"/>
      <c r="F14" s="660"/>
      <c r="G14" s="451">
        <f>SUM(G8:G13)</f>
        <v>7970808302</v>
      </c>
    </row>
    <row r="15" spans="2:7">
      <c r="B15" s="661"/>
      <c r="C15" s="661"/>
      <c r="D15" s="661"/>
      <c r="E15" s="661"/>
      <c r="F15" s="661"/>
      <c r="G15" s="661"/>
    </row>
    <row r="16" spans="2:7">
      <c r="B16" s="662"/>
      <c r="C16" s="662"/>
      <c r="D16" s="662"/>
      <c r="E16" s="662"/>
      <c r="F16" s="662"/>
      <c r="G16" s="662"/>
    </row>
    <row r="17" spans="2:7">
      <c r="B17" s="662"/>
      <c r="C17" s="662"/>
      <c r="D17" s="662"/>
      <c r="E17" s="662"/>
      <c r="F17" s="662"/>
      <c r="G17" s="662"/>
    </row>
    <row r="18" spans="2:7">
      <c r="B18" s="662"/>
      <c r="C18" s="662"/>
      <c r="D18" s="662"/>
      <c r="E18" s="662"/>
      <c r="F18" s="662"/>
      <c r="G18" s="662"/>
    </row>
    <row r="19" spans="2:7">
      <c r="B19" s="662"/>
      <c r="C19" s="662"/>
      <c r="D19" s="662"/>
      <c r="E19" s="662"/>
      <c r="F19" s="662"/>
      <c r="G19" s="662"/>
    </row>
    <row r="20" spans="2:7">
      <c r="B20" s="662"/>
      <c r="C20" s="662"/>
      <c r="D20" s="662"/>
      <c r="E20" s="662"/>
      <c r="F20" s="662"/>
      <c r="G20" s="662"/>
    </row>
  </sheetData>
  <mergeCells count="4">
    <mergeCell ref="B2:G2"/>
    <mergeCell ref="B6:G6"/>
    <mergeCell ref="B14:F14"/>
    <mergeCell ref="B15:G20"/>
  </mergeCells>
  <printOptions horizontalCentered="1"/>
  <pageMargins left="0.11811023622047245" right="0.11811023622047245" top="0.74803149606299213" bottom="0.74803149606299213" header="0.31496062992125984" footer="0.31496062992125984"/>
  <pageSetup scale="7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B0F0"/>
    <pageSetUpPr fitToPage="1"/>
  </sheetPr>
  <dimension ref="A1:F36"/>
  <sheetViews>
    <sheetView topLeftCell="A4" zoomScaleNormal="100" zoomScaleSheetLayoutView="130" workbookViewId="0">
      <selection activeCell="F36" sqref="F36"/>
    </sheetView>
  </sheetViews>
  <sheetFormatPr baseColWidth="10" defaultColWidth="11.42578125" defaultRowHeight="15"/>
  <cols>
    <col min="1" max="1" width="40.85546875" style="5" customWidth="1"/>
    <col min="2" max="2" width="11.42578125" style="5"/>
    <col min="3" max="3" width="16.42578125" style="5" bestFit="1" customWidth="1"/>
    <col min="4" max="4" width="14.140625" style="5" bestFit="1" customWidth="1"/>
    <col min="5" max="5" width="17.42578125" style="6" customWidth="1"/>
    <col min="6" max="6" width="17.28515625" style="5" customWidth="1"/>
    <col min="7" max="16384" width="11.42578125" style="5"/>
  </cols>
  <sheetData>
    <row r="1" spans="1:6" ht="15.75" thickBot="1">
      <c r="A1" s="645" t="s">
        <v>21</v>
      </c>
      <c r="B1" s="646"/>
      <c r="C1" s="646"/>
      <c r="D1" s="646"/>
      <c r="E1" s="646"/>
      <c r="F1" s="647"/>
    </row>
    <row r="2" spans="1:6" ht="15.75" thickBot="1">
      <c r="A2" s="11"/>
      <c r="E2" s="12"/>
      <c r="F2" s="13"/>
    </row>
    <row r="3" spans="1:6" ht="15.75" thickBot="1">
      <c r="A3" s="146" t="s">
        <v>0</v>
      </c>
      <c r="B3" s="646" t="s">
        <v>22</v>
      </c>
      <c r="C3" s="646"/>
      <c r="D3" s="646"/>
      <c r="E3" s="646"/>
      <c r="F3" s="43" t="s">
        <v>2</v>
      </c>
    </row>
    <row r="4" spans="1:6" ht="39" customHeight="1" thickBot="1">
      <c r="A4" s="42" t="s">
        <v>219</v>
      </c>
      <c r="B4" s="664" t="s">
        <v>7</v>
      </c>
      <c r="C4" s="665"/>
      <c r="D4" s="665"/>
      <c r="E4" s="665"/>
      <c r="F4" s="82" t="s">
        <v>8</v>
      </c>
    </row>
    <row r="5" spans="1:6" ht="15.75" thickBot="1">
      <c r="A5" s="11"/>
      <c r="E5" s="12"/>
      <c r="F5" s="13"/>
    </row>
    <row r="6" spans="1:6">
      <c r="A6" s="650" t="s">
        <v>23</v>
      </c>
      <c r="B6" s="651"/>
      <c r="C6" s="651"/>
      <c r="D6" s="651"/>
      <c r="E6" s="651"/>
      <c r="F6" s="652"/>
    </row>
    <row r="7" spans="1:6">
      <c r="A7" s="14" t="s">
        <v>24</v>
      </c>
      <c r="B7" s="15" t="s">
        <v>2</v>
      </c>
      <c r="C7" s="15" t="s">
        <v>3</v>
      </c>
      <c r="D7" s="15" t="s">
        <v>25</v>
      </c>
      <c r="E7" s="16" t="s">
        <v>26</v>
      </c>
      <c r="F7" s="17" t="s">
        <v>28</v>
      </c>
    </row>
    <row r="8" spans="1:6">
      <c r="A8" s="24"/>
      <c r="B8" s="1"/>
      <c r="C8" s="19"/>
      <c r="D8" s="1"/>
      <c r="E8" s="2"/>
      <c r="F8" s="40"/>
    </row>
    <row r="9" spans="1:6" ht="15.75" thickBot="1">
      <c r="A9" s="641" t="s">
        <v>30</v>
      </c>
      <c r="B9" s="642"/>
      <c r="C9" s="642"/>
      <c r="D9" s="642"/>
      <c r="E9" s="642"/>
      <c r="F9" s="26">
        <f>+SUM(F8)</f>
        <v>0</v>
      </c>
    </row>
    <row r="10" spans="1:6" ht="15.75" thickBot="1">
      <c r="A10" s="11"/>
      <c r="E10" s="12"/>
      <c r="F10" s="13"/>
    </row>
    <row r="11" spans="1:6">
      <c r="A11" s="650" t="s">
        <v>31</v>
      </c>
      <c r="B11" s="651"/>
      <c r="C11" s="651"/>
      <c r="D11" s="651"/>
      <c r="E11" s="651"/>
      <c r="F11" s="652"/>
    </row>
    <row r="12" spans="1:6">
      <c r="A12" s="14" t="s">
        <v>24</v>
      </c>
      <c r="B12" s="15" t="s">
        <v>2</v>
      </c>
      <c r="C12" s="15" t="s">
        <v>32</v>
      </c>
      <c r="D12" s="15" t="s">
        <v>25</v>
      </c>
      <c r="E12" s="16" t="s">
        <v>26</v>
      </c>
      <c r="F12" s="17" t="s">
        <v>28</v>
      </c>
    </row>
    <row r="13" spans="1:6">
      <c r="A13" s="127" t="s">
        <v>132</v>
      </c>
      <c r="B13" s="128" t="s">
        <v>78</v>
      </c>
      <c r="C13" s="129">
        <v>0.05</v>
      </c>
      <c r="D13" s="128"/>
      <c r="E13" s="130">
        <f>+F23</f>
        <v>9726</v>
      </c>
      <c r="F13" s="155">
        <f>+ROUND(C13*E13,0)</f>
        <v>486</v>
      </c>
    </row>
    <row r="14" spans="1:6">
      <c r="A14" s="91" t="s">
        <v>135</v>
      </c>
      <c r="B14" s="1" t="s">
        <v>49</v>
      </c>
      <c r="C14" s="22">
        <v>48</v>
      </c>
      <c r="D14" s="1"/>
      <c r="E14" s="20">
        <f>+'talleres-equipos-personal'!K16</f>
        <v>197500</v>
      </c>
      <c r="F14" s="152">
        <f>+ROUND(E14/C14,0)</f>
        <v>4115</v>
      </c>
    </row>
    <row r="15" spans="1:6">
      <c r="A15" s="91" t="s">
        <v>151</v>
      </c>
      <c r="B15" s="1" t="s">
        <v>49</v>
      </c>
      <c r="C15" s="22">
        <f>+C14</f>
        <v>48</v>
      </c>
      <c r="D15" s="1"/>
      <c r="E15" s="20">
        <f>+'talleres-equipos-personal'!K15</f>
        <v>220000</v>
      </c>
      <c r="F15" s="152">
        <f>+ROUND(E15/C15,0)</f>
        <v>4583</v>
      </c>
    </row>
    <row r="16" spans="1:6" ht="15.75" thickBot="1">
      <c r="A16" s="641" t="s">
        <v>35</v>
      </c>
      <c r="B16" s="642"/>
      <c r="C16" s="642"/>
      <c r="D16" s="642"/>
      <c r="E16" s="642"/>
      <c r="F16" s="21">
        <f>+SUM(F13:F15)</f>
        <v>9184</v>
      </c>
    </row>
    <row r="17" spans="1:6" ht="15.75" thickBot="1">
      <c r="A17" s="11"/>
      <c r="E17" s="12"/>
      <c r="F17" s="13"/>
    </row>
    <row r="18" spans="1:6">
      <c r="A18" s="650" t="s">
        <v>36</v>
      </c>
      <c r="B18" s="651"/>
      <c r="C18" s="651"/>
      <c r="D18" s="651"/>
      <c r="E18" s="651"/>
      <c r="F18" s="652"/>
    </row>
    <row r="19" spans="1:6">
      <c r="A19" s="14" t="s">
        <v>24</v>
      </c>
      <c r="B19" s="15" t="s">
        <v>3</v>
      </c>
      <c r="C19" s="16" t="s">
        <v>32</v>
      </c>
      <c r="D19" s="15" t="s">
        <v>37</v>
      </c>
      <c r="E19" s="15" t="s">
        <v>26</v>
      </c>
      <c r="F19" s="17" t="s">
        <v>28</v>
      </c>
    </row>
    <row r="20" spans="1:6">
      <c r="A20" s="18" t="s">
        <v>41</v>
      </c>
      <c r="B20" s="1">
        <v>1</v>
      </c>
      <c r="C20" s="22">
        <v>66.31</v>
      </c>
      <c r="D20" s="23">
        <f>+'talleres-equipos-personal'!G30</f>
        <v>0.8</v>
      </c>
      <c r="E20" s="20">
        <f>+'talleres-equipos-personal'!E30</f>
        <v>58364</v>
      </c>
      <c r="F20" s="152">
        <f>+ROUND((E20+(E20*D20))/C20,0)</f>
        <v>1584</v>
      </c>
    </row>
    <row r="21" spans="1:6">
      <c r="A21" s="18" t="s">
        <v>295</v>
      </c>
      <c r="B21" s="1">
        <v>1</v>
      </c>
      <c r="C21" s="22">
        <f>+C14</f>
        <v>48</v>
      </c>
      <c r="D21" s="23">
        <v>0.8</v>
      </c>
      <c r="E21" s="41">
        <f>'talleres-equipos-personal'!E35</f>
        <v>108556</v>
      </c>
      <c r="F21" s="152">
        <f>+ROUND((E21+(E21*D21))/C21,0)</f>
        <v>4071</v>
      </c>
    </row>
    <row r="22" spans="1:6">
      <c r="A22" s="18" t="s">
        <v>296</v>
      </c>
      <c r="B22" s="1">
        <v>1</v>
      </c>
      <c r="C22" s="22">
        <f>+C21</f>
        <v>48</v>
      </c>
      <c r="D22" s="23">
        <v>0.8</v>
      </c>
      <c r="E22" s="41">
        <f>+'talleres-equipos-personal'!E35</f>
        <v>108556</v>
      </c>
      <c r="F22" s="152">
        <f>+ROUND((E22+(E22*D22))/C22,0)</f>
        <v>4071</v>
      </c>
    </row>
    <row r="23" spans="1:6" ht="15.75" thickBot="1">
      <c r="A23" s="641" t="s">
        <v>42</v>
      </c>
      <c r="B23" s="642"/>
      <c r="C23" s="642"/>
      <c r="D23" s="642"/>
      <c r="E23" s="642"/>
      <c r="F23" s="21">
        <f>+SUM(F20:F22)</f>
        <v>9726</v>
      </c>
    </row>
    <row r="24" spans="1:6" ht="15.75" thickBot="1">
      <c r="A24" s="11"/>
      <c r="E24" s="12"/>
      <c r="F24" s="13"/>
    </row>
    <row r="25" spans="1:6">
      <c r="A25" s="650" t="s">
        <v>43</v>
      </c>
      <c r="B25" s="651"/>
      <c r="C25" s="651"/>
      <c r="D25" s="651"/>
      <c r="E25" s="651"/>
      <c r="F25" s="652"/>
    </row>
    <row r="26" spans="1:6">
      <c r="A26" s="14" t="s">
        <v>24</v>
      </c>
      <c r="B26" s="15" t="s">
        <v>44</v>
      </c>
      <c r="C26" s="15" t="s">
        <v>45</v>
      </c>
      <c r="D26" s="15" t="s">
        <v>46</v>
      </c>
      <c r="E26" s="16" t="s">
        <v>26</v>
      </c>
      <c r="F26" s="17" t="s">
        <v>28</v>
      </c>
    </row>
    <row r="27" spans="1:6">
      <c r="A27" s="24"/>
      <c r="B27" s="1"/>
      <c r="C27" s="1"/>
      <c r="D27" s="1"/>
      <c r="E27" s="2"/>
      <c r="F27" s="40"/>
    </row>
    <row r="28" spans="1:6" ht="15.75" thickBot="1">
      <c r="A28" s="641" t="s">
        <v>47</v>
      </c>
      <c r="B28" s="642"/>
      <c r="C28" s="642"/>
      <c r="D28" s="642"/>
      <c r="E28" s="642"/>
      <c r="F28" s="21">
        <f>+SUM(F27:F27)</f>
        <v>0</v>
      </c>
    </row>
    <row r="29" spans="1:6" ht="15.75" thickBot="1">
      <c r="A29" s="11"/>
      <c r="E29" s="12"/>
      <c r="F29" s="13"/>
    </row>
    <row r="30" spans="1:6" ht="15.75" thickBot="1">
      <c r="A30" s="653" t="s">
        <v>48</v>
      </c>
      <c r="B30" s="654"/>
      <c r="C30" s="654"/>
      <c r="D30" s="654"/>
      <c r="E30" s="654"/>
      <c r="F30" s="89">
        <f>+ROUND(F28+F23+F16+F9,0)</f>
        <v>18910</v>
      </c>
    </row>
    <row r="31" spans="1:6">
      <c r="A31" s="11"/>
      <c r="E31" s="12"/>
      <c r="F31" s="13"/>
    </row>
    <row r="32" spans="1:6">
      <c r="A32" s="11"/>
      <c r="D32" s="5" t="s">
        <v>212</v>
      </c>
      <c r="E32" s="153">
        <v>0.14000000000000001</v>
      </c>
      <c r="F32" s="446">
        <f>+ROUND(E32*F30,0)</f>
        <v>2647</v>
      </c>
    </row>
    <row r="33" spans="1:6">
      <c r="A33" s="11"/>
      <c r="D33" s="5" t="s">
        <v>214</v>
      </c>
      <c r="E33" s="153">
        <v>0.01</v>
      </c>
      <c r="F33" s="446">
        <f>+ROUND(E33*F30,0)</f>
        <v>189</v>
      </c>
    </row>
    <row r="34" spans="1:6">
      <c r="A34" s="11"/>
      <c r="D34" s="5" t="s">
        <v>213</v>
      </c>
      <c r="E34" s="153">
        <v>0.1</v>
      </c>
      <c r="F34" s="446">
        <f>+ROUND(E34*F30,0)</f>
        <v>1891</v>
      </c>
    </row>
    <row r="35" spans="1:6">
      <c r="A35" s="11"/>
      <c r="D35" s="150" t="s">
        <v>216</v>
      </c>
      <c r="E35" s="12" t="s">
        <v>217</v>
      </c>
      <c r="F35" s="446">
        <f>ROUND(0.19*F34,0)</f>
        <v>359</v>
      </c>
    </row>
    <row r="36" spans="1:6" ht="15.75" thickBot="1">
      <c r="A36" s="143"/>
      <c r="B36" s="144"/>
      <c r="C36" s="144"/>
      <c r="D36" s="663" t="s">
        <v>215</v>
      </c>
      <c r="E36" s="663"/>
      <c r="F36" s="455">
        <f>ROUND(SUM(F30:F35),4)</f>
        <v>23996</v>
      </c>
    </row>
  </sheetData>
  <mergeCells count="13">
    <mergeCell ref="D36:E36"/>
    <mergeCell ref="A11:F11"/>
    <mergeCell ref="A1:F1"/>
    <mergeCell ref="B3:E3"/>
    <mergeCell ref="B4:E4"/>
    <mergeCell ref="A6:F6"/>
    <mergeCell ref="A9:E9"/>
    <mergeCell ref="A30:E30"/>
    <mergeCell ref="A16:E16"/>
    <mergeCell ref="A18:F18"/>
    <mergeCell ref="A23:E23"/>
    <mergeCell ref="A25:F25"/>
    <mergeCell ref="A28:E28"/>
  </mergeCells>
  <pageMargins left="0.7" right="0.7" top="0.75" bottom="0.75" header="0.3" footer="0.3"/>
  <pageSetup scale="76" fitToHeight="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B0F0"/>
    <pageSetUpPr fitToPage="1"/>
  </sheetPr>
  <dimension ref="A1:G38"/>
  <sheetViews>
    <sheetView topLeftCell="A4" zoomScaleNormal="100" zoomScaleSheetLayoutView="130" workbookViewId="0">
      <selection activeCell="G45" sqref="G45"/>
    </sheetView>
  </sheetViews>
  <sheetFormatPr baseColWidth="10" defaultColWidth="11.42578125" defaultRowHeight="15"/>
  <cols>
    <col min="1" max="1" width="40.85546875" style="5" customWidth="1"/>
    <col min="2" max="2" width="11.140625" style="5" customWidth="1"/>
    <col min="3" max="3" width="16.42578125" style="5" bestFit="1" customWidth="1"/>
    <col min="4" max="4" width="16.28515625" style="5" customWidth="1"/>
    <col min="5" max="5" width="18.85546875" style="6" customWidth="1"/>
    <col min="6" max="6" width="17.7109375" style="5" customWidth="1"/>
    <col min="7" max="7" width="21.42578125" style="5" customWidth="1"/>
    <col min="8" max="16384" width="11.42578125" style="5"/>
  </cols>
  <sheetData>
    <row r="1" spans="1:6" ht="15.75" thickBot="1">
      <c r="A1" s="645" t="s">
        <v>21</v>
      </c>
      <c r="B1" s="646"/>
      <c r="C1" s="646"/>
      <c r="D1" s="646"/>
      <c r="E1" s="646"/>
      <c r="F1" s="647"/>
    </row>
    <row r="2" spans="1:6" ht="15.75" thickBot="1">
      <c r="A2" s="11"/>
      <c r="E2" s="12"/>
      <c r="F2" s="13"/>
    </row>
    <row r="3" spans="1:6" ht="15.75" thickBot="1">
      <c r="A3" s="44" t="s">
        <v>0</v>
      </c>
      <c r="B3" s="646" t="s">
        <v>22</v>
      </c>
      <c r="C3" s="646"/>
      <c r="D3" s="646"/>
      <c r="E3" s="646"/>
      <c r="F3" s="28" t="s">
        <v>2</v>
      </c>
    </row>
    <row r="4" spans="1:6" ht="60.75" customHeight="1" thickBot="1">
      <c r="A4" s="42" t="s">
        <v>220</v>
      </c>
      <c r="B4" s="666" t="s">
        <v>196</v>
      </c>
      <c r="C4" s="666"/>
      <c r="D4" s="666"/>
      <c r="E4" s="666"/>
      <c r="F4" s="82" t="s">
        <v>8</v>
      </c>
    </row>
    <row r="5" spans="1:6" ht="15.75" thickBot="1">
      <c r="A5" s="11"/>
      <c r="E5" s="12"/>
      <c r="F5" s="13"/>
    </row>
    <row r="6" spans="1:6">
      <c r="A6" s="638" t="s">
        <v>23</v>
      </c>
      <c r="B6" s="639"/>
      <c r="C6" s="639"/>
      <c r="D6" s="639"/>
      <c r="E6" s="639"/>
      <c r="F6" s="640"/>
    </row>
    <row r="7" spans="1:6">
      <c r="A7" s="14" t="s">
        <v>24</v>
      </c>
      <c r="B7" s="15" t="s">
        <v>2</v>
      </c>
      <c r="C7" s="15" t="s">
        <v>3</v>
      </c>
      <c r="D7" s="15" t="s">
        <v>25</v>
      </c>
      <c r="E7" s="16" t="s">
        <v>26</v>
      </c>
      <c r="F7" s="17" t="s">
        <v>28</v>
      </c>
    </row>
    <row r="8" spans="1:6">
      <c r="A8" s="24"/>
      <c r="B8" s="1"/>
      <c r="C8" s="19"/>
      <c r="D8" s="1"/>
      <c r="E8" s="2"/>
      <c r="F8" s="156"/>
    </row>
    <row r="9" spans="1:6" ht="15.75" thickBot="1">
      <c r="A9" s="641" t="s">
        <v>30</v>
      </c>
      <c r="B9" s="642"/>
      <c r="C9" s="642"/>
      <c r="D9" s="642"/>
      <c r="E9" s="642"/>
      <c r="F9" s="26">
        <f>+SUM(F8:F8)</f>
        <v>0</v>
      </c>
    </row>
    <row r="10" spans="1:6" ht="15.75" thickBot="1">
      <c r="A10" s="11"/>
      <c r="E10" s="12"/>
      <c r="F10" s="13"/>
    </row>
    <row r="11" spans="1:6">
      <c r="A11" s="638" t="s">
        <v>31</v>
      </c>
      <c r="B11" s="639"/>
      <c r="C11" s="639"/>
      <c r="D11" s="639"/>
      <c r="E11" s="639"/>
      <c r="F11" s="640"/>
    </row>
    <row r="12" spans="1:6">
      <c r="A12" s="14" t="s">
        <v>24</v>
      </c>
      <c r="B12" s="15" t="s">
        <v>2</v>
      </c>
      <c r="C12" s="15" t="s">
        <v>32</v>
      </c>
      <c r="D12" s="15" t="s">
        <v>25</v>
      </c>
      <c r="E12" s="16" t="s">
        <v>26</v>
      </c>
      <c r="F12" s="17" t="s">
        <v>28</v>
      </c>
    </row>
    <row r="13" spans="1:6">
      <c r="A13" s="127" t="s">
        <v>132</v>
      </c>
      <c r="B13" s="128" t="s">
        <v>78</v>
      </c>
      <c r="C13" s="129">
        <v>0.05</v>
      </c>
      <c r="D13" s="1"/>
      <c r="E13" s="20">
        <f>+F25</f>
        <v>17177</v>
      </c>
      <c r="F13" s="152">
        <f>+ROUND(C13*E13,0)</f>
        <v>859</v>
      </c>
    </row>
    <row r="14" spans="1:6">
      <c r="A14" s="91" t="s">
        <v>135</v>
      </c>
      <c r="B14" s="1" t="s">
        <v>49</v>
      </c>
      <c r="C14" s="22">
        <v>38</v>
      </c>
      <c r="D14" s="1"/>
      <c r="E14" s="20">
        <f>+'talleres-equipos-personal'!K16</f>
        <v>197500</v>
      </c>
      <c r="F14" s="152">
        <f>+ROUND(E14/C14,0)</f>
        <v>5197</v>
      </c>
    </row>
    <row r="15" spans="1:6">
      <c r="A15" s="91" t="s">
        <v>151</v>
      </c>
      <c r="B15" s="1" t="s">
        <v>49</v>
      </c>
      <c r="C15" s="22">
        <f>+C14</f>
        <v>38</v>
      </c>
      <c r="D15" s="1"/>
      <c r="E15" s="20">
        <f>+'talleres-equipos-personal'!K15</f>
        <v>220000</v>
      </c>
      <c r="F15" s="152">
        <f>+ROUND(E15/C15,0)</f>
        <v>5789</v>
      </c>
    </row>
    <row r="16" spans="1:6">
      <c r="A16" s="27" t="s">
        <v>259</v>
      </c>
      <c r="B16" s="1" t="s">
        <v>49</v>
      </c>
      <c r="C16" s="22">
        <f>+C15</f>
        <v>38</v>
      </c>
      <c r="D16" s="1"/>
      <c r="E16" s="20">
        <f>+'talleres-equipos-personal'!K20</f>
        <v>119500</v>
      </c>
      <c r="F16" s="152">
        <f>+ROUND(E16/C16,0)</f>
        <v>3145</v>
      </c>
    </row>
    <row r="17" spans="1:6" ht="15.75" thickBot="1">
      <c r="A17" s="641" t="s">
        <v>35</v>
      </c>
      <c r="B17" s="642"/>
      <c r="C17" s="642"/>
      <c r="D17" s="642"/>
      <c r="E17" s="642"/>
      <c r="F17" s="21">
        <f>+SUM(F13:F16)</f>
        <v>14990</v>
      </c>
    </row>
    <row r="18" spans="1:6" ht="15.75" thickBot="1">
      <c r="A18" s="11"/>
      <c r="E18" s="12"/>
      <c r="F18" s="13"/>
    </row>
    <row r="19" spans="1:6">
      <c r="A19" s="638" t="s">
        <v>36</v>
      </c>
      <c r="B19" s="639"/>
      <c r="C19" s="639"/>
      <c r="D19" s="639"/>
      <c r="E19" s="639"/>
      <c r="F19" s="640"/>
    </row>
    <row r="20" spans="1:6">
      <c r="A20" s="14" t="s">
        <v>24</v>
      </c>
      <c r="B20" s="15" t="s">
        <v>3</v>
      </c>
      <c r="C20" s="16" t="s">
        <v>32</v>
      </c>
      <c r="D20" s="15" t="s">
        <v>37</v>
      </c>
      <c r="E20" s="15" t="s">
        <v>26</v>
      </c>
      <c r="F20" s="17" t="s">
        <v>28</v>
      </c>
    </row>
    <row r="21" spans="1:6">
      <c r="A21" s="18" t="s">
        <v>41</v>
      </c>
      <c r="B21" s="1">
        <v>1</v>
      </c>
      <c r="C21" s="22">
        <v>60</v>
      </c>
      <c r="D21" s="23">
        <f>+'talleres-equipos-personal'!G30</f>
        <v>0.8</v>
      </c>
      <c r="E21" s="20">
        <f>+'talleres-equipos-personal'!E30</f>
        <v>58364</v>
      </c>
      <c r="F21" s="152">
        <f>+ROUND((E21+(E21*D21))/C21,0)</f>
        <v>1751</v>
      </c>
    </row>
    <row r="22" spans="1:6" ht="15" customHeight="1">
      <c r="A22" s="18" t="s">
        <v>295</v>
      </c>
      <c r="B22" s="1">
        <v>1</v>
      </c>
      <c r="C22" s="22">
        <f>+C16</f>
        <v>38</v>
      </c>
      <c r="D22" s="23">
        <v>0.8</v>
      </c>
      <c r="E22" s="41">
        <f>+'talleres-equipos-personal'!E35</f>
        <v>108556</v>
      </c>
      <c r="F22" s="152">
        <f>+ROUND((E22+(E22*D22))/C22,0)</f>
        <v>5142</v>
      </c>
    </row>
    <row r="23" spans="1:6" ht="15" customHeight="1">
      <c r="A23" s="18" t="s">
        <v>296</v>
      </c>
      <c r="B23" s="1">
        <v>1</v>
      </c>
      <c r="C23" s="22">
        <f>+C22</f>
        <v>38</v>
      </c>
      <c r="D23" s="23">
        <v>0.8</v>
      </c>
      <c r="E23" s="41">
        <f>+E22</f>
        <v>108556</v>
      </c>
      <c r="F23" s="152">
        <f>+ROUND((E23+(E23*D23))/C23,0)</f>
        <v>5142</v>
      </c>
    </row>
    <row r="24" spans="1:6" ht="15" customHeight="1">
      <c r="A24" s="18" t="s">
        <v>297</v>
      </c>
      <c r="B24" s="1">
        <v>1</v>
      </c>
      <c r="C24" s="22">
        <f>+C23</f>
        <v>38</v>
      </c>
      <c r="D24" s="23">
        <v>0.8</v>
      </c>
      <c r="E24" s="41">
        <f>+E23</f>
        <v>108556</v>
      </c>
      <c r="F24" s="152">
        <f>+ROUND((E24+(E24*D24))/C24,0)</f>
        <v>5142</v>
      </c>
    </row>
    <row r="25" spans="1:6" ht="15.75" thickBot="1">
      <c r="A25" s="641" t="s">
        <v>42</v>
      </c>
      <c r="B25" s="642"/>
      <c r="C25" s="642"/>
      <c r="D25" s="642"/>
      <c r="E25" s="642"/>
      <c r="F25" s="21">
        <f>+SUM(F21:F24)</f>
        <v>17177</v>
      </c>
    </row>
    <row r="26" spans="1:6" ht="15.75" thickBot="1">
      <c r="A26" s="11"/>
      <c r="E26" s="12"/>
      <c r="F26" s="13"/>
    </row>
    <row r="27" spans="1:6">
      <c r="A27" s="638" t="s">
        <v>43</v>
      </c>
      <c r="B27" s="639"/>
      <c r="C27" s="639"/>
      <c r="D27" s="639"/>
      <c r="E27" s="639"/>
      <c r="F27" s="640"/>
    </row>
    <row r="28" spans="1:6">
      <c r="A28" s="14" t="s">
        <v>24</v>
      </c>
      <c r="B28" s="15" t="s">
        <v>3</v>
      </c>
      <c r="C28" s="15" t="s">
        <v>45</v>
      </c>
      <c r="D28" s="15" t="s">
        <v>46</v>
      </c>
      <c r="E28" s="16" t="s">
        <v>26</v>
      </c>
      <c r="F28" s="17" t="s">
        <v>28</v>
      </c>
    </row>
    <row r="29" spans="1:6">
      <c r="A29" s="18"/>
      <c r="B29" s="1"/>
      <c r="C29" s="22"/>
      <c r="D29" s="22"/>
      <c r="E29" s="47"/>
      <c r="F29" s="152"/>
    </row>
    <row r="30" spans="1:6" ht="15.75" thickBot="1">
      <c r="A30" s="641" t="s">
        <v>50</v>
      </c>
      <c r="B30" s="642"/>
      <c r="C30" s="642"/>
      <c r="D30" s="642"/>
      <c r="E30" s="642"/>
      <c r="F30" s="21">
        <f>+F29</f>
        <v>0</v>
      </c>
    </row>
    <row r="31" spans="1:6" ht="15.75" thickBot="1">
      <c r="A31" s="11"/>
      <c r="E31" s="12"/>
      <c r="F31" s="13"/>
    </row>
    <row r="32" spans="1:6" ht="15.75" thickBot="1">
      <c r="A32" s="653" t="s">
        <v>48</v>
      </c>
      <c r="B32" s="654"/>
      <c r="C32" s="654"/>
      <c r="D32" s="654"/>
      <c r="E32" s="654"/>
      <c r="F32" s="90">
        <f>+ROUND(F30+F25+F17+F9,0)</f>
        <v>32167</v>
      </c>
    </row>
    <row r="33" spans="1:7">
      <c r="A33" s="487"/>
      <c r="B33" s="488"/>
      <c r="C33" s="488"/>
      <c r="D33" s="488"/>
      <c r="E33" s="489"/>
      <c r="F33" s="490"/>
    </row>
    <row r="34" spans="1:7">
      <c r="A34" s="11"/>
      <c r="D34" s="5" t="s">
        <v>212</v>
      </c>
      <c r="E34" s="153">
        <v>0.14000000000000001</v>
      </c>
      <c r="F34" s="446">
        <f>+ROUND(E34*F32,0)</f>
        <v>4503</v>
      </c>
      <c r="G34" s="151"/>
    </row>
    <row r="35" spans="1:7">
      <c r="A35" s="11"/>
      <c r="D35" s="5" t="s">
        <v>214</v>
      </c>
      <c r="E35" s="153">
        <v>0.01</v>
      </c>
      <c r="F35" s="446">
        <f>+ROUND(E35*F32,0)</f>
        <v>322</v>
      </c>
      <c r="G35" s="151"/>
    </row>
    <row r="36" spans="1:7">
      <c r="A36" s="11"/>
      <c r="D36" s="5" t="s">
        <v>213</v>
      </c>
      <c r="E36" s="153">
        <v>0.1</v>
      </c>
      <c r="F36" s="446">
        <f>+ROUND(E36*F32,0)</f>
        <v>3217</v>
      </c>
      <c r="G36" s="151"/>
    </row>
    <row r="37" spans="1:7">
      <c r="A37" s="11"/>
      <c r="D37" s="150" t="s">
        <v>216</v>
      </c>
      <c r="E37" s="12" t="s">
        <v>217</v>
      </c>
      <c r="F37" s="446">
        <f>ROUND(0.19*F36,0)</f>
        <v>611</v>
      </c>
      <c r="G37" s="151"/>
    </row>
    <row r="38" spans="1:7" ht="15.75" thickBot="1">
      <c r="A38" s="143"/>
      <c r="B38" s="144"/>
      <c r="C38" s="144"/>
      <c r="D38" s="663" t="s">
        <v>215</v>
      </c>
      <c r="E38" s="663"/>
      <c r="F38" s="455">
        <f>ROUND(SUM(F32:F37),4)</f>
        <v>40820</v>
      </c>
    </row>
  </sheetData>
  <mergeCells count="13">
    <mergeCell ref="D38:E38"/>
    <mergeCell ref="A11:F11"/>
    <mergeCell ref="A1:F1"/>
    <mergeCell ref="B3:E3"/>
    <mergeCell ref="B4:E4"/>
    <mergeCell ref="A6:F6"/>
    <mergeCell ref="A9:E9"/>
    <mergeCell ref="A30:E30"/>
    <mergeCell ref="A32:E32"/>
    <mergeCell ref="A17:E17"/>
    <mergeCell ref="A19:F19"/>
    <mergeCell ref="A25:E25"/>
    <mergeCell ref="A27:F27"/>
  </mergeCells>
  <pageMargins left="0.7" right="0.7" top="0.75" bottom="0.75" header="0.3" footer="0.3"/>
  <pageSetup scale="74" fitToHeight="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B0F0"/>
    <pageSetUpPr fitToPage="1"/>
  </sheetPr>
  <dimension ref="A1:G35"/>
  <sheetViews>
    <sheetView zoomScaleNormal="100" zoomScaleSheetLayoutView="130" workbookViewId="0">
      <selection activeCell="E21" sqref="E21"/>
    </sheetView>
  </sheetViews>
  <sheetFormatPr baseColWidth="10" defaultColWidth="11.42578125" defaultRowHeight="15"/>
  <cols>
    <col min="1" max="1" width="40.85546875" style="5" customWidth="1"/>
    <col min="2" max="2" width="11.42578125" style="5"/>
    <col min="3" max="3" width="16.42578125" style="5" bestFit="1" customWidth="1"/>
    <col min="4" max="4" width="14.140625" style="5" bestFit="1" customWidth="1"/>
    <col min="5" max="5" width="17" style="6" customWidth="1"/>
    <col min="6" max="6" width="17.5703125" style="5" customWidth="1"/>
    <col min="7" max="7" width="20.140625" style="5" customWidth="1"/>
    <col min="8" max="16384" width="11.42578125" style="5"/>
  </cols>
  <sheetData>
    <row r="1" spans="1:6" ht="15.75" thickBot="1">
      <c r="A1" s="645" t="s">
        <v>21</v>
      </c>
      <c r="B1" s="646"/>
      <c r="C1" s="646"/>
      <c r="D1" s="646"/>
      <c r="E1" s="646"/>
      <c r="F1" s="647"/>
    </row>
    <row r="2" spans="1:6" ht="15.75" thickBot="1">
      <c r="A2" s="11"/>
      <c r="E2" s="12"/>
      <c r="F2" s="13"/>
    </row>
    <row r="3" spans="1:6" ht="15.75" thickBot="1">
      <c r="A3" s="146" t="s">
        <v>0</v>
      </c>
      <c r="B3" s="646" t="s">
        <v>22</v>
      </c>
      <c r="C3" s="646"/>
      <c r="D3" s="646"/>
      <c r="E3" s="646"/>
      <c r="F3" s="43" t="s">
        <v>2</v>
      </c>
    </row>
    <row r="4" spans="1:6" ht="33" customHeight="1" thickBot="1">
      <c r="A4" s="42" t="s">
        <v>221</v>
      </c>
      <c r="B4" s="664" t="s">
        <v>9</v>
      </c>
      <c r="C4" s="665"/>
      <c r="D4" s="665"/>
      <c r="E4" s="665"/>
      <c r="F4" s="82" t="s">
        <v>8</v>
      </c>
    </row>
    <row r="5" spans="1:6" ht="15.75" thickBot="1">
      <c r="A5" s="11"/>
      <c r="E5" s="12"/>
      <c r="F5" s="13"/>
    </row>
    <row r="6" spans="1:6">
      <c r="A6" s="650" t="s">
        <v>23</v>
      </c>
      <c r="B6" s="651"/>
      <c r="C6" s="651"/>
      <c r="D6" s="651"/>
      <c r="E6" s="651"/>
      <c r="F6" s="652"/>
    </row>
    <row r="7" spans="1:6">
      <c r="A7" s="14" t="s">
        <v>24</v>
      </c>
      <c r="B7" s="15" t="s">
        <v>2</v>
      </c>
      <c r="C7" s="15" t="s">
        <v>3</v>
      </c>
      <c r="D7" s="15" t="s">
        <v>25</v>
      </c>
      <c r="E7" s="16" t="s">
        <v>26</v>
      </c>
      <c r="F7" s="17" t="s">
        <v>28</v>
      </c>
    </row>
    <row r="8" spans="1:6">
      <c r="A8" s="24"/>
      <c r="B8" s="1"/>
      <c r="C8" s="19"/>
      <c r="D8" s="1"/>
      <c r="E8" s="2"/>
      <c r="F8" s="156"/>
    </row>
    <row r="9" spans="1:6" ht="15.75" thickBot="1">
      <c r="A9" s="641" t="s">
        <v>30</v>
      </c>
      <c r="B9" s="642"/>
      <c r="C9" s="642"/>
      <c r="D9" s="642"/>
      <c r="E9" s="642"/>
      <c r="F9" s="26">
        <f>+SUM(F8:F8)</f>
        <v>0</v>
      </c>
    </row>
    <row r="10" spans="1:6" ht="15.75" thickBot="1">
      <c r="A10" s="11"/>
      <c r="E10" s="12"/>
      <c r="F10" s="13"/>
    </row>
    <row r="11" spans="1:6">
      <c r="A11" s="650" t="s">
        <v>31</v>
      </c>
      <c r="B11" s="651"/>
      <c r="C11" s="651"/>
      <c r="D11" s="651"/>
      <c r="E11" s="651"/>
      <c r="F11" s="652"/>
    </row>
    <row r="12" spans="1:6">
      <c r="A12" s="14" t="s">
        <v>24</v>
      </c>
      <c r="B12" s="15" t="s">
        <v>2</v>
      </c>
      <c r="C12" s="15" t="s">
        <v>32</v>
      </c>
      <c r="D12" s="15" t="s">
        <v>25</v>
      </c>
      <c r="E12" s="16" t="s">
        <v>26</v>
      </c>
      <c r="F12" s="17" t="s">
        <v>28</v>
      </c>
    </row>
    <row r="13" spans="1:6">
      <c r="A13" s="127" t="s">
        <v>132</v>
      </c>
      <c r="B13" s="128" t="s">
        <v>78</v>
      </c>
      <c r="C13" s="129">
        <v>0.05</v>
      </c>
      <c r="D13" s="1"/>
      <c r="E13" s="20">
        <f>+F22</f>
        <v>2073</v>
      </c>
      <c r="F13" s="152">
        <f>+ROUND(C13*E13,0)</f>
        <v>104</v>
      </c>
    </row>
    <row r="14" spans="1:6">
      <c r="A14" s="27" t="s">
        <v>374</v>
      </c>
      <c r="B14" s="1" t="s">
        <v>49</v>
      </c>
      <c r="C14" s="22">
        <v>145</v>
      </c>
      <c r="D14" s="1"/>
      <c r="E14" s="20">
        <f>+'talleres-equipos-personal'!K18</f>
        <v>137088</v>
      </c>
      <c r="F14" s="152">
        <f>+ROUND(E14/C14,0)</f>
        <v>945</v>
      </c>
    </row>
    <row r="15" spans="1:6">
      <c r="A15" s="27" t="s">
        <v>258</v>
      </c>
      <c r="B15" s="1" t="s">
        <v>49</v>
      </c>
      <c r="C15" s="22">
        <f>+C14</f>
        <v>145</v>
      </c>
      <c r="D15" s="1"/>
      <c r="E15" s="20">
        <f>+'talleres-equipos-personal'!K19</f>
        <v>103625</v>
      </c>
      <c r="F15" s="152">
        <f>+ROUND(E15/C15,0)</f>
        <v>715</v>
      </c>
    </row>
    <row r="16" spans="1:6" ht="15.75" thickBot="1">
      <c r="A16" s="641" t="s">
        <v>35</v>
      </c>
      <c r="B16" s="642"/>
      <c r="C16" s="642"/>
      <c r="D16" s="642"/>
      <c r="E16" s="642"/>
      <c r="F16" s="21">
        <f>+SUM(F13:F15)</f>
        <v>1764</v>
      </c>
    </row>
    <row r="17" spans="1:7" ht="15.75" thickBot="1">
      <c r="A17" s="11"/>
      <c r="E17" s="12"/>
      <c r="F17" s="13"/>
    </row>
    <row r="18" spans="1:7">
      <c r="A18" s="650" t="s">
        <v>36</v>
      </c>
      <c r="B18" s="651"/>
      <c r="C18" s="651"/>
      <c r="D18" s="651"/>
      <c r="E18" s="651"/>
      <c r="F18" s="652"/>
    </row>
    <row r="19" spans="1:7">
      <c r="A19" s="14" t="s">
        <v>24</v>
      </c>
      <c r="B19" s="15" t="s">
        <v>3</v>
      </c>
      <c r="C19" s="16" t="s">
        <v>32</v>
      </c>
      <c r="D19" s="15" t="s">
        <v>37</v>
      </c>
      <c r="E19" s="15" t="s">
        <v>26</v>
      </c>
      <c r="F19" s="17" t="s">
        <v>28</v>
      </c>
    </row>
    <row r="20" spans="1:7">
      <c r="A20" s="18" t="s">
        <v>41</v>
      </c>
      <c r="B20" s="1">
        <v>1</v>
      </c>
      <c r="C20" s="22">
        <f>+C15</f>
        <v>145</v>
      </c>
      <c r="D20" s="23">
        <f>+'talleres-equipos-personal'!G30</f>
        <v>0.8</v>
      </c>
      <c r="E20" s="20">
        <f>+'talleres-equipos-personal'!E30</f>
        <v>58364</v>
      </c>
      <c r="F20" s="152">
        <f>+ROUND((E20+(E20*D20))/C20,0)</f>
        <v>725</v>
      </c>
    </row>
    <row r="21" spans="1:7">
      <c r="A21" s="18" t="s">
        <v>298</v>
      </c>
      <c r="B21" s="1">
        <v>1</v>
      </c>
      <c r="C21" s="22">
        <f>+C20</f>
        <v>145</v>
      </c>
      <c r="D21" s="23">
        <v>0.8</v>
      </c>
      <c r="E21" s="41">
        <f>+'talleres-equipos-personal'!E35</f>
        <v>108556</v>
      </c>
      <c r="F21" s="152">
        <f>+ROUND(B21*(E21+(E21*D21))/C21,0)</f>
        <v>1348</v>
      </c>
    </row>
    <row r="22" spans="1:7" ht="15.75" thickBot="1">
      <c r="A22" s="641" t="s">
        <v>42</v>
      </c>
      <c r="B22" s="642"/>
      <c r="C22" s="642"/>
      <c r="D22" s="642"/>
      <c r="E22" s="642"/>
      <c r="F22" s="21">
        <f>+SUM(F20:F21)</f>
        <v>2073</v>
      </c>
    </row>
    <row r="23" spans="1:7" ht="15.75" thickBot="1">
      <c r="A23" s="11"/>
      <c r="E23" s="12"/>
      <c r="F23" s="13"/>
    </row>
    <row r="24" spans="1:7">
      <c r="A24" s="650" t="s">
        <v>43</v>
      </c>
      <c r="B24" s="651"/>
      <c r="C24" s="651"/>
      <c r="D24" s="651"/>
      <c r="E24" s="651"/>
      <c r="F24" s="652"/>
    </row>
    <row r="25" spans="1:7">
      <c r="A25" s="14" t="s">
        <v>24</v>
      </c>
      <c r="B25" s="15" t="s">
        <v>44</v>
      </c>
      <c r="C25" s="15" t="s">
        <v>45</v>
      </c>
      <c r="D25" s="15" t="s">
        <v>46</v>
      </c>
      <c r="E25" s="16" t="s">
        <v>26</v>
      </c>
      <c r="F25" s="17" t="s">
        <v>28</v>
      </c>
    </row>
    <row r="26" spans="1:7">
      <c r="A26" s="24"/>
      <c r="B26" s="1"/>
      <c r="C26" s="2"/>
      <c r="D26" s="2"/>
      <c r="E26" s="2"/>
      <c r="F26" s="156"/>
    </row>
    <row r="27" spans="1:7" ht="15.75" thickBot="1">
      <c r="A27" s="641" t="s">
        <v>50</v>
      </c>
      <c r="B27" s="642"/>
      <c r="C27" s="642"/>
      <c r="D27" s="642"/>
      <c r="E27" s="642"/>
      <c r="F27" s="26">
        <f>+F26</f>
        <v>0</v>
      </c>
    </row>
    <row r="28" spans="1:7" ht="15.75" thickBot="1">
      <c r="A28" s="11"/>
      <c r="E28" s="12"/>
      <c r="F28" s="13"/>
    </row>
    <row r="29" spans="1:7" ht="15.75" thickBot="1">
      <c r="A29" s="653" t="s">
        <v>48</v>
      </c>
      <c r="B29" s="654"/>
      <c r="C29" s="654"/>
      <c r="D29" s="654"/>
      <c r="E29" s="654"/>
      <c r="F29" s="89">
        <f>+ROUND(F27+F22+F16+F9,0)</f>
        <v>3837</v>
      </c>
    </row>
    <row r="30" spans="1:7">
      <c r="A30" s="11"/>
      <c r="E30" s="12"/>
      <c r="F30" s="13"/>
    </row>
    <row r="31" spans="1:7">
      <c r="A31" s="11"/>
      <c r="D31" s="5" t="s">
        <v>212</v>
      </c>
      <c r="E31" s="153">
        <v>0.14000000000000001</v>
      </c>
      <c r="F31" s="446">
        <f>+ROUND(E31*F29,0)</f>
        <v>537</v>
      </c>
      <c r="G31" s="151"/>
    </row>
    <row r="32" spans="1:7">
      <c r="A32" s="11"/>
      <c r="D32" s="5" t="s">
        <v>214</v>
      </c>
      <c r="E32" s="153">
        <v>0.01</v>
      </c>
      <c r="F32" s="446">
        <f>+ROUND(E32*F29,0)</f>
        <v>38</v>
      </c>
      <c r="G32" s="151"/>
    </row>
    <row r="33" spans="1:7">
      <c r="A33" s="11"/>
      <c r="D33" s="5" t="s">
        <v>213</v>
      </c>
      <c r="E33" s="153">
        <v>0.1</v>
      </c>
      <c r="F33" s="446">
        <f>+ROUND(E33*F29,0)</f>
        <v>384</v>
      </c>
      <c r="G33" s="151"/>
    </row>
    <row r="34" spans="1:7">
      <c r="A34" s="11"/>
      <c r="D34" s="150" t="s">
        <v>216</v>
      </c>
      <c r="E34" s="12" t="s">
        <v>217</v>
      </c>
      <c r="F34" s="446">
        <f>ROUND(0.19*F33,0)</f>
        <v>73</v>
      </c>
      <c r="G34" s="151"/>
    </row>
    <row r="35" spans="1:7" ht="15.75" thickBot="1">
      <c r="A35" s="143"/>
      <c r="B35" s="144"/>
      <c r="C35" s="144"/>
      <c r="D35" s="663" t="s">
        <v>215</v>
      </c>
      <c r="E35" s="663"/>
      <c r="F35" s="455">
        <f>ROUND(SUM(F29:F34),4)</f>
        <v>4869</v>
      </c>
    </row>
  </sheetData>
  <mergeCells count="13">
    <mergeCell ref="D35:E35"/>
    <mergeCell ref="A11:F11"/>
    <mergeCell ref="A1:F1"/>
    <mergeCell ref="B3:E3"/>
    <mergeCell ref="B4:E4"/>
    <mergeCell ref="A6:F6"/>
    <mergeCell ref="A9:E9"/>
    <mergeCell ref="A29:E29"/>
    <mergeCell ref="A16:E16"/>
    <mergeCell ref="A18:F18"/>
    <mergeCell ref="A22:E22"/>
    <mergeCell ref="A24:F24"/>
    <mergeCell ref="A27:E27"/>
  </mergeCells>
  <pageMargins left="0.7" right="0.7" top="0.75" bottom="0.75" header="0.3" footer="0.3"/>
  <pageSetup scale="77" fitToHeight="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B0F0"/>
  </sheetPr>
  <dimension ref="A1:G36"/>
  <sheetViews>
    <sheetView topLeftCell="A13" zoomScaleNormal="100" zoomScaleSheetLayoutView="130" workbookViewId="0">
      <selection activeCell="E22" sqref="E22"/>
    </sheetView>
  </sheetViews>
  <sheetFormatPr baseColWidth="10" defaultRowHeight="15"/>
  <cols>
    <col min="1" max="1" width="34.5703125" customWidth="1"/>
    <col min="3" max="3" width="15.140625" bestFit="1" customWidth="1"/>
    <col min="4" max="4" width="14.140625" bestFit="1" customWidth="1"/>
    <col min="5" max="5" width="17.85546875" bestFit="1" customWidth="1"/>
    <col min="6" max="6" width="16.5703125" customWidth="1"/>
    <col min="7" max="7" width="21.5703125" bestFit="1" customWidth="1"/>
  </cols>
  <sheetData>
    <row r="1" spans="1:6" ht="15.75" thickBot="1">
      <c r="A1" s="645" t="s">
        <v>21</v>
      </c>
      <c r="B1" s="646"/>
      <c r="C1" s="646"/>
      <c r="D1" s="646"/>
      <c r="E1" s="646"/>
      <c r="F1" s="647"/>
    </row>
    <row r="2" spans="1:6" ht="15.75" thickBot="1">
      <c r="A2" s="11"/>
      <c r="B2" s="5"/>
      <c r="C2" s="5"/>
      <c r="D2" s="5"/>
      <c r="E2" s="12"/>
      <c r="F2" s="13"/>
    </row>
    <row r="3" spans="1:6" ht="15.75" thickBot="1">
      <c r="A3" s="44" t="s">
        <v>0</v>
      </c>
      <c r="B3" s="647" t="s">
        <v>22</v>
      </c>
      <c r="C3" s="667"/>
      <c r="D3" s="667"/>
      <c r="E3" s="645"/>
      <c r="F3" s="43" t="s">
        <v>2</v>
      </c>
    </row>
    <row r="4" spans="1:6" ht="34.5" customHeight="1" thickBot="1">
      <c r="A4" s="42" t="s">
        <v>222</v>
      </c>
      <c r="B4" s="668" t="str">
        <f>+'Actividad 1.1.2'!C11</f>
        <v>Revestimiento tipo RIP-RAP para protección de las bordas hidrológicas. Incluye materiales, equipo y mano de obra.</v>
      </c>
      <c r="C4" s="669"/>
      <c r="D4" s="669"/>
      <c r="E4" s="670"/>
      <c r="F4" s="82" t="s">
        <v>8</v>
      </c>
    </row>
    <row r="5" spans="1:6" ht="15.75" thickBot="1">
      <c r="A5" s="11"/>
      <c r="B5" s="5"/>
      <c r="C5" s="5"/>
      <c r="D5" s="5"/>
      <c r="E5" s="12"/>
      <c r="F5" s="13"/>
    </row>
    <row r="6" spans="1:6">
      <c r="A6" s="650" t="s">
        <v>23</v>
      </c>
      <c r="B6" s="651"/>
      <c r="C6" s="651"/>
      <c r="D6" s="651"/>
      <c r="E6" s="651"/>
      <c r="F6" s="652"/>
    </row>
    <row r="7" spans="1:6">
      <c r="A7" s="14" t="s">
        <v>24</v>
      </c>
      <c r="B7" s="15" t="s">
        <v>2</v>
      </c>
      <c r="C7" s="15" t="s">
        <v>3</v>
      </c>
      <c r="D7" s="15" t="s">
        <v>25</v>
      </c>
      <c r="E7" s="16" t="s">
        <v>26</v>
      </c>
      <c r="F7" s="17" t="s">
        <v>28</v>
      </c>
    </row>
    <row r="8" spans="1:6">
      <c r="A8" s="27" t="s">
        <v>134</v>
      </c>
      <c r="B8" s="1" t="s">
        <v>8</v>
      </c>
      <c r="C8" s="22">
        <v>1.4</v>
      </c>
      <c r="D8" s="1"/>
      <c r="E8" s="41">
        <f>+materiales!L24</f>
        <v>52081</v>
      </c>
      <c r="F8" s="156">
        <f>+ROUND(C8*E8,0)</f>
        <v>72913</v>
      </c>
    </row>
    <row r="9" spans="1:6" ht="15.75" thickBot="1">
      <c r="A9" s="641" t="s">
        <v>30</v>
      </c>
      <c r="B9" s="642"/>
      <c r="C9" s="642"/>
      <c r="D9" s="642"/>
      <c r="E9" s="642"/>
      <c r="F9" s="26">
        <f>+SUM(F8:F8)</f>
        <v>72913</v>
      </c>
    </row>
    <row r="10" spans="1:6" ht="15.75" thickBot="1">
      <c r="A10" s="11"/>
      <c r="B10" s="5"/>
      <c r="C10" s="5"/>
      <c r="D10" s="5"/>
      <c r="E10" s="12"/>
      <c r="F10" s="13"/>
    </row>
    <row r="11" spans="1:6">
      <c r="A11" s="650" t="s">
        <v>31</v>
      </c>
      <c r="B11" s="651"/>
      <c r="C11" s="651"/>
      <c r="D11" s="651"/>
      <c r="E11" s="651"/>
      <c r="F11" s="652"/>
    </row>
    <row r="12" spans="1:6">
      <c r="A12" s="14" t="s">
        <v>24</v>
      </c>
      <c r="B12" s="15" t="s">
        <v>2</v>
      </c>
      <c r="C12" s="15" t="s">
        <v>32</v>
      </c>
      <c r="D12" s="15" t="s">
        <v>25</v>
      </c>
      <c r="E12" s="16" t="s">
        <v>26</v>
      </c>
      <c r="F12" s="17" t="s">
        <v>28</v>
      </c>
    </row>
    <row r="13" spans="1:6">
      <c r="A13" s="127" t="s">
        <v>132</v>
      </c>
      <c r="B13" s="128" t="s">
        <v>78</v>
      </c>
      <c r="C13" s="129">
        <v>0.05</v>
      </c>
      <c r="D13" s="128"/>
      <c r="E13" s="130">
        <f>+F23</f>
        <v>30349</v>
      </c>
      <c r="F13" s="155">
        <f>+ROUND(C13*E13,0)</f>
        <v>1517</v>
      </c>
    </row>
    <row r="14" spans="1:6">
      <c r="A14" s="27" t="s">
        <v>374</v>
      </c>
      <c r="B14" s="1" t="s">
        <v>49</v>
      </c>
      <c r="C14" s="22">
        <v>9</v>
      </c>
      <c r="D14" s="1"/>
      <c r="E14" s="20">
        <f>+'talleres-equipos-personal'!K18</f>
        <v>137088</v>
      </c>
      <c r="F14" s="152">
        <f>+ROUND(E14/C14,0)</f>
        <v>15232</v>
      </c>
    </row>
    <row r="15" spans="1:6">
      <c r="A15" s="91" t="s">
        <v>135</v>
      </c>
      <c r="B15" s="1" t="s">
        <v>49</v>
      </c>
      <c r="C15" s="22">
        <v>9</v>
      </c>
      <c r="D15" s="1"/>
      <c r="E15" s="20">
        <f>+'talleres-equipos-personal'!K16</f>
        <v>197500</v>
      </c>
      <c r="F15" s="152">
        <f>+ROUND(E15/C15,0)</f>
        <v>21944</v>
      </c>
    </row>
    <row r="16" spans="1:6" ht="15.75" thickBot="1">
      <c r="A16" s="641" t="s">
        <v>35</v>
      </c>
      <c r="B16" s="642"/>
      <c r="C16" s="642"/>
      <c r="D16" s="642"/>
      <c r="E16" s="642"/>
      <c r="F16" s="21">
        <f>+SUM(F13:F15)</f>
        <v>38693</v>
      </c>
    </row>
    <row r="17" spans="1:7" ht="15.75" thickBot="1">
      <c r="A17" s="11"/>
      <c r="B17" s="5"/>
      <c r="C17" s="5"/>
      <c r="D17" s="5"/>
      <c r="E17" s="12"/>
      <c r="F17" s="13"/>
    </row>
    <row r="18" spans="1:7">
      <c r="A18" s="650" t="s">
        <v>36</v>
      </c>
      <c r="B18" s="651"/>
      <c r="C18" s="651"/>
      <c r="D18" s="651"/>
      <c r="E18" s="651"/>
      <c r="F18" s="652"/>
    </row>
    <row r="19" spans="1:7">
      <c r="A19" s="14" t="s">
        <v>24</v>
      </c>
      <c r="B19" s="15" t="s">
        <v>3</v>
      </c>
      <c r="C19" s="16" t="s">
        <v>32</v>
      </c>
      <c r="D19" s="15" t="s">
        <v>37</v>
      </c>
      <c r="E19" s="15" t="s">
        <v>26</v>
      </c>
      <c r="F19" s="17" t="s">
        <v>28</v>
      </c>
    </row>
    <row r="20" spans="1:7">
      <c r="A20" s="18" t="s">
        <v>41</v>
      </c>
      <c r="B20" s="1">
        <v>1</v>
      </c>
      <c r="C20" s="22">
        <f>+C15</f>
        <v>9</v>
      </c>
      <c r="D20" s="23">
        <v>0.8</v>
      </c>
      <c r="E20" s="20">
        <f>+'talleres-equipos-personal'!E30*B20</f>
        <v>58364</v>
      </c>
      <c r="F20" s="152">
        <f>+ROUND(B20*(E20+(E20*D20))/C20,0)</f>
        <v>11673</v>
      </c>
    </row>
    <row r="21" spans="1:7">
      <c r="A21" s="18" t="s">
        <v>52</v>
      </c>
      <c r="B21" s="1">
        <v>1</v>
      </c>
      <c r="C21" s="22">
        <f>+C20</f>
        <v>9</v>
      </c>
      <c r="D21" s="23">
        <v>0.8</v>
      </c>
      <c r="E21" s="20">
        <f>+'talleres-equipos-personal'!E33</f>
        <v>93382</v>
      </c>
      <c r="F21" s="152">
        <f>+ROUND(B21*(E21+(E21*D21))/C21,0)</f>
        <v>18676</v>
      </c>
    </row>
    <row r="22" spans="1:7">
      <c r="A22" s="18" t="s">
        <v>295</v>
      </c>
      <c r="B22" s="1">
        <v>1</v>
      </c>
      <c r="C22" s="22">
        <f>+C21</f>
        <v>9</v>
      </c>
      <c r="D22" s="23">
        <v>0.8</v>
      </c>
      <c r="E22" s="41">
        <f>+'talleres-equipos-personal'!E35</f>
        <v>108556</v>
      </c>
      <c r="F22" s="152">
        <f>+ROUND(B22*(E22+(E22*D22))/C22,0)</f>
        <v>21711</v>
      </c>
    </row>
    <row r="23" spans="1:7" ht="15.75" thickBot="1">
      <c r="A23" s="641" t="s">
        <v>42</v>
      </c>
      <c r="B23" s="642"/>
      <c r="C23" s="642"/>
      <c r="D23" s="642"/>
      <c r="E23" s="642"/>
      <c r="F23" s="21">
        <f>+SUM(F20:F21)</f>
        <v>30349</v>
      </c>
    </row>
    <row r="24" spans="1:7" ht="15.75" thickBot="1">
      <c r="A24" s="11"/>
      <c r="B24" s="5"/>
      <c r="C24" s="5"/>
      <c r="D24" s="5"/>
      <c r="E24" s="12"/>
      <c r="F24" s="13"/>
    </row>
    <row r="25" spans="1:7">
      <c r="A25" s="650" t="s">
        <v>43</v>
      </c>
      <c r="B25" s="651"/>
      <c r="C25" s="651"/>
      <c r="D25" s="651"/>
      <c r="E25" s="651"/>
      <c r="F25" s="652"/>
    </row>
    <row r="26" spans="1:7">
      <c r="A26" s="14" t="s">
        <v>24</v>
      </c>
      <c r="B26" s="15" t="s">
        <v>3</v>
      </c>
      <c r="C26" s="15" t="s">
        <v>45</v>
      </c>
      <c r="D26" s="15" t="s">
        <v>46</v>
      </c>
      <c r="E26" s="16" t="s">
        <v>26</v>
      </c>
      <c r="F26" s="17" t="s">
        <v>28</v>
      </c>
    </row>
    <row r="27" spans="1:7">
      <c r="A27" s="46"/>
      <c r="B27" s="1"/>
      <c r="C27" s="22"/>
      <c r="D27" s="22"/>
      <c r="E27" s="47"/>
      <c r="F27" s="152"/>
    </row>
    <row r="28" spans="1:7" ht="15.75" thickBot="1">
      <c r="A28" s="641" t="s">
        <v>50</v>
      </c>
      <c r="B28" s="642"/>
      <c r="C28" s="642"/>
      <c r="D28" s="642"/>
      <c r="E28" s="642"/>
      <c r="F28" s="21">
        <f>+F27</f>
        <v>0</v>
      </c>
    </row>
    <row r="29" spans="1:7" ht="15.75" thickBot="1">
      <c r="A29" s="11"/>
      <c r="B29" s="5"/>
      <c r="C29" s="5"/>
      <c r="D29" s="5"/>
      <c r="E29" s="12"/>
      <c r="F29" s="13"/>
    </row>
    <row r="30" spans="1:7" ht="15.75" thickBot="1">
      <c r="A30" s="653" t="s">
        <v>48</v>
      </c>
      <c r="B30" s="654"/>
      <c r="C30" s="654"/>
      <c r="D30" s="654"/>
      <c r="E30" s="654"/>
      <c r="F30" s="25">
        <f>+ROUND(F28+F23+F16+F9,0)</f>
        <v>141955</v>
      </c>
    </row>
    <row r="31" spans="1:7">
      <c r="A31" s="157"/>
      <c r="F31" s="158"/>
    </row>
    <row r="32" spans="1:7">
      <c r="A32" s="157"/>
      <c r="D32" s="5" t="s">
        <v>212</v>
      </c>
      <c r="E32" s="153">
        <v>0.14000000000000001</v>
      </c>
      <c r="F32" s="446">
        <f>+ROUND(E32*F30,0)</f>
        <v>19874</v>
      </c>
      <c r="G32" s="151"/>
    </row>
    <row r="33" spans="1:7">
      <c r="A33" s="157"/>
      <c r="D33" s="5" t="s">
        <v>214</v>
      </c>
      <c r="E33" s="153">
        <v>0.01</v>
      </c>
      <c r="F33" s="446">
        <f>+ROUND(E33*F30,0)</f>
        <v>1420</v>
      </c>
      <c r="G33" s="151"/>
    </row>
    <row r="34" spans="1:7">
      <c r="A34" s="157"/>
      <c r="D34" s="5" t="s">
        <v>213</v>
      </c>
      <c r="E34" s="153">
        <v>0.1</v>
      </c>
      <c r="F34" s="446">
        <f>+ROUND(E34*F30,0)</f>
        <v>14196</v>
      </c>
      <c r="G34" s="151"/>
    </row>
    <row r="35" spans="1:7">
      <c r="A35" s="157"/>
      <c r="D35" s="150" t="s">
        <v>216</v>
      </c>
      <c r="E35" s="12" t="s">
        <v>217</v>
      </c>
      <c r="F35" s="446">
        <f>ROUND(0.19*F34,0)</f>
        <v>2697</v>
      </c>
      <c r="G35" s="151"/>
    </row>
    <row r="36" spans="1:7" ht="15.75" thickBot="1">
      <c r="A36" s="159"/>
      <c r="B36" s="160"/>
      <c r="C36" s="160"/>
      <c r="D36" s="663" t="s">
        <v>215</v>
      </c>
      <c r="E36" s="663"/>
      <c r="F36" s="455">
        <f>ROUND(SUM(F30:F35),4)</f>
        <v>180142</v>
      </c>
    </row>
  </sheetData>
  <mergeCells count="13">
    <mergeCell ref="A11:F11"/>
    <mergeCell ref="A1:F1"/>
    <mergeCell ref="B3:E3"/>
    <mergeCell ref="B4:E4"/>
    <mergeCell ref="A6:F6"/>
    <mergeCell ref="A9:E9"/>
    <mergeCell ref="D36:E36"/>
    <mergeCell ref="A28:E28"/>
    <mergeCell ref="A30:E30"/>
    <mergeCell ref="A16:E16"/>
    <mergeCell ref="A18:F18"/>
    <mergeCell ref="A23:E23"/>
    <mergeCell ref="A25:F25"/>
  </mergeCells>
  <printOptions horizontalCentered="1"/>
  <pageMargins left="0.31496062992125984" right="0.31496062992125984" top="0.74803149606299213" bottom="0.74803149606299213" header="0.31496062992125984" footer="0.31496062992125984"/>
  <pageSetup scale="80" orientation="portrait" copies="2"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B0F0"/>
  </sheetPr>
  <dimension ref="A1:F33"/>
  <sheetViews>
    <sheetView zoomScaleNormal="100" zoomScaleSheetLayoutView="130" workbookViewId="0">
      <selection activeCell="K34" sqref="K34"/>
    </sheetView>
  </sheetViews>
  <sheetFormatPr baseColWidth="10" defaultRowHeight="15"/>
  <cols>
    <col min="1" max="1" width="34.5703125" customWidth="1"/>
    <col min="3" max="3" width="15.42578125" customWidth="1"/>
    <col min="4" max="4" width="14.85546875" customWidth="1"/>
    <col min="5" max="5" width="16.42578125" bestFit="1" customWidth="1"/>
    <col min="6" max="6" width="14.5703125" customWidth="1"/>
  </cols>
  <sheetData>
    <row r="1" spans="1:6" ht="15.75" thickBot="1">
      <c r="A1" s="645" t="s">
        <v>21</v>
      </c>
      <c r="B1" s="646"/>
      <c r="C1" s="646"/>
      <c r="D1" s="646"/>
      <c r="E1" s="646"/>
      <c r="F1" s="647"/>
    </row>
    <row r="2" spans="1:6" ht="15.75" thickBot="1">
      <c r="A2" s="93"/>
      <c r="B2" s="94"/>
      <c r="C2" s="94"/>
      <c r="D2" s="94"/>
      <c r="E2" s="94"/>
      <c r="F2" s="95"/>
    </row>
    <row r="3" spans="1:6" ht="15.75" thickBot="1">
      <c r="A3" s="117" t="s">
        <v>0</v>
      </c>
      <c r="B3" s="679" t="s">
        <v>1</v>
      </c>
      <c r="C3" s="680"/>
      <c r="D3" s="680"/>
      <c r="E3" s="680"/>
      <c r="F3" s="119" t="s">
        <v>2</v>
      </c>
    </row>
    <row r="4" spans="1:6" ht="51" customHeight="1" thickBot="1">
      <c r="A4" s="118" t="s">
        <v>223</v>
      </c>
      <c r="B4" s="681" t="str">
        <f>+'Actividad 1.1.2'!C12</f>
        <v>Instalación de Geotextil NT - 2000 o similar para evitar perdida de finos que constituyen el material de conformación de las bordas hidrologicas. Incluye materiales, equipo y mano de obra</v>
      </c>
      <c r="C4" s="682"/>
      <c r="D4" s="682"/>
      <c r="E4" s="682"/>
      <c r="F4" s="120" t="s">
        <v>136</v>
      </c>
    </row>
    <row r="5" spans="1:6" ht="15.75" thickBot="1">
      <c r="A5" s="671"/>
      <c r="B5" s="672"/>
      <c r="C5" s="672"/>
      <c r="D5" s="672"/>
      <c r="E5" s="672"/>
      <c r="F5" s="673"/>
    </row>
    <row r="6" spans="1:6">
      <c r="A6" s="674" t="s">
        <v>23</v>
      </c>
      <c r="B6" s="675"/>
      <c r="C6" s="675"/>
      <c r="D6" s="675"/>
      <c r="E6" s="675"/>
      <c r="F6" s="676"/>
    </row>
    <row r="7" spans="1:6">
      <c r="A7" s="96" t="s">
        <v>1</v>
      </c>
      <c r="B7" s="97" t="s">
        <v>2</v>
      </c>
      <c r="C7" s="98" t="s">
        <v>3</v>
      </c>
      <c r="D7" s="97" t="s">
        <v>25</v>
      </c>
      <c r="E7" s="97" t="s">
        <v>26</v>
      </c>
      <c r="F7" s="99" t="s">
        <v>28</v>
      </c>
    </row>
    <row r="8" spans="1:6">
      <c r="A8" s="100" t="s">
        <v>302</v>
      </c>
      <c r="B8" s="101" t="s">
        <v>136</v>
      </c>
      <c r="C8" s="102">
        <v>1</v>
      </c>
      <c r="D8" s="1"/>
      <c r="E8" s="103">
        <f>+materiales!L25</f>
        <v>7656</v>
      </c>
      <c r="F8" s="103">
        <f>ROUND(E8*C8,0)</f>
        <v>7656</v>
      </c>
    </row>
    <row r="9" spans="1:6" ht="15.75" thickBot="1">
      <c r="A9" s="677" t="s">
        <v>30</v>
      </c>
      <c r="B9" s="678"/>
      <c r="C9" s="678"/>
      <c r="D9" s="678"/>
      <c r="E9" s="678"/>
      <c r="F9" s="104">
        <f>SUM(F8:F8)</f>
        <v>7656</v>
      </c>
    </row>
    <row r="10" spans="1:6" ht="15.75" thickBot="1">
      <c r="A10" s="671"/>
      <c r="B10" s="672"/>
      <c r="C10" s="672"/>
      <c r="D10" s="672"/>
      <c r="E10" s="672"/>
      <c r="F10" s="673"/>
    </row>
    <row r="11" spans="1:6">
      <c r="A11" s="674" t="s">
        <v>137</v>
      </c>
      <c r="B11" s="675"/>
      <c r="C11" s="675"/>
      <c r="D11" s="675"/>
      <c r="E11" s="675"/>
      <c r="F11" s="676"/>
    </row>
    <row r="12" spans="1:6">
      <c r="A12" s="96" t="s">
        <v>1</v>
      </c>
      <c r="B12" s="15" t="s">
        <v>2</v>
      </c>
      <c r="C12" s="105" t="s">
        <v>32</v>
      </c>
      <c r="D12" s="97" t="s">
        <v>25</v>
      </c>
      <c r="E12" s="105" t="s">
        <v>26</v>
      </c>
      <c r="F12" s="106" t="s">
        <v>28</v>
      </c>
    </row>
    <row r="13" spans="1:6">
      <c r="A13" s="127" t="s">
        <v>132</v>
      </c>
      <c r="B13" s="131" t="s">
        <v>78</v>
      </c>
      <c r="C13" s="132">
        <v>0.05</v>
      </c>
      <c r="D13" s="133"/>
      <c r="E13" s="134">
        <f>+F20</f>
        <v>16068</v>
      </c>
      <c r="F13" s="134">
        <f>+ROUND(E13*C13,0)</f>
        <v>803</v>
      </c>
    </row>
    <row r="14" spans="1:6" ht="15.75" thickBot="1">
      <c r="A14" s="677" t="s">
        <v>35</v>
      </c>
      <c r="B14" s="678"/>
      <c r="C14" s="678"/>
      <c r="D14" s="678"/>
      <c r="E14" s="678"/>
      <c r="F14" s="104">
        <f>SUM(F13:F13)</f>
        <v>803</v>
      </c>
    </row>
    <row r="15" spans="1:6" ht="15.75" thickBot="1">
      <c r="A15" s="671"/>
      <c r="B15" s="672"/>
      <c r="C15" s="672"/>
      <c r="D15" s="672"/>
      <c r="E15" s="672"/>
      <c r="F15" s="673"/>
    </row>
    <row r="16" spans="1:6">
      <c r="A16" s="674" t="s">
        <v>36</v>
      </c>
      <c r="B16" s="675"/>
      <c r="C16" s="675"/>
      <c r="D16" s="675"/>
      <c r="E16" s="675"/>
      <c r="F16" s="676"/>
    </row>
    <row r="17" spans="1:6">
      <c r="A17" s="96" t="s">
        <v>138</v>
      </c>
      <c r="B17" s="15" t="s">
        <v>3</v>
      </c>
      <c r="C17" s="108" t="s">
        <v>32</v>
      </c>
      <c r="D17" s="123" t="s">
        <v>37</v>
      </c>
      <c r="E17" s="98" t="s">
        <v>139</v>
      </c>
      <c r="F17" s="106" t="s">
        <v>28</v>
      </c>
    </row>
    <row r="18" spans="1:6">
      <c r="A18" s="100" t="s">
        <v>140</v>
      </c>
      <c r="B18" s="1">
        <v>1</v>
      </c>
      <c r="C18" s="102">
        <v>17</v>
      </c>
      <c r="D18" s="110">
        <v>0.8</v>
      </c>
      <c r="E18" s="111">
        <f>+'talleres-equipos-personal'!E30*B18</f>
        <v>58364</v>
      </c>
      <c r="F18" s="495">
        <f>+ROUND(B18*(E18+(E18*D18))/C18,0)</f>
        <v>6180</v>
      </c>
    </row>
    <row r="19" spans="1:6">
      <c r="A19" s="100" t="s">
        <v>141</v>
      </c>
      <c r="B19" s="1">
        <v>1</v>
      </c>
      <c r="C19" s="102">
        <f>+C18</f>
        <v>17</v>
      </c>
      <c r="D19" s="110">
        <v>0.8</v>
      </c>
      <c r="E19" s="111">
        <f>+'talleres-equipos-personal'!E33</f>
        <v>93382</v>
      </c>
      <c r="F19" s="495">
        <f>+ROUND((E19+(E19*D19))/C19,0)</f>
        <v>9888</v>
      </c>
    </row>
    <row r="20" spans="1:6" ht="15.75" thickBot="1">
      <c r="A20" s="677" t="s">
        <v>42</v>
      </c>
      <c r="B20" s="678"/>
      <c r="C20" s="678"/>
      <c r="D20" s="678"/>
      <c r="E20" s="678"/>
      <c r="F20" s="104">
        <f>SUM(F18:F19)</f>
        <v>16068</v>
      </c>
    </row>
    <row r="21" spans="1:6" ht="15.75" thickBot="1">
      <c r="A21" s="671"/>
      <c r="B21" s="672"/>
      <c r="C21" s="672"/>
      <c r="D21" s="672"/>
      <c r="E21" s="672"/>
      <c r="F21" s="673"/>
    </row>
    <row r="22" spans="1:6">
      <c r="A22" s="674" t="s">
        <v>142</v>
      </c>
      <c r="B22" s="675"/>
      <c r="C22" s="675"/>
      <c r="D22" s="675"/>
      <c r="E22" s="675"/>
      <c r="F22" s="676"/>
    </row>
    <row r="23" spans="1:6">
      <c r="A23" s="112" t="s">
        <v>24</v>
      </c>
      <c r="B23" s="98" t="s">
        <v>3</v>
      </c>
      <c r="C23" s="113" t="s">
        <v>45</v>
      </c>
      <c r="D23" s="109" t="s">
        <v>46</v>
      </c>
      <c r="E23" s="105" t="s">
        <v>26</v>
      </c>
      <c r="F23" s="106" t="s">
        <v>28</v>
      </c>
    </row>
    <row r="24" spans="1:6">
      <c r="A24" s="114"/>
      <c r="B24" s="107"/>
      <c r="C24" s="107"/>
      <c r="D24" s="107"/>
      <c r="E24" s="107"/>
      <c r="F24" s="115"/>
    </row>
    <row r="25" spans="1:6" ht="15.75" thickBot="1">
      <c r="A25" s="677" t="s">
        <v>50</v>
      </c>
      <c r="B25" s="678"/>
      <c r="C25" s="678"/>
      <c r="D25" s="678"/>
      <c r="E25" s="678"/>
      <c r="F25" s="104">
        <f>SUM(F24:F24)</f>
        <v>0</v>
      </c>
    </row>
    <row r="26" spans="1:6" ht="15.75" thickBot="1">
      <c r="A26" s="671"/>
      <c r="B26" s="672"/>
      <c r="C26" s="672"/>
      <c r="D26" s="672"/>
      <c r="E26" s="672"/>
      <c r="F26" s="673"/>
    </row>
    <row r="27" spans="1:6" ht="15.75" thickBot="1">
      <c r="A27" s="653" t="s">
        <v>48</v>
      </c>
      <c r="B27" s="654"/>
      <c r="C27" s="654"/>
      <c r="D27" s="654"/>
      <c r="E27" s="654"/>
      <c r="F27" s="116">
        <f>F14+F9+F25+F20</f>
        <v>24527</v>
      </c>
    </row>
    <row r="28" spans="1:6">
      <c r="A28" s="491"/>
      <c r="B28" s="492"/>
      <c r="C28" s="492"/>
      <c r="D28" s="492"/>
      <c r="E28" s="492"/>
      <c r="F28" s="493"/>
    </row>
    <row r="29" spans="1:6">
      <c r="A29" s="157"/>
      <c r="D29" s="5" t="s">
        <v>212</v>
      </c>
      <c r="E29" s="153">
        <v>0.14000000000000001</v>
      </c>
      <c r="F29" s="446">
        <f>+ROUND(E29*F27,0)</f>
        <v>3434</v>
      </c>
    </row>
    <row r="30" spans="1:6">
      <c r="A30" s="157"/>
      <c r="D30" s="5" t="s">
        <v>214</v>
      </c>
      <c r="E30" s="153">
        <v>0.01</v>
      </c>
      <c r="F30" s="446">
        <f>+ROUND(E30*F27,0)</f>
        <v>245</v>
      </c>
    </row>
    <row r="31" spans="1:6">
      <c r="A31" s="157"/>
      <c r="D31" s="5" t="s">
        <v>213</v>
      </c>
      <c r="E31" s="153">
        <v>0.1</v>
      </c>
      <c r="F31" s="446">
        <f>+ROUND(E31*F27,0)</f>
        <v>2453</v>
      </c>
    </row>
    <row r="32" spans="1:6">
      <c r="A32" s="157"/>
      <c r="D32" s="150" t="s">
        <v>216</v>
      </c>
      <c r="E32" s="12" t="s">
        <v>217</v>
      </c>
      <c r="F32" s="446">
        <f>ROUND(0.19*F31,0)</f>
        <v>466</v>
      </c>
    </row>
    <row r="33" spans="1:6" ht="15.75" thickBot="1">
      <c r="A33" s="159"/>
      <c r="B33" s="160"/>
      <c r="C33" s="160"/>
      <c r="D33" s="475" t="s">
        <v>215</v>
      </c>
      <c r="E33" s="494"/>
      <c r="F33" s="455">
        <f>ROUND(SUM(F27:F32),4)</f>
        <v>31125</v>
      </c>
    </row>
  </sheetData>
  <mergeCells count="17">
    <mergeCell ref="A9:E9"/>
    <mergeCell ref="A1:F1"/>
    <mergeCell ref="B3:E3"/>
    <mergeCell ref="B4:E4"/>
    <mergeCell ref="A5:F5"/>
    <mergeCell ref="A6:F6"/>
    <mergeCell ref="A27:E27"/>
    <mergeCell ref="A10:F10"/>
    <mergeCell ref="A11:F11"/>
    <mergeCell ref="A14:E14"/>
    <mergeCell ref="A15:F15"/>
    <mergeCell ref="A16:F16"/>
    <mergeCell ref="A20:E20"/>
    <mergeCell ref="A21:F21"/>
    <mergeCell ref="A22:F22"/>
    <mergeCell ref="A25:E25"/>
    <mergeCell ref="A26:F26"/>
  </mergeCells>
  <printOptions horizontalCentered="1"/>
  <pageMargins left="0.31496062992125984" right="0.31496062992125984" top="0.74803149606299213" bottom="0.74803149606299213" header="0.31496062992125984" footer="0.31496062992125984"/>
  <pageSetup scale="80" orientation="portrait" copies="2"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0B0F0"/>
  </sheetPr>
  <dimension ref="A1:F34"/>
  <sheetViews>
    <sheetView zoomScaleNormal="100" zoomScaleSheetLayoutView="130" workbookViewId="0">
      <selection activeCell="E19" sqref="E19"/>
    </sheetView>
  </sheetViews>
  <sheetFormatPr baseColWidth="10" defaultColWidth="11.42578125" defaultRowHeight="15"/>
  <cols>
    <col min="1" max="1" width="41" style="5" customWidth="1"/>
    <col min="2" max="2" width="11.42578125" style="5" customWidth="1"/>
    <col min="3" max="3" width="17.85546875" style="6" customWidth="1"/>
    <col min="4" max="4" width="16.42578125" style="5" bestFit="1" customWidth="1"/>
    <col min="5" max="5" width="17.85546875" style="5" bestFit="1" customWidth="1"/>
    <col min="6" max="6" width="16.28515625" style="5" bestFit="1" customWidth="1"/>
    <col min="7" max="7" width="6.7109375" style="5" customWidth="1"/>
    <col min="8" max="8" width="13" style="5" bestFit="1" customWidth="1"/>
    <col min="9" max="16384" width="11.42578125" style="5"/>
  </cols>
  <sheetData>
    <row r="1" spans="1:6" ht="15.75" thickBot="1">
      <c r="A1" s="645" t="s">
        <v>21</v>
      </c>
      <c r="B1" s="646"/>
      <c r="C1" s="646"/>
      <c r="D1" s="646"/>
      <c r="E1" s="646"/>
      <c r="F1" s="647"/>
    </row>
    <row r="2" spans="1:6" ht="15.75" thickBot="1">
      <c r="A2" s="11"/>
      <c r="C2" s="12"/>
      <c r="F2" s="13"/>
    </row>
    <row r="3" spans="1:6" ht="15.75" thickBot="1">
      <c r="A3" s="44" t="s">
        <v>0</v>
      </c>
      <c r="B3" s="647" t="s">
        <v>22</v>
      </c>
      <c r="C3" s="683"/>
      <c r="D3" s="667"/>
      <c r="E3" s="667"/>
      <c r="F3" s="43" t="s">
        <v>2</v>
      </c>
    </row>
    <row r="4" spans="1:6" ht="32.25" customHeight="1" thickBot="1">
      <c r="A4" s="42" t="s">
        <v>224</v>
      </c>
      <c r="B4" s="668" t="s">
        <v>249</v>
      </c>
      <c r="C4" s="684"/>
      <c r="D4" s="669"/>
      <c r="E4" s="669"/>
      <c r="F4" s="82" t="s">
        <v>8</v>
      </c>
    </row>
    <row r="5" spans="1:6" ht="15.75" thickBot="1">
      <c r="A5" s="11"/>
      <c r="C5" s="12"/>
      <c r="F5" s="13"/>
    </row>
    <row r="6" spans="1:6">
      <c r="A6" s="650" t="s">
        <v>23</v>
      </c>
      <c r="B6" s="651"/>
      <c r="C6" s="651"/>
      <c r="D6" s="651"/>
      <c r="E6" s="651"/>
      <c r="F6" s="652"/>
    </row>
    <row r="7" spans="1:6">
      <c r="A7" s="14" t="s">
        <v>24</v>
      </c>
      <c r="B7" s="15" t="s">
        <v>2</v>
      </c>
      <c r="C7" s="15" t="s">
        <v>3</v>
      </c>
      <c r="D7" s="15" t="s">
        <v>25</v>
      </c>
      <c r="E7" s="16" t="s">
        <v>26</v>
      </c>
      <c r="F7" s="17" t="s">
        <v>28</v>
      </c>
    </row>
    <row r="8" spans="1:6">
      <c r="A8" s="27" t="s">
        <v>128</v>
      </c>
      <c r="B8" s="1" t="s">
        <v>8</v>
      </c>
      <c r="C8" s="22">
        <v>1.3</v>
      </c>
      <c r="D8" s="1"/>
      <c r="E8" s="41">
        <f>+materiales!L26</f>
        <v>102212</v>
      </c>
      <c r="F8" s="156">
        <f>+C8*E8</f>
        <v>132875.6</v>
      </c>
    </row>
    <row r="9" spans="1:6" ht="15.75" thickBot="1">
      <c r="A9" s="641" t="s">
        <v>30</v>
      </c>
      <c r="B9" s="642"/>
      <c r="C9" s="642"/>
      <c r="D9" s="642"/>
      <c r="E9" s="642"/>
      <c r="F9" s="26">
        <f>+SUM(F8:F8)</f>
        <v>132875.6</v>
      </c>
    </row>
    <row r="10" spans="1:6" ht="15.75" thickBot="1">
      <c r="A10" s="11"/>
      <c r="C10" s="12"/>
      <c r="F10" s="13"/>
    </row>
    <row r="11" spans="1:6">
      <c r="A11" s="650" t="s">
        <v>31</v>
      </c>
      <c r="B11" s="651"/>
      <c r="C11" s="651"/>
      <c r="D11" s="651"/>
      <c r="E11" s="651"/>
      <c r="F11" s="652"/>
    </row>
    <row r="12" spans="1:6">
      <c r="A12" s="14" t="s">
        <v>24</v>
      </c>
      <c r="B12" s="15" t="s">
        <v>2</v>
      </c>
      <c r="C12" s="15" t="s">
        <v>32</v>
      </c>
      <c r="D12" s="15" t="s">
        <v>25</v>
      </c>
      <c r="E12" s="16" t="s">
        <v>26</v>
      </c>
      <c r="F12" s="17" t="s">
        <v>28</v>
      </c>
    </row>
    <row r="13" spans="1:6">
      <c r="A13" s="127" t="s">
        <v>132</v>
      </c>
      <c r="B13" s="128" t="s">
        <v>78</v>
      </c>
      <c r="C13" s="129">
        <v>0.05</v>
      </c>
      <c r="D13" s="128"/>
      <c r="E13" s="130">
        <f>+F21</f>
        <v>10506</v>
      </c>
      <c r="F13" s="152">
        <f>+ROUND(C13*E13,0)</f>
        <v>525</v>
      </c>
    </row>
    <row r="14" spans="1:6">
      <c r="A14" s="27" t="s">
        <v>374</v>
      </c>
      <c r="B14" s="1" t="s">
        <v>261</v>
      </c>
      <c r="C14" s="22">
        <v>26</v>
      </c>
      <c r="D14" s="1"/>
      <c r="E14" s="20">
        <f>+'talleres-equipos-personal'!K18</f>
        <v>137088</v>
      </c>
      <c r="F14" s="152">
        <f>+ROUND(E14/C14,0)</f>
        <v>5273</v>
      </c>
    </row>
    <row r="15" spans="1:6" ht="15.75" thickBot="1">
      <c r="A15" s="641" t="s">
        <v>35</v>
      </c>
      <c r="B15" s="642"/>
      <c r="C15" s="642"/>
      <c r="D15" s="642"/>
      <c r="E15" s="642"/>
      <c r="F15" s="21">
        <f>+SUM(F13:F14)</f>
        <v>5798</v>
      </c>
    </row>
    <row r="16" spans="1:6" ht="15.75" thickBot="1">
      <c r="A16" s="11"/>
      <c r="C16" s="12"/>
      <c r="F16" s="13"/>
    </row>
    <row r="17" spans="1:6">
      <c r="A17" s="650" t="s">
        <v>36</v>
      </c>
      <c r="B17" s="651"/>
      <c r="C17" s="651"/>
      <c r="D17" s="651"/>
      <c r="E17" s="651"/>
      <c r="F17" s="652"/>
    </row>
    <row r="18" spans="1:6">
      <c r="A18" s="14" t="s">
        <v>24</v>
      </c>
      <c r="B18" s="15" t="s">
        <v>3</v>
      </c>
      <c r="C18" s="16" t="s">
        <v>32</v>
      </c>
      <c r="D18" s="15" t="s">
        <v>37</v>
      </c>
      <c r="E18" s="15" t="s">
        <v>26</v>
      </c>
      <c r="F18" s="17" t="s">
        <v>28</v>
      </c>
    </row>
    <row r="19" spans="1:6">
      <c r="A19" s="18" t="s">
        <v>41</v>
      </c>
      <c r="B19" s="1">
        <v>1</v>
      </c>
      <c r="C19" s="22">
        <v>26</v>
      </c>
      <c r="D19" s="23">
        <f>+'Prest hasta 2 SMMLV '!C24</f>
        <v>0.8</v>
      </c>
      <c r="E19" s="20">
        <f>+'talleres-equipos-personal'!E30*B19</f>
        <v>58364</v>
      </c>
      <c r="F19" s="152">
        <f>+ROUND((E19+(E19*D19))/C19,0)</f>
        <v>4041</v>
      </c>
    </row>
    <row r="20" spans="1:6">
      <c r="A20" s="18" t="s">
        <v>52</v>
      </c>
      <c r="B20" s="1">
        <v>1</v>
      </c>
      <c r="C20" s="22">
        <f>+C19</f>
        <v>26</v>
      </c>
      <c r="D20" s="23">
        <f>+D19</f>
        <v>0.8</v>
      </c>
      <c r="E20" s="20">
        <f>+'talleres-equipos-personal'!E33</f>
        <v>93382</v>
      </c>
      <c r="F20" s="152">
        <f>+ROUND((E20+(E20*D20))/C20,0)</f>
        <v>6465</v>
      </c>
    </row>
    <row r="21" spans="1:6" ht="15.75" thickBot="1">
      <c r="A21" s="641" t="s">
        <v>42</v>
      </c>
      <c r="B21" s="642"/>
      <c r="C21" s="642"/>
      <c r="D21" s="642"/>
      <c r="E21" s="642"/>
      <c r="F21" s="21">
        <f>+SUM(F19:F20)</f>
        <v>10506</v>
      </c>
    </row>
    <row r="22" spans="1:6" ht="15.75" thickBot="1">
      <c r="A22" s="11"/>
      <c r="C22" s="12"/>
      <c r="F22" s="13"/>
    </row>
    <row r="23" spans="1:6">
      <c r="A23" s="650" t="s">
        <v>43</v>
      </c>
      <c r="B23" s="651"/>
      <c r="C23" s="651"/>
      <c r="D23" s="651"/>
      <c r="E23" s="651"/>
      <c r="F23" s="652"/>
    </row>
    <row r="24" spans="1:6">
      <c r="A24" s="14" t="s">
        <v>24</v>
      </c>
      <c r="B24" s="98" t="s">
        <v>3</v>
      </c>
      <c r="C24" s="15" t="s">
        <v>45</v>
      </c>
      <c r="D24" s="15" t="s">
        <v>46</v>
      </c>
      <c r="E24" s="16" t="s">
        <v>26</v>
      </c>
      <c r="F24" s="17" t="s">
        <v>28</v>
      </c>
    </row>
    <row r="25" spans="1:6">
      <c r="A25" s="46"/>
      <c r="B25" s="1"/>
      <c r="C25" s="92"/>
      <c r="D25" s="20"/>
      <c r="E25" s="47"/>
      <c r="F25" s="152"/>
    </row>
    <row r="26" spans="1:6" ht="15.75" thickBot="1">
      <c r="A26" s="641" t="s">
        <v>50</v>
      </c>
      <c r="B26" s="642"/>
      <c r="C26" s="642"/>
      <c r="D26" s="642"/>
      <c r="E26" s="642"/>
      <c r="F26" s="21">
        <f>+F25</f>
        <v>0</v>
      </c>
    </row>
    <row r="27" spans="1:6" ht="15.75" thickBot="1">
      <c r="A27" s="11"/>
      <c r="C27" s="12"/>
      <c r="F27" s="13"/>
    </row>
    <row r="28" spans="1:6" ht="15.75" thickBot="1">
      <c r="A28" s="653" t="s">
        <v>48</v>
      </c>
      <c r="B28" s="654"/>
      <c r="C28" s="654"/>
      <c r="D28" s="654"/>
      <c r="E28" s="654"/>
      <c r="F28" s="89">
        <f>+ROUND(F26+F21+F15+F9,0)</f>
        <v>149180</v>
      </c>
    </row>
    <row r="29" spans="1:6">
      <c r="A29" s="11"/>
      <c r="C29" s="12"/>
      <c r="F29" s="13"/>
    </row>
    <row r="30" spans="1:6">
      <c r="A30" s="11"/>
      <c r="C30" s="12"/>
      <c r="D30" s="5" t="s">
        <v>212</v>
      </c>
      <c r="E30" s="153">
        <v>0.14000000000000001</v>
      </c>
      <c r="F30" s="446">
        <f>+ROUND(E30*F28,0)</f>
        <v>20885</v>
      </c>
    </row>
    <row r="31" spans="1:6">
      <c r="A31" s="11"/>
      <c r="C31" s="12"/>
      <c r="D31" s="5" t="s">
        <v>214</v>
      </c>
      <c r="E31" s="153">
        <v>0.01</v>
      </c>
      <c r="F31" s="446">
        <f>+ROUND(E31*F28,0)</f>
        <v>1492</v>
      </c>
    </row>
    <row r="32" spans="1:6">
      <c r="A32" s="11"/>
      <c r="C32" s="12"/>
      <c r="D32" s="5" t="s">
        <v>213</v>
      </c>
      <c r="E32" s="153">
        <v>0.1</v>
      </c>
      <c r="F32" s="446">
        <f>+ROUND(E32*F28,0)</f>
        <v>14918</v>
      </c>
    </row>
    <row r="33" spans="1:6">
      <c r="A33" s="11"/>
      <c r="C33" s="12"/>
      <c r="D33" s="150" t="s">
        <v>216</v>
      </c>
      <c r="E33" s="12" t="s">
        <v>217</v>
      </c>
      <c r="F33" s="446">
        <f>ROUND(0.19*F32,0)</f>
        <v>2834</v>
      </c>
    </row>
    <row r="34" spans="1:6" ht="15.75" thickBot="1">
      <c r="A34" s="143"/>
      <c r="B34" s="144"/>
      <c r="C34" s="154"/>
      <c r="D34" s="663" t="s">
        <v>215</v>
      </c>
      <c r="E34" s="663"/>
      <c r="F34" s="455">
        <f>ROUND(SUM(F28:F33),4)</f>
        <v>189309</v>
      </c>
    </row>
  </sheetData>
  <mergeCells count="13">
    <mergeCell ref="A11:F11"/>
    <mergeCell ref="A1:F1"/>
    <mergeCell ref="B3:E3"/>
    <mergeCell ref="B4:E4"/>
    <mergeCell ref="A6:F6"/>
    <mergeCell ref="A9:E9"/>
    <mergeCell ref="D34:E34"/>
    <mergeCell ref="A26:E26"/>
    <mergeCell ref="A28:E28"/>
    <mergeCell ref="A15:E15"/>
    <mergeCell ref="A17:F17"/>
    <mergeCell ref="A21:E21"/>
    <mergeCell ref="A23:F23"/>
  </mergeCells>
  <printOptions horizontalCentered="1"/>
  <pageMargins left="0.31496062992126" right="0.31496062992126" top="0.74803149606299202" bottom="0.74803149606299202" header="0.31496062992126" footer="0.31496062992126"/>
  <pageSetup scale="78"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99EC2F-FD14-4C49-A87E-DCFAFFA862C7}">
  <sheetPr>
    <tabColor rgb="FF00B0F0"/>
  </sheetPr>
  <dimension ref="B1:G19"/>
  <sheetViews>
    <sheetView zoomScaleNormal="100" zoomScaleSheetLayoutView="115" workbookViewId="0">
      <selection activeCell="F9" sqref="F9"/>
    </sheetView>
  </sheetViews>
  <sheetFormatPr baseColWidth="10" defaultRowHeight="15"/>
  <cols>
    <col min="3" max="3" width="52.42578125" customWidth="1"/>
    <col min="4" max="4" width="15.5703125" customWidth="1"/>
    <col min="5" max="5" width="16.42578125" customWidth="1"/>
    <col min="6" max="6" width="17.42578125" customWidth="1"/>
    <col min="7" max="7" width="16.140625" customWidth="1"/>
  </cols>
  <sheetData>
    <row r="1" spans="2:7" ht="15.75" thickBot="1"/>
    <row r="2" spans="2:7">
      <c r="B2" s="685" t="s">
        <v>325</v>
      </c>
      <c r="C2" s="686"/>
      <c r="D2" s="686"/>
      <c r="E2" s="686"/>
      <c r="F2" s="686"/>
      <c r="G2" s="687"/>
    </row>
    <row r="3" spans="2:7" ht="30">
      <c r="B3" s="368" t="s">
        <v>326</v>
      </c>
      <c r="C3" s="362" t="s">
        <v>327</v>
      </c>
      <c r="D3" s="362" t="s">
        <v>328</v>
      </c>
      <c r="E3" s="362" t="s">
        <v>329</v>
      </c>
      <c r="F3" s="362" t="s">
        <v>341</v>
      </c>
      <c r="G3" s="369" t="s">
        <v>342</v>
      </c>
    </row>
    <row r="4" spans="2:7" ht="23.25" customHeight="1" thickBot="1">
      <c r="B4" s="370" t="s">
        <v>343</v>
      </c>
      <c r="C4" s="371" t="s">
        <v>251</v>
      </c>
      <c r="D4" s="372" t="s">
        <v>131</v>
      </c>
      <c r="E4" s="372">
        <v>5.8440000000000003</v>
      </c>
      <c r="F4" s="373">
        <f>+G11/E4+0.2334</f>
        <v>26341330.999998216</v>
      </c>
      <c r="G4" s="380">
        <f>ROUND(E4*F4,0)</f>
        <v>153938738</v>
      </c>
    </row>
    <row r="5" spans="2:7" ht="15.75" thickBot="1">
      <c r="B5" s="366"/>
      <c r="C5" s="366"/>
      <c r="D5" s="366"/>
      <c r="E5" s="366"/>
      <c r="F5" s="366"/>
      <c r="G5" s="366"/>
    </row>
    <row r="6" spans="2:7">
      <c r="B6" s="685" t="s">
        <v>332</v>
      </c>
      <c r="C6" s="686"/>
      <c r="D6" s="686"/>
      <c r="E6" s="686"/>
      <c r="F6" s="686"/>
      <c r="G6" s="687"/>
    </row>
    <row r="7" spans="2:7">
      <c r="B7" s="375" t="s">
        <v>344</v>
      </c>
      <c r="C7" s="363" t="s">
        <v>345</v>
      </c>
      <c r="D7" s="367" t="s">
        <v>346</v>
      </c>
      <c r="E7" s="367" t="s">
        <v>348</v>
      </c>
      <c r="F7" s="367" t="s">
        <v>347</v>
      </c>
      <c r="G7" s="376" t="s">
        <v>349</v>
      </c>
    </row>
    <row r="8" spans="2:7" ht="33.75" customHeight="1">
      <c r="B8" s="377" t="s">
        <v>232</v>
      </c>
      <c r="C8" s="365" t="s">
        <v>253</v>
      </c>
      <c r="D8" s="364" t="s">
        <v>14</v>
      </c>
      <c r="E8" s="457">
        <v>6478</v>
      </c>
      <c r="F8" s="378">
        <f>+'APU 1.1.3.1'!H38</f>
        <v>8868</v>
      </c>
      <c r="G8" s="456">
        <f>+ROUND(F8*E8,0)</f>
        <v>57446904</v>
      </c>
    </row>
    <row r="9" spans="2:7" ht="18.75" customHeight="1">
      <c r="B9" s="377" t="s">
        <v>247</v>
      </c>
      <c r="C9" s="365" t="s">
        <v>242</v>
      </c>
      <c r="D9" s="364" t="s">
        <v>86</v>
      </c>
      <c r="E9" s="458">
        <v>5.8440000000000003</v>
      </c>
      <c r="F9" s="378">
        <f>+'APU 1.1.3.2'!G38</f>
        <v>13964650</v>
      </c>
      <c r="G9" s="456">
        <f>+ROUND(F9*E9,0)</f>
        <v>81609415</v>
      </c>
    </row>
    <row r="10" spans="2:7" ht="18.75" customHeight="1">
      <c r="B10" s="377" t="s">
        <v>248</v>
      </c>
      <c r="C10" s="365" t="s">
        <v>243</v>
      </c>
      <c r="D10" s="364" t="s">
        <v>15</v>
      </c>
      <c r="E10" s="458">
        <v>5.8440000000000003</v>
      </c>
      <c r="F10" s="378">
        <f>+'APU 1.1.3.3'!G38</f>
        <v>2546615</v>
      </c>
      <c r="G10" s="456">
        <f>+ROUND(F10*E10,0)</f>
        <v>14882418</v>
      </c>
    </row>
    <row r="11" spans="2:7" ht="21" customHeight="1" thickBot="1">
      <c r="B11" s="688" t="s">
        <v>337</v>
      </c>
      <c r="C11" s="689"/>
      <c r="D11" s="689"/>
      <c r="E11" s="689"/>
      <c r="F11" s="689"/>
      <c r="G11" s="380">
        <f>SUM(G8:G10)</f>
        <v>153938737</v>
      </c>
    </row>
    <row r="12" spans="2:7">
      <c r="B12" s="10"/>
      <c r="C12" s="10"/>
      <c r="D12" s="10"/>
      <c r="E12" s="10"/>
      <c r="F12" s="10"/>
      <c r="G12" s="10"/>
    </row>
    <row r="13" spans="2:7">
      <c r="B13" s="10"/>
      <c r="C13" s="10"/>
      <c r="D13" s="10"/>
      <c r="E13" s="10"/>
      <c r="F13" s="10"/>
      <c r="G13" s="10"/>
    </row>
    <row r="14" spans="2:7">
      <c r="B14" s="10"/>
      <c r="C14" s="10"/>
      <c r="D14" s="10"/>
      <c r="E14" s="10"/>
      <c r="F14" s="10"/>
      <c r="G14" s="10"/>
    </row>
    <row r="15" spans="2:7">
      <c r="B15" s="10"/>
      <c r="C15" s="10"/>
      <c r="D15" s="10"/>
      <c r="E15" s="10"/>
      <c r="F15" s="10"/>
      <c r="G15" s="10"/>
    </row>
    <row r="16" spans="2:7">
      <c r="B16" s="10"/>
      <c r="C16" s="10"/>
      <c r="D16" s="10"/>
      <c r="E16" s="10"/>
      <c r="F16" s="10"/>
      <c r="G16" s="10"/>
    </row>
    <row r="17" spans="2:7">
      <c r="B17" s="10"/>
      <c r="C17" s="10"/>
      <c r="D17" s="10"/>
      <c r="E17" s="10"/>
      <c r="F17" s="10"/>
      <c r="G17" s="10"/>
    </row>
    <row r="18" spans="2:7">
      <c r="B18" s="10"/>
      <c r="C18" s="10"/>
      <c r="D18" s="10"/>
      <c r="E18" s="10"/>
      <c r="F18" s="10"/>
      <c r="G18" s="10"/>
    </row>
    <row r="19" spans="2:7">
      <c r="B19" s="10"/>
      <c r="C19" s="10"/>
      <c r="D19" s="10"/>
      <c r="E19" s="10"/>
      <c r="F19" s="10"/>
      <c r="G19" s="10"/>
    </row>
  </sheetData>
  <mergeCells count="3">
    <mergeCell ref="B2:G2"/>
    <mergeCell ref="B6:G6"/>
    <mergeCell ref="B11:F11"/>
  </mergeCells>
  <printOptions horizontalCentered="1"/>
  <pageMargins left="0.7" right="0.7" top="0.75" bottom="0.75" header="0.3" footer="0.3"/>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00B0F0"/>
  </sheetPr>
  <dimension ref="A1:H38"/>
  <sheetViews>
    <sheetView zoomScaleNormal="100" zoomScaleSheetLayoutView="130" workbookViewId="0">
      <selection activeCell="A33" sqref="A33:H38"/>
    </sheetView>
  </sheetViews>
  <sheetFormatPr baseColWidth="10" defaultColWidth="11.42578125" defaultRowHeight="12"/>
  <cols>
    <col min="1" max="1" width="23.85546875" style="48" customWidth="1"/>
    <col min="2" max="2" width="7.140625" style="48" customWidth="1"/>
    <col min="3" max="3" width="6.7109375" style="48" customWidth="1"/>
    <col min="4" max="4" width="9.28515625" style="48" bestFit="1" customWidth="1"/>
    <col min="5" max="5" width="10.28515625" style="48" bestFit="1" customWidth="1"/>
    <col min="6" max="6" width="14.140625" style="48" customWidth="1"/>
    <col min="7" max="7" width="18.85546875" style="48" customWidth="1"/>
    <col min="8" max="8" width="13.7109375" style="48" bestFit="1" customWidth="1"/>
    <col min="9" max="16384" width="11.42578125" style="48"/>
  </cols>
  <sheetData>
    <row r="1" spans="1:8" ht="17.25" customHeight="1" thickBot="1">
      <c r="A1" s="710" t="s">
        <v>87</v>
      </c>
      <c r="B1" s="711"/>
      <c r="C1" s="711"/>
      <c r="D1" s="711"/>
      <c r="E1" s="711"/>
      <c r="F1" s="711"/>
      <c r="G1" s="711"/>
      <c r="H1" s="712"/>
    </row>
    <row r="2" spans="1:8" ht="12.75" thickBot="1">
      <c r="A2" s="710"/>
      <c r="B2" s="711"/>
      <c r="C2" s="711"/>
      <c r="D2" s="711"/>
      <c r="E2" s="711"/>
      <c r="F2" s="711"/>
      <c r="G2" s="711"/>
      <c r="H2" s="712"/>
    </row>
    <row r="3" spans="1:8" ht="12.75" thickBot="1">
      <c r="A3" s="58" t="s">
        <v>0</v>
      </c>
      <c r="B3" s="698" t="s">
        <v>24</v>
      </c>
      <c r="C3" s="699"/>
      <c r="D3" s="699"/>
      <c r="E3" s="699"/>
      <c r="F3" s="699"/>
      <c r="G3" s="700"/>
      <c r="H3" s="59" t="s">
        <v>2</v>
      </c>
    </row>
    <row r="4" spans="1:8" ht="27.75" customHeight="1" thickBot="1">
      <c r="A4" s="60" t="s">
        <v>232</v>
      </c>
      <c r="B4" s="701" t="s">
        <v>253</v>
      </c>
      <c r="C4" s="702"/>
      <c r="D4" s="702"/>
      <c r="E4" s="702"/>
      <c r="F4" s="702"/>
      <c r="G4" s="703"/>
      <c r="H4" s="61" t="s">
        <v>14</v>
      </c>
    </row>
    <row r="5" spans="1:8" ht="12.75" thickBot="1">
      <c r="A5" s="49"/>
      <c r="F5" s="399"/>
      <c r="H5" s="50"/>
    </row>
    <row r="6" spans="1:8">
      <c r="A6" s="690" t="s">
        <v>23</v>
      </c>
      <c r="B6" s="691"/>
      <c r="C6" s="691"/>
      <c r="D6" s="693"/>
      <c r="E6" s="693"/>
      <c r="F6" s="693"/>
      <c r="G6" s="693"/>
      <c r="H6" s="694"/>
    </row>
    <row r="7" spans="1:8">
      <c r="A7" s="707" t="s">
        <v>22</v>
      </c>
      <c r="B7" s="708"/>
      <c r="C7" s="709"/>
      <c r="D7" s="51" t="s">
        <v>172</v>
      </c>
      <c r="E7" s="51" t="s">
        <v>3</v>
      </c>
      <c r="F7" s="51" t="s">
        <v>32</v>
      </c>
      <c r="G7" s="51" t="s">
        <v>75</v>
      </c>
      <c r="H7" s="52" t="s">
        <v>76</v>
      </c>
    </row>
    <row r="8" spans="1:8" ht="26.25" customHeight="1">
      <c r="A8" s="713" t="s">
        <v>82</v>
      </c>
      <c r="B8" s="714"/>
      <c r="C8" s="715"/>
      <c r="D8" s="53" t="s">
        <v>14</v>
      </c>
      <c r="E8" s="53">
        <v>1</v>
      </c>
      <c r="F8" s="53">
        <v>1</v>
      </c>
      <c r="G8" s="63">
        <f>+materiales!L19</f>
        <v>1450</v>
      </c>
      <c r="H8" s="64">
        <f>+ROUND(E8*G8/F8,0)</f>
        <v>1450</v>
      </c>
    </row>
    <row r="9" spans="1:8" ht="16.5" customHeight="1">
      <c r="A9" s="713" t="s">
        <v>174</v>
      </c>
      <c r="B9" s="714"/>
      <c r="C9" s="715"/>
      <c r="D9" s="54" t="s">
        <v>63</v>
      </c>
      <c r="E9" s="54">
        <v>1</v>
      </c>
      <c r="F9" s="54">
        <v>20</v>
      </c>
      <c r="G9" s="65">
        <f>+materiales!L10</f>
        <v>2965</v>
      </c>
      <c r="H9" s="64">
        <f>+ROUND(E9*G9/F9,0)</f>
        <v>148</v>
      </c>
    </row>
    <row r="10" spans="1:8" ht="15" customHeight="1" thickBot="1">
      <c r="A10" s="695" t="s">
        <v>77</v>
      </c>
      <c r="B10" s="696"/>
      <c r="C10" s="696"/>
      <c r="D10" s="696"/>
      <c r="E10" s="696"/>
      <c r="F10" s="696"/>
      <c r="G10" s="697"/>
      <c r="H10" s="66">
        <f>+H8+H9</f>
        <v>1598</v>
      </c>
    </row>
    <row r="11" spans="1:8" ht="12.75" thickBot="1">
      <c r="A11" s="49"/>
      <c r="F11" s="399"/>
      <c r="H11" s="50"/>
    </row>
    <row r="12" spans="1:8">
      <c r="A12" s="690" t="s">
        <v>31</v>
      </c>
      <c r="B12" s="691"/>
      <c r="C12" s="691"/>
      <c r="D12" s="693"/>
      <c r="E12" s="693"/>
      <c r="F12" s="693"/>
      <c r="G12" s="693"/>
      <c r="H12" s="694"/>
    </row>
    <row r="13" spans="1:8">
      <c r="A13" s="707" t="s">
        <v>22</v>
      </c>
      <c r="B13" s="708"/>
      <c r="C13" s="709"/>
      <c r="D13" s="51" t="s">
        <v>172</v>
      </c>
      <c r="E13" s="51" t="s">
        <v>3</v>
      </c>
      <c r="F13" s="51" t="s">
        <v>32</v>
      </c>
      <c r="G13" s="51" t="s">
        <v>75</v>
      </c>
      <c r="H13" s="52" t="s">
        <v>76</v>
      </c>
    </row>
    <row r="14" spans="1:8">
      <c r="A14" s="704" t="s">
        <v>127</v>
      </c>
      <c r="B14" s="705"/>
      <c r="C14" s="706"/>
      <c r="D14" s="135" t="s">
        <v>78</v>
      </c>
      <c r="E14" s="136">
        <v>0.05</v>
      </c>
      <c r="F14" s="54"/>
      <c r="G14" s="67">
        <f>+ROUND(H25*0.05,0)</f>
        <v>249</v>
      </c>
      <c r="H14" s="68">
        <f>+G14</f>
        <v>249</v>
      </c>
    </row>
    <row r="15" spans="1:8" ht="15" customHeight="1" thickBot="1">
      <c r="A15" s="695" t="s">
        <v>79</v>
      </c>
      <c r="B15" s="696"/>
      <c r="C15" s="696"/>
      <c r="D15" s="696"/>
      <c r="E15" s="696"/>
      <c r="F15" s="696"/>
      <c r="G15" s="697"/>
      <c r="H15" s="69">
        <f>+H14</f>
        <v>249</v>
      </c>
    </row>
    <row r="16" spans="1:8" ht="12.75" thickBot="1">
      <c r="A16" s="49"/>
      <c r="F16" s="399"/>
      <c r="H16" s="50"/>
    </row>
    <row r="17" spans="1:8">
      <c r="A17" s="690" t="s">
        <v>36</v>
      </c>
      <c r="B17" s="691"/>
      <c r="C17" s="691"/>
      <c r="D17" s="692"/>
      <c r="E17" s="692"/>
      <c r="F17" s="693"/>
      <c r="G17" s="693"/>
      <c r="H17" s="694"/>
    </row>
    <row r="18" spans="1:8">
      <c r="A18" s="707" t="s">
        <v>22</v>
      </c>
      <c r="B18" s="708"/>
      <c r="C18" s="709"/>
      <c r="D18" s="51" t="s">
        <v>2</v>
      </c>
      <c r="E18" s="122" t="s">
        <v>3</v>
      </c>
      <c r="F18" s="51" t="s">
        <v>32</v>
      </c>
      <c r="G18" s="51" t="s">
        <v>281</v>
      </c>
      <c r="H18" s="56" t="s">
        <v>18</v>
      </c>
    </row>
    <row r="19" spans="1:8" ht="12" customHeight="1">
      <c r="A19" s="704" t="s">
        <v>276</v>
      </c>
      <c r="B19" s="705"/>
      <c r="C19" s="706"/>
      <c r="D19" s="196" t="s">
        <v>95</v>
      </c>
      <c r="E19" s="137">
        <v>1</v>
      </c>
      <c r="F19" s="137">
        <v>50</v>
      </c>
      <c r="G19" s="63">
        <f>+'talleres-equipos-personal'!C42</f>
        <v>105054</v>
      </c>
      <c r="H19" s="68">
        <f t="shared" ref="H19:H24" si="0">+ROUND(G19/F19,0)</f>
        <v>2101</v>
      </c>
    </row>
    <row r="20" spans="1:8">
      <c r="A20" s="704" t="s">
        <v>277</v>
      </c>
      <c r="B20" s="705"/>
      <c r="C20" s="706"/>
      <c r="D20" s="196" t="str">
        <f>D19</f>
        <v>Jornal</v>
      </c>
      <c r="E20" s="137">
        <f>E19</f>
        <v>1</v>
      </c>
      <c r="F20" s="137">
        <v>200</v>
      </c>
      <c r="G20" s="63">
        <f>+G19</f>
        <v>105054</v>
      </c>
      <c r="H20" s="68">
        <f t="shared" si="0"/>
        <v>525</v>
      </c>
    </row>
    <row r="21" spans="1:8" ht="12" customHeight="1">
      <c r="A21" s="704" t="s">
        <v>278</v>
      </c>
      <c r="B21" s="705"/>
      <c r="C21" s="706"/>
      <c r="D21" s="196" t="str">
        <f t="shared" ref="D21:D22" si="1">D20</f>
        <v>Jornal</v>
      </c>
      <c r="E21" s="137">
        <f>E20</f>
        <v>1</v>
      </c>
      <c r="F21" s="137">
        <v>230</v>
      </c>
      <c r="G21" s="63">
        <f>+G19</f>
        <v>105054</v>
      </c>
      <c r="H21" s="68">
        <f t="shared" si="0"/>
        <v>457</v>
      </c>
    </row>
    <row r="22" spans="1:8">
      <c r="A22" s="704" t="s">
        <v>84</v>
      </c>
      <c r="B22" s="705"/>
      <c r="C22" s="706"/>
      <c r="D22" s="196" t="str">
        <f t="shared" si="1"/>
        <v>Jornal</v>
      </c>
      <c r="E22" s="137">
        <f>E21</f>
        <v>1</v>
      </c>
      <c r="F22" s="137">
        <v>100</v>
      </c>
      <c r="G22" s="63">
        <f>+G19</f>
        <v>105054</v>
      </c>
      <c r="H22" s="68">
        <f t="shared" si="0"/>
        <v>1051</v>
      </c>
    </row>
    <row r="23" spans="1:8" ht="12" customHeight="1">
      <c r="A23" s="704" t="s">
        <v>279</v>
      </c>
      <c r="B23" s="705"/>
      <c r="C23" s="706"/>
      <c r="D23" s="121" t="str">
        <f>+D22</f>
        <v>Jornal</v>
      </c>
      <c r="E23" s="137">
        <f>E22</f>
        <v>1</v>
      </c>
      <c r="F23" s="137">
        <v>400</v>
      </c>
      <c r="G23" s="63">
        <f>+G19</f>
        <v>105054</v>
      </c>
      <c r="H23" s="68">
        <f t="shared" si="0"/>
        <v>263</v>
      </c>
    </row>
    <row r="24" spans="1:8" ht="12" customHeight="1">
      <c r="A24" s="704" t="s">
        <v>280</v>
      </c>
      <c r="B24" s="705"/>
      <c r="C24" s="706"/>
      <c r="D24" s="121" t="str">
        <f>+D23</f>
        <v>Jornal</v>
      </c>
      <c r="E24" s="137">
        <f>+E23</f>
        <v>1</v>
      </c>
      <c r="F24" s="137">
        <v>180</v>
      </c>
      <c r="G24" s="63">
        <f>+G19</f>
        <v>105054</v>
      </c>
      <c r="H24" s="68">
        <f t="shared" si="0"/>
        <v>584</v>
      </c>
    </row>
    <row r="25" spans="1:8" ht="12.75" thickBot="1">
      <c r="A25" s="695" t="s">
        <v>81</v>
      </c>
      <c r="B25" s="696"/>
      <c r="C25" s="696"/>
      <c r="D25" s="696"/>
      <c r="E25" s="696"/>
      <c r="F25" s="696"/>
      <c r="G25" s="697"/>
      <c r="H25" s="66">
        <f>SUM(H19:H24)</f>
        <v>4981</v>
      </c>
    </row>
    <row r="26" spans="1:8" ht="12.75" thickBot="1">
      <c r="A26" s="57"/>
      <c r="B26" s="400"/>
      <c r="C26" s="400"/>
      <c r="D26" s="400"/>
      <c r="E26" s="400"/>
      <c r="F26" s="400"/>
      <c r="G26" s="400"/>
      <c r="H26" s="86"/>
    </row>
    <row r="27" spans="1:8">
      <c r="A27" s="690" t="s">
        <v>43</v>
      </c>
      <c r="B27" s="691"/>
      <c r="C27" s="691"/>
      <c r="D27" s="693"/>
      <c r="E27" s="693"/>
      <c r="F27" s="693"/>
      <c r="G27" s="693"/>
      <c r="H27" s="694"/>
    </row>
    <row r="28" spans="1:8">
      <c r="A28" s="707" t="s">
        <v>22</v>
      </c>
      <c r="B28" s="708"/>
      <c r="C28" s="709"/>
      <c r="D28" s="51" t="s">
        <v>172</v>
      </c>
      <c r="E28" s="51" t="s">
        <v>3</v>
      </c>
      <c r="F28" s="51" t="s">
        <v>32</v>
      </c>
      <c r="G28" s="51" t="s">
        <v>75</v>
      </c>
      <c r="H28" s="52" t="s">
        <v>76</v>
      </c>
    </row>
    <row r="29" spans="1:8">
      <c r="A29" s="704" t="s">
        <v>126</v>
      </c>
      <c r="B29" s="705"/>
      <c r="C29" s="706"/>
      <c r="D29" s="137" t="s">
        <v>78</v>
      </c>
      <c r="E29" s="137">
        <v>10</v>
      </c>
      <c r="F29" s="137"/>
      <c r="G29" s="63">
        <f>ROUND(0.1*H10,0)</f>
        <v>160</v>
      </c>
      <c r="H29" s="70">
        <f>+G29</f>
        <v>160</v>
      </c>
    </row>
    <row r="30" spans="1:8" ht="12.75" thickBot="1">
      <c r="A30" s="695" t="s">
        <v>80</v>
      </c>
      <c r="B30" s="696"/>
      <c r="C30" s="696"/>
      <c r="D30" s="696"/>
      <c r="E30" s="696"/>
      <c r="F30" s="696"/>
      <c r="G30" s="697"/>
      <c r="H30" s="69">
        <f>SUM(H29:H29)</f>
        <v>160</v>
      </c>
    </row>
    <row r="31" spans="1:8" ht="12.75" thickBot="1">
      <c r="A31" s="55"/>
      <c r="B31" s="401"/>
      <c r="C31" s="401"/>
      <c r="D31" s="401"/>
      <c r="E31" s="401"/>
      <c r="F31" s="402"/>
      <c r="G31" s="401"/>
      <c r="H31" s="62"/>
    </row>
    <row r="32" spans="1:8" ht="12.75" thickBot="1">
      <c r="A32" s="710" t="s">
        <v>48</v>
      </c>
      <c r="B32" s="711"/>
      <c r="C32" s="711"/>
      <c r="D32" s="711"/>
      <c r="E32" s="711"/>
      <c r="F32" s="711"/>
      <c r="G32" s="711"/>
      <c r="H32" s="88">
        <f>+H10+H15+H30+H25</f>
        <v>6988</v>
      </c>
    </row>
    <row r="33" spans="1:8">
      <c r="A33" s="496"/>
      <c r="B33" s="497"/>
      <c r="C33" s="497"/>
      <c r="D33" s="497"/>
      <c r="E33" s="497"/>
      <c r="F33" s="497"/>
      <c r="G33" s="497"/>
      <c r="H33" s="498"/>
    </row>
    <row r="34" spans="1:8" ht="15">
      <c r="A34" s="49"/>
      <c r="F34" s="5" t="s">
        <v>212</v>
      </c>
      <c r="G34" s="153">
        <v>0.14000000000000001</v>
      </c>
      <c r="H34" s="446">
        <f>+ROUND(G34*H32,0)</f>
        <v>978</v>
      </c>
    </row>
    <row r="35" spans="1:8" ht="15">
      <c r="A35" s="49"/>
      <c r="F35" s="5" t="s">
        <v>214</v>
      </c>
      <c r="G35" s="153">
        <v>0.01</v>
      </c>
      <c r="H35" s="446">
        <f>+ROUND(G35*H32,0)</f>
        <v>70</v>
      </c>
    </row>
    <row r="36" spans="1:8" ht="15">
      <c r="A36" s="49"/>
      <c r="F36" s="5" t="s">
        <v>213</v>
      </c>
      <c r="G36" s="153">
        <v>0.1</v>
      </c>
      <c r="H36" s="446">
        <f>+ROUND(G36*H32,0)</f>
        <v>699</v>
      </c>
    </row>
    <row r="37" spans="1:8" ht="15">
      <c r="A37" s="49"/>
      <c r="F37" s="150" t="s">
        <v>216</v>
      </c>
      <c r="G37" s="12" t="s">
        <v>217</v>
      </c>
      <c r="H37" s="446">
        <f>ROUND(0.19*H36,0)</f>
        <v>133</v>
      </c>
    </row>
    <row r="38" spans="1:8" ht="15.75" thickBot="1">
      <c r="A38" s="232"/>
      <c r="B38" s="233"/>
      <c r="C38" s="233"/>
      <c r="D38" s="233"/>
      <c r="E38" s="233"/>
      <c r="F38" s="663" t="s">
        <v>215</v>
      </c>
      <c r="G38" s="663"/>
      <c r="H38" s="455">
        <f>ROUND(SUM(H32:H37),4)</f>
        <v>8868</v>
      </c>
    </row>
  </sheetData>
  <mergeCells count="28">
    <mergeCell ref="A1:H1"/>
    <mergeCell ref="A2:H2"/>
    <mergeCell ref="A6:H6"/>
    <mergeCell ref="A12:H12"/>
    <mergeCell ref="A32:G32"/>
    <mergeCell ref="A8:C8"/>
    <mergeCell ref="A7:C7"/>
    <mergeCell ref="A9:C9"/>
    <mergeCell ref="A18:C18"/>
    <mergeCell ref="A19:C19"/>
    <mergeCell ref="A20:C20"/>
    <mergeCell ref="A21:C21"/>
    <mergeCell ref="A22:C22"/>
    <mergeCell ref="A23:C23"/>
    <mergeCell ref="A24:C24"/>
    <mergeCell ref="A27:H27"/>
    <mergeCell ref="B3:G3"/>
    <mergeCell ref="B4:G4"/>
    <mergeCell ref="A14:C14"/>
    <mergeCell ref="A29:C29"/>
    <mergeCell ref="A28:C28"/>
    <mergeCell ref="A13:C13"/>
    <mergeCell ref="A25:G25"/>
    <mergeCell ref="F38:G38"/>
    <mergeCell ref="A17:H17"/>
    <mergeCell ref="A10:G10"/>
    <mergeCell ref="A15:G15"/>
    <mergeCell ref="A30:G30"/>
  </mergeCells>
  <printOptions horizontalCentered="1"/>
  <pageMargins left="0.31496062992125984" right="0.31496062992125984" top="0.55118110236220474" bottom="0.55118110236220474" header="0.31496062992125984" footer="0.31496062992125984"/>
  <pageSetup scale="95"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00B0F0"/>
    <pageSetUpPr fitToPage="1"/>
  </sheetPr>
  <dimension ref="A1:J38"/>
  <sheetViews>
    <sheetView zoomScaleNormal="100" zoomScaleSheetLayoutView="145" workbookViewId="0">
      <selection activeCell="M34" sqref="M34"/>
    </sheetView>
  </sheetViews>
  <sheetFormatPr baseColWidth="10" defaultColWidth="10.5703125" defaultRowHeight="12"/>
  <cols>
    <col min="1" max="1" width="26.85546875" style="48" customWidth="1"/>
    <col min="2" max="2" width="19.85546875" style="48" customWidth="1"/>
    <col min="3" max="3" width="12.85546875" style="48" customWidth="1"/>
    <col min="4" max="4" width="12.5703125" style="48" bestFit="1" customWidth="1"/>
    <col min="5" max="6" width="12.5703125" style="48" customWidth="1"/>
    <col min="7" max="7" width="13.5703125" style="48" customWidth="1"/>
    <col min="8" max="8" width="15.42578125" style="48" bestFit="1" customWidth="1"/>
    <col min="9" max="9" width="17.28515625" style="48" customWidth="1"/>
    <col min="10" max="10" width="12" style="48" bestFit="1" customWidth="1"/>
    <col min="11" max="16384" width="10.5703125" style="48"/>
  </cols>
  <sheetData>
    <row r="1" spans="1:8" ht="18" customHeight="1" thickBot="1">
      <c r="A1" s="717" t="s">
        <v>87</v>
      </c>
      <c r="B1" s="718"/>
      <c r="C1" s="718"/>
      <c r="D1" s="718"/>
      <c r="E1" s="718"/>
      <c r="F1" s="718"/>
      <c r="G1" s="719"/>
    </row>
    <row r="2" spans="1:8" ht="12.75" thickBot="1">
      <c r="A2" s="403"/>
      <c r="B2" s="404"/>
      <c r="C2" s="404"/>
      <c r="D2" s="404"/>
      <c r="E2" s="404"/>
      <c r="F2" s="404"/>
      <c r="G2" s="405"/>
    </row>
    <row r="3" spans="1:8" ht="12.75" thickBot="1">
      <c r="A3" s="199" t="s">
        <v>0</v>
      </c>
      <c r="B3" s="724" t="s">
        <v>24</v>
      </c>
      <c r="C3" s="718"/>
      <c r="D3" s="718"/>
      <c r="E3" s="718"/>
      <c r="F3" s="718"/>
      <c r="G3" s="200" t="s">
        <v>2</v>
      </c>
    </row>
    <row r="4" spans="1:8" ht="22.5" customHeight="1" thickBot="1">
      <c r="A4" s="201" t="s">
        <v>247</v>
      </c>
      <c r="B4" s="725" t="s">
        <v>242</v>
      </c>
      <c r="C4" s="726"/>
      <c r="D4" s="726"/>
      <c r="E4" s="726"/>
      <c r="F4" s="726"/>
      <c r="G4" s="202" t="s">
        <v>130</v>
      </c>
    </row>
    <row r="5" spans="1:8" ht="12.75" thickBot="1">
      <c r="A5" s="403"/>
      <c r="B5" s="404"/>
      <c r="C5" s="404"/>
      <c r="D5" s="404"/>
      <c r="E5" s="404"/>
      <c r="F5" s="404"/>
      <c r="G5" s="405"/>
    </row>
    <row r="6" spans="1:8" ht="12.75" thickBot="1">
      <c r="A6" s="717" t="s">
        <v>23</v>
      </c>
      <c r="B6" s="718"/>
      <c r="C6" s="718"/>
      <c r="D6" s="718"/>
      <c r="E6" s="718"/>
      <c r="F6" s="718"/>
      <c r="G6" s="719"/>
    </row>
    <row r="7" spans="1:8" ht="15" customHeight="1">
      <c r="A7" s="727" t="s">
        <v>61</v>
      </c>
      <c r="B7" s="728"/>
      <c r="C7" s="397" t="s">
        <v>62</v>
      </c>
      <c r="D7" s="397" t="s">
        <v>91</v>
      </c>
      <c r="E7" s="397" t="s">
        <v>282</v>
      </c>
      <c r="F7" s="203" t="s">
        <v>90</v>
      </c>
      <c r="G7" s="204" t="s">
        <v>133</v>
      </c>
    </row>
    <row r="8" spans="1:8">
      <c r="A8" s="722" t="s">
        <v>199</v>
      </c>
      <c r="B8" s="723"/>
      <c r="C8" s="205" t="s">
        <v>14</v>
      </c>
      <c r="D8" s="206">
        <v>333</v>
      </c>
      <c r="E8" s="207">
        <v>1</v>
      </c>
      <c r="F8" s="208">
        <f>+materiales!L20</f>
        <v>16350</v>
      </c>
      <c r="G8" s="209">
        <f>+ROUND(F8*D8,0)</f>
        <v>5444550</v>
      </c>
    </row>
    <row r="9" spans="1:8">
      <c r="A9" s="722" t="s">
        <v>200</v>
      </c>
      <c r="B9" s="723"/>
      <c r="C9" s="205" t="s">
        <v>14</v>
      </c>
      <c r="D9" s="206">
        <v>33</v>
      </c>
      <c r="E9" s="207">
        <v>1</v>
      </c>
      <c r="F9" s="208">
        <f>+F8</f>
        <v>16350</v>
      </c>
      <c r="G9" s="209">
        <f>+ROUND(F9*D9,0)</f>
        <v>539550</v>
      </c>
    </row>
    <row r="10" spans="1:8">
      <c r="A10" s="722" t="s">
        <v>201</v>
      </c>
      <c r="B10" s="723"/>
      <c r="C10" s="205" t="s">
        <v>92</v>
      </c>
      <c r="D10" s="206">
        <v>9</v>
      </c>
      <c r="E10" s="207">
        <v>1</v>
      </c>
      <c r="F10" s="208">
        <f>+materiales!L8</f>
        <v>171190</v>
      </c>
      <c r="G10" s="209">
        <f>+ROUND(F10*D10,0)</f>
        <v>1540710</v>
      </c>
    </row>
    <row r="11" spans="1:8">
      <c r="A11" s="722" t="s">
        <v>97</v>
      </c>
      <c r="B11" s="723"/>
      <c r="C11" s="205" t="s">
        <v>63</v>
      </c>
      <c r="D11" s="206">
        <v>9</v>
      </c>
      <c r="E11" s="206">
        <v>1</v>
      </c>
      <c r="F11" s="210">
        <f>+materiales!L9</f>
        <v>11335</v>
      </c>
      <c r="G11" s="209">
        <f>+ROUND(F11*D11,0)</f>
        <v>102015</v>
      </c>
      <c r="H11" s="77"/>
    </row>
    <row r="12" spans="1:8" ht="12.75" thickBot="1">
      <c r="A12" s="729" t="s">
        <v>77</v>
      </c>
      <c r="B12" s="730"/>
      <c r="C12" s="730"/>
      <c r="D12" s="730"/>
      <c r="E12" s="730"/>
      <c r="F12" s="730"/>
      <c r="G12" s="211">
        <f>SUM(G8:G11)</f>
        <v>7626825</v>
      </c>
    </row>
    <row r="13" spans="1:8" ht="12.75" thickBot="1">
      <c r="A13" s="406"/>
      <c r="B13" s="404"/>
      <c r="C13" s="404"/>
      <c r="D13" s="404"/>
      <c r="E13" s="404"/>
      <c r="F13" s="404"/>
      <c r="G13" s="407"/>
      <c r="H13" s="164"/>
    </row>
    <row r="14" spans="1:8" ht="12.75" thickBot="1">
      <c r="A14" s="717" t="s">
        <v>31</v>
      </c>
      <c r="B14" s="718"/>
      <c r="C14" s="718"/>
      <c r="D14" s="718"/>
      <c r="E14" s="718"/>
      <c r="F14" s="718"/>
      <c r="G14" s="719"/>
    </row>
    <row r="15" spans="1:8" ht="15" customHeight="1">
      <c r="A15" s="727" t="s">
        <v>61</v>
      </c>
      <c r="B15" s="728"/>
      <c r="C15" s="397" t="s">
        <v>62</v>
      </c>
      <c r="D15" s="397" t="s">
        <v>91</v>
      </c>
      <c r="E15" s="397" t="s">
        <v>89</v>
      </c>
      <c r="F15" s="397" t="s">
        <v>88</v>
      </c>
      <c r="G15" s="204" t="s">
        <v>133</v>
      </c>
    </row>
    <row r="16" spans="1:8">
      <c r="A16" s="720" t="s">
        <v>127</v>
      </c>
      <c r="B16" s="731"/>
      <c r="C16" s="205" t="s">
        <v>78</v>
      </c>
      <c r="D16" s="212">
        <v>0.05</v>
      </c>
      <c r="E16" s="213"/>
      <c r="F16" s="210">
        <f>+ROUND(G30*0.05,0)</f>
        <v>124521</v>
      </c>
      <c r="G16" s="209">
        <f>+F16</f>
        <v>124521</v>
      </c>
    </row>
    <row r="17" spans="1:10" ht="12.75" thickBot="1">
      <c r="A17" s="729" t="s">
        <v>79</v>
      </c>
      <c r="B17" s="730"/>
      <c r="C17" s="730"/>
      <c r="D17" s="730"/>
      <c r="E17" s="730"/>
      <c r="F17" s="730"/>
      <c r="G17" s="211">
        <f>SUM(G16:G16)</f>
        <v>124521</v>
      </c>
    </row>
    <row r="18" spans="1:10" ht="12.75" thickBot="1">
      <c r="A18" s="406"/>
      <c r="B18" s="404"/>
      <c r="C18" s="404"/>
      <c r="D18" s="404"/>
      <c r="E18" s="404"/>
      <c r="F18" s="404"/>
      <c r="G18" s="407"/>
    </row>
    <row r="19" spans="1:10" ht="12.75" thickBot="1">
      <c r="A19" s="717" t="s">
        <v>43</v>
      </c>
      <c r="B19" s="718"/>
      <c r="C19" s="718"/>
      <c r="D19" s="718"/>
      <c r="E19" s="718"/>
      <c r="F19" s="718"/>
      <c r="G19" s="719"/>
      <c r="H19" s="79"/>
    </row>
    <row r="20" spans="1:10">
      <c r="A20" s="727" t="s">
        <v>93</v>
      </c>
      <c r="B20" s="732"/>
      <c r="C20" s="214" t="s">
        <v>62</v>
      </c>
      <c r="D20" s="397" t="s">
        <v>91</v>
      </c>
      <c r="E20" s="397" t="s">
        <v>89</v>
      </c>
      <c r="F20" s="215" t="s">
        <v>90</v>
      </c>
      <c r="G20" s="204" t="s">
        <v>133</v>
      </c>
      <c r="H20" s="79"/>
    </row>
    <row r="21" spans="1:10">
      <c r="A21" s="720" t="s">
        <v>126</v>
      </c>
      <c r="B21" s="721"/>
      <c r="C21" s="216" t="s">
        <v>78</v>
      </c>
      <c r="D21" s="205">
        <v>10</v>
      </c>
      <c r="E21" s="217"/>
      <c r="F21" s="210">
        <f>ROUND(0.1*G12,0)</f>
        <v>762683</v>
      </c>
      <c r="G21" s="209">
        <f>+ROUND(G12*0.1,0)</f>
        <v>762683</v>
      </c>
      <c r="H21" s="79"/>
    </row>
    <row r="22" spans="1:10" ht="12.75" thickBot="1">
      <c r="A22" s="729" t="s">
        <v>80</v>
      </c>
      <c r="B22" s="730"/>
      <c r="C22" s="730"/>
      <c r="D22" s="730"/>
      <c r="E22" s="730"/>
      <c r="F22" s="730"/>
      <c r="G22" s="211">
        <f>SUM(G21:G21)</f>
        <v>762683</v>
      </c>
      <c r="H22" s="79"/>
    </row>
    <row r="23" spans="1:10" ht="12.75" thickBot="1">
      <c r="A23" s="406"/>
      <c r="B23" s="404"/>
      <c r="C23" s="404"/>
      <c r="D23" s="404"/>
      <c r="E23" s="404"/>
      <c r="F23" s="404"/>
      <c r="G23" s="407"/>
    </row>
    <row r="24" spans="1:10" ht="12.75" thickBot="1">
      <c r="A24" s="717" t="s">
        <v>36</v>
      </c>
      <c r="B24" s="718"/>
      <c r="C24" s="718"/>
      <c r="D24" s="718"/>
      <c r="E24" s="718"/>
      <c r="F24" s="718"/>
      <c r="G24" s="719"/>
    </row>
    <row r="25" spans="1:10" ht="15" customHeight="1">
      <c r="A25" s="727" t="s">
        <v>94</v>
      </c>
      <c r="B25" s="732"/>
      <c r="C25" s="397" t="s">
        <v>62</v>
      </c>
      <c r="D25" s="397" t="s">
        <v>96</v>
      </c>
      <c r="E25" s="218" t="s">
        <v>89</v>
      </c>
      <c r="F25" s="219" t="s">
        <v>173</v>
      </c>
      <c r="G25" s="204" t="s">
        <v>133</v>
      </c>
    </row>
    <row r="26" spans="1:10">
      <c r="A26" s="720" t="s">
        <v>202</v>
      </c>
      <c r="B26" s="721"/>
      <c r="C26" s="220" t="s">
        <v>95</v>
      </c>
      <c r="D26" s="212">
        <v>1.8</v>
      </c>
      <c r="E26" s="206">
        <v>0.22</v>
      </c>
      <c r="F26" s="208">
        <f>+'talleres-equipos-personal'!C42</f>
        <v>105054</v>
      </c>
      <c r="G26" s="209">
        <f>+ROUND(F26/E26,0)</f>
        <v>477518</v>
      </c>
      <c r="J26" s="77"/>
    </row>
    <row r="27" spans="1:10">
      <c r="A27" s="720" t="s">
        <v>197</v>
      </c>
      <c r="B27" s="721"/>
      <c r="C27" s="220" t="str">
        <f>C26</f>
        <v>Jornal</v>
      </c>
      <c r="D27" s="212">
        <f>D26</f>
        <v>1.8</v>
      </c>
      <c r="E27" s="221">
        <v>0.11</v>
      </c>
      <c r="F27" s="208">
        <f>+F26</f>
        <v>105054</v>
      </c>
      <c r="G27" s="209">
        <f t="shared" ref="G27:G29" si="0">+ROUND(F27/E27,0)</f>
        <v>955036</v>
      </c>
      <c r="I27" s="78"/>
    </row>
    <row r="28" spans="1:10">
      <c r="A28" s="720" t="s">
        <v>203</v>
      </c>
      <c r="B28" s="721"/>
      <c r="C28" s="220" t="str">
        <f t="shared" ref="C28:D29" si="1">C27</f>
        <v>Jornal</v>
      </c>
      <c r="D28" s="212">
        <f t="shared" si="1"/>
        <v>1.8</v>
      </c>
      <c r="E28" s="221">
        <f>+E26</f>
        <v>0.22</v>
      </c>
      <c r="F28" s="208">
        <f>+F27</f>
        <v>105054</v>
      </c>
      <c r="G28" s="209">
        <f t="shared" si="0"/>
        <v>477518</v>
      </c>
    </row>
    <row r="29" spans="1:10">
      <c r="A29" s="720" t="s">
        <v>198</v>
      </c>
      <c r="B29" s="721"/>
      <c r="C29" s="222" t="str">
        <f t="shared" si="1"/>
        <v>Jornal</v>
      </c>
      <c r="D29" s="212">
        <f t="shared" si="1"/>
        <v>1.8</v>
      </c>
      <c r="E29" s="221">
        <v>0.18101800000000001</v>
      </c>
      <c r="F29" s="210">
        <f>+F28</f>
        <v>105054</v>
      </c>
      <c r="G29" s="209">
        <f t="shared" si="0"/>
        <v>580351</v>
      </c>
    </row>
    <row r="30" spans="1:10" ht="12.75" thickBot="1">
      <c r="A30" s="729" t="s">
        <v>81</v>
      </c>
      <c r="B30" s="730"/>
      <c r="C30" s="730"/>
      <c r="D30" s="730"/>
      <c r="E30" s="730"/>
      <c r="F30" s="730"/>
      <c r="G30" s="211">
        <f>SUM(G26:G29)</f>
        <v>2490423</v>
      </c>
      <c r="H30" s="79"/>
    </row>
    <row r="31" spans="1:10" ht="12.75" thickBot="1">
      <c r="A31" s="408"/>
      <c r="B31" s="409"/>
      <c r="C31" s="409"/>
      <c r="D31" s="409"/>
      <c r="E31" s="409"/>
      <c r="F31" s="409"/>
      <c r="G31" s="410"/>
      <c r="H31" s="79"/>
    </row>
    <row r="32" spans="1:10" ht="12.75" thickBot="1">
      <c r="A32" s="717" t="s">
        <v>48</v>
      </c>
      <c r="B32" s="718"/>
      <c r="C32" s="718"/>
      <c r="D32" s="718"/>
      <c r="E32" s="718"/>
      <c r="F32" s="719"/>
      <c r="G32" s="223">
        <f>ROUND(G17+G12+G22+G30,0)</f>
        <v>11004452</v>
      </c>
    </row>
    <row r="33" spans="1:7">
      <c r="A33" s="499"/>
      <c r="B33" s="500"/>
      <c r="C33" s="500"/>
      <c r="D33" s="500"/>
      <c r="E33" s="500"/>
      <c r="F33" s="500"/>
      <c r="G33" s="501"/>
    </row>
    <row r="34" spans="1:7">
      <c r="A34" s="411"/>
      <c r="B34" s="502"/>
      <c r="C34" s="503"/>
      <c r="E34" s="504" t="s">
        <v>212</v>
      </c>
      <c r="F34" s="412">
        <v>0.14000000000000001</v>
      </c>
      <c r="G34" s="459">
        <f>+ROUND(F34*G32,0)</f>
        <v>1540623</v>
      </c>
    </row>
    <row r="35" spans="1:7">
      <c r="A35" s="413"/>
      <c r="B35" s="502"/>
      <c r="C35" s="503"/>
      <c r="E35" s="504" t="s">
        <v>214</v>
      </c>
      <c r="F35" s="412">
        <v>0.01</v>
      </c>
      <c r="G35" s="459">
        <f>+ROUND(F35*G32,0)</f>
        <v>110045</v>
      </c>
    </row>
    <row r="36" spans="1:7">
      <c r="A36" s="414"/>
      <c r="B36" s="503"/>
      <c r="C36" s="503"/>
      <c r="E36" s="504" t="s">
        <v>213</v>
      </c>
      <c r="F36" s="412">
        <v>0.1</v>
      </c>
      <c r="G36" s="459">
        <f>+ROUND(F36*G32,0)</f>
        <v>1100445</v>
      </c>
    </row>
    <row r="37" spans="1:7">
      <c r="A37" s="415"/>
      <c r="B37" s="503"/>
      <c r="C37" s="503"/>
      <c r="E37" s="505" t="s">
        <v>216</v>
      </c>
      <c r="F37" s="416" t="s">
        <v>217</v>
      </c>
      <c r="G37" s="459">
        <f>ROUND(0.19*G36,0)</f>
        <v>209085</v>
      </c>
    </row>
    <row r="38" spans="1:7" ht="15.75" customHeight="1" thickBot="1">
      <c r="A38" s="417"/>
      <c r="B38" s="418"/>
      <c r="C38" s="418"/>
      <c r="D38" s="233"/>
      <c r="E38" s="716" t="s">
        <v>215</v>
      </c>
      <c r="F38" s="716"/>
      <c r="G38" s="460">
        <f>ROUND(SUM(G32:G37),4)</f>
        <v>13964650</v>
      </c>
    </row>
  </sheetData>
  <mergeCells count="27">
    <mergeCell ref="A26:B26"/>
    <mergeCell ref="A14:G14"/>
    <mergeCell ref="A32:F32"/>
    <mergeCell ref="A25:B25"/>
    <mergeCell ref="A20:B20"/>
    <mergeCell ref="A30:F30"/>
    <mergeCell ref="A22:F22"/>
    <mergeCell ref="A21:B21"/>
    <mergeCell ref="A24:G24"/>
    <mergeCell ref="A19:G19"/>
    <mergeCell ref="A27:B27"/>
    <mergeCell ref="E38:F38"/>
    <mergeCell ref="A1:G1"/>
    <mergeCell ref="A28:B28"/>
    <mergeCell ref="A29:B29"/>
    <mergeCell ref="A8:B8"/>
    <mergeCell ref="A9:B9"/>
    <mergeCell ref="A10:B10"/>
    <mergeCell ref="A11:B11"/>
    <mergeCell ref="B3:F3"/>
    <mergeCell ref="B4:F4"/>
    <mergeCell ref="A6:G6"/>
    <mergeCell ref="A7:B7"/>
    <mergeCell ref="A12:F12"/>
    <mergeCell ref="A17:F17"/>
    <mergeCell ref="A15:B15"/>
    <mergeCell ref="A16:B16"/>
  </mergeCells>
  <printOptions horizontalCentered="1"/>
  <pageMargins left="0.70866141732283472" right="0.70866141732283472" top="0.74803149606299213" bottom="0.74803149606299213" header="0.31496062992125984" footer="0.31496062992125984"/>
  <pageSetup scale="81"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00B0F0"/>
    <pageSetUpPr fitToPage="1"/>
  </sheetPr>
  <dimension ref="A1:G38"/>
  <sheetViews>
    <sheetView zoomScaleNormal="100" zoomScaleSheetLayoutView="130" workbookViewId="0">
      <selection activeCell="A11" sqref="A11:F11"/>
    </sheetView>
  </sheetViews>
  <sheetFormatPr baseColWidth="10" defaultColWidth="10.5703125" defaultRowHeight="12"/>
  <cols>
    <col min="1" max="1" width="26.140625" style="48" customWidth="1"/>
    <col min="2" max="3" width="15" style="48" customWidth="1"/>
    <col min="4" max="4" width="12.7109375" style="48" customWidth="1"/>
    <col min="5" max="5" width="13.140625" style="48" customWidth="1"/>
    <col min="6" max="6" width="12.42578125" style="48" customWidth="1"/>
    <col min="7" max="7" width="17.7109375" style="48" bestFit="1" customWidth="1"/>
    <col min="8" max="16384" width="10.5703125" style="48"/>
  </cols>
  <sheetData>
    <row r="1" spans="1:7" ht="12.75" thickBot="1">
      <c r="A1" s="710" t="s">
        <v>87</v>
      </c>
      <c r="B1" s="711"/>
      <c r="C1" s="711"/>
      <c r="D1" s="711"/>
      <c r="E1" s="711"/>
      <c r="F1" s="711"/>
      <c r="G1" s="712"/>
    </row>
    <row r="2" spans="1:7" ht="12.75" thickBot="1">
      <c r="A2" s="224"/>
      <c r="B2" s="419"/>
      <c r="C2" s="401"/>
      <c r="D2" s="401"/>
      <c r="E2" s="419"/>
      <c r="F2" s="401"/>
      <c r="G2" s="225"/>
    </row>
    <row r="3" spans="1:7" ht="12.75" thickBot="1">
      <c r="A3" s="58" t="s">
        <v>0</v>
      </c>
      <c r="B3" s="742" t="s">
        <v>24</v>
      </c>
      <c r="C3" s="711"/>
      <c r="D3" s="711"/>
      <c r="E3" s="711"/>
      <c r="F3" s="711"/>
      <c r="G3" s="59" t="s">
        <v>2</v>
      </c>
    </row>
    <row r="4" spans="1:7" ht="23.25" customHeight="1" thickBot="1">
      <c r="A4" s="72" t="s">
        <v>248</v>
      </c>
      <c r="B4" s="745" t="s">
        <v>243</v>
      </c>
      <c r="C4" s="746"/>
      <c r="D4" s="746"/>
      <c r="E4" s="746"/>
      <c r="F4" s="746"/>
      <c r="G4" s="73" t="s">
        <v>131</v>
      </c>
    </row>
    <row r="5" spans="1:7" ht="12.75" thickBot="1">
      <c r="A5" s="224"/>
      <c r="B5" s="419"/>
      <c r="C5" s="401"/>
      <c r="D5" s="401"/>
      <c r="E5" s="419"/>
      <c r="F5" s="401"/>
      <c r="G5" s="225"/>
    </row>
    <row r="6" spans="1:7" ht="12.75" thickBot="1">
      <c r="A6" s="710" t="s">
        <v>23</v>
      </c>
      <c r="B6" s="711"/>
      <c r="C6" s="711"/>
      <c r="D6" s="711"/>
      <c r="E6" s="711"/>
      <c r="F6" s="711"/>
      <c r="G6" s="712"/>
    </row>
    <row r="7" spans="1:7" ht="15" customHeight="1">
      <c r="A7" s="739" t="s">
        <v>61</v>
      </c>
      <c r="B7" s="743"/>
      <c r="C7" s="396" t="s">
        <v>62</v>
      </c>
      <c r="D7" s="395" t="s">
        <v>91</v>
      </c>
      <c r="E7" s="395" t="s">
        <v>89</v>
      </c>
      <c r="F7" s="395" t="s">
        <v>90</v>
      </c>
      <c r="G7" s="83" t="s">
        <v>133</v>
      </c>
    </row>
    <row r="8" spans="1:7" ht="24" customHeight="1">
      <c r="A8" s="733" t="s">
        <v>82</v>
      </c>
      <c r="B8" s="734"/>
      <c r="C8" s="53" t="s">
        <v>14</v>
      </c>
      <c r="D8" s="141">
        <f>625*10%</f>
        <v>62.5</v>
      </c>
      <c r="E8" s="75">
        <v>1</v>
      </c>
      <c r="F8" s="80">
        <f>+materiales!L19</f>
        <v>1450</v>
      </c>
      <c r="G8" s="81">
        <f>+ROUND(F8*D8,0)</f>
        <v>90625</v>
      </c>
    </row>
    <row r="9" spans="1:7">
      <c r="A9" s="733" t="s">
        <v>174</v>
      </c>
      <c r="B9" s="734"/>
      <c r="C9" s="75" t="s">
        <v>63</v>
      </c>
      <c r="D9" s="141">
        <f>625*10%</f>
        <v>62.5</v>
      </c>
      <c r="E9" s="75">
        <v>1</v>
      </c>
      <c r="F9" s="80">
        <f>+materiales!L10</f>
        <v>2965</v>
      </c>
      <c r="G9" s="81">
        <f>+ROUND(F9*D9,0)</f>
        <v>185313</v>
      </c>
    </row>
    <row r="10" spans="1:7" ht="12" customHeight="1">
      <c r="A10" s="733" t="s">
        <v>284</v>
      </c>
      <c r="B10" s="734"/>
      <c r="C10" s="75" t="s">
        <v>283</v>
      </c>
      <c r="D10" s="141">
        <v>1</v>
      </c>
      <c r="E10" s="226">
        <v>1</v>
      </c>
      <c r="F10" s="197">
        <f>+materiales!L11</f>
        <v>27141</v>
      </c>
      <c r="G10" s="81">
        <f>+ROUND(F10*D10,0)</f>
        <v>27141</v>
      </c>
    </row>
    <row r="11" spans="1:7" ht="12.75" thickBot="1">
      <c r="A11" s="740" t="s">
        <v>77</v>
      </c>
      <c r="B11" s="741"/>
      <c r="C11" s="741"/>
      <c r="D11" s="741"/>
      <c r="E11" s="741"/>
      <c r="F11" s="741"/>
      <c r="G11" s="69">
        <f>SUM(G8:G10)</f>
        <v>303079</v>
      </c>
    </row>
    <row r="12" spans="1:7" ht="12.75" thickBot="1">
      <c r="A12" s="55"/>
      <c r="B12" s="401"/>
      <c r="C12" s="401"/>
      <c r="D12" s="401"/>
      <c r="E12" s="401"/>
      <c r="F12" s="401"/>
      <c r="G12" s="227"/>
    </row>
    <row r="13" spans="1:7" ht="12.75" thickBot="1">
      <c r="A13" s="710" t="s">
        <v>31</v>
      </c>
      <c r="B13" s="711"/>
      <c r="C13" s="711"/>
      <c r="D13" s="711"/>
      <c r="E13" s="711"/>
      <c r="F13" s="711"/>
      <c r="G13" s="712"/>
    </row>
    <row r="14" spans="1:7" ht="15" customHeight="1">
      <c r="A14" s="739" t="s">
        <v>61</v>
      </c>
      <c r="B14" s="743"/>
      <c r="C14" s="396" t="s">
        <v>62</v>
      </c>
      <c r="D14" s="395" t="s">
        <v>91</v>
      </c>
      <c r="E14" s="395" t="s">
        <v>89</v>
      </c>
      <c r="F14" s="395" t="s">
        <v>90</v>
      </c>
      <c r="G14" s="83" t="s">
        <v>133</v>
      </c>
    </row>
    <row r="15" spans="1:7">
      <c r="A15" s="735" t="s">
        <v>127</v>
      </c>
      <c r="B15" s="744"/>
      <c r="C15" s="54" t="s">
        <v>78</v>
      </c>
      <c r="D15" s="75">
        <v>5</v>
      </c>
      <c r="E15" s="74"/>
      <c r="F15" s="197">
        <f>+ROUND(G30*0.05,0)</f>
        <v>79686</v>
      </c>
      <c r="G15" s="81">
        <f>+F15</f>
        <v>79686</v>
      </c>
    </row>
    <row r="16" spans="1:7" ht="12.75" thickBot="1">
      <c r="A16" s="740" t="s">
        <v>79</v>
      </c>
      <c r="B16" s="741"/>
      <c r="C16" s="741"/>
      <c r="D16" s="741"/>
      <c r="E16" s="741"/>
      <c r="F16" s="741"/>
      <c r="G16" s="69">
        <f>SUM(G15:G15)</f>
        <v>79686</v>
      </c>
    </row>
    <row r="17" spans="1:7" ht="12.75" thickBot="1">
      <c r="A17" s="57"/>
      <c r="B17" s="400"/>
      <c r="C17" s="400"/>
      <c r="D17" s="400"/>
      <c r="E17" s="400"/>
      <c r="F17" s="400"/>
      <c r="G17" s="235"/>
    </row>
    <row r="18" spans="1:7" ht="12.75" thickBot="1">
      <c r="A18" s="710" t="s">
        <v>43</v>
      </c>
      <c r="B18" s="711"/>
      <c r="C18" s="711"/>
      <c r="D18" s="711"/>
      <c r="E18" s="711"/>
      <c r="F18" s="711"/>
      <c r="G18" s="712"/>
    </row>
    <row r="19" spans="1:7">
      <c r="A19" s="228" t="s">
        <v>93</v>
      </c>
      <c r="B19" s="229"/>
      <c r="C19" s="396" t="s">
        <v>62</v>
      </c>
      <c r="D19" s="395" t="s">
        <v>91</v>
      </c>
      <c r="E19" s="396" t="s">
        <v>89</v>
      </c>
      <c r="F19" s="395" t="s">
        <v>90</v>
      </c>
      <c r="G19" s="83" t="s">
        <v>133</v>
      </c>
    </row>
    <row r="20" spans="1:7">
      <c r="A20" s="735" t="s">
        <v>126</v>
      </c>
      <c r="B20" s="736"/>
      <c r="C20" s="54" t="s">
        <v>78</v>
      </c>
      <c r="D20" s="75">
        <v>10</v>
      </c>
      <c r="E20" s="76"/>
      <c r="F20" s="74">
        <f>ROUND(0.1*G11,0)</f>
        <v>30308</v>
      </c>
      <c r="G20" s="81">
        <f>+ROUND(G11*0.1,0)</f>
        <v>30308</v>
      </c>
    </row>
    <row r="21" spans="1:7" ht="12.75" thickBot="1">
      <c r="A21" s="740" t="s">
        <v>80</v>
      </c>
      <c r="B21" s="741"/>
      <c r="C21" s="741"/>
      <c r="D21" s="741"/>
      <c r="E21" s="741"/>
      <c r="F21" s="741"/>
      <c r="G21" s="69">
        <f>SUM(G20:G20)</f>
        <v>30308</v>
      </c>
    </row>
    <row r="22" spans="1:7" ht="12.75" thickBot="1">
      <c r="A22" s="57"/>
      <c r="B22" s="400"/>
      <c r="C22" s="400"/>
      <c r="D22" s="400"/>
      <c r="E22" s="400"/>
      <c r="F22" s="400"/>
      <c r="G22" s="235"/>
    </row>
    <row r="23" spans="1:7" ht="12.75" thickBot="1">
      <c r="A23" s="710" t="s">
        <v>36</v>
      </c>
      <c r="B23" s="711"/>
      <c r="C23" s="711"/>
      <c r="D23" s="711"/>
      <c r="E23" s="711"/>
      <c r="F23" s="711"/>
      <c r="G23" s="712"/>
    </row>
    <row r="24" spans="1:7" ht="15" customHeight="1">
      <c r="A24" s="739" t="s">
        <v>94</v>
      </c>
      <c r="B24" s="691"/>
      <c r="C24" s="396" t="s">
        <v>62</v>
      </c>
      <c r="D24" s="395" t="s">
        <v>91</v>
      </c>
      <c r="E24" s="396" t="s">
        <v>89</v>
      </c>
      <c r="F24" s="84" t="s">
        <v>173</v>
      </c>
      <c r="G24" s="83" t="s">
        <v>133</v>
      </c>
    </row>
    <row r="25" spans="1:7" ht="12.75" customHeight="1">
      <c r="A25" s="735" t="s">
        <v>204</v>
      </c>
      <c r="B25" s="736" t="s">
        <v>98</v>
      </c>
      <c r="C25" s="196" t="s">
        <v>95</v>
      </c>
      <c r="D25" s="234">
        <v>1</v>
      </c>
      <c r="E25" s="141">
        <v>0.11</v>
      </c>
      <c r="F25" s="80">
        <f>+'talleres-equipos-personal'!C42</f>
        <v>105054</v>
      </c>
      <c r="G25" s="81">
        <f>+ROUND(F25/E25,0)</f>
        <v>955036</v>
      </c>
    </row>
    <row r="26" spans="1:7">
      <c r="A26" s="713" t="s">
        <v>205</v>
      </c>
      <c r="B26" s="714" t="s">
        <v>99</v>
      </c>
      <c r="C26" s="196" t="str">
        <f>C25</f>
        <v>Jornal</v>
      </c>
      <c r="D26" s="234">
        <f>D25</f>
        <v>1</v>
      </c>
      <c r="E26" s="142">
        <v>0.55000000000000004</v>
      </c>
      <c r="F26" s="80">
        <f>+F25</f>
        <v>105054</v>
      </c>
      <c r="G26" s="81">
        <f>+ROUND(F26/E26,0)</f>
        <v>191007</v>
      </c>
    </row>
    <row r="27" spans="1:7">
      <c r="A27" s="735" t="s">
        <v>206</v>
      </c>
      <c r="B27" s="736" t="s">
        <v>100</v>
      </c>
      <c r="C27" s="196" t="str">
        <f>C26</f>
        <v>Jornal</v>
      </c>
      <c r="D27" s="234">
        <f>D26</f>
        <v>1</v>
      </c>
      <c r="E27" s="142">
        <f>+E26</f>
        <v>0.55000000000000004</v>
      </c>
      <c r="F27" s="80">
        <f>+F26</f>
        <v>105054</v>
      </c>
      <c r="G27" s="81">
        <f>+ROUND(F27/E27,0)</f>
        <v>191007</v>
      </c>
    </row>
    <row r="28" spans="1:7">
      <c r="A28" s="735" t="s">
        <v>207</v>
      </c>
      <c r="B28" s="736" t="s">
        <v>101</v>
      </c>
      <c r="C28" s="196" t="str">
        <f t="shared" ref="C28:C29" si="0">C27</f>
        <v>Jornal</v>
      </c>
      <c r="D28" s="234">
        <f>D27</f>
        <v>1</v>
      </c>
      <c r="E28" s="142">
        <f>+E26</f>
        <v>0.55000000000000004</v>
      </c>
      <c r="F28" s="80">
        <f>+F27</f>
        <v>105054</v>
      </c>
      <c r="G28" s="81">
        <f>+ROUND(F28/E28,0)</f>
        <v>191007</v>
      </c>
    </row>
    <row r="29" spans="1:7">
      <c r="A29" s="737" t="s">
        <v>208</v>
      </c>
      <c r="B29" s="738"/>
      <c r="C29" s="198" t="str">
        <f t="shared" si="0"/>
        <v>Jornal</v>
      </c>
      <c r="D29" s="234">
        <f>D28</f>
        <v>1</v>
      </c>
      <c r="E29" s="141">
        <v>1.6</v>
      </c>
      <c r="F29" s="197">
        <f>+F28</f>
        <v>105054</v>
      </c>
      <c r="G29" s="81">
        <f>+ROUND(F29/E29,0)</f>
        <v>65659</v>
      </c>
    </row>
    <row r="30" spans="1:7" ht="12.75" thickBot="1">
      <c r="A30" s="740" t="s">
        <v>81</v>
      </c>
      <c r="B30" s="741"/>
      <c r="C30" s="741"/>
      <c r="D30" s="741"/>
      <c r="E30" s="741"/>
      <c r="F30" s="741"/>
      <c r="G30" s="69">
        <f>SUM(G25:G29)</f>
        <v>1593716</v>
      </c>
    </row>
    <row r="31" spans="1:7" ht="12.75" thickBot="1">
      <c r="A31" s="57"/>
      <c r="B31" s="400"/>
      <c r="C31" s="400"/>
      <c r="D31" s="400"/>
      <c r="E31" s="400"/>
      <c r="F31" s="400"/>
      <c r="G31" s="227"/>
    </row>
    <row r="32" spans="1:7" ht="12.75" thickBot="1">
      <c r="A32" s="710" t="s">
        <v>48</v>
      </c>
      <c r="B32" s="711"/>
      <c r="C32" s="711"/>
      <c r="D32" s="711"/>
      <c r="E32" s="711"/>
      <c r="F32" s="712"/>
      <c r="G32" s="71">
        <f>ROUND(G16+G11+G21+G30,0)</f>
        <v>2006789</v>
      </c>
    </row>
    <row r="33" spans="1:7">
      <c r="A33" s="49"/>
      <c r="G33" s="50"/>
    </row>
    <row r="34" spans="1:7" ht="15">
      <c r="A34" s="230"/>
      <c r="B34" s="420"/>
      <c r="E34" s="5" t="s">
        <v>212</v>
      </c>
      <c r="F34" s="153">
        <v>0.14000000000000001</v>
      </c>
      <c r="G34" s="446">
        <f>+ROUND(F34*G32,0)</f>
        <v>280950</v>
      </c>
    </row>
    <row r="35" spans="1:7" ht="15">
      <c r="A35" s="231"/>
      <c r="B35" s="420"/>
      <c r="E35" s="5" t="s">
        <v>214</v>
      </c>
      <c r="F35" s="153">
        <v>0.01</v>
      </c>
      <c r="G35" s="446">
        <f>+ROUND(F35*G32,0)</f>
        <v>20068</v>
      </c>
    </row>
    <row r="36" spans="1:7" ht="15">
      <c r="A36" s="49"/>
      <c r="E36" s="5" t="s">
        <v>213</v>
      </c>
      <c r="F36" s="153">
        <v>0.1</v>
      </c>
      <c r="G36" s="446">
        <f>+ROUND(F36*G32,0)</f>
        <v>200679</v>
      </c>
    </row>
    <row r="37" spans="1:7" ht="15">
      <c r="A37" s="49"/>
      <c r="E37" s="150" t="s">
        <v>216</v>
      </c>
      <c r="F37" s="12" t="s">
        <v>217</v>
      </c>
      <c r="G37" s="446">
        <f>ROUND(0.19*G36,0)</f>
        <v>38129</v>
      </c>
    </row>
    <row r="38" spans="1:7" ht="15.75" thickBot="1">
      <c r="A38" s="232"/>
      <c r="B38" s="233"/>
      <c r="C38" s="233"/>
      <c r="D38" s="233"/>
      <c r="E38" s="663" t="s">
        <v>215</v>
      </c>
      <c r="F38" s="663"/>
      <c r="G38" s="455">
        <f>ROUND(SUM(G32:G37),4)</f>
        <v>2546615</v>
      </c>
    </row>
  </sheetData>
  <mergeCells count="26">
    <mergeCell ref="A1:G1"/>
    <mergeCell ref="A20:B20"/>
    <mergeCell ref="A25:B25"/>
    <mergeCell ref="A26:B26"/>
    <mergeCell ref="A27:B27"/>
    <mergeCell ref="A6:G6"/>
    <mergeCell ref="A11:F11"/>
    <mergeCell ref="A18:G18"/>
    <mergeCell ref="B3:F3"/>
    <mergeCell ref="A14:B14"/>
    <mergeCell ref="A15:B15"/>
    <mergeCell ref="B4:F4"/>
    <mergeCell ref="A13:G13"/>
    <mergeCell ref="A7:B7"/>
    <mergeCell ref="A8:B8"/>
    <mergeCell ref="A9:B9"/>
    <mergeCell ref="E38:F38"/>
    <mergeCell ref="A10:B10"/>
    <mergeCell ref="A28:B28"/>
    <mergeCell ref="A29:B29"/>
    <mergeCell ref="A32:F32"/>
    <mergeCell ref="A24:B24"/>
    <mergeCell ref="A16:F16"/>
    <mergeCell ref="A21:F21"/>
    <mergeCell ref="A23:G23"/>
    <mergeCell ref="A30:F30"/>
  </mergeCells>
  <printOptions horizontalCentered="1" verticalCentered="1"/>
  <pageMargins left="0.70866141732283472" right="0.70866141732283472" top="0.74803149606299213" bottom="0.74803149606299213" header="0.31496062992125984" footer="0.31496062992125984"/>
  <pageSetup scale="80"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4AF676-F9EE-47A6-B798-6F1899A3E163}">
  <sheetPr>
    <tabColor rgb="FF00B0F0"/>
  </sheetPr>
  <dimension ref="B1:G17"/>
  <sheetViews>
    <sheetView zoomScaleNormal="100" zoomScaleSheetLayoutView="115" workbookViewId="0">
      <selection activeCell="C16" sqref="C16"/>
    </sheetView>
  </sheetViews>
  <sheetFormatPr baseColWidth="10" defaultRowHeight="15"/>
  <cols>
    <col min="1" max="1" width="33" customWidth="1"/>
    <col min="3" max="3" width="62" bestFit="1" customWidth="1"/>
    <col min="4" max="4" width="14.5703125" customWidth="1"/>
    <col min="5" max="6" width="14.140625" customWidth="1"/>
    <col min="7" max="7" width="15" customWidth="1"/>
  </cols>
  <sheetData>
    <row r="1" spans="2:7" ht="15.75" thickBot="1"/>
    <row r="2" spans="2:7">
      <c r="B2" s="747" t="s">
        <v>325</v>
      </c>
      <c r="C2" s="748"/>
      <c r="D2" s="748"/>
      <c r="E2" s="748"/>
      <c r="F2" s="748"/>
      <c r="G2" s="749"/>
    </row>
    <row r="3" spans="2:7" ht="45">
      <c r="B3" s="368" t="s">
        <v>326</v>
      </c>
      <c r="C3" s="362" t="s">
        <v>327</v>
      </c>
      <c r="D3" s="362" t="s">
        <v>400</v>
      </c>
      <c r="E3" s="362" t="s">
        <v>329</v>
      </c>
      <c r="F3" s="362" t="s">
        <v>341</v>
      </c>
      <c r="G3" s="369" t="s">
        <v>342</v>
      </c>
    </row>
    <row r="4" spans="2:7" ht="24.75" customHeight="1" thickBot="1">
      <c r="B4" s="370" t="s">
        <v>350</v>
      </c>
      <c r="C4" s="371" t="s">
        <v>12</v>
      </c>
      <c r="D4" s="372" t="s">
        <v>250</v>
      </c>
      <c r="E4" s="461">
        <v>10</v>
      </c>
      <c r="F4" s="373">
        <f>+G9/E4</f>
        <v>2633250</v>
      </c>
      <c r="G4" s="374">
        <f>+ROUND(E4*F4,0)</f>
        <v>26332500</v>
      </c>
    </row>
    <row r="5" spans="2:7" ht="15.75" thickBot="1">
      <c r="B5" s="366"/>
      <c r="C5" s="366"/>
      <c r="D5" s="366"/>
      <c r="E5" s="366"/>
      <c r="F5" s="366"/>
      <c r="G5" s="366"/>
    </row>
    <row r="6" spans="2:7">
      <c r="B6" s="750" t="s">
        <v>332</v>
      </c>
      <c r="C6" s="751"/>
      <c r="D6" s="751"/>
      <c r="E6" s="751"/>
      <c r="F6" s="751"/>
      <c r="G6" s="752"/>
    </row>
    <row r="7" spans="2:7" ht="30">
      <c r="B7" s="375" t="s">
        <v>344</v>
      </c>
      <c r="C7" s="363" t="s">
        <v>345</v>
      </c>
      <c r="D7" s="367" t="s">
        <v>346</v>
      </c>
      <c r="E7" s="367" t="s">
        <v>351</v>
      </c>
      <c r="F7" s="367" t="s">
        <v>352</v>
      </c>
      <c r="G7" s="376" t="s">
        <v>353</v>
      </c>
    </row>
    <row r="8" spans="2:7" ht="24.75" customHeight="1">
      <c r="B8" s="377" t="s">
        <v>237</v>
      </c>
      <c r="C8" s="365" t="s">
        <v>252</v>
      </c>
      <c r="D8" s="364" t="s">
        <v>16</v>
      </c>
      <c r="E8" s="457">
        <v>10</v>
      </c>
      <c r="F8" s="378">
        <f>+'APU 2.1.1.1'!F32</f>
        <v>2633250</v>
      </c>
      <c r="G8" s="379">
        <f>+F8*E8</f>
        <v>26332500</v>
      </c>
    </row>
    <row r="9" spans="2:7" ht="20.25" customHeight="1" thickBot="1">
      <c r="B9" s="753" t="s">
        <v>337</v>
      </c>
      <c r="C9" s="754"/>
      <c r="D9" s="754"/>
      <c r="E9" s="754"/>
      <c r="F9" s="755"/>
      <c r="G9" s="380">
        <f>SUM(G8:G8)</f>
        <v>26332500</v>
      </c>
    </row>
    <row r="10" spans="2:7">
      <c r="B10" s="10"/>
      <c r="C10" s="10"/>
      <c r="D10" s="10"/>
      <c r="E10" s="10"/>
      <c r="F10" s="10"/>
      <c r="G10" s="10"/>
    </row>
    <row r="11" spans="2:7">
      <c r="B11" s="10"/>
      <c r="C11" s="10"/>
      <c r="D11" s="10"/>
      <c r="E11" s="10"/>
      <c r="F11" s="10"/>
      <c r="G11" s="10"/>
    </row>
    <row r="12" spans="2:7">
      <c r="B12" s="10"/>
      <c r="C12" s="10"/>
      <c r="D12" s="10"/>
      <c r="E12" s="10"/>
      <c r="F12" s="10"/>
      <c r="G12" s="10"/>
    </row>
    <row r="13" spans="2:7">
      <c r="B13" s="10"/>
      <c r="C13" s="10"/>
      <c r="D13" s="10"/>
      <c r="E13" s="10"/>
      <c r="F13" s="10"/>
      <c r="G13" s="10"/>
    </row>
    <row r="14" spans="2:7">
      <c r="B14" s="10"/>
      <c r="C14" s="10"/>
      <c r="D14" s="10"/>
      <c r="E14" s="10"/>
      <c r="F14" s="10"/>
      <c r="G14" s="10"/>
    </row>
    <row r="15" spans="2:7">
      <c r="B15" s="10"/>
      <c r="C15" s="10"/>
      <c r="D15" s="10"/>
      <c r="E15" s="10"/>
      <c r="F15" s="10"/>
      <c r="G15" s="10"/>
    </row>
    <row r="16" spans="2:7">
      <c r="B16" s="10"/>
      <c r="C16" s="10"/>
      <c r="D16" s="10"/>
      <c r="E16" s="10"/>
      <c r="F16" s="10"/>
      <c r="G16" s="10"/>
    </row>
    <row r="17" spans="2:7">
      <c r="B17" s="10"/>
      <c r="C17" s="10"/>
      <c r="D17" s="10"/>
      <c r="E17" s="10"/>
      <c r="F17" s="10"/>
      <c r="G17" s="10"/>
    </row>
  </sheetData>
  <mergeCells count="3">
    <mergeCell ref="B2:G2"/>
    <mergeCell ref="B6:G6"/>
    <mergeCell ref="B9:F9"/>
  </mergeCells>
  <printOptions horizontalCentered="1"/>
  <pageMargins left="0.7" right="0.7" top="0.75" bottom="0.75" header="0.3" footer="0.3"/>
  <pageSetup paperSize="9"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00B0F0"/>
  </sheetPr>
  <dimension ref="A1:F32"/>
  <sheetViews>
    <sheetView topLeftCell="A13" zoomScaleNormal="100" zoomScaleSheetLayoutView="115" workbookViewId="0">
      <selection activeCell="G38" sqref="G38"/>
    </sheetView>
  </sheetViews>
  <sheetFormatPr baseColWidth="10" defaultColWidth="11.42578125" defaultRowHeight="15"/>
  <cols>
    <col min="1" max="1" width="31.85546875" style="5" customWidth="1"/>
    <col min="2" max="2" width="16.140625" style="5" customWidth="1"/>
    <col min="3" max="4" width="17.42578125" style="5" customWidth="1"/>
    <col min="5" max="5" width="17.85546875" style="6" bestFit="1" customWidth="1"/>
    <col min="6" max="6" width="18.140625" style="5" customWidth="1"/>
    <col min="7" max="16384" width="11.42578125" style="5"/>
  </cols>
  <sheetData>
    <row r="1" spans="1:6" ht="15.75" thickBot="1">
      <c r="A1" s="645" t="s">
        <v>21</v>
      </c>
      <c r="B1" s="646"/>
      <c r="C1" s="646"/>
      <c r="D1" s="646"/>
      <c r="E1" s="646"/>
      <c r="F1" s="647"/>
    </row>
    <row r="2" spans="1:6" ht="15.75" thickBot="1">
      <c r="A2" s="11"/>
      <c r="E2" s="12"/>
      <c r="F2" s="13"/>
    </row>
    <row r="3" spans="1:6" ht="15.75" thickBot="1">
      <c r="A3" s="44" t="s">
        <v>0</v>
      </c>
      <c r="B3" s="647" t="s">
        <v>22</v>
      </c>
      <c r="C3" s="667"/>
      <c r="D3" s="667"/>
      <c r="E3" s="667"/>
      <c r="F3" s="43" t="s">
        <v>2</v>
      </c>
    </row>
    <row r="4" spans="1:6" ht="30" customHeight="1" thickBot="1">
      <c r="A4" s="42" t="s">
        <v>237</v>
      </c>
      <c r="B4" s="668" t="s">
        <v>252</v>
      </c>
      <c r="C4" s="669"/>
      <c r="D4" s="669"/>
      <c r="E4" s="669"/>
      <c r="F4" s="85" t="s">
        <v>53</v>
      </c>
    </row>
    <row r="5" spans="1:6" ht="15.75" thickBot="1">
      <c r="A5" s="29"/>
      <c r="E5" s="12"/>
      <c r="F5" s="30"/>
    </row>
    <row r="6" spans="1:6">
      <c r="A6" s="759" t="s">
        <v>23</v>
      </c>
      <c r="B6" s="760"/>
      <c r="C6" s="760"/>
      <c r="D6" s="760"/>
      <c r="E6" s="760"/>
      <c r="F6" s="761"/>
    </row>
    <row r="7" spans="1:6">
      <c r="A7" s="14" t="s">
        <v>24</v>
      </c>
      <c r="B7" s="15" t="s">
        <v>2</v>
      </c>
      <c r="C7" s="15" t="s">
        <v>3</v>
      </c>
      <c r="D7" s="15" t="s">
        <v>32</v>
      </c>
      <c r="E7" s="16" t="s">
        <v>26</v>
      </c>
      <c r="F7" s="17" t="s">
        <v>28</v>
      </c>
    </row>
    <row r="8" spans="1:6">
      <c r="A8" s="18" t="s">
        <v>55</v>
      </c>
      <c r="B8" s="1" t="s">
        <v>161</v>
      </c>
      <c r="C8" s="22">
        <v>1</v>
      </c>
      <c r="D8" s="22">
        <v>1</v>
      </c>
      <c r="E8" s="38">
        <f>+'talleres-equipos-personal'!K9</f>
        <v>325000</v>
      </c>
      <c r="F8" s="421">
        <f>+E8*C8</f>
        <v>325000</v>
      </c>
    </row>
    <row r="9" spans="1:6">
      <c r="A9" s="18" t="s">
        <v>57</v>
      </c>
      <c r="B9" s="1" t="s">
        <v>56</v>
      </c>
      <c r="C9" s="22">
        <v>25</v>
      </c>
      <c r="D9" s="22">
        <v>1</v>
      </c>
      <c r="E9" s="38">
        <f>+'talleres-equipos-personal'!K10</f>
        <v>19667</v>
      </c>
      <c r="F9" s="421">
        <f>+E9*C9</f>
        <v>491675</v>
      </c>
    </row>
    <row r="10" spans="1:6">
      <c r="A10" s="31" t="s">
        <v>58</v>
      </c>
      <c r="B10" s="1" t="s">
        <v>56</v>
      </c>
      <c r="C10" s="22">
        <v>25</v>
      </c>
      <c r="D10" s="22">
        <v>1</v>
      </c>
      <c r="E10" s="38">
        <f>+'talleres-equipos-personal'!K11</f>
        <v>17533</v>
      </c>
      <c r="F10" s="421">
        <f>+C10*E10</f>
        <v>438325</v>
      </c>
    </row>
    <row r="11" spans="1:6" ht="14.45" customHeight="1" thickBot="1">
      <c r="A11" s="762" t="s">
        <v>30</v>
      </c>
      <c r="B11" s="763"/>
      <c r="C11" s="763"/>
      <c r="D11" s="763"/>
      <c r="E11" s="763"/>
      <c r="F11" s="36">
        <f>+SUM(F8:F10)</f>
        <v>1255000</v>
      </c>
    </row>
    <row r="12" spans="1:6" ht="14.45" customHeight="1" thickBot="1">
      <c r="A12" s="29"/>
      <c r="E12" s="12"/>
      <c r="F12" s="30"/>
    </row>
    <row r="13" spans="1:6">
      <c r="A13" s="759" t="s">
        <v>31</v>
      </c>
      <c r="B13" s="760"/>
      <c r="C13" s="760"/>
      <c r="D13" s="760"/>
      <c r="E13" s="760"/>
      <c r="F13" s="761"/>
    </row>
    <row r="14" spans="1:6">
      <c r="A14" s="14" t="s">
        <v>24</v>
      </c>
      <c r="B14" s="15" t="s">
        <v>2</v>
      </c>
      <c r="C14" s="15" t="s">
        <v>3</v>
      </c>
      <c r="D14" s="15" t="s">
        <v>32</v>
      </c>
      <c r="E14" s="16" t="s">
        <v>26</v>
      </c>
      <c r="F14" s="17" t="s">
        <v>28</v>
      </c>
    </row>
    <row r="15" spans="1:6" ht="35.25" customHeight="1">
      <c r="A15" s="175" t="s">
        <v>270</v>
      </c>
      <c r="B15" s="1" t="s">
        <v>161</v>
      </c>
      <c r="C15" s="22">
        <v>1</v>
      </c>
      <c r="D15" s="22">
        <v>1</v>
      </c>
      <c r="E15" s="38">
        <f>+'talleres-equipos-personal'!K7</f>
        <v>263333</v>
      </c>
      <c r="F15" s="421">
        <f>+E15*C15</f>
        <v>263333</v>
      </c>
    </row>
    <row r="16" spans="1:6" ht="15.75" thickBot="1">
      <c r="A16" s="762" t="s">
        <v>35</v>
      </c>
      <c r="B16" s="763"/>
      <c r="C16" s="763"/>
      <c r="D16" s="763"/>
      <c r="E16" s="763"/>
      <c r="F16" s="37">
        <f>+F15</f>
        <v>263333</v>
      </c>
    </row>
    <row r="17" spans="1:6" ht="15.75" thickBot="1">
      <c r="A17" s="11"/>
      <c r="E17" s="12"/>
      <c r="F17" s="13"/>
    </row>
    <row r="18" spans="1:6">
      <c r="A18" s="759" t="s">
        <v>43</v>
      </c>
      <c r="B18" s="760"/>
      <c r="C18" s="760"/>
      <c r="D18" s="760"/>
      <c r="E18" s="760"/>
      <c r="F18" s="761"/>
    </row>
    <row r="19" spans="1:6">
      <c r="A19" s="14" t="s">
        <v>24</v>
      </c>
      <c r="B19" s="15" t="s">
        <v>2</v>
      </c>
      <c r="C19" s="15" t="s">
        <v>3</v>
      </c>
      <c r="D19" s="15" t="s">
        <v>32</v>
      </c>
      <c r="E19" s="16" t="s">
        <v>26</v>
      </c>
      <c r="F19" s="17" t="s">
        <v>28</v>
      </c>
    </row>
    <row r="20" spans="1:6">
      <c r="A20" s="32" t="s">
        <v>74</v>
      </c>
      <c r="B20" s="22" t="s">
        <v>161</v>
      </c>
      <c r="C20" s="22">
        <v>1</v>
      </c>
      <c r="D20" s="22">
        <v>1</v>
      </c>
      <c r="E20" s="138">
        <v>250000</v>
      </c>
      <c r="F20" s="421">
        <f>+E20*C20</f>
        <v>250000</v>
      </c>
    </row>
    <row r="21" spans="1:6" ht="15.75" thickBot="1">
      <c r="A21" s="762" t="s">
        <v>50</v>
      </c>
      <c r="B21" s="763"/>
      <c r="C21" s="763"/>
      <c r="D21" s="763"/>
      <c r="E21" s="763"/>
      <c r="F21" s="36">
        <f>+F20</f>
        <v>250000</v>
      </c>
    </row>
    <row r="22" spans="1:6" ht="15.75" thickBot="1">
      <c r="A22" s="173"/>
      <c r="B22" s="422"/>
      <c r="C22" s="422"/>
      <c r="D22" s="422"/>
      <c r="E22" s="422"/>
      <c r="F22" s="174"/>
    </row>
    <row r="23" spans="1:6">
      <c r="A23" s="759" t="s">
        <v>36</v>
      </c>
      <c r="B23" s="760"/>
      <c r="C23" s="760"/>
      <c r="D23" s="760"/>
      <c r="E23" s="760"/>
      <c r="F23" s="761"/>
    </row>
    <row r="24" spans="1:6">
      <c r="A24" s="14" t="s">
        <v>24</v>
      </c>
      <c r="B24" s="15" t="s">
        <v>2</v>
      </c>
      <c r="C24" s="15" t="s">
        <v>3</v>
      </c>
      <c r="D24" s="15" t="s">
        <v>32</v>
      </c>
      <c r="E24" s="15" t="s">
        <v>26</v>
      </c>
      <c r="F24" s="17" t="s">
        <v>28</v>
      </c>
    </row>
    <row r="25" spans="1:6">
      <c r="A25" s="18" t="s">
        <v>59</v>
      </c>
      <c r="B25" s="22" t="s">
        <v>161</v>
      </c>
      <c r="C25" s="22">
        <v>1</v>
      </c>
      <c r="D25" s="22">
        <v>1</v>
      </c>
      <c r="E25" s="38">
        <f>+'talleres-equipos-personal'!K4</f>
        <v>296032</v>
      </c>
      <c r="F25" s="421">
        <f>+E25*C25*D25</f>
        <v>296032</v>
      </c>
    </row>
    <row r="26" spans="1:6">
      <c r="A26" s="18" t="s">
        <v>60</v>
      </c>
      <c r="B26" s="22" t="s">
        <v>161</v>
      </c>
      <c r="C26" s="22">
        <v>1</v>
      </c>
      <c r="D26" s="22">
        <v>1</v>
      </c>
      <c r="E26" s="38">
        <f>+'talleres-equipos-personal'!K5</f>
        <v>148450</v>
      </c>
      <c r="F26" s="421">
        <f>+E26*C26*D26</f>
        <v>148450</v>
      </c>
    </row>
    <row r="27" spans="1:6" ht="15.75" thickBot="1">
      <c r="A27" s="762" t="s">
        <v>42</v>
      </c>
      <c r="B27" s="763"/>
      <c r="C27" s="763"/>
      <c r="D27" s="763"/>
      <c r="E27" s="763"/>
      <c r="F27" s="36">
        <f>+F25+F26</f>
        <v>444482</v>
      </c>
    </row>
    <row r="28" spans="1:6" ht="15.75" thickBot="1">
      <c r="A28" s="29"/>
      <c r="E28" s="12"/>
      <c r="F28" s="30"/>
    </row>
    <row r="29" spans="1:6" ht="15.75" thickBot="1">
      <c r="A29" s="757" t="s">
        <v>48</v>
      </c>
      <c r="B29" s="758"/>
      <c r="C29" s="758"/>
      <c r="D29" s="758"/>
      <c r="E29" s="758"/>
      <c r="F29" s="87">
        <f>+ROUND(F21+F27+F16+F11,0)</f>
        <v>2212815</v>
      </c>
    </row>
    <row r="30" spans="1:6">
      <c r="A30" s="11"/>
      <c r="E30" s="12"/>
      <c r="F30" s="13"/>
    </row>
    <row r="31" spans="1:6">
      <c r="A31" s="11"/>
      <c r="D31" s="12" t="s">
        <v>17</v>
      </c>
      <c r="E31" s="153">
        <v>0.19</v>
      </c>
      <c r="F31" s="423">
        <f>ROUND(0.19*F29,0)</f>
        <v>420435</v>
      </c>
    </row>
    <row r="32" spans="1:6" ht="15.75" thickBot="1">
      <c r="A32" s="143"/>
      <c r="B32" s="144"/>
      <c r="C32" s="144"/>
      <c r="D32" s="756" t="s">
        <v>215</v>
      </c>
      <c r="E32" s="756"/>
      <c r="F32" s="424">
        <f>+F29+F31</f>
        <v>2633250</v>
      </c>
    </row>
  </sheetData>
  <mergeCells count="13">
    <mergeCell ref="D32:E32"/>
    <mergeCell ref="A29:E29"/>
    <mergeCell ref="A1:F1"/>
    <mergeCell ref="B3:E3"/>
    <mergeCell ref="B4:E4"/>
    <mergeCell ref="A6:F6"/>
    <mergeCell ref="A11:E11"/>
    <mergeCell ref="A13:F13"/>
    <mergeCell ref="A16:E16"/>
    <mergeCell ref="A23:F23"/>
    <mergeCell ref="A27:E27"/>
    <mergeCell ref="A18:F18"/>
    <mergeCell ref="A21:E21"/>
  </mergeCells>
  <printOptions horizontalCentered="1"/>
  <pageMargins left="0.31496062992125984" right="0.31496062992125984" top="0.74803149606299213" bottom="0.74803149606299213" header="0.31496062992125984" footer="0.31496062992125984"/>
  <pageSetup scale="71"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FB6A77-AE64-4846-8BE5-8989BD2C60A6}">
  <sheetPr>
    <tabColor rgb="FF00B0F0"/>
  </sheetPr>
  <dimension ref="B1:G17"/>
  <sheetViews>
    <sheetView zoomScaleNormal="100" zoomScaleSheetLayoutView="115" workbookViewId="0">
      <selection activeCell="F8" sqref="F8"/>
    </sheetView>
  </sheetViews>
  <sheetFormatPr baseColWidth="10" defaultRowHeight="15"/>
  <cols>
    <col min="1" max="1" width="38.85546875" customWidth="1"/>
    <col min="3" max="3" width="43.28515625" customWidth="1"/>
    <col min="4" max="7" width="16.42578125" customWidth="1"/>
  </cols>
  <sheetData>
    <row r="1" spans="2:7" ht="15.75" thickBot="1"/>
    <row r="2" spans="2:7">
      <c r="B2" s="747" t="s">
        <v>325</v>
      </c>
      <c r="C2" s="748"/>
      <c r="D2" s="748"/>
      <c r="E2" s="748"/>
      <c r="F2" s="748"/>
      <c r="G2" s="749"/>
    </row>
    <row r="3" spans="2:7" ht="30">
      <c r="B3" s="368" t="s">
        <v>326</v>
      </c>
      <c r="C3" s="362" t="s">
        <v>327</v>
      </c>
      <c r="D3" s="362" t="s">
        <v>328</v>
      </c>
      <c r="E3" s="362" t="s">
        <v>329</v>
      </c>
      <c r="F3" s="362" t="s">
        <v>341</v>
      </c>
      <c r="G3" s="369" t="s">
        <v>342</v>
      </c>
    </row>
    <row r="4" spans="2:7" ht="34.5" customHeight="1" thickBot="1">
      <c r="B4" s="370" t="s">
        <v>350</v>
      </c>
      <c r="C4" s="371" t="s">
        <v>241</v>
      </c>
      <c r="D4" s="372" t="s">
        <v>250</v>
      </c>
      <c r="E4" s="461">
        <v>2</v>
      </c>
      <c r="F4" s="373">
        <f>+G9/E4</f>
        <v>2633250</v>
      </c>
      <c r="G4" s="374">
        <f>+ROUND(E4*F4,0)</f>
        <v>5266500</v>
      </c>
    </row>
    <row r="5" spans="2:7" ht="15.75" thickBot="1">
      <c r="B5" s="366"/>
      <c r="C5" s="366"/>
      <c r="D5" s="366"/>
      <c r="E5" s="366"/>
      <c r="F5" s="366"/>
      <c r="G5" s="366"/>
    </row>
    <row r="6" spans="2:7">
      <c r="B6" s="750" t="s">
        <v>332</v>
      </c>
      <c r="C6" s="751"/>
      <c r="D6" s="751"/>
      <c r="E6" s="751"/>
      <c r="F6" s="751"/>
      <c r="G6" s="752"/>
    </row>
    <row r="7" spans="2:7" ht="30">
      <c r="B7" s="375" t="s">
        <v>344</v>
      </c>
      <c r="C7" s="363" t="s">
        <v>345</v>
      </c>
      <c r="D7" s="367" t="s">
        <v>346</v>
      </c>
      <c r="E7" s="367" t="s">
        <v>351</v>
      </c>
      <c r="F7" s="367" t="s">
        <v>352</v>
      </c>
      <c r="G7" s="376" t="s">
        <v>353</v>
      </c>
    </row>
    <row r="8" spans="2:7" ht="30">
      <c r="B8" s="377" t="s">
        <v>237</v>
      </c>
      <c r="C8" s="365" t="s">
        <v>241</v>
      </c>
      <c r="D8" s="364" t="s">
        <v>16</v>
      </c>
      <c r="E8" s="457">
        <v>2</v>
      </c>
      <c r="F8" s="378">
        <f>+'APU 2.1.2.1'!F32</f>
        <v>2633250</v>
      </c>
      <c r="G8" s="379">
        <f>+F8*E8</f>
        <v>5266500</v>
      </c>
    </row>
    <row r="9" spans="2:7" ht="21.75" customHeight="1" thickBot="1">
      <c r="B9" s="753" t="s">
        <v>337</v>
      </c>
      <c r="C9" s="754"/>
      <c r="D9" s="754"/>
      <c r="E9" s="754"/>
      <c r="F9" s="755"/>
      <c r="G9" s="380">
        <f>SUM(G8:G8)</f>
        <v>5266500</v>
      </c>
    </row>
    <row r="10" spans="2:7">
      <c r="B10" s="10"/>
      <c r="C10" s="10"/>
      <c r="D10" s="10"/>
      <c r="E10" s="10"/>
      <c r="F10" s="10"/>
      <c r="G10" s="10"/>
    </row>
    <row r="11" spans="2:7">
      <c r="B11" s="10"/>
      <c r="C11" s="10"/>
      <c r="D11" s="10"/>
      <c r="E11" s="10"/>
      <c r="F11" s="10"/>
      <c r="G11" s="10"/>
    </row>
    <row r="12" spans="2:7">
      <c r="B12" s="10"/>
      <c r="C12" s="10"/>
      <c r="D12" s="10"/>
      <c r="E12" s="10"/>
      <c r="F12" s="10"/>
      <c r="G12" s="10"/>
    </row>
    <row r="13" spans="2:7">
      <c r="B13" s="10"/>
      <c r="C13" s="10"/>
      <c r="D13" s="10"/>
      <c r="E13" s="10"/>
      <c r="F13" s="10"/>
      <c r="G13" s="10"/>
    </row>
    <row r="14" spans="2:7">
      <c r="B14" s="10"/>
      <c r="C14" s="10"/>
      <c r="D14" s="10"/>
      <c r="E14" s="10"/>
      <c r="F14" s="10"/>
      <c r="G14" s="10"/>
    </row>
    <row r="15" spans="2:7">
      <c r="B15" s="10"/>
      <c r="C15" s="10"/>
      <c r="D15" s="10"/>
      <c r="E15" s="10"/>
      <c r="F15" s="10"/>
      <c r="G15" s="10"/>
    </row>
    <row r="16" spans="2:7">
      <c r="B16" s="10"/>
      <c r="C16" s="10"/>
      <c r="D16" s="10"/>
      <c r="E16" s="10"/>
      <c r="F16" s="10"/>
      <c r="G16" s="10"/>
    </row>
    <row r="17" spans="2:7">
      <c r="B17" s="10"/>
      <c r="C17" s="10"/>
      <c r="D17" s="10"/>
      <c r="E17" s="10"/>
      <c r="F17" s="10"/>
      <c r="G17" s="10"/>
    </row>
  </sheetData>
  <mergeCells count="3">
    <mergeCell ref="B2:G2"/>
    <mergeCell ref="B6:G6"/>
    <mergeCell ref="B9:F9"/>
  </mergeCells>
  <printOptions horizontalCentered="1"/>
  <pageMargins left="0.7" right="0.7" top="0.75" bottom="0.75" header="0.3" footer="0.3"/>
  <pageSetup paperSize="9"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00B0F0"/>
  </sheetPr>
  <dimension ref="A1:F32"/>
  <sheetViews>
    <sheetView topLeftCell="A5" zoomScaleNormal="100" zoomScaleSheetLayoutView="115" workbookViewId="0">
      <selection activeCell="H40" sqref="H40"/>
    </sheetView>
  </sheetViews>
  <sheetFormatPr baseColWidth="10" defaultColWidth="11.42578125" defaultRowHeight="15"/>
  <cols>
    <col min="1" max="1" width="49" style="5" bestFit="1" customWidth="1"/>
    <col min="2" max="2" width="15.5703125" style="5" customWidth="1"/>
    <col min="3" max="3" width="15.42578125" style="5" customWidth="1"/>
    <col min="4" max="4" width="17.28515625" style="6" customWidth="1"/>
    <col min="5" max="5" width="17.85546875" style="6" bestFit="1" customWidth="1"/>
    <col min="6" max="6" width="18.140625" style="5" bestFit="1" customWidth="1"/>
    <col min="7" max="7" width="2.85546875" style="5" customWidth="1"/>
    <col min="8" max="16384" width="11.42578125" style="5"/>
  </cols>
  <sheetData>
    <row r="1" spans="1:6" ht="21" customHeight="1" thickBot="1">
      <c r="A1" s="645" t="s">
        <v>21</v>
      </c>
      <c r="B1" s="646"/>
      <c r="C1" s="646"/>
      <c r="D1" s="646"/>
      <c r="E1" s="646"/>
      <c r="F1" s="647"/>
    </row>
    <row r="2" spans="1:6" ht="15.75" thickBot="1">
      <c r="A2" s="11"/>
      <c r="D2" s="12"/>
      <c r="E2" s="12"/>
      <c r="F2" s="13"/>
    </row>
    <row r="3" spans="1:6" ht="15.75" thickBot="1">
      <c r="A3" s="44" t="s">
        <v>0</v>
      </c>
      <c r="B3" s="647" t="s">
        <v>22</v>
      </c>
      <c r="C3" s="667"/>
      <c r="D3" s="667"/>
      <c r="E3" s="653"/>
      <c r="F3" s="43" t="s">
        <v>2</v>
      </c>
    </row>
    <row r="4" spans="1:6" ht="30.75" customHeight="1" thickBot="1">
      <c r="A4" s="42" t="s">
        <v>238</v>
      </c>
      <c r="B4" s="668" t="s">
        <v>241</v>
      </c>
      <c r="C4" s="669"/>
      <c r="D4" s="669"/>
      <c r="E4" s="764"/>
      <c r="F4" s="85" t="s">
        <v>53</v>
      </c>
    </row>
    <row r="5" spans="1:6" ht="15.75" thickBot="1">
      <c r="A5" s="29"/>
      <c r="D5" s="12"/>
      <c r="E5" s="12"/>
      <c r="F5" s="30"/>
    </row>
    <row r="6" spans="1:6">
      <c r="A6" s="759" t="s">
        <v>23</v>
      </c>
      <c r="B6" s="760"/>
      <c r="C6" s="760"/>
      <c r="D6" s="760"/>
      <c r="E6" s="760"/>
      <c r="F6" s="761"/>
    </row>
    <row r="7" spans="1:6">
      <c r="A7" s="14" t="s">
        <v>24</v>
      </c>
      <c r="B7" s="15" t="s">
        <v>2</v>
      </c>
      <c r="C7" s="15" t="s">
        <v>3</v>
      </c>
      <c r="D7" s="16" t="s">
        <v>32</v>
      </c>
      <c r="E7" s="16" t="s">
        <v>26</v>
      </c>
      <c r="F7" s="17" t="s">
        <v>28</v>
      </c>
    </row>
    <row r="8" spans="1:6">
      <c r="A8" s="18" t="s">
        <v>55</v>
      </c>
      <c r="B8" s="1" t="s">
        <v>34</v>
      </c>
      <c r="C8" s="22">
        <v>1</v>
      </c>
      <c r="D8" s="22">
        <v>1</v>
      </c>
      <c r="E8" s="38">
        <f>+'talleres-equipos-personal'!K9</f>
        <v>325000</v>
      </c>
      <c r="F8" s="421">
        <f>+E8*C8</f>
        <v>325000</v>
      </c>
    </row>
    <row r="9" spans="1:6" ht="14.45" customHeight="1">
      <c r="A9" s="18" t="s">
        <v>57</v>
      </c>
      <c r="B9" s="1" t="s">
        <v>56</v>
      </c>
      <c r="C9" s="22">
        <v>25</v>
      </c>
      <c r="D9" s="22">
        <v>1</v>
      </c>
      <c r="E9" s="38">
        <f>+'talleres-equipos-personal'!K10</f>
        <v>19667</v>
      </c>
      <c r="F9" s="421">
        <f>+E9*C9</f>
        <v>491675</v>
      </c>
    </row>
    <row r="10" spans="1:6" ht="14.45" customHeight="1">
      <c r="A10" s="31" t="s">
        <v>58</v>
      </c>
      <c r="B10" s="1" t="s">
        <v>56</v>
      </c>
      <c r="C10" s="22">
        <v>25</v>
      </c>
      <c r="D10" s="22">
        <v>1</v>
      </c>
      <c r="E10" s="38">
        <f>+'talleres-equipos-personal'!K11</f>
        <v>17533</v>
      </c>
      <c r="F10" s="421">
        <f>+C10*E10</f>
        <v>438325</v>
      </c>
    </row>
    <row r="11" spans="1:6" ht="15.75" thickBot="1">
      <c r="A11" s="762" t="s">
        <v>30</v>
      </c>
      <c r="B11" s="763"/>
      <c r="C11" s="763"/>
      <c r="D11" s="763"/>
      <c r="E11" s="765"/>
      <c r="F11" s="36">
        <f>+SUM(F8:F10)</f>
        <v>1255000</v>
      </c>
    </row>
    <row r="12" spans="1:6" ht="15.75" thickBot="1">
      <c r="A12" s="29"/>
      <c r="D12" s="12"/>
      <c r="E12" s="12"/>
      <c r="F12" s="30"/>
    </row>
    <row r="13" spans="1:6">
      <c r="A13" s="759" t="s">
        <v>31</v>
      </c>
      <c r="B13" s="760"/>
      <c r="C13" s="760"/>
      <c r="D13" s="760"/>
      <c r="E13" s="760"/>
      <c r="F13" s="761"/>
    </row>
    <row r="14" spans="1:6">
      <c r="A14" s="14" t="s">
        <v>24</v>
      </c>
      <c r="B14" s="15" t="s">
        <v>2</v>
      </c>
      <c r="C14" s="15" t="s">
        <v>3</v>
      </c>
      <c r="D14" s="16" t="s">
        <v>32</v>
      </c>
      <c r="E14" s="16" t="s">
        <v>26</v>
      </c>
      <c r="F14" s="17" t="s">
        <v>28</v>
      </c>
    </row>
    <row r="15" spans="1:6">
      <c r="A15" s="32" t="s">
        <v>270</v>
      </c>
      <c r="B15" s="1" t="s">
        <v>34</v>
      </c>
      <c r="C15" s="22">
        <v>1</v>
      </c>
      <c r="D15" s="22">
        <v>1</v>
      </c>
      <c r="E15" s="38">
        <f>+'talleres-equipos-personal'!K7</f>
        <v>263333</v>
      </c>
      <c r="F15" s="421">
        <f>+E15*C15</f>
        <v>263333</v>
      </c>
    </row>
    <row r="16" spans="1:6" ht="15.75" thickBot="1">
      <c r="A16" s="762" t="s">
        <v>35</v>
      </c>
      <c r="B16" s="763"/>
      <c r="C16" s="763"/>
      <c r="D16" s="763"/>
      <c r="E16" s="765"/>
      <c r="F16" s="36">
        <f>+SUM(F15:F15)</f>
        <v>263333</v>
      </c>
    </row>
    <row r="17" spans="1:6" ht="15.75" thickBot="1">
      <c r="A17" s="29"/>
      <c r="D17" s="12"/>
      <c r="E17" s="12"/>
      <c r="F17" s="30"/>
    </row>
    <row r="18" spans="1:6">
      <c r="A18" s="759" t="s">
        <v>43</v>
      </c>
      <c r="B18" s="760"/>
      <c r="C18" s="760"/>
      <c r="D18" s="760"/>
      <c r="E18" s="760"/>
      <c r="F18" s="761"/>
    </row>
    <row r="19" spans="1:6">
      <c r="A19" s="14" t="s">
        <v>24</v>
      </c>
      <c r="B19" s="15" t="s">
        <v>2</v>
      </c>
      <c r="C19" s="15" t="s">
        <v>3</v>
      </c>
      <c r="D19" s="16" t="s">
        <v>32</v>
      </c>
      <c r="E19" s="16" t="s">
        <v>26</v>
      </c>
      <c r="F19" s="17" t="s">
        <v>28</v>
      </c>
    </row>
    <row r="20" spans="1:6">
      <c r="A20" s="32" t="s">
        <v>74</v>
      </c>
      <c r="B20" s="22" t="s">
        <v>34</v>
      </c>
      <c r="C20" s="22">
        <v>1</v>
      </c>
      <c r="D20" s="22">
        <v>1</v>
      </c>
      <c r="E20" s="138">
        <v>250000</v>
      </c>
      <c r="F20" s="421">
        <f>+E20*C20</f>
        <v>250000</v>
      </c>
    </row>
    <row r="21" spans="1:6" ht="15.75" thickBot="1">
      <c r="A21" s="762" t="s">
        <v>50</v>
      </c>
      <c r="B21" s="763"/>
      <c r="C21" s="763"/>
      <c r="D21" s="763"/>
      <c r="E21" s="765"/>
      <c r="F21" s="36">
        <f>+F20</f>
        <v>250000</v>
      </c>
    </row>
    <row r="22" spans="1:6" ht="15.75" thickBot="1">
      <c r="A22" s="29"/>
      <c r="D22" s="12"/>
      <c r="E22" s="12"/>
      <c r="F22" s="30"/>
    </row>
    <row r="23" spans="1:6">
      <c r="A23" s="759" t="s">
        <v>36</v>
      </c>
      <c r="B23" s="760"/>
      <c r="C23" s="760"/>
      <c r="D23" s="760"/>
      <c r="E23" s="760"/>
      <c r="F23" s="761"/>
    </row>
    <row r="24" spans="1:6">
      <c r="A24" s="14" t="s">
        <v>24</v>
      </c>
      <c r="B24" s="15" t="s">
        <v>2</v>
      </c>
      <c r="C24" s="15" t="s">
        <v>3</v>
      </c>
      <c r="D24" s="16" t="s">
        <v>32</v>
      </c>
      <c r="E24" s="15" t="s">
        <v>26</v>
      </c>
      <c r="F24" s="17" t="s">
        <v>28</v>
      </c>
    </row>
    <row r="25" spans="1:6">
      <c r="A25" s="18" t="s">
        <v>59</v>
      </c>
      <c r="B25" s="22" t="s">
        <v>34</v>
      </c>
      <c r="C25" s="22">
        <v>1</v>
      </c>
      <c r="D25" s="22">
        <v>1</v>
      </c>
      <c r="E25" s="38">
        <f>+'talleres-equipos-personal'!K4</f>
        <v>296032</v>
      </c>
      <c r="F25" s="421">
        <f>+E25*C25*D25</f>
        <v>296032</v>
      </c>
    </row>
    <row r="26" spans="1:6">
      <c r="A26" s="18" t="s">
        <v>60</v>
      </c>
      <c r="B26" s="22" t="s">
        <v>34</v>
      </c>
      <c r="C26" s="22">
        <v>1</v>
      </c>
      <c r="D26" s="22">
        <v>1</v>
      </c>
      <c r="E26" s="38">
        <f>+'talleres-equipos-personal'!K5</f>
        <v>148450</v>
      </c>
      <c r="F26" s="421">
        <f>+E26*C26*D26</f>
        <v>148450</v>
      </c>
    </row>
    <row r="27" spans="1:6" ht="15.75" thickBot="1">
      <c r="A27" s="762" t="s">
        <v>42</v>
      </c>
      <c r="B27" s="763"/>
      <c r="C27" s="763"/>
      <c r="D27" s="763"/>
      <c r="E27" s="765"/>
      <c r="F27" s="36">
        <f>+F25+F26</f>
        <v>444482</v>
      </c>
    </row>
    <row r="28" spans="1:6" ht="15.75" thickBot="1">
      <c r="A28" s="29"/>
      <c r="D28" s="12"/>
      <c r="E28" s="12"/>
      <c r="F28" s="30"/>
    </row>
    <row r="29" spans="1:6" ht="15.75" thickBot="1">
      <c r="A29" s="757" t="s">
        <v>48</v>
      </c>
      <c r="B29" s="758"/>
      <c r="C29" s="758"/>
      <c r="D29" s="758"/>
      <c r="E29" s="758"/>
      <c r="F29" s="87">
        <f>+ROUND(F21+F27+F16+F11,0)</f>
        <v>2212815</v>
      </c>
    </row>
    <row r="30" spans="1:6">
      <c r="A30" s="173"/>
      <c r="B30" s="422"/>
      <c r="C30" s="422"/>
      <c r="D30" s="422"/>
      <c r="E30" s="422"/>
      <c r="F30" s="174"/>
    </row>
    <row r="31" spans="1:6">
      <c r="A31" s="11"/>
      <c r="D31" s="12" t="s">
        <v>17</v>
      </c>
      <c r="E31" s="153">
        <v>0.19</v>
      </c>
      <c r="F31" s="423">
        <f>ROUND(0.19*F29,0)</f>
        <v>420435</v>
      </c>
    </row>
    <row r="32" spans="1:6" ht="15.75" thickBot="1">
      <c r="A32" s="143"/>
      <c r="B32" s="144"/>
      <c r="C32" s="144"/>
      <c r="D32" s="756" t="s">
        <v>215</v>
      </c>
      <c r="E32" s="756"/>
      <c r="F32" s="424">
        <f>+F29+F31</f>
        <v>2633250</v>
      </c>
    </row>
  </sheetData>
  <mergeCells count="13">
    <mergeCell ref="D32:E32"/>
    <mergeCell ref="A29:E29"/>
    <mergeCell ref="A1:F1"/>
    <mergeCell ref="B3:E3"/>
    <mergeCell ref="B4:E4"/>
    <mergeCell ref="A6:F6"/>
    <mergeCell ref="A11:E11"/>
    <mergeCell ref="A13:F13"/>
    <mergeCell ref="A16:E16"/>
    <mergeCell ref="A23:F23"/>
    <mergeCell ref="A27:E27"/>
    <mergeCell ref="A18:F18"/>
    <mergeCell ref="A21:E21"/>
  </mergeCells>
  <printOptions horizontalCentered="1"/>
  <pageMargins left="0.31496062992125984" right="0.31496062992125984" top="0.74803149606299213" bottom="0.74803149606299213" header="0.31496062992125984" footer="0.31496062992125984"/>
  <pageSetup scale="71"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Hojas de cálculo</vt:lpstr>
      </vt:variant>
      <vt:variant>
        <vt:i4>23</vt:i4>
      </vt:variant>
      <vt:variant>
        <vt:lpstr>Rangos con nombre</vt:lpstr>
      </vt:variant>
      <vt:variant>
        <vt:i4>25</vt:i4>
      </vt:variant>
    </vt:vector>
  </HeadingPairs>
  <TitlesOfParts>
    <vt:vector size="48" baseType="lpstr">
      <vt:lpstr>materiales</vt:lpstr>
      <vt:lpstr>talleres-equipos-personal</vt:lpstr>
      <vt:lpstr>Prest hasta 2 SMMLV </vt:lpstr>
      <vt:lpstr>Obra</vt:lpstr>
      <vt:lpstr>AIU</vt:lpstr>
      <vt:lpstr>personal de la A</vt:lpstr>
      <vt:lpstr>Actividad 1.1.1</vt:lpstr>
      <vt:lpstr>APU 1.1.1.1</vt:lpstr>
      <vt:lpstr>Actividad 1.1.2</vt:lpstr>
      <vt:lpstr>APU 1.1.2.1</vt:lpstr>
      <vt:lpstr>APU 1.1.2.2</vt:lpstr>
      <vt:lpstr>APU 1.1.2.3</vt:lpstr>
      <vt:lpstr>APU 1.1.2.4</vt:lpstr>
      <vt:lpstr>APU 1.1.2.5</vt:lpstr>
      <vt:lpstr>APU 1.1.2.6</vt:lpstr>
      <vt:lpstr>Actividad 1.1.3</vt:lpstr>
      <vt:lpstr>APU 1.1.3.1</vt:lpstr>
      <vt:lpstr>APU 1.1.3.2</vt:lpstr>
      <vt:lpstr>APU 1.1.3.3</vt:lpstr>
      <vt:lpstr>Actividad 2.1.1</vt:lpstr>
      <vt:lpstr>APU 2.1.1.1</vt:lpstr>
      <vt:lpstr>Actividad 2.1.2</vt:lpstr>
      <vt:lpstr>APU 2.1.2.1</vt:lpstr>
      <vt:lpstr>'Actividad 1.1.1'!Área_de_impresión</vt:lpstr>
      <vt:lpstr>'Actividad 1.1.2'!Área_de_impresión</vt:lpstr>
      <vt:lpstr>'Actividad 1.1.3'!Área_de_impresión</vt:lpstr>
      <vt:lpstr>'Actividad 2.1.1'!Área_de_impresión</vt:lpstr>
      <vt:lpstr>'Actividad 2.1.2'!Área_de_impresión</vt:lpstr>
      <vt:lpstr>AIU!Área_de_impresión</vt:lpstr>
      <vt:lpstr>'APU 1.1.1.1'!Área_de_impresión</vt:lpstr>
      <vt:lpstr>'APU 1.1.2.1'!Área_de_impresión</vt:lpstr>
      <vt:lpstr>'APU 1.1.2.2'!Área_de_impresión</vt:lpstr>
      <vt:lpstr>'APU 1.1.2.3'!Área_de_impresión</vt:lpstr>
      <vt:lpstr>'APU 1.1.2.4'!Área_de_impresión</vt:lpstr>
      <vt:lpstr>'APU 1.1.2.5'!Área_de_impresión</vt:lpstr>
      <vt:lpstr>'APU 1.1.2.6'!Área_de_impresión</vt:lpstr>
      <vt:lpstr>'APU 1.1.3.1'!Área_de_impresión</vt:lpstr>
      <vt:lpstr>'APU 1.1.3.2'!Área_de_impresión</vt:lpstr>
      <vt:lpstr>'APU 1.1.3.3'!Área_de_impresión</vt:lpstr>
      <vt:lpstr>'APU 2.1.1.1'!Área_de_impresión</vt:lpstr>
      <vt:lpstr>'APU 2.1.2.1'!Área_de_impresión</vt:lpstr>
      <vt:lpstr>materiales!Área_de_impresión</vt:lpstr>
      <vt:lpstr>Obra!Área_de_impresión</vt:lpstr>
      <vt:lpstr>'personal de la A'!Área_de_impresión</vt:lpstr>
      <vt:lpstr>'Prest hasta 2 SMMLV '!Área_de_impresión</vt:lpstr>
      <vt:lpstr>'talleres-equipos-personal'!Área_de_impresión</vt:lpstr>
      <vt:lpstr>'APU 1.1.2.1'!ITEM2.1</vt:lpstr>
      <vt:lpstr>'APU 1.1.2.2'!ITEM2.2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2026-07-09T15:59:12Z</dcterms:modified>
</cp:coreProperties>
</file>